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namedSheetViews/namedSheetView2.xml" ContentType="application/vnd.ms-excel.namedsheetviews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namedSheetViews/namedSheetView3.xml" ContentType="application/vnd.ms-excel.namedsheetview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ustomProperty3.bin" ContentType="application/vnd.openxmlformats-officedocument.spreadsheetml.customProperty"/>
  <Override PartName="/xl/tables/table35.xml" ContentType="application/vnd.openxmlformats-officedocument.spreadsheetml.table+xml"/>
  <Override PartName="/xl/customProperty4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itancement.sharepoint.com/sites/US/Products/Agg/SVS/Shared Documents/Dispatch/Aggregates/2023/"/>
    </mc:Choice>
  </mc:AlternateContent>
  <xr:revisionPtr revIDLastSave="80316" documentId="101_{65DFF500-0E98-4BF8-8453-E1D54062557D}" xr6:coauthVersionLast="47" xr6:coauthVersionMax="47" xr10:uidLastSave="{8CB30A89-100C-4F21-9C28-BEBD41FCBB87}"/>
  <bookViews>
    <workbookView xWindow="-120" yWindow="-120" windowWidth="29040" windowHeight="15720" firstSheet="3" activeTab="12" xr2:uid="{1C4A16CD-8621-4592-9213-D0F4FEFB4DDC}"/>
    <workbookView xWindow="28680" yWindow="-120" windowWidth="29040" windowHeight="15720" activeTab="4" xr2:uid="{564FDB6E-373B-4B81-966F-7165CCC4345A}"/>
  </bookViews>
  <sheets>
    <sheet name="Generic" sheetId="2" r:id="rId1"/>
    <sheet name="Schedules" sheetId="156" r:id="rId2"/>
    <sheet name="Emailer" sheetId="159" r:id="rId3"/>
    <sheet name="Projects" sheetId="151" r:id="rId4"/>
    <sheet name="Orders" sheetId="5" r:id="rId5"/>
    <sheet name="1" sheetId="149" r:id="rId6"/>
    <sheet name="2" sheetId="148" r:id="rId7"/>
    <sheet name="3" sheetId="147" r:id="rId8"/>
    <sheet name="4" sheetId="146" r:id="rId9"/>
    <sheet name="5" sheetId="145" r:id="rId10"/>
    <sheet name="6" sheetId="144" r:id="rId11"/>
    <sheet name="7" sheetId="143" r:id="rId12"/>
    <sheet name="8" sheetId="142" r:id="rId13"/>
    <sheet name="9" sheetId="141" r:id="rId14"/>
    <sheet name="10" sheetId="140" r:id="rId15"/>
    <sheet name="11" sheetId="139" r:id="rId16"/>
    <sheet name="12" sheetId="138" r:id="rId17"/>
    <sheet name="13" sheetId="137" r:id="rId18"/>
    <sheet name="14" sheetId="136" r:id="rId19"/>
    <sheet name="15" sheetId="135" r:id="rId20"/>
    <sheet name="16" sheetId="134" r:id="rId21"/>
    <sheet name="17" sheetId="133" r:id="rId22"/>
    <sheet name="18" sheetId="132" r:id="rId23"/>
    <sheet name="19" sheetId="131" r:id="rId24"/>
    <sheet name="20" sheetId="130" r:id="rId25"/>
    <sheet name="21" sheetId="129" r:id="rId26"/>
    <sheet name="22" sheetId="128" r:id="rId27"/>
    <sheet name="23" sheetId="127" r:id="rId28"/>
    <sheet name="24" sheetId="126" r:id="rId29"/>
    <sheet name="25" sheetId="125" r:id="rId30"/>
    <sheet name="26" sheetId="124" r:id="rId31"/>
    <sheet name="27" sheetId="123" r:id="rId32"/>
    <sheet name="28" sheetId="122" r:id="rId33"/>
    <sheet name="29" sheetId="121" r:id="rId34"/>
    <sheet name="30" sheetId="120" r:id="rId35"/>
    <sheet name="31" sheetId="4" r:id="rId36"/>
    <sheet name="Driver List" sheetId="3" r:id="rId37"/>
    <sheet name="Emails" sheetId="158" r:id="rId38"/>
    <sheet name="Reports" sheetId="161" r:id="rId39"/>
    <sheet name="Data" sheetId="46" state="hidden" r:id="rId40"/>
  </sheets>
  <definedNames>
    <definedName name="_xlnm._FilterDatabase" localSheetId="14" hidden="1">'10'!$A$1:$CE$100</definedName>
    <definedName name="_xlnm._FilterDatabase" localSheetId="15" hidden="1">'11'!$A$1:$CF$100</definedName>
    <definedName name="_xlnm._FilterDatabase" localSheetId="16" hidden="1">'12'!$A$1:$CF$100</definedName>
    <definedName name="_xlnm._FilterDatabase" localSheetId="17" hidden="1">'13'!$A$1:$CF$100</definedName>
    <definedName name="_xlnm._FilterDatabase" localSheetId="18" hidden="1">'14'!$A$1:$CF$100</definedName>
    <definedName name="_xlnm._FilterDatabase" localSheetId="19" hidden="1">'15'!$A$1:$CG$100</definedName>
    <definedName name="_xlnm._FilterDatabase" localSheetId="20" hidden="1">'16'!$A$1:$CG$101</definedName>
    <definedName name="_xlnm._FilterDatabase" localSheetId="21" hidden="1">'17'!$A$1:$CF$100</definedName>
    <definedName name="_xlnm._FilterDatabase" localSheetId="22" hidden="1">'18'!$A$1:$CG$100</definedName>
    <definedName name="_xlnm._FilterDatabase" localSheetId="23" hidden="1">'19'!$A$1:$AB$134</definedName>
    <definedName name="_xlnm._FilterDatabase" localSheetId="6" hidden="1">'2'!$A$1:$CG$100</definedName>
    <definedName name="_xlnm._FilterDatabase" localSheetId="24" hidden="1">'20'!$A$1:$CG$100</definedName>
    <definedName name="_xlnm._FilterDatabase" localSheetId="25" hidden="1">'21'!$A$1:$CG$100</definedName>
    <definedName name="_xlnm._FilterDatabase" localSheetId="26" hidden="1">'22'!$A$1:$CG$100</definedName>
    <definedName name="_xlnm._FilterDatabase" localSheetId="27" hidden="1">'23'!$A$1:$CG$100</definedName>
    <definedName name="_xlnm._FilterDatabase" localSheetId="28" hidden="1">'24'!$A$1:$CF$100</definedName>
    <definedName name="_xlnm._FilterDatabase" localSheetId="29" hidden="1">'25'!$A$1:$CF$100</definedName>
    <definedName name="_xlnm._FilterDatabase" localSheetId="30" hidden="1">'26'!$A$1:$CF$100</definedName>
    <definedName name="_xlnm._FilterDatabase" localSheetId="31" hidden="1">'27'!$A$1:$CF$100</definedName>
    <definedName name="_xlnm._FilterDatabase" localSheetId="32" hidden="1">'28'!$A$1:$CF$100</definedName>
    <definedName name="_xlnm._FilterDatabase" localSheetId="33" hidden="1">'29'!$A$1:$CF$100</definedName>
    <definedName name="_xlnm._FilterDatabase" localSheetId="7" hidden="1">'3'!$A$1:$CG$100</definedName>
    <definedName name="_xlnm._FilterDatabase" localSheetId="34" hidden="1">'30'!$A$1:$CF$100</definedName>
    <definedName name="_xlnm._FilterDatabase" localSheetId="35" hidden="1">'31'!$A$1:$CF$100</definedName>
    <definedName name="_xlnm._FilterDatabase" localSheetId="8" hidden="1">'4'!$A$1:$CG$100</definedName>
    <definedName name="_xlnm._FilterDatabase" localSheetId="9" hidden="1">'5'!$A$1:$CG$101</definedName>
    <definedName name="_xlnm._FilterDatabase" localSheetId="10" hidden="1">'6'!$A$1:$CG$100</definedName>
    <definedName name="_xlnm._FilterDatabase" localSheetId="11" hidden="1">'7'!$A$1:$CG$100</definedName>
    <definedName name="_xlnm._FilterDatabase" localSheetId="12" hidden="1">'8'!$A$1:$CG$100</definedName>
    <definedName name="_xlnm._FilterDatabase" localSheetId="13" hidden="1">'9'!$A$1:$CG$100</definedName>
    <definedName name="_xlnm._FilterDatabase" localSheetId="39" hidden="1">Data!$A$3:$J$205</definedName>
    <definedName name="_xlnm._FilterDatabase" localSheetId="37" hidden="1">Emails!$A$1:$B$51</definedName>
    <definedName name="_xlnm._FilterDatabase" localSheetId="0" hidden="1">Generic!$A$3:$Q$500</definedName>
    <definedName name="_xlnm._FilterDatabase" localSheetId="4" hidden="1">Orders!$A$3:$K$488</definedName>
    <definedName name="_xlnm._FilterDatabase" localSheetId="1" hidden="1">Schedules!$A$1:$F$1</definedName>
    <definedName name="cellBodyText">Emailer!$B$7</definedName>
    <definedName name="cellCCAddress">Emailer!$B$4</definedName>
    <definedName name="cellClickerValue">Emailer!$H$3</definedName>
    <definedName name="cellEmailAddress">Emailer!$B$3</definedName>
    <definedName name="cellSubject">Emailer!$B$5</definedName>
    <definedName name="countCell">Generic!$U$3</definedName>
    <definedName name="_xlnm.Criteria" localSheetId="2">Emailer!$B$1:$B$2</definedName>
    <definedName name="ExternalData_1" localSheetId="1" hidden="1">Schedules!$A$2:$F$216</definedName>
    <definedName name="_xlnm.Extract" localSheetId="2">Emailer!$B$9:$I$9</definedName>
    <definedName name="_xlnm.Extract" localSheetId="0">Generic!$T$3</definedName>
    <definedName name="Holiday">Data!$M$4:$M$10</definedName>
    <definedName name="nameCell">Emailer!$B$2</definedName>
    <definedName name="outputHeaders">Emailer!$B$9:$I$9</definedName>
    <definedName name="_xlnm.Print_Area" localSheetId="0">Generic!$A$3:$H$500</definedName>
    <definedName name="schedule_date">Generic!$B$1</definedName>
    <definedName name="schedules_count">Schedules!$H$1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3" i="4" l="1"/>
  <c r="AA133" i="4"/>
  <c r="Z133" i="4"/>
  <c r="Y133" i="4"/>
  <c r="X133" i="4"/>
  <c r="W133" i="4"/>
  <c r="V133" i="4"/>
  <c r="U133" i="4"/>
  <c r="T133" i="4"/>
  <c r="S133" i="4"/>
  <c r="R133" i="4"/>
  <c r="E133" i="4"/>
  <c r="D133" i="4"/>
  <c r="C133" i="4"/>
  <c r="P133" i="4" s="1"/>
  <c r="B133" i="4"/>
  <c r="AB132" i="4"/>
  <c r="AA132" i="4"/>
  <c r="Z132" i="4"/>
  <c r="Y132" i="4"/>
  <c r="X132" i="4"/>
  <c r="W132" i="4"/>
  <c r="V132" i="4"/>
  <c r="U132" i="4"/>
  <c r="T132" i="4"/>
  <c r="S132" i="4"/>
  <c r="R132" i="4"/>
  <c r="E132" i="4"/>
  <c r="D132" i="4"/>
  <c r="C132" i="4"/>
  <c r="P132" i="4" s="1"/>
  <c r="B132" i="4"/>
  <c r="AB131" i="4"/>
  <c r="AA131" i="4"/>
  <c r="Z131" i="4"/>
  <c r="Y131" i="4"/>
  <c r="X131" i="4"/>
  <c r="W131" i="4"/>
  <c r="V131" i="4"/>
  <c r="U131" i="4"/>
  <c r="T131" i="4"/>
  <c r="S131" i="4"/>
  <c r="R131" i="4"/>
  <c r="E131" i="4"/>
  <c r="D131" i="4"/>
  <c r="C131" i="4"/>
  <c r="B131" i="4"/>
  <c r="AB130" i="4"/>
  <c r="AA130" i="4"/>
  <c r="Z130" i="4"/>
  <c r="Y130" i="4"/>
  <c r="X130" i="4"/>
  <c r="W130" i="4"/>
  <c r="V130" i="4"/>
  <c r="U130" i="4"/>
  <c r="T130" i="4"/>
  <c r="S130" i="4"/>
  <c r="R130" i="4"/>
  <c r="E130" i="4"/>
  <c r="D130" i="4"/>
  <c r="C130" i="4"/>
  <c r="B130" i="4"/>
  <c r="AB129" i="4"/>
  <c r="AA129" i="4"/>
  <c r="Z129" i="4"/>
  <c r="Y129" i="4"/>
  <c r="X129" i="4"/>
  <c r="W129" i="4"/>
  <c r="V129" i="4"/>
  <c r="U129" i="4"/>
  <c r="T129" i="4"/>
  <c r="S129" i="4"/>
  <c r="R129" i="4"/>
  <c r="E129" i="4"/>
  <c r="D129" i="4"/>
  <c r="C129" i="4"/>
  <c r="B129" i="4"/>
  <c r="AB128" i="4"/>
  <c r="AA128" i="4"/>
  <c r="Z128" i="4"/>
  <c r="Y128" i="4"/>
  <c r="X128" i="4"/>
  <c r="W128" i="4"/>
  <c r="V128" i="4"/>
  <c r="U128" i="4"/>
  <c r="T128" i="4"/>
  <c r="S128" i="4"/>
  <c r="R128" i="4"/>
  <c r="E128" i="4"/>
  <c r="D128" i="4"/>
  <c r="C128" i="4"/>
  <c r="B128" i="4"/>
  <c r="AB127" i="4"/>
  <c r="AA127" i="4"/>
  <c r="Z127" i="4"/>
  <c r="Y127" i="4"/>
  <c r="X127" i="4"/>
  <c r="W127" i="4"/>
  <c r="V127" i="4"/>
  <c r="U127" i="4"/>
  <c r="T127" i="4"/>
  <c r="S127" i="4"/>
  <c r="R127" i="4"/>
  <c r="E127" i="4"/>
  <c r="D127" i="4"/>
  <c r="C127" i="4"/>
  <c r="B127" i="4"/>
  <c r="AB126" i="4"/>
  <c r="AA126" i="4"/>
  <c r="Z126" i="4"/>
  <c r="Y126" i="4"/>
  <c r="X126" i="4"/>
  <c r="W126" i="4"/>
  <c r="V126" i="4"/>
  <c r="U126" i="4"/>
  <c r="T126" i="4"/>
  <c r="S126" i="4"/>
  <c r="R126" i="4"/>
  <c r="E126" i="4"/>
  <c r="D126" i="4"/>
  <c r="C126" i="4"/>
  <c r="B126" i="4"/>
  <c r="AB125" i="4"/>
  <c r="AA125" i="4"/>
  <c r="Z125" i="4"/>
  <c r="Y125" i="4"/>
  <c r="X125" i="4"/>
  <c r="W125" i="4"/>
  <c r="V125" i="4"/>
  <c r="U125" i="4"/>
  <c r="T125" i="4"/>
  <c r="S125" i="4"/>
  <c r="R125" i="4"/>
  <c r="E125" i="4"/>
  <c r="D125" i="4"/>
  <c r="C125" i="4"/>
  <c r="B125" i="4"/>
  <c r="AB124" i="4"/>
  <c r="AA124" i="4"/>
  <c r="Z124" i="4"/>
  <c r="Y124" i="4"/>
  <c r="X124" i="4"/>
  <c r="W124" i="4"/>
  <c r="V124" i="4"/>
  <c r="U124" i="4"/>
  <c r="T124" i="4"/>
  <c r="S124" i="4"/>
  <c r="R124" i="4"/>
  <c r="E124" i="4"/>
  <c r="D124" i="4"/>
  <c r="C124" i="4"/>
  <c r="B124" i="4"/>
  <c r="AB123" i="4"/>
  <c r="AA123" i="4"/>
  <c r="Z123" i="4"/>
  <c r="Y123" i="4"/>
  <c r="X123" i="4"/>
  <c r="W123" i="4"/>
  <c r="V123" i="4"/>
  <c r="U123" i="4"/>
  <c r="T123" i="4"/>
  <c r="S123" i="4"/>
  <c r="R123" i="4"/>
  <c r="E123" i="4"/>
  <c r="D123" i="4"/>
  <c r="C123" i="4"/>
  <c r="B123" i="4"/>
  <c r="AB122" i="4"/>
  <c r="AA122" i="4"/>
  <c r="Z122" i="4"/>
  <c r="Y122" i="4"/>
  <c r="X122" i="4"/>
  <c r="W122" i="4"/>
  <c r="V122" i="4"/>
  <c r="U122" i="4"/>
  <c r="T122" i="4"/>
  <c r="S122" i="4"/>
  <c r="R122" i="4"/>
  <c r="E122" i="4"/>
  <c r="D122" i="4"/>
  <c r="C122" i="4"/>
  <c r="B122" i="4"/>
  <c r="AB121" i="4"/>
  <c r="AA121" i="4"/>
  <c r="Z121" i="4"/>
  <c r="Y121" i="4"/>
  <c r="X121" i="4"/>
  <c r="W121" i="4"/>
  <c r="V121" i="4"/>
  <c r="U121" i="4"/>
  <c r="T121" i="4"/>
  <c r="S121" i="4"/>
  <c r="R121" i="4"/>
  <c r="E121" i="4"/>
  <c r="D121" i="4"/>
  <c r="C121" i="4"/>
  <c r="B121" i="4"/>
  <c r="AB120" i="4"/>
  <c r="AA120" i="4"/>
  <c r="Z120" i="4"/>
  <c r="Y120" i="4"/>
  <c r="X120" i="4"/>
  <c r="W120" i="4"/>
  <c r="V120" i="4"/>
  <c r="U120" i="4"/>
  <c r="T120" i="4"/>
  <c r="S120" i="4"/>
  <c r="R120" i="4"/>
  <c r="E120" i="4"/>
  <c r="D120" i="4"/>
  <c r="C120" i="4"/>
  <c r="B120" i="4"/>
  <c r="AB119" i="4"/>
  <c r="AA119" i="4"/>
  <c r="Z119" i="4"/>
  <c r="Y119" i="4"/>
  <c r="X119" i="4"/>
  <c r="W119" i="4"/>
  <c r="V119" i="4"/>
  <c r="U119" i="4"/>
  <c r="T119" i="4"/>
  <c r="S119" i="4"/>
  <c r="R119" i="4"/>
  <c r="E119" i="4"/>
  <c r="D119" i="4"/>
  <c r="C119" i="4"/>
  <c r="B119" i="4"/>
  <c r="AB118" i="4"/>
  <c r="AA118" i="4"/>
  <c r="Z118" i="4"/>
  <c r="Y118" i="4"/>
  <c r="X118" i="4"/>
  <c r="W118" i="4"/>
  <c r="V118" i="4"/>
  <c r="U118" i="4"/>
  <c r="T118" i="4"/>
  <c r="S118" i="4"/>
  <c r="R118" i="4"/>
  <c r="E118" i="4"/>
  <c r="D118" i="4"/>
  <c r="C118" i="4"/>
  <c r="B118" i="4"/>
  <c r="AB117" i="4"/>
  <c r="AA117" i="4"/>
  <c r="Z117" i="4"/>
  <c r="Y117" i="4"/>
  <c r="X117" i="4"/>
  <c r="W117" i="4"/>
  <c r="V117" i="4"/>
  <c r="U117" i="4"/>
  <c r="T117" i="4"/>
  <c r="S117" i="4"/>
  <c r="R117" i="4"/>
  <c r="E117" i="4"/>
  <c r="D117" i="4"/>
  <c r="C117" i="4"/>
  <c r="B117" i="4"/>
  <c r="AB116" i="4"/>
  <c r="AA116" i="4"/>
  <c r="Z116" i="4"/>
  <c r="Y116" i="4"/>
  <c r="X116" i="4"/>
  <c r="W116" i="4"/>
  <c r="V116" i="4"/>
  <c r="U116" i="4"/>
  <c r="T116" i="4"/>
  <c r="S116" i="4"/>
  <c r="R116" i="4"/>
  <c r="E116" i="4"/>
  <c r="D116" i="4"/>
  <c r="C116" i="4"/>
  <c r="P116" i="4" s="1"/>
  <c r="B116" i="4"/>
  <c r="AB115" i="4"/>
  <c r="AA115" i="4"/>
  <c r="Z115" i="4"/>
  <c r="Y115" i="4"/>
  <c r="X115" i="4"/>
  <c r="W115" i="4"/>
  <c r="V115" i="4"/>
  <c r="U115" i="4"/>
  <c r="T115" i="4"/>
  <c r="S115" i="4"/>
  <c r="R115" i="4"/>
  <c r="E115" i="4"/>
  <c r="D115" i="4"/>
  <c r="C115" i="4"/>
  <c r="P115" i="4" s="1"/>
  <c r="B115" i="4"/>
  <c r="AB114" i="4"/>
  <c r="AA114" i="4"/>
  <c r="Z114" i="4"/>
  <c r="Y114" i="4"/>
  <c r="X114" i="4"/>
  <c r="W114" i="4"/>
  <c r="V114" i="4"/>
  <c r="U114" i="4"/>
  <c r="T114" i="4"/>
  <c r="S114" i="4"/>
  <c r="R114" i="4"/>
  <c r="E114" i="4"/>
  <c r="D114" i="4"/>
  <c r="C114" i="4"/>
  <c r="P114" i="4" s="1"/>
  <c r="B114" i="4"/>
  <c r="AB113" i="4"/>
  <c r="AA113" i="4"/>
  <c r="Z113" i="4"/>
  <c r="Y113" i="4"/>
  <c r="X113" i="4"/>
  <c r="W113" i="4"/>
  <c r="V113" i="4"/>
  <c r="U113" i="4"/>
  <c r="T113" i="4"/>
  <c r="S113" i="4"/>
  <c r="R113" i="4"/>
  <c r="E113" i="4"/>
  <c r="D113" i="4"/>
  <c r="C113" i="4"/>
  <c r="P113" i="4" s="1"/>
  <c r="B113" i="4"/>
  <c r="AB112" i="4"/>
  <c r="AA112" i="4"/>
  <c r="Z112" i="4"/>
  <c r="Y112" i="4"/>
  <c r="X112" i="4"/>
  <c r="W112" i="4"/>
  <c r="V112" i="4"/>
  <c r="U112" i="4"/>
  <c r="T112" i="4"/>
  <c r="S112" i="4"/>
  <c r="R112" i="4"/>
  <c r="E112" i="4"/>
  <c r="D112" i="4"/>
  <c r="C112" i="4"/>
  <c r="P112" i="4" s="1"/>
  <c r="B112" i="4"/>
  <c r="AB111" i="4"/>
  <c r="AA111" i="4"/>
  <c r="Z111" i="4"/>
  <c r="Y111" i="4"/>
  <c r="X111" i="4"/>
  <c r="W111" i="4"/>
  <c r="V111" i="4"/>
  <c r="U111" i="4"/>
  <c r="T111" i="4"/>
  <c r="S111" i="4"/>
  <c r="R111" i="4"/>
  <c r="E111" i="4"/>
  <c r="D111" i="4"/>
  <c r="C111" i="4"/>
  <c r="B111" i="4"/>
  <c r="AB110" i="4"/>
  <c r="AA110" i="4"/>
  <c r="Z110" i="4"/>
  <c r="Y110" i="4"/>
  <c r="X110" i="4"/>
  <c r="W110" i="4"/>
  <c r="V110" i="4"/>
  <c r="U110" i="4"/>
  <c r="T110" i="4"/>
  <c r="S110" i="4"/>
  <c r="R110" i="4"/>
  <c r="E110" i="4"/>
  <c r="D110" i="4"/>
  <c r="C110" i="4"/>
  <c r="B110" i="4"/>
  <c r="AB109" i="4"/>
  <c r="AA109" i="4"/>
  <c r="Z109" i="4"/>
  <c r="Y109" i="4"/>
  <c r="X109" i="4"/>
  <c r="W109" i="4"/>
  <c r="V109" i="4"/>
  <c r="U109" i="4"/>
  <c r="T109" i="4"/>
  <c r="S109" i="4"/>
  <c r="R109" i="4"/>
  <c r="E109" i="4"/>
  <c r="D109" i="4"/>
  <c r="C109" i="4"/>
  <c r="B109" i="4"/>
  <c r="AB108" i="4"/>
  <c r="AA108" i="4"/>
  <c r="Z108" i="4"/>
  <c r="Y108" i="4"/>
  <c r="X108" i="4"/>
  <c r="W108" i="4"/>
  <c r="V108" i="4"/>
  <c r="U108" i="4"/>
  <c r="T108" i="4"/>
  <c r="S108" i="4"/>
  <c r="R108" i="4"/>
  <c r="E108" i="4"/>
  <c r="D108" i="4"/>
  <c r="C108" i="4"/>
  <c r="B108" i="4"/>
  <c r="AB107" i="4"/>
  <c r="AA107" i="4"/>
  <c r="Z107" i="4"/>
  <c r="Y107" i="4"/>
  <c r="X107" i="4"/>
  <c r="W107" i="4"/>
  <c r="V107" i="4"/>
  <c r="U107" i="4"/>
  <c r="T107" i="4"/>
  <c r="S107" i="4"/>
  <c r="R107" i="4"/>
  <c r="E107" i="4"/>
  <c r="D107" i="4"/>
  <c r="C107" i="4"/>
  <c r="B107" i="4"/>
  <c r="AB106" i="4"/>
  <c r="AA106" i="4"/>
  <c r="Z106" i="4"/>
  <c r="Y106" i="4"/>
  <c r="X106" i="4"/>
  <c r="W106" i="4"/>
  <c r="V106" i="4"/>
  <c r="U106" i="4"/>
  <c r="T106" i="4"/>
  <c r="S106" i="4"/>
  <c r="R106" i="4"/>
  <c r="E106" i="4"/>
  <c r="D106" i="4"/>
  <c r="C106" i="4"/>
  <c r="B106" i="4"/>
  <c r="AB105" i="4"/>
  <c r="AA105" i="4"/>
  <c r="Z105" i="4"/>
  <c r="Y105" i="4"/>
  <c r="X105" i="4"/>
  <c r="W105" i="4"/>
  <c r="V105" i="4"/>
  <c r="U105" i="4"/>
  <c r="T105" i="4"/>
  <c r="S105" i="4"/>
  <c r="R105" i="4"/>
  <c r="E105" i="4"/>
  <c r="D105" i="4"/>
  <c r="C105" i="4"/>
  <c r="B105" i="4"/>
  <c r="AB104" i="4"/>
  <c r="AA104" i="4"/>
  <c r="Z104" i="4"/>
  <c r="Y104" i="4"/>
  <c r="X104" i="4"/>
  <c r="W104" i="4"/>
  <c r="V104" i="4"/>
  <c r="U104" i="4"/>
  <c r="T104" i="4"/>
  <c r="S104" i="4"/>
  <c r="R104" i="4"/>
  <c r="E104" i="4"/>
  <c r="D104" i="4"/>
  <c r="C104" i="4"/>
  <c r="B104" i="4"/>
  <c r="AB103" i="4"/>
  <c r="AA103" i="4"/>
  <c r="Z103" i="4"/>
  <c r="Y103" i="4"/>
  <c r="X103" i="4"/>
  <c r="W103" i="4"/>
  <c r="V103" i="4"/>
  <c r="U103" i="4"/>
  <c r="T103" i="4"/>
  <c r="S103" i="4"/>
  <c r="R103" i="4"/>
  <c r="E103" i="4"/>
  <c r="D103" i="4"/>
  <c r="C103" i="4"/>
  <c r="B103" i="4"/>
  <c r="AB102" i="4"/>
  <c r="AA102" i="4"/>
  <c r="Z102" i="4"/>
  <c r="Y102" i="4"/>
  <c r="X102" i="4"/>
  <c r="W102" i="4"/>
  <c r="V102" i="4"/>
  <c r="U102" i="4"/>
  <c r="T102" i="4"/>
  <c r="S102" i="4"/>
  <c r="R102" i="4"/>
  <c r="E102" i="4"/>
  <c r="D102" i="4"/>
  <c r="C102" i="4"/>
  <c r="P102" i="4" s="1"/>
  <c r="B102" i="4"/>
  <c r="AB101" i="4"/>
  <c r="AA101" i="4"/>
  <c r="Z101" i="4"/>
  <c r="Y101" i="4"/>
  <c r="X101" i="4"/>
  <c r="W101" i="4"/>
  <c r="V101" i="4"/>
  <c r="U101" i="4"/>
  <c r="T101" i="4"/>
  <c r="S101" i="4"/>
  <c r="R101" i="4"/>
  <c r="E101" i="4"/>
  <c r="D101" i="4"/>
  <c r="C101" i="4"/>
  <c r="P101" i="4" s="1"/>
  <c r="B101" i="4"/>
  <c r="AB100" i="4"/>
  <c r="AA100" i="4"/>
  <c r="Z100" i="4"/>
  <c r="Y100" i="4"/>
  <c r="X100" i="4"/>
  <c r="W100" i="4"/>
  <c r="V100" i="4"/>
  <c r="U100" i="4"/>
  <c r="T100" i="4"/>
  <c r="S100" i="4"/>
  <c r="R100" i="4"/>
  <c r="E100" i="4"/>
  <c r="D100" i="4"/>
  <c r="C100" i="4"/>
  <c r="P100" i="4" s="1"/>
  <c r="B100" i="4"/>
  <c r="AB99" i="4"/>
  <c r="AA99" i="4"/>
  <c r="Z99" i="4"/>
  <c r="Y99" i="4"/>
  <c r="X99" i="4"/>
  <c r="W99" i="4"/>
  <c r="V99" i="4"/>
  <c r="U99" i="4"/>
  <c r="T99" i="4"/>
  <c r="S99" i="4"/>
  <c r="R99" i="4"/>
  <c r="E99" i="4"/>
  <c r="D99" i="4"/>
  <c r="C99" i="4"/>
  <c r="P99" i="4" s="1"/>
  <c r="B99" i="4"/>
  <c r="AB98" i="4"/>
  <c r="AA98" i="4"/>
  <c r="Z98" i="4"/>
  <c r="Y98" i="4"/>
  <c r="X98" i="4"/>
  <c r="W98" i="4"/>
  <c r="V98" i="4"/>
  <c r="U98" i="4"/>
  <c r="T98" i="4"/>
  <c r="S98" i="4"/>
  <c r="R98" i="4"/>
  <c r="E98" i="4"/>
  <c r="D98" i="4"/>
  <c r="C98" i="4"/>
  <c r="P98" i="4" s="1"/>
  <c r="B98" i="4"/>
  <c r="AB97" i="4"/>
  <c r="AA97" i="4"/>
  <c r="Z97" i="4"/>
  <c r="Y97" i="4"/>
  <c r="X97" i="4"/>
  <c r="W97" i="4"/>
  <c r="V97" i="4"/>
  <c r="U97" i="4"/>
  <c r="T97" i="4"/>
  <c r="S97" i="4"/>
  <c r="R97" i="4"/>
  <c r="E97" i="4"/>
  <c r="D97" i="4"/>
  <c r="C97" i="4"/>
  <c r="P97" i="4" s="1"/>
  <c r="B97" i="4"/>
  <c r="AB96" i="4"/>
  <c r="AA96" i="4"/>
  <c r="Z96" i="4"/>
  <c r="Y96" i="4"/>
  <c r="X96" i="4"/>
  <c r="W96" i="4"/>
  <c r="V96" i="4"/>
  <c r="U96" i="4"/>
  <c r="T96" i="4"/>
  <c r="S96" i="4"/>
  <c r="R96" i="4"/>
  <c r="E96" i="4"/>
  <c r="D96" i="4"/>
  <c r="C96" i="4"/>
  <c r="B96" i="4"/>
  <c r="AB95" i="4"/>
  <c r="AA95" i="4"/>
  <c r="Z95" i="4"/>
  <c r="Y95" i="4"/>
  <c r="X95" i="4"/>
  <c r="W95" i="4"/>
  <c r="V95" i="4"/>
  <c r="U95" i="4"/>
  <c r="T95" i="4"/>
  <c r="S95" i="4"/>
  <c r="R95" i="4"/>
  <c r="E95" i="4"/>
  <c r="D95" i="4"/>
  <c r="C95" i="4"/>
  <c r="B95" i="4"/>
  <c r="AB94" i="4"/>
  <c r="AA94" i="4"/>
  <c r="Z94" i="4"/>
  <c r="Y94" i="4"/>
  <c r="X94" i="4"/>
  <c r="W94" i="4"/>
  <c r="V94" i="4"/>
  <c r="U94" i="4"/>
  <c r="T94" i="4"/>
  <c r="S94" i="4"/>
  <c r="R94" i="4"/>
  <c r="E94" i="4"/>
  <c r="D94" i="4"/>
  <c r="C94" i="4"/>
  <c r="B94" i="4"/>
  <c r="AB93" i="4"/>
  <c r="AA93" i="4"/>
  <c r="Z93" i="4"/>
  <c r="Y93" i="4"/>
  <c r="X93" i="4"/>
  <c r="W93" i="4"/>
  <c r="V93" i="4"/>
  <c r="U93" i="4"/>
  <c r="T93" i="4"/>
  <c r="S93" i="4"/>
  <c r="R93" i="4"/>
  <c r="E93" i="4"/>
  <c r="D93" i="4"/>
  <c r="C93" i="4"/>
  <c r="B93" i="4"/>
  <c r="AB92" i="4"/>
  <c r="AA92" i="4"/>
  <c r="Z92" i="4"/>
  <c r="Y92" i="4"/>
  <c r="X92" i="4"/>
  <c r="W92" i="4"/>
  <c r="V92" i="4"/>
  <c r="U92" i="4"/>
  <c r="T92" i="4"/>
  <c r="S92" i="4"/>
  <c r="R92" i="4"/>
  <c r="E92" i="4"/>
  <c r="D92" i="4"/>
  <c r="C92" i="4"/>
  <c r="B92" i="4"/>
  <c r="AB91" i="4"/>
  <c r="AA91" i="4"/>
  <c r="Z91" i="4"/>
  <c r="Y91" i="4"/>
  <c r="X91" i="4"/>
  <c r="W91" i="4"/>
  <c r="V91" i="4"/>
  <c r="U91" i="4"/>
  <c r="T91" i="4"/>
  <c r="S91" i="4"/>
  <c r="R91" i="4"/>
  <c r="E91" i="4"/>
  <c r="D91" i="4"/>
  <c r="C91" i="4"/>
  <c r="P91" i="4" s="1"/>
  <c r="B91" i="4"/>
  <c r="AB90" i="4"/>
  <c r="AA90" i="4"/>
  <c r="Z90" i="4"/>
  <c r="Y90" i="4"/>
  <c r="X90" i="4"/>
  <c r="W90" i="4"/>
  <c r="V90" i="4"/>
  <c r="U90" i="4"/>
  <c r="T90" i="4"/>
  <c r="S90" i="4"/>
  <c r="R90" i="4"/>
  <c r="E90" i="4"/>
  <c r="D90" i="4"/>
  <c r="C90" i="4"/>
  <c r="P90" i="4" s="1"/>
  <c r="B90" i="4"/>
  <c r="AB89" i="4"/>
  <c r="AA89" i="4"/>
  <c r="Z89" i="4"/>
  <c r="Y89" i="4"/>
  <c r="X89" i="4"/>
  <c r="W89" i="4"/>
  <c r="V89" i="4"/>
  <c r="U89" i="4"/>
  <c r="T89" i="4"/>
  <c r="S89" i="4"/>
  <c r="R89" i="4"/>
  <c r="E89" i="4"/>
  <c r="D89" i="4"/>
  <c r="C89" i="4"/>
  <c r="P89" i="4" s="1"/>
  <c r="B89" i="4"/>
  <c r="AB88" i="4"/>
  <c r="AA88" i="4"/>
  <c r="Z88" i="4"/>
  <c r="Y88" i="4"/>
  <c r="X88" i="4"/>
  <c r="W88" i="4"/>
  <c r="V88" i="4"/>
  <c r="U88" i="4"/>
  <c r="T88" i="4"/>
  <c r="S88" i="4"/>
  <c r="R88" i="4"/>
  <c r="E88" i="4"/>
  <c r="D88" i="4"/>
  <c r="C88" i="4"/>
  <c r="P88" i="4" s="1"/>
  <c r="B88" i="4"/>
  <c r="AB87" i="4"/>
  <c r="AA87" i="4"/>
  <c r="Z87" i="4"/>
  <c r="Y87" i="4"/>
  <c r="X87" i="4"/>
  <c r="W87" i="4"/>
  <c r="V87" i="4"/>
  <c r="U87" i="4"/>
  <c r="T87" i="4"/>
  <c r="S87" i="4"/>
  <c r="R87" i="4"/>
  <c r="E87" i="4"/>
  <c r="D87" i="4"/>
  <c r="C87" i="4"/>
  <c r="P87" i="4" s="1"/>
  <c r="B87" i="4"/>
  <c r="AB86" i="4"/>
  <c r="AA86" i="4"/>
  <c r="Z86" i="4"/>
  <c r="Y86" i="4"/>
  <c r="X86" i="4"/>
  <c r="W86" i="4"/>
  <c r="V86" i="4"/>
  <c r="U86" i="4"/>
  <c r="T86" i="4"/>
  <c r="S86" i="4"/>
  <c r="R86" i="4"/>
  <c r="E86" i="4"/>
  <c r="D86" i="4"/>
  <c r="C86" i="4"/>
  <c r="P86" i="4" s="1"/>
  <c r="B86" i="4"/>
  <c r="AB85" i="4"/>
  <c r="AA85" i="4"/>
  <c r="Z85" i="4"/>
  <c r="Y85" i="4"/>
  <c r="X85" i="4"/>
  <c r="W85" i="4"/>
  <c r="V85" i="4"/>
  <c r="U85" i="4"/>
  <c r="T85" i="4"/>
  <c r="S85" i="4"/>
  <c r="R85" i="4"/>
  <c r="E85" i="4"/>
  <c r="D85" i="4"/>
  <c r="C85" i="4"/>
  <c r="B85" i="4"/>
  <c r="AB84" i="4"/>
  <c r="AA84" i="4"/>
  <c r="Z84" i="4"/>
  <c r="Y84" i="4"/>
  <c r="X84" i="4"/>
  <c r="W84" i="4"/>
  <c r="V84" i="4"/>
  <c r="U84" i="4"/>
  <c r="T84" i="4"/>
  <c r="S84" i="4"/>
  <c r="R84" i="4"/>
  <c r="E84" i="4"/>
  <c r="D84" i="4"/>
  <c r="C84" i="4"/>
  <c r="B84" i="4"/>
  <c r="AB83" i="4"/>
  <c r="AA83" i="4"/>
  <c r="Z83" i="4"/>
  <c r="Y83" i="4"/>
  <c r="X83" i="4"/>
  <c r="W83" i="4"/>
  <c r="V83" i="4"/>
  <c r="U83" i="4"/>
  <c r="T83" i="4"/>
  <c r="S83" i="4"/>
  <c r="R83" i="4"/>
  <c r="E83" i="4"/>
  <c r="D83" i="4"/>
  <c r="C83" i="4"/>
  <c r="P83" i="4" s="1"/>
  <c r="B83" i="4"/>
  <c r="AB82" i="4"/>
  <c r="AA82" i="4"/>
  <c r="Z82" i="4"/>
  <c r="Y82" i="4"/>
  <c r="X82" i="4"/>
  <c r="W82" i="4"/>
  <c r="V82" i="4"/>
  <c r="U82" i="4"/>
  <c r="T82" i="4"/>
  <c r="S82" i="4"/>
  <c r="R82" i="4"/>
  <c r="E82" i="4"/>
  <c r="D82" i="4"/>
  <c r="C82" i="4"/>
  <c r="P82" i="4" s="1"/>
  <c r="B82" i="4"/>
  <c r="AB81" i="4"/>
  <c r="AA81" i="4"/>
  <c r="Z81" i="4"/>
  <c r="Y81" i="4"/>
  <c r="X81" i="4"/>
  <c r="W81" i="4"/>
  <c r="V81" i="4"/>
  <c r="U81" i="4"/>
  <c r="T81" i="4"/>
  <c r="S81" i="4"/>
  <c r="R81" i="4"/>
  <c r="E81" i="4"/>
  <c r="D81" i="4"/>
  <c r="C81" i="4"/>
  <c r="P81" i="4" s="1"/>
  <c r="B81" i="4"/>
  <c r="AB80" i="4"/>
  <c r="AA80" i="4"/>
  <c r="Z80" i="4"/>
  <c r="Y80" i="4"/>
  <c r="X80" i="4"/>
  <c r="W80" i="4"/>
  <c r="V80" i="4"/>
  <c r="U80" i="4"/>
  <c r="T80" i="4"/>
  <c r="S80" i="4"/>
  <c r="R80" i="4"/>
  <c r="E80" i="4"/>
  <c r="D80" i="4"/>
  <c r="C80" i="4"/>
  <c r="B80" i="4"/>
  <c r="AB79" i="4"/>
  <c r="AA79" i="4"/>
  <c r="Z79" i="4"/>
  <c r="Y79" i="4"/>
  <c r="X79" i="4"/>
  <c r="W79" i="4"/>
  <c r="V79" i="4"/>
  <c r="U79" i="4"/>
  <c r="T79" i="4"/>
  <c r="S79" i="4"/>
  <c r="R79" i="4"/>
  <c r="E79" i="4"/>
  <c r="D79" i="4"/>
  <c r="C79" i="4"/>
  <c r="B79" i="4"/>
  <c r="AB78" i="4"/>
  <c r="AA78" i="4"/>
  <c r="Z78" i="4"/>
  <c r="Y78" i="4"/>
  <c r="X78" i="4"/>
  <c r="W78" i="4"/>
  <c r="V78" i="4"/>
  <c r="U78" i="4"/>
  <c r="T78" i="4"/>
  <c r="S78" i="4"/>
  <c r="R78" i="4"/>
  <c r="E78" i="4"/>
  <c r="D78" i="4"/>
  <c r="C78" i="4"/>
  <c r="B78" i="4"/>
  <c r="AB77" i="4"/>
  <c r="AA77" i="4"/>
  <c r="Z77" i="4"/>
  <c r="Y77" i="4"/>
  <c r="X77" i="4"/>
  <c r="W77" i="4"/>
  <c r="V77" i="4"/>
  <c r="U77" i="4"/>
  <c r="T77" i="4"/>
  <c r="S77" i="4"/>
  <c r="R77" i="4"/>
  <c r="E77" i="4"/>
  <c r="D77" i="4"/>
  <c r="C77" i="4"/>
  <c r="P77" i="4" s="1"/>
  <c r="B77" i="4"/>
  <c r="AB76" i="4"/>
  <c r="AA76" i="4"/>
  <c r="Z76" i="4"/>
  <c r="Y76" i="4"/>
  <c r="X76" i="4"/>
  <c r="W76" i="4"/>
  <c r="V76" i="4"/>
  <c r="U76" i="4"/>
  <c r="T76" i="4"/>
  <c r="S76" i="4"/>
  <c r="R76" i="4"/>
  <c r="E76" i="4"/>
  <c r="D76" i="4"/>
  <c r="C76" i="4"/>
  <c r="P76" i="4" s="1"/>
  <c r="B76" i="4"/>
  <c r="AB75" i="4"/>
  <c r="AA75" i="4"/>
  <c r="Z75" i="4"/>
  <c r="Y75" i="4"/>
  <c r="X75" i="4"/>
  <c r="W75" i="4"/>
  <c r="V75" i="4"/>
  <c r="U75" i="4"/>
  <c r="T75" i="4"/>
  <c r="S75" i="4"/>
  <c r="R75" i="4"/>
  <c r="E75" i="4"/>
  <c r="D75" i="4"/>
  <c r="C75" i="4"/>
  <c r="P75" i="4" s="1"/>
  <c r="B75" i="4"/>
  <c r="AB74" i="4"/>
  <c r="AA74" i="4"/>
  <c r="Z74" i="4"/>
  <c r="Y74" i="4"/>
  <c r="X74" i="4"/>
  <c r="W74" i="4"/>
  <c r="V74" i="4"/>
  <c r="U74" i="4"/>
  <c r="T74" i="4"/>
  <c r="S74" i="4"/>
  <c r="R74" i="4"/>
  <c r="E74" i="4"/>
  <c r="D74" i="4"/>
  <c r="C74" i="4"/>
  <c r="P74" i="4" s="1"/>
  <c r="B74" i="4"/>
  <c r="AB73" i="4"/>
  <c r="AA73" i="4"/>
  <c r="Z73" i="4"/>
  <c r="Y73" i="4"/>
  <c r="X73" i="4"/>
  <c r="W73" i="4"/>
  <c r="V73" i="4"/>
  <c r="U73" i="4"/>
  <c r="T73" i="4"/>
  <c r="S73" i="4"/>
  <c r="R73" i="4"/>
  <c r="E73" i="4"/>
  <c r="D73" i="4"/>
  <c r="C73" i="4"/>
  <c r="P73" i="4" s="1"/>
  <c r="B73" i="4"/>
  <c r="AB72" i="4"/>
  <c r="AA72" i="4"/>
  <c r="Z72" i="4"/>
  <c r="Y72" i="4"/>
  <c r="X72" i="4"/>
  <c r="W72" i="4"/>
  <c r="V72" i="4"/>
  <c r="U72" i="4"/>
  <c r="T72" i="4"/>
  <c r="S72" i="4"/>
  <c r="R72" i="4"/>
  <c r="E72" i="4"/>
  <c r="D72" i="4"/>
  <c r="C72" i="4"/>
  <c r="P72" i="4" s="1"/>
  <c r="B72" i="4"/>
  <c r="AB71" i="4"/>
  <c r="AA71" i="4"/>
  <c r="Z71" i="4"/>
  <c r="Y71" i="4"/>
  <c r="X71" i="4"/>
  <c r="W71" i="4"/>
  <c r="V71" i="4"/>
  <c r="U71" i="4"/>
  <c r="T71" i="4"/>
  <c r="S71" i="4"/>
  <c r="R71" i="4"/>
  <c r="E71" i="4"/>
  <c r="D71" i="4"/>
  <c r="C71" i="4"/>
  <c r="P71" i="4" s="1"/>
  <c r="B71" i="4"/>
  <c r="AB70" i="4"/>
  <c r="AA70" i="4"/>
  <c r="Z70" i="4"/>
  <c r="Y70" i="4"/>
  <c r="X70" i="4"/>
  <c r="W70" i="4"/>
  <c r="V70" i="4"/>
  <c r="U70" i="4"/>
  <c r="T70" i="4"/>
  <c r="S70" i="4"/>
  <c r="R70" i="4"/>
  <c r="E70" i="4"/>
  <c r="D70" i="4"/>
  <c r="C70" i="4"/>
  <c r="B70" i="4"/>
  <c r="AB69" i="4"/>
  <c r="AA69" i="4"/>
  <c r="Z69" i="4"/>
  <c r="Y69" i="4"/>
  <c r="X69" i="4"/>
  <c r="W69" i="4"/>
  <c r="V69" i="4"/>
  <c r="U69" i="4"/>
  <c r="T69" i="4"/>
  <c r="S69" i="4"/>
  <c r="R69" i="4"/>
  <c r="E69" i="4"/>
  <c r="D69" i="4"/>
  <c r="C69" i="4"/>
  <c r="B69" i="4"/>
  <c r="AB68" i="4"/>
  <c r="AA68" i="4"/>
  <c r="Z68" i="4"/>
  <c r="Y68" i="4"/>
  <c r="X68" i="4"/>
  <c r="W68" i="4"/>
  <c r="V68" i="4"/>
  <c r="U68" i="4"/>
  <c r="T68" i="4"/>
  <c r="S68" i="4"/>
  <c r="R68" i="4"/>
  <c r="E68" i="4"/>
  <c r="D68" i="4"/>
  <c r="C68" i="4"/>
  <c r="B68" i="4"/>
  <c r="AB67" i="4"/>
  <c r="AA67" i="4"/>
  <c r="Z67" i="4"/>
  <c r="Y67" i="4"/>
  <c r="X67" i="4"/>
  <c r="W67" i="4"/>
  <c r="V67" i="4"/>
  <c r="U67" i="4"/>
  <c r="T67" i="4"/>
  <c r="S67" i="4"/>
  <c r="R67" i="4"/>
  <c r="E67" i="4"/>
  <c r="D67" i="4"/>
  <c r="C67" i="4"/>
  <c r="B67" i="4"/>
  <c r="AB66" i="4"/>
  <c r="AA66" i="4"/>
  <c r="Z66" i="4"/>
  <c r="Y66" i="4"/>
  <c r="X66" i="4"/>
  <c r="W66" i="4"/>
  <c r="V66" i="4"/>
  <c r="U66" i="4"/>
  <c r="T66" i="4"/>
  <c r="S66" i="4"/>
  <c r="R66" i="4"/>
  <c r="E66" i="4"/>
  <c r="D66" i="4"/>
  <c r="C66" i="4"/>
  <c r="B66" i="4"/>
  <c r="AB65" i="4"/>
  <c r="AA65" i="4"/>
  <c r="Z65" i="4"/>
  <c r="Y65" i="4"/>
  <c r="X65" i="4"/>
  <c r="W65" i="4"/>
  <c r="V65" i="4"/>
  <c r="U65" i="4"/>
  <c r="T65" i="4"/>
  <c r="S65" i="4"/>
  <c r="R65" i="4"/>
  <c r="E65" i="4"/>
  <c r="D65" i="4"/>
  <c r="C65" i="4"/>
  <c r="B65" i="4"/>
  <c r="AB64" i="4"/>
  <c r="AA64" i="4"/>
  <c r="Z64" i="4"/>
  <c r="Y64" i="4"/>
  <c r="X64" i="4"/>
  <c r="W64" i="4"/>
  <c r="V64" i="4"/>
  <c r="U64" i="4"/>
  <c r="T64" i="4"/>
  <c r="S64" i="4"/>
  <c r="R64" i="4"/>
  <c r="E64" i="4"/>
  <c r="D64" i="4"/>
  <c r="C64" i="4"/>
  <c r="B64" i="4"/>
  <c r="AB63" i="4"/>
  <c r="AA63" i="4"/>
  <c r="Z63" i="4"/>
  <c r="Y63" i="4"/>
  <c r="X63" i="4"/>
  <c r="W63" i="4"/>
  <c r="V63" i="4"/>
  <c r="U63" i="4"/>
  <c r="T63" i="4"/>
  <c r="S63" i="4"/>
  <c r="R63" i="4"/>
  <c r="E63" i="4"/>
  <c r="D63" i="4"/>
  <c r="C63" i="4"/>
  <c r="B63" i="4"/>
  <c r="AB62" i="4"/>
  <c r="AA62" i="4"/>
  <c r="Z62" i="4"/>
  <c r="Y62" i="4"/>
  <c r="X62" i="4"/>
  <c r="W62" i="4"/>
  <c r="V62" i="4"/>
  <c r="U62" i="4"/>
  <c r="T62" i="4"/>
  <c r="S62" i="4"/>
  <c r="R62" i="4"/>
  <c r="E62" i="4"/>
  <c r="D62" i="4"/>
  <c r="C62" i="4"/>
  <c r="B62" i="4"/>
  <c r="AB61" i="4"/>
  <c r="AA61" i="4"/>
  <c r="Z61" i="4"/>
  <c r="Y61" i="4"/>
  <c r="X61" i="4"/>
  <c r="W61" i="4"/>
  <c r="V61" i="4"/>
  <c r="U61" i="4"/>
  <c r="T61" i="4"/>
  <c r="S61" i="4"/>
  <c r="R61" i="4"/>
  <c r="E61" i="4"/>
  <c r="D61" i="4"/>
  <c r="C61" i="4"/>
  <c r="B61" i="4"/>
  <c r="AB60" i="4"/>
  <c r="AA60" i="4"/>
  <c r="Z60" i="4"/>
  <c r="Y60" i="4"/>
  <c r="X60" i="4"/>
  <c r="W60" i="4"/>
  <c r="V60" i="4"/>
  <c r="U60" i="4"/>
  <c r="T60" i="4"/>
  <c r="S60" i="4"/>
  <c r="R60" i="4"/>
  <c r="E60" i="4"/>
  <c r="D60" i="4"/>
  <c r="C60" i="4"/>
  <c r="B60" i="4"/>
  <c r="AB59" i="4"/>
  <c r="AA59" i="4"/>
  <c r="Z59" i="4"/>
  <c r="Y59" i="4"/>
  <c r="X59" i="4"/>
  <c r="W59" i="4"/>
  <c r="V59" i="4"/>
  <c r="U59" i="4"/>
  <c r="T59" i="4"/>
  <c r="S59" i="4"/>
  <c r="R59" i="4"/>
  <c r="E59" i="4"/>
  <c r="D59" i="4"/>
  <c r="C59" i="4"/>
  <c r="B59" i="4"/>
  <c r="AB58" i="4"/>
  <c r="AA58" i="4"/>
  <c r="Z58" i="4"/>
  <c r="Y58" i="4"/>
  <c r="X58" i="4"/>
  <c r="W58" i="4"/>
  <c r="V58" i="4"/>
  <c r="U58" i="4"/>
  <c r="T58" i="4"/>
  <c r="S58" i="4"/>
  <c r="R58" i="4"/>
  <c r="E58" i="4"/>
  <c r="D58" i="4"/>
  <c r="C58" i="4"/>
  <c r="B58" i="4"/>
  <c r="AB57" i="4"/>
  <c r="AA57" i="4"/>
  <c r="Z57" i="4"/>
  <c r="Y57" i="4"/>
  <c r="X57" i="4"/>
  <c r="W57" i="4"/>
  <c r="V57" i="4"/>
  <c r="U57" i="4"/>
  <c r="T57" i="4"/>
  <c r="S57" i="4"/>
  <c r="R57" i="4"/>
  <c r="E57" i="4"/>
  <c r="D57" i="4"/>
  <c r="C57" i="4"/>
  <c r="B57" i="4"/>
  <c r="AB56" i="4"/>
  <c r="AA56" i="4"/>
  <c r="Z56" i="4"/>
  <c r="Y56" i="4"/>
  <c r="X56" i="4"/>
  <c r="W56" i="4"/>
  <c r="V56" i="4"/>
  <c r="U56" i="4"/>
  <c r="T56" i="4"/>
  <c r="S56" i="4"/>
  <c r="R56" i="4"/>
  <c r="E56" i="4"/>
  <c r="D56" i="4"/>
  <c r="C56" i="4"/>
  <c r="B56" i="4"/>
  <c r="AB55" i="4"/>
  <c r="AA55" i="4"/>
  <c r="Z55" i="4"/>
  <c r="Y55" i="4"/>
  <c r="X55" i="4"/>
  <c r="W55" i="4"/>
  <c r="V55" i="4"/>
  <c r="U55" i="4"/>
  <c r="T55" i="4"/>
  <c r="S55" i="4"/>
  <c r="R55" i="4"/>
  <c r="E55" i="4"/>
  <c r="D55" i="4"/>
  <c r="C55" i="4"/>
  <c r="B55" i="4"/>
  <c r="AB54" i="4"/>
  <c r="AA54" i="4"/>
  <c r="Z54" i="4"/>
  <c r="Y54" i="4"/>
  <c r="X54" i="4"/>
  <c r="W54" i="4"/>
  <c r="V54" i="4"/>
  <c r="U54" i="4"/>
  <c r="T54" i="4"/>
  <c r="S54" i="4"/>
  <c r="R54" i="4"/>
  <c r="E54" i="4"/>
  <c r="D54" i="4"/>
  <c r="C54" i="4"/>
  <c r="B54" i="4"/>
  <c r="AB53" i="4"/>
  <c r="AA53" i="4"/>
  <c r="Z53" i="4"/>
  <c r="Y53" i="4"/>
  <c r="X53" i="4"/>
  <c r="W53" i="4"/>
  <c r="V53" i="4"/>
  <c r="U53" i="4"/>
  <c r="T53" i="4"/>
  <c r="S53" i="4"/>
  <c r="R53" i="4"/>
  <c r="E53" i="4"/>
  <c r="D53" i="4"/>
  <c r="C53" i="4"/>
  <c r="B53" i="4"/>
  <c r="AB52" i="4"/>
  <c r="AA52" i="4"/>
  <c r="Z52" i="4"/>
  <c r="Y52" i="4"/>
  <c r="X52" i="4"/>
  <c r="W52" i="4"/>
  <c r="V52" i="4"/>
  <c r="U52" i="4"/>
  <c r="T52" i="4"/>
  <c r="S52" i="4"/>
  <c r="R52" i="4"/>
  <c r="E52" i="4"/>
  <c r="D52" i="4"/>
  <c r="C52" i="4"/>
  <c r="B52" i="4"/>
  <c r="AB51" i="4"/>
  <c r="AA51" i="4"/>
  <c r="Z51" i="4"/>
  <c r="Y51" i="4"/>
  <c r="X51" i="4"/>
  <c r="W51" i="4"/>
  <c r="V51" i="4"/>
  <c r="U51" i="4"/>
  <c r="T51" i="4"/>
  <c r="S51" i="4"/>
  <c r="R51" i="4"/>
  <c r="E51" i="4"/>
  <c r="D51" i="4"/>
  <c r="C51" i="4"/>
  <c r="B51" i="4"/>
  <c r="AB50" i="4"/>
  <c r="AA50" i="4"/>
  <c r="Z50" i="4"/>
  <c r="Y50" i="4"/>
  <c r="X50" i="4"/>
  <c r="W50" i="4"/>
  <c r="V50" i="4"/>
  <c r="U50" i="4"/>
  <c r="T50" i="4"/>
  <c r="S50" i="4"/>
  <c r="R50" i="4"/>
  <c r="E50" i="4"/>
  <c r="D50" i="4"/>
  <c r="C50" i="4"/>
  <c r="B50" i="4"/>
  <c r="AB49" i="4"/>
  <c r="AA49" i="4"/>
  <c r="Z49" i="4"/>
  <c r="Y49" i="4"/>
  <c r="X49" i="4"/>
  <c r="W49" i="4"/>
  <c r="V49" i="4"/>
  <c r="U49" i="4"/>
  <c r="T49" i="4"/>
  <c r="S49" i="4"/>
  <c r="R49" i="4"/>
  <c r="E49" i="4"/>
  <c r="D49" i="4"/>
  <c r="C49" i="4"/>
  <c r="B49" i="4"/>
  <c r="AB48" i="4"/>
  <c r="AA48" i="4"/>
  <c r="Z48" i="4"/>
  <c r="Y48" i="4"/>
  <c r="X48" i="4"/>
  <c r="W48" i="4"/>
  <c r="V48" i="4"/>
  <c r="U48" i="4"/>
  <c r="T48" i="4"/>
  <c r="S48" i="4"/>
  <c r="R48" i="4"/>
  <c r="E48" i="4"/>
  <c r="D48" i="4"/>
  <c r="C48" i="4"/>
  <c r="B48" i="4"/>
  <c r="AB47" i="4"/>
  <c r="AA47" i="4"/>
  <c r="Z47" i="4"/>
  <c r="Y47" i="4"/>
  <c r="X47" i="4"/>
  <c r="W47" i="4"/>
  <c r="V47" i="4"/>
  <c r="U47" i="4"/>
  <c r="T47" i="4"/>
  <c r="S47" i="4"/>
  <c r="R47" i="4"/>
  <c r="E47" i="4"/>
  <c r="D47" i="4"/>
  <c r="C47" i="4"/>
  <c r="B47" i="4"/>
  <c r="AB46" i="4"/>
  <c r="AA46" i="4"/>
  <c r="Z46" i="4"/>
  <c r="Y46" i="4"/>
  <c r="X46" i="4"/>
  <c r="W46" i="4"/>
  <c r="V46" i="4"/>
  <c r="U46" i="4"/>
  <c r="T46" i="4"/>
  <c r="S46" i="4"/>
  <c r="R46" i="4"/>
  <c r="E46" i="4"/>
  <c r="D46" i="4"/>
  <c r="C46" i="4"/>
  <c r="B46" i="4"/>
  <c r="AB45" i="4"/>
  <c r="AA45" i="4"/>
  <c r="Z45" i="4"/>
  <c r="Y45" i="4"/>
  <c r="X45" i="4"/>
  <c r="W45" i="4"/>
  <c r="V45" i="4"/>
  <c r="U45" i="4"/>
  <c r="T45" i="4"/>
  <c r="S45" i="4"/>
  <c r="R45" i="4"/>
  <c r="E45" i="4"/>
  <c r="D45" i="4"/>
  <c r="C45" i="4"/>
  <c r="B45" i="4"/>
  <c r="AB44" i="4"/>
  <c r="AA44" i="4"/>
  <c r="Z44" i="4"/>
  <c r="Y44" i="4"/>
  <c r="X44" i="4"/>
  <c r="W44" i="4"/>
  <c r="V44" i="4"/>
  <c r="U44" i="4"/>
  <c r="T44" i="4"/>
  <c r="S44" i="4"/>
  <c r="R44" i="4"/>
  <c r="E44" i="4"/>
  <c r="D44" i="4"/>
  <c r="C44" i="4"/>
  <c r="B44" i="4"/>
  <c r="AB43" i="4"/>
  <c r="AA43" i="4"/>
  <c r="Z43" i="4"/>
  <c r="Y43" i="4"/>
  <c r="X43" i="4"/>
  <c r="W43" i="4"/>
  <c r="V43" i="4"/>
  <c r="U43" i="4"/>
  <c r="T43" i="4"/>
  <c r="S43" i="4"/>
  <c r="R43" i="4"/>
  <c r="E43" i="4"/>
  <c r="D43" i="4"/>
  <c r="C43" i="4"/>
  <c r="B43" i="4"/>
  <c r="AB42" i="4"/>
  <c r="AA42" i="4"/>
  <c r="Z42" i="4"/>
  <c r="Y42" i="4"/>
  <c r="X42" i="4"/>
  <c r="W42" i="4"/>
  <c r="V42" i="4"/>
  <c r="U42" i="4"/>
  <c r="T42" i="4"/>
  <c r="S42" i="4"/>
  <c r="R42" i="4"/>
  <c r="E42" i="4"/>
  <c r="D42" i="4"/>
  <c r="C42" i="4"/>
  <c r="B42" i="4"/>
  <c r="AB41" i="4"/>
  <c r="AA41" i="4"/>
  <c r="Z41" i="4"/>
  <c r="Y41" i="4"/>
  <c r="X41" i="4"/>
  <c r="W41" i="4"/>
  <c r="V41" i="4"/>
  <c r="U41" i="4"/>
  <c r="T41" i="4"/>
  <c r="S41" i="4"/>
  <c r="R41" i="4"/>
  <c r="E41" i="4"/>
  <c r="D41" i="4"/>
  <c r="C41" i="4"/>
  <c r="B41" i="4"/>
  <c r="AB40" i="4"/>
  <c r="AA40" i="4"/>
  <c r="Z40" i="4"/>
  <c r="Y40" i="4"/>
  <c r="X40" i="4"/>
  <c r="W40" i="4"/>
  <c r="V40" i="4"/>
  <c r="U40" i="4"/>
  <c r="T40" i="4"/>
  <c r="S40" i="4"/>
  <c r="R40" i="4"/>
  <c r="E40" i="4"/>
  <c r="D40" i="4"/>
  <c r="C40" i="4"/>
  <c r="B40" i="4"/>
  <c r="AB39" i="4"/>
  <c r="AA39" i="4"/>
  <c r="Z39" i="4"/>
  <c r="Y39" i="4"/>
  <c r="X39" i="4"/>
  <c r="W39" i="4"/>
  <c r="V39" i="4"/>
  <c r="U39" i="4"/>
  <c r="T39" i="4"/>
  <c r="S39" i="4"/>
  <c r="R39" i="4"/>
  <c r="E39" i="4"/>
  <c r="D39" i="4"/>
  <c r="C39" i="4"/>
  <c r="B39" i="4"/>
  <c r="AB38" i="4"/>
  <c r="AA38" i="4"/>
  <c r="Z38" i="4"/>
  <c r="Y38" i="4"/>
  <c r="X38" i="4"/>
  <c r="W38" i="4"/>
  <c r="V38" i="4"/>
  <c r="U38" i="4"/>
  <c r="T38" i="4"/>
  <c r="S38" i="4"/>
  <c r="R38" i="4"/>
  <c r="E38" i="4"/>
  <c r="D38" i="4"/>
  <c r="C38" i="4"/>
  <c r="B38" i="4"/>
  <c r="AB37" i="4"/>
  <c r="AA37" i="4"/>
  <c r="Z37" i="4"/>
  <c r="Y37" i="4"/>
  <c r="X37" i="4"/>
  <c r="W37" i="4"/>
  <c r="V37" i="4"/>
  <c r="U37" i="4"/>
  <c r="T37" i="4"/>
  <c r="S37" i="4"/>
  <c r="R37" i="4"/>
  <c r="E37" i="4"/>
  <c r="D37" i="4"/>
  <c r="C37" i="4"/>
  <c r="B37" i="4"/>
  <c r="AB36" i="4"/>
  <c r="AA36" i="4"/>
  <c r="Z36" i="4"/>
  <c r="Y36" i="4"/>
  <c r="X36" i="4"/>
  <c r="W36" i="4"/>
  <c r="V36" i="4"/>
  <c r="U36" i="4"/>
  <c r="T36" i="4"/>
  <c r="S36" i="4"/>
  <c r="R36" i="4"/>
  <c r="E36" i="4"/>
  <c r="D36" i="4"/>
  <c r="C36" i="4"/>
  <c r="B36" i="4"/>
  <c r="AB35" i="4"/>
  <c r="AA35" i="4"/>
  <c r="Z35" i="4"/>
  <c r="Y35" i="4"/>
  <c r="X35" i="4"/>
  <c r="W35" i="4"/>
  <c r="V35" i="4"/>
  <c r="U35" i="4"/>
  <c r="T35" i="4"/>
  <c r="S35" i="4"/>
  <c r="R35" i="4"/>
  <c r="E35" i="4"/>
  <c r="D35" i="4"/>
  <c r="C35" i="4"/>
  <c r="B35" i="4"/>
  <c r="AB34" i="4"/>
  <c r="AA34" i="4"/>
  <c r="Z34" i="4"/>
  <c r="Y34" i="4"/>
  <c r="X34" i="4"/>
  <c r="W34" i="4"/>
  <c r="V34" i="4"/>
  <c r="U34" i="4"/>
  <c r="T34" i="4"/>
  <c r="S34" i="4"/>
  <c r="R34" i="4"/>
  <c r="E34" i="4"/>
  <c r="D34" i="4"/>
  <c r="C34" i="4"/>
  <c r="B34" i="4"/>
  <c r="AB33" i="4"/>
  <c r="AA33" i="4"/>
  <c r="Z33" i="4"/>
  <c r="Y33" i="4"/>
  <c r="X33" i="4"/>
  <c r="W33" i="4"/>
  <c r="V33" i="4"/>
  <c r="U33" i="4"/>
  <c r="T33" i="4"/>
  <c r="S33" i="4"/>
  <c r="R33" i="4"/>
  <c r="E33" i="4"/>
  <c r="D33" i="4"/>
  <c r="C33" i="4"/>
  <c r="P33" i="4" s="1"/>
  <c r="B33" i="4"/>
  <c r="AB32" i="4"/>
  <c r="AA32" i="4"/>
  <c r="Z32" i="4"/>
  <c r="Y32" i="4"/>
  <c r="X32" i="4"/>
  <c r="W32" i="4"/>
  <c r="V32" i="4"/>
  <c r="U32" i="4"/>
  <c r="T32" i="4"/>
  <c r="S32" i="4"/>
  <c r="R32" i="4"/>
  <c r="E32" i="4"/>
  <c r="D32" i="4"/>
  <c r="C32" i="4"/>
  <c r="P32" i="4" s="1"/>
  <c r="B32" i="4"/>
  <c r="AB31" i="4"/>
  <c r="AA31" i="4"/>
  <c r="Z31" i="4"/>
  <c r="Y31" i="4"/>
  <c r="X31" i="4"/>
  <c r="W31" i="4"/>
  <c r="V31" i="4"/>
  <c r="U31" i="4"/>
  <c r="T31" i="4"/>
  <c r="S31" i="4"/>
  <c r="R31" i="4"/>
  <c r="E31" i="4"/>
  <c r="D31" i="4"/>
  <c r="C31" i="4"/>
  <c r="B31" i="4"/>
  <c r="AB30" i="4"/>
  <c r="AA30" i="4"/>
  <c r="Z30" i="4"/>
  <c r="Y30" i="4"/>
  <c r="X30" i="4"/>
  <c r="W30" i="4"/>
  <c r="V30" i="4"/>
  <c r="U30" i="4"/>
  <c r="T30" i="4"/>
  <c r="S30" i="4"/>
  <c r="R30" i="4"/>
  <c r="E30" i="4"/>
  <c r="D30" i="4"/>
  <c r="C30" i="4"/>
  <c r="B30" i="4"/>
  <c r="AB29" i="4"/>
  <c r="AA29" i="4"/>
  <c r="Z29" i="4"/>
  <c r="Y29" i="4"/>
  <c r="X29" i="4"/>
  <c r="W29" i="4"/>
  <c r="V29" i="4"/>
  <c r="U29" i="4"/>
  <c r="T29" i="4"/>
  <c r="S29" i="4"/>
  <c r="R29" i="4"/>
  <c r="E29" i="4"/>
  <c r="D29" i="4"/>
  <c r="C29" i="4"/>
  <c r="B29" i="4"/>
  <c r="AB28" i="4"/>
  <c r="AA28" i="4"/>
  <c r="Z28" i="4"/>
  <c r="Y28" i="4"/>
  <c r="X28" i="4"/>
  <c r="W28" i="4"/>
  <c r="V28" i="4"/>
  <c r="U28" i="4"/>
  <c r="T28" i="4"/>
  <c r="S28" i="4"/>
  <c r="R28" i="4"/>
  <c r="E28" i="4"/>
  <c r="D28" i="4"/>
  <c r="C28" i="4"/>
  <c r="B28" i="4"/>
  <c r="AB27" i="4"/>
  <c r="AA27" i="4"/>
  <c r="Z27" i="4"/>
  <c r="Y27" i="4"/>
  <c r="X27" i="4"/>
  <c r="W27" i="4"/>
  <c r="V27" i="4"/>
  <c r="U27" i="4"/>
  <c r="T27" i="4"/>
  <c r="S27" i="4"/>
  <c r="R27" i="4"/>
  <c r="E27" i="4"/>
  <c r="D27" i="4"/>
  <c r="C27" i="4"/>
  <c r="B27" i="4"/>
  <c r="AB26" i="4"/>
  <c r="AA26" i="4"/>
  <c r="Z26" i="4"/>
  <c r="Y26" i="4"/>
  <c r="X26" i="4"/>
  <c r="W26" i="4"/>
  <c r="V26" i="4"/>
  <c r="U26" i="4"/>
  <c r="T26" i="4"/>
  <c r="S26" i="4"/>
  <c r="R26" i="4"/>
  <c r="E26" i="4"/>
  <c r="D26" i="4"/>
  <c r="C26" i="4"/>
  <c r="B26" i="4"/>
  <c r="AB25" i="4"/>
  <c r="AA25" i="4"/>
  <c r="Z25" i="4"/>
  <c r="Y25" i="4"/>
  <c r="X25" i="4"/>
  <c r="W25" i="4"/>
  <c r="V25" i="4"/>
  <c r="U25" i="4"/>
  <c r="T25" i="4"/>
  <c r="S25" i="4"/>
  <c r="R25" i="4"/>
  <c r="E25" i="4"/>
  <c r="D25" i="4"/>
  <c r="C25" i="4"/>
  <c r="B25" i="4"/>
  <c r="AB24" i="4"/>
  <c r="AA24" i="4"/>
  <c r="Z24" i="4"/>
  <c r="Y24" i="4"/>
  <c r="X24" i="4"/>
  <c r="W24" i="4"/>
  <c r="V24" i="4"/>
  <c r="U24" i="4"/>
  <c r="T24" i="4"/>
  <c r="S24" i="4"/>
  <c r="R24" i="4"/>
  <c r="E24" i="4"/>
  <c r="D24" i="4"/>
  <c r="C24" i="4"/>
  <c r="B24" i="4"/>
  <c r="AB23" i="4"/>
  <c r="AA23" i="4"/>
  <c r="Z23" i="4"/>
  <c r="Y23" i="4"/>
  <c r="X23" i="4"/>
  <c r="W23" i="4"/>
  <c r="V23" i="4"/>
  <c r="U23" i="4"/>
  <c r="T23" i="4"/>
  <c r="S23" i="4"/>
  <c r="R23" i="4"/>
  <c r="E23" i="4"/>
  <c r="D23" i="4"/>
  <c r="C23" i="4"/>
  <c r="B23" i="4"/>
  <c r="AB22" i="4"/>
  <c r="AA22" i="4"/>
  <c r="Z22" i="4"/>
  <c r="Y22" i="4"/>
  <c r="X22" i="4"/>
  <c r="W22" i="4"/>
  <c r="V22" i="4"/>
  <c r="U22" i="4"/>
  <c r="T22" i="4"/>
  <c r="S22" i="4"/>
  <c r="R22" i="4"/>
  <c r="E22" i="4"/>
  <c r="D22" i="4"/>
  <c r="C22" i="4"/>
  <c r="B22" i="4"/>
  <c r="AB21" i="4"/>
  <c r="AA21" i="4"/>
  <c r="Z21" i="4"/>
  <c r="Y21" i="4"/>
  <c r="X21" i="4"/>
  <c r="W21" i="4"/>
  <c r="V21" i="4"/>
  <c r="U21" i="4"/>
  <c r="T21" i="4"/>
  <c r="S21" i="4"/>
  <c r="R21" i="4"/>
  <c r="E21" i="4"/>
  <c r="D21" i="4"/>
  <c r="C21" i="4"/>
  <c r="B21" i="4"/>
  <c r="AB20" i="4"/>
  <c r="AA20" i="4"/>
  <c r="Z20" i="4"/>
  <c r="Y20" i="4"/>
  <c r="X20" i="4"/>
  <c r="W20" i="4"/>
  <c r="V20" i="4"/>
  <c r="U20" i="4"/>
  <c r="T20" i="4"/>
  <c r="S20" i="4"/>
  <c r="R20" i="4"/>
  <c r="E20" i="4"/>
  <c r="D20" i="4"/>
  <c r="C20" i="4"/>
  <c r="B20" i="4"/>
  <c r="AB19" i="4"/>
  <c r="AA19" i="4"/>
  <c r="Z19" i="4"/>
  <c r="Y19" i="4"/>
  <c r="X19" i="4"/>
  <c r="W19" i="4"/>
  <c r="V19" i="4"/>
  <c r="U19" i="4"/>
  <c r="T19" i="4"/>
  <c r="S19" i="4"/>
  <c r="R19" i="4"/>
  <c r="E19" i="4"/>
  <c r="D19" i="4"/>
  <c r="C19" i="4"/>
  <c r="B19" i="4"/>
  <c r="AB18" i="4"/>
  <c r="AA18" i="4"/>
  <c r="Z18" i="4"/>
  <c r="Y18" i="4"/>
  <c r="X18" i="4"/>
  <c r="W18" i="4"/>
  <c r="V18" i="4"/>
  <c r="U18" i="4"/>
  <c r="T18" i="4"/>
  <c r="S18" i="4"/>
  <c r="R18" i="4"/>
  <c r="E18" i="4"/>
  <c r="D18" i="4"/>
  <c r="C18" i="4"/>
  <c r="B18" i="4"/>
  <c r="AB17" i="4"/>
  <c r="AA17" i="4"/>
  <c r="Z17" i="4"/>
  <c r="Y17" i="4"/>
  <c r="X17" i="4"/>
  <c r="W17" i="4"/>
  <c r="V17" i="4"/>
  <c r="U17" i="4"/>
  <c r="T17" i="4"/>
  <c r="S17" i="4"/>
  <c r="R17" i="4"/>
  <c r="E17" i="4"/>
  <c r="D17" i="4"/>
  <c r="C17" i="4"/>
  <c r="P17" i="4" s="1"/>
  <c r="B17" i="4"/>
  <c r="AB16" i="4"/>
  <c r="AA16" i="4"/>
  <c r="Z16" i="4"/>
  <c r="Y16" i="4"/>
  <c r="X16" i="4"/>
  <c r="W16" i="4"/>
  <c r="V16" i="4"/>
  <c r="U16" i="4"/>
  <c r="T16" i="4"/>
  <c r="S16" i="4"/>
  <c r="R16" i="4"/>
  <c r="E16" i="4"/>
  <c r="D16" i="4"/>
  <c r="C16" i="4"/>
  <c r="P16" i="4" s="1"/>
  <c r="B16" i="4"/>
  <c r="AB15" i="4"/>
  <c r="AA15" i="4"/>
  <c r="Z15" i="4"/>
  <c r="Y15" i="4"/>
  <c r="X15" i="4"/>
  <c r="W15" i="4"/>
  <c r="V15" i="4"/>
  <c r="U15" i="4"/>
  <c r="T15" i="4"/>
  <c r="S15" i="4"/>
  <c r="R15" i="4"/>
  <c r="E15" i="4"/>
  <c r="D15" i="4"/>
  <c r="C15" i="4"/>
  <c r="P15" i="4" s="1"/>
  <c r="B15" i="4"/>
  <c r="AB14" i="4"/>
  <c r="AA14" i="4"/>
  <c r="Z14" i="4"/>
  <c r="Y14" i="4"/>
  <c r="X14" i="4"/>
  <c r="W14" i="4"/>
  <c r="V14" i="4"/>
  <c r="U14" i="4"/>
  <c r="T14" i="4"/>
  <c r="S14" i="4"/>
  <c r="R14" i="4"/>
  <c r="E14" i="4"/>
  <c r="D14" i="4"/>
  <c r="C14" i="4"/>
  <c r="P14" i="4" s="1"/>
  <c r="B14" i="4"/>
  <c r="AB13" i="4"/>
  <c r="AA13" i="4"/>
  <c r="Z13" i="4"/>
  <c r="Y13" i="4"/>
  <c r="X13" i="4"/>
  <c r="W13" i="4"/>
  <c r="V13" i="4"/>
  <c r="U13" i="4"/>
  <c r="T13" i="4"/>
  <c r="S13" i="4"/>
  <c r="R13" i="4"/>
  <c r="E13" i="4"/>
  <c r="D13" i="4"/>
  <c r="C13" i="4"/>
  <c r="B13" i="4"/>
  <c r="AB12" i="4"/>
  <c r="AA12" i="4"/>
  <c r="Z12" i="4"/>
  <c r="Y12" i="4"/>
  <c r="X12" i="4"/>
  <c r="W12" i="4"/>
  <c r="V12" i="4"/>
  <c r="U12" i="4"/>
  <c r="T12" i="4"/>
  <c r="S12" i="4"/>
  <c r="R12" i="4"/>
  <c r="E12" i="4"/>
  <c r="D12" i="4"/>
  <c r="C12" i="4"/>
  <c r="B12" i="4"/>
  <c r="AB11" i="4"/>
  <c r="AA11" i="4"/>
  <c r="Z11" i="4"/>
  <c r="Y11" i="4"/>
  <c r="X11" i="4"/>
  <c r="W11" i="4"/>
  <c r="V11" i="4"/>
  <c r="U11" i="4"/>
  <c r="T11" i="4"/>
  <c r="S11" i="4"/>
  <c r="R11" i="4"/>
  <c r="E11" i="4"/>
  <c r="D11" i="4"/>
  <c r="C11" i="4"/>
  <c r="B11" i="4"/>
  <c r="AB10" i="4"/>
  <c r="AA10" i="4"/>
  <c r="Z10" i="4"/>
  <c r="Y10" i="4"/>
  <c r="X10" i="4"/>
  <c r="W10" i="4"/>
  <c r="V10" i="4"/>
  <c r="U10" i="4"/>
  <c r="T10" i="4"/>
  <c r="S10" i="4"/>
  <c r="R10" i="4"/>
  <c r="E10" i="4"/>
  <c r="D10" i="4"/>
  <c r="C10" i="4"/>
  <c r="P10" i="4" s="1"/>
  <c r="B10" i="4"/>
  <c r="AB9" i="4"/>
  <c r="AA9" i="4"/>
  <c r="Z9" i="4"/>
  <c r="Y9" i="4"/>
  <c r="X9" i="4"/>
  <c r="W9" i="4"/>
  <c r="V9" i="4"/>
  <c r="U9" i="4"/>
  <c r="T9" i="4"/>
  <c r="S9" i="4"/>
  <c r="R9" i="4"/>
  <c r="E9" i="4"/>
  <c r="D9" i="4"/>
  <c r="C9" i="4"/>
  <c r="P9" i="4" s="1"/>
  <c r="B9" i="4"/>
  <c r="AB8" i="4"/>
  <c r="AA8" i="4"/>
  <c r="Z8" i="4"/>
  <c r="Y8" i="4"/>
  <c r="X8" i="4"/>
  <c r="W8" i="4"/>
  <c r="V8" i="4"/>
  <c r="U8" i="4"/>
  <c r="T8" i="4"/>
  <c r="S8" i="4"/>
  <c r="R8" i="4"/>
  <c r="E8" i="4"/>
  <c r="D8" i="4"/>
  <c r="C8" i="4"/>
  <c r="P8" i="4" s="1"/>
  <c r="B8" i="4"/>
  <c r="AB7" i="4"/>
  <c r="AA7" i="4"/>
  <c r="Z7" i="4"/>
  <c r="Y7" i="4"/>
  <c r="X7" i="4"/>
  <c r="W7" i="4"/>
  <c r="V7" i="4"/>
  <c r="U7" i="4"/>
  <c r="T7" i="4"/>
  <c r="S7" i="4"/>
  <c r="R7" i="4"/>
  <c r="E7" i="4"/>
  <c r="D7" i="4"/>
  <c r="C7" i="4"/>
  <c r="B7" i="4"/>
  <c r="AB6" i="4"/>
  <c r="AA6" i="4"/>
  <c r="Z6" i="4"/>
  <c r="Y6" i="4"/>
  <c r="X6" i="4"/>
  <c r="W6" i="4"/>
  <c r="V6" i="4"/>
  <c r="U6" i="4"/>
  <c r="T6" i="4"/>
  <c r="S6" i="4"/>
  <c r="R6" i="4"/>
  <c r="E6" i="4"/>
  <c r="D6" i="4"/>
  <c r="C6" i="4"/>
  <c r="B6" i="4"/>
  <c r="AB5" i="4"/>
  <c r="AA5" i="4"/>
  <c r="Z5" i="4"/>
  <c r="Y5" i="4"/>
  <c r="X5" i="4"/>
  <c r="W5" i="4"/>
  <c r="V5" i="4"/>
  <c r="U5" i="4"/>
  <c r="T5" i="4"/>
  <c r="S5" i="4"/>
  <c r="R5" i="4"/>
  <c r="E5" i="4"/>
  <c r="D5" i="4"/>
  <c r="C5" i="4"/>
  <c r="B5" i="4"/>
  <c r="AB4" i="4"/>
  <c r="AA4" i="4"/>
  <c r="Z4" i="4"/>
  <c r="Y4" i="4"/>
  <c r="X4" i="4"/>
  <c r="W4" i="4"/>
  <c r="V4" i="4"/>
  <c r="U4" i="4"/>
  <c r="T4" i="4"/>
  <c r="S4" i="4"/>
  <c r="R4" i="4"/>
  <c r="E4" i="4"/>
  <c r="D4" i="4"/>
  <c r="C4" i="4"/>
  <c r="B4" i="4"/>
  <c r="AB3" i="4"/>
  <c r="E3" i="4"/>
  <c r="D3" i="4"/>
  <c r="C3" i="4"/>
  <c r="B3" i="4"/>
  <c r="AB133" i="120"/>
  <c r="AA133" i="120"/>
  <c r="Z133" i="120"/>
  <c r="Y133" i="120"/>
  <c r="X133" i="120"/>
  <c r="W133" i="120"/>
  <c r="V133" i="120"/>
  <c r="U133" i="120"/>
  <c r="T133" i="120"/>
  <c r="S133" i="120"/>
  <c r="R133" i="120"/>
  <c r="E133" i="120"/>
  <c r="D133" i="120"/>
  <c r="C133" i="120"/>
  <c r="P133" i="120" s="1"/>
  <c r="B133" i="120"/>
  <c r="AB132" i="120"/>
  <c r="AA132" i="120"/>
  <c r="Z132" i="120"/>
  <c r="Y132" i="120"/>
  <c r="X132" i="120"/>
  <c r="W132" i="120"/>
  <c r="V132" i="120"/>
  <c r="U132" i="120"/>
  <c r="T132" i="120"/>
  <c r="S132" i="120"/>
  <c r="R132" i="120"/>
  <c r="E132" i="120"/>
  <c r="D132" i="120"/>
  <c r="C132" i="120"/>
  <c r="P132" i="120" s="1"/>
  <c r="B132" i="120"/>
  <c r="AB131" i="120"/>
  <c r="AA131" i="120"/>
  <c r="Z131" i="120"/>
  <c r="Y131" i="120"/>
  <c r="X131" i="120"/>
  <c r="W131" i="120"/>
  <c r="V131" i="120"/>
  <c r="U131" i="120"/>
  <c r="T131" i="120"/>
  <c r="S131" i="120"/>
  <c r="R131" i="120"/>
  <c r="E131" i="120"/>
  <c r="D131" i="120"/>
  <c r="C131" i="120"/>
  <c r="B131" i="120"/>
  <c r="AB130" i="120"/>
  <c r="AA130" i="120"/>
  <c r="Z130" i="120"/>
  <c r="Y130" i="120"/>
  <c r="X130" i="120"/>
  <c r="W130" i="120"/>
  <c r="V130" i="120"/>
  <c r="U130" i="120"/>
  <c r="T130" i="120"/>
  <c r="S130" i="120"/>
  <c r="R130" i="120"/>
  <c r="E130" i="120"/>
  <c r="D130" i="120"/>
  <c r="C130" i="120"/>
  <c r="B130" i="120"/>
  <c r="AB129" i="120"/>
  <c r="AA129" i="120"/>
  <c r="Z129" i="120"/>
  <c r="Y129" i="120"/>
  <c r="X129" i="120"/>
  <c r="W129" i="120"/>
  <c r="V129" i="120"/>
  <c r="U129" i="120"/>
  <c r="T129" i="120"/>
  <c r="S129" i="120"/>
  <c r="R129" i="120"/>
  <c r="E129" i="120"/>
  <c r="D129" i="120"/>
  <c r="C129" i="120"/>
  <c r="B129" i="120"/>
  <c r="AB128" i="120"/>
  <c r="AA128" i="120"/>
  <c r="Z128" i="120"/>
  <c r="Y128" i="120"/>
  <c r="X128" i="120"/>
  <c r="W128" i="120"/>
  <c r="V128" i="120"/>
  <c r="U128" i="120"/>
  <c r="T128" i="120"/>
  <c r="S128" i="120"/>
  <c r="R128" i="120"/>
  <c r="E128" i="120"/>
  <c r="D128" i="120"/>
  <c r="C128" i="120"/>
  <c r="B128" i="120"/>
  <c r="AB127" i="120"/>
  <c r="AA127" i="120"/>
  <c r="Z127" i="120"/>
  <c r="Y127" i="120"/>
  <c r="X127" i="120"/>
  <c r="W127" i="120"/>
  <c r="V127" i="120"/>
  <c r="U127" i="120"/>
  <c r="T127" i="120"/>
  <c r="S127" i="120"/>
  <c r="R127" i="120"/>
  <c r="E127" i="120"/>
  <c r="D127" i="120"/>
  <c r="C127" i="120"/>
  <c r="B127" i="120"/>
  <c r="AB126" i="120"/>
  <c r="AA126" i="120"/>
  <c r="Z126" i="120"/>
  <c r="Y126" i="120"/>
  <c r="X126" i="120"/>
  <c r="W126" i="120"/>
  <c r="V126" i="120"/>
  <c r="U126" i="120"/>
  <c r="T126" i="120"/>
  <c r="S126" i="120"/>
  <c r="R126" i="120"/>
  <c r="E126" i="120"/>
  <c r="D126" i="120"/>
  <c r="C126" i="120"/>
  <c r="B126" i="120"/>
  <c r="AB125" i="120"/>
  <c r="AA125" i="120"/>
  <c r="Z125" i="120"/>
  <c r="Y125" i="120"/>
  <c r="X125" i="120"/>
  <c r="W125" i="120"/>
  <c r="V125" i="120"/>
  <c r="U125" i="120"/>
  <c r="T125" i="120"/>
  <c r="S125" i="120"/>
  <c r="R125" i="120"/>
  <c r="E125" i="120"/>
  <c r="D125" i="120"/>
  <c r="C125" i="120"/>
  <c r="B125" i="120"/>
  <c r="AB124" i="120"/>
  <c r="AA124" i="120"/>
  <c r="Z124" i="120"/>
  <c r="Y124" i="120"/>
  <c r="X124" i="120"/>
  <c r="W124" i="120"/>
  <c r="V124" i="120"/>
  <c r="U124" i="120"/>
  <c r="T124" i="120"/>
  <c r="S124" i="120"/>
  <c r="R124" i="120"/>
  <c r="E124" i="120"/>
  <c r="D124" i="120"/>
  <c r="C124" i="120"/>
  <c r="B124" i="120"/>
  <c r="AB123" i="120"/>
  <c r="AA123" i="120"/>
  <c r="Z123" i="120"/>
  <c r="Y123" i="120"/>
  <c r="X123" i="120"/>
  <c r="W123" i="120"/>
  <c r="V123" i="120"/>
  <c r="U123" i="120"/>
  <c r="T123" i="120"/>
  <c r="S123" i="120"/>
  <c r="R123" i="120"/>
  <c r="E123" i="120"/>
  <c r="D123" i="120"/>
  <c r="C123" i="120"/>
  <c r="B123" i="120"/>
  <c r="AB122" i="120"/>
  <c r="AA122" i="120"/>
  <c r="Z122" i="120"/>
  <c r="Y122" i="120"/>
  <c r="X122" i="120"/>
  <c r="W122" i="120"/>
  <c r="V122" i="120"/>
  <c r="U122" i="120"/>
  <c r="T122" i="120"/>
  <c r="S122" i="120"/>
  <c r="R122" i="120"/>
  <c r="E122" i="120"/>
  <c r="D122" i="120"/>
  <c r="C122" i="120"/>
  <c r="B122" i="120"/>
  <c r="AB121" i="120"/>
  <c r="AA121" i="120"/>
  <c r="Z121" i="120"/>
  <c r="Y121" i="120"/>
  <c r="X121" i="120"/>
  <c r="W121" i="120"/>
  <c r="V121" i="120"/>
  <c r="U121" i="120"/>
  <c r="T121" i="120"/>
  <c r="S121" i="120"/>
  <c r="R121" i="120"/>
  <c r="E121" i="120"/>
  <c r="D121" i="120"/>
  <c r="C121" i="120"/>
  <c r="B121" i="120"/>
  <c r="AB120" i="120"/>
  <c r="AA120" i="120"/>
  <c r="Z120" i="120"/>
  <c r="Y120" i="120"/>
  <c r="X120" i="120"/>
  <c r="W120" i="120"/>
  <c r="V120" i="120"/>
  <c r="U120" i="120"/>
  <c r="T120" i="120"/>
  <c r="S120" i="120"/>
  <c r="R120" i="120"/>
  <c r="E120" i="120"/>
  <c r="D120" i="120"/>
  <c r="C120" i="120"/>
  <c r="B120" i="120"/>
  <c r="AB119" i="120"/>
  <c r="AA119" i="120"/>
  <c r="Z119" i="120"/>
  <c r="Y119" i="120"/>
  <c r="X119" i="120"/>
  <c r="W119" i="120"/>
  <c r="V119" i="120"/>
  <c r="U119" i="120"/>
  <c r="T119" i="120"/>
  <c r="S119" i="120"/>
  <c r="R119" i="120"/>
  <c r="E119" i="120"/>
  <c r="D119" i="120"/>
  <c r="C119" i="120"/>
  <c r="B119" i="120"/>
  <c r="AB118" i="120"/>
  <c r="AA118" i="120"/>
  <c r="Z118" i="120"/>
  <c r="Y118" i="120"/>
  <c r="X118" i="120"/>
  <c r="W118" i="120"/>
  <c r="V118" i="120"/>
  <c r="U118" i="120"/>
  <c r="T118" i="120"/>
  <c r="S118" i="120"/>
  <c r="R118" i="120"/>
  <c r="E118" i="120"/>
  <c r="D118" i="120"/>
  <c r="C118" i="120"/>
  <c r="B118" i="120"/>
  <c r="AB117" i="120"/>
  <c r="AA117" i="120"/>
  <c r="Z117" i="120"/>
  <c r="Y117" i="120"/>
  <c r="X117" i="120"/>
  <c r="W117" i="120"/>
  <c r="V117" i="120"/>
  <c r="U117" i="120"/>
  <c r="T117" i="120"/>
  <c r="S117" i="120"/>
  <c r="R117" i="120"/>
  <c r="E117" i="120"/>
  <c r="D117" i="120"/>
  <c r="C117" i="120"/>
  <c r="B117" i="120"/>
  <c r="AB116" i="120"/>
  <c r="AA116" i="120"/>
  <c r="Z116" i="120"/>
  <c r="Y116" i="120"/>
  <c r="X116" i="120"/>
  <c r="W116" i="120"/>
  <c r="V116" i="120"/>
  <c r="U116" i="120"/>
  <c r="T116" i="120"/>
  <c r="S116" i="120"/>
  <c r="R116" i="120"/>
  <c r="E116" i="120"/>
  <c r="D116" i="120"/>
  <c r="C116" i="120"/>
  <c r="P116" i="120" s="1"/>
  <c r="B116" i="120"/>
  <c r="AB115" i="120"/>
  <c r="AA115" i="120"/>
  <c r="Z115" i="120"/>
  <c r="Y115" i="120"/>
  <c r="X115" i="120"/>
  <c r="W115" i="120"/>
  <c r="V115" i="120"/>
  <c r="U115" i="120"/>
  <c r="T115" i="120"/>
  <c r="S115" i="120"/>
  <c r="R115" i="120"/>
  <c r="E115" i="120"/>
  <c r="D115" i="120"/>
  <c r="C115" i="120"/>
  <c r="P115" i="120" s="1"/>
  <c r="B115" i="120"/>
  <c r="AB114" i="120"/>
  <c r="AA114" i="120"/>
  <c r="Z114" i="120"/>
  <c r="Y114" i="120"/>
  <c r="X114" i="120"/>
  <c r="W114" i="120"/>
  <c r="V114" i="120"/>
  <c r="U114" i="120"/>
  <c r="T114" i="120"/>
  <c r="S114" i="120"/>
  <c r="R114" i="120"/>
  <c r="E114" i="120"/>
  <c r="D114" i="120"/>
  <c r="C114" i="120"/>
  <c r="P114" i="120" s="1"/>
  <c r="B114" i="120"/>
  <c r="AB113" i="120"/>
  <c r="AA113" i="120"/>
  <c r="Z113" i="120"/>
  <c r="Y113" i="120"/>
  <c r="X113" i="120"/>
  <c r="W113" i="120"/>
  <c r="V113" i="120"/>
  <c r="U113" i="120"/>
  <c r="T113" i="120"/>
  <c r="S113" i="120"/>
  <c r="R113" i="120"/>
  <c r="E113" i="120"/>
  <c r="D113" i="120"/>
  <c r="C113" i="120"/>
  <c r="P113" i="120" s="1"/>
  <c r="B113" i="120"/>
  <c r="AB112" i="120"/>
  <c r="AA112" i="120"/>
  <c r="Z112" i="120"/>
  <c r="Y112" i="120"/>
  <c r="X112" i="120"/>
  <c r="W112" i="120"/>
  <c r="V112" i="120"/>
  <c r="U112" i="120"/>
  <c r="T112" i="120"/>
  <c r="S112" i="120"/>
  <c r="R112" i="120"/>
  <c r="E112" i="120"/>
  <c r="D112" i="120"/>
  <c r="C112" i="120"/>
  <c r="P112" i="120" s="1"/>
  <c r="B112" i="120"/>
  <c r="AB111" i="120"/>
  <c r="AA111" i="120"/>
  <c r="Z111" i="120"/>
  <c r="Y111" i="120"/>
  <c r="X111" i="120"/>
  <c r="W111" i="120"/>
  <c r="V111" i="120"/>
  <c r="U111" i="120"/>
  <c r="T111" i="120"/>
  <c r="S111" i="120"/>
  <c r="R111" i="120"/>
  <c r="E111" i="120"/>
  <c r="D111" i="120"/>
  <c r="C111" i="120"/>
  <c r="B111" i="120"/>
  <c r="AB110" i="120"/>
  <c r="AA110" i="120"/>
  <c r="Z110" i="120"/>
  <c r="Y110" i="120"/>
  <c r="X110" i="120"/>
  <c r="W110" i="120"/>
  <c r="V110" i="120"/>
  <c r="U110" i="120"/>
  <c r="T110" i="120"/>
  <c r="S110" i="120"/>
  <c r="R110" i="120"/>
  <c r="E110" i="120"/>
  <c r="D110" i="120"/>
  <c r="C110" i="120"/>
  <c r="B110" i="120"/>
  <c r="AB109" i="120"/>
  <c r="AA109" i="120"/>
  <c r="Z109" i="120"/>
  <c r="Y109" i="120"/>
  <c r="X109" i="120"/>
  <c r="W109" i="120"/>
  <c r="V109" i="120"/>
  <c r="U109" i="120"/>
  <c r="T109" i="120"/>
  <c r="S109" i="120"/>
  <c r="R109" i="120"/>
  <c r="E109" i="120"/>
  <c r="D109" i="120"/>
  <c r="C109" i="120"/>
  <c r="B109" i="120"/>
  <c r="AB108" i="120"/>
  <c r="AA108" i="120"/>
  <c r="Z108" i="120"/>
  <c r="Y108" i="120"/>
  <c r="X108" i="120"/>
  <c r="W108" i="120"/>
  <c r="V108" i="120"/>
  <c r="U108" i="120"/>
  <c r="T108" i="120"/>
  <c r="S108" i="120"/>
  <c r="R108" i="120"/>
  <c r="E108" i="120"/>
  <c r="D108" i="120"/>
  <c r="C108" i="120"/>
  <c r="B108" i="120"/>
  <c r="AB107" i="120"/>
  <c r="AA107" i="120"/>
  <c r="Z107" i="120"/>
  <c r="Y107" i="120"/>
  <c r="X107" i="120"/>
  <c r="W107" i="120"/>
  <c r="V107" i="120"/>
  <c r="U107" i="120"/>
  <c r="T107" i="120"/>
  <c r="S107" i="120"/>
  <c r="R107" i="120"/>
  <c r="E107" i="120"/>
  <c r="D107" i="120"/>
  <c r="C107" i="120"/>
  <c r="B107" i="120"/>
  <c r="AB106" i="120"/>
  <c r="AA106" i="120"/>
  <c r="Z106" i="120"/>
  <c r="Y106" i="120"/>
  <c r="X106" i="120"/>
  <c r="W106" i="120"/>
  <c r="V106" i="120"/>
  <c r="U106" i="120"/>
  <c r="T106" i="120"/>
  <c r="S106" i="120"/>
  <c r="R106" i="120"/>
  <c r="E106" i="120"/>
  <c r="D106" i="120"/>
  <c r="C106" i="120"/>
  <c r="B106" i="120"/>
  <c r="AB105" i="120"/>
  <c r="AA105" i="120"/>
  <c r="Z105" i="120"/>
  <c r="Y105" i="120"/>
  <c r="X105" i="120"/>
  <c r="W105" i="120"/>
  <c r="V105" i="120"/>
  <c r="U105" i="120"/>
  <c r="T105" i="120"/>
  <c r="S105" i="120"/>
  <c r="R105" i="120"/>
  <c r="E105" i="120"/>
  <c r="D105" i="120"/>
  <c r="C105" i="120"/>
  <c r="B105" i="120"/>
  <c r="AB104" i="120"/>
  <c r="AA104" i="120"/>
  <c r="Z104" i="120"/>
  <c r="Y104" i="120"/>
  <c r="X104" i="120"/>
  <c r="W104" i="120"/>
  <c r="V104" i="120"/>
  <c r="U104" i="120"/>
  <c r="T104" i="120"/>
  <c r="S104" i="120"/>
  <c r="R104" i="120"/>
  <c r="E104" i="120"/>
  <c r="D104" i="120"/>
  <c r="C104" i="120"/>
  <c r="B104" i="120"/>
  <c r="AB103" i="120"/>
  <c r="AA103" i="120"/>
  <c r="Z103" i="120"/>
  <c r="Y103" i="120"/>
  <c r="X103" i="120"/>
  <c r="W103" i="120"/>
  <c r="V103" i="120"/>
  <c r="U103" i="120"/>
  <c r="T103" i="120"/>
  <c r="S103" i="120"/>
  <c r="R103" i="120"/>
  <c r="E103" i="120"/>
  <c r="D103" i="120"/>
  <c r="C103" i="120"/>
  <c r="B103" i="120"/>
  <c r="AB102" i="120"/>
  <c r="AA102" i="120"/>
  <c r="Z102" i="120"/>
  <c r="Y102" i="120"/>
  <c r="X102" i="120"/>
  <c r="W102" i="120"/>
  <c r="V102" i="120"/>
  <c r="U102" i="120"/>
  <c r="T102" i="120"/>
  <c r="S102" i="120"/>
  <c r="R102" i="120"/>
  <c r="E102" i="120"/>
  <c r="D102" i="120"/>
  <c r="C102" i="120"/>
  <c r="P102" i="120" s="1"/>
  <c r="B102" i="120"/>
  <c r="AB101" i="120"/>
  <c r="AA101" i="120"/>
  <c r="Z101" i="120"/>
  <c r="Y101" i="120"/>
  <c r="X101" i="120"/>
  <c r="W101" i="120"/>
  <c r="V101" i="120"/>
  <c r="U101" i="120"/>
  <c r="T101" i="120"/>
  <c r="S101" i="120"/>
  <c r="R101" i="120"/>
  <c r="E101" i="120"/>
  <c r="D101" i="120"/>
  <c r="C101" i="120"/>
  <c r="P101" i="120" s="1"/>
  <c r="B101" i="120"/>
  <c r="AB100" i="120"/>
  <c r="AA100" i="120"/>
  <c r="Z100" i="120"/>
  <c r="Y100" i="120"/>
  <c r="X100" i="120"/>
  <c r="W100" i="120"/>
  <c r="V100" i="120"/>
  <c r="U100" i="120"/>
  <c r="T100" i="120"/>
  <c r="S100" i="120"/>
  <c r="R100" i="120"/>
  <c r="E100" i="120"/>
  <c r="D100" i="120"/>
  <c r="C100" i="120"/>
  <c r="P100" i="120" s="1"/>
  <c r="B100" i="120"/>
  <c r="AB99" i="120"/>
  <c r="AA99" i="120"/>
  <c r="Z99" i="120"/>
  <c r="Y99" i="120"/>
  <c r="X99" i="120"/>
  <c r="W99" i="120"/>
  <c r="V99" i="120"/>
  <c r="U99" i="120"/>
  <c r="T99" i="120"/>
  <c r="S99" i="120"/>
  <c r="R99" i="120"/>
  <c r="E99" i="120"/>
  <c r="D99" i="120"/>
  <c r="C99" i="120"/>
  <c r="P99" i="120" s="1"/>
  <c r="B99" i="120"/>
  <c r="AB98" i="120"/>
  <c r="AA98" i="120"/>
  <c r="Z98" i="120"/>
  <c r="Y98" i="120"/>
  <c r="X98" i="120"/>
  <c r="W98" i="120"/>
  <c r="V98" i="120"/>
  <c r="U98" i="120"/>
  <c r="T98" i="120"/>
  <c r="S98" i="120"/>
  <c r="R98" i="120"/>
  <c r="E98" i="120"/>
  <c r="D98" i="120"/>
  <c r="C98" i="120"/>
  <c r="P98" i="120" s="1"/>
  <c r="B98" i="120"/>
  <c r="AB97" i="120"/>
  <c r="AA97" i="120"/>
  <c r="Z97" i="120"/>
  <c r="Y97" i="120"/>
  <c r="X97" i="120"/>
  <c r="W97" i="120"/>
  <c r="V97" i="120"/>
  <c r="U97" i="120"/>
  <c r="T97" i="120"/>
  <c r="S97" i="120"/>
  <c r="R97" i="120"/>
  <c r="E97" i="120"/>
  <c r="D97" i="120"/>
  <c r="C97" i="120"/>
  <c r="P97" i="120" s="1"/>
  <c r="B97" i="120"/>
  <c r="AB96" i="120"/>
  <c r="AA96" i="120"/>
  <c r="Z96" i="120"/>
  <c r="Y96" i="120"/>
  <c r="X96" i="120"/>
  <c r="W96" i="120"/>
  <c r="V96" i="120"/>
  <c r="U96" i="120"/>
  <c r="T96" i="120"/>
  <c r="S96" i="120"/>
  <c r="R96" i="120"/>
  <c r="E96" i="120"/>
  <c r="D96" i="120"/>
  <c r="C96" i="120"/>
  <c r="B96" i="120"/>
  <c r="AB95" i="120"/>
  <c r="AA95" i="120"/>
  <c r="Z95" i="120"/>
  <c r="Y95" i="120"/>
  <c r="X95" i="120"/>
  <c r="W95" i="120"/>
  <c r="V95" i="120"/>
  <c r="U95" i="120"/>
  <c r="T95" i="120"/>
  <c r="S95" i="120"/>
  <c r="R95" i="120"/>
  <c r="E95" i="120"/>
  <c r="D95" i="120"/>
  <c r="C95" i="120"/>
  <c r="B95" i="120"/>
  <c r="AB94" i="120"/>
  <c r="AA94" i="120"/>
  <c r="Z94" i="120"/>
  <c r="Y94" i="120"/>
  <c r="X94" i="120"/>
  <c r="W94" i="120"/>
  <c r="V94" i="120"/>
  <c r="U94" i="120"/>
  <c r="T94" i="120"/>
  <c r="S94" i="120"/>
  <c r="R94" i="120"/>
  <c r="E94" i="120"/>
  <c r="D94" i="120"/>
  <c r="C94" i="120"/>
  <c r="B94" i="120"/>
  <c r="AB93" i="120"/>
  <c r="AA93" i="120"/>
  <c r="Z93" i="120"/>
  <c r="Y93" i="120"/>
  <c r="X93" i="120"/>
  <c r="W93" i="120"/>
  <c r="V93" i="120"/>
  <c r="U93" i="120"/>
  <c r="T93" i="120"/>
  <c r="S93" i="120"/>
  <c r="R93" i="120"/>
  <c r="E93" i="120"/>
  <c r="D93" i="120"/>
  <c r="C93" i="120"/>
  <c r="B93" i="120"/>
  <c r="AB92" i="120"/>
  <c r="AA92" i="120"/>
  <c r="Z92" i="120"/>
  <c r="Y92" i="120"/>
  <c r="X92" i="120"/>
  <c r="W92" i="120"/>
  <c r="V92" i="120"/>
  <c r="U92" i="120"/>
  <c r="T92" i="120"/>
  <c r="S92" i="120"/>
  <c r="R92" i="120"/>
  <c r="E92" i="120"/>
  <c r="D92" i="120"/>
  <c r="C92" i="120"/>
  <c r="B92" i="120"/>
  <c r="AB91" i="120"/>
  <c r="AA91" i="120"/>
  <c r="Z91" i="120"/>
  <c r="Y91" i="120"/>
  <c r="X91" i="120"/>
  <c r="W91" i="120"/>
  <c r="V91" i="120"/>
  <c r="U91" i="120"/>
  <c r="T91" i="120"/>
  <c r="S91" i="120"/>
  <c r="R91" i="120"/>
  <c r="E91" i="120"/>
  <c r="D91" i="120"/>
  <c r="C91" i="120"/>
  <c r="P91" i="120" s="1"/>
  <c r="B91" i="120"/>
  <c r="AB90" i="120"/>
  <c r="AA90" i="120"/>
  <c r="Z90" i="120"/>
  <c r="Y90" i="120"/>
  <c r="X90" i="120"/>
  <c r="W90" i="120"/>
  <c r="V90" i="120"/>
  <c r="U90" i="120"/>
  <c r="T90" i="120"/>
  <c r="S90" i="120"/>
  <c r="R90" i="120"/>
  <c r="E90" i="120"/>
  <c r="D90" i="120"/>
  <c r="C90" i="120"/>
  <c r="P90" i="120" s="1"/>
  <c r="B90" i="120"/>
  <c r="AB89" i="120"/>
  <c r="AA89" i="120"/>
  <c r="Z89" i="120"/>
  <c r="Y89" i="120"/>
  <c r="X89" i="120"/>
  <c r="W89" i="120"/>
  <c r="V89" i="120"/>
  <c r="U89" i="120"/>
  <c r="T89" i="120"/>
  <c r="S89" i="120"/>
  <c r="R89" i="120"/>
  <c r="E89" i="120"/>
  <c r="D89" i="120"/>
  <c r="C89" i="120"/>
  <c r="P89" i="120" s="1"/>
  <c r="B89" i="120"/>
  <c r="AB88" i="120"/>
  <c r="AA88" i="120"/>
  <c r="Z88" i="120"/>
  <c r="Y88" i="120"/>
  <c r="X88" i="120"/>
  <c r="W88" i="120"/>
  <c r="V88" i="120"/>
  <c r="U88" i="120"/>
  <c r="T88" i="120"/>
  <c r="S88" i="120"/>
  <c r="R88" i="120"/>
  <c r="E88" i="120"/>
  <c r="D88" i="120"/>
  <c r="C88" i="120"/>
  <c r="P88" i="120" s="1"/>
  <c r="B88" i="120"/>
  <c r="AB87" i="120"/>
  <c r="AA87" i="120"/>
  <c r="Z87" i="120"/>
  <c r="Y87" i="120"/>
  <c r="X87" i="120"/>
  <c r="W87" i="120"/>
  <c r="V87" i="120"/>
  <c r="U87" i="120"/>
  <c r="T87" i="120"/>
  <c r="S87" i="120"/>
  <c r="R87" i="120"/>
  <c r="E87" i="120"/>
  <c r="D87" i="120"/>
  <c r="C87" i="120"/>
  <c r="P87" i="120" s="1"/>
  <c r="B87" i="120"/>
  <c r="AB86" i="120"/>
  <c r="AA86" i="120"/>
  <c r="Z86" i="120"/>
  <c r="Y86" i="120"/>
  <c r="X86" i="120"/>
  <c r="W86" i="120"/>
  <c r="V86" i="120"/>
  <c r="U86" i="120"/>
  <c r="T86" i="120"/>
  <c r="S86" i="120"/>
  <c r="R86" i="120"/>
  <c r="E86" i="120"/>
  <c r="D86" i="120"/>
  <c r="C86" i="120"/>
  <c r="P86" i="120" s="1"/>
  <c r="B86" i="120"/>
  <c r="AB85" i="120"/>
  <c r="AA85" i="120"/>
  <c r="Z85" i="120"/>
  <c r="Y85" i="120"/>
  <c r="X85" i="120"/>
  <c r="W85" i="120"/>
  <c r="V85" i="120"/>
  <c r="U85" i="120"/>
  <c r="T85" i="120"/>
  <c r="S85" i="120"/>
  <c r="R85" i="120"/>
  <c r="E85" i="120"/>
  <c r="D85" i="120"/>
  <c r="C85" i="120"/>
  <c r="B85" i="120"/>
  <c r="AB84" i="120"/>
  <c r="AA84" i="120"/>
  <c r="Z84" i="120"/>
  <c r="Y84" i="120"/>
  <c r="X84" i="120"/>
  <c r="W84" i="120"/>
  <c r="V84" i="120"/>
  <c r="U84" i="120"/>
  <c r="T84" i="120"/>
  <c r="S84" i="120"/>
  <c r="R84" i="120"/>
  <c r="E84" i="120"/>
  <c r="D84" i="120"/>
  <c r="C84" i="120"/>
  <c r="B84" i="120"/>
  <c r="AB83" i="120"/>
  <c r="AA83" i="120"/>
  <c r="Z83" i="120"/>
  <c r="Y83" i="120"/>
  <c r="X83" i="120"/>
  <c r="W83" i="120"/>
  <c r="V83" i="120"/>
  <c r="U83" i="120"/>
  <c r="T83" i="120"/>
  <c r="S83" i="120"/>
  <c r="R83" i="120"/>
  <c r="E83" i="120"/>
  <c r="D83" i="120"/>
  <c r="C83" i="120"/>
  <c r="P83" i="120" s="1"/>
  <c r="B83" i="120"/>
  <c r="AB82" i="120"/>
  <c r="AA82" i="120"/>
  <c r="Z82" i="120"/>
  <c r="Y82" i="120"/>
  <c r="X82" i="120"/>
  <c r="W82" i="120"/>
  <c r="V82" i="120"/>
  <c r="U82" i="120"/>
  <c r="T82" i="120"/>
  <c r="S82" i="120"/>
  <c r="R82" i="120"/>
  <c r="E82" i="120"/>
  <c r="D82" i="120"/>
  <c r="C82" i="120"/>
  <c r="P82" i="120" s="1"/>
  <c r="B82" i="120"/>
  <c r="AB81" i="120"/>
  <c r="AA81" i="120"/>
  <c r="Z81" i="120"/>
  <c r="Y81" i="120"/>
  <c r="X81" i="120"/>
  <c r="W81" i="120"/>
  <c r="V81" i="120"/>
  <c r="U81" i="120"/>
  <c r="T81" i="120"/>
  <c r="S81" i="120"/>
  <c r="R81" i="120"/>
  <c r="E81" i="120"/>
  <c r="D81" i="120"/>
  <c r="C81" i="120"/>
  <c r="P81" i="120" s="1"/>
  <c r="B81" i="120"/>
  <c r="AB80" i="120"/>
  <c r="AA80" i="120"/>
  <c r="Z80" i="120"/>
  <c r="Y80" i="120"/>
  <c r="X80" i="120"/>
  <c r="W80" i="120"/>
  <c r="V80" i="120"/>
  <c r="U80" i="120"/>
  <c r="T80" i="120"/>
  <c r="S80" i="120"/>
  <c r="R80" i="120"/>
  <c r="E80" i="120"/>
  <c r="D80" i="120"/>
  <c r="C80" i="120"/>
  <c r="B80" i="120"/>
  <c r="AB79" i="120"/>
  <c r="AA79" i="120"/>
  <c r="Z79" i="120"/>
  <c r="Y79" i="120"/>
  <c r="X79" i="120"/>
  <c r="W79" i="120"/>
  <c r="V79" i="120"/>
  <c r="U79" i="120"/>
  <c r="T79" i="120"/>
  <c r="S79" i="120"/>
  <c r="R79" i="120"/>
  <c r="E79" i="120"/>
  <c r="D79" i="120"/>
  <c r="C79" i="120"/>
  <c r="B79" i="120"/>
  <c r="AB78" i="120"/>
  <c r="AA78" i="120"/>
  <c r="Z78" i="120"/>
  <c r="Y78" i="120"/>
  <c r="X78" i="120"/>
  <c r="W78" i="120"/>
  <c r="V78" i="120"/>
  <c r="U78" i="120"/>
  <c r="T78" i="120"/>
  <c r="S78" i="120"/>
  <c r="R78" i="120"/>
  <c r="E78" i="120"/>
  <c r="D78" i="120"/>
  <c r="C78" i="120"/>
  <c r="B78" i="120"/>
  <c r="AB77" i="120"/>
  <c r="AA77" i="120"/>
  <c r="Z77" i="120"/>
  <c r="Y77" i="120"/>
  <c r="X77" i="120"/>
  <c r="W77" i="120"/>
  <c r="V77" i="120"/>
  <c r="U77" i="120"/>
  <c r="T77" i="120"/>
  <c r="S77" i="120"/>
  <c r="R77" i="120"/>
  <c r="E77" i="120"/>
  <c r="D77" i="120"/>
  <c r="C77" i="120"/>
  <c r="P77" i="120" s="1"/>
  <c r="B77" i="120"/>
  <c r="AB76" i="120"/>
  <c r="AA76" i="120"/>
  <c r="Z76" i="120"/>
  <c r="Y76" i="120"/>
  <c r="X76" i="120"/>
  <c r="W76" i="120"/>
  <c r="V76" i="120"/>
  <c r="U76" i="120"/>
  <c r="T76" i="120"/>
  <c r="S76" i="120"/>
  <c r="R76" i="120"/>
  <c r="E76" i="120"/>
  <c r="D76" i="120"/>
  <c r="C76" i="120"/>
  <c r="P76" i="120" s="1"/>
  <c r="B76" i="120"/>
  <c r="AB75" i="120"/>
  <c r="AA75" i="120"/>
  <c r="Z75" i="120"/>
  <c r="Y75" i="120"/>
  <c r="X75" i="120"/>
  <c r="W75" i="120"/>
  <c r="V75" i="120"/>
  <c r="U75" i="120"/>
  <c r="T75" i="120"/>
  <c r="S75" i="120"/>
  <c r="R75" i="120"/>
  <c r="E75" i="120"/>
  <c r="D75" i="120"/>
  <c r="C75" i="120"/>
  <c r="P75" i="120" s="1"/>
  <c r="B75" i="120"/>
  <c r="AB74" i="120"/>
  <c r="AA74" i="120"/>
  <c r="Z74" i="120"/>
  <c r="Y74" i="120"/>
  <c r="X74" i="120"/>
  <c r="W74" i="120"/>
  <c r="V74" i="120"/>
  <c r="U74" i="120"/>
  <c r="T74" i="120"/>
  <c r="S74" i="120"/>
  <c r="R74" i="120"/>
  <c r="E74" i="120"/>
  <c r="D74" i="120"/>
  <c r="C74" i="120"/>
  <c r="P74" i="120" s="1"/>
  <c r="B74" i="120"/>
  <c r="AB73" i="120"/>
  <c r="AA73" i="120"/>
  <c r="Z73" i="120"/>
  <c r="Y73" i="120"/>
  <c r="X73" i="120"/>
  <c r="W73" i="120"/>
  <c r="V73" i="120"/>
  <c r="U73" i="120"/>
  <c r="T73" i="120"/>
  <c r="S73" i="120"/>
  <c r="R73" i="120"/>
  <c r="E73" i="120"/>
  <c r="D73" i="120"/>
  <c r="C73" i="120"/>
  <c r="P73" i="120" s="1"/>
  <c r="B73" i="120"/>
  <c r="AB72" i="120"/>
  <c r="AA72" i="120"/>
  <c r="Z72" i="120"/>
  <c r="Y72" i="120"/>
  <c r="X72" i="120"/>
  <c r="W72" i="120"/>
  <c r="V72" i="120"/>
  <c r="U72" i="120"/>
  <c r="T72" i="120"/>
  <c r="S72" i="120"/>
  <c r="R72" i="120"/>
  <c r="E72" i="120"/>
  <c r="D72" i="120"/>
  <c r="C72" i="120"/>
  <c r="P72" i="120" s="1"/>
  <c r="B72" i="120"/>
  <c r="AB71" i="120"/>
  <c r="AA71" i="120"/>
  <c r="Z71" i="120"/>
  <c r="Y71" i="120"/>
  <c r="X71" i="120"/>
  <c r="W71" i="120"/>
  <c r="V71" i="120"/>
  <c r="U71" i="120"/>
  <c r="T71" i="120"/>
  <c r="S71" i="120"/>
  <c r="R71" i="120"/>
  <c r="E71" i="120"/>
  <c r="D71" i="120"/>
  <c r="C71" i="120"/>
  <c r="P71" i="120" s="1"/>
  <c r="B71" i="120"/>
  <c r="AB70" i="120"/>
  <c r="AA70" i="120"/>
  <c r="Z70" i="120"/>
  <c r="Y70" i="120"/>
  <c r="X70" i="120"/>
  <c r="W70" i="120"/>
  <c r="V70" i="120"/>
  <c r="U70" i="120"/>
  <c r="T70" i="120"/>
  <c r="S70" i="120"/>
  <c r="R70" i="120"/>
  <c r="E70" i="120"/>
  <c r="D70" i="120"/>
  <c r="C70" i="120"/>
  <c r="B70" i="120"/>
  <c r="AB69" i="120"/>
  <c r="AA69" i="120"/>
  <c r="Z69" i="120"/>
  <c r="Y69" i="120"/>
  <c r="X69" i="120"/>
  <c r="W69" i="120"/>
  <c r="V69" i="120"/>
  <c r="U69" i="120"/>
  <c r="T69" i="120"/>
  <c r="S69" i="120"/>
  <c r="R69" i="120"/>
  <c r="E69" i="120"/>
  <c r="D69" i="120"/>
  <c r="C69" i="120"/>
  <c r="B69" i="120"/>
  <c r="AB68" i="120"/>
  <c r="AA68" i="120"/>
  <c r="Z68" i="120"/>
  <c r="Y68" i="120"/>
  <c r="X68" i="120"/>
  <c r="W68" i="120"/>
  <c r="V68" i="120"/>
  <c r="U68" i="120"/>
  <c r="T68" i="120"/>
  <c r="S68" i="120"/>
  <c r="R68" i="120"/>
  <c r="E68" i="120"/>
  <c r="D68" i="120"/>
  <c r="C68" i="120"/>
  <c r="B68" i="120"/>
  <c r="AB67" i="120"/>
  <c r="AA67" i="120"/>
  <c r="Z67" i="120"/>
  <c r="Y67" i="120"/>
  <c r="X67" i="120"/>
  <c r="W67" i="120"/>
  <c r="V67" i="120"/>
  <c r="U67" i="120"/>
  <c r="T67" i="120"/>
  <c r="S67" i="120"/>
  <c r="R67" i="120"/>
  <c r="E67" i="120"/>
  <c r="D67" i="120"/>
  <c r="C67" i="120"/>
  <c r="B67" i="120"/>
  <c r="AB66" i="120"/>
  <c r="AA66" i="120"/>
  <c r="Z66" i="120"/>
  <c r="Y66" i="120"/>
  <c r="X66" i="120"/>
  <c r="W66" i="120"/>
  <c r="V66" i="120"/>
  <c r="U66" i="120"/>
  <c r="T66" i="120"/>
  <c r="S66" i="120"/>
  <c r="R66" i="120"/>
  <c r="E66" i="120"/>
  <c r="D66" i="120"/>
  <c r="C66" i="120"/>
  <c r="B66" i="120"/>
  <c r="AB65" i="120"/>
  <c r="AA65" i="120"/>
  <c r="Z65" i="120"/>
  <c r="Y65" i="120"/>
  <c r="X65" i="120"/>
  <c r="W65" i="120"/>
  <c r="V65" i="120"/>
  <c r="U65" i="120"/>
  <c r="T65" i="120"/>
  <c r="S65" i="120"/>
  <c r="R65" i="120"/>
  <c r="E65" i="120"/>
  <c r="D65" i="120"/>
  <c r="C65" i="120"/>
  <c r="B65" i="120"/>
  <c r="AB64" i="120"/>
  <c r="AA64" i="120"/>
  <c r="Z64" i="120"/>
  <c r="Y64" i="120"/>
  <c r="X64" i="120"/>
  <c r="W64" i="120"/>
  <c r="V64" i="120"/>
  <c r="U64" i="120"/>
  <c r="T64" i="120"/>
  <c r="S64" i="120"/>
  <c r="R64" i="120"/>
  <c r="E64" i="120"/>
  <c r="D64" i="120"/>
  <c r="C64" i="120"/>
  <c r="B64" i="120"/>
  <c r="AB63" i="120"/>
  <c r="AA63" i="120"/>
  <c r="Z63" i="120"/>
  <c r="Y63" i="120"/>
  <c r="X63" i="120"/>
  <c r="W63" i="120"/>
  <c r="V63" i="120"/>
  <c r="U63" i="120"/>
  <c r="T63" i="120"/>
  <c r="S63" i="120"/>
  <c r="R63" i="120"/>
  <c r="E63" i="120"/>
  <c r="D63" i="120"/>
  <c r="C63" i="120"/>
  <c r="B63" i="120"/>
  <c r="AB62" i="120"/>
  <c r="AA62" i="120"/>
  <c r="Z62" i="120"/>
  <c r="Y62" i="120"/>
  <c r="X62" i="120"/>
  <c r="W62" i="120"/>
  <c r="V62" i="120"/>
  <c r="U62" i="120"/>
  <c r="T62" i="120"/>
  <c r="S62" i="120"/>
  <c r="R62" i="120"/>
  <c r="E62" i="120"/>
  <c r="D62" i="120"/>
  <c r="C62" i="120"/>
  <c r="B62" i="120"/>
  <c r="AB61" i="120"/>
  <c r="AA61" i="120"/>
  <c r="Z61" i="120"/>
  <c r="Y61" i="120"/>
  <c r="X61" i="120"/>
  <c r="W61" i="120"/>
  <c r="V61" i="120"/>
  <c r="U61" i="120"/>
  <c r="T61" i="120"/>
  <c r="S61" i="120"/>
  <c r="R61" i="120"/>
  <c r="E61" i="120"/>
  <c r="D61" i="120"/>
  <c r="C61" i="120"/>
  <c r="B61" i="120"/>
  <c r="AB60" i="120"/>
  <c r="AA60" i="120"/>
  <c r="Z60" i="120"/>
  <c r="Y60" i="120"/>
  <c r="X60" i="120"/>
  <c r="W60" i="120"/>
  <c r="V60" i="120"/>
  <c r="U60" i="120"/>
  <c r="T60" i="120"/>
  <c r="S60" i="120"/>
  <c r="R60" i="120"/>
  <c r="E60" i="120"/>
  <c r="D60" i="120"/>
  <c r="C60" i="120"/>
  <c r="B60" i="120"/>
  <c r="AB59" i="120"/>
  <c r="AA59" i="120"/>
  <c r="Z59" i="120"/>
  <c r="Y59" i="120"/>
  <c r="X59" i="120"/>
  <c r="W59" i="120"/>
  <c r="V59" i="120"/>
  <c r="U59" i="120"/>
  <c r="T59" i="120"/>
  <c r="S59" i="120"/>
  <c r="R59" i="120"/>
  <c r="E59" i="120"/>
  <c r="D59" i="120"/>
  <c r="C59" i="120"/>
  <c r="B59" i="120"/>
  <c r="AB58" i="120"/>
  <c r="AA58" i="120"/>
  <c r="Z58" i="120"/>
  <c r="Y58" i="120"/>
  <c r="X58" i="120"/>
  <c r="W58" i="120"/>
  <c r="V58" i="120"/>
  <c r="U58" i="120"/>
  <c r="T58" i="120"/>
  <c r="S58" i="120"/>
  <c r="R58" i="120"/>
  <c r="E58" i="120"/>
  <c r="D58" i="120"/>
  <c r="C58" i="120"/>
  <c r="B58" i="120"/>
  <c r="AB57" i="120"/>
  <c r="AA57" i="120"/>
  <c r="Z57" i="120"/>
  <c r="Y57" i="120"/>
  <c r="X57" i="120"/>
  <c r="W57" i="120"/>
  <c r="V57" i="120"/>
  <c r="U57" i="120"/>
  <c r="T57" i="120"/>
  <c r="S57" i="120"/>
  <c r="R57" i="120"/>
  <c r="E57" i="120"/>
  <c r="D57" i="120"/>
  <c r="C57" i="120"/>
  <c r="B57" i="120"/>
  <c r="AB56" i="120"/>
  <c r="AA56" i="120"/>
  <c r="Z56" i="120"/>
  <c r="Y56" i="120"/>
  <c r="X56" i="120"/>
  <c r="W56" i="120"/>
  <c r="V56" i="120"/>
  <c r="U56" i="120"/>
  <c r="T56" i="120"/>
  <c r="S56" i="120"/>
  <c r="R56" i="120"/>
  <c r="E56" i="120"/>
  <c r="D56" i="120"/>
  <c r="C56" i="120"/>
  <c r="B56" i="120"/>
  <c r="AB55" i="120"/>
  <c r="AA55" i="120"/>
  <c r="Z55" i="120"/>
  <c r="Y55" i="120"/>
  <c r="X55" i="120"/>
  <c r="W55" i="120"/>
  <c r="V55" i="120"/>
  <c r="U55" i="120"/>
  <c r="T55" i="120"/>
  <c r="S55" i="120"/>
  <c r="R55" i="120"/>
  <c r="E55" i="120"/>
  <c r="D55" i="120"/>
  <c r="C55" i="120"/>
  <c r="B55" i="120"/>
  <c r="AB54" i="120"/>
  <c r="AA54" i="120"/>
  <c r="Z54" i="120"/>
  <c r="Y54" i="120"/>
  <c r="X54" i="120"/>
  <c r="W54" i="120"/>
  <c r="V54" i="120"/>
  <c r="U54" i="120"/>
  <c r="T54" i="120"/>
  <c r="S54" i="120"/>
  <c r="R54" i="120"/>
  <c r="E54" i="120"/>
  <c r="D54" i="120"/>
  <c r="C54" i="120"/>
  <c r="B54" i="120"/>
  <c r="AB53" i="120"/>
  <c r="AA53" i="120"/>
  <c r="Z53" i="120"/>
  <c r="Y53" i="120"/>
  <c r="X53" i="120"/>
  <c r="W53" i="120"/>
  <c r="V53" i="120"/>
  <c r="U53" i="120"/>
  <c r="T53" i="120"/>
  <c r="S53" i="120"/>
  <c r="R53" i="120"/>
  <c r="E53" i="120"/>
  <c r="D53" i="120"/>
  <c r="C53" i="120"/>
  <c r="B53" i="120"/>
  <c r="AB52" i="120"/>
  <c r="AA52" i="120"/>
  <c r="Z52" i="120"/>
  <c r="Y52" i="120"/>
  <c r="X52" i="120"/>
  <c r="W52" i="120"/>
  <c r="V52" i="120"/>
  <c r="U52" i="120"/>
  <c r="T52" i="120"/>
  <c r="S52" i="120"/>
  <c r="R52" i="120"/>
  <c r="E52" i="120"/>
  <c r="D52" i="120"/>
  <c r="C52" i="120"/>
  <c r="B52" i="120"/>
  <c r="AB51" i="120"/>
  <c r="AA51" i="120"/>
  <c r="Z51" i="120"/>
  <c r="Y51" i="120"/>
  <c r="X51" i="120"/>
  <c r="W51" i="120"/>
  <c r="V51" i="120"/>
  <c r="U51" i="120"/>
  <c r="T51" i="120"/>
  <c r="S51" i="120"/>
  <c r="R51" i="120"/>
  <c r="E51" i="120"/>
  <c r="D51" i="120"/>
  <c r="C51" i="120"/>
  <c r="B51" i="120"/>
  <c r="AB50" i="120"/>
  <c r="AA50" i="120"/>
  <c r="Z50" i="120"/>
  <c r="Y50" i="120"/>
  <c r="X50" i="120"/>
  <c r="W50" i="120"/>
  <c r="V50" i="120"/>
  <c r="U50" i="120"/>
  <c r="T50" i="120"/>
  <c r="S50" i="120"/>
  <c r="R50" i="120"/>
  <c r="E50" i="120"/>
  <c r="D50" i="120"/>
  <c r="C50" i="120"/>
  <c r="B50" i="120"/>
  <c r="AB49" i="120"/>
  <c r="AA49" i="120"/>
  <c r="Z49" i="120"/>
  <c r="Y49" i="120"/>
  <c r="X49" i="120"/>
  <c r="W49" i="120"/>
  <c r="V49" i="120"/>
  <c r="U49" i="120"/>
  <c r="T49" i="120"/>
  <c r="S49" i="120"/>
  <c r="R49" i="120"/>
  <c r="E49" i="120"/>
  <c r="D49" i="120"/>
  <c r="C49" i="120"/>
  <c r="B49" i="120"/>
  <c r="AB48" i="120"/>
  <c r="AA48" i="120"/>
  <c r="Z48" i="120"/>
  <c r="Y48" i="120"/>
  <c r="X48" i="120"/>
  <c r="W48" i="120"/>
  <c r="V48" i="120"/>
  <c r="U48" i="120"/>
  <c r="T48" i="120"/>
  <c r="S48" i="120"/>
  <c r="R48" i="120"/>
  <c r="E48" i="120"/>
  <c r="D48" i="120"/>
  <c r="C48" i="120"/>
  <c r="B48" i="120"/>
  <c r="AB47" i="120"/>
  <c r="AA47" i="120"/>
  <c r="Z47" i="120"/>
  <c r="Y47" i="120"/>
  <c r="X47" i="120"/>
  <c r="W47" i="120"/>
  <c r="V47" i="120"/>
  <c r="U47" i="120"/>
  <c r="T47" i="120"/>
  <c r="S47" i="120"/>
  <c r="R47" i="120"/>
  <c r="E47" i="120"/>
  <c r="D47" i="120"/>
  <c r="C47" i="120"/>
  <c r="B47" i="120"/>
  <c r="AB46" i="120"/>
  <c r="AA46" i="120"/>
  <c r="Z46" i="120"/>
  <c r="Y46" i="120"/>
  <c r="X46" i="120"/>
  <c r="W46" i="120"/>
  <c r="V46" i="120"/>
  <c r="U46" i="120"/>
  <c r="T46" i="120"/>
  <c r="S46" i="120"/>
  <c r="R46" i="120"/>
  <c r="E46" i="120"/>
  <c r="D46" i="120"/>
  <c r="C46" i="120"/>
  <c r="B46" i="120"/>
  <c r="AB45" i="120"/>
  <c r="AA45" i="120"/>
  <c r="Z45" i="120"/>
  <c r="Y45" i="120"/>
  <c r="X45" i="120"/>
  <c r="W45" i="120"/>
  <c r="V45" i="120"/>
  <c r="U45" i="120"/>
  <c r="T45" i="120"/>
  <c r="S45" i="120"/>
  <c r="R45" i="120"/>
  <c r="E45" i="120"/>
  <c r="D45" i="120"/>
  <c r="C45" i="120"/>
  <c r="B45" i="120"/>
  <c r="AB44" i="120"/>
  <c r="AA44" i="120"/>
  <c r="Z44" i="120"/>
  <c r="Y44" i="120"/>
  <c r="X44" i="120"/>
  <c r="W44" i="120"/>
  <c r="V44" i="120"/>
  <c r="U44" i="120"/>
  <c r="T44" i="120"/>
  <c r="S44" i="120"/>
  <c r="R44" i="120"/>
  <c r="E44" i="120"/>
  <c r="D44" i="120"/>
  <c r="C44" i="120"/>
  <c r="B44" i="120"/>
  <c r="AB43" i="120"/>
  <c r="AA43" i="120"/>
  <c r="Z43" i="120"/>
  <c r="Y43" i="120"/>
  <c r="X43" i="120"/>
  <c r="W43" i="120"/>
  <c r="V43" i="120"/>
  <c r="U43" i="120"/>
  <c r="T43" i="120"/>
  <c r="S43" i="120"/>
  <c r="R43" i="120"/>
  <c r="E43" i="120"/>
  <c r="D43" i="120"/>
  <c r="C43" i="120"/>
  <c r="B43" i="120"/>
  <c r="AB42" i="120"/>
  <c r="AA42" i="120"/>
  <c r="Z42" i="120"/>
  <c r="Y42" i="120"/>
  <c r="X42" i="120"/>
  <c r="W42" i="120"/>
  <c r="V42" i="120"/>
  <c r="U42" i="120"/>
  <c r="T42" i="120"/>
  <c r="S42" i="120"/>
  <c r="R42" i="120"/>
  <c r="E42" i="120"/>
  <c r="D42" i="120"/>
  <c r="C42" i="120"/>
  <c r="B42" i="120"/>
  <c r="AB41" i="120"/>
  <c r="AA41" i="120"/>
  <c r="Z41" i="120"/>
  <c r="Y41" i="120"/>
  <c r="X41" i="120"/>
  <c r="W41" i="120"/>
  <c r="V41" i="120"/>
  <c r="U41" i="120"/>
  <c r="T41" i="120"/>
  <c r="S41" i="120"/>
  <c r="R41" i="120"/>
  <c r="E41" i="120"/>
  <c r="D41" i="120"/>
  <c r="C41" i="120"/>
  <c r="B41" i="120"/>
  <c r="AB40" i="120"/>
  <c r="AA40" i="120"/>
  <c r="Z40" i="120"/>
  <c r="Y40" i="120"/>
  <c r="X40" i="120"/>
  <c r="W40" i="120"/>
  <c r="V40" i="120"/>
  <c r="U40" i="120"/>
  <c r="T40" i="120"/>
  <c r="S40" i="120"/>
  <c r="R40" i="120"/>
  <c r="E40" i="120"/>
  <c r="D40" i="120"/>
  <c r="C40" i="120"/>
  <c r="B40" i="120"/>
  <c r="AB39" i="120"/>
  <c r="AA39" i="120"/>
  <c r="Z39" i="120"/>
  <c r="Y39" i="120"/>
  <c r="X39" i="120"/>
  <c r="W39" i="120"/>
  <c r="V39" i="120"/>
  <c r="U39" i="120"/>
  <c r="T39" i="120"/>
  <c r="S39" i="120"/>
  <c r="R39" i="120"/>
  <c r="E39" i="120"/>
  <c r="D39" i="120"/>
  <c r="C39" i="120"/>
  <c r="B39" i="120"/>
  <c r="AB38" i="120"/>
  <c r="AA38" i="120"/>
  <c r="Z38" i="120"/>
  <c r="Y38" i="120"/>
  <c r="X38" i="120"/>
  <c r="W38" i="120"/>
  <c r="V38" i="120"/>
  <c r="U38" i="120"/>
  <c r="T38" i="120"/>
  <c r="S38" i="120"/>
  <c r="R38" i="120"/>
  <c r="E38" i="120"/>
  <c r="D38" i="120"/>
  <c r="C38" i="120"/>
  <c r="B38" i="120"/>
  <c r="AB37" i="120"/>
  <c r="AA37" i="120"/>
  <c r="Z37" i="120"/>
  <c r="Y37" i="120"/>
  <c r="X37" i="120"/>
  <c r="W37" i="120"/>
  <c r="V37" i="120"/>
  <c r="U37" i="120"/>
  <c r="T37" i="120"/>
  <c r="S37" i="120"/>
  <c r="R37" i="120"/>
  <c r="E37" i="120"/>
  <c r="D37" i="120"/>
  <c r="C37" i="120"/>
  <c r="B37" i="120"/>
  <c r="AB36" i="120"/>
  <c r="AA36" i="120"/>
  <c r="Z36" i="120"/>
  <c r="Y36" i="120"/>
  <c r="X36" i="120"/>
  <c r="W36" i="120"/>
  <c r="V36" i="120"/>
  <c r="U36" i="120"/>
  <c r="T36" i="120"/>
  <c r="S36" i="120"/>
  <c r="R36" i="120"/>
  <c r="E36" i="120"/>
  <c r="D36" i="120"/>
  <c r="C36" i="120"/>
  <c r="B36" i="120"/>
  <c r="AB35" i="120"/>
  <c r="AA35" i="120"/>
  <c r="Z35" i="120"/>
  <c r="Y35" i="120"/>
  <c r="X35" i="120"/>
  <c r="W35" i="120"/>
  <c r="V35" i="120"/>
  <c r="U35" i="120"/>
  <c r="T35" i="120"/>
  <c r="S35" i="120"/>
  <c r="R35" i="120"/>
  <c r="E35" i="120"/>
  <c r="D35" i="120"/>
  <c r="C35" i="120"/>
  <c r="B35" i="120"/>
  <c r="AB34" i="120"/>
  <c r="AA34" i="120"/>
  <c r="Z34" i="120"/>
  <c r="Y34" i="120"/>
  <c r="X34" i="120"/>
  <c r="W34" i="120"/>
  <c r="V34" i="120"/>
  <c r="U34" i="120"/>
  <c r="T34" i="120"/>
  <c r="S34" i="120"/>
  <c r="R34" i="120"/>
  <c r="E34" i="120"/>
  <c r="D34" i="120"/>
  <c r="C34" i="120"/>
  <c r="B34" i="120"/>
  <c r="AB33" i="120"/>
  <c r="AA33" i="120"/>
  <c r="Z33" i="120"/>
  <c r="Y33" i="120"/>
  <c r="X33" i="120"/>
  <c r="W33" i="120"/>
  <c r="V33" i="120"/>
  <c r="U33" i="120"/>
  <c r="T33" i="120"/>
  <c r="S33" i="120"/>
  <c r="R33" i="120"/>
  <c r="E33" i="120"/>
  <c r="D33" i="120"/>
  <c r="C33" i="120"/>
  <c r="P33" i="120" s="1"/>
  <c r="B33" i="120"/>
  <c r="AB32" i="120"/>
  <c r="AA32" i="120"/>
  <c r="Z32" i="120"/>
  <c r="Y32" i="120"/>
  <c r="X32" i="120"/>
  <c r="W32" i="120"/>
  <c r="V32" i="120"/>
  <c r="U32" i="120"/>
  <c r="T32" i="120"/>
  <c r="S32" i="120"/>
  <c r="R32" i="120"/>
  <c r="E32" i="120"/>
  <c r="D32" i="120"/>
  <c r="C32" i="120"/>
  <c r="P32" i="120" s="1"/>
  <c r="B32" i="120"/>
  <c r="AB31" i="120"/>
  <c r="AA31" i="120"/>
  <c r="Z31" i="120"/>
  <c r="Y31" i="120"/>
  <c r="X31" i="120"/>
  <c r="W31" i="120"/>
  <c r="V31" i="120"/>
  <c r="U31" i="120"/>
  <c r="T31" i="120"/>
  <c r="S31" i="120"/>
  <c r="R31" i="120"/>
  <c r="E31" i="120"/>
  <c r="D31" i="120"/>
  <c r="C31" i="120"/>
  <c r="B31" i="120"/>
  <c r="AB30" i="120"/>
  <c r="AA30" i="120"/>
  <c r="Z30" i="120"/>
  <c r="Y30" i="120"/>
  <c r="X30" i="120"/>
  <c r="W30" i="120"/>
  <c r="V30" i="120"/>
  <c r="U30" i="120"/>
  <c r="T30" i="120"/>
  <c r="S30" i="120"/>
  <c r="R30" i="120"/>
  <c r="E30" i="120"/>
  <c r="D30" i="120"/>
  <c r="C30" i="120"/>
  <c r="B30" i="120"/>
  <c r="AB29" i="120"/>
  <c r="AA29" i="120"/>
  <c r="Z29" i="120"/>
  <c r="Y29" i="120"/>
  <c r="X29" i="120"/>
  <c r="W29" i="120"/>
  <c r="V29" i="120"/>
  <c r="U29" i="120"/>
  <c r="T29" i="120"/>
  <c r="S29" i="120"/>
  <c r="R29" i="120"/>
  <c r="E29" i="120"/>
  <c r="D29" i="120"/>
  <c r="C29" i="120"/>
  <c r="B29" i="120"/>
  <c r="AB28" i="120"/>
  <c r="AA28" i="120"/>
  <c r="Z28" i="120"/>
  <c r="Y28" i="120"/>
  <c r="X28" i="120"/>
  <c r="W28" i="120"/>
  <c r="V28" i="120"/>
  <c r="U28" i="120"/>
  <c r="T28" i="120"/>
  <c r="S28" i="120"/>
  <c r="R28" i="120"/>
  <c r="E28" i="120"/>
  <c r="D28" i="120"/>
  <c r="C28" i="120"/>
  <c r="B28" i="120"/>
  <c r="AB27" i="120"/>
  <c r="AA27" i="120"/>
  <c r="Z27" i="120"/>
  <c r="Y27" i="120"/>
  <c r="X27" i="120"/>
  <c r="W27" i="120"/>
  <c r="V27" i="120"/>
  <c r="U27" i="120"/>
  <c r="T27" i="120"/>
  <c r="S27" i="120"/>
  <c r="R27" i="120"/>
  <c r="E27" i="120"/>
  <c r="D27" i="120"/>
  <c r="C27" i="120"/>
  <c r="B27" i="120"/>
  <c r="AB26" i="120"/>
  <c r="AA26" i="120"/>
  <c r="Z26" i="120"/>
  <c r="Y26" i="120"/>
  <c r="X26" i="120"/>
  <c r="W26" i="120"/>
  <c r="V26" i="120"/>
  <c r="U26" i="120"/>
  <c r="T26" i="120"/>
  <c r="S26" i="120"/>
  <c r="R26" i="120"/>
  <c r="E26" i="120"/>
  <c r="D26" i="120"/>
  <c r="C26" i="120"/>
  <c r="B26" i="120"/>
  <c r="AB25" i="120"/>
  <c r="AA25" i="120"/>
  <c r="Z25" i="120"/>
  <c r="Y25" i="120"/>
  <c r="X25" i="120"/>
  <c r="W25" i="120"/>
  <c r="V25" i="120"/>
  <c r="U25" i="120"/>
  <c r="T25" i="120"/>
  <c r="S25" i="120"/>
  <c r="R25" i="120"/>
  <c r="E25" i="120"/>
  <c r="D25" i="120"/>
  <c r="C25" i="120"/>
  <c r="B25" i="120"/>
  <c r="AB24" i="120"/>
  <c r="AA24" i="120"/>
  <c r="Z24" i="120"/>
  <c r="Y24" i="120"/>
  <c r="X24" i="120"/>
  <c r="W24" i="120"/>
  <c r="V24" i="120"/>
  <c r="U24" i="120"/>
  <c r="T24" i="120"/>
  <c r="S24" i="120"/>
  <c r="R24" i="120"/>
  <c r="E24" i="120"/>
  <c r="D24" i="120"/>
  <c r="C24" i="120"/>
  <c r="B24" i="120"/>
  <c r="AB23" i="120"/>
  <c r="AA23" i="120"/>
  <c r="Z23" i="120"/>
  <c r="Y23" i="120"/>
  <c r="X23" i="120"/>
  <c r="W23" i="120"/>
  <c r="V23" i="120"/>
  <c r="U23" i="120"/>
  <c r="T23" i="120"/>
  <c r="S23" i="120"/>
  <c r="R23" i="120"/>
  <c r="E23" i="120"/>
  <c r="D23" i="120"/>
  <c r="C23" i="120"/>
  <c r="B23" i="120"/>
  <c r="AB22" i="120"/>
  <c r="AA22" i="120"/>
  <c r="Z22" i="120"/>
  <c r="Y22" i="120"/>
  <c r="X22" i="120"/>
  <c r="W22" i="120"/>
  <c r="V22" i="120"/>
  <c r="U22" i="120"/>
  <c r="T22" i="120"/>
  <c r="S22" i="120"/>
  <c r="R22" i="120"/>
  <c r="E22" i="120"/>
  <c r="D22" i="120"/>
  <c r="C22" i="120"/>
  <c r="B22" i="120"/>
  <c r="AB21" i="120"/>
  <c r="AA21" i="120"/>
  <c r="Z21" i="120"/>
  <c r="Y21" i="120"/>
  <c r="X21" i="120"/>
  <c r="W21" i="120"/>
  <c r="V21" i="120"/>
  <c r="U21" i="120"/>
  <c r="T21" i="120"/>
  <c r="S21" i="120"/>
  <c r="R21" i="120"/>
  <c r="E21" i="120"/>
  <c r="D21" i="120"/>
  <c r="C21" i="120"/>
  <c r="B21" i="120"/>
  <c r="AB20" i="120"/>
  <c r="AA20" i="120"/>
  <c r="Z20" i="120"/>
  <c r="Y20" i="120"/>
  <c r="X20" i="120"/>
  <c r="W20" i="120"/>
  <c r="V20" i="120"/>
  <c r="U20" i="120"/>
  <c r="T20" i="120"/>
  <c r="S20" i="120"/>
  <c r="R20" i="120"/>
  <c r="E20" i="120"/>
  <c r="D20" i="120"/>
  <c r="C20" i="120"/>
  <c r="B20" i="120"/>
  <c r="AB19" i="120"/>
  <c r="AA19" i="120"/>
  <c r="Z19" i="120"/>
  <c r="Y19" i="120"/>
  <c r="X19" i="120"/>
  <c r="W19" i="120"/>
  <c r="V19" i="120"/>
  <c r="U19" i="120"/>
  <c r="T19" i="120"/>
  <c r="S19" i="120"/>
  <c r="R19" i="120"/>
  <c r="E19" i="120"/>
  <c r="D19" i="120"/>
  <c r="C19" i="120"/>
  <c r="B19" i="120"/>
  <c r="AB18" i="120"/>
  <c r="AA18" i="120"/>
  <c r="Z18" i="120"/>
  <c r="Y18" i="120"/>
  <c r="X18" i="120"/>
  <c r="W18" i="120"/>
  <c r="V18" i="120"/>
  <c r="U18" i="120"/>
  <c r="T18" i="120"/>
  <c r="S18" i="120"/>
  <c r="R18" i="120"/>
  <c r="E18" i="120"/>
  <c r="D18" i="120"/>
  <c r="C18" i="120"/>
  <c r="B18" i="120"/>
  <c r="AB17" i="120"/>
  <c r="AA17" i="120"/>
  <c r="Z17" i="120"/>
  <c r="Y17" i="120"/>
  <c r="X17" i="120"/>
  <c r="W17" i="120"/>
  <c r="V17" i="120"/>
  <c r="U17" i="120"/>
  <c r="T17" i="120"/>
  <c r="S17" i="120"/>
  <c r="R17" i="120"/>
  <c r="E17" i="120"/>
  <c r="D17" i="120"/>
  <c r="C17" i="120"/>
  <c r="P17" i="120" s="1"/>
  <c r="B17" i="120"/>
  <c r="AB16" i="120"/>
  <c r="AA16" i="120"/>
  <c r="Z16" i="120"/>
  <c r="Y16" i="120"/>
  <c r="X16" i="120"/>
  <c r="W16" i="120"/>
  <c r="V16" i="120"/>
  <c r="U16" i="120"/>
  <c r="T16" i="120"/>
  <c r="S16" i="120"/>
  <c r="R16" i="120"/>
  <c r="E16" i="120"/>
  <c r="D16" i="120"/>
  <c r="C16" i="120"/>
  <c r="P16" i="120" s="1"/>
  <c r="B16" i="120"/>
  <c r="AB15" i="120"/>
  <c r="AA15" i="120"/>
  <c r="Z15" i="120"/>
  <c r="Y15" i="120"/>
  <c r="X15" i="120"/>
  <c r="W15" i="120"/>
  <c r="V15" i="120"/>
  <c r="U15" i="120"/>
  <c r="T15" i="120"/>
  <c r="S15" i="120"/>
  <c r="R15" i="120"/>
  <c r="E15" i="120"/>
  <c r="D15" i="120"/>
  <c r="C15" i="120"/>
  <c r="P15" i="120" s="1"/>
  <c r="B15" i="120"/>
  <c r="AB14" i="120"/>
  <c r="AA14" i="120"/>
  <c r="Z14" i="120"/>
  <c r="Y14" i="120"/>
  <c r="X14" i="120"/>
  <c r="W14" i="120"/>
  <c r="V14" i="120"/>
  <c r="U14" i="120"/>
  <c r="T14" i="120"/>
  <c r="S14" i="120"/>
  <c r="R14" i="120"/>
  <c r="E14" i="120"/>
  <c r="D14" i="120"/>
  <c r="C14" i="120"/>
  <c r="P14" i="120" s="1"/>
  <c r="B14" i="120"/>
  <c r="AB13" i="120"/>
  <c r="AA13" i="120"/>
  <c r="Z13" i="120"/>
  <c r="Y13" i="120"/>
  <c r="X13" i="120"/>
  <c r="W13" i="120"/>
  <c r="V13" i="120"/>
  <c r="U13" i="120"/>
  <c r="T13" i="120"/>
  <c r="S13" i="120"/>
  <c r="R13" i="120"/>
  <c r="E13" i="120"/>
  <c r="D13" i="120"/>
  <c r="C13" i="120"/>
  <c r="B13" i="120"/>
  <c r="AB12" i="120"/>
  <c r="AA12" i="120"/>
  <c r="Z12" i="120"/>
  <c r="Y12" i="120"/>
  <c r="X12" i="120"/>
  <c r="W12" i="120"/>
  <c r="V12" i="120"/>
  <c r="U12" i="120"/>
  <c r="T12" i="120"/>
  <c r="S12" i="120"/>
  <c r="R12" i="120"/>
  <c r="E12" i="120"/>
  <c r="D12" i="120"/>
  <c r="C12" i="120"/>
  <c r="B12" i="120"/>
  <c r="AB11" i="120"/>
  <c r="AA11" i="120"/>
  <c r="Z11" i="120"/>
  <c r="Y11" i="120"/>
  <c r="X11" i="120"/>
  <c r="W11" i="120"/>
  <c r="V11" i="120"/>
  <c r="U11" i="120"/>
  <c r="T11" i="120"/>
  <c r="S11" i="120"/>
  <c r="R11" i="120"/>
  <c r="E11" i="120"/>
  <c r="D11" i="120"/>
  <c r="C11" i="120"/>
  <c r="B11" i="120"/>
  <c r="AB10" i="120"/>
  <c r="AA10" i="120"/>
  <c r="Z10" i="120"/>
  <c r="Y10" i="120"/>
  <c r="X10" i="120"/>
  <c r="W10" i="120"/>
  <c r="V10" i="120"/>
  <c r="U10" i="120"/>
  <c r="T10" i="120"/>
  <c r="S10" i="120"/>
  <c r="R10" i="120"/>
  <c r="E10" i="120"/>
  <c r="D10" i="120"/>
  <c r="C10" i="120"/>
  <c r="P10" i="120" s="1"/>
  <c r="B10" i="120"/>
  <c r="AB9" i="120"/>
  <c r="AA9" i="120"/>
  <c r="Z9" i="120"/>
  <c r="Y9" i="120"/>
  <c r="X9" i="120"/>
  <c r="W9" i="120"/>
  <c r="V9" i="120"/>
  <c r="U9" i="120"/>
  <c r="T9" i="120"/>
  <c r="S9" i="120"/>
  <c r="R9" i="120"/>
  <c r="E9" i="120"/>
  <c r="D9" i="120"/>
  <c r="C9" i="120"/>
  <c r="P9" i="120" s="1"/>
  <c r="B9" i="120"/>
  <c r="AB8" i="120"/>
  <c r="AA8" i="120"/>
  <c r="Z8" i="120"/>
  <c r="Y8" i="120"/>
  <c r="X8" i="120"/>
  <c r="W8" i="120"/>
  <c r="V8" i="120"/>
  <c r="U8" i="120"/>
  <c r="T8" i="120"/>
  <c r="S8" i="120"/>
  <c r="R8" i="120"/>
  <c r="E8" i="120"/>
  <c r="D8" i="120"/>
  <c r="C8" i="120"/>
  <c r="P8" i="120" s="1"/>
  <c r="B8" i="120"/>
  <c r="AB7" i="120"/>
  <c r="AA7" i="120"/>
  <c r="Z7" i="120"/>
  <c r="Y7" i="120"/>
  <c r="X7" i="120"/>
  <c r="W7" i="120"/>
  <c r="V7" i="120"/>
  <c r="U7" i="120"/>
  <c r="T7" i="120"/>
  <c r="S7" i="120"/>
  <c r="R7" i="120"/>
  <c r="E7" i="120"/>
  <c r="D7" i="120"/>
  <c r="C7" i="120"/>
  <c r="B7" i="120"/>
  <c r="AB6" i="120"/>
  <c r="AA6" i="120"/>
  <c r="Z6" i="120"/>
  <c r="Y6" i="120"/>
  <c r="X6" i="120"/>
  <c r="W6" i="120"/>
  <c r="V6" i="120"/>
  <c r="U6" i="120"/>
  <c r="T6" i="120"/>
  <c r="S6" i="120"/>
  <c r="R6" i="120"/>
  <c r="E6" i="120"/>
  <c r="D6" i="120"/>
  <c r="C6" i="120"/>
  <c r="B6" i="120"/>
  <c r="AB5" i="120"/>
  <c r="AA5" i="120"/>
  <c r="Z5" i="120"/>
  <c r="Y5" i="120"/>
  <c r="X5" i="120"/>
  <c r="W5" i="120"/>
  <c r="V5" i="120"/>
  <c r="U5" i="120"/>
  <c r="T5" i="120"/>
  <c r="S5" i="120"/>
  <c r="R5" i="120"/>
  <c r="E5" i="120"/>
  <c r="D5" i="120"/>
  <c r="C5" i="120"/>
  <c r="B5" i="120"/>
  <c r="AB4" i="120"/>
  <c r="AA4" i="120"/>
  <c r="Z4" i="120"/>
  <c r="Y4" i="120"/>
  <c r="X4" i="120"/>
  <c r="W4" i="120"/>
  <c r="V4" i="120"/>
  <c r="U4" i="120"/>
  <c r="T4" i="120"/>
  <c r="S4" i="120"/>
  <c r="R4" i="120"/>
  <c r="E4" i="120"/>
  <c r="D4" i="120"/>
  <c r="C4" i="120"/>
  <c r="B4" i="120"/>
  <c r="AB3" i="120"/>
  <c r="E3" i="120"/>
  <c r="D3" i="120"/>
  <c r="C3" i="120"/>
  <c r="B3" i="120"/>
  <c r="AB133" i="121"/>
  <c r="AA133" i="121"/>
  <c r="Z133" i="121"/>
  <c r="Y133" i="121"/>
  <c r="X133" i="121"/>
  <c r="W133" i="121"/>
  <c r="V133" i="121"/>
  <c r="U133" i="121"/>
  <c r="T133" i="121"/>
  <c r="S133" i="121"/>
  <c r="R133" i="121"/>
  <c r="E133" i="121"/>
  <c r="D133" i="121"/>
  <c r="C133" i="121"/>
  <c r="P133" i="121" s="1"/>
  <c r="B133" i="121"/>
  <c r="AB132" i="121"/>
  <c r="AA132" i="121"/>
  <c r="Z132" i="121"/>
  <c r="Y132" i="121"/>
  <c r="X132" i="121"/>
  <c r="W132" i="121"/>
  <c r="V132" i="121"/>
  <c r="U132" i="121"/>
  <c r="T132" i="121"/>
  <c r="S132" i="121"/>
  <c r="R132" i="121"/>
  <c r="E132" i="121"/>
  <c r="D132" i="121"/>
  <c r="C132" i="121"/>
  <c r="P132" i="121" s="1"/>
  <c r="B132" i="121"/>
  <c r="AB131" i="121"/>
  <c r="AA131" i="121"/>
  <c r="Z131" i="121"/>
  <c r="Y131" i="121"/>
  <c r="X131" i="121"/>
  <c r="W131" i="121"/>
  <c r="V131" i="121"/>
  <c r="U131" i="121"/>
  <c r="T131" i="121"/>
  <c r="S131" i="121"/>
  <c r="R131" i="121"/>
  <c r="E131" i="121"/>
  <c r="D131" i="121"/>
  <c r="C131" i="121"/>
  <c r="B131" i="121"/>
  <c r="AB130" i="121"/>
  <c r="AA130" i="121"/>
  <c r="Z130" i="121"/>
  <c r="Y130" i="121"/>
  <c r="X130" i="121"/>
  <c r="W130" i="121"/>
  <c r="V130" i="121"/>
  <c r="U130" i="121"/>
  <c r="T130" i="121"/>
  <c r="S130" i="121"/>
  <c r="R130" i="121"/>
  <c r="E130" i="121"/>
  <c r="D130" i="121"/>
  <c r="C130" i="121"/>
  <c r="B130" i="121"/>
  <c r="AB129" i="121"/>
  <c r="AA129" i="121"/>
  <c r="Z129" i="121"/>
  <c r="Y129" i="121"/>
  <c r="X129" i="121"/>
  <c r="W129" i="121"/>
  <c r="V129" i="121"/>
  <c r="U129" i="121"/>
  <c r="T129" i="121"/>
  <c r="S129" i="121"/>
  <c r="R129" i="121"/>
  <c r="E129" i="121"/>
  <c r="D129" i="121"/>
  <c r="C129" i="121"/>
  <c r="B129" i="121"/>
  <c r="AB128" i="121"/>
  <c r="AA128" i="121"/>
  <c r="Z128" i="121"/>
  <c r="Y128" i="121"/>
  <c r="X128" i="121"/>
  <c r="W128" i="121"/>
  <c r="V128" i="121"/>
  <c r="U128" i="121"/>
  <c r="T128" i="121"/>
  <c r="S128" i="121"/>
  <c r="R128" i="121"/>
  <c r="E128" i="121"/>
  <c r="D128" i="121"/>
  <c r="C128" i="121"/>
  <c r="B128" i="121"/>
  <c r="AB127" i="121"/>
  <c r="AA127" i="121"/>
  <c r="Z127" i="121"/>
  <c r="Y127" i="121"/>
  <c r="X127" i="121"/>
  <c r="W127" i="121"/>
  <c r="V127" i="121"/>
  <c r="U127" i="121"/>
  <c r="T127" i="121"/>
  <c r="S127" i="121"/>
  <c r="R127" i="121"/>
  <c r="E127" i="121"/>
  <c r="D127" i="121"/>
  <c r="C127" i="121"/>
  <c r="B127" i="121"/>
  <c r="AB126" i="121"/>
  <c r="AA126" i="121"/>
  <c r="Z126" i="121"/>
  <c r="Y126" i="121"/>
  <c r="X126" i="121"/>
  <c r="W126" i="121"/>
  <c r="V126" i="121"/>
  <c r="U126" i="121"/>
  <c r="T126" i="121"/>
  <c r="S126" i="121"/>
  <c r="R126" i="121"/>
  <c r="E126" i="121"/>
  <c r="D126" i="121"/>
  <c r="C126" i="121"/>
  <c r="B126" i="121"/>
  <c r="AB125" i="121"/>
  <c r="AA125" i="121"/>
  <c r="Z125" i="121"/>
  <c r="Y125" i="121"/>
  <c r="X125" i="121"/>
  <c r="W125" i="121"/>
  <c r="V125" i="121"/>
  <c r="U125" i="121"/>
  <c r="T125" i="121"/>
  <c r="S125" i="121"/>
  <c r="R125" i="121"/>
  <c r="E125" i="121"/>
  <c r="D125" i="121"/>
  <c r="C125" i="121"/>
  <c r="B125" i="121"/>
  <c r="AB124" i="121"/>
  <c r="AA124" i="121"/>
  <c r="Z124" i="121"/>
  <c r="Y124" i="121"/>
  <c r="X124" i="121"/>
  <c r="W124" i="121"/>
  <c r="V124" i="121"/>
  <c r="U124" i="121"/>
  <c r="T124" i="121"/>
  <c r="S124" i="121"/>
  <c r="R124" i="121"/>
  <c r="E124" i="121"/>
  <c r="D124" i="121"/>
  <c r="C124" i="121"/>
  <c r="B124" i="121"/>
  <c r="AB123" i="121"/>
  <c r="AA123" i="121"/>
  <c r="Z123" i="121"/>
  <c r="Y123" i="121"/>
  <c r="X123" i="121"/>
  <c r="W123" i="121"/>
  <c r="V123" i="121"/>
  <c r="U123" i="121"/>
  <c r="T123" i="121"/>
  <c r="S123" i="121"/>
  <c r="R123" i="121"/>
  <c r="E123" i="121"/>
  <c r="D123" i="121"/>
  <c r="C123" i="121"/>
  <c r="B123" i="121"/>
  <c r="AB122" i="121"/>
  <c r="AA122" i="121"/>
  <c r="Z122" i="121"/>
  <c r="Y122" i="121"/>
  <c r="X122" i="121"/>
  <c r="W122" i="121"/>
  <c r="V122" i="121"/>
  <c r="U122" i="121"/>
  <c r="T122" i="121"/>
  <c r="S122" i="121"/>
  <c r="R122" i="121"/>
  <c r="E122" i="121"/>
  <c r="D122" i="121"/>
  <c r="C122" i="121"/>
  <c r="B122" i="121"/>
  <c r="AB121" i="121"/>
  <c r="AA121" i="121"/>
  <c r="Z121" i="121"/>
  <c r="Y121" i="121"/>
  <c r="X121" i="121"/>
  <c r="W121" i="121"/>
  <c r="V121" i="121"/>
  <c r="U121" i="121"/>
  <c r="T121" i="121"/>
  <c r="S121" i="121"/>
  <c r="R121" i="121"/>
  <c r="E121" i="121"/>
  <c r="D121" i="121"/>
  <c r="C121" i="121"/>
  <c r="B121" i="121"/>
  <c r="AB120" i="121"/>
  <c r="AA120" i="121"/>
  <c r="Z120" i="121"/>
  <c r="Y120" i="121"/>
  <c r="X120" i="121"/>
  <c r="W120" i="121"/>
  <c r="V120" i="121"/>
  <c r="U120" i="121"/>
  <c r="T120" i="121"/>
  <c r="S120" i="121"/>
  <c r="R120" i="121"/>
  <c r="E120" i="121"/>
  <c r="D120" i="121"/>
  <c r="C120" i="121"/>
  <c r="B120" i="121"/>
  <c r="AB119" i="121"/>
  <c r="AA119" i="121"/>
  <c r="Z119" i="121"/>
  <c r="Y119" i="121"/>
  <c r="X119" i="121"/>
  <c r="W119" i="121"/>
  <c r="V119" i="121"/>
  <c r="U119" i="121"/>
  <c r="T119" i="121"/>
  <c r="S119" i="121"/>
  <c r="R119" i="121"/>
  <c r="E119" i="121"/>
  <c r="D119" i="121"/>
  <c r="C119" i="121"/>
  <c r="B119" i="121"/>
  <c r="AB118" i="121"/>
  <c r="AA118" i="121"/>
  <c r="Z118" i="121"/>
  <c r="Y118" i="121"/>
  <c r="X118" i="121"/>
  <c r="W118" i="121"/>
  <c r="V118" i="121"/>
  <c r="U118" i="121"/>
  <c r="T118" i="121"/>
  <c r="S118" i="121"/>
  <c r="R118" i="121"/>
  <c r="E118" i="121"/>
  <c r="D118" i="121"/>
  <c r="C118" i="121"/>
  <c r="B118" i="121"/>
  <c r="AB117" i="121"/>
  <c r="AA117" i="121"/>
  <c r="Z117" i="121"/>
  <c r="Y117" i="121"/>
  <c r="X117" i="121"/>
  <c r="W117" i="121"/>
  <c r="V117" i="121"/>
  <c r="U117" i="121"/>
  <c r="T117" i="121"/>
  <c r="S117" i="121"/>
  <c r="R117" i="121"/>
  <c r="E117" i="121"/>
  <c r="D117" i="121"/>
  <c r="C117" i="121"/>
  <c r="B117" i="121"/>
  <c r="AB116" i="121"/>
  <c r="AA116" i="121"/>
  <c r="Z116" i="121"/>
  <c r="Y116" i="121"/>
  <c r="X116" i="121"/>
  <c r="W116" i="121"/>
  <c r="V116" i="121"/>
  <c r="U116" i="121"/>
  <c r="T116" i="121"/>
  <c r="S116" i="121"/>
  <c r="R116" i="121"/>
  <c r="E116" i="121"/>
  <c r="D116" i="121"/>
  <c r="C116" i="121"/>
  <c r="P116" i="121" s="1"/>
  <c r="B116" i="121"/>
  <c r="AB115" i="121"/>
  <c r="AA115" i="121"/>
  <c r="Z115" i="121"/>
  <c r="Y115" i="121"/>
  <c r="X115" i="121"/>
  <c r="W115" i="121"/>
  <c r="V115" i="121"/>
  <c r="U115" i="121"/>
  <c r="T115" i="121"/>
  <c r="S115" i="121"/>
  <c r="R115" i="121"/>
  <c r="E115" i="121"/>
  <c r="D115" i="121"/>
  <c r="C115" i="121"/>
  <c r="P115" i="121" s="1"/>
  <c r="B115" i="121"/>
  <c r="AB114" i="121"/>
  <c r="AA114" i="121"/>
  <c r="Z114" i="121"/>
  <c r="Y114" i="121"/>
  <c r="X114" i="121"/>
  <c r="W114" i="121"/>
  <c r="V114" i="121"/>
  <c r="U114" i="121"/>
  <c r="T114" i="121"/>
  <c r="S114" i="121"/>
  <c r="R114" i="121"/>
  <c r="E114" i="121"/>
  <c r="D114" i="121"/>
  <c r="C114" i="121"/>
  <c r="P114" i="121" s="1"/>
  <c r="B114" i="121"/>
  <c r="AB113" i="121"/>
  <c r="AA113" i="121"/>
  <c r="Z113" i="121"/>
  <c r="Y113" i="121"/>
  <c r="X113" i="121"/>
  <c r="W113" i="121"/>
  <c r="V113" i="121"/>
  <c r="U113" i="121"/>
  <c r="T113" i="121"/>
  <c r="S113" i="121"/>
  <c r="R113" i="121"/>
  <c r="E113" i="121"/>
  <c r="D113" i="121"/>
  <c r="C113" i="121"/>
  <c r="P113" i="121" s="1"/>
  <c r="B113" i="121"/>
  <c r="AB112" i="121"/>
  <c r="AA112" i="121"/>
  <c r="Z112" i="121"/>
  <c r="Y112" i="121"/>
  <c r="X112" i="121"/>
  <c r="W112" i="121"/>
  <c r="V112" i="121"/>
  <c r="U112" i="121"/>
  <c r="T112" i="121"/>
  <c r="S112" i="121"/>
  <c r="R112" i="121"/>
  <c r="E112" i="121"/>
  <c r="D112" i="121"/>
  <c r="C112" i="121"/>
  <c r="P112" i="121" s="1"/>
  <c r="B112" i="121"/>
  <c r="AB111" i="121"/>
  <c r="AA111" i="121"/>
  <c r="Z111" i="121"/>
  <c r="Y111" i="121"/>
  <c r="X111" i="121"/>
  <c r="W111" i="121"/>
  <c r="V111" i="121"/>
  <c r="U111" i="121"/>
  <c r="T111" i="121"/>
  <c r="S111" i="121"/>
  <c r="R111" i="121"/>
  <c r="E111" i="121"/>
  <c r="D111" i="121"/>
  <c r="C111" i="121"/>
  <c r="B111" i="121"/>
  <c r="AB110" i="121"/>
  <c r="AA110" i="121"/>
  <c r="Z110" i="121"/>
  <c r="Y110" i="121"/>
  <c r="X110" i="121"/>
  <c r="W110" i="121"/>
  <c r="V110" i="121"/>
  <c r="U110" i="121"/>
  <c r="T110" i="121"/>
  <c r="S110" i="121"/>
  <c r="R110" i="121"/>
  <c r="E110" i="121"/>
  <c r="D110" i="121"/>
  <c r="C110" i="121"/>
  <c r="B110" i="121"/>
  <c r="AB109" i="121"/>
  <c r="AA109" i="121"/>
  <c r="Z109" i="121"/>
  <c r="Y109" i="121"/>
  <c r="X109" i="121"/>
  <c r="W109" i="121"/>
  <c r="V109" i="121"/>
  <c r="U109" i="121"/>
  <c r="T109" i="121"/>
  <c r="S109" i="121"/>
  <c r="R109" i="121"/>
  <c r="E109" i="121"/>
  <c r="D109" i="121"/>
  <c r="C109" i="121"/>
  <c r="B109" i="121"/>
  <c r="AB108" i="121"/>
  <c r="AA108" i="121"/>
  <c r="Z108" i="121"/>
  <c r="Y108" i="121"/>
  <c r="X108" i="121"/>
  <c r="W108" i="121"/>
  <c r="V108" i="121"/>
  <c r="U108" i="121"/>
  <c r="T108" i="121"/>
  <c r="S108" i="121"/>
  <c r="R108" i="121"/>
  <c r="E108" i="121"/>
  <c r="D108" i="121"/>
  <c r="C108" i="121"/>
  <c r="B108" i="121"/>
  <c r="AB107" i="121"/>
  <c r="AA107" i="121"/>
  <c r="Z107" i="121"/>
  <c r="Y107" i="121"/>
  <c r="X107" i="121"/>
  <c r="W107" i="121"/>
  <c r="V107" i="121"/>
  <c r="U107" i="121"/>
  <c r="T107" i="121"/>
  <c r="S107" i="121"/>
  <c r="R107" i="121"/>
  <c r="E107" i="121"/>
  <c r="D107" i="121"/>
  <c r="C107" i="121"/>
  <c r="B107" i="121"/>
  <c r="AB106" i="121"/>
  <c r="AA106" i="121"/>
  <c r="Z106" i="121"/>
  <c r="Y106" i="121"/>
  <c r="X106" i="121"/>
  <c r="W106" i="121"/>
  <c r="V106" i="121"/>
  <c r="U106" i="121"/>
  <c r="T106" i="121"/>
  <c r="S106" i="121"/>
  <c r="R106" i="121"/>
  <c r="E106" i="121"/>
  <c r="D106" i="121"/>
  <c r="C106" i="121"/>
  <c r="B106" i="121"/>
  <c r="AB105" i="121"/>
  <c r="AA105" i="121"/>
  <c r="Z105" i="121"/>
  <c r="Y105" i="121"/>
  <c r="X105" i="121"/>
  <c r="W105" i="121"/>
  <c r="V105" i="121"/>
  <c r="U105" i="121"/>
  <c r="T105" i="121"/>
  <c r="S105" i="121"/>
  <c r="R105" i="121"/>
  <c r="E105" i="121"/>
  <c r="D105" i="121"/>
  <c r="C105" i="121"/>
  <c r="B105" i="121"/>
  <c r="AB104" i="121"/>
  <c r="AA104" i="121"/>
  <c r="Z104" i="121"/>
  <c r="Y104" i="121"/>
  <c r="X104" i="121"/>
  <c r="W104" i="121"/>
  <c r="V104" i="121"/>
  <c r="U104" i="121"/>
  <c r="T104" i="121"/>
  <c r="S104" i="121"/>
  <c r="R104" i="121"/>
  <c r="E104" i="121"/>
  <c r="D104" i="121"/>
  <c r="C104" i="121"/>
  <c r="B104" i="121"/>
  <c r="AB103" i="121"/>
  <c r="AA103" i="121"/>
  <c r="Z103" i="121"/>
  <c r="Y103" i="121"/>
  <c r="X103" i="121"/>
  <c r="W103" i="121"/>
  <c r="V103" i="121"/>
  <c r="U103" i="121"/>
  <c r="T103" i="121"/>
  <c r="S103" i="121"/>
  <c r="R103" i="121"/>
  <c r="E103" i="121"/>
  <c r="D103" i="121"/>
  <c r="C103" i="121"/>
  <c r="B103" i="121"/>
  <c r="AB102" i="121"/>
  <c r="AA102" i="121"/>
  <c r="Z102" i="121"/>
  <c r="Y102" i="121"/>
  <c r="X102" i="121"/>
  <c r="W102" i="121"/>
  <c r="V102" i="121"/>
  <c r="U102" i="121"/>
  <c r="T102" i="121"/>
  <c r="S102" i="121"/>
  <c r="R102" i="121"/>
  <c r="E102" i="121"/>
  <c r="D102" i="121"/>
  <c r="C102" i="121"/>
  <c r="P102" i="121" s="1"/>
  <c r="B102" i="121"/>
  <c r="AB101" i="121"/>
  <c r="AA101" i="121"/>
  <c r="Z101" i="121"/>
  <c r="Y101" i="121"/>
  <c r="X101" i="121"/>
  <c r="W101" i="121"/>
  <c r="V101" i="121"/>
  <c r="U101" i="121"/>
  <c r="T101" i="121"/>
  <c r="S101" i="121"/>
  <c r="R101" i="121"/>
  <c r="E101" i="121"/>
  <c r="D101" i="121"/>
  <c r="C101" i="121"/>
  <c r="P101" i="121" s="1"/>
  <c r="B101" i="121"/>
  <c r="AB100" i="121"/>
  <c r="AA100" i="121"/>
  <c r="Z100" i="121"/>
  <c r="Y100" i="121"/>
  <c r="X100" i="121"/>
  <c r="W100" i="121"/>
  <c r="V100" i="121"/>
  <c r="U100" i="121"/>
  <c r="T100" i="121"/>
  <c r="S100" i="121"/>
  <c r="R100" i="121"/>
  <c r="E100" i="121"/>
  <c r="D100" i="121"/>
  <c r="C100" i="121"/>
  <c r="P100" i="121" s="1"/>
  <c r="B100" i="121"/>
  <c r="AB99" i="121"/>
  <c r="AA99" i="121"/>
  <c r="Z99" i="121"/>
  <c r="Y99" i="121"/>
  <c r="X99" i="121"/>
  <c r="W99" i="121"/>
  <c r="V99" i="121"/>
  <c r="U99" i="121"/>
  <c r="T99" i="121"/>
  <c r="S99" i="121"/>
  <c r="R99" i="121"/>
  <c r="E99" i="121"/>
  <c r="D99" i="121"/>
  <c r="C99" i="121"/>
  <c r="P99" i="121" s="1"/>
  <c r="B99" i="121"/>
  <c r="AB98" i="121"/>
  <c r="AA98" i="121"/>
  <c r="Z98" i="121"/>
  <c r="Y98" i="121"/>
  <c r="X98" i="121"/>
  <c r="W98" i="121"/>
  <c r="V98" i="121"/>
  <c r="U98" i="121"/>
  <c r="T98" i="121"/>
  <c r="S98" i="121"/>
  <c r="R98" i="121"/>
  <c r="E98" i="121"/>
  <c r="D98" i="121"/>
  <c r="C98" i="121"/>
  <c r="P98" i="121" s="1"/>
  <c r="B98" i="121"/>
  <c r="AB97" i="121"/>
  <c r="AA97" i="121"/>
  <c r="Z97" i="121"/>
  <c r="Y97" i="121"/>
  <c r="X97" i="121"/>
  <c r="W97" i="121"/>
  <c r="V97" i="121"/>
  <c r="U97" i="121"/>
  <c r="T97" i="121"/>
  <c r="S97" i="121"/>
  <c r="R97" i="121"/>
  <c r="E97" i="121"/>
  <c r="D97" i="121"/>
  <c r="C97" i="121"/>
  <c r="P97" i="121" s="1"/>
  <c r="B97" i="121"/>
  <c r="AB96" i="121"/>
  <c r="AA96" i="121"/>
  <c r="Z96" i="121"/>
  <c r="Y96" i="121"/>
  <c r="X96" i="121"/>
  <c r="W96" i="121"/>
  <c r="V96" i="121"/>
  <c r="U96" i="121"/>
  <c r="T96" i="121"/>
  <c r="S96" i="121"/>
  <c r="R96" i="121"/>
  <c r="E96" i="121"/>
  <c r="D96" i="121"/>
  <c r="C96" i="121"/>
  <c r="B96" i="121"/>
  <c r="AB95" i="121"/>
  <c r="AA95" i="121"/>
  <c r="Z95" i="121"/>
  <c r="Y95" i="121"/>
  <c r="X95" i="121"/>
  <c r="W95" i="121"/>
  <c r="V95" i="121"/>
  <c r="U95" i="121"/>
  <c r="T95" i="121"/>
  <c r="S95" i="121"/>
  <c r="R95" i="121"/>
  <c r="E95" i="121"/>
  <c r="D95" i="121"/>
  <c r="C95" i="121"/>
  <c r="B95" i="121"/>
  <c r="AB94" i="121"/>
  <c r="AA94" i="121"/>
  <c r="Z94" i="121"/>
  <c r="Y94" i="121"/>
  <c r="X94" i="121"/>
  <c r="W94" i="121"/>
  <c r="V94" i="121"/>
  <c r="U94" i="121"/>
  <c r="T94" i="121"/>
  <c r="S94" i="121"/>
  <c r="R94" i="121"/>
  <c r="E94" i="121"/>
  <c r="D94" i="121"/>
  <c r="C94" i="121"/>
  <c r="B94" i="121"/>
  <c r="AB93" i="121"/>
  <c r="AA93" i="121"/>
  <c r="Z93" i="121"/>
  <c r="Y93" i="121"/>
  <c r="X93" i="121"/>
  <c r="W93" i="121"/>
  <c r="V93" i="121"/>
  <c r="U93" i="121"/>
  <c r="T93" i="121"/>
  <c r="S93" i="121"/>
  <c r="R93" i="121"/>
  <c r="E93" i="121"/>
  <c r="D93" i="121"/>
  <c r="C93" i="121"/>
  <c r="B93" i="121"/>
  <c r="AB92" i="121"/>
  <c r="AA92" i="121"/>
  <c r="Z92" i="121"/>
  <c r="Y92" i="121"/>
  <c r="X92" i="121"/>
  <c r="W92" i="121"/>
  <c r="V92" i="121"/>
  <c r="U92" i="121"/>
  <c r="T92" i="121"/>
  <c r="S92" i="121"/>
  <c r="R92" i="121"/>
  <c r="E92" i="121"/>
  <c r="D92" i="121"/>
  <c r="C92" i="121"/>
  <c r="B92" i="121"/>
  <c r="AB91" i="121"/>
  <c r="AA91" i="121"/>
  <c r="Z91" i="121"/>
  <c r="Y91" i="121"/>
  <c r="X91" i="121"/>
  <c r="W91" i="121"/>
  <c r="V91" i="121"/>
  <c r="U91" i="121"/>
  <c r="T91" i="121"/>
  <c r="S91" i="121"/>
  <c r="R91" i="121"/>
  <c r="E91" i="121"/>
  <c r="D91" i="121"/>
  <c r="C91" i="121"/>
  <c r="P91" i="121" s="1"/>
  <c r="B91" i="121"/>
  <c r="AB90" i="121"/>
  <c r="AA90" i="121"/>
  <c r="Z90" i="121"/>
  <c r="Y90" i="121"/>
  <c r="X90" i="121"/>
  <c r="W90" i="121"/>
  <c r="V90" i="121"/>
  <c r="U90" i="121"/>
  <c r="T90" i="121"/>
  <c r="S90" i="121"/>
  <c r="R90" i="121"/>
  <c r="E90" i="121"/>
  <c r="D90" i="121"/>
  <c r="C90" i="121"/>
  <c r="P90" i="121" s="1"/>
  <c r="B90" i="121"/>
  <c r="AB89" i="121"/>
  <c r="AA89" i="121"/>
  <c r="Z89" i="121"/>
  <c r="Y89" i="121"/>
  <c r="X89" i="121"/>
  <c r="W89" i="121"/>
  <c r="V89" i="121"/>
  <c r="U89" i="121"/>
  <c r="T89" i="121"/>
  <c r="S89" i="121"/>
  <c r="R89" i="121"/>
  <c r="E89" i="121"/>
  <c r="D89" i="121"/>
  <c r="C89" i="121"/>
  <c r="P89" i="121" s="1"/>
  <c r="B89" i="121"/>
  <c r="AB88" i="121"/>
  <c r="AA88" i="121"/>
  <c r="Z88" i="121"/>
  <c r="Y88" i="121"/>
  <c r="X88" i="121"/>
  <c r="W88" i="121"/>
  <c r="V88" i="121"/>
  <c r="U88" i="121"/>
  <c r="T88" i="121"/>
  <c r="S88" i="121"/>
  <c r="R88" i="121"/>
  <c r="E88" i="121"/>
  <c r="D88" i="121"/>
  <c r="C88" i="121"/>
  <c r="P88" i="121" s="1"/>
  <c r="B88" i="121"/>
  <c r="AB87" i="121"/>
  <c r="AA87" i="121"/>
  <c r="Z87" i="121"/>
  <c r="Y87" i="121"/>
  <c r="X87" i="121"/>
  <c r="W87" i="121"/>
  <c r="V87" i="121"/>
  <c r="U87" i="121"/>
  <c r="T87" i="121"/>
  <c r="S87" i="121"/>
  <c r="R87" i="121"/>
  <c r="E87" i="121"/>
  <c r="D87" i="121"/>
  <c r="C87" i="121"/>
  <c r="P87" i="121" s="1"/>
  <c r="B87" i="121"/>
  <c r="AB86" i="121"/>
  <c r="AA86" i="121"/>
  <c r="Z86" i="121"/>
  <c r="Y86" i="121"/>
  <c r="X86" i="121"/>
  <c r="W86" i="121"/>
  <c r="V86" i="121"/>
  <c r="U86" i="121"/>
  <c r="T86" i="121"/>
  <c r="S86" i="121"/>
  <c r="R86" i="121"/>
  <c r="E86" i="121"/>
  <c r="D86" i="121"/>
  <c r="C86" i="121"/>
  <c r="P86" i="121" s="1"/>
  <c r="B86" i="121"/>
  <c r="AB85" i="121"/>
  <c r="AA85" i="121"/>
  <c r="Z85" i="121"/>
  <c r="Y85" i="121"/>
  <c r="X85" i="121"/>
  <c r="W85" i="121"/>
  <c r="V85" i="121"/>
  <c r="U85" i="121"/>
  <c r="T85" i="121"/>
  <c r="S85" i="121"/>
  <c r="R85" i="121"/>
  <c r="E85" i="121"/>
  <c r="D85" i="121"/>
  <c r="C85" i="121"/>
  <c r="B85" i="121"/>
  <c r="AB84" i="121"/>
  <c r="AA84" i="121"/>
  <c r="Z84" i="121"/>
  <c r="Y84" i="121"/>
  <c r="X84" i="121"/>
  <c r="W84" i="121"/>
  <c r="V84" i="121"/>
  <c r="U84" i="121"/>
  <c r="T84" i="121"/>
  <c r="S84" i="121"/>
  <c r="R84" i="121"/>
  <c r="E84" i="121"/>
  <c r="D84" i="121"/>
  <c r="C84" i="121"/>
  <c r="B84" i="121"/>
  <c r="AB83" i="121"/>
  <c r="AA83" i="121"/>
  <c r="Z83" i="121"/>
  <c r="Y83" i="121"/>
  <c r="X83" i="121"/>
  <c r="W83" i="121"/>
  <c r="V83" i="121"/>
  <c r="U83" i="121"/>
  <c r="T83" i="121"/>
  <c r="S83" i="121"/>
  <c r="R83" i="121"/>
  <c r="E83" i="121"/>
  <c r="D83" i="121"/>
  <c r="C83" i="121"/>
  <c r="P83" i="121" s="1"/>
  <c r="B83" i="121"/>
  <c r="AB82" i="121"/>
  <c r="AA82" i="121"/>
  <c r="Z82" i="121"/>
  <c r="Y82" i="121"/>
  <c r="X82" i="121"/>
  <c r="W82" i="121"/>
  <c r="V82" i="121"/>
  <c r="U82" i="121"/>
  <c r="T82" i="121"/>
  <c r="S82" i="121"/>
  <c r="R82" i="121"/>
  <c r="E82" i="121"/>
  <c r="D82" i="121"/>
  <c r="C82" i="121"/>
  <c r="P82" i="121" s="1"/>
  <c r="B82" i="121"/>
  <c r="AB81" i="121"/>
  <c r="AA81" i="121"/>
  <c r="Z81" i="121"/>
  <c r="Y81" i="121"/>
  <c r="X81" i="121"/>
  <c r="W81" i="121"/>
  <c r="V81" i="121"/>
  <c r="U81" i="121"/>
  <c r="T81" i="121"/>
  <c r="S81" i="121"/>
  <c r="R81" i="121"/>
  <c r="E81" i="121"/>
  <c r="D81" i="121"/>
  <c r="C81" i="121"/>
  <c r="P81" i="121" s="1"/>
  <c r="B81" i="121"/>
  <c r="AB80" i="121"/>
  <c r="AA80" i="121"/>
  <c r="Z80" i="121"/>
  <c r="Y80" i="121"/>
  <c r="X80" i="121"/>
  <c r="W80" i="121"/>
  <c r="V80" i="121"/>
  <c r="U80" i="121"/>
  <c r="T80" i="121"/>
  <c r="S80" i="121"/>
  <c r="R80" i="121"/>
  <c r="E80" i="121"/>
  <c r="D80" i="121"/>
  <c r="C80" i="121"/>
  <c r="B80" i="121"/>
  <c r="AB79" i="121"/>
  <c r="AA79" i="121"/>
  <c r="Z79" i="121"/>
  <c r="Y79" i="121"/>
  <c r="X79" i="121"/>
  <c r="W79" i="121"/>
  <c r="V79" i="121"/>
  <c r="U79" i="121"/>
  <c r="T79" i="121"/>
  <c r="S79" i="121"/>
  <c r="R79" i="121"/>
  <c r="E79" i="121"/>
  <c r="D79" i="121"/>
  <c r="C79" i="121"/>
  <c r="B79" i="121"/>
  <c r="AB78" i="121"/>
  <c r="AA78" i="121"/>
  <c r="Z78" i="121"/>
  <c r="Y78" i="121"/>
  <c r="X78" i="121"/>
  <c r="W78" i="121"/>
  <c r="V78" i="121"/>
  <c r="U78" i="121"/>
  <c r="T78" i="121"/>
  <c r="S78" i="121"/>
  <c r="R78" i="121"/>
  <c r="E78" i="121"/>
  <c r="D78" i="121"/>
  <c r="C78" i="121"/>
  <c r="B78" i="121"/>
  <c r="AB77" i="121"/>
  <c r="AA77" i="121"/>
  <c r="Z77" i="121"/>
  <c r="Y77" i="121"/>
  <c r="X77" i="121"/>
  <c r="W77" i="121"/>
  <c r="V77" i="121"/>
  <c r="U77" i="121"/>
  <c r="T77" i="121"/>
  <c r="S77" i="121"/>
  <c r="R77" i="121"/>
  <c r="E77" i="121"/>
  <c r="D77" i="121"/>
  <c r="C77" i="121"/>
  <c r="P77" i="121" s="1"/>
  <c r="B77" i="121"/>
  <c r="AB76" i="121"/>
  <c r="AA76" i="121"/>
  <c r="Z76" i="121"/>
  <c r="Y76" i="121"/>
  <c r="X76" i="121"/>
  <c r="W76" i="121"/>
  <c r="V76" i="121"/>
  <c r="U76" i="121"/>
  <c r="T76" i="121"/>
  <c r="S76" i="121"/>
  <c r="R76" i="121"/>
  <c r="E76" i="121"/>
  <c r="D76" i="121"/>
  <c r="C76" i="121"/>
  <c r="P76" i="121" s="1"/>
  <c r="B76" i="121"/>
  <c r="AB75" i="121"/>
  <c r="AA75" i="121"/>
  <c r="Z75" i="121"/>
  <c r="Y75" i="121"/>
  <c r="X75" i="121"/>
  <c r="W75" i="121"/>
  <c r="V75" i="121"/>
  <c r="U75" i="121"/>
  <c r="T75" i="121"/>
  <c r="S75" i="121"/>
  <c r="R75" i="121"/>
  <c r="E75" i="121"/>
  <c r="D75" i="121"/>
  <c r="C75" i="121"/>
  <c r="P75" i="121" s="1"/>
  <c r="B75" i="121"/>
  <c r="AB74" i="121"/>
  <c r="AA74" i="121"/>
  <c r="Z74" i="121"/>
  <c r="Y74" i="121"/>
  <c r="X74" i="121"/>
  <c r="W74" i="121"/>
  <c r="V74" i="121"/>
  <c r="U74" i="121"/>
  <c r="T74" i="121"/>
  <c r="S74" i="121"/>
  <c r="R74" i="121"/>
  <c r="E74" i="121"/>
  <c r="D74" i="121"/>
  <c r="C74" i="121"/>
  <c r="P74" i="121" s="1"/>
  <c r="B74" i="121"/>
  <c r="AB73" i="121"/>
  <c r="AA73" i="121"/>
  <c r="Z73" i="121"/>
  <c r="Y73" i="121"/>
  <c r="X73" i="121"/>
  <c r="W73" i="121"/>
  <c r="V73" i="121"/>
  <c r="U73" i="121"/>
  <c r="T73" i="121"/>
  <c r="S73" i="121"/>
  <c r="R73" i="121"/>
  <c r="E73" i="121"/>
  <c r="D73" i="121"/>
  <c r="C73" i="121"/>
  <c r="P73" i="121" s="1"/>
  <c r="B73" i="121"/>
  <c r="AB72" i="121"/>
  <c r="AA72" i="121"/>
  <c r="Z72" i="121"/>
  <c r="Y72" i="121"/>
  <c r="X72" i="121"/>
  <c r="W72" i="121"/>
  <c r="V72" i="121"/>
  <c r="U72" i="121"/>
  <c r="T72" i="121"/>
  <c r="S72" i="121"/>
  <c r="R72" i="121"/>
  <c r="E72" i="121"/>
  <c r="D72" i="121"/>
  <c r="C72" i="121"/>
  <c r="P72" i="121" s="1"/>
  <c r="B72" i="121"/>
  <c r="AB71" i="121"/>
  <c r="AA71" i="121"/>
  <c r="Z71" i="121"/>
  <c r="Y71" i="121"/>
  <c r="X71" i="121"/>
  <c r="W71" i="121"/>
  <c r="V71" i="121"/>
  <c r="U71" i="121"/>
  <c r="T71" i="121"/>
  <c r="S71" i="121"/>
  <c r="R71" i="121"/>
  <c r="E71" i="121"/>
  <c r="D71" i="121"/>
  <c r="C71" i="121"/>
  <c r="P71" i="121" s="1"/>
  <c r="B71" i="121"/>
  <c r="AB70" i="121"/>
  <c r="AA70" i="121"/>
  <c r="Z70" i="121"/>
  <c r="Y70" i="121"/>
  <c r="X70" i="121"/>
  <c r="W70" i="121"/>
  <c r="V70" i="121"/>
  <c r="U70" i="121"/>
  <c r="T70" i="121"/>
  <c r="S70" i="121"/>
  <c r="R70" i="121"/>
  <c r="E70" i="121"/>
  <c r="D70" i="121"/>
  <c r="C70" i="121"/>
  <c r="B70" i="121"/>
  <c r="AB69" i="121"/>
  <c r="AA69" i="121"/>
  <c r="Z69" i="121"/>
  <c r="Y69" i="121"/>
  <c r="X69" i="121"/>
  <c r="W69" i="121"/>
  <c r="V69" i="121"/>
  <c r="U69" i="121"/>
  <c r="T69" i="121"/>
  <c r="S69" i="121"/>
  <c r="R69" i="121"/>
  <c r="E69" i="121"/>
  <c r="D69" i="121"/>
  <c r="C69" i="121"/>
  <c r="B69" i="121"/>
  <c r="AB68" i="121"/>
  <c r="AA68" i="121"/>
  <c r="Z68" i="121"/>
  <c r="Y68" i="121"/>
  <c r="X68" i="121"/>
  <c r="W68" i="121"/>
  <c r="V68" i="121"/>
  <c r="U68" i="121"/>
  <c r="T68" i="121"/>
  <c r="S68" i="121"/>
  <c r="R68" i="121"/>
  <c r="E68" i="121"/>
  <c r="D68" i="121"/>
  <c r="C68" i="121"/>
  <c r="B68" i="121"/>
  <c r="AB67" i="121"/>
  <c r="AA67" i="121"/>
  <c r="Z67" i="121"/>
  <c r="Y67" i="121"/>
  <c r="X67" i="121"/>
  <c r="W67" i="121"/>
  <c r="V67" i="121"/>
  <c r="U67" i="121"/>
  <c r="T67" i="121"/>
  <c r="S67" i="121"/>
  <c r="R67" i="121"/>
  <c r="E67" i="121"/>
  <c r="D67" i="121"/>
  <c r="C67" i="121"/>
  <c r="B67" i="121"/>
  <c r="AB66" i="121"/>
  <c r="AA66" i="121"/>
  <c r="Z66" i="121"/>
  <c r="Y66" i="121"/>
  <c r="X66" i="121"/>
  <c r="W66" i="121"/>
  <c r="V66" i="121"/>
  <c r="U66" i="121"/>
  <c r="T66" i="121"/>
  <c r="S66" i="121"/>
  <c r="R66" i="121"/>
  <c r="E66" i="121"/>
  <c r="D66" i="121"/>
  <c r="C66" i="121"/>
  <c r="B66" i="121"/>
  <c r="AB65" i="121"/>
  <c r="AA65" i="121"/>
  <c r="Z65" i="121"/>
  <c r="Y65" i="121"/>
  <c r="X65" i="121"/>
  <c r="W65" i="121"/>
  <c r="V65" i="121"/>
  <c r="U65" i="121"/>
  <c r="T65" i="121"/>
  <c r="S65" i="121"/>
  <c r="R65" i="121"/>
  <c r="E65" i="121"/>
  <c r="D65" i="121"/>
  <c r="C65" i="121"/>
  <c r="B65" i="121"/>
  <c r="AB64" i="121"/>
  <c r="AA64" i="121"/>
  <c r="Z64" i="121"/>
  <c r="Y64" i="121"/>
  <c r="X64" i="121"/>
  <c r="W64" i="121"/>
  <c r="V64" i="121"/>
  <c r="U64" i="121"/>
  <c r="T64" i="121"/>
  <c r="S64" i="121"/>
  <c r="R64" i="121"/>
  <c r="E64" i="121"/>
  <c r="D64" i="121"/>
  <c r="C64" i="121"/>
  <c r="B64" i="121"/>
  <c r="AB63" i="121"/>
  <c r="AA63" i="121"/>
  <c r="Z63" i="121"/>
  <c r="Y63" i="121"/>
  <c r="X63" i="121"/>
  <c r="W63" i="121"/>
  <c r="V63" i="121"/>
  <c r="U63" i="121"/>
  <c r="T63" i="121"/>
  <c r="S63" i="121"/>
  <c r="R63" i="121"/>
  <c r="E63" i="121"/>
  <c r="D63" i="121"/>
  <c r="C63" i="121"/>
  <c r="B63" i="121"/>
  <c r="AB62" i="121"/>
  <c r="AA62" i="121"/>
  <c r="Z62" i="121"/>
  <c r="Y62" i="121"/>
  <c r="X62" i="121"/>
  <c r="W62" i="121"/>
  <c r="V62" i="121"/>
  <c r="U62" i="121"/>
  <c r="T62" i="121"/>
  <c r="S62" i="121"/>
  <c r="R62" i="121"/>
  <c r="E62" i="121"/>
  <c r="D62" i="121"/>
  <c r="C62" i="121"/>
  <c r="B62" i="121"/>
  <c r="AB61" i="121"/>
  <c r="AA61" i="121"/>
  <c r="Z61" i="121"/>
  <c r="Y61" i="121"/>
  <c r="X61" i="121"/>
  <c r="W61" i="121"/>
  <c r="V61" i="121"/>
  <c r="U61" i="121"/>
  <c r="T61" i="121"/>
  <c r="S61" i="121"/>
  <c r="R61" i="121"/>
  <c r="E61" i="121"/>
  <c r="D61" i="121"/>
  <c r="C61" i="121"/>
  <c r="B61" i="121"/>
  <c r="AB60" i="121"/>
  <c r="AA60" i="121"/>
  <c r="Z60" i="121"/>
  <c r="Y60" i="121"/>
  <c r="X60" i="121"/>
  <c r="W60" i="121"/>
  <c r="V60" i="121"/>
  <c r="U60" i="121"/>
  <c r="T60" i="121"/>
  <c r="S60" i="121"/>
  <c r="R60" i="121"/>
  <c r="E60" i="121"/>
  <c r="D60" i="121"/>
  <c r="C60" i="121"/>
  <c r="B60" i="121"/>
  <c r="AB59" i="121"/>
  <c r="AA59" i="121"/>
  <c r="Z59" i="121"/>
  <c r="Y59" i="121"/>
  <c r="X59" i="121"/>
  <c r="W59" i="121"/>
  <c r="V59" i="121"/>
  <c r="U59" i="121"/>
  <c r="T59" i="121"/>
  <c r="S59" i="121"/>
  <c r="R59" i="121"/>
  <c r="E59" i="121"/>
  <c r="D59" i="121"/>
  <c r="C59" i="121"/>
  <c r="B59" i="121"/>
  <c r="AB58" i="121"/>
  <c r="AA58" i="121"/>
  <c r="Z58" i="121"/>
  <c r="Y58" i="121"/>
  <c r="X58" i="121"/>
  <c r="W58" i="121"/>
  <c r="V58" i="121"/>
  <c r="U58" i="121"/>
  <c r="T58" i="121"/>
  <c r="S58" i="121"/>
  <c r="R58" i="121"/>
  <c r="E58" i="121"/>
  <c r="D58" i="121"/>
  <c r="C58" i="121"/>
  <c r="B58" i="121"/>
  <c r="AB57" i="121"/>
  <c r="AA57" i="121"/>
  <c r="Z57" i="121"/>
  <c r="Y57" i="121"/>
  <c r="X57" i="121"/>
  <c r="W57" i="121"/>
  <c r="V57" i="121"/>
  <c r="U57" i="121"/>
  <c r="T57" i="121"/>
  <c r="S57" i="121"/>
  <c r="R57" i="121"/>
  <c r="E57" i="121"/>
  <c r="D57" i="121"/>
  <c r="C57" i="121"/>
  <c r="B57" i="121"/>
  <c r="AB56" i="121"/>
  <c r="AA56" i="121"/>
  <c r="Z56" i="121"/>
  <c r="Y56" i="121"/>
  <c r="X56" i="121"/>
  <c r="W56" i="121"/>
  <c r="V56" i="121"/>
  <c r="U56" i="121"/>
  <c r="T56" i="121"/>
  <c r="S56" i="121"/>
  <c r="R56" i="121"/>
  <c r="E56" i="121"/>
  <c r="D56" i="121"/>
  <c r="C56" i="121"/>
  <c r="B56" i="121"/>
  <c r="AB55" i="121"/>
  <c r="AA55" i="121"/>
  <c r="Z55" i="121"/>
  <c r="Y55" i="121"/>
  <c r="X55" i="121"/>
  <c r="W55" i="121"/>
  <c r="V55" i="121"/>
  <c r="U55" i="121"/>
  <c r="T55" i="121"/>
  <c r="S55" i="121"/>
  <c r="R55" i="121"/>
  <c r="E55" i="121"/>
  <c r="D55" i="121"/>
  <c r="C55" i="121"/>
  <c r="B55" i="121"/>
  <c r="AB54" i="121"/>
  <c r="AA54" i="121"/>
  <c r="Z54" i="121"/>
  <c r="Y54" i="121"/>
  <c r="X54" i="121"/>
  <c r="W54" i="121"/>
  <c r="V54" i="121"/>
  <c r="U54" i="121"/>
  <c r="T54" i="121"/>
  <c r="S54" i="121"/>
  <c r="R54" i="121"/>
  <c r="E54" i="121"/>
  <c r="D54" i="121"/>
  <c r="C54" i="121"/>
  <c r="B54" i="121"/>
  <c r="AB53" i="121"/>
  <c r="AA53" i="121"/>
  <c r="Z53" i="121"/>
  <c r="Y53" i="121"/>
  <c r="X53" i="121"/>
  <c r="W53" i="121"/>
  <c r="V53" i="121"/>
  <c r="U53" i="121"/>
  <c r="T53" i="121"/>
  <c r="S53" i="121"/>
  <c r="R53" i="121"/>
  <c r="E53" i="121"/>
  <c r="D53" i="121"/>
  <c r="C53" i="121"/>
  <c r="B53" i="121"/>
  <c r="AB52" i="121"/>
  <c r="AA52" i="121"/>
  <c r="Z52" i="121"/>
  <c r="Y52" i="121"/>
  <c r="X52" i="121"/>
  <c r="W52" i="121"/>
  <c r="V52" i="121"/>
  <c r="U52" i="121"/>
  <c r="T52" i="121"/>
  <c r="S52" i="121"/>
  <c r="R52" i="121"/>
  <c r="E52" i="121"/>
  <c r="D52" i="121"/>
  <c r="C52" i="121"/>
  <c r="B52" i="121"/>
  <c r="AB51" i="121"/>
  <c r="AA51" i="121"/>
  <c r="Z51" i="121"/>
  <c r="Y51" i="121"/>
  <c r="X51" i="121"/>
  <c r="W51" i="121"/>
  <c r="V51" i="121"/>
  <c r="U51" i="121"/>
  <c r="T51" i="121"/>
  <c r="S51" i="121"/>
  <c r="R51" i="121"/>
  <c r="E51" i="121"/>
  <c r="D51" i="121"/>
  <c r="C51" i="121"/>
  <c r="B51" i="121"/>
  <c r="AB50" i="121"/>
  <c r="AA50" i="121"/>
  <c r="Z50" i="121"/>
  <c r="Y50" i="121"/>
  <c r="X50" i="121"/>
  <c r="W50" i="121"/>
  <c r="V50" i="121"/>
  <c r="U50" i="121"/>
  <c r="T50" i="121"/>
  <c r="S50" i="121"/>
  <c r="R50" i="121"/>
  <c r="E50" i="121"/>
  <c r="D50" i="121"/>
  <c r="C50" i="121"/>
  <c r="B50" i="121"/>
  <c r="AB49" i="121"/>
  <c r="AA49" i="121"/>
  <c r="Z49" i="121"/>
  <c r="Y49" i="121"/>
  <c r="X49" i="121"/>
  <c r="W49" i="121"/>
  <c r="V49" i="121"/>
  <c r="U49" i="121"/>
  <c r="T49" i="121"/>
  <c r="S49" i="121"/>
  <c r="R49" i="121"/>
  <c r="E49" i="121"/>
  <c r="D49" i="121"/>
  <c r="C49" i="121"/>
  <c r="B49" i="121"/>
  <c r="AB48" i="121"/>
  <c r="AA48" i="121"/>
  <c r="Z48" i="121"/>
  <c r="Y48" i="121"/>
  <c r="X48" i="121"/>
  <c r="W48" i="121"/>
  <c r="V48" i="121"/>
  <c r="U48" i="121"/>
  <c r="T48" i="121"/>
  <c r="S48" i="121"/>
  <c r="R48" i="121"/>
  <c r="E48" i="121"/>
  <c r="D48" i="121"/>
  <c r="C48" i="121"/>
  <c r="B48" i="121"/>
  <c r="AB47" i="121"/>
  <c r="AA47" i="121"/>
  <c r="Z47" i="121"/>
  <c r="Y47" i="121"/>
  <c r="X47" i="121"/>
  <c r="W47" i="121"/>
  <c r="V47" i="121"/>
  <c r="U47" i="121"/>
  <c r="T47" i="121"/>
  <c r="S47" i="121"/>
  <c r="R47" i="121"/>
  <c r="E47" i="121"/>
  <c r="D47" i="121"/>
  <c r="C47" i="121"/>
  <c r="B47" i="121"/>
  <c r="AB46" i="121"/>
  <c r="AA46" i="121"/>
  <c r="Z46" i="121"/>
  <c r="Y46" i="121"/>
  <c r="X46" i="121"/>
  <c r="W46" i="121"/>
  <c r="V46" i="121"/>
  <c r="U46" i="121"/>
  <c r="T46" i="121"/>
  <c r="S46" i="121"/>
  <c r="R46" i="121"/>
  <c r="E46" i="121"/>
  <c r="D46" i="121"/>
  <c r="C46" i="121"/>
  <c r="B46" i="121"/>
  <c r="AB45" i="121"/>
  <c r="AA45" i="121"/>
  <c r="Z45" i="121"/>
  <c r="Y45" i="121"/>
  <c r="X45" i="121"/>
  <c r="W45" i="121"/>
  <c r="V45" i="121"/>
  <c r="U45" i="121"/>
  <c r="T45" i="121"/>
  <c r="S45" i="121"/>
  <c r="R45" i="121"/>
  <c r="E45" i="121"/>
  <c r="D45" i="121"/>
  <c r="C45" i="121"/>
  <c r="B45" i="121"/>
  <c r="AB44" i="121"/>
  <c r="AA44" i="121"/>
  <c r="Z44" i="121"/>
  <c r="Y44" i="121"/>
  <c r="X44" i="121"/>
  <c r="W44" i="121"/>
  <c r="V44" i="121"/>
  <c r="U44" i="121"/>
  <c r="T44" i="121"/>
  <c r="S44" i="121"/>
  <c r="R44" i="121"/>
  <c r="E44" i="121"/>
  <c r="D44" i="121"/>
  <c r="C44" i="121"/>
  <c r="B44" i="121"/>
  <c r="AB43" i="121"/>
  <c r="AA43" i="121"/>
  <c r="Z43" i="121"/>
  <c r="Y43" i="121"/>
  <c r="X43" i="121"/>
  <c r="W43" i="121"/>
  <c r="V43" i="121"/>
  <c r="U43" i="121"/>
  <c r="T43" i="121"/>
  <c r="S43" i="121"/>
  <c r="R43" i="121"/>
  <c r="E43" i="121"/>
  <c r="D43" i="121"/>
  <c r="C43" i="121"/>
  <c r="B43" i="121"/>
  <c r="AB42" i="121"/>
  <c r="AA42" i="121"/>
  <c r="Z42" i="121"/>
  <c r="Y42" i="121"/>
  <c r="X42" i="121"/>
  <c r="W42" i="121"/>
  <c r="V42" i="121"/>
  <c r="U42" i="121"/>
  <c r="T42" i="121"/>
  <c r="S42" i="121"/>
  <c r="R42" i="121"/>
  <c r="E42" i="121"/>
  <c r="D42" i="121"/>
  <c r="C42" i="121"/>
  <c r="B42" i="121"/>
  <c r="AB41" i="121"/>
  <c r="AA41" i="121"/>
  <c r="Z41" i="121"/>
  <c r="Y41" i="121"/>
  <c r="X41" i="121"/>
  <c r="W41" i="121"/>
  <c r="V41" i="121"/>
  <c r="U41" i="121"/>
  <c r="T41" i="121"/>
  <c r="S41" i="121"/>
  <c r="R41" i="121"/>
  <c r="E41" i="121"/>
  <c r="D41" i="121"/>
  <c r="C41" i="121"/>
  <c r="B41" i="121"/>
  <c r="AB40" i="121"/>
  <c r="AA40" i="121"/>
  <c r="Z40" i="121"/>
  <c r="Y40" i="121"/>
  <c r="X40" i="121"/>
  <c r="W40" i="121"/>
  <c r="V40" i="121"/>
  <c r="U40" i="121"/>
  <c r="T40" i="121"/>
  <c r="S40" i="121"/>
  <c r="R40" i="121"/>
  <c r="E40" i="121"/>
  <c r="D40" i="121"/>
  <c r="C40" i="121"/>
  <c r="B40" i="121"/>
  <c r="AB39" i="121"/>
  <c r="AA39" i="121"/>
  <c r="Z39" i="121"/>
  <c r="Y39" i="121"/>
  <c r="X39" i="121"/>
  <c r="W39" i="121"/>
  <c r="V39" i="121"/>
  <c r="U39" i="121"/>
  <c r="T39" i="121"/>
  <c r="S39" i="121"/>
  <c r="R39" i="121"/>
  <c r="E39" i="121"/>
  <c r="D39" i="121"/>
  <c r="C39" i="121"/>
  <c r="B39" i="121"/>
  <c r="AB38" i="121"/>
  <c r="AA38" i="121"/>
  <c r="Z38" i="121"/>
  <c r="Y38" i="121"/>
  <c r="X38" i="121"/>
  <c r="W38" i="121"/>
  <c r="V38" i="121"/>
  <c r="U38" i="121"/>
  <c r="T38" i="121"/>
  <c r="S38" i="121"/>
  <c r="R38" i="121"/>
  <c r="E38" i="121"/>
  <c r="D38" i="121"/>
  <c r="C38" i="121"/>
  <c r="B38" i="121"/>
  <c r="AB37" i="121"/>
  <c r="AA37" i="121"/>
  <c r="Z37" i="121"/>
  <c r="Y37" i="121"/>
  <c r="X37" i="121"/>
  <c r="W37" i="121"/>
  <c r="V37" i="121"/>
  <c r="U37" i="121"/>
  <c r="T37" i="121"/>
  <c r="S37" i="121"/>
  <c r="R37" i="121"/>
  <c r="E37" i="121"/>
  <c r="D37" i="121"/>
  <c r="C37" i="121"/>
  <c r="B37" i="121"/>
  <c r="AB36" i="121"/>
  <c r="AA36" i="121"/>
  <c r="Z36" i="121"/>
  <c r="Y36" i="121"/>
  <c r="X36" i="121"/>
  <c r="W36" i="121"/>
  <c r="V36" i="121"/>
  <c r="U36" i="121"/>
  <c r="T36" i="121"/>
  <c r="S36" i="121"/>
  <c r="R36" i="121"/>
  <c r="E36" i="121"/>
  <c r="D36" i="121"/>
  <c r="C36" i="121"/>
  <c r="B36" i="121"/>
  <c r="AB35" i="121"/>
  <c r="AA35" i="121"/>
  <c r="Z35" i="121"/>
  <c r="Y35" i="121"/>
  <c r="X35" i="121"/>
  <c r="W35" i="121"/>
  <c r="V35" i="121"/>
  <c r="U35" i="121"/>
  <c r="T35" i="121"/>
  <c r="S35" i="121"/>
  <c r="R35" i="121"/>
  <c r="E35" i="121"/>
  <c r="D35" i="121"/>
  <c r="C35" i="121"/>
  <c r="B35" i="121"/>
  <c r="AB34" i="121"/>
  <c r="AA34" i="121"/>
  <c r="Z34" i="121"/>
  <c r="Y34" i="121"/>
  <c r="X34" i="121"/>
  <c r="W34" i="121"/>
  <c r="V34" i="121"/>
  <c r="U34" i="121"/>
  <c r="T34" i="121"/>
  <c r="S34" i="121"/>
  <c r="R34" i="121"/>
  <c r="E34" i="121"/>
  <c r="D34" i="121"/>
  <c r="C34" i="121"/>
  <c r="B34" i="121"/>
  <c r="AB33" i="121"/>
  <c r="AA33" i="121"/>
  <c r="Z33" i="121"/>
  <c r="Y33" i="121"/>
  <c r="X33" i="121"/>
  <c r="W33" i="121"/>
  <c r="V33" i="121"/>
  <c r="U33" i="121"/>
  <c r="T33" i="121"/>
  <c r="S33" i="121"/>
  <c r="R33" i="121"/>
  <c r="E33" i="121"/>
  <c r="D33" i="121"/>
  <c r="C33" i="121"/>
  <c r="P33" i="121" s="1"/>
  <c r="B33" i="121"/>
  <c r="AB32" i="121"/>
  <c r="AA32" i="121"/>
  <c r="Z32" i="121"/>
  <c r="Y32" i="121"/>
  <c r="X32" i="121"/>
  <c r="W32" i="121"/>
  <c r="V32" i="121"/>
  <c r="U32" i="121"/>
  <c r="T32" i="121"/>
  <c r="S32" i="121"/>
  <c r="R32" i="121"/>
  <c r="E32" i="121"/>
  <c r="D32" i="121"/>
  <c r="C32" i="121"/>
  <c r="P32" i="121" s="1"/>
  <c r="B32" i="121"/>
  <c r="AB31" i="121"/>
  <c r="AA31" i="121"/>
  <c r="Z31" i="121"/>
  <c r="Y31" i="121"/>
  <c r="X31" i="121"/>
  <c r="W31" i="121"/>
  <c r="V31" i="121"/>
  <c r="U31" i="121"/>
  <c r="T31" i="121"/>
  <c r="S31" i="121"/>
  <c r="R31" i="121"/>
  <c r="E31" i="121"/>
  <c r="D31" i="121"/>
  <c r="C31" i="121"/>
  <c r="B31" i="121"/>
  <c r="AB30" i="121"/>
  <c r="AA30" i="121"/>
  <c r="Z30" i="121"/>
  <c r="Y30" i="121"/>
  <c r="X30" i="121"/>
  <c r="W30" i="121"/>
  <c r="V30" i="121"/>
  <c r="U30" i="121"/>
  <c r="T30" i="121"/>
  <c r="S30" i="121"/>
  <c r="R30" i="121"/>
  <c r="E30" i="121"/>
  <c r="D30" i="121"/>
  <c r="C30" i="121"/>
  <c r="B30" i="121"/>
  <c r="AB29" i="121"/>
  <c r="AA29" i="121"/>
  <c r="Z29" i="121"/>
  <c r="Y29" i="121"/>
  <c r="X29" i="121"/>
  <c r="W29" i="121"/>
  <c r="V29" i="121"/>
  <c r="U29" i="121"/>
  <c r="T29" i="121"/>
  <c r="S29" i="121"/>
  <c r="R29" i="121"/>
  <c r="E29" i="121"/>
  <c r="D29" i="121"/>
  <c r="C29" i="121"/>
  <c r="B29" i="121"/>
  <c r="AB28" i="121"/>
  <c r="AA28" i="121"/>
  <c r="Z28" i="121"/>
  <c r="Y28" i="121"/>
  <c r="X28" i="121"/>
  <c r="W28" i="121"/>
  <c r="V28" i="121"/>
  <c r="U28" i="121"/>
  <c r="T28" i="121"/>
  <c r="S28" i="121"/>
  <c r="R28" i="121"/>
  <c r="E28" i="121"/>
  <c r="D28" i="121"/>
  <c r="C28" i="121"/>
  <c r="B28" i="121"/>
  <c r="AB27" i="121"/>
  <c r="AA27" i="121"/>
  <c r="Z27" i="121"/>
  <c r="Y27" i="121"/>
  <c r="X27" i="121"/>
  <c r="W27" i="121"/>
  <c r="V27" i="121"/>
  <c r="U27" i="121"/>
  <c r="T27" i="121"/>
  <c r="S27" i="121"/>
  <c r="R27" i="121"/>
  <c r="E27" i="121"/>
  <c r="D27" i="121"/>
  <c r="C27" i="121"/>
  <c r="B27" i="121"/>
  <c r="AB26" i="121"/>
  <c r="AA26" i="121"/>
  <c r="Z26" i="121"/>
  <c r="Y26" i="121"/>
  <c r="X26" i="121"/>
  <c r="W26" i="121"/>
  <c r="V26" i="121"/>
  <c r="U26" i="121"/>
  <c r="T26" i="121"/>
  <c r="S26" i="121"/>
  <c r="R26" i="121"/>
  <c r="E26" i="121"/>
  <c r="D26" i="121"/>
  <c r="C26" i="121"/>
  <c r="B26" i="121"/>
  <c r="AB25" i="121"/>
  <c r="AA25" i="121"/>
  <c r="Z25" i="121"/>
  <c r="Y25" i="121"/>
  <c r="X25" i="121"/>
  <c r="W25" i="121"/>
  <c r="V25" i="121"/>
  <c r="U25" i="121"/>
  <c r="T25" i="121"/>
  <c r="S25" i="121"/>
  <c r="R25" i="121"/>
  <c r="E25" i="121"/>
  <c r="D25" i="121"/>
  <c r="C25" i="121"/>
  <c r="B25" i="121"/>
  <c r="AB24" i="121"/>
  <c r="AA24" i="121"/>
  <c r="Z24" i="121"/>
  <c r="Y24" i="121"/>
  <c r="X24" i="121"/>
  <c r="W24" i="121"/>
  <c r="V24" i="121"/>
  <c r="U24" i="121"/>
  <c r="T24" i="121"/>
  <c r="S24" i="121"/>
  <c r="R24" i="121"/>
  <c r="E24" i="121"/>
  <c r="D24" i="121"/>
  <c r="C24" i="121"/>
  <c r="B24" i="121"/>
  <c r="AB23" i="121"/>
  <c r="AA23" i="121"/>
  <c r="Z23" i="121"/>
  <c r="Y23" i="121"/>
  <c r="X23" i="121"/>
  <c r="W23" i="121"/>
  <c r="V23" i="121"/>
  <c r="U23" i="121"/>
  <c r="T23" i="121"/>
  <c r="S23" i="121"/>
  <c r="R23" i="121"/>
  <c r="E23" i="121"/>
  <c r="D23" i="121"/>
  <c r="C23" i="121"/>
  <c r="B23" i="121"/>
  <c r="AB22" i="121"/>
  <c r="AA22" i="121"/>
  <c r="Z22" i="121"/>
  <c r="Y22" i="121"/>
  <c r="X22" i="121"/>
  <c r="W22" i="121"/>
  <c r="V22" i="121"/>
  <c r="U22" i="121"/>
  <c r="T22" i="121"/>
  <c r="S22" i="121"/>
  <c r="R22" i="121"/>
  <c r="E22" i="121"/>
  <c r="D22" i="121"/>
  <c r="C22" i="121"/>
  <c r="B22" i="121"/>
  <c r="AB21" i="121"/>
  <c r="AA21" i="121"/>
  <c r="Z21" i="121"/>
  <c r="Y21" i="121"/>
  <c r="X21" i="121"/>
  <c r="W21" i="121"/>
  <c r="V21" i="121"/>
  <c r="U21" i="121"/>
  <c r="T21" i="121"/>
  <c r="S21" i="121"/>
  <c r="R21" i="121"/>
  <c r="E21" i="121"/>
  <c r="D21" i="121"/>
  <c r="C21" i="121"/>
  <c r="B21" i="121"/>
  <c r="AB20" i="121"/>
  <c r="AA20" i="121"/>
  <c r="Z20" i="121"/>
  <c r="Y20" i="121"/>
  <c r="X20" i="121"/>
  <c r="W20" i="121"/>
  <c r="V20" i="121"/>
  <c r="U20" i="121"/>
  <c r="T20" i="121"/>
  <c r="S20" i="121"/>
  <c r="R20" i="121"/>
  <c r="E20" i="121"/>
  <c r="D20" i="121"/>
  <c r="C20" i="121"/>
  <c r="B20" i="121"/>
  <c r="AB19" i="121"/>
  <c r="AA19" i="121"/>
  <c r="Z19" i="121"/>
  <c r="Y19" i="121"/>
  <c r="X19" i="121"/>
  <c r="W19" i="121"/>
  <c r="V19" i="121"/>
  <c r="U19" i="121"/>
  <c r="T19" i="121"/>
  <c r="S19" i="121"/>
  <c r="R19" i="121"/>
  <c r="E19" i="121"/>
  <c r="D19" i="121"/>
  <c r="C19" i="121"/>
  <c r="B19" i="121"/>
  <c r="AB18" i="121"/>
  <c r="AA18" i="121"/>
  <c r="Z18" i="121"/>
  <c r="Y18" i="121"/>
  <c r="X18" i="121"/>
  <c r="W18" i="121"/>
  <c r="V18" i="121"/>
  <c r="U18" i="121"/>
  <c r="T18" i="121"/>
  <c r="S18" i="121"/>
  <c r="R18" i="121"/>
  <c r="E18" i="121"/>
  <c r="D18" i="121"/>
  <c r="C18" i="121"/>
  <c r="B18" i="121"/>
  <c r="AB17" i="121"/>
  <c r="AA17" i="121"/>
  <c r="Z17" i="121"/>
  <c r="Y17" i="121"/>
  <c r="X17" i="121"/>
  <c r="W17" i="121"/>
  <c r="V17" i="121"/>
  <c r="U17" i="121"/>
  <c r="T17" i="121"/>
  <c r="S17" i="121"/>
  <c r="R17" i="121"/>
  <c r="E17" i="121"/>
  <c r="D17" i="121"/>
  <c r="C17" i="121"/>
  <c r="P17" i="121" s="1"/>
  <c r="B17" i="121"/>
  <c r="AB16" i="121"/>
  <c r="AA16" i="121"/>
  <c r="Z16" i="121"/>
  <c r="Y16" i="121"/>
  <c r="X16" i="121"/>
  <c r="W16" i="121"/>
  <c r="V16" i="121"/>
  <c r="U16" i="121"/>
  <c r="T16" i="121"/>
  <c r="S16" i="121"/>
  <c r="R16" i="121"/>
  <c r="E16" i="121"/>
  <c r="D16" i="121"/>
  <c r="C16" i="121"/>
  <c r="P16" i="121" s="1"/>
  <c r="B16" i="121"/>
  <c r="AB15" i="121"/>
  <c r="AA15" i="121"/>
  <c r="Z15" i="121"/>
  <c r="Y15" i="121"/>
  <c r="X15" i="121"/>
  <c r="W15" i="121"/>
  <c r="V15" i="121"/>
  <c r="U15" i="121"/>
  <c r="T15" i="121"/>
  <c r="S15" i="121"/>
  <c r="R15" i="121"/>
  <c r="E15" i="121"/>
  <c r="D15" i="121"/>
  <c r="C15" i="121"/>
  <c r="P15" i="121" s="1"/>
  <c r="B15" i="121"/>
  <c r="AB14" i="121"/>
  <c r="AA14" i="121"/>
  <c r="Z14" i="121"/>
  <c r="Y14" i="121"/>
  <c r="X14" i="121"/>
  <c r="W14" i="121"/>
  <c r="V14" i="121"/>
  <c r="U14" i="121"/>
  <c r="T14" i="121"/>
  <c r="S14" i="121"/>
  <c r="R14" i="121"/>
  <c r="E14" i="121"/>
  <c r="D14" i="121"/>
  <c r="C14" i="121"/>
  <c r="P14" i="121" s="1"/>
  <c r="B14" i="121"/>
  <c r="AB13" i="121"/>
  <c r="AA13" i="121"/>
  <c r="Z13" i="121"/>
  <c r="Y13" i="121"/>
  <c r="X13" i="121"/>
  <c r="W13" i="121"/>
  <c r="V13" i="121"/>
  <c r="U13" i="121"/>
  <c r="T13" i="121"/>
  <c r="S13" i="121"/>
  <c r="R13" i="121"/>
  <c r="E13" i="121"/>
  <c r="D13" i="121"/>
  <c r="C13" i="121"/>
  <c r="B13" i="121"/>
  <c r="AB12" i="121"/>
  <c r="AA12" i="121"/>
  <c r="Z12" i="121"/>
  <c r="Y12" i="121"/>
  <c r="X12" i="121"/>
  <c r="W12" i="121"/>
  <c r="V12" i="121"/>
  <c r="U12" i="121"/>
  <c r="T12" i="121"/>
  <c r="S12" i="121"/>
  <c r="R12" i="121"/>
  <c r="E12" i="121"/>
  <c r="D12" i="121"/>
  <c r="C12" i="121"/>
  <c r="B12" i="121"/>
  <c r="AB11" i="121"/>
  <c r="AA11" i="121"/>
  <c r="Z11" i="121"/>
  <c r="Y11" i="121"/>
  <c r="X11" i="121"/>
  <c r="W11" i="121"/>
  <c r="V11" i="121"/>
  <c r="U11" i="121"/>
  <c r="T11" i="121"/>
  <c r="S11" i="121"/>
  <c r="R11" i="121"/>
  <c r="E11" i="121"/>
  <c r="D11" i="121"/>
  <c r="C11" i="121"/>
  <c r="B11" i="121"/>
  <c r="AB10" i="121"/>
  <c r="AA10" i="121"/>
  <c r="Z10" i="121"/>
  <c r="Y10" i="121"/>
  <c r="X10" i="121"/>
  <c r="W10" i="121"/>
  <c r="V10" i="121"/>
  <c r="U10" i="121"/>
  <c r="T10" i="121"/>
  <c r="S10" i="121"/>
  <c r="R10" i="121"/>
  <c r="E10" i="121"/>
  <c r="D10" i="121"/>
  <c r="C10" i="121"/>
  <c r="P10" i="121" s="1"/>
  <c r="B10" i="121"/>
  <c r="AB9" i="121"/>
  <c r="AA9" i="121"/>
  <c r="Z9" i="121"/>
  <c r="Y9" i="121"/>
  <c r="X9" i="121"/>
  <c r="W9" i="121"/>
  <c r="V9" i="121"/>
  <c r="U9" i="121"/>
  <c r="T9" i="121"/>
  <c r="S9" i="121"/>
  <c r="R9" i="121"/>
  <c r="E9" i="121"/>
  <c r="D9" i="121"/>
  <c r="C9" i="121"/>
  <c r="P9" i="121" s="1"/>
  <c r="B9" i="121"/>
  <c r="AB8" i="121"/>
  <c r="AA8" i="121"/>
  <c r="Z8" i="121"/>
  <c r="Y8" i="121"/>
  <c r="X8" i="121"/>
  <c r="W8" i="121"/>
  <c r="V8" i="121"/>
  <c r="U8" i="121"/>
  <c r="T8" i="121"/>
  <c r="S8" i="121"/>
  <c r="R8" i="121"/>
  <c r="E8" i="121"/>
  <c r="D8" i="121"/>
  <c r="C8" i="121"/>
  <c r="P8" i="121" s="1"/>
  <c r="B8" i="121"/>
  <c r="AB7" i="121"/>
  <c r="AA7" i="121"/>
  <c r="Z7" i="121"/>
  <c r="Y7" i="121"/>
  <c r="X7" i="121"/>
  <c r="W7" i="121"/>
  <c r="V7" i="121"/>
  <c r="U7" i="121"/>
  <c r="T7" i="121"/>
  <c r="S7" i="121"/>
  <c r="R7" i="121"/>
  <c r="E7" i="121"/>
  <c r="D7" i="121"/>
  <c r="C7" i="121"/>
  <c r="B7" i="121"/>
  <c r="AB6" i="121"/>
  <c r="AA6" i="121"/>
  <c r="Z6" i="121"/>
  <c r="Y6" i="121"/>
  <c r="X6" i="121"/>
  <c r="W6" i="121"/>
  <c r="V6" i="121"/>
  <c r="U6" i="121"/>
  <c r="T6" i="121"/>
  <c r="S6" i="121"/>
  <c r="R6" i="121"/>
  <c r="E6" i="121"/>
  <c r="D6" i="121"/>
  <c r="C6" i="121"/>
  <c r="B6" i="121"/>
  <c r="AB5" i="121"/>
  <c r="AA5" i="121"/>
  <c r="Z5" i="121"/>
  <c r="Y5" i="121"/>
  <c r="X5" i="121"/>
  <c r="W5" i="121"/>
  <c r="V5" i="121"/>
  <c r="U5" i="121"/>
  <c r="T5" i="121"/>
  <c r="S5" i="121"/>
  <c r="R5" i="121"/>
  <c r="E5" i="121"/>
  <c r="D5" i="121"/>
  <c r="C5" i="121"/>
  <c r="B5" i="121"/>
  <c r="AB4" i="121"/>
  <c r="AA4" i="121"/>
  <c r="Z4" i="121"/>
  <c r="Y4" i="121"/>
  <c r="X4" i="121"/>
  <c r="W4" i="121"/>
  <c r="V4" i="121"/>
  <c r="U4" i="121"/>
  <c r="T4" i="121"/>
  <c r="S4" i="121"/>
  <c r="R4" i="121"/>
  <c r="E4" i="121"/>
  <c r="D4" i="121"/>
  <c r="C4" i="121"/>
  <c r="B4" i="121"/>
  <c r="AB3" i="121"/>
  <c r="E3" i="121"/>
  <c r="D3" i="121"/>
  <c r="C3" i="121"/>
  <c r="B3" i="121"/>
  <c r="AB133" i="122"/>
  <c r="AA133" i="122"/>
  <c r="Z133" i="122"/>
  <c r="Y133" i="122"/>
  <c r="X133" i="122"/>
  <c r="W133" i="122"/>
  <c r="V133" i="122"/>
  <c r="U133" i="122"/>
  <c r="T133" i="122"/>
  <c r="S133" i="122"/>
  <c r="R133" i="122"/>
  <c r="E133" i="122"/>
  <c r="D133" i="122"/>
  <c r="C133" i="122"/>
  <c r="P133" i="122" s="1"/>
  <c r="B133" i="122"/>
  <c r="AB132" i="122"/>
  <c r="AA132" i="122"/>
  <c r="Z132" i="122"/>
  <c r="Y132" i="122"/>
  <c r="X132" i="122"/>
  <c r="W132" i="122"/>
  <c r="V132" i="122"/>
  <c r="U132" i="122"/>
  <c r="T132" i="122"/>
  <c r="S132" i="122"/>
  <c r="R132" i="122"/>
  <c r="E132" i="122"/>
  <c r="D132" i="122"/>
  <c r="C132" i="122"/>
  <c r="P132" i="122" s="1"/>
  <c r="B132" i="122"/>
  <c r="AB131" i="122"/>
  <c r="AA131" i="122"/>
  <c r="Z131" i="122"/>
  <c r="Y131" i="122"/>
  <c r="X131" i="122"/>
  <c r="W131" i="122"/>
  <c r="V131" i="122"/>
  <c r="U131" i="122"/>
  <c r="T131" i="122"/>
  <c r="S131" i="122"/>
  <c r="R131" i="122"/>
  <c r="E131" i="122"/>
  <c r="D131" i="122"/>
  <c r="C131" i="122"/>
  <c r="B131" i="122"/>
  <c r="AB130" i="122"/>
  <c r="AA130" i="122"/>
  <c r="Z130" i="122"/>
  <c r="Y130" i="122"/>
  <c r="X130" i="122"/>
  <c r="W130" i="122"/>
  <c r="V130" i="122"/>
  <c r="U130" i="122"/>
  <c r="T130" i="122"/>
  <c r="S130" i="122"/>
  <c r="R130" i="122"/>
  <c r="E130" i="122"/>
  <c r="D130" i="122"/>
  <c r="C130" i="122"/>
  <c r="B130" i="122"/>
  <c r="AB129" i="122"/>
  <c r="AA129" i="122"/>
  <c r="Z129" i="122"/>
  <c r="Y129" i="122"/>
  <c r="X129" i="122"/>
  <c r="W129" i="122"/>
  <c r="V129" i="122"/>
  <c r="U129" i="122"/>
  <c r="T129" i="122"/>
  <c r="S129" i="122"/>
  <c r="R129" i="122"/>
  <c r="E129" i="122"/>
  <c r="D129" i="122"/>
  <c r="C129" i="122"/>
  <c r="B129" i="122"/>
  <c r="AB128" i="122"/>
  <c r="AA128" i="122"/>
  <c r="Z128" i="122"/>
  <c r="Y128" i="122"/>
  <c r="X128" i="122"/>
  <c r="W128" i="122"/>
  <c r="V128" i="122"/>
  <c r="U128" i="122"/>
  <c r="T128" i="122"/>
  <c r="S128" i="122"/>
  <c r="R128" i="122"/>
  <c r="E128" i="122"/>
  <c r="D128" i="122"/>
  <c r="C128" i="122"/>
  <c r="B128" i="122"/>
  <c r="AB127" i="122"/>
  <c r="AA127" i="122"/>
  <c r="Z127" i="122"/>
  <c r="Y127" i="122"/>
  <c r="X127" i="122"/>
  <c r="W127" i="122"/>
  <c r="V127" i="122"/>
  <c r="U127" i="122"/>
  <c r="T127" i="122"/>
  <c r="S127" i="122"/>
  <c r="R127" i="122"/>
  <c r="E127" i="122"/>
  <c r="D127" i="122"/>
  <c r="C127" i="122"/>
  <c r="B127" i="122"/>
  <c r="AB126" i="122"/>
  <c r="AA126" i="122"/>
  <c r="Z126" i="122"/>
  <c r="Y126" i="122"/>
  <c r="X126" i="122"/>
  <c r="W126" i="122"/>
  <c r="V126" i="122"/>
  <c r="U126" i="122"/>
  <c r="T126" i="122"/>
  <c r="S126" i="122"/>
  <c r="R126" i="122"/>
  <c r="E126" i="122"/>
  <c r="D126" i="122"/>
  <c r="C126" i="122"/>
  <c r="B126" i="122"/>
  <c r="AB125" i="122"/>
  <c r="AA125" i="122"/>
  <c r="Z125" i="122"/>
  <c r="Y125" i="122"/>
  <c r="X125" i="122"/>
  <c r="W125" i="122"/>
  <c r="V125" i="122"/>
  <c r="U125" i="122"/>
  <c r="T125" i="122"/>
  <c r="S125" i="122"/>
  <c r="R125" i="122"/>
  <c r="E125" i="122"/>
  <c r="D125" i="122"/>
  <c r="C125" i="122"/>
  <c r="B125" i="122"/>
  <c r="AB124" i="122"/>
  <c r="AA124" i="122"/>
  <c r="Z124" i="122"/>
  <c r="Y124" i="122"/>
  <c r="X124" i="122"/>
  <c r="W124" i="122"/>
  <c r="V124" i="122"/>
  <c r="U124" i="122"/>
  <c r="T124" i="122"/>
  <c r="S124" i="122"/>
  <c r="R124" i="122"/>
  <c r="E124" i="122"/>
  <c r="D124" i="122"/>
  <c r="C124" i="122"/>
  <c r="B124" i="122"/>
  <c r="AB123" i="122"/>
  <c r="AA123" i="122"/>
  <c r="Z123" i="122"/>
  <c r="Y123" i="122"/>
  <c r="X123" i="122"/>
  <c r="W123" i="122"/>
  <c r="V123" i="122"/>
  <c r="U123" i="122"/>
  <c r="T123" i="122"/>
  <c r="S123" i="122"/>
  <c r="R123" i="122"/>
  <c r="E123" i="122"/>
  <c r="D123" i="122"/>
  <c r="C123" i="122"/>
  <c r="B123" i="122"/>
  <c r="AB122" i="122"/>
  <c r="AA122" i="122"/>
  <c r="Z122" i="122"/>
  <c r="Y122" i="122"/>
  <c r="X122" i="122"/>
  <c r="W122" i="122"/>
  <c r="V122" i="122"/>
  <c r="U122" i="122"/>
  <c r="T122" i="122"/>
  <c r="S122" i="122"/>
  <c r="R122" i="122"/>
  <c r="E122" i="122"/>
  <c r="D122" i="122"/>
  <c r="C122" i="122"/>
  <c r="B122" i="122"/>
  <c r="AB121" i="122"/>
  <c r="AA121" i="122"/>
  <c r="Z121" i="122"/>
  <c r="Y121" i="122"/>
  <c r="X121" i="122"/>
  <c r="W121" i="122"/>
  <c r="V121" i="122"/>
  <c r="U121" i="122"/>
  <c r="T121" i="122"/>
  <c r="S121" i="122"/>
  <c r="R121" i="122"/>
  <c r="E121" i="122"/>
  <c r="D121" i="122"/>
  <c r="C121" i="122"/>
  <c r="B121" i="122"/>
  <c r="AB120" i="122"/>
  <c r="AA120" i="122"/>
  <c r="Z120" i="122"/>
  <c r="Y120" i="122"/>
  <c r="X120" i="122"/>
  <c r="W120" i="122"/>
  <c r="V120" i="122"/>
  <c r="U120" i="122"/>
  <c r="T120" i="122"/>
  <c r="S120" i="122"/>
  <c r="R120" i="122"/>
  <c r="E120" i="122"/>
  <c r="D120" i="122"/>
  <c r="C120" i="122"/>
  <c r="B120" i="122"/>
  <c r="AB119" i="122"/>
  <c r="AA119" i="122"/>
  <c r="Z119" i="122"/>
  <c r="Y119" i="122"/>
  <c r="X119" i="122"/>
  <c r="W119" i="122"/>
  <c r="V119" i="122"/>
  <c r="U119" i="122"/>
  <c r="T119" i="122"/>
  <c r="S119" i="122"/>
  <c r="R119" i="122"/>
  <c r="E119" i="122"/>
  <c r="D119" i="122"/>
  <c r="C119" i="122"/>
  <c r="B119" i="122"/>
  <c r="AB118" i="122"/>
  <c r="AA118" i="122"/>
  <c r="Z118" i="122"/>
  <c r="Y118" i="122"/>
  <c r="X118" i="122"/>
  <c r="W118" i="122"/>
  <c r="V118" i="122"/>
  <c r="U118" i="122"/>
  <c r="T118" i="122"/>
  <c r="S118" i="122"/>
  <c r="R118" i="122"/>
  <c r="E118" i="122"/>
  <c r="D118" i="122"/>
  <c r="C118" i="122"/>
  <c r="B118" i="122"/>
  <c r="AB117" i="122"/>
  <c r="AA117" i="122"/>
  <c r="Z117" i="122"/>
  <c r="Y117" i="122"/>
  <c r="X117" i="122"/>
  <c r="W117" i="122"/>
  <c r="V117" i="122"/>
  <c r="U117" i="122"/>
  <c r="T117" i="122"/>
  <c r="S117" i="122"/>
  <c r="R117" i="122"/>
  <c r="E117" i="122"/>
  <c r="D117" i="122"/>
  <c r="C117" i="122"/>
  <c r="B117" i="122"/>
  <c r="AB116" i="122"/>
  <c r="AA116" i="122"/>
  <c r="Z116" i="122"/>
  <c r="Y116" i="122"/>
  <c r="X116" i="122"/>
  <c r="W116" i="122"/>
  <c r="V116" i="122"/>
  <c r="U116" i="122"/>
  <c r="T116" i="122"/>
  <c r="S116" i="122"/>
  <c r="R116" i="122"/>
  <c r="E116" i="122"/>
  <c r="D116" i="122"/>
  <c r="C116" i="122"/>
  <c r="P116" i="122" s="1"/>
  <c r="B116" i="122"/>
  <c r="AB115" i="122"/>
  <c r="AA115" i="122"/>
  <c r="Z115" i="122"/>
  <c r="Y115" i="122"/>
  <c r="X115" i="122"/>
  <c r="W115" i="122"/>
  <c r="V115" i="122"/>
  <c r="U115" i="122"/>
  <c r="T115" i="122"/>
  <c r="S115" i="122"/>
  <c r="R115" i="122"/>
  <c r="E115" i="122"/>
  <c r="D115" i="122"/>
  <c r="C115" i="122"/>
  <c r="P115" i="122" s="1"/>
  <c r="B115" i="122"/>
  <c r="AB114" i="122"/>
  <c r="AA114" i="122"/>
  <c r="Z114" i="122"/>
  <c r="Y114" i="122"/>
  <c r="X114" i="122"/>
  <c r="W114" i="122"/>
  <c r="V114" i="122"/>
  <c r="U114" i="122"/>
  <c r="T114" i="122"/>
  <c r="S114" i="122"/>
  <c r="R114" i="122"/>
  <c r="E114" i="122"/>
  <c r="D114" i="122"/>
  <c r="C114" i="122"/>
  <c r="P114" i="122" s="1"/>
  <c r="B114" i="122"/>
  <c r="AB113" i="122"/>
  <c r="AA113" i="122"/>
  <c r="Z113" i="122"/>
  <c r="Y113" i="122"/>
  <c r="X113" i="122"/>
  <c r="W113" i="122"/>
  <c r="V113" i="122"/>
  <c r="U113" i="122"/>
  <c r="T113" i="122"/>
  <c r="S113" i="122"/>
  <c r="R113" i="122"/>
  <c r="E113" i="122"/>
  <c r="D113" i="122"/>
  <c r="C113" i="122"/>
  <c r="P113" i="122" s="1"/>
  <c r="B113" i="122"/>
  <c r="AB112" i="122"/>
  <c r="AA112" i="122"/>
  <c r="Z112" i="122"/>
  <c r="Y112" i="122"/>
  <c r="X112" i="122"/>
  <c r="W112" i="122"/>
  <c r="V112" i="122"/>
  <c r="U112" i="122"/>
  <c r="T112" i="122"/>
  <c r="S112" i="122"/>
  <c r="R112" i="122"/>
  <c r="E112" i="122"/>
  <c r="D112" i="122"/>
  <c r="C112" i="122"/>
  <c r="P112" i="122" s="1"/>
  <c r="B112" i="122"/>
  <c r="AB111" i="122"/>
  <c r="AA111" i="122"/>
  <c r="Z111" i="122"/>
  <c r="Y111" i="122"/>
  <c r="X111" i="122"/>
  <c r="W111" i="122"/>
  <c r="V111" i="122"/>
  <c r="U111" i="122"/>
  <c r="T111" i="122"/>
  <c r="S111" i="122"/>
  <c r="R111" i="122"/>
  <c r="E111" i="122"/>
  <c r="D111" i="122"/>
  <c r="C111" i="122"/>
  <c r="B111" i="122"/>
  <c r="AB110" i="122"/>
  <c r="AA110" i="122"/>
  <c r="Z110" i="122"/>
  <c r="Y110" i="122"/>
  <c r="X110" i="122"/>
  <c r="W110" i="122"/>
  <c r="V110" i="122"/>
  <c r="U110" i="122"/>
  <c r="T110" i="122"/>
  <c r="S110" i="122"/>
  <c r="R110" i="122"/>
  <c r="E110" i="122"/>
  <c r="D110" i="122"/>
  <c r="C110" i="122"/>
  <c r="B110" i="122"/>
  <c r="AB109" i="122"/>
  <c r="AA109" i="122"/>
  <c r="Z109" i="122"/>
  <c r="Y109" i="122"/>
  <c r="X109" i="122"/>
  <c r="W109" i="122"/>
  <c r="V109" i="122"/>
  <c r="U109" i="122"/>
  <c r="T109" i="122"/>
  <c r="S109" i="122"/>
  <c r="R109" i="122"/>
  <c r="E109" i="122"/>
  <c r="D109" i="122"/>
  <c r="C109" i="122"/>
  <c r="B109" i="122"/>
  <c r="AB108" i="122"/>
  <c r="AA108" i="122"/>
  <c r="Z108" i="122"/>
  <c r="Y108" i="122"/>
  <c r="X108" i="122"/>
  <c r="W108" i="122"/>
  <c r="V108" i="122"/>
  <c r="U108" i="122"/>
  <c r="T108" i="122"/>
  <c r="S108" i="122"/>
  <c r="R108" i="122"/>
  <c r="E108" i="122"/>
  <c r="D108" i="122"/>
  <c r="C108" i="122"/>
  <c r="B108" i="122"/>
  <c r="AB107" i="122"/>
  <c r="AA107" i="122"/>
  <c r="Z107" i="122"/>
  <c r="Y107" i="122"/>
  <c r="X107" i="122"/>
  <c r="W107" i="122"/>
  <c r="V107" i="122"/>
  <c r="U107" i="122"/>
  <c r="T107" i="122"/>
  <c r="S107" i="122"/>
  <c r="R107" i="122"/>
  <c r="E107" i="122"/>
  <c r="D107" i="122"/>
  <c r="C107" i="122"/>
  <c r="B107" i="122"/>
  <c r="AB106" i="122"/>
  <c r="AA106" i="122"/>
  <c r="Z106" i="122"/>
  <c r="Y106" i="122"/>
  <c r="X106" i="122"/>
  <c r="W106" i="122"/>
  <c r="V106" i="122"/>
  <c r="U106" i="122"/>
  <c r="T106" i="122"/>
  <c r="S106" i="122"/>
  <c r="R106" i="122"/>
  <c r="E106" i="122"/>
  <c r="D106" i="122"/>
  <c r="C106" i="122"/>
  <c r="B106" i="122"/>
  <c r="AB105" i="122"/>
  <c r="AA105" i="122"/>
  <c r="Z105" i="122"/>
  <c r="Y105" i="122"/>
  <c r="X105" i="122"/>
  <c r="W105" i="122"/>
  <c r="V105" i="122"/>
  <c r="U105" i="122"/>
  <c r="T105" i="122"/>
  <c r="S105" i="122"/>
  <c r="R105" i="122"/>
  <c r="E105" i="122"/>
  <c r="D105" i="122"/>
  <c r="C105" i="122"/>
  <c r="B105" i="122"/>
  <c r="AB104" i="122"/>
  <c r="AA104" i="122"/>
  <c r="Z104" i="122"/>
  <c r="Y104" i="122"/>
  <c r="X104" i="122"/>
  <c r="W104" i="122"/>
  <c r="V104" i="122"/>
  <c r="U104" i="122"/>
  <c r="T104" i="122"/>
  <c r="S104" i="122"/>
  <c r="R104" i="122"/>
  <c r="E104" i="122"/>
  <c r="D104" i="122"/>
  <c r="C104" i="122"/>
  <c r="B104" i="122"/>
  <c r="AB103" i="122"/>
  <c r="AA103" i="122"/>
  <c r="Z103" i="122"/>
  <c r="Y103" i="122"/>
  <c r="X103" i="122"/>
  <c r="W103" i="122"/>
  <c r="V103" i="122"/>
  <c r="U103" i="122"/>
  <c r="T103" i="122"/>
  <c r="S103" i="122"/>
  <c r="R103" i="122"/>
  <c r="E103" i="122"/>
  <c r="D103" i="122"/>
  <c r="C103" i="122"/>
  <c r="B103" i="122"/>
  <c r="AB102" i="122"/>
  <c r="AA102" i="122"/>
  <c r="Z102" i="122"/>
  <c r="Y102" i="122"/>
  <c r="X102" i="122"/>
  <c r="W102" i="122"/>
  <c r="V102" i="122"/>
  <c r="U102" i="122"/>
  <c r="T102" i="122"/>
  <c r="S102" i="122"/>
  <c r="R102" i="122"/>
  <c r="E102" i="122"/>
  <c r="D102" i="122"/>
  <c r="C102" i="122"/>
  <c r="P102" i="122" s="1"/>
  <c r="B102" i="122"/>
  <c r="AB101" i="122"/>
  <c r="AA101" i="122"/>
  <c r="Z101" i="122"/>
  <c r="Y101" i="122"/>
  <c r="X101" i="122"/>
  <c r="W101" i="122"/>
  <c r="V101" i="122"/>
  <c r="U101" i="122"/>
  <c r="T101" i="122"/>
  <c r="S101" i="122"/>
  <c r="R101" i="122"/>
  <c r="E101" i="122"/>
  <c r="D101" i="122"/>
  <c r="C101" i="122"/>
  <c r="P101" i="122" s="1"/>
  <c r="B101" i="122"/>
  <c r="AB100" i="122"/>
  <c r="AA100" i="122"/>
  <c r="Z100" i="122"/>
  <c r="Y100" i="122"/>
  <c r="X100" i="122"/>
  <c r="W100" i="122"/>
  <c r="V100" i="122"/>
  <c r="U100" i="122"/>
  <c r="T100" i="122"/>
  <c r="S100" i="122"/>
  <c r="R100" i="122"/>
  <c r="E100" i="122"/>
  <c r="D100" i="122"/>
  <c r="C100" i="122"/>
  <c r="P100" i="122" s="1"/>
  <c r="B100" i="122"/>
  <c r="AB99" i="122"/>
  <c r="AA99" i="122"/>
  <c r="Z99" i="122"/>
  <c r="Y99" i="122"/>
  <c r="X99" i="122"/>
  <c r="W99" i="122"/>
  <c r="V99" i="122"/>
  <c r="U99" i="122"/>
  <c r="T99" i="122"/>
  <c r="S99" i="122"/>
  <c r="R99" i="122"/>
  <c r="E99" i="122"/>
  <c r="D99" i="122"/>
  <c r="C99" i="122"/>
  <c r="P99" i="122" s="1"/>
  <c r="B99" i="122"/>
  <c r="AB98" i="122"/>
  <c r="AA98" i="122"/>
  <c r="Z98" i="122"/>
  <c r="Y98" i="122"/>
  <c r="X98" i="122"/>
  <c r="W98" i="122"/>
  <c r="V98" i="122"/>
  <c r="U98" i="122"/>
  <c r="T98" i="122"/>
  <c r="S98" i="122"/>
  <c r="R98" i="122"/>
  <c r="E98" i="122"/>
  <c r="D98" i="122"/>
  <c r="C98" i="122"/>
  <c r="P98" i="122" s="1"/>
  <c r="B98" i="122"/>
  <c r="AB97" i="122"/>
  <c r="AA97" i="122"/>
  <c r="Z97" i="122"/>
  <c r="Y97" i="122"/>
  <c r="X97" i="122"/>
  <c r="W97" i="122"/>
  <c r="V97" i="122"/>
  <c r="U97" i="122"/>
  <c r="T97" i="122"/>
  <c r="S97" i="122"/>
  <c r="R97" i="122"/>
  <c r="E97" i="122"/>
  <c r="D97" i="122"/>
  <c r="C97" i="122"/>
  <c r="P97" i="122" s="1"/>
  <c r="B97" i="122"/>
  <c r="AB96" i="122"/>
  <c r="AA96" i="122"/>
  <c r="Z96" i="122"/>
  <c r="Y96" i="122"/>
  <c r="X96" i="122"/>
  <c r="W96" i="122"/>
  <c r="V96" i="122"/>
  <c r="U96" i="122"/>
  <c r="T96" i="122"/>
  <c r="S96" i="122"/>
  <c r="R96" i="122"/>
  <c r="E96" i="122"/>
  <c r="D96" i="122"/>
  <c r="C96" i="122"/>
  <c r="B96" i="122"/>
  <c r="AB95" i="122"/>
  <c r="AA95" i="122"/>
  <c r="Z95" i="122"/>
  <c r="Y95" i="122"/>
  <c r="X95" i="122"/>
  <c r="W95" i="122"/>
  <c r="V95" i="122"/>
  <c r="U95" i="122"/>
  <c r="T95" i="122"/>
  <c r="S95" i="122"/>
  <c r="R95" i="122"/>
  <c r="E95" i="122"/>
  <c r="D95" i="122"/>
  <c r="C95" i="122"/>
  <c r="B95" i="122"/>
  <c r="AB94" i="122"/>
  <c r="AA94" i="122"/>
  <c r="Z94" i="122"/>
  <c r="Y94" i="122"/>
  <c r="X94" i="122"/>
  <c r="W94" i="122"/>
  <c r="V94" i="122"/>
  <c r="U94" i="122"/>
  <c r="T94" i="122"/>
  <c r="S94" i="122"/>
  <c r="R94" i="122"/>
  <c r="E94" i="122"/>
  <c r="D94" i="122"/>
  <c r="C94" i="122"/>
  <c r="B94" i="122"/>
  <c r="AB93" i="122"/>
  <c r="AA93" i="122"/>
  <c r="Z93" i="122"/>
  <c r="Y93" i="122"/>
  <c r="X93" i="122"/>
  <c r="W93" i="122"/>
  <c r="V93" i="122"/>
  <c r="U93" i="122"/>
  <c r="T93" i="122"/>
  <c r="S93" i="122"/>
  <c r="R93" i="122"/>
  <c r="E93" i="122"/>
  <c r="D93" i="122"/>
  <c r="C93" i="122"/>
  <c r="B93" i="122"/>
  <c r="AB92" i="122"/>
  <c r="AA92" i="122"/>
  <c r="Z92" i="122"/>
  <c r="Y92" i="122"/>
  <c r="X92" i="122"/>
  <c r="W92" i="122"/>
  <c r="V92" i="122"/>
  <c r="U92" i="122"/>
  <c r="T92" i="122"/>
  <c r="S92" i="122"/>
  <c r="R92" i="122"/>
  <c r="E92" i="122"/>
  <c r="D92" i="122"/>
  <c r="C92" i="122"/>
  <c r="B92" i="122"/>
  <c r="AB91" i="122"/>
  <c r="AA91" i="122"/>
  <c r="Z91" i="122"/>
  <c r="Y91" i="122"/>
  <c r="X91" i="122"/>
  <c r="W91" i="122"/>
  <c r="V91" i="122"/>
  <c r="U91" i="122"/>
  <c r="T91" i="122"/>
  <c r="S91" i="122"/>
  <c r="R91" i="122"/>
  <c r="E91" i="122"/>
  <c r="D91" i="122"/>
  <c r="C91" i="122"/>
  <c r="P91" i="122" s="1"/>
  <c r="B91" i="122"/>
  <c r="AB90" i="122"/>
  <c r="AA90" i="122"/>
  <c r="Z90" i="122"/>
  <c r="Y90" i="122"/>
  <c r="X90" i="122"/>
  <c r="W90" i="122"/>
  <c r="V90" i="122"/>
  <c r="U90" i="122"/>
  <c r="T90" i="122"/>
  <c r="S90" i="122"/>
  <c r="R90" i="122"/>
  <c r="E90" i="122"/>
  <c r="D90" i="122"/>
  <c r="C90" i="122"/>
  <c r="P90" i="122" s="1"/>
  <c r="B90" i="122"/>
  <c r="AB89" i="122"/>
  <c r="AA89" i="122"/>
  <c r="Z89" i="122"/>
  <c r="Y89" i="122"/>
  <c r="X89" i="122"/>
  <c r="W89" i="122"/>
  <c r="V89" i="122"/>
  <c r="U89" i="122"/>
  <c r="T89" i="122"/>
  <c r="S89" i="122"/>
  <c r="R89" i="122"/>
  <c r="E89" i="122"/>
  <c r="D89" i="122"/>
  <c r="C89" i="122"/>
  <c r="P89" i="122" s="1"/>
  <c r="B89" i="122"/>
  <c r="AB88" i="122"/>
  <c r="AA88" i="122"/>
  <c r="Z88" i="122"/>
  <c r="Y88" i="122"/>
  <c r="X88" i="122"/>
  <c r="W88" i="122"/>
  <c r="V88" i="122"/>
  <c r="U88" i="122"/>
  <c r="T88" i="122"/>
  <c r="S88" i="122"/>
  <c r="R88" i="122"/>
  <c r="E88" i="122"/>
  <c r="D88" i="122"/>
  <c r="C88" i="122"/>
  <c r="P88" i="122" s="1"/>
  <c r="B88" i="122"/>
  <c r="AB87" i="122"/>
  <c r="AA87" i="122"/>
  <c r="Z87" i="122"/>
  <c r="Y87" i="122"/>
  <c r="X87" i="122"/>
  <c r="W87" i="122"/>
  <c r="V87" i="122"/>
  <c r="U87" i="122"/>
  <c r="T87" i="122"/>
  <c r="S87" i="122"/>
  <c r="R87" i="122"/>
  <c r="E87" i="122"/>
  <c r="D87" i="122"/>
  <c r="C87" i="122"/>
  <c r="P87" i="122" s="1"/>
  <c r="B87" i="122"/>
  <c r="AB86" i="122"/>
  <c r="AA86" i="122"/>
  <c r="Z86" i="122"/>
  <c r="Y86" i="122"/>
  <c r="X86" i="122"/>
  <c r="W86" i="122"/>
  <c r="V86" i="122"/>
  <c r="U86" i="122"/>
  <c r="T86" i="122"/>
  <c r="S86" i="122"/>
  <c r="R86" i="122"/>
  <c r="E86" i="122"/>
  <c r="D86" i="122"/>
  <c r="C86" i="122"/>
  <c r="P86" i="122" s="1"/>
  <c r="B86" i="122"/>
  <c r="AB85" i="122"/>
  <c r="AA85" i="122"/>
  <c r="Z85" i="122"/>
  <c r="Y85" i="122"/>
  <c r="X85" i="122"/>
  <c r="W85" i="122"/>
  <c r="V85" i="122"/>
  <c r="U85" i="122"/>
  <c r="T85" i="122"/>
  <c r="S85" i="122"/>
  <c r="R85" i="122"/>
  <c r="E85" i="122"/>
  <c r="D85" i="122"/>
  <c r="C85" i="122"/>
  <c r="B85" i="122"/>
  <c r="AB84" i="122"/>
  <c r="AA84" i="122"/>
  <c r="Z84" i="122"/>
  <c r="Y84" i="122"/>
  <c r="X84" i="122"/>
  <c r="W84" i="122"/>
  <c r="V84" i="122"/>
  <c r="U84" i="122"/>
  <c r="T84" i="122"/>
  <c r="S84" i="122"/>
  <c r="R84" i="122"/>
  <c r="E84" i="122"/>
  <c r="D84" i="122"/>
  <c r="C84" i="122"/>
  <c r="B84" i="122"/>
  <c r="AB83" i="122"/>
  <c r="AA83" i="122"/>
  <c r="Z83" i="122"/>
  <c r="Y83" i="122"/>
  <c r="X83" i="122"/>
  <c r="W83" i="122"/>
  <c r="V83" i="122"/>
  <c r="U83" i="122"/>
  <c r="T83" i="122"/>
  <c r="S83" i="122"/>
  <c r="R83" i="122"/>
  <c r="E83" i="122"/>
  <c r="D83" i="122"/>
  <c r="C83" i="122"/>
  <c r="P83" i="122" s="1"/>
  <c r="B83" i="122"/>
  <c r="AB82" i="122"/>
  <c r="AA82" i="122"/>
  <c r="Z82" i="122"/>
  <c r="Y82" i="122"/>
  <c r="X82" i="122"/>
  <c r="W82" i="122"/>
  <c r="V82" i="122"/>
  <c r="U82" i="122"/>
  <c r="T82" i="122"/>
  <c r="S82" i="122"/>
  <c r="R82" i="122"/>
  <c r="E82" i="122"/>
  <c r="D82" i="122"/>
  <c r="C82" i="122"/>
  <c r="P82" i="122" s="1"/>
  <c r="B82" i="122"/>
  <c r="AB81" i="122"/>
  <c r="AA81" i="122"/>
  <c r="Z81" i="122"/>
  <c r="Y81" i="122"/>
  <c r="X81" i="122"/>
  <c r="W81" i="122"/>
  <c r="V81" i="122"/>
  <c r="U81" i="122"/>
  <c r="T81" i="122"/>
  <c r="S81" i="122"/>
  <c r="R81" i="122"/>
  <c r="E81" i="122"/>
  <c r="D81" i="122"/>
  <c r="C81" i="122"/>
  <c r="P81" i="122" s="1"/>
  <c r="B81" i="122"/>
  <c r="AB80" i="122"/>
  <c r="AA80" i="122"/>
  <c r="Z80" i="122"/>
  <c r="Y80" i="122"/>
  <c r="X80" i="122"/>
  <c r="W80" i="122"/>
  <c r="V80" i="122"/>
  <c r="U80" i="122"/>
  <c r="T80" i="122"/>
  <c r="S80" i="122"/>
  <c r="R80" i="122"/>
  <c r="E80" i="122"/>
  <c r="D80" i="122"/>
  <c r="C80" i="122"/>
  <c r="B80" i="122"/>
  <c r="AB79" i="122"/>
  <c r="AA79" i="122"/>
  <c r="Z79" i="122"/>
  <c r="Y79" i="122"/>
  <c r="X79" i="122"/>
  <c r="W79" i="122"/>
  <c r="V79" i="122"/>
  <c r="U79" i="122"/>
  <c r="T79" i="122"/>
  <c r="S79" i="122"/>
  <c r="R79" i="122"/>
  <c r="E79" i="122"/>
  <c r="D79" i="122"/>
  <c r="C79" i="122"/>
  <c r="B79" i="122"/>
  <c r="AB78" i="122"/>
  <c r="AA78" i="122"/>
  <c r="Z78" i="122"/>
  <c r="Y78" i="122"/>
  <c r="X78" i="122"/>
  <c r="W78" i="122"/>
  <c r="V78" i="122"/>
  <c r="U78" i="122"/>
  <c r="T78" i="122"/>
  <c r="S78" i="122"/>
  <c r="R78" i="122"/>
  <c r="E78" i="122"/>
  <c r="D78" i="122"/>
  <c r="C78" i="122"/>
  <c r="B78" i="122"/>
  <c r="AB77" i="122"/>
  <c r="AA77" i="122"/>
  <c r="Z77" i="122"/>
  <c r="Y77" i="122"/>
  <c r="X77" i="122"/>
  <c r="W77" i="122"/>
  <c r="V77" i="122"/>
  <c r="U77" i="122"/>
  <c r="T77" i="122"/>
  <c r="S77" i="122"/>
  <c r="R77" i="122"/>
  <c r="E77" i="122"/>
  <c r="D77" i="122"/>
  <c r="C77" i="122"/>
  <c r="P77" i="122" s="1"/>
  <c r="B77" i="122"/>
  <c r="AB76" i="122"/>
  <c r="AA76" i="122"/>
  <c r="Z76" i="122"/>
  <c r="Y76" i="122"/>
  <c r="X76" i="122"/>
  <c r="W76" i="122"/>
  <c r="V76" i="122"/>
  <c r="U76" i="122"/>
  <c r="T76" i="122"/>
  <c r="S76" i="122"/>
  <c r="R76" i="122"/>
  <c r="E76" i="122"/>
  <c r="D76" i="122"/>
  <c r="C76" i="122"/>
  <c r="P76" i="122" s="1"/>
  <c r="B76" i="122"/>
  <c r="AB75" i="122"/>
  <c r="AA75" i="122"/>
  <c r="Z75" i="122"/>
  <c r="Y75" i="122"/>
  <c r="X75" i="122"/>
  <c r="W75" i="122"/>
  <c r="V75" i="122"/>
  <c r="U75" i="122"/>
  <c r="T75" i="122"/>
  <c r="S75" i="122"/>
  <c r="R75" i="122"/>
  <c r="E75" i="122"/>
  <c r="D75" i="122"/>
  <c r="C75" i="122"/>
  <c r="P75" i="122" s="1"/>
  <c r="B75" i="122"/>
  <c r="AB74" i="122"/>
  <c r="AA74" i="122"/>
  <c r="Z74" i="122"/>
  <c r="Y74" i="122"/>
  <c r="X74" i="122"/>
  <c r="W74" i="122"/>
  <c r="V74" i="122"/>
  <c r="U74" i="122"/>
  <c r="T74" i="122"/>
  <c r="S74" i="122"/>
  <c r="R74" i="122"/>
  <c r="E74" i="122"/>
  <c r="D74" i="122"/>
  <c r="C74" i="122"/>
  <c r="P74" i="122" s="1"/>
  <c r="B74" i="122"/>
  <c r="AB73" i="122"/>
  <c r="AA73" i="122"/>
  <c r="Z73" i="122"/>
  <c r="Y73" i="122"/>
  <c r="X73" i="122"/>
  <c r="W73" i="122"/>
  <c r="V73" i="122"/>
  <c r="U73" i="122"/>
  <c r="T73" i="122"/>
  <c r="S73" i="122"/>
  <c r="R73" i="122"/>
  <c r="E73" i="122"/>
  <c r="D73" i="122"/>
  <c r="C73" i="122"/>
  <c r="P73" i="122" s="1"/>
  <c r="B73" i="122"/>
  <c r="AB72" i="122"/>
  <c r="AA72" i="122"/>
  <c r="Z72" i="122"/>
  <c r="Y72" i="122"/>
  <c r="X72" i="122"/>
  <c r="W72" i="122"/>
  <c r="V72" i="122"/>
  <c r="U72" i="122"/>
  <c r="T72" i="122"/>
  <c r="S72" i="122"/>
  <c r="R72" i="122"/>
  <c r="E72" i="122"/>
  <c r="D72" i="122"/>
  <c r="C72" i="122"/>
  <c r="P72" i="122" s="1"/>
  <c r="B72" i="122"/>
  <c r="AB71" i="122"/>
  <c r="AA71" i="122"/>
  <c r="Z71" i="122"/>
  <c r="Y71" i="122"/>
  <c r="X71" i="122"/>
  <c r="W71" i="122"/>
  <c r="V71" i="122"/>
  <c r="U71" i="122"/>
  <c r="T71" i="122"/>
  <c r="S71" i="122"/>
  <c r="R71" i="122"/>
  <c r="E71" i="122"/>
  <c r="D71" i="122"/>
  <c r="C71" i="122"/>
  <c r="P71" i="122" s="1"/>
  <c r="B71" i="122"/>
  <c r="AB70" i="122"/>
  <c r="AA70" i="122"/>
  <c r="Z70" i="122"/>
  <c r="Y70" i="122"/>
  <c r="X70" i="122"/>
  <c r="W70" i="122"/>
  <c r="V70" i="122"/>
  <c r="U70" i="122"/>
  <c r="T70" i="122"/>
  <c r="S70" i="122"/>
  <c r="R70" i="122"/>
  <c r="E70" i="122"/>
  <c r="D70" i="122"/>
  <c r="C70" i="122"/>
  <c r="B70" i="122"/>
  <c r="AB69" i="122"/>
  <c r="AA69" i="122"/>
  <c r="Z69" i="122"/>
  <c r="Y69" i="122"/>
  <c r="X69" i="122"/>
  <c r="W69" i="122"/>
  <c r="V69" i="122"/>
  <c r="U69" i="122"/>
  <c r="T69" i="122"/>
  <c r="S69" i="122"/>
  <c r="R69" i="122"/>
  <c r="E69" i="122"/>
  <c r="D69" i="122"/>
  <c r="C69" i="122"/>
  <c r="B69" i="122"/>
  <c r="AB68" i="122"/>
  <c r="AA68" i="122"/>
  <c r="Z68" i="122"/>
  <c r="Y68" i="122"/>
  <c r="X68" i="122"/>
  <c r="W68" i="122"/>
  <c r="V68" i="122"/>
  <c r="U68" i="122"/>
  <c r="T68" i="122"/>
  <c r="S68" i="122"/>
  <c r="R68" i="122"/>
  <c r="E68" i="122"/>
  <c r="D68" i="122"/>
  <c r="C68" i="122"/>
  <c r="B68" i="122"/>
  <c r="AB67" i="122"/>
  <c r="AA67" i="122"/>
  <c r="Z67" i="122"/>
  <c r="Y67" i="122"/>
  <c r="X67" i="122"/>
  <c r="W67" i="122"/>
  <c r="V67" i="122"/>
  <c r="U67" i="122"/>
  <c r="T67" i="122"/>
  <c r="S67" i="122"/>
  <c r="R67" i="122"/>
  <c r="E67" i="122"/>
  <c r="D67" i="122"/>
  <c r="C67" i="122"/>
  <c r="B67" i="122"/>
  <c r="AB66" i="122"/>
  <c r="AA66" i="122"/>
  <c r="Z66" i="122"/>
  <c r="Y66" i="122"/>
  <c r="X66" i="122"/>
  <c r="W66" i="122"/>
  <c r="V66" i="122"/>
  <c r="U66" i="122"/>
  <c r="T66" i="122"/>
  <c r="S66" i="122"/>
  <c r="R66" i="122"/>
  <c r="E66" i="122"/>
  <c r="D66" i="122"/>
  <c r="C66" i="122"/>
  <c r="B66" i="122"/>
  <c r="AB65" i="122"/>
  <c r="AA65" i="122"/>
  <c r="Z65" i="122"/>
  <c r="Y65" i="122"/>
  <c r="X65" i="122"/>
  <c r="W65" i="122"/>
  <c r="V65" i="122"/>
  <c r="U65" i="122"/>
  <c r="T65" i="122"/>
  <c r="S65" i="122"/>
  <c r="R65" i="122"/>
  <c r="E65" i="122"/>
  <c r="D65" i="122"/>
  <c r="C65" i="122"/>
  <c r="B65" i="122"/>
  <c r="AB64" i="122"/>
  <c r="AA64" i="122"/>
  <c r="Z64" i="122"/>
  <c r="Y64" i="122"/>
  <c r="X64" i="122"/>
  <c r="W64" i="122"/>
  <c r="V64" i="122"/>
  <c r="U64" i="122"/>
  <c r="T64" i="122"/>
  <c r="S64" i="122"/>
  <c r="R64" i="122"/>
  <c r="E64" i="122"/>
  <c r="D64" i="122"/>
  <c r="C64" i="122"/>
  <c r="B64" i="122"/>
  <c r="AB63" i="122"/>
  <c r="AA63" i="122"/>
  <c r="Z63" i="122"/>
  <c r="Y63" i="122"/>
  <c r="X63" i="122"/>
  <c r="W63" i="122"/>
  <c r="V63" i="122"/>
  <c r="U63" i="122"/>
  <c r="T63" i="122"/>
  <c r="S63" i="122"/>
  <c r="R63" i="122"/>
  <c r="E63" i="122"/>
  <c r="D63" i="122"/>
  <c r="C63" i="122"/>
  <c r="B63" i="122"/>
  <c r="AB62" i="122"/>
  <c r="AA62" i="122"/>
  <c r="Z62" i="122"/>
  <c r="Y62" i="122"/>
  <c r="X62" i="122"/>
  <c r="W62" i="122"/>
  <c r="V62" i="122"/>
  <c r="U62" i="122"/>
  <c r="T62" i="122"/>
  <c r="S62" i="122"/>
  <c r="R62" i="122"/>
  <c r="E62" i="122"/>
  <c r="D62" i="122"/>
  <c r="C62" i="122"/>
  <c r="B62" i="122"/>
  <c r="AB61" i="122"/>
  <c r="AA61" i="122"/>
  <c r="Z61" i="122"/>
  <c r="Y61" i="122"/>
  <c r="X61" i="122"/>
  <c r="W61" i="122"/>
  <c r="V61" i="122"/>
  <c r="U61" i="122"/>
  <c r="T61" i="122"/>
  <c r="S61" i="122"/>
  <c r="R61" i="122"/>
  <c r="E61" i="122"/>
  <c r="D61" i="122"/>
  <c r="C61" i="122"/>
  <c r="B61" i="122"/>
  <c r="AB60" i="122"/>
  <c r="AA60" i="122"/>
  <c r="Z60" i="122"/>
  <c r="Y60" i="122"/>
  <c r="X60" i="122"/>
  <c r="W60" i="122"/>
  <c r="V60" i="122"/>
  <c r="U60" i="122"/>
  <c r="T60" i="122"/>
  <c r="S60" i="122"/>
  <c r="R60" i="122"/>
  <c r="E60" i="122"/>
  <c r="D60" i="122"/>
  <c r="C60" i="122"/>
  <c r="B60" i="122"/>
  <c r="AB59" i="122"/>
  <c r="AA59" i="122"/>
  <c r="Z59" i="122"/>
  <c r="Y59" i="122"/>
  <c r="X59" i="122"/>
  <c r="W59" i="122"/>
  <c r="V59" i="122"/>
  <c r="U59" i="122"/>
  <c r="T59" i="122"/>
  <c r="S59" i="122"/>
  <c r="R59" i="122"/>
  <c r="E59" i="122"/>
  <c r="D59" i="122"/>
  <c r="C59" i="122"/>
  <c r="B59" i="122"/>
  <c r="AB58" i="122"/>
  <c r="AA58" i="122"/>
  <c r="Z58" i="122"/>
  <c r="Y58" i="122"/>
  <c r="X58" i="122"/>
  <c r="W58" i="122"/>
  <c r="V58" i="122"/>
  <c r="U58" i="122"/>
  <c r="T58" i="122"/>
  <c r="S58" i="122"/>
  <c r="R58" i="122"/>
  <c r="E58" i="122"/>
  <c r="D58" i="122"/>
  <c r="C58" i="122"/>
  <c r="B58" i="122"/>
  <c r="AB57" i="122"/>
  <c r="AA57" i="122"/>
  <c r="Z57" i="122"/>
  <c r="Y57" i="122"/>
  <c r="X57" i="122"/>
  <c r="W57" i="122"/>
  <c r="V57" i="122"/>
  <c r="U57" i="122"/>
  <c r="T57" i="122"/>
  <c r="S57" i="122"/>
  <c r="R57" i="122"/>
  <c r="E57" i="122"/>
  <c r="D57" i="122"/>
  <c r="C57" i="122"/>
  <c r="B57" i="122"/>
  <c r="AB56" i="122"/>
  <c r="AA56" i="122"/>
  <c r="Z56" i="122"/>
  <c r="Y56" i="122"/>
  <c r="X56" i="122"/>
  <c r="W56" i="122"/>
  <c r="V56" i="122"/>
  <c r="U56" i="122"/>
  <c r="T56" i="122"/>
  <c r="S56" i="122"/>
  <c r="R56" i="122"/>
  <c r="E56" i="122"/>
  <c r="D56" i="122"/>
  <c r="C56" i="122"/>
  <c r="B56" i="122"/>
  <c r="AB55" i="122"/>
  <c r="AA55" i="122"/>
  <c r="Z55" i="122"/>
  <c r="Y55" i="122"/>
  <c r="X55" i="122"/>
  <c r="W55" i="122"/>
  <c r="V55" i="122"/>
  <c r="U55" i="122"/>
  <c r="T55" i="122"/>
  <c r="S55" i="122"/>
  <c r="R55" i="122"/>
  <c r="E55" i="122"/>
  <c r="D55" i="122"/>
  <c r="C55" i="122"/>
  <c r="B55" i="122"/>
  <c r="AB54" i="122"/>
  <c r="AA54" i="122"/>
  <c r="Z54" i="122"/>
  <c r="Y54" i="122"/>
  <c r="X54" i="122"/>
  <c r="W54" i="122"/>
  <c r="V54" i="122"/>
  <c r="U54" i="122"/>
  <c r="T54" i="122"/>
  <c r="S54" i="122"/>
  <c r="R54" i="122"/>
  <c r="E54" i="122"/>
  <c r="D54" i="122"/>
  <c r="C54" i="122"/>
  <c r="B54" i="122"/>
  <c r="AB53" i="122"/>
  <c r="AA53" i="122"/>
  <c r="Z53" i="122"/>
  <c r="Y53" i="122"/>
  <c r="X53" i="122"/>
  <c r="W53" i="122"/>
  <c r="V53" i="122"/>
  <c r="U53" i="122"/>
  <c r="T53" i="122"/>
  <c r="S53" i="122"/>
  <c r="R53" i="122"/>
  <c r="E53" i="122"/>
  <c r="D53" i="122"/>
  <c r="C53" i="122"/>
  <c r="B53" i="122"/>
  <c r="AB52" i="122"/>
  <c r="AA52" i="122"/>
  <c r="Z52" i="122"/>
  <c r="Y52" i="122"/>
  <c r="X52" i="122"/>
  <c r="W52" i="122"/>
  <c r="V52" i="122"/>
  <c r="U52" i="122"/>
  <c r="T52" i="122"/>
  <c r="S52" i="122"/>
  <c r="R52" i="122"/>
  <c r="E52" i="122"/>
  <c r="D52" i="122"/>
  <c r="C52" i="122"/>
  <c r="B52" i="122"/>
  <c r="AB51" i="122"/>
  <c r="AA51" i="122"/>
  <c r="Z51" i="122"/>
  <c r="Y51" i="122"/>
  <c r="X51" i="122"/>
  <c r="W51" i="122"/>
  <c r="V51" i="122"/>
  <c r="U51" i="122"/>
  <c r="T51" i="122"/>
  <c r="S51" i="122"/>
  <c r="R51" i="122"/>
  <c r="E51" i="122"/>
  <c r="D51" i="122"/>
  <c r="C51" i="122"/>
  <c r="B51" i="122"/>
  <c r="AB50" i="122"/>
  <c r="AA50" i="122"/>
  <c r="Z50" i="122"/>
  <c r="Y50" i="122"/>
  <c r="X50" i="122"/>
  <c r="W50" i="122"/>
  <c r="V50" i="122"/>
  <c r="U50" i="122"/>
  <c r="T50" i="122"/>
  <c r="S50" i="122"/>
  <c r="R50" i="122"/>
  <c r="E50" i="122"/>
  <c r="D50" i="122"/>
  <c r="C50" i="122"/>
  <c r="B50" i="122"/>
  <c r="AB49" i="122"/>
  <c r="AA49" i="122"/>
  <c r="Z49" i="122"/>
  <c r="Y49" i="122"/>
  <c r="X49" i="122"/>
  <c r="W49" i="122"/>
  <c r="V49" i="122"/>
  <c r="U49" i="122"/>
  <c r="T49" i="122"/>
  <c r="S49" i="122"/>
  <c r="R49" i="122"/>
  <c r="E49" i="122"/>
  <c r="D49" i="122"/>
  <c r="C49" i="122"/>
  <c r="B49" i="122"/>
  <c r="AB48" i="122"/>
  <c r="AA48" i="122"/>
  <c r="Z48" i="122"/>
  <c r="Y48" i="122"/>
  <c r="X48" i="122"/>
  <c r="W48" i="122"/>
  <c r="V48" i="122"/>
  <c r="U48" i="122"/>
  <c r="T48" i="122"/>
  <c r="S48" i="122"/>
  <c r="R48" i="122"/>
  <c r="E48" i="122"/>
  <c r="D48" i="122"/>
  <c r="C48" i="122"/>
  <c r="B48" i="122"/>
  <c r="AB47" i="122"/>
  <c r="AA47" i="122"/>
  <c r="Z47" i="122"/>
  <c r="Y47" i="122"/>
  <c r="X47" i="122"/>
  <c r="W47" i="122"/>
  <c r="V47" i="122"/>
  <c r="U47" i="122"/>
  <c r="T47" i="122"/>
  <c r="S47" i="122"/>
  <c r="R47" i="122"/>
  <c r="E47" i="122"/>
  <c r="D47" i="122"/>
  <c r="C47" i="122"/>
  <c r="B47" i="122"/>
  <c r="AB46" i="122"/>
  <c r="AA46" i="122"/>
  <c r="Z46" i="122"/>
  <c r="Y46" i="122"/>
  <c r="X46" i="122"/>
  <c r="W46" i="122"/>
  <c r="V46" i="122"/>
  <c r="U46" i="122"/>
  <c r="T46" i="122"/>
  <c r="S46" i="122"/>
  <c r="R46" i="122"/>
  <c r="E46" i="122"/>
  <c r="D46" i="122"/>
  <c r="C46" i="122"/>
  <c r="B46" i="122"/>
  <c r="AB45" i="122"/>
  <c r="AA45" i="122"/>
  <c r="Z45" i="122"/>
  <c r="Y45" i="122"/>
  <c r="X45" i="122"/>
  <c r="W45" i="122"/>
  <c r="V45" i="122"/>
  <c r="U45" i="122"/>
  <c r="T45" i="122"/>
  <c r="S45" i="122"/>
  <c r="R45" i="122"/>
  <c r="E45" i="122"/>
  <c r="D45" i="122"/>
  <c r="C45" i="122"/>
  <c r="B45" i="122"/>
  <c r="AB44" i="122"/>
  <c r="AA44" i="122"/>
  <c r="Z44" i="122"/>
  <c r="Y44" i="122"/>
  <c r="X44" i="122"/>
  <c r="W44" i="122"/>
  <c r="V44" i="122"/>
  <c r="U44" i="122"/>
  <c r="T44" i="122"/>
  <c r="S44" i="122"/>
  <c r="R44" i="122"/>
  <c r="E44" i="122"/>
  <c r="D44" i="122"/>
  <c r="C44" i="122"/>
  <c r="B44" i="122"/>
  <c r="AB43" i="122"/>
  <c r="AA43" i="122"/>
  <c r="Z43" i="122"/>
  <c r="Y43" i="122"/>
  <c r="X43" i="122"/>
  <c r="W43" i="122"/>
  <c r="V43" i="122"/>
  <c r="U43" i="122"/>
  <c r="T43" i="122"/>
  <c r="S43" i="122"/>
  <c r="R43" i="122"/>
  <c r="E43" i="122"/>
  <c r="D43" i="122"/>
  <c r="C43" i="122"/>
  <c r="B43" i="122"/>
  <c r="AB42" i="122"/>
  <c r="AA42" i="122"/>
  <c r="Z42" i="122"/>
  <c r="Y42" i="122"/>
  <c r="X42" i="122"/>
  <c r="W42" i="122"/>
  <c r="V42" i="122"/>
  <c r="U42" i="122"/>
  <c r="T42" i="122"/>
  <c r="S42" i="122"/>
  <c r="R42" i="122"/>
  <c r="E42" i="122"/>
  <c r="D42" i="122"/>
  <c r="C42" i="122"/>
  <c r="B42" i="122"/>
  <c r="AB41" i="122"/>
  <c r="AA41" i="122"/>
  <c r="Z41" i="122"/>
  <c r="Y41" i="122"/>
  <c r="X41" i="122"/>
  <c r="W41" i="122"/>
  <c r="V41" i="122"/>
  <c r="U41" i="122"/>
  <c r="T41" i="122"/>
  <c r="S41" i="122"/>
  <c r="R41" i="122"/>
  <c r="E41" i="122"/>
  <c r="D41" i="122"/>
  <c r="C41" i="122"/>
  <c r="B41" i="122"/>
  <c r="AB40" i="122"/>
  <c r="AA40" i="122"/>
  <c r="Z40" i="122"/>
  <c r="Y40" i="122"/>
  <c r="X40" i="122"/>
  <c r="W40" i="122"/>
  <c r="V40" i="122"/>
  <c r="U40" i="122"/>
  <c r="T40" i="122"/>
  <c r="S40" i="122"/>
  <c r="R40" i="122"/>
  <c r="E40" i="122"/>
  <c r="D40" i="122"/>
  <c r="C40" i="122"/>
  <c r="B40" i="122"/>
  <c r="AB39" i="122"/>
  <c r="AA39" i="122"/>
  <c r="Z39" i="122"/>
  <c r="Y39" i="122"/>
  <c r="X39" i="122"/>
  <c r="W39" i="122"/>
  <c r="V39" i="122"/>
  <c r="U39" i="122"/>
  <c r="T39" i="122"/>
  <c r="S39" i="122"/>
  <c r="R39" i="122"/>
  <c r="E39" i="122"/>
  <c r="D39" i="122"/>
  <c r="C39" i="122"/>
  <c r="B39" i="122"/>
  <c r="AB38" i="122"/>
  <c r="AA38" i="122"/>
  <c r="Z38" i="122"/>
  <c r="Y38" i="122"/>
  <c r="X38" i="122"/>
  <c r="W38" i="122"/>
  <c r="V38" i="122"/>
  <c r="U38" i="122"/>
  <c r="T38" i="122"/>
  <c r="S38" i="122"/>
  <c r="R38" i="122"/>
  <c r="E38" i="122"/>
  <c r="D38" i="122"/>
  <c r="C38" i="122"/>
  <c r="B38" i="122"/>
  <c r="AB37" i="122"/>
  <c r="AA37" i="122"/>
  <c r="Z37" i="122"/>
  <c r="Y37" i="122"/>
  <c r="X37" i="122"/>
  <c r="W37" i="122"/>
  <c r="V37" i="122"/>
  <c r="U37" i="122"/>
  <c r="T37" i="122"/>
  <c r="S37" i="122"/>
  <c r="R37" i="122"/>
  <c r="E37" i="122"/>
  <c r="D37" i="122"/>
  <c r="C37" i="122"/>
  <c r="B37" i="122"/>
  <c r="AB36" i="122"/>
  <c r="AA36" i="122"/>
  <c r="Z36" i="122"/>
  <c r="Y36" i="122"/>
  <c r="X36" i="122"/>
  <c r="W36" i="122"/>
  <c r="V36" i="122"/>
  <c r="U36" i="122"/>
  <c r="T36" i="122"/>
  <c r="S36" i="122"/>
  <c r="R36" i="122"/>
  <c r="E36" i="122"/>
  <c r="D36" i="122"/>
  <c r="C36" i="122"/>
  <c r="B36" i="122"/>
  <c r="AB35" i="122"/>
  <c r="AA35" i="122"/>
  <c r="Z35" i="122"/>
  <c r="Y35" i="122"/>
  <c r="X35" i="122"/>
  <c r="W35" i="122"/>
  <c r="V35" i="122"/>
  <c r="U35" i="122"/>
  <c r="T35" i="122"/>
  <c r="S35" i="122"/>
  <c r="R35" i="122"/>
  <c r="E35" i="122"/>
  <c r="D35" i="122"/>
  <c r="C35" i="122"/>
  <c r="B35" i="122"/>
  <c r="AB34" i="122"/>
  <c r="AA34" i="122"/>
  <c r="Z34" i="122"/>
  <c r="Y34" i="122"/>
  <c r="X34" i="122"/>
  <c r="W34" i="122"/>
  <c r="V34" i="122"/>
  <c r="U34" i="122"/>
  <c r="T34" i="122"/>
  <c r="S34" i="122"/>
  <c r="R34" i="122"/>
  <c r="E34" i="122"/>
  <c r="D34" i="122"/>
  <c r="C34" i="122"/>
  <c r="B34" i="122"/>
  <c r="AB33" i="122"/>
  <c r="AA33" i="122"/>
  <c r="Z33" i="122"/>
  <c r="Y33" i="122"/>
  <c r="X33" i="122"/>
  <c r="W33" i="122"/>
  <c r="V33" i="122"/>
  <c r="U33" i="122"/>
  <c r="T33" i="122"/>
  <c r="S33" i="122"/>
  <c r="R33" i="122"/>
  <c r="E33" i="122"/>
  <c r="D33" i="122"/>
  <c r="C33" i="122"/>
  <c r="P33" i="122" s="1"/>
  <c r="B33" i="122"/>
  <c r="AB32" i="122"/>
  <c r="AA32" i="122"/>
  <c r="Z32" i="122"/>
  <c r="Y32" i="122"/>
  <c r="X32" i="122"/>
  <c r="W32" i="122"/>
  <c r="V32" i="122"/>
  <c r="U32" i="122"/>
  <c r="T32" i="122"/>
  <c r="S32" i="122"/>
  <c r="R32" i="122"/>
  <c r="E32" i="122"/>
  <c r="D32" i="122"/>
  <c r="C32" i="122"/>
  <c r="P32" i="122" s="1"/>
  <c r="B32" i="122"/>
  <c r="AB31" i="122"/>
  <c r="AA31" i="122"/>
  <c r="Z31" i="122"/>
  <c r="Y31" i="122"/>
  <c r="X31" i="122"/>
  <c r="W31" i="122"/>
  <c r="V31" i="122"/>
  <c r="U31" i="122"/>
  <c r="T31" i="122"/>
  <c r="S31" i="122"/>
  <c r="R31" i="122"/>
  <c r="E31" i="122"/>
  <c r="D31" i="122"/>
  <c r="C31" i="122"/>
  <c r="B31" i="122"/>
  <c r="AB30" i="122"/>
  <c r="AA30" i="122"/>
  <c r="Z30" i="122"/>
  <c r="Y30" i="122"/>
  <c r="X30" i="122"/>
  <c r="W30" i="122"/>
  <c r="V30" i="122"/>
  <c r="U30" i="122"/>
  <c r="T30" i="122"/>
  <c r="S30" i="122"/>
  <c r="R30" i="122"/>
  <c r="E30" i="122"/>
  <c r="D30" i="122"/>
  <c r="C30" i="122"/>
  <c r="B30" i="122"/>
  <c r="AB29" i="122"/>
  <c r="AA29" i="122"/>
  <c r="Z29" i="122"/>
  <c r="Y29" i="122"/>
  <c r="X29" i="122"/>
  <c r="W29" i="122"/>
  <c r="V29" i="122"/>
  <c r="U29" i="122"/>
  <c r="T29" i="122"/>
  <c r="S29" i="122"/>
  <c r="R29" i="122"/>
  <c r="E29" i="122"/>
  <c r="D29" i="122"/>
  <c r="C29" i="122"/>
  <c r="B29" i="122"/>
  <c r="AB28" i="122"/>
  <c r="AA28" i="122"/>
  <c r="Z28" i="122"/>
  <c r="Y28" i="122"/>
  <c r="X28" i="122"/>
  <c r="W28" i="122"/>
  <c r="V28" i="122"/>
  <c r="U28" i="122"/>
  <c r="T28" i="122"/>
  <c r="S28" i="122"/>
  <c r="R28" i="122"/>
  <c r="E28" i="122"/>
  <c r="D28" i="122"/>
  <c r="C28" i="122"/>
  <c r="B28" i="122"/>
  <c r="AB27" i="122"/>
  <c r="AA27" i="122"/>
  <c r="Z27" i="122"/>
  <c r="Y27" i="122"/>
  <c r="X27" i="122"/>
  <c r="W27" i="122"/>
  <c r="V27" i="122"/>
  <c r="U27" i="122"/>
  <c r="T27" i="122"/>
  <c r="S27" i="122"/>
  <c r="R27" i="122"/>
  <c r="E27" i="122"/>
  <c r="D27" i="122"/>
  <c r="C27" i="122"/>
  <c r="B27" i="122"/>
  <c r="AB26" i="122"/>
  <c r="AA26" i="122"/>
  <c r="Z26" i="122"/>
  <c r="Y26" i="122"/>
  <c r="X26" i="122"/>
  <c r="W26" i="122"/>
  <c r="V26" i="122"/>
  <c r="U26" i="122"/>
  <c r="T26" i="122"/>
  <c r="S26" i="122"/>
  <c r="R26" i="122"/>
  <c r="E26" i="122"/>
  <c r="D26" i="122"/>
  <c r="C26" i="122"/>
  <c r="B26" i="122"/>
  <c r="AB25" i="122"/>
  <c r="AA25" i="122"/>
  <c r="Z25" i="122"/>
  <c r="Y25" i="122"/>
  <c r="X25" i="122"/>
  <c r="W25" i="122"/>
  <c r="V25" i="122"/>
  <c r="U25" i="122"/>
  <c r="T25" i="122"/>
  <c r="S25" i="122"/>
  <c r="R25" i="122"/>
  <c r="E25" i="122"/>
  <c r="D25" i="122"/>
  <c r="C25" i="122"/>
  <c r="B25" i="122"/>
  <c r="AB24" i="122"/>
  <c r="AA24" i="122"/>
  <c r="Z24" i="122"/>
  <c r="Y24" i="122"/>
  <c r="X24" i="122"/>
  <c r="W24" i="122"/>
  <c r="V24" i="122"/>
  <c r="U24" i="122"/>
  <c r="T24" i="122"/>
  <c r="S24" i="122"/>
  <c r="R24" i="122"/>
  <c r="E24" i="122"/>
  <c r="D24" i="122"/>
  <c r="C24" i="122"/>
  <c r="B24" i="122"/>
  <c r="AB23" i="122"/>
  <c r="AA23" i="122"/>
  <c r="Z23" i="122"/>
  <c r="Y23" i="122"/>
  <c r="X23" i="122"/>
  <c r="W23" i="122"/>
  <c r="V23" i="122"/>
  <c r="U23" i="122"/>
  <c r="T23" i="122"/>
  <c r="S23" i="122"/>
  <c r="R23" i="122"/>
  <c r="E23" i="122"/>
  <c r="D23" i="122"/>
  <c r="C23" i="122"/>
  <c r="B23" i="122"/>
  <c r="AB22" i="122"/>
  <c r="AA22" i="122"/>
  <c r="Z22" i="122"/>
  <c r="Y22" i="122"/>
  <c r="X22" i="122"/>
  <c r="W22" i="122"/>
  <c r="V22" i="122"/>
  <c r="U22" i="122"/>
  <c r="T22" i="122"/>
  <c r="S22" i="122"/>
  <c r="R22" i="122"/>
  <c r="E22" i="122"/>
  <c r="D22" i="122"/>
  <c r="C22" i="122"/>
  <c r="B22" i="122"/>
  <c r="AB21" i="122"/>
  <c r="AA21" i="122"/>
  <c r="Z21" i="122"/>
  <c r="Y21" i="122"/>
  <c r="X21" i="122"/>
  <c r="W21" i="122"/>
  <c r="V21" i="122"/>
  <c r="U21" i="122"/>
  <c r="T21" i="122"/>
  <c r="S21" i="122"/>
  <c r="R21" i="122"/>
  <c r="E21" i="122"/>
  <c r="D21" i="122"/>
  <c r="C21" i="122"/>
  <c r="B21" i="122"/>
  <c r="AB20" i="122"/>
  <c r="AA20" i="122"/>
  <c r="Z20" i="122"/>
  <c r="Y20" i="122"/>
  <c r="X20" i="122"/>
  <c r="W20" i="122"/>
  <c r="V20" i="122"/>
  <c r="U20" i="122"/>
  <c r="T20" i="122"/>
  <c r="S20" i="122"/>
  <c r="R20" i="122"/>
  <c r="E20" i="122"/>
  <c r="D20" i="122"/>
  <c r="C20" i="122"/>
  <c r="B20" i="122"/>
  <c r="AB19" i="122"/>
  <c r="AA19" i="122"/>
  <c r="Z19" i="122"/>
  <c r="Y19" i="122"/>
  <c r="X19" i="122"/>
  <c r="W19" i="122"/>
  <c r="V19" i="122"/>
  <c r="U19" i="122"/>
  <c r="T19" i="122"/>
  <c r="S19" i="122"/>
  <c r="R19" i="122"/>
  <c r="E19" i="122"/>
  <c r="D19" i="122"/>
  <c r="C19" i="122"/>
  <c r="B19" i="122"/>
  <c r="AB18" i="122"/>
  <c r="AA18" i="122"/>
  <c r="Z18" i="122"/>
  <c r="Y18" i="122"/>
  <c r="X18" i="122"/>
  <c r="W18" i="122"/>
  <c r="V18" i="122"/>
  <c r="U18" i="122"/>
  <c r="T18" i="122"/>
  <c r="S18" i="122"/>
  <c r="R18" i="122"/>
  <c r="E18" i="122"/>
  <c r="D18" i="122"/>
  <c r="C18" i="122"/>
  <c r="B18" i="122"/>
  <c r="AB17" i="122"/>
  <c r="AA17" i="122"/>
  <c r="Z17" i="122"/>
  <c r="Y17" i="122"/>
  <c r="X17" i="122"/>
  <c r="W17" i="122"/>
  <c r="V17" i="122"/>
  <c r="U17" i="122"/>
  <c r="T17" i="122"/>
  <c r="S17" i="122"/>
  <c r="R17" i="122"/>
  <c r="E17" i="122"/>
  <c r="D17" i="122"/>
  <c r="C17" i="122"/>
  <c r="P17" i="122" s="1"/>
  <c r="B17" i="122"/>
  <c r="AB16" i="122"/>
  <c r="AA16" i="122"/>
  <c r="Z16" i="122"/>
  <c r="Y16" i="122"/>
  <c r="X16" i="122"/>
  <c r="W16" i="122"/>
  <c r="V16" i="122"/>
  <c r="U16" i="122"/>
  <c r="T16" i="122"/>
  <c r="S16" i="122"/>
  <c r="R16" i="122"/>
  <c r="E16" i="122"/>
  <c r="D16" i="122"/>
  <c r="C16" i="122"/>
  <c r="P16" i="122" s="1"/>
  <c r="B16" i="122"/>
  <c r="AB15" i="122"/>
  <c r="AA15" i="122"/>
  <c r="Z15" i="122"/>
  <c r="Y15" i="122"/>
  <c r="X15" i="122"/>
  <c r="W15" i="122"/>
  <c r="V15" i="122"/>
  <c r="U15" i="122"/>
  <c r="T15" i="122"/>
  <c r="S15" i="122"/>
  <c r="R15" i="122"/>
  <c r="E15" i="122"/>
  <c r="D15" i="122"/>
  <c r="C15" i="122"/>
  <c r="P15" i="122" s="1"/>
  <c r="B15" i="122"/>
  <c r="AB14" i="122"/>
  <c r="AA14" i="122"/>
  <c r="Z14" i="122"/>
  <c r="Y14" i="122"/>
  <c r="X14" i="122"/>
  <c r="W14" i="122"/>
  <c r="V14" i="122"/>
  <c r="U14" i="122"/>
  <c r="T14" i="122"/>
  <c r="S14" i="122"/>
  <c r="R14" i="122"/>
  <c r="E14" i="122"/>
  <c r="D14" i="122"/>
  <c r="C14" i="122"/>
  <c r="P14" i="122" s="1"/>
  <c r="B14" i="122"/>
  <c r="AB13" i="122"/>
  <c r="AA13" i="122"/>
  <c r="Z13" i="122"/>
  <c r="Y13" i="122"/>
  <c r="X13" i="122"/>
  <c r="W13" i="122"/>
  <c r="V13" i="122"/>
  <c r="U13" i="122"/>
  <c r="T13" i="122"/>
  <c r="S13" i="122"/>
  <c r="R13" i="122"/>
  <c r="E13" i="122"/>
  <c r="D13" i="122"/>
  <c r="C13" i="122"/>
  <c r="B13" i="122"/>
  <c r="AB12" i="122"/>
  <c r="AA12" i="122"/>
  <c r="Z12" i="122"/>
  <c r="Y12" i="122"/>
  <c r="X12" i="122"/>
  <c r="W12" i="122"/>
  <c r="V12" i="122"/>
  <c r="U12" i="122"/>
  <c r="T12" i="122"/>
  <c r="S12" i="122"/>
  <c r="R12" i="122"/>
  <c r="E12" i="122"/>
  <c r="D12" i="122"/>
  <c r="C12" i="122"/>
  <c r="B12" i="122"/>
  <c r="AB11" i="122"/>
  <c r="AA11" i="122"/>
  <c r="Z11" i="122"/>
  <c r="Y11" i="122"/>
  <c r="X11" i="122"/>
  <c r="W11" i="122"/>
  <c r="V11" i="122"/>
  <c r="U11" i="122"/>
  <c r="T11" i="122"/>
  <c r="S11" i="122"/>
  <c r="R11" i="122"/>
  <c r="E11" i="122"/>
  <c r="D11" i="122"/>
  <c r="C11" i="122"/>
  <c r="B11" i="122"/>
  <c r="AB10" i="122"/>
  <c r="AA10" i="122"/>
  <c r="Z10" i="122"/>
  <c r="Y10" i="122"/>
  <c r="X10" i="122"/>
  <c r="W10" i="122"/>
  <c r="V10" i="122"/>
  <c r="U10" i="122"/>
  <c r="T10" i="122"/>
  <c r="S10" i="122"/>
  <c r="R10" i="122"/>
  <c r="E10" i="122"/>
  <c r="D10" i="122"/>
  <c r="C10" i="122"/>
  <c r="P10" i="122" s="1"/>
  <c r="B10" i="122"/>
  <c r="AB9" i="122"/>
  <c r="AA9" i="122"/>
  <c r="Z9" i="122"/>
  <c r="Y9" i="122"/>
  <c r="X9" i="122"/>
  <c r="W9" i="122"/>
  <c r="V9" i="122"/>
  <c r="U9" i="122"/>
  <c r="T9" i="122"/>
  <c r="S9" i="122"/>
  <c r="R9" i="122"/>
  <c r="E9" i="122"/>
  <c r="D9" i="122"/>
  <c r="C9" i="122"/>
  <c r="P9" i="122" s="1"/>
  <c r="B9" i="122"/>
  <c r="AB8" i="122"/>
  <c r="AA8" i="122"/>
  <c r="Z8" i="122"/>
  <c r="Y8" i="122"/>
  <c r="X8" i="122"/>
  <c r="W8" i="122"/>
  <c r="V8" i="122"/>
  <c r="U8" i="122"/>
  <c r="T8" i="122"/>
  <c r="S8" i="122"/>
  <c r="R8" i="122"/>
  <c r="E8" i="122"/>
  <c r="D8" i="122"/>
  <c r="C8" i="122"/>
  <c r="P8" i="122" s="1"/>
  <c r="B8" i="122"/>
  <c r="AB7" i="122"/>
  <c r="AA7" i="122"/>
  <c r="Z7" i="122"/>
  <c r="Y7" i="122"/>
  <c r="X7" i="122"/>
  <c r="W7" i="122"/>
  <c r="V7" i="122"/>
  <c r="U7" i="122"/>
  <c r="T7" i="122"/>
  <c r="S7" i="122"/>
  <c r="R7" i="122"/>
  <c r="E7" i="122"/>
  <c r="D7" i="122"/>
  <c r="C7" i="122"/>
  <c r="B7" i="122"/>
  <c r="AB6" i="122"/>
  <c r="AA6" i="122"/>
  <c r="Z6" i="122"/>
  <c r="Y6" i="122"/>
  <c r="X6" i="122"/>
  <c r="W6" i="122"/>
  <c r="V6" i="122"/>
  <c r="U6" i="122"/>
  <c r="T6" i="122"/>
  <c r="S6" i="122"/>
  <c r="R6" i="122"/>
  <c r="E6" i="122"/>
  <c r="D6" i="122"/>
  <c r="C6" i="122"/>
  <c r="B6" i="122"/>
  <c r="AB5" i="122"/>
  <c r="AA5" i="122"/>
  <c r="Z5" i="122"/>
  <c r="Y5" i="122"/>
  <c r="X5" i="122"/>
  <c r="W5" i="122"/>
  <c r="V5" i="122"/>
  <c r="U5" i="122"/>
  <c r="T5" i="122"/>
  <c r="S5" i="122"/>
  <c r="R5" i="122"/>
  <c r="E5" i="122"/>
  <c r="D5" i="122"/>
  <c r="C5" i="122"/>
  <c r="B5" i="122"/>
  <c r="AB4" i="122"/>
  <c r="AA4" i="122"/>
  <c r="Z4" i="122"/>
  <c r="Y4" i="122"/>
  <c r="X4" i="122"/>
  <c r="W4" i="122"/>
  <c r="V4" i="122"/>
  <c r="U4" i="122"/>
  <c r="T4" i="122"/>
  <c r="S4" i="122"/>
  <c r="R4" i="122"/>
  <c r="E4" i="122"/>
  <c r="D4" i="122"/>
  <c r="C4" i="122"/>
  <c r="B4" i="122"/>
  <c r="AB3" i="122"/>
  <c r="E3" i="122"/>
  <c r="D3" i="122"/>
  <c r="C3" i="122"/>
  <c r="B3" i="122"/>
  <c r="AB133" i="123"/>
  <c r="AA133" i="123"/>
  <c r="Z133" i="123"/>
  <c r="Y133" i="123"/>
  <c r="X133" i="123"/>
  <c r="W133" i="123"/>
  <c r="V133" i="123"/>
  <c r="U133" i="123"/>
  <c r="T133" i="123"/>
  <c r="S133" i="123"/>
  <c r="R133" i="123"/>
  <c r="E133" i="123"/>
  <c r="D133" i="123"/>
  <c r="C133" i="123"/>
  <c r="P133" i="123" s="1"/>
  <c r="B133" i="123"/>
  <c r="AB132" i="123"/>
  <c r="AA132" i="123"/>
  <c r="Z132" i="123"/>
  <c r="Y132" i="123"/>
  <c r="X132" i="123"/>
  <c r="W132" i="123"/>
  <c r="V132" i="123"/>
  <c r="U132" i="123"/>
  <c r="T132" i="123"/>
  <c r="S132" i="123"/>
  <c r="R132" i="123"/>
  <c r="E132" i="123"/>
  <c r="D132" i="123"/>
  <c r="C132" i="123"/>
  <c r="P132" i="123" s="1"/>
  <c r="B132" i="123"/>
  <c r="AB131" i="123"/>
  <c r="AA131" i="123"/>
  <c r="Z131" i="123"/>
  <c r="Y131" i="123"/>
  <c r="X131" i="123"/>
  <c r="W131" i="123"/>
  <c r="V131" i="123"/>
  <c r="U131" i="123"/>
  <c r="T131" i="123"/>
  <c r="S131" i="123"/>
  <c r="R131" i="123"/>
  <c r="E131" i="123"/>
  <c r="D131" i="123"/>
  <c r="C131" i="123"/>
  <c r="B131" i="123"/>
  <c r="AB130" i="123"/>
  <c r="AA130" i="123"/>
  <c r="Z130" i="123"/>
  <c r="Y130" i="123"/>
  <c r="X130" i="123"/>
  <c r="W130" i="123"/>
  <c r="V130" i="123"/>
  <c r="U130" i="123"/>
  <c r="T130" i="123"/>
  <c r="S130" i="123"/>
  <c r="R130" i="123"/>
  <c r="E130" i="123"/>
  <c r="D130" i="123"/>
  <c r="C130" i="123"/>
  <c r="B130" i="123"/>
  <c r="AB129" i="123"/>
  <c r="AA129" i="123"/>
  <c r="Z129" i="123"/>
  <c r="Y129" i="123"/>
  <c r="X129" i="123"/>
  <c r="W129" i="123"/>
  <c r="V129" i="123"/>
  <c r="U129" i="123"/>
  <c r="T129" i="123"/>
  <c r="S129" i="123"/>
  <c r="R129" i="123"/>
  <c r="E129" i="123"/>
  <c r="D129" i="123"/>
  <c r="C129" i="123"/>
  <c r="B129" i="123"/>
  <c r="AB128" i="123"/>
  <c r="AA128" i="123"/>
  <c r="Z128" i="123"/>
  <c r="Y128" i="123"/>
  <c r="X128" i="123"/>
  <c r="W128" i="123"/>
  <c r="V128" i="123"/>
  <c r="U128" i="123"/>
  <c r="T128" i="123"/>
  <c r="S128" i="123"/>
  <c r="R128" i="123"/>
  <c r="E128" i="123"/>
  <c r="D128" i="123"/>
  <c r="C128" i="123"/>
  <c r="B128" i="123"/>
  <c r="AB127" i="123"/>
  <c r="AA127" i="123"/>
  <c r="Z127" i="123"/>
  <c r="Y127" i="123"/>
  <c r="X127" i="123"/>
  <c r="W127" i="123"/>
  <c r="V127" i="123"/>
  <c r="U127" i="123"/>
  <c r="T127" i="123"/>
  <c r="S127" i="123"/>
  <c r="R127" i="123"/>
  <c r="E127" i="123"/>
  <c r="D127" i="123"/>
  <c r="C127" i="123"/>
  <c r="B127" i="123"/>
  <c r="AB126" i="123"/>
  <c r="AA126" i="123"/>
  <c r="Z126" i="123"/>
  <c r="Y126" i="123"/>
  <c r="X126" i="123"/>
  <c r="W126" i="123"/>
  <c r="V126" i="123"/>
  <c r="U126" i="123"/>
  <c r="T126" i="123"/>
  <c r="S126" i="123"/>
  <c r="R126" i="123"/>
  <c r="E126" i="123"/>
  <c r="D126" i="123"/>
  <c r="C126" i="123"/>
  <c r="B126" i="123"/>
  <c r="AB125" i="123"/>
  <c r="AA125" i="123"/>
  <c r="Z125" i="123"/>
  <c r="Y125" i="123"/>
  <c r="X125" i="123"/>
  <c r="W125" i="123"/>
  <c r="V125" i="123"/>
  <c r="U125" i="123"/>
  <c r="T125" i="123"/>
  <c r="S125" i="123"/>
  <c r="R125" i="123"/>
  <c r="E125" i="123"/>
  <c r="D125" i="123"/>
  <c r="C125" i="123"/>
  <c r="B125" i="123"/>
  <c r="AB124" i="123"/>
  <c r="AA124" i="123"/>
  <c r="Z124" i="123"/>
  <c r="Y124" i="123"/>
  <c r="X124" i="123"/>
  <c r="W124" i="123"/>
  <c r="V124" i="123"/>
  <c r="U124" i="123"/>
  <c r="T124" i="123"/>
  <c r="S124" i="123"/>
  <c r="R124" i="123"/>
  <c r="E124" i="123"/>
  <c r="D124" i="123"/>
  <c r="C124" i="123"/>
  <c r="B124" i="123"/>
  <c r="AB123" i="123"/>
  <c r="AA123" i="123"/>
  <c r="Z123" i="123"/>
  <c r="Y123" i="123"/>
  <c r="X123" i="123"/>
  <c r="W123" i="123"/>
  <c r="V123" i="123"/>
  <c r="U123" i="123"/>
  <c r="T123" i="123"/>
  <c r="S123" i="123"/>
  <c r="R123" i="123"/>
  <c r="E123" i="123"/>
  <c r="D123" i="123"/>
  <c r="C123" i="123"/>
  <c r="B123" i="123"/>
  <c r="AB122" i="123"/>
  <c r="AA122" i="123"/>
  <c r="Z122" i="123"/>
  <c r="Y122" i="123"/>
  <c r="X122" i="123"/>
  <c r="W122" i="123"/>
  <c r="V122" i="123"/>
  <c r="U122" i="123"/>
  <c r="T122" i="123"/>
  <c r="S122" i="123"/>
  <c r="R122" i="123"/>
  <c r="E122" i="123"/>
  <c r="D122" i="123"/>
  <c r="C122" i="123"/>
  <c r="B122" i="123"/>
  <c r="AB121" i="123"/>
  <c r="AA121" i="123"/>
  <c r="Z121" i="123"/>
  <c r="Y121" i="123"/>
  <c r="X121" i="123"/>
  <c r="W121" i="123"/>
  <c r="V121" i="123"/>
  <c r="U121" i="123"/>
  <c r="T121" i="123"/>
  <c r="S121" i="123"/>
  <c r="R121" i="123"/>
  <c r="E121" i="123"/>
  <c r="D121" i="123"/>
  <c r="C121" i="123"/>
  <c r="B121" i="123"/>
  <c r="AB120" i="123"/>
  <c r="AA120" i="123"/>
  <c r="Z120" i="123"/>
  <c r="Y120" i="123"/>
  <c r="X120" i="123"/>
  <c r="W120" i="123"/>
  <c r="V120" i="123"/>
  <c r="U120" i="123"/>
  <c r="T120" i="123"/>
  <c r="S120" i="123"/>
  <c r="R120" i="123"/>
  <c r="E120" i="123"/>
  <c r="D120" i="123"/>
  <c r="C120" i="123"/>
  <c r="B120" i="123"/>
  <c r="AB119" i="123"/>
  <c r="AA119" i="123"/>
  <c r="Z119" i="123"/>
  <c r="Y119" i="123"/>
  <c r="X119" i="123"/>
  <c r="W119" i="123"/>
  <c r="V119" i="123"/>
  <c r="U119" i="123"/>
  <c r="T119" i="123"/>
  <c r="S119" i="123"/>
  <c r="R119" i="123"/>
  <c r="E119" i="123"/>
  <c r="D119" i="123"/>
  <c r="C119" i="123"/>
  <c r="B119" i="123"/>
  <c r="AB118" i="123"/>
  <c r="AA118" i="123"/>
  <c r="Z118" i="123"/>
  <c r="Y118" i="123"/>
  <c r="X118" i="123"/>
  <c r="W118" i="123"/>
  <c r="V118" i="123"/>
  <c r="U118" i="123"/>
  <c r="T118" i="123"/>
  <c r="S118" i="123"/>
  <c r="R118" i="123"/>
  <c r="E118" i="123"/>
  <c r="D118" i="123"/>
  <c r="C118" i="123"/>
  <c r="B118" i="123"/>
  <c r="AB117" i="123"/>
  <c r="AA117" i="123"/>
  <c r="Z117" i="123"/>
  <c r="Y117" i="123"/>
  <c r="X117" i="123"/>
  <c r="W117" i="123"/>
  <c r="V117" i="123"/>
  <c r="U117" i="123"/>
  <c r="T117" i="123"/>
  <c r="S117" i="123"/>
  <c r="R117" i="123"/>
  <c r="E117" i="123"/>
  <c r="D117" i="123"/>
  <c r="C117" i="123"/>
  <c r="B117" i="123"/>
  <c r="AB116" i="123"/>
  <c r="AA116" i="123"/>
  <c r="Z116" i="123"/>
  <c r="Y116" i="123"/>
  <c r="X116" i="123"/>
  <c r="W116" i="123"/>
  <c r="V116" i="123"/>
  <c r="U116" i="123"/>
  <c r="T116" i="123"/>
  <c r="S116" i="123"/>
  <c r="R116" i="123"/>
  <c r="E116" i="123"/>
  <c r="D116" i="123"/>
  <c r="C116" i="123"/>
  <c r="P116" i="123" s="1"/>
  <c r="B116" i="123"/>
  <c r="AB115" i="123"/>
  <c r="AA115" i="123"/>
  <c r="Z115" i="123"/>
  <c r="Y115" i="123"/>
  <c r="X115" i="123"/>
  <c r="W115" i="123"/>
  <c r="V115" i="123"/>
  <c r="U115" i="123"/>
  <c r="T115" i="123"/>
  <c r="S115" i="123"/>
  <c r="R115" i="123"/>
  <c r="E115" i="123"/>
  <c r="D115" i="123"/>
  <c r="C115" i="123"/>
  <c r="P115" i="123" s="1"/>
  <c r="B115" i="123"/>
  <c r="AB114" i="123"/>
  <c r="AA114" i="123"/>
  <c r="Z114" i="123"/>
  <c r="Y114" i="123"/>
  <c r="X114" i="123"/>
  <c r="W114" i="123"/>
  <c r="V114" i="123"/>
  <c r="U114" i="123"/>
  <c r="T114" i="123"/>
  <c r="S114" i="123"/>
  <c r="R114" i="123"/>
  <c r="E114" i="123"/>
  <c r="D114" i="123"/>
  <c r="C114" i="123"/>
  <c r="P114" i="123" s="1"/>
  <c r="B114" i="123"/>
  <c r="AB113" i="123"/>
  <c r="AA113" i="123"/>
  <c r="Z113" i="123"/>
  <c r="Y113" i="123"/>
  <c r="X113" i="123"/>
  <c r="W113" i="123"/>
  <c r="V113" i="123"/>
  <c r="U113" i="123"/>
  <c r="T113" i="123"/>
  <c r="S113" i="123"/>
  <c r="R113" i="123"/>
  <c r="E113" i="123"/>
  <c r="D113" i="123"/>
  <c r="C113" i="123"/>
  <c r="P113" i="123" s="1"/>
  <c r="B113" i="123"/>
  <c r="AB112" i="123"/>
  <c r="AA112" i="123"/>
  <c r="Z112" i="123"/>
  <c r="Y112" i="123"/>
  <c r="X112" i="123"/>
  <c r="W112" i="123"/>
  <c r="V112" i="123"/>
  <c r="U112" i="123"/>
  <c r="T112" i="123"/>
  <c r="S112" i="123"/>
  <c r="R112" i="123"/>
  <c r="E112" i="123"/>
  <c r="D112" i="123"/>
  <c r="C112" i="123"/>
  <c r="P112" i="123" s="1"/>
  <c r="B112" i="123"/>
  <c r="AB111" i="123"/>
  <c r="AA111" i="123"/>
  <c r="Z111" i="123"/>
  <c r="Y111" i="123"/>
  <c r="X111" i="123"/>
  <c r="W111" i="123"/>
  <c r="V111" i="123"/>
  <c r="U111" i="123"/>
  <c r="T111" i="123"/>
  <c r="S111" i="123"/>
  <c r="R111" i="123"/>
  <c r="E111" i="123"/>
  <c r="D111" i="123"/>
  <c r="C111" i="123"/>
  <c r="B111" i="123"/>
  <c r="AB110" i="123"/>
  <c r="AA110" i="123"/>
  <c r="Z110" i="123"/>
  <c r="Y110" i="123"/>
  <c r="X110" i="123"/>
  <c r="W110" i="123"/>
  <c r="V110" i="123"/>
  <c r="U110" i="123"/>
  <c r="T110" i="123"/>
  <c r="S110" i="123"/>
  <c r="R110" i="123"/>
  <c r="E110" i="123"/>
  <c r="D110" i="123"/>
  <c r="C110" i="123"/>
  <c r="B110" i="123"/>
  <c r="AB109" i="123"/>
  <c r="AA109" i="123"/>
  <c r="Z109" i="123"/>
  <c r="Y109" i="123"/>
  <c r="X109" i="123"/>
  <c r="W109" i="123"/>
  <c r="V109" i="123"/>
  <c r="U109" i="123"/>
  <c r="T109" i="123"/>
  <c r="S109" i="123"/>
  <c r="R109" i="123"/>
  <c r="E109" i="123"/>
  <c r="D109" i="123"/>
  <c r="C109" i="123"/>
  <c r="B109" i="123"/>
  <c r="AB108" i="123"/>
  <c r="AA108" i="123"/>
  <c r="Z108" i="123"/>
  <c r="Y108" i="123"/>
  <c r="X108" i="123"/>
  <c r="W108" i="123"/>
  <c r="V108" i="123"/>
  <c r="U108" i="123"/>
  <c r="T108" i="123"/>
  <c r="S108" i="123"/>
  <c r="R108" i="123"/>
  <c r="E108" i="123"/>
  <c r="D108" i="123"/>
  <c r="C108" i="123"/>
  <c r="B108" i="123"/>
  <c r="AB107" i="123"/>
  <c r="AA107" i="123"/>
  <c r="Z107" i="123"/>
  <c r="Y107" i="123"/>
  <c r="X107" i="123"/>
  <c r="W107" i="123"/>
  <c r="V107" i="123"/>
  <c r="U107" i="123"/>
  <c r="T107" i="123"/>
  <c r="S107" i="123"/>
  <c r="R107" i="123"/>
  <c r="E107" i="123"/>
  <c r="D107" i="123"/>
  <c r="C107" i="123"/>
  <c r="B107" i="123"/>
  <c r="AB106" i="123"/>
  <c r="AA106" i="123"/>
  <c r="Z106" i="123"/>
  <c r="Y106" i="123"/>
  <c r="X106" i="123"/>
  <c r="W106" i="123"/>
  <c r="V106" i="123"/>
  <c r="U106" i="123"/>
  <c r="T106" i="123"/>
  <c r="S106" i="123"/>
  <c r="R106" i="123"/>
  <c r="E106" i="123"/>
  <c r="D106" i="123"/>
  <c r="C106" i="123"/>
  <c r="B106" i="123"/>
  <c r="AB105" i="123"/>
  <c r="AA105" i="123"/>
  <c r="Z105" i="123"/>
  <c r="Y105" i="123"/>
  <c r="X105" i="123"/>
  <c r="W105" i="123"/>
  <c r="V105" i="123"/>
  <c r="U105" i="123"/>
  <c r="T105" i="123"/>
  <c r="S105" i="123"/>
  <c r="R105" i="123"/>
  <c r="E105" i="123"/>
  <c r="D105" i="123"/>
  <c r="C105" i="123"/>
  <c r="B105" i="123"/>
  <c r="AB104" i="123"/>
  <c r="AA104" i="123"/>
  <c r="Z104" i="123"/>
  <c r="Y104" i="123"/>
  <c r="X104" i="123"/>
  <c r="W104" i="123"/>
  <c r="V104" i="123"/>
  <c r="U104" i="123"/>
  <c r="T104" i="123"/>
  <c r="S104" i="123"/>
  <c r="R104" i="123"/>
  <c r="E104" i="123"/>
  <c r="D104" i="123"/>
  <c r="C104" i="123"/>
  <c r="B104" i="123"/>
  <c r="AB103" i="123"/>
  <c r="AA103" i="123"/>
  <c r="Z103" i="123"/>
  <c r="Y103" i="123"/>
  <c r="X103" i="123"/>
  <c r="W103" i="123"/>
  <c r="V103" i="123"/>
  <c r="U103" i="123"/>
  <c r="T103" i="123"/>
  <c r="S103" i="123"/>
  <c r="R103" i="123"/>
  <c r="E103" i="123"/>
  <c r="D103" i="123"/>
  <c r="C103" i="123"/>
  <c r="B103" i="123"/>
  <c r="AB102" i="123"/>
  <c r="AA102" i="123"/>
  <c r="Z102" i="123"/>
  <c r="Y102" i="123"/>
  <c r="X102" i="123"/>
  <c r="W102" i="123"/>
  <c r="V102" i="123"/>
  <c r="U102" i="123"/>
  <c r="T102" i="123"/>
  <c r="S102" i="123"/>
  <c r="R102" i="123"/>
  <c r="E102" i="123"/>
  <c r="D102" i="123"/>
  <c r="C102" i="123"/>
  <c r="P102" i="123" s="1"/>
  <c r="B102" i="123"/>
  <c r="AB101" i="123"/>
  <c r="AA101" i="123"/>
  <c r="Z101" i="123"/>
  <c r="Y101" i="123"/>
  <c r="X101" i="123"/>
  <c r="W101" i="123"/>
  <c r="V101" i="123"/>
  <c r="U101" i="123"/>
  <c r="T101" i="123"/>
  <c r="S101" i="123"/>
  <c r="R101" i="123"/>
  <c r="E101" i="123"/>
  <c r="D101" i="123"/>
  <c r="C101" i="123"/>
  <c r="P101" i="123" s="1"/>
  <c r="B101" i="123"/>
  <c r="AB100" i="123"/>
  <c r="AA100" i="123"/>
  <c r="Z100" i="123"/>
  <c r="Y100" i="123"/>
  <c r="X100" i="123"/>
  <c r="W100" i="123"/>
  <c r="V100" i="123"/>
  <c r="U100" i="123"/>
  <c r="T100" i="123"/>
  <c r="S100" i="123"/>
  <c r="R100" i="123"/>
  <c r="E100" i="123"/>
  <c r="D100" i="123"/>
  <c r="C100" i="123"/>
  <c r="P100" i="123" s="1"/>
  <c r="B100" i="123"/>
  <c r="AB99" i="123"/>
  <c r="AA99" i="123"/>
  <c r="Z99" i="123"/>
  <c r="Y99" i="123"/>
  <c r="X99" i="123"/>
  <c r="W99" i="123"/>
  <c r="V99" i="123"/>
  <c r="U99" i="123"/>
  <c r="T99" i="123"/>
  <c r="S99" i="123"/>
  <c r="R99" i="123"/>
  <c r="E99" i="123"/>
  <c r="D99" i="123"/>
  <c r="C99" i="123"/>
  <c r="P99" i="123" s="1"/>
  <c r="B99" i="123"/>
  <c r="AB98" i="123"/>
  <c r="AA98" i="123"/>
  <c r="Z98" i="123"/>
  <c r="Y98" i="123"/>
  <c r="X98" i="123"/>
  <c r="W98" i="123"/>
  <c r="V98" i="123"/>
  <c r="U98" i="123"/>
  <c r="T98" i="123"/>
  <c r="S98" i="123"/>
  <c r="R98" i="123"/>
  <c r="E98" i="123"/>
  <c r="D98" i="123"/>
  <c r="C98" i="123"/>
  <c r="P98" i="123" s="1"/>
  <c r="B98" i="123"/>
  <c r="AB97" i="123"/>
  <c r="AA97" i="123"/>
  <c r="Z97" i="123"/>
  <c r="Y97" i="123"/>
  <c r="X97" i="123"/>
  <c r="W97" i="123"/>
  <c r="V97" i="123"/>
  <c r="U97" i="123"/>
  <c r="T97" i="123"/>
  <c r="S97" i="123"/>
  <c r="R97" i="123"/>
  <c r="E97" i="123"/>
  <c r="D97" i="123"/>
  <c r="C97" i="123"/>
  <c r="P97" i="123" s="1"/>
  <c r="B97" i="123"/>
  <c r="AB96" i="123"/>
  <c r="AA96" i="123"/>
  <c r="Z96" i="123"/>
  <c r="Y96" i="123"/>
  <c r="X96" i="123"/>
  <c r="W96" i="123"/>
  <c r="V96" i="123"/>
  <c r="U96" i="123"/>
  <c r="T96" i="123"/>
  <c r="S96" i="123"/>
  <c r="R96" i="123"/>
  <c r="E96" i="123"/>
  <c r="D96" i="123"/>
  <c r="C96" i="123"/>
  <c r="B96" i="123"/>
  <c r="AB95" i="123"/>
  <c r="AA95" i="123"/>
  <c r="Z95" i="123"/>
  <c r="Y95" i="123"/>
  <c r="X95" i="123"/>
  <c r="W95" i="123"/>
  <c r="V95" i="123"/>
  <c r="U95" i="123"/>
  <c r="T95" i="123"/>
  <c r="S95" i="123"/>
  <c r="R95" i="123"/>
  <c r="E95" i="123"/>
  <c r="D95" i="123"/>
  <c r="C95" i="123"/>
  <c r="B95" i="123"/>
  <c r="AB94" i="123"/>
  <c r="AA94" i="123"/>
  <c r="Z94" i="123"/>
  <c r="Y94" i="123"/>
  <c r="X94" i="123"/>
  <c r="W94" i="123"/>
  <c r="V94" i="123"/>
  <c r="U94" i="123"/>
  <c r="T94" i="123"/>
  <c r="S94" i="123"/>
  <c r="R94" i="123"/>
  <c r="E94" i="123"/>
  <c r="D94" i="123"/>
  <c r="C94" i="123"/>
  <c r="B94" i="123"/>
  <c r="AB93" i="123"/>
  <c r="AA93" i="123"/>
  <c r="Z93" i="123"/>
  <c r="Y93" i="123"/>
  <c r="X93" i="123"/>
  <c r="W93" i="123"/>
  <c r="V93" i="123"/>
  <c r="U93" i="123"/>
  <c r="T93" i="123"/>
  <c r="S93" i="123"/>
  <c r="R93" i="123"/>
  <c r="E93" i="123"/>
  <c r="D93" i="123"/>
  <c r="C93" i="123"/>
  <c r="B93" i="123"/>
  <c r="AB92" i="123"/>
  <c r="AA92" i="123"/>
  <c r="Z92" i="123"/>
  <c r="Y92" i="123"/>
  <c r="X92" i="123"/>
  <c r="W92" i="123"/>
  <c r="V92" i="123"/>
  <c r="U92" i="123"/>
  <c r="T92" i="123"/>
  <c r="S92" i="123"/>
  <c r="R92" i="123"/>
  <c r="E92" i="123"/>
  <c r="D92" i="123"/>
  <c r="C92" i="123"/>
  <c r="B92" i="123"/>
  <c r="AB91" i="123"/>
  <c r="AA91" i="123"/>
  <c r="Z91" i="123"/>
  <c r="Y91" i="123"/>
  <c r="X91" i="123"/>
  <c r="W91" i="123"/>
  <c r="V91" i="123"/>
  <c r="U91" i="123"/>
  <c r="T91" i="123"/>
  <c r="S91" i="123"/>
  <c r="R91" i="123"/>
  <c r="E91" i="123"/>
  <c r="D91" i="123"/>
  <c r="C91" i="123"/>
  <c r="P91" i="123" s="1"/>
  <c r="B91" i="123"/>
  <c r="AB90" i="123"/>
  <c r="AA90" i="123"/>
  <c r="Z90" i="123"/>
  <c r="Y90" i="123"/>
  <c r="X90" i="123"/>
  <c r="W90" i="123"/>
  <c r="V90" i="123"/>
  <c r="U90" i="123"/>
  <c r="T90" i="123"/>
  <c r="S90" i="123"/>
  <c r="R90" i="123"/>
  <c r="E90" i="123"/>
  <c r="D90" i="123"/>
  <c r="C90" i="123"/>
  <c r="P90" i="123" s="1"/>
  <c r="B90" i="123"/>
  <c r="AB89" i="123"/>
  <c r="AA89" i="123"/>
  <c r="Z89" i="123"/>
  <c r="Y89" i="123"/>
  <c r="X89" i="123"/>
  <c r="W89" i="123"/>
  <c r="V89" i="123"/>
  <c r="U89" i="123"/>
  <c r="T89" i="123"/>
  <c r="S89" i="123"/>
  <c r="R89" i="123"/>
  <c r="E89" i="123"/>
  <c r="D89" i="123"/>
  <c r="C89" i="123"/>
  <c r="P89" i="123" s="1"/>
  <c r="B89" i="123"/>
  <c r="AB88" i="123"/>
  <c r="AA88" i="123"/>
  <c r="Z88" i="123"/>
  <c r="Y88" i="123"/>
  <c r="X88" i="123"/>
  <c r="W88" i="123"/>
  <c r="V88" i="123"/>
  <c r="U88" i="123"/>
  <c r="T88" i="123"/>
  <c r="S88" i="123"/>
  <c r="R88" i="123"/>
  <c r="E88" i="123"/>
  <c r="D88" i="123"/>
  <c r="C88" i="123"/>
  <c r="P88" i="123" s="1"/>
  <c r="B88" i="123"/>
  <c r="AB87" i="123"/>
  <c r="AA87" i="123"/>
  <c r="Z87" i="123"/>
  <c r="Y87" i="123"/>
  <c r="X87" i="123"/>
  <c r="W87" i="123"/>
  <c r="V87" i="123"/>
  <c r="U87" i="123"/>
  <c r="T87" i="123"/>
  <c r="S87" i="123"/>
  <c r="R87" i="123"/>
  <c r="E87" i="123"/>
  <c r="D87" i="123"/>
  <c r="C87" i="123"/>
  <c r="P87" i="123" s="1"/>
  <c r="B87" i="123"/>
  <c r="AB86" i="123"/>
  <c r="AA86" i="123"/>
  <c r="Z86" i="123"/>
  <c r="Y86" i="123"/>
  <c r="X86" i="123"/>
  <c r="W86" i="123"/>
  <c r="V86" i="123"/>
  <c r="U86" i="123"/>
  <c r="T86" i="123"/>
  <c r="S86" i="123"/>
  <c r="R86" i="123"/>
  <c r="E86" i="123"/>
  <c r="D86" i="123"/>
  <c r="C86" i="123"/>
  <c r="P86" i="123" s="1"/>
  <c r="B86" i="123"/>
  <c r="AB85" i="123"/>
  <c r="AA85" i="123"/>
  <c r="Z85" i="123"/>
  <c r="Y85" i="123"/>
  <c r="X85" i="123"/>
  <c r="W85" i="123"/>
  <c r="V85" i="123"/>
  <c r="U85" i="123"/>
  <c r="T85" i="123"/>
  <c r="S85" i="123"/>
  <c r="R85" i="123"/>
  <c r="E85" i="123"/>
  <c r="D85" i="123"/>
  <c r="C85" i="123"/>
  <c r="B85" i="123"/>
  <c r="AB84" i="123"/>
  <c r="AA84" i="123"/>
  <c r="Z84" i="123"/>
  <c r="Y84" i="123"/>
  <c r="X84" i="123"/>
  <c r="W84" i="123"/>
  <c r="V84" i="123"/>
  <c r="U84" i="123"/>
  <c r="T84" i="123"/>
  <c r="S84" i="123"/>
  <c r="R84" i="123"/>
  <c r="E84" i="123"/>
  <c r="D84" i="123"/>
  <c r="C84" i="123"/>
  <c r="B84" i="123"/>
  <c r="AB83" i="123"/>
  <c r="AA83" i="123"/>
  <c r="Z83" i="123"/>
  <c r="Y83" i="123"/>
  <c r="X83" i="123"/>
  <c r="W83" i="123"/>
  <c r="V83" i="123"/>
  <c r="U83" i="123"/>
  <c r="T83" i="123"/>
  <c r="S83" i="123"/>
  <c r="R83" i="123"/>
  <c r="E83" i="123"/>
  <c r="D83" i="123"/>
  <c r="C83" i="123"/>
  <c r="P83" i="123" s="1"/>
  <c r="B83" i="123"/>
  <c r="AB82" i="123"/>
  <c r="AA82" i="123"/>
  <c r="Z82" i="123"/>
  <c r="Y82" i="123"/>
  <c r="X82" i="123"/>
  <c r="W82" i="123"/>
  <c r="V82" i="123"/>
  <c r="U82" i="123"/>
  <c r="T82" i="123"/>
  <c r="S82" i="123"/>
  <c r="R82" i="123"/>
  <c r="E82" i="123"/>
  <c r="D82" i="123"/>
  <c r="C82" i="123"/>
  <c r="P82" i="123" s="1"/>
  <c r="B82" i="123"/>
  <c r="AB81" i="123"/>
  <c r="AA81" i="123"/>
  <c r="Z81" i="123"/>
  <c r="Y81" i="123"/>
  <c r="X81" i="123"/>
  <c r="W81" i="123"/>
  <c r="V81" i="123"/>
  <c r="U81" i="123"/>
  <c r="T81" i="123"/>
  <c r="S81" i="123"/>
  <c r="R81" i="123"/>
  <c r="E81" i="123"/>
  <c r="D81" i="123"/>
  <c r="C81" i="123"/>
  <c r="P81" i="123" s="1"/>
  <c r="B81" i="123"/>
  <c r="AB80" i="123"/>
  <c r="AA80" i="123"/>
  <c r="Z80" i="123"/>
  <c r="Y80" i="123"/>
  <c r="X80" i="123"/>
  <c r="W80" i="123"/>
  <c r="V80" i="123"/>
  <c r="U80" i="123"/>
  <c r="T80" i="123"/>
  <c r="S80" i="123"/>
  <c r="R80" i="123"/>
  <c r="E80" i="123"/>
  <c r="D80" i="123"/>
  <c r="C80" i="123"/>
  <c r="B80" i="123"/>
  <c r="AB79" i="123"/>
  <c r="AA79" i="123"/>
  <c r="Z79" i="123"/>
  <c r="Y79" i="123"/>
  <c r="X79" i="123"/>
  <c r="W79" i="123"/>
  <c r="V79" i="123"/>
  <c r="U79" i="123"/>
  <c r="T79" i="123"/>
  <c r="S79" i="123"/>
  <c r="R79" i="123"/>
  <c r="E79" i="123"/>
  <c r="D79" i="123"/>
  <c r="C79" i="123"/>
  <c r="B79" i="123"/>
  <c r="AB78" i="123"/>
  <c r="AA78" i="123"/>
  <c r="Z78" i="123"/>
  <c r="Y78" i="123"/>
  <c r="X78" i="123"/>
  <c r="W78" i="123"/>
  <c r="V78" i="123"/>
  <c r="U78" i="123"/>
  <c r="T78" i="123"/>
  <c r="S78" i="123"/>
  <c r="R78" i="123"/>
  <c r="E78" i="123"/>
  <c r="D78" i="123"/>
  <c r="C78" i="123"/>
  <c r="B78" i="123"/>
  <c r="AB77" i="123"/>
  <c r="AA77" i="123"/>
  <c r="Z77" i="123"/>
  <c r="Y77" i="123"/>
  <c r="X77" i="123"/>
  <c r="W77" i="123"/>
  <c r="V77" i="123"/>
  <c r="U77" i="123"/>
  <c r="T77" i="123"/>
  <c r="S77" i="123"/>
  <c r="R77" i="123"/>
  <c r="E77" i="123"/>
  <c r="D77" i="123"/>
  <c r="C77" i="123"/>
  <c r="P77" i="123" s="1"/>
  <c r="B77" i="123"/>
  <c r="AB76" i="123"/>
  <c r="AA76" i="123"/>
  <c r="Z76" i="123"/>
  <c r="Y76" i="123"/>
  <c r="X76" i="123"/>
  <c r="W76" i="123"/>
  <c r="V76" i="123"/>
  <c r="U76" i="123"/>
  <c r="T76" i="123"/>
  <c r="S76" i="123"/>
  <c r="R76" i="123"/>
  <c r="E76" i="123"/>
  <c r="D76" i="123"/>
  <c r="C76" i="123"/>
  <c r="P76" i="123" s="1"/>
  <c r="B76" i="123"/>
  <c r="AB75" i="123"/>
  <c r="AA75" i="123"/>
  <c r="Z75" i="123"/>
  <c r="Y75" i="123"/>
  <c r="X75" i="123"/>
  <c r="W75" i="123"/>
  <c r="V75" i="123"/>
  <c r="U75" i="123"/>
  <c r="T75" i="123"/>
  <c r="S75" i="123"/>
  <c r="R75" i="123"/>
  <c r="E75" i="123"/>
  <c r="D75" i="123"/>
  <c r="C75" i="123"/>
  <c r="P75" i="123" s="1"/>
  <c r="B75" i="123"/>
  <c r="AB74" i="123"/>
  <c r="AA74" i="123"/>
  <c r="Z74" i="123"/>
  <c r="Y74" i="123"/>
  <c r="X74" i="123"/>
  <c r="W74" i="123"/>
  <c r="V74" i="123"/>
  <c r="U74" i="123"/>
  <c r="T74" i="123"/>
  <c r="S74" i="123"/>
  <c r="R74" i="123"/>
  <c r="E74" i="123"/>
  <c r="D74" i="123"/>
  <c r="C74" i="123"/>
  <c r="P74" i="123" s="1"/>
  <c r="B74" i="123"/>
  <c r="AB73" i="123"/>
  <c r="AA73" i="123"/>
  <c r="Z73" i="123"/>
  <c r="Y73" i="123"/>
  <c r="X73" i="123"/>
  <c r="W73" i="123"/>
  <c r="V73" i="123"/>
  <c r="U73" i="123"/>
  <c r="T73" i="123"/>
  <c r="S73" i="123"/>
  <c r="R73" i="123"/>
  <c r="E73" i="123"/>
  <c r="D73" i="123"/>
  <c r="C73" i="123"/>
  <c r="P73" i="123" s="1"/>
  <c r="B73" i="123"/>
  <c r="AB72" i="123"/>
  <c r="AA72" i="123"/>
  <c r="Z72" i="123"/>
  <c r="Y72" i="123"/>
  <c r="X72" i="123"/>
  <c r="W72" i="123"/>
  <c r="V72" i="123"/>
  <c r="U72" i="123"/>
  <c r="T72" i="123"/>
  <c r="S72" i="123"/>
  <c r="R72" i="123"/>
  <c r="E72" i="123"/>
  <c r="D72" i="123"/>
  <c r="C72" i="123"/>
  <c r="P72" i="123" s="1"/>
  <c r="B72" i="123"/>
  <c r="AB71" i="123"/>
  <c r="AA71" i="123"/>
  <c r="Z71" i="123"/>
  <c r="Y71" i="123"/>
  <c r="X71" i="123"/>
  <c r="W71" i="123"/>
  <c r="V71" i="123"/>
  <c r="U71" i="123"/>
  <c r="T71" i="123"/>
  <c r="S71" i="123"/>
  <c r="R71" i="123"/>
  <c r="E71" i="123"/>
  <c r="D71" i="123"/>
  <c r="C71" i="123"/>
  <c r="P71" i="123" s="1"/>
  <c r="B71" i="123"/>
  <c r="AB70" i="123"/>
  <c r="AA70" i="123"/>
  <c r="Z70" i="123"/>
  <c r="Y70" i="123"/>
  <c r="X70" i="123"/>
  <c r="W70" i="123"/>
  <c r="V70" i="123"/>
  <c r="U70" i="123"/>
  <c r="T70" i="123"/>
  <c r="S70" i="123"/>
  <c r="R70" i="123"/>
  <c r="E70" i="123"/>
  <c r="D70" i="123"/>
  <c r="C70" i="123"/>
  <c r="B70" i="123"/>
  <c r="AB69" i="123"/>
  <c r="AA69" i="123"/>
  <c r="Z69" i="123"/>
  <c r="Y69" i="123"/>
  <c r="X69" i="123"/>
  <c r="W69" i="123"/>
  <c r="V69" i="123"/>
  <c r="U69" i="123"/>
  <c r="T69" i="123"/>
  <c r="S69" i="123"/>
  <c r="R69" i="123"/>
  <c r="E69" i="123"/>
  <c r="D69" i="123"/>
  <c r="C69" i="123"/>
  <c r="B69" i="123"/>
  <c r="AB68" i="123"/>
  <c r="AA68" i="123"/>
  <c r="Z68" i="123"/>
  <c r="Y68" i="123"/>
  <c r="X68" i="123"/>
  <c r="W68" i="123"/>
  <c r="V68" i="123"/>
  <c r="U68" i="123"/>
  <c r="T68" i="123"/>
  <c r="S68" i="123"/>
  <c r="R68" i="123"/>
  <c r="E68" i="123"/>
  <c r="D68" i="123"/>
  <c r="C68" i="123"/>
  <c r="B68" i="123"/>
  <c r="AB67" i="123"/>
  <c r="AA67" i="123"/>
  <c r="Z67" i="123"/>
  <c r="Y67" i="123"/>
  <c r="X67" i="123"/>
  <c r="W67" i="123"/>
  <c r="V67" i="123"/>
  <c r="U67" i="123"/>
  <c r="T67" i="123"/>
  <c r="S67" i="123"/>
  <c r="R67" i="123"/>
  <c r="E67" i="123"/>
  <c r="D67" i="123"/>
  <c r="C67" i="123"/>
  <c r="B67" i="123"/>
  <c r="AB66" i="123"/>
  <c r="AA66" i="123"/>
  <c r="Z66" i="123"/>
  <c r="Y66" i="123"/>
  <c r="X66" i="123"/>
  <c r="W66" i="123"/>
  <c r="V66" i="123"/>
  <c r="U66" i="123"/>
  <c r="T66" i="123"/>
  <c r="S66" i="123"/>
  <c r="R66" i="123"/>
  <c r="E66" i="123"/>
  <c r="D66" i="123"/>
  <c r="C66" i="123"/>
  <c r="B66" i="123"/>
  <c r="AB65" i="123"/>
  <c r="AA65" i="123"/>
  <c r="Z65" i="123"/>
  <c r="Y65" i="123"/>
  <c r="X65" i="123"/>
  <c r="W65" i="123"/>
  <c r="V65" i="123"/>
  <c r="U65" i="123"/>
  <c r="T65" i="123"/>
  <c r="S65" i="123"/>
  <c r="R65" i="123"/>
  <c r="E65" i="123"/>
  <c r="D65" i="123"/>
  <c r="C65" i="123"/>
  <c r="B65" i="123"/>
  <c r="AB64" i="123"/>
  <c r="AA64" i="123"/>
  <c r="Z64" i="123"/>
  <c r="Y64" i="123"/>
  <c r="X64" i="123"/>
  <c r="W64" i="123"/>
  <c r="V64" i="123"/>
  <c r="U64" i="123"/>
  <c r="T64" i="123"/>
  <c r="S64" i="123"/>
  <c r="R64" i="123"/>
  <c r="E64" i="123"/>
  <c r="D64" i="123"/>
  <c r="C64" i="123"/>
  <c r="B64" i="123"/>
  <c r="AB63" i="123"/>
  <c r="AA63" i="123"/>
  <c r="Z63" i="123"/>
  <c r="Y63" i="123"/>
  <c r="X63" i="123"/>
  <c r="W63" i="123"/>
  <c r="V63" i="123"/>
  <c r="U63" i="123"/>
  <c r="T63" i="123"/>
  <c r="S63" i="123"/>
  <c r="R63" i="123"/>
  <c r="E63" i="123"/>
  <c r="D63" i="123"/>
  <c r="C63" i="123"/>
  <c r="B63" i="123"/>
  <c r="AB62" i="123"/>
  <c r="AA62" i="123"/>
  <c r="Z62" i="123"/>
  <c r="Y62" i="123"/>
  <c r="X62" i="123"/>
  <c r="W62" i="123"/>
  <c r="V62" i="123"/>
  <c r="U62" i="123"/>
  <c r="T62" i="123"/>
  <c r="S62" i="123"/>
  <c r="R62" i="123"/>
  <c r="E62" i="123"/>
  <c r="D62" i="123"/>
  <c r="C62" i="123"/>
  <c r="B62" i="123"/>
  <c r="AB61" i="123"/>
  <c r="AA61" i="123"/>
  <c r="Z61" i="123"/>
  <c r="Y61" i="123"/>
  <c r="X61" i="123"/>
  <c r="W61" i="123"/>
  <c r="V61" i="123"/>
  <c r="U61" i="123"/>
  <c r="T61" i="123"/>
  <c r="S61" i="123"/>
  <c r="R61" i="123"/>
  <c r="E61" i="123"/>
  <c r="D61" i="123"/>
  <c r="C61" i="123"/>
  <c r="B61" i="123"/>
  <c r="AB60" i="123"/>
  <c r="AA60" i="123"/>
  <c r="Z60" i="123"/>
  <c r="Y60" i="123"/>
  <c r="X60" i="123"/>
  <c r="W60" i="123"/>
  <c r="V60" i="123"/>
  <c r="U60" i="123"/>
  <c r="T60" i="123"/>
  <c r="S60" i="123"/>
  <c r="R60" i="123"/>
  <c r="E60" i="123"/>
  <c r="D60" i="123"/>
  <c r="C60" i="123"/>
  <c r="B60" i="123"/>
  <c r="AB59" i="123"/>
  <c r="AA59" i="123"/>
  <c r="Z59" i="123"/>
  <c r="Y59" i="123"/>
  <c r="X59" i="123"/>
  <c r="W59" i="123"/>
  <c r="V59" i="123"/>
  <c r="U59" i="123"/>
  <c r="T59" i="123"/>
  <c r="S59" i="123"/>
  <c r="R59" i="123"/>
  <c r="E59" i="123"/>
  <c r="D59" i="123"/>
  <c r="C59" i="123"/>
  <c r="B59" i="123"/>
  <c r="AB58" i="123"/>
  <c r="AA58" i="123"/>
  <c r="Z58" i="123"/>
  <c r="Y58" i="123"/>
  <c r="X58" i="123"/>
  <c r="W58" i="123"/>
  <c r="V58" i="123"/>
  <c r="U58" i="123"/>
  <c r="T58" i="123"/>
  <c r="S58" i="123"/>
  <c r="R58" i="123"/>
  <c r="E58" i="123"/>
  <c r="D58" i="123"/>
  <c r="C58" i="123"/>
  <c r="B58" i="123"/>
  <c r="AB57" i="123"/>
  <c r="AA57" i="123"/>
  <c r="Z57" i="123"/>
  <c r="Y57" i="123"/>
  <c r="X57" i="123"/>
  <c r="W57" i="123"/>
  <c r="V57" i="123"/>
  <c r="U57" i="123"/>
  <c r="T57" i="123"/>
  <c r="S57" i="123"/>
  <c r="R57" i="123"/>
  <c r="E57" i="123"/>
  <c r="D57" i="123"/>
  <c r="C57" i="123"/>
  <c r="B57" i="123"/>
  <c r="AB56" i="123"/>
  <c r="AA56" i="123"/>
  <c r="Z56" i="123"/>
  <c r="Y56" i="123"/>
  <c r="X56" i="123"/>
  <c r="W56" i="123"/>
  <c r="V56" i="123"/>
  <c r="U56" i="123"/>
  <c r="T56" i="123"/>
  <c r="S56" i="123"/>
  <c r="R56" i="123"/>
  <c r="E56" i="123"/>
  <c r="D56" i="123"/>
  <c r="C56" i="123"/>
  <c r="B56" i="123"/>
  <c r="AB55" i="123"/>
  <c r="AA55" i="123"/>
  <c r="Z55" i="123"/>
  <c r="Y55" i="123"/>
  <c r="X55" i="123"/>
  <c r="W55" i="123"/>
  <c r="V55" i="123"/>
  <c r="U55" i="123"/>
  <c r="T55" i="123"/>
  <c r="S55" i="123"/>
  <c r="R55" i="123"/>
  <c r="E55" i="123"/>
  <c r="D55" i="123"/>
  <c r="C55" i="123"/>
  <c r="B55" i="123"/>
  <c r="AB54" i="123"/>
  <c r="AA54" i="123"/>
  <c r="Z54" i="123"/>
  <c r="Y54" i="123"/>
  <c r="X54" i="123"/>
  <c r="W54" i="123"/>
  <c r="V54" i="123"/>
  <c r="U54" i="123"/>
  <c r="T54" i="123"/>
  <c r="S54" i="123"/>
  <c r="R54" i="123"/>
  <c r="E54" i="123"/>
  <c r="D54" i="123"/>
  <c r="C54" i="123"/>
  <c r="B54" i="123"/>
  <c r="AB53" i="123"/>
  <c r="AA53" i="123"/>
  <c r="Z53" i="123"/>
  <c r="Y53" i="123"/>
  <c r="X53" i="123"/>
  <c r="W53" i="123"/>
  <c r="V53" i="123"/>
  <c r="U53" i="123"/>
  <c r="T53" i="123"/>
  <c r="S53" i="123"/>
  <c r="R53" i="123"/>
  <c r="E53" i="123"/>
  <c r="D53" i="123"/>
  <c r="C53" i="123"/>
  <c r="B53" i="123"/>
  <c r="AB52" i="123"/>
  <c r="AA52" i="123"/>
  <c r="Z52" i="123"/>
  <c r="Y52" i="123"/>
  <c r="X52" i="123"/>
  <c r="W52" i="123"/>
  <c r="V52" i="123"/>
  <c r="U52" i="123"/>
  <c r="T52" i="123"/>
  <c r="S52" i="123"/>
  <c r="R52" i="123"/>
  <c r="E52" i="123"/>
  <c r="D52" i="123"/>
  <c r="C52" i="123"/>
  <c r="B52" i="123"/>
  <c r="AB51" i="123"/>
  <c r="AA51" i="123"/>
  <c r="Z51" i="123"/>
  <c r="Y51" i="123"/>
  <c r="X51" i="123"/>
  <c r="W51" i="123"/>
  <c r="V51" i="123"/>
  <c r="U51" i="123"/>
  <c r="T51" i="123"/>
  <c r="S51" i="123"/>
  <c r="R51" i="123"/>
  <c r="E51" i="123"/>
  <c r="D51" i="123"/>
  <c r="C51" i="123"/>
  <c r="B51" i="123"/>
  <c r="AB50" i="123"/>
  <c r="AA50" i="123"/>
  <c r="Z50" i="123"/>
  <c r="Y50" i="123"/>
  <c r="X50" i="123"/>
  <c r="W50" i="123"/>
  <c r="V50" i="123"/>
  <c r="U50" i="123"/>
  <c r="T50" i="123"/>
  <c r="S50" i="123"/>
  <c r="R50" i="123"/>
  <c r="E50" i="123"/>
  <c r="D50" i="123"/>
  <c r="C50" i="123"/>
  <c r="B50" i="123"/>
  <c r="AB49" i="123"/>
  <c r="AA49" i="123"/>
  <c r="Z49" i="123"/>
  <c r="Y49" i="123"/>
  <c r="X49" i="123"/>
  <c r="W49" i="123"/>
  <c r="V49" i="123"/>
  <c r="U49" i="123"/>
  <c r="T49" i="123"/>
  <c r="S49" i="123"/>
  <c r="R49" i="123"/>
  <c r="E49" i="123"/>
  <c r="D49" i="123"/>
  <c r="C49" i="123"/>
  <c r="B49" i="123"/>
  <c r="AB48" i="123"/>
  <c r="AA48" i="123"/>
  <c r="Z48" i="123"/>
  <c r="Y48" i="123"/>
  <c r="X48" i="123"/>
  <c r="W48" i="123"/>
  <c r="V48" i="123"/>
  <c r="U48" i="123"/>
  <c r="T48" i="123"/>
  <c r="S48" i="123"/>
  <c r="R48" i="123"/>
  <c r="E48" i="123"/>
  <c r="D48" i="123"/>
  <c r="C48" i="123"/>
  <c r="B48" i="123"/>
  <c r="AB47" i="123"/>
  <c r="AA47" i="123"/>
  <c r="Z47" i="123"/>
  <c r="Y47" i="123"/>
  <c r="X47" i="123"/>
  <c r="W47" i="123"/>
  <c r="V47" i="123"/>
  <c r="U47" i="123"/>
  <c r="T47" i="123"/>
  <c r="S47" i="123"/>
  <c r="R47" i="123"/>
  <c r="E47" i="123"/>
  <c r="D47" i="123"/>
  <c r="C47" i="123"/>
  <c r="B47" i="123"/>
  <c r="AB46" i="123"/>
  <c r="AA46" i="123"/>
  <c r="Z46" i="123"/>
  <c r="Y46" i="123"/>
  <c r="X46" i="123"/>
  <c r="W46" i="123"/>
  <c r="V46" i="123"/>
  <c r="U46" i="123"/>
  <c r="T46" i="123"/>
  <c r="S46" i="123"/>
  <c r="R46" i="123"/>
  <c r="E46" i="123"/>
  <c r="D46" i="123"/>
  <c r="C46" i="123"/>
  <c r="B46" i="123"/>
  <c r="AB45" i="123"/>
  <c r="AA45" i="123"/>
  <c r="Z45" i="123"/>
  <c r="Y45" i="123"/>
  <c r="X45" i="123"/>
  <c r="W45" i="123"/>
  <c r="V45" i="123"/>
  <c r="U45" i="123"/>
  <c r="T45" i="123"/>
  <c r="S45" i="123"/>
  <c r="R45" i="123"/>
  <c r="E45" i="123"/>
  <c r="D45" i="123"/>
  <c r="C45" i="123"/>
  <c r="B45" i="123"/>
  <c r="AB44" i="123"/>
  <c r="AA44" i="123"/>
  <c r="Z44" i="123"/>
  <c r="Y44" i="123"/>
  <c r="X44" i="123"/>
  <c r="W44" i="123"/>
  <c r="V44" i="123"/>
  <c r="U44" i="123"/>
  <c r="T44" i="123"/>
  <c r="S44" i="123"/>
  <c r="R44" i="123"/>
  <c r="E44" i="123"/>
  <c r="D44" i="123"/>
  <c r="C44" i="123"/>
  <c r="B44" i="123"/>
  <c r="AB43" i="123"/>
  <c r="AA43" i="123"/>
  <c r="Z43" i="123"/>
  <c r="Y43" i="123"/>
  <c r="X43" i="123"/>
  <c r="W43" i="123"/>
  <c r="V43" i="123"/>
  <c r="U43" i="123"/>
  <c r="T43" i="123"/>
  <c r="S43" i="123"/>
  <c r="R43" i="123"/>
  <c r="E43" i="123"/>
  <c r="D43" i="123"/>
  <c r="C43" i="123"/>
  <c r="B43" i="123"/>
  <c r="AB42" i="123"/>
  <c r="AA42" i="123"/>
  <c r="Z42" i="123"/>
  <c r="Y42" i="123"/>
  <c r="X42" i="123"/>
  <c r="W42" i="123"/>
  <c r="V42" i="123"/>
  <c r="U42" i="123"/>
  <c r="T42" i="123"/>
  <c r="S42" i="123"/>
  <c r="R42" i="123"/>
  <c r="E42" i="123"/>
  <c r="D42" i="123"/>
  <c r="C42" i="123"/>
  <c r="B42" i="123"/>
  <c r="AB41" i="123"/>
  <c r="AA41" i="123"/>
  <c r="Z41" i="123"/>
  <c r="Y41" i="123"/>
  <c r="X41" i="123"/>
  <c r="W41" i="123"/>
  <c r="V41" i="123"/>
  <c r="U41" i="123"/>
  <c r="T41" i="123"/>
  <c r="S41" i="123"/>
  <c r="R41" i="123"/>
  <c r="E41" i="123"/>
  <c r="D41" i="123"/>
  <c r="C41" i="123"/>
  <c r="B41" i="123"/>
  <c r="AB40" i="123"/>
  <c r="AA40" i="123"/>
  <c r="Z40" i="123"/>
  <c r="Y40" i="123"/>
  <c r="X40" i="123"/>
  <c r="W40" i="123"/>
  <c r="V40" i="123"/>
  <c r="U40" i="123"/>
  <c r="T40" i="123"/>
  <c r="S40" i="123"/>
  <c r="R40" i="123"/>
  <c r="E40" i="123"/>
  <c r="D40" i="123"/>
  <c r="C40" i="123"/>
  <c r="B40" i="123"/>
  <c r="AB39" i="123"/>
  <c r="AA39" i="123"/>
  <c r="Z39" i="123"/>
  <c r="Y39" i="123"/>
  <c r="X39" i="123"/>
  <c r="W39" i="123"/>
  <c r="V39" i="123"/>
  <c r="U39" i="123"/>
  <c r="T39" i="123"/>
  <c r="S39" i="123"/>
  <c r="R39" i="123"/>
  <c r="E39" i="123"/>
  <c r="D39" i="123"/>
  <c r="C39" i="123"/>
  <c r="B39" i="123"/>
  <c r="AB38" i="123"/>
  <c r="AA38" i="123"/>
  <c r="Z38" i="123"/>
  <c r="Y38" i="123"/>
  <c r="X38" i="123"/>
  <c r="W38" i="123"/>
  <c r="V38" i="123"/>
  <c r="U38" i="123"/>
  <c r="T38" i="123"/>
  <c r="S38" i="123"/>
  <c r="R38" i="123"/>
  <c r="E38" i="123"/>
  <c r="D38" i="123"/>
  <c r="C38" i="123"/>
  <c r="B38" i="123"/>
  <c r="AB37" i="123"/>
  <c r="AA37" i="123"/>
  <c r="Z37" i="123"/>
  <c r="Y37" i="123"/>
  <c r="X37" i="123"/>
  <c r="W37" i="123"/>
  <c r="V37" i="123"/>
  <c r="U37" i="123"/>
  <c r="T37" i="123"/>
  <c r="S37" i="123"/>
  <c r="R37" i="123"/>
  <c r="E37" i="123"/>
  <c r="D37" i="123"/>
  <c r="C37" i="123"/>
  <c r="B37" i="123"/>
  <c r="AB36" i="123"/>
  <c r="AA36" i="123"/>
  <c r="Z36" i="123"/>
  <c r="Y36" i="123"/>
  <c r="X36" i="123"/>
  <c r="W36" i="123"/>
  <c r="V36" i="123"/>
  <c r="U36" i="123"/>
  <c r="T36" i="123"/>
  <c r="S36" i="123"/>
  <c r="R36" i="123"/>
  <c r="E36" i="123"/>
  <c r="D36" i="123"/>
  <c r="C36" i="123"/>
  <c r="B36" i="123"/>
  <c r="AB35" i="123"/>
  <c r="AA35" i="123"/>
  <c r="Z35" i="123"/>
  <c r="Y35" i="123"/>
  <c r="X35" i="123"/>
  <c r="W35" i="123"/>
  <c r="V35" i="123"/>
  <c r="U35" i="123"/>
  <c r="T35" i="123"/>
  <c r="S35" i="123"/>
  <c r="R35" i="123"/>
  <c r="E35" i="123"/>
  <c r="D35" i="123"/>
  <c r="C35" i="123"/>
  <c r="B35" i="123"/>
  <c r="AB34" i="123"/>
  <c r="AA34" i="123"/>
  <c r="Z34" i="123"/>
  <c r="Y34" i="123"/>
  <c r="X34" i="123"/>
  <c r="W34" i="123"/>
  <c r="V34" i="123"/>
  <c r="U34" i="123"/>
  <c r="T34" i="123"/>
  <c r="S34" i="123"/>
  <c r="R34" i="123"/>
  <c r="E34" i="123"/>
  <c r="D34" i="123"/>
  <c r="C34" i="123"/>
  <c r="B34" i="123"/>
  <c r="AB33" i="123"/>
  <c r="AA33" i="123"/>
  <c r="Z33" i="123"/>
  <c r="Y33" i="123"/>
  <c r="X33" i="123"/>
  <c r="W33" i="123"/>
  <c r="V33" i="123"/>
  <c r="U33" i="123"/>
  <c r="T33" i="123"/>
  <c r="S33" i="123"/>
  <c r="R33" i="123"/>
  <c r="E33" i="123"/>
  <c r="D33" i="123"/>
  <c r="C33" i="123"/>
  <c r="P33" i="123" s="1"/>
  <c r="B33" i="123"/>
  <c r="AB32" i="123"/>
  <c r="AA32" i="123"/>
  <c r="Z32" i="123"/>
  <c r="Y32" i="123"/>
  <c r="X32" i="123"/>
  <c r="W32" i="123"/>
  <c r="V32" i="123"/>
  <c r="U32" i="123"/>
  <c r="T32" i="123"/>
  <c r="S32" i="123"/>
  <c r="R32" i="123"/>
  <c r="E32" i="123"/>
  <c r="D32" i="123"/>
  <c r="C32" i="123"/>
  <c r="P32" i="123" s="1"/>
  <c r="B32" i="123"/>
  <c r="AB31" i="123"/>
  <c r="AA31" i="123"/>
  <c r="Z31" i="123"/>
  <c r="Y31" i="123"/>
  <c r="X31" i="123"/>
  <c r="W31" i="123"/>
  <c r="V31" i="123"/>
  <c r="U31" i="123"/>
  <c r="T31" i="123"/>
  <c r="S31" i="123"/>
  <c r="R31" i="123"/>
  <c r="E31" i="123"/>
  <c r="D31" i="123"/>
  <c r="C31" i="123"/>
  <c r="B31" i="123"/>
  <c r="AB30" i="123"/>
  <c r="AA30" i="123"/>
  <c r="Z30" i="123"/>
  <c r="Y30" i="123"/>
  <c r="X30" i="123"/>
  <c r="W30" i="123"/>
  <c r="V30" i="123"/>
  <c r="U30" i="123"/>
  <c r="T30" i="123"/>
  <c r="S30" i="123"/>
  <c r="R30" i="123"/>
  <c r="E30" i="123"/>
  <c r="D30" i="123"/>
  <c r="C30" i="123"/>
  <c r="B30" i="123"/>
  <c r="AB29" i="123"/>
  <c r="AA29" i="123"/>
  <c r="Z29" i="123"/>
  <c r="Y29" i="123"/>
  <c r="X29" i="123"/>
  <c r="W29" i="123"/>
  <c r="V29" i="123"/>
  <c r="U29" i="123"/>
  <c r="T29" i="123"/>
  <c r="S29" i="123"/>
  <c r="R29" i="123"/>
  <c r="E29" i="123"/>
  <c r="D29" i="123"/>
  <c r="C29" i="123"/>
  <c r="B29" i="123"/>
  <c r="AB28" i="123"/>
  <c r="AA28" i="123"/>
  <c r="Z28" i="123"/>
  <c r="Y28" i="123"/>
  <c r="X28" i="123"/>
  <c r="W28" i="123"/>
  <c r="V28" i="123"/>
  <c r="U28" i="123"/>
  <c r="T28" i="123"/>
  <c r="S28" i="123"/>
  <c r="R28" i="123"/>
  <c r="E28" i="123"/>
  <c r="D28" i="123"/>
  <c r="C28" i="123"/>
  <c r="B28" i="123"/>
  <c r="AB27" i="123"/>
  <c r="AA27" i="123"/>
  <c r="Z27" i="123"/>
  <c r="Y27" i="123"/>
  <c r="X27" i="123"/>
  <c r="W27" i="123"/>
  <c r="V27" i="123"/>
  <c r="U27" i="123"/>
  <c r="T27" i="123"/>
  <c r="S27" i="123"/>
  <c r="R27" i="123"/>
  <c r="E27" i="123"/>
  <c r="D27" i="123"/>
  <c r="C27" i="123"/>
  <c r="B27" i="123"/>
  <c r="AB26" i="123"/>
  <c r="AA26" i="123"/>
  <c r="Z26" i="123"/>
  <c r="Y26" i="123"/>
  <c r="X26" i="123"/>
  <c r="W26" i="123"/>
  <c r="V26" i="123"/>
  <c r="U26" i="123"/>
  <c r="T26" i="123"/>
  <c r="S26" i="123"/>
  <c r="R26" i="123"/>
  <c r="E26" i="123"/>
  <c r="D26" i="123"/>
  <c r="C26" i="123"/>
  <c r="B26" i="123"/>
  <c r="AB25" i="123"/>
  <c r="AA25" i="123"/>
  <c r="Z25" i="123"/>
  <c r="Y25" i="123"/>
  <c r="X25" i="123"/>
  <c r="W25" i="123"/>
  <c r="V25" i="123"/>
  <c r="U25" i="123"/>
  <c r="T25" i="123"/>
  <c r="S25" i="123"/>
  <c r="R25" i="123"/>
  <c r="E25" i="123"/>
  <c r="D25" i="123"/>
  <c r="C25" i="123"/>
  <c r="B25" i="123"/>
  <c r="AB24" i="123"/>
  <c r="AA24" i="123"/>
  <c r="Z24" i="123"/>
  <c r="Y24" i="123"/>
  <c r="X24" i="123"/>
  <c r="W24" i="123"/>
  <c r="V24" i="123"/>
  <c r="U24" i="123"/>
  <c r="T24" i="123"/>
  <c r="S24" i="123"/>
  <c r="R24" i="123"/>
  <c r="E24" i="123"/>
  <c r="D24" i="123"/>
  <c r="C24" i="123"/>
  <c r="B24" i="123"/>
  <c r="AB23" i="123"/>
  <c r="AA23" i="123"/>
  <c r="Z23" i="123"/>
  <c r="Y23" i="123"/>
  <c r="X23" i="123"/>
  <c r="W23" i="123"/>
  <c r="V23" i="123"/>
  <c r="U23" i="123"/>
  <c r="T23" i="123"/>
  <c r="S23" i="123"/>
  <c r="R23" i="123"/>
  <c r="E23" i="123"/>
  <c r="D23" i="123"/>
  <c r="C23" i="123"/>
  <c r="B23" i="123"/>
  <c r="AB22" i="123"/>
  <c r="AA22" i="123"/>
  <c r="Z22" i="123"/>
  <c r="Y22" i="123"/>
  <c r="X22" i="123"/>
  <c r="W22" i="123"/>
  <c r="V22" i="123"/>
  <c r="U22" i="123"/>
  <c r="T22" i="123"/>
  <c r="S22" i="123"/>
  <c r="R22" i="123"/>
  <c r="E22" i="123"/>
  <c r="D22" i="123"/>
  <c r="C22" i="123"/>
  <c r="B22" i="123"/>
  <c r="AB21" i="123"/>
  <c r="AA21" i="123"/>
  <c r="Z21" i="123"/>
  <c r="Y21" i="123"/>
  <c r="X21" i="123"/>
  <c r="W21" i="123"/>
  <c r="V21" i="123"/>
  <c r="U21" i="123"/>
  <c r="T21" i="123"/>
  <c r="S21" i="123"/>
  <c r="R21" i="123"/>
  <c r="E21" i="123"/>
  <c r="D21" i="123"/>
  <c r="C21" i="123"/>
  <c r="B21" i="123"/>
  <c r="AB20" i="123"/>
  <c r="AA20" i="123"/>
  <c r="Z20" i="123"/>
  <c r="Y20" i="123"/>
  <c r="X20" i="123"/>
  <c r="W20" i="123"/>
  <c r="V20" i="123"/>
  <c r="U20" i="123"/>
  <c r="T20" i="123"/>
  <c r="S20" i="123"/>
  <c r="R20" i="123"/>
  <c r="E20" i="123"/>
  <c r="D20" i="123"/>
  <c r="C20" i="123"/>
  <c r="B20" i="123"/>
  <c r="AB19" i="123"/>
  <c r="AA19" i="123"/>
  <c r="Z19" i="123"/>
  <c r="Y19" i="123"/>
  <c r="X19" i="123"/>
  <c r="W19" i="123"/>
  <c r="V19" i="123"/>
  <c r="U19" i="123"/>
  <c r="T19" i="123"/>
  <c r="S19" i="123"/>
  <c r="R19" i="123"/>
  <c r="E19" i="123"/>
  <c r="D19" i="123"/>
  <c r="C19" i="123"/>
  <c r="B19" i="123"/>
  <c r="AB18" i="123"/>
  <c r="AA18" i="123"/>
  <c r="Z18" i="123"/>
  <c r="Y18" i="123"/>
  <c r="X18" i="123"/>
  <c r="W18" i="123"/>
  <c r="V18" i="123"/>
  <c r="U18" i="123"/>
  <c r="T18" i="123"/>
  <c r="S18" i="123"/>
  <c r="R18" i="123"/>
  <c r="E18" i="123"/>
  <c r="D18" i="123"/>
  <c r="C18" i="123"/>
  <c r="B18" i="123"/>
  <c r="AB17" i="123"/>
  <c r="AA17" i="123"/>
  <c r="Z17" i="123"/>
  <c r="Y17" i="123"/>
  <c r="X17" i="123"/>
  <c r="W17" i="123"/>
  <c r="V17" i="123"/>
  <c r="U17" i="123"/>
  <c r="T17" i="123"/>
  <c r="S17" i="123"/>
  <c r="R17" i="123"/>
  <c r="E17" i="123"/>
  <c r="D17" i="123"/>
  <c r="C17" i="123"/>
  <c r="P17" i="123" s="1"/>
  <c r="B17" i="123"/>
  <c r="AB16" i="123"/>
  <c r="AA16" i="123"/>
  <c r="Z16" i="123"/>
  <c r="Y16" i="123"/>
  <c r="X16" i="123"/>
  <c r="W16" i="123"/>
  <c r="V16" i="123"/>
  <c r="U16" i="123"/>
  <c r="T16" i="123"/>
  <c r="S16" i="123"/>
  <c r="R16" i="123"/>
  <c r="E16" i="123"/>
  <c r="D16" i="123"/>
  <c r="C16" i="123"/>
  <c r="P16" i="123" s="1"/>
  <c r="B16" i="123"/>
  <c r="AB15" i="123"/>
  <c r="AA15" i="123"/>
  <c r="Z15" i="123"/>
  <c r="Y15" i="123"/>
  <c r="X15" i="123"/>
  <c r="W15" i="123"/>
  <c r="V15" i="123"/>
  <c r="U15" i="123"/>
  <c r="T15" i="123"/>
  <c r="S15" i="123"/>
  <c r="R15" i="123"/>
  <c r="E15" i="123"/>
  <c r="D15" i="123"/>
  <c r="C15" i="123"/>
  <c r="P15" i="123" s="1"/>
  <c r="B15" i="123"/>
  <c r="AB14" i="123"/>
  <c r="AA14" i="123"/>
  <c r="Z14" i="123"/>
  <c r="Y14" i="123"/>
  <c r="X14" i="123"/>
  <c r="W14" i="123"/>
  <c r="V14" i="123"/>
  <c r="U14" i="123"/>
  <c r="T14" i="123"/>
  <c r="S14" i="123"/>
  <c r="R14" i="123"/>
  <c r="E14" i="123"/>
  <c r="D14" i="123"/>
  <c r="C14" i="123"/>
  <c r="P14" i="123" s="1"/>
  <c r="B14" i="123"/>
  <c r="AB13" i="123"/>
  <c r="AA13" i="123"/>
  <c r="Z13" i="123"/>
  <c r="Y13" i="123"/>
  <c r="X13" i="123"/>
  <c r="W13" i="123"/>
  <c r="V13" i="123"/>
  <c r="U13" i="123"/>
  <c r="T13" i="123"/>
  <c r="S13" i="123"/>
  <c r="R13" i="123"/>
  <c r="E13" i="123"/>
  <c r="D13" i="123"/>
  <c r="C13" i="123"/>
  <c r="B13" i="123"/>
  <c r="AB12" i="123"/>
  <c r="AA12" i="123"/>
  <c r="Z12" i="123"/>
  <c r="Y12" i="123"/>
  <c r="X12" i="123"/>
  <c r="W12" i="123"/>
  <c r="V12" i="123"/>
  <c r="U12" i="123"/>
  <c r="T12" i="123"/>
  <c r="S12" i="123"/>
  <c r="R12" i="123"/>
  <c r="E12" i="123"/>
  <c r="D12" i="123"/>
  <c r="C12" i="123"/>
  <c r="B12" i="123"/>
  <c r="AB11" i="123"/>
  <c r="AA11" i="123"/>
  <c r="Z11" i="123"/>
  <c r="Y11" i="123"/>
  <c r="X11" i="123"/>
  <c r="W11" i="123"/>
  <c r="V11" i="123"/>
  <c r="U11" i="123"/>
  <c r="T11" i="123"/>
  <c r="S11" i="123"/>
  <c r="R11" i="123"/>
  <c r="E11" i="123"/>
  <c r="D11" i="123"/>
  <c r="C11" i="123"/>
  <c r="B11" i="123"/>
  <c r="AB10" i="123"/>
  <c r="AA10" i="123"/>
  <c r="Z10" i="123"/>
  <c r="Y10" i="123"/>
  <c r="X10" i="123"/>
  <c r="W10" i="123"/>
  <c r="V10" i="123"/>
  <c r="U10" i="123"/>
  <c r="T10" i="123"/>
  <c r="S10" i="123"/>
  <c r="R10" i="123"/>
  <c r="E10" i="123"/>
  <c r="D10" i="123"/>
  <c r="C10" i="123"/>
  <c r="P10" i="123" s="1"/>
  <c r="B10" i="123"/>
  <c r="AB9" i="123"/>
  <c r="AA9" i="123"/>
  <c r="Z9" i="123"/>
  <c r="Y9" i="123"/>
  <c r="X9" i="123"/>
  <c r="W9" i="123"/>
  <c r="V9" i="123"/>
  <c r="U9" i="123"/>
  <c r="T9" i="123"/>
  <c r="S9" i="123"/>
  <c r="R9" i="123"/>
  <c r="E9" i="123"/>
  <c r="D9" i="123"/>
  <c r="C9" i="123"/>
  <c r="P9" i="123" s="1"/>
  <c r="B9" i="123"/>
  <c r="AB8" i="123"/>
  <c r="AA8" i="123"/>
  <c r="Z8" i="123"/>
  <c r="Y8" i="123"/>
  <c r="X8" i="123"/>
  <c r="W8" i="123"/>
  <c r="V8" i="123"/>
  <c r="U8" i="123"/>
  <c r="T8" i="123"/>
  <c r="S8" i="123"/>
  <c r="R8" i="123"/>
  <c r="E8" i="123"/>
  <c r="D8" i="123"/>
  <c r="C8" i="123"/>
  <c r="P8" i="123" s="1"/>
  <c r="B8" i="123"/>
  <c r="AB7" i="123"/>
  <c r="AA7" i="123"/>
  <c r="Z7" i="123"/>
  <c r="Y7" i="123"/>
  <c r="X7" i="123"/>
  <c r="W7" i="123"/>
  <c r="V7" i="123"/>
  <c r="U7" i="123"/>
  <c r="T7" i="123"/>
  <c r="S7" i="123"/>
  <c r="R7" i="123"/>
  <c r="E7" i="123"/>
  <c r="D7" i="123"/>
  <c r="C7" i="123"/>
  <c r="B7" i="123"/>
  <c r="AB6" i="123"/>
  <c r="AA6" i="123"/>
  <c r="Z6" i="123"/>
  <c r="Y6" i="123"/>
  <c r="X6" i="123"/>
  <c r="W6" i="123"/>
  <c r="V6" i="123"/>
  <c r="U6" i="123"/>
  <c r="T6" i="123"/>
  <c r="S6" i="123"/>
  <c r="R6" i="123"/>
  <c r="E6" i="123"/>
  <c r="D6" i="123"/>
  <c r="C6" i="123"/>
  <c r="B6" i="123"/>
  <c r="AB5" i="123"/>
  <c r="AA5" i="123"/>
  <c r="Z5" i="123"/>
  <c r="Y5" i="123"/>
  <c r="X5" i="123"/>
  <c r="W5" i="123"/>
  <c r="V5" i="123"/>
  <c r="U5" i="123"/>
  <c r="T5" i="123"/>
  <c r="S5" i="123"/>
  <c r="R5" i="123"/>
  <c r="E5" i="123"/>
  <c r="D5" i="123"/>
  <c r="C5" i="123"/>
  <c r="B5" i="123"/>
  <c r="AB4" i="123"/>
  <c r="AA4" i="123"/>
  <c r="Z4" i="123"/>
  <c r="Y4" i="123"/>
  <c r="X4" i="123"/>
  <c r="W4" i="123"/>
  <c r="V4" i="123"/>
  <c r="U4" i="123"/>
  <c r="T4" i="123"/>
  <c r="S4" i="123"/>
  <c r="R4" i="123"/>
  <c r="E4" i="123"/>
  <c r="D4" i="123"/>
  <c r="C4" i="123"/>
  <c r="B4" i="123"/>
  <c r="AB3" i="123"/>
  <c r="E3" i="123"/>
  <c r="D3" i="123"/>
  <c r="C3" i="123"/>
  <c r="B3" i="123"/>
  <c r="AB133" i="124"/>
  <c r="AA133" i="124"/>
  <c r="Z133" i="124"/>
  <c r="Y133" i="124"/>
  <c r="X133" i="124"/>
  <c r="W133" i="124"/>
  <c r="V133" i="124"/>
  <c r="U133" i="124"/>
  <c r="T133" i="124"/>
  <c r="S133" i="124"/>
  <c r="R133" i="124"/>
  <c r="E133" i="124"/>
  <c r="D133" i="124"/>
  <c r="C133" i="124"/>
  <c r="P133" i="124" s="1"/>
  <c r="B133" i="124"/>
  <c r="AB132" i="124"/>
  <c r="AA132" i="124"/>
  <c r="Z132" i="124"/>
  <c r="Y132" i="124"/>
  <c r="X132" i="124"/>
  <c r="W132" i="124"/>
  <c r="V132" i="124"/>
  <c r="U132" i="124"/>
  <c r="T132" i="124"/>
  <c r="S132" i="124"/>
  <c r="R132" i="124"/>
  <c r="E132" i="124"/>
  <c r="D132" i="124"/>
  <c r="C132" i="124"/>
  <c r="P132" i="124" s="1"/>
  <c r="B132" i="124"/>
  <c r="AB131" i="124"/>
  <c r="AA131" i="124"/>
  <c r="Z131" i="124"/>
  <c r="Y131" i="124"/>
  <c r="X131" i="124"/>
  <c r="W131" i="124"/>
  <c r="V131" i="124"/>
  <c r="U131" i="124"/>
  <c r="T131" i="124"/>
  <c r="S131" i="124"/>
  <c r="R131" i="124"/>
  <c r="E131" i="124"/>
  <c r="D131" i="124"/>
  <c r="C131" i="124"/>
  <c r="B131" i="124"/>
  <c r="AB130" i="124"/>
  <c r="AA130" i="124"/>
  <c r="Z130" i="124"/>
  <c r="Y130" i="124"/>
  <c r="X130" i="124"/>
  <c r="W130" i="124"/>
  <c r="V130" i="124"/>
  <c r="U130" i="124"/>
  <c r="T130" i="124"/>
  <c r="S130" i="124"/>
  <c r="R130" i="124"/>
  <c r="E130" i="124"/>
  <c r="D130" i="124"/>
  <c r="C130" i="124"/>
  <c r="B130" i="124"/>
  <c r="AB129" i="124"/>
  <c r="AA129" i="124"/>
  <c r="Z129" i="124"/>
  <c r="Y129" i="124"/>
  <c r="X129" i="124"/>
  <c r="W129" i="124"/>
  <c r="V129" i="124"/>
  <c r="U129" i="124"/>
  <c r="T129" i="124"/>
  <c r="S129" i="124"/>
  <c r="R129" i="124"/>
  <c r="E129" i="124"/>
  <c r="D129" i="124"/>
  <c r="C129" i="124"/>
  <c r="B129" i="124"/>
  <c r="AB128" i="124"/>
  <c r="AA128" i="124"/>
  <c r="Z128" i="124"/>
  <c r="Y128" i="124"/>
  <c r="X128" i="124"/>
  <c r="W128" i="124"/>
  <c r="V128" i="124"/>
  <c r="U128" i="124"/>
  <c r="T128" i="124"/>
  <c r="S128" i="124"/>
  <c r="R128" i="124"/>
  <c r="E128" i="124"/>
  <c r="D128" i="124"/>
  <c r="C128" i="124"/>
  <c r="B128" i="124"/>
  <c r="AB127" i="124"/>
  <c r="AA127" i="124"/>
  <c r="Z127" i="124"/>
  <c r="Y127" i="124"/>
  <c r="X127" i="124"/>
  <c r="W127" i="124"/>
  <c r="V127" i="124"/>
  <c r="U127" i="124"/>
  <c r="T127" i="124"/>
  <c r="S127" i="124"/>
  <c r="R127" i="124"/>
  <c r="E127" i="124"/>
  <c r="D127" i="124"/>
  <c r="C127" i="124"/>
  <c r="B127" i="124"/>
  <c r="AB126" i="124"/>
  <c r="AA126" i="124"/>
  <c r="Z126" i="124"/>
  <c r="Y126" i="124"/>
  <c r="X126" i="124"/>
  <c r="W126" i="124"/>
  <c r="V126" i="124"/>
  <c r="U126" i="124"/>
  <c r="T126" i="124"/>
  <c r="S126" i="124"/>
  <c r="R126" i="124"/>
  <c r="E126" i="124"/>
  <c r="D126" i="124"/>
  <c r="C126" i="124"/>
  <c r="B126" i="124"/>
  <c r="AB125" i="124"/>
  <c r="AA125" i="124"/>
  <c r="Z125" i="124"/>
  <c r="Y125" i="124"/>
  <c r="X125" i="124"/>
  <c r="W125" i="124"/>
  <c r="V125" i="124"/>
  <c r="U125" i="124"/>
  <c r="T125" i="124"/>
  <c r="S125" i="124"/>
  <c r="R125" i="124"/>
  <c r="E125" i="124"/>
  <c r="D125" i="124"/>
  <c r="C125" i="124"/>
  <c r="B125" i="124"/>
  <c r="AB124" i="124"/>
  <c r="AA124" i="124"/>
  <c r="Z124" i="124"/>
  <c r="Y124" i="124"/>
  <c r="X124" i="124"/>
  <c r="W124" i="124"/>
  <c r="V124" i="124"/>
  <c r="U124" i="124"/>
  <c r="T124" i="124"/>
  <c r="S124" i="124"/>
  <c r="R124" i="124"/>
  <c r="E124" i="124"/>
  <c r="D124" i="124"/>
  <c r="C124" i="124"/>
  <c r="B124" i="124"/>
  <c r="AB123" i="124"/>
  <c r="AA123" i="124"/>
  <c r="Z123" i="124"/>
  <c r="Y123" i="124"/>
  <c r="X123" i="124"/>
  <c r="W123" i="124"/>
  <c r="V123" i="124"/>
  <c r="U123" i="124"/>
  <c r="T123" i="124"/>
  <c r="S123" i="124"/>
  <c r="R123" i="124"/>
  <c r="E123" i="124"/>
  <c r="D123" i="124"/>
  <c r="C123" i="124"/>
  <c r="B123" i="124"/>
  <c r="AB122" i="124"/>
  <c r="AA122" i="124"/>
  <c r="Z122" i="124"/>
  <c r="Y122" i="124"/>
  <c r="X122" i="124"/>
  <c r="W122" i="124"/>
  <c r="V122" i="124"/>
  <c r="U122" i="124"/>
  <c r="T122" i="124"/>
  <c r="S122" i="124"/>
  <c r="R122" i="124"/>
  <c r="E122" i="124"/>
  <c r="D122" i="124"/>
  <c r="C122" i="124"/>
  <c r="B122" i="124"/>
  <c r="AB121" i="124"/>
  <c r="AA121" i="124"/>
  <c r="Z121" i="124"/>
  <c r="Y121" i="124"/>
  <c r="X121" i="124"/>
  <c r="W121" i="124"/>
  <c r="V121" i="124"/>
  <c r="U121" i="124"/>
  <c r="T121" i="124"/>
  <c r="S121" i="124"/>
  <c r="R121" i="124"/>
  <c r="E121" i="124"/>
  <c r="D121" i="124"/>
  <c r="C121" i="124"/>
  <c r="B121" i="124"/>
  <c r="AB120" i="124"/>
  <c r="AA120" i="124"/>
  <c r="Z120" i="124"/>
  <c r="Y120" i="124"/>
  <c r="X120" i="124"/>
  <c r="W120" i="124"/>
  <c r="V120" i="124"/>
  <c r="U120" i="124"/>
  <c r="T120" i="124"/>
  <c r="S120" i="124"/>
  <c r="R120" i="124"/>
  <c r="E120" i="124"/>
  <c r="D120" i="124"/>
  <c r="C120" i="124"/>
  <c r="B120" i="124"/>
  <c r="AB119" i="124"/>
  <c r="AA119" i="124"/>
  <c r="Z119" i="124"/>
  <c r="Y119" i="124"/>
  <c r="X119" i="124"/>
  <c r="W119" i="124"/>
  <c r="V119" i="124"/>
  <c r="U119" i="124"/>
  <c r="T119" i="124"/>
  <c r="S119" i="124"/>
  <c r="R119" i="124"/>
  <c r="E119" i="124"/>
  <c r="D119" i="124"/>
  <c r="C119" i="124"/>
  <c r="B119" i="124"/>
  <c r="AB118" i="124"/>
  <c r="AA118" i="124"/>
  <c r="Z118" i="124"/>
  <c r="Y118" i="124"/>
  <c r="X118" i="124"/>
  <c r="W118" i="124"/>
  <c r="V118" i="124"/>
  <c r="U118" i="124"/>
  <c r="T118" i="124"/>
  <c r="S118" i="124"/>
  <c r="R118" i="124"/>
  <c r="E118" i="124"/>
  <c r="D118" i="124"/>
  <c r="C118" i="124"/>
  <c r="B118" i="124"/>
  <c r="AB117" i="124"/>
  <c r="AA117" i="124"/>
  <c r="Z117" i="124"/>
  <c r="Y117" i="124"/>
  <c r="X117" i="124"/>
  <c r="W117" i="124"/>
  <c r="V117" i="124"/>
  <c r="U117" i="124"/>
  <c r="T117" i="124"/>
  <c r="S117" i="124"/>
  <c r="R117" i="124"/>
  <c r="E117" i="124"/>
  <c r="D117" i="124"/>
  <c r="C117" i="124"/>
  <c r="B117" i="124"/>
  <c r="AB116" i="124"/>
  <c r="AA116" i="124"/>
  <c r="Z116" i="124"/>
  <c r="Y116" i="124"/>
  <c r="X116" i="124"/>
  <c r="W116" i="124"/>
  <c r="V116" i="124"/>
  <c r="U116" i="124"/>
  <c r="T116" i="124"/>
  <c r="S116" i="124"/>
  <c r="R116" i="124"/>
  <c r="E116" i="124"/>
  <c r="D116" i="124"/>
  <c r="C116" i="124"/>
  <c r="P116" i="124" s="1"/>
  <c r="B116" i="124"/>
  <c r="AB115" i="124"/>
  <c r="AA115" i="124"/>
  <c r="Z115" i="124"/>
  <c r="Y115" i="124"/>
  <c r="X115" i="124"/>
  <c r="W115" i="124"/>
  <c r="V115" i="124"/>
  <c r="U115" i="124"/>
  <c r="T115" i="124"/>
  <c r="S115" i="124"/>
  <c r="R115" i="124"/>
  <c r="E115" i="124"/>
  <c r="D115" i="124"/>
  <c r="C115" i="124"/>
  <c r="P115" i="124" s="1"/>
  <c r="B115" i="124"/>
  <c r="AB114" i="124"/>
  <c r="AA114" i="124"/>
  <c r="Z114" i="124"/>
  <c r="Y114" i="124"/>
  <c r="X114" i="124"/>
  <c r="W114" i="124"/>
  <c r="V114" i="124"/>
  <c r="U114" i="124"/>
  <c r="T114" i="124"/>
  <c r="S114" i="124"/>
  <c r="R114" i="124"/>
  <c r="E114" i="124"/>
  <c r="D114" i="124"/>
  <c r="C114" i="124"/>
  <c r="P114" i="124" s="1"/>
  <c r="B114" i="124"/>
  <c r="AB113" i="124"/>
  <c r="AA113" i="124"/>
  <c r="Z113" i="124"/>
  <c r="Y113" i="124"/>
  <c r="X113" i="124"/>
  <c r="W113" i="124"/>
  <c r="V113" i="124"/>
  <c r="U113" i="124"/>
  <c r="T113" i="124"/>
  <c r="S113" i="124"/>
  <c r="R113" i="124"/>
  <c r="E113" i="124"/>
  <c r="D113" i="124"/>
  <c r="C113" i="124"/>
  <c r="P113" i="124" s="1"/>
  <c r="B113" i="124"/>
  <c r="AB112" i="124"/>
  <c r="AA112" i="124"/>
  <c r="Z112" i="124"/>
  <c r="Y112" i="124"/>
  <c r="X112" i="124"/>
  <c r="W112" i="124"/>
  <c r="V112" i="124"/>
  <c r="U112" i="124"/>
  <c r="T112" i="124"/>
  <c r="S112" i="124"/>
  <c r="R112" i="124"/>
  <c r="E112" i="124"/>
  <c r="D112" i="124"/>
  <c r="C112" i="124"/>
  <c r="P112" i="124" s="1"/>
  <c r="B112" i="124"/>
  <c r="AB111" i="124"/>
  <c r="AA111" i="124"/>
  <c r="Z111" i="124"/>
  <c r="Y111" i="124"/>
  <c r="X111" i="124"/>
  <c r="W111" i="124"/>
  <c r="V111" i="124"/>
  <c r="U111" i="124"/>
  <c r="T111" i="124"/>
  <c r="S111" i="124"/>
  <c r="R111" i="124"/>
  <c r="E111" i="124"/>
  <c r="D111" i="124"/>
  <c r="C111" i="124"/>
  <c r="B111" i="124"/>
  <c r="AB110" i="124"/>
  <c r="AA110" i="124"/>
  <c r="Z110" i="124"/>
  <c r="Y110" i="124"/>
  <c r="X110" i="124"/>
  <c r="W110" i="124"/>
  <c r="V110" i="124"/>
  <c r="U110" i="124"/>
  <c r="T110" i="124"/>
  <c r="S110" i="124"/>
  <c r="R110" i="124"/>
  <c r="E110" i="124"/>
  <c r="D110" i="124"/>
  <c r="C110" i="124"/>
  <c r="B110" i="124"/>
  <c r="AB109" i="124"/>
  <c r="AA109" i="124"/>
  <c r="Z109" i="124"/>
  <c r="Y109" i="124"/>
  <c r="X109" i="124"/>
  <c r="W109" i="124"/>
  <c r="V109" i="124"/>
  <c r="U109" i="124"/>
  <c r="T109" i="124"/>
  <c r="S109" i="124"/>
  <c r="R109" i="124"/>
  <c r="E109" i="124"/>
  <c r="D109" i="124"/>
  <c r="C109" i="124"/>
  <c r="B109" i="124"/>
  <c r="AB108" i="124"/>
  <c r="AA108" i="124"/>
  <c r="Z108" i="124"/>
  <c r="Y108" i="124"/>
  <c r="X108" i="124"/>
  <c r="W108" i="124"/>
  <c r="V108" i="124"/>
  <c r="U108" i="124"/>
  <c r="T108" i="124"/>
  <c r="S108" i="124"/>
  <c r="R108" i="124"/>
  <c r="E108" i="124"/>
  <c r="D108" i="124"/>
  <c r="C108" i="124"/>
  <c r="B108" i="124"/>
  <c r="AB107" i="124"/>
  <c r="AA107" i="124"/>
  <c r="Z107" i="124"/>
  <c r="Y107" i="124"/>
  <c r="X107" i="124"/>
  <c r="W107" i="124"/>
  <c r="V107" i="124"/>
  <c r="U107" i="124"/>
  <c r="T107" i="124"/>
  <c r="S107" i="124"/>
  <c r="R107" i="124"/>
  <c r="E107" i="124"/>
  <c r="D107" i="124"/>
  <c r="C107" i="124"/>
  <c r="B107" i="124"/>
  <c r="AB106" i="124"/>
  <c r="AA106" i="124"/>
  <c r="Z106" i="124"/>
  <c r="Y106" i="124"/>
  <c r="X106" i="124"/>
  <c r="W106" i="124"/>
  <c r="V106" i="124"/>
  <c r="U106" i="124"/>
  <c r="T106" i="124"/>
  <c r="S106" i="124"/>
  <c r="R106" i="124"/>
  <c r="E106" i="124"/>
  <c r="D106" i="124"/>
  <c r="C106" i="124"/>
  <c r="B106" i="124"/>
  <c r="AB105" i="124"/>
  <c r="AA105" i="124"/>
  <c r="Z105" i="124"/>
  <c r="Y105" i="124"/>
  <c r="X105" i="124"/>
  <c r="W105" i="124"/>
  <c r="V105" i="124"/>
  <c r="U105" i="124"/>
  <c r="T105" i="124"/>
  <c r="S105" i="124"/>
  <c r="R105" i="124"/>
  <c r="E105" i="124"/>
  <c r="D105" i="124"/>
  <c r="C105" i="124"/>
  <c r="B105" i="124"/>
  <c r="AB104" i="124"/>
  <c r="AA104" i="124"/>
  <c r="Z104" i="124"/>
  <c r="Y104" i="124"/>
  <c r="X104" i="124"/>
  <c r="W104" i="124"/>
  <c r="V104" i="124"/>
  <c r="U104" i="124"/>
  <c r="T104" i="124"/>
  <c r="S104" i="124"/>
  <c r="R104" i="124"/>
  <c r="E104" i="124"/>
  <c r="D104" i="124"/>
  <c r="C104" i="124"/>
  <c r="B104" i="124"/>
  <c r="AB103" i="124"/>
  <c r="AA103" i="124"/>
  <c r="Z103" i="124"/>
  <c r="Y103" i="124"/>
  <c r="X103" i="124"/>
  <c r="W103" i="124"/>
  <c r="V103" i="124"/>
  <c r="U103" i="124"/>
  <c r="T103" i="124"/>
  <c r="S103" i="124"/>
  <c r="R103" i="124"/>
  <c r="E103" i="124"/>
  <c r="D103" i="124"/>
  <c r="C103" i="124"/>
  <c r="B103" i="124"/>
  <c r="AB102" i="124"/>
  <c r="AA102" i="124"/>
  <c r="Z102" i="124"/>
  <c r="Y102" i="124"/>
  <c r="X102" i="124"/>
  <c r="W102" i="124"/>
  <c r="V102" i="124"/>
  <c r="U102" i="124"/>
  <c r="T102" i="124"/>
  <c r="S102" i="124"/>
  <c r="R102" i="124"/>
  <c r="E102" i="124"/>
  <c r="D102" i="124"/>
  <c r="C102" i="124"/>
  <c r="P102" i="124" s="1"/>
  <c r="B102" i="124"/>
  <c r="AB101" i="124"/>
  <c r="AA101" i="124"/>
  <c r="Z101" i="124"/>
  <c r="Y101" i="124"/>
  <c r="X101" i="124"/>
  <c r="W101" i="124"/>
  <c r="V101" i="124"/>
  <c r="U101" i="124"/>
  <c r="T101" i="124"/>
  <c r="S101" i="124"/>
  <c r="R101" i="124"/>
  <c r="E101" i="124"/>
  <c r="D101" i="124"/>
  <c r="C101" i="124"/>
  <c r="P101" i="124" s="1"/>
  <c r="B101" i="124"/>
  <c r="AB100" i="124"/>
  <c r="AA100" i="124"/>
  <c r="Z100" i="124"/>
  <c r="Y100" i="124"/>
  <c r="X100" i="124"/>
  <c r="W100" i="124"/>
  <c r="V100" i="124"/>
  <c r="U100" i="124"/>
  <c r="T100" i="124"/>
  <c r="S100" i="124"/>
  <c r="R100" i="124"/>
  <c r="E100" i="124"/>
  <c r="D100" i="124"/>
  <c r="C100" i="124"/>
  <c r="P100" i="124" s="1"/>
  <c r="B100" i="124"/>
  <c r="AB99" i="124"/>
  <c r="AA99" i="124"/>
  <c r="Z99" i="124"/>
  <c r="Y99" i="124"/>
  <c r="X99" i="124"/>
  <c r="W99" i="124"/>
  <c r="V99" i="124"/>
  <c r="U99" i="124"/>
  <c r="T99" i="124"/>
  <c r="S99" i="124"/>
  <c r="R99" i="124"/>
  <c r="E99" i="124"/>
  <c r="D99" i="124"/>
  <c r="C99" i="124"/>
  <c r="P99" i="124" s="1"/>
  <c r="B99" i="124"/>
  <c r="AB98" i="124"/>
  <c r="AA98" i="124"/>
  <c r="Z98" i="124"/>
  <c r="Y98" i="124"/>
  <c r="X98" i="124"/>
  <c r="W98" i="124"/>
  <c r="V98" i="124"/>
  <c r="U98" i="124"/>
  <c r="T98" i="124"/>
  <c r="S98" i="124"/>
  <c r="R98" i="124"/>
  <c r="E98" i="124"/>
  <c r="D98" i="124"/>
  <c r="C98" i="124"/>
  <c r="P98" i="124" s="1"/>
  <c r="B98" i="124"/>
  <c r="AB97" i="124"/>
  <c r="AA97" i="124"/>
  <c r="Z97" i="124"/>
  <c r="Y97" i="124"/>
  <c r="X97" i="124"/>
  <c r="W97" i="124"/>
  <c r="V97" i="124"/>
  <c r="U97" i="124"/>
  <c r="T97" i="124"/>
  <c r="S97" i="124"/>
  <c r="R97" i="124"/>
  <c r="E97" i="124"/>
  <c r="D97" i="124"/>
  <c r="C97" i="124"/>
  <c r="P97" i="124" s="1"/>
  <c r="B97" i="124"/>
  <c r="AB96" i="124"/>
  <c r="AA96" i="124"/>
  <c r="Z96" i="124"/>
  <c r="Y96" i="124"/>
  <c r="X96" i="124"/>
  <c r="W96" i="124"/>
  <c r="V96" i="124"/>
  <c r="U96" i="124"/>
  <c r="T96" i="124"/>
  <c r="S96" i="124"/>
  <c r="R96" i="124"/>
  <c r="E96" i="124"/>
  <c r="D96" i="124"/>
  <c r="C96" i="124"/>
  <c r="B96" i="124"/>
  <c r="AB95" i="124"/>
  <c r="AA95" i="124"/>
  <c r="Z95" i="124"/>
  <c r="Y95" i="124"/>
  <c r="X95" i="124"/>
  <c r="W95" i="124"/>
  <c r="V95" i="124"/>
  <c r="U95" i="124"/>
  <c r="T95" i="124"/>
  <c r="S95" i="124"/>
  <c r="R95" i="124"/>
  <c r="E95" i="124"/>
  <c r="D95" i="124"/>
  <c r="C95" i="124"/>
  <c r="B95" i="124"/>
  <c r="AB94" i="124"/>
  <c r="AA94" i="124"/>
  <c r="Z94" i="124"/>
  <c r="Y94" i="124"/>
  <c r="X94" i="124"/>
  <c r="W94" i="124"/>
  <c r="V94" i="124"/>
  <c r="U94" i="124"/>
  <c r="T94" i="124"/>
  <c r="S94" i="124"/>
  <c r="R94" i="124"/>
  <c r="E94" i="124"/>
  <c r="D94" i="124"/>
  <c r="C94" i="124"/>
  <c r="B94" i="124"/>
  <c r="AB93" i="124"/>
  <c r="AA93" i="124"/>
  <c r="Z93" i="124"/>
  <c r="Y93" i="124"/>
  <c r="X93" i="124"/>
  <c r="W93" i="124"/>
  <c r="V93" i="124"/>
  <c r="U93" i="124"/>
  <c r="T93" i="124"/>
  <c r="S93" i="124"/>
  <c r="R93" i="124"/>
  <c r="E93" i="124"/>
  <c r="D93" i="124"/>
  <c r="C93" i="124"/>
  <c r="B93" i="124"/>
  <c r="AB92" i="124"/>
  <c r="AA92" i="124"/>
  <c r="Z92" i="124"/>
  <c r="Y92" i="124"/>
  <c r="X92" i="124"/>
  <c r="W92" i="124"/>
  <c r="V92" i="124"/>
  <c r="U92" i="124"/>
  <c r="T92" i="124"/>
  <c r="S92" i="124"/>
  <c r="R92" i="124"/>
  <c r="E92" i="124"/>
  <c r="D92" i="124"/>
  <c r="C92" i="124"/>
  <c r="B92" i="124"/>
  <c r="AB91" i="124"/>
  <c r="AA91" i="124"/>
  <c r="Z91" i="124"/>
  <c r="Y91" i="124"/>
  <c r="X91" i="124"/>
  <c r="W91" i="124"/>
  <c r="V91" i="124"/>
  <c r="U91" i="124"/>
  <c r="T91" i="124"/>
  <c r="S91" i="124"/>
  <c r="R91" i="124"/>
  <c r="E91" i="124"/>
  <c r="D91" i="124"/>
  <c r="C91" i="124"/>
  <c r="P91" i="124" s="1"/>
  <c r="B91" i="124"/>
  <c r="AB90" i="124"/>
  <c r="AA90" i="124"/>
  <c r="Z90" i="124"/>
  <c r="Y90" i="124"/>
  <c r="X90" i="124"/>
  <c r="W90" i="124"/>
  <c r="V90" i="124"/>
  <c r="U90" i="124"/>
  <c r="T90" i="124"/>
  <c r="S90" i="124"/>
  <c r="R90" i="124"/>
  <c r="E90" i="124"/>
  <c r="D90" i="124"/>
  <c r="C90" i="124"/>
  <c r="P90" i="124" s="1"/>
  <c r="B90" i="124"/>
  <c r="AB89" i="124"/>
  <c r="AA89" i="124"/>
  <c r="Z89" i="124"/>
  <c r="Y89" i="124"/>
  <c r="X89" i="124"/>
  <c r="W89" i="124"/>
  <c r="V89" i="124"/>
  <c r="U89" i="124"/>
  <c r="T89" i="124"/>
  <c r="S89" i="124"/>
  <c r="R89" i="124"/>
  <c r="E89" i="124"/>
  <c r="D89" i="124"/>
  <c r="C89" i="124"/>
  <c r="P89" i="124" s="1"/>
  <c r="B89" i="124"/>
  <c r="AB88" i="124"/>
  <c r="AA88" i="124"/>
  <c r="Z88" i="124"/>
  <c r="Y88" i="124"/>
  <c r="X88" i="124"/>
  <c r="W88" i="124"/>
  <c r="V88" i="124"/>
  <c r="U88" i="124"/>
  <c r="T88" i="124"/>
  <c r="S88" i="124"/>
  <c r="R88" i="124"/>
  <c r="E88" i="124"/>
  <c r="D88" i="124"/>
  <c r="C88" i="124"/>
  <c r="P88" i="124" s="1"/>
  <c r="B88" i="124"/>
  <c r="AB87" i="124"/>
  <c r="AA87" i="124"/>
  <c r="Z87" i="124"/>
  <c r="Y87" i="124"/>
  <c r="X87" i="124"/>
  <c r="W87" i="124"/>
  <c r="V87" i="124"/>
  <c r="U87" i="124"/>
  <c r="T87" i="124"/>
  <c r="S87" i="124"/>
  <c r="R87" i="124"/>
  <c r="E87" i="124"/>
  <c r="D87" i="124"/>
  <c r="C87" i="124"/>
  <c r="P87" i="124" s="1"/>
  <c r="B87" i="124"/>
  <c r="AB86" i="124"/>
  <c r="AA86" i="124"/>
  <c r="Z86" i="124"/>
  <c r="Y86" i="124"/>
  <c r="X86" i="124"/>
  <c r="W86" i="124"/>
  <c r="V86" i="124"/>
  <c r="U86" i="124"/>
  <c r="T86" i="124"/>
  <c r="S86" i="124"/>
  <c r="R86" i="124"/>
  <c r="E86" i="124"/>
  <c r="D86" i="124"/>
  <c r="C86" i="124"/>
  <c r="P86" i="124" s="1"/>
  <c r="B86" i="124"/>
  <c r="AB85" i="124"/>
  <c r="AA85" i="124"/>
  <c r="Z85" i="124"/>
  <c r="Y85" i="124"/>
  <c r="X85" i="124"/>
  <c r="W85" i="124"/>
  <c r="V85" i="124"/>
  <c r="U85" i="124"/>
  <c r="T85" i="124"/>
  <c r="S85" i="124"/>
  <c r="R85" i="124"/>
  <c r="E85" i="124"/>
  <c r="D85" i="124"/>
  <c r="C85" i="124"/>
  <c r="B85" i="124"/>
  <c r="AB84" i="124"/>
  <c r="AA84" i="124"/>
  <c r="Z84" i="124"/>
  <c r="Y84" i="124"/>
  <c r="X84" i="124"/>
  <c r="W84" i="124"/>
  <c r="V84" i="124"/>
  <c r="U84" i="124"/>
  <c r="T84" i="124"/>
  <c r="S84" i="124"/>
  <c r="R84" i="124"/>
  <c r="E84" i="124"/>
  <c r="D84" i="124"/>
  <c r="C84" i="124"/>
  <c r="B84" i="124"/>
  <c r="AB83" i="124"/>
  <c r="AA83" i="124"/>
  <c r="Z83" i="124"/>
  <c r="Y83" i="124"/>
  <c r="X83" i="124"/>
  <c r="W83" i="124"/>
  <c r="V83" i="124"/>
  <c r="U83" i="124"/>
  <c r="T83" i="124"/>
  <c r="S83" i="124"/>
  <c r="R83" i="124"/>
  <c r="E83" i="124"/>
  <c r="D83" i="124"/>
  <c r="C83" i="124"/>
  <c r="P83" i="124" s="1"/>
  <c r="B83" i="124"/>
  <c r="AB82" i="124"/>
  <c r="AA82" i="124"/>
  <c r="Z82" i="124"/>
  <c r="Y82" i="124"/>
  <c r="X82" i="124"/>
  <c r="W82" i="124"/>
  <c r="V82" i="124"/>
  <c r="U82" i="124"/>
  <c r="T82" i="124"/>
  <c r="S82" i="124"/>
  <c r="R82" i="124"/>
  <c r="E82" i="124"/>
  <c r="D82" i="124"/>
  <c r="C82" i="124"/>
  <c r="P82" i="124" s="1"/>
  <c r="B82" i="124"/>
  <c r="AB81" i="124"/>
  <c r="AA81" i="124"/>
  <c r="Z81" i="124"/>
  <c r="Y81" i="124"/>
  <c r="X81" i="124"/>
  <c r="W81" i="124"/>
  <c r="V81" i="124"/>
  <c r="U81" i="124"/>
  <c r="T81" i="124"/>
  <c r="S81" i="124"/>
  <c r="R81" i="124"/>
  <c r="E81" i="124"/>
  <c r="D81" i="124"/>
  <c r="C81" i="124"/>
  <c r="P81" i="124" s="1"/>
  <c r="B81" i="124"/>
  <c r="AB80" i="124"/>
  <c r="AA80" i="124"/>
  <c r="Z80" i="124"/>
  <c r="Y80" i="124"/>
  <c r="X80" i="124"/>
  <c r="W80" i="124"/>
  <c r="V80" i="124"/>
  <c r="U80" i="124"/>
  <c r="T80" i="124"/>
  <c r="S80" i="124"/>
  <c r="R80" i="124"/>
  <c r="E80" i="124"/>
  <c r="D80" i="124"/>
  <c r="C80" i="124"/>
  <c r="B80" i="124"/>
  <c r="AB79" i="124"/>
  <c r="AA79" i="124"/>
  <c r="Z79" i="124"/>
  <c r="Y79" i="124"/>
  <c r="X79" i="124"/>
  <c r="W79" i="124"/>
  <c r="V79" i="124"/>
  <c r="U79" i="124"/>
  <c r="T79" i="124"/>
  <c r="S79" i="124"/>
  <c r="R79" i="124"/>
  <c r="E79" i="124"/>
  <c r="D79" i="124"/>
  <c r="C79" i="124"/>
  <c r="B79" i="124"/>
  <c r="AB78" i="124"/>
  <c r="AA78" i="124"/>
  <c r="Z78" i="124"/>
  <c r="Y78" i="124"/>
  <c r="X78" i="124"/>
  <c r="W78" i="124"/>
  <c r="V78" i="124"/>
  <c r="U78" i="124"/>
  <c r="T78" i="124"/>
  <c r="S78" i="124"/>
  <c r="R78" i="124"/>
  <c r="E78" i="124"/>
  <c r="D78" i="124"/>
  <c r="C78" i="124"/>
  <c r="B78" i="124"/>
  <c r="AB77" i="124"/>
  <c r="AA77" i="124"/>
  <c r="Z77" i="124"/>
  <c r="Y77" i="124"/>
  <c r="X77" i="124"/>
  <c r="W77" i="124"/>
  <c r="V77" i="124"/>
  <c r="U77" i="124"/>
  <c r="T77" i="124"/>
  <c r="S77" i="124"/>
  <c r="R77" i="124"/>
  <c r="E77" i="124"/>
  <c r="D77" i="124"/>
  <c r="C77" i="124"/>
  <c r="P77" i="124" s="1"/>
  <c r="B77" i="124"/>
  <c r="AB76" i="124"/>
  <c r="AA76" i="124"/>
  <c r="Z76" i="124"/>
  <c r="Y76" i="124"/>
  <c r="X76" i="124"/>
  <c r="W76" i="124"/>
  <c r="V76" i="124"/>
  <c r="U76" i="124"/>
  <c r="T76" i="124"/>
  <c r="S76" i="124"/>
  <c r="R76" i="124"/>
  <c r="E76" i="124"/>
  <c r="D76" i="124"/>
  <c r="C76" i="124"/>
  <c r="P76" i="124" s="1"/>
  <c r="B76" i="124"/>
  <c r="AB75" i="124"/>
  <c r="AA75" i="124"/>
  <c r="Z75" i="124"/>
  <c r="Y75" i="124"/>
  <c r="X75" i="124"/>
  <c r="W75" i="124"/>
  <c r="V75" i="124"/>
  <c r="U75" i="124"/>
  <c r="T75" i="124"/>
  <c r="S75" i="124"/>
  <c r="R75" i="124"/>
  <c r="E75" i="124"/>
  <c r="D75" i="124"/>
  <c r="C75" i="124"/>
  <c r="P75" i="124" s="1"/>
  <c r="B75" i="124"/>
  <c r="AB74" i="124"/>
  <c r="AA74" i="124"/>
  <c r="Z74" i="124"/>
  <c r="Y74" i="124"/>
  <c r="X74" i="124"/>
  <c r="W74" i="124"/>
  <c r="V74" i="124"/>
  <c r="U74" i="124"/>
  <c r="T74" i="124"/>
  <c r="S74" i="124"/>
  <c r="R74" i="124"/>
  <c r="E74" i="124"/>
  <c r="D74" i="124"/>
  <c r="C74" i="124"/>
  <c r="P74" i="124" s="1"/>
  <c r="B74" i="124"/>
  <c r="AB73" i="124"/>
  <c r="AA73" i="124"/>
  <c r="Z73" i="124"/>
  <c r="Y73" i="124"/>
  <c r="X73" i="124"/>
  <c r="W73" i="124"/>
  <c r="V73" i="124"/>
  <c r="U73" i="124"/>
  <c r="T73" i="124"/>
  <c r="S73" i="124"/>
  <c r="R73" i="124"/>
  <c r="E73" i="124"/>
  <c r="D73" i="124"/>
  <c r="C73" i="124"/>
  <c r="P73" i="124" s="1"/>
  <c r="B73" i="124"/>
  <c r="AB72" i="124"/>
  <c r="AA72" i="124"/>
  <c r="Z72" i="124"/>
  <c r="Y72" i="124"/>
  <c r="X72" i="124"/>
  <c r="W72" i="124"/>
  <c r="V72" i="124"/>
  <c r="U72" i="124"/>
  <c r="T72" i="124"/>
  <c r="S72" i="124"/>
  <c r="R72" i="124"/>
  <c r="E72" i="124"/>
  <c r="D72" i="124"/>
  <c r="C72" i="124"/>
  <c r="P72" i="124" s="1"/>
  <c r="B72" i="124"/>
  <c r="AB71" i="124"/>
  <c r="AA71" i="124"/>
  <c r="Z71" i="124"/>
  <c r="Y71" i="124"/>
  <c r="X71" i="124"/>
  <c r="W71" i="124"/>
  <c r="V71" i="124"/>
  <c r="U71" i="124"/>
  <c r="T71" i="124"/>
  <c r="S71" i="124"/>
  <c r="R71" i="124"/>
  <c r="E71" i="124"/>
  <c r="D71" i="124"/>
  <c r="C71" i="124"/>
  <c r="P71" i="124" s="1"/>
  <c r="B71" i="124"/>
  <c r="AB70" i="124"/>
  <c r="AA70" i="124"/>
  <c r="Z70" i="124"/>
  <c r="Y70" i="124"/>
  <c r="X70" i="124"/>
  <c r="W70" i="124"/>
  <c r="V70" i="124"/>
  <c r="U70" i="124"/>
  <c r="T70" i="124"/>
  <c r="S70" i="124"/>
  <c r="R70" i="124"/>
  <c r="E70" i="124"/>
  <c r="D70" i="124"/>
  <c r="C70" i="124"/>
  <c r="B70" i="124"/>
  <c r="AB69" i="124"/>
  <c r="AA69" i="124"/>
  <c r="Z69" i="124"/>
  <c r="Y69" i="124"/>
  <c r="X69" i="124"/>
  <c r="W69" i="124"/>
  <c r="V69" i="124"/>
  <c r="U69" i="124"/>
  <c r="T69" i="124"/>
  <c r="S69" i="124"/>
  <c r="R69" i="124"/>
  <c r="E69" i="124"/>
  <c r="D69" i="124"/>
  <c r="C69" i="124"/>
  <c r="B69" i="124"/>
  <c r="AB68" i="124"/>
  <c r="AA68" i="124"/>
  <c r="Z68" i="124"/>
  <c r="Y68" i="124"/>
  <c r="X68" i="124"/>
  <c r="W68" i="124"/>
  <c r="V68" i="124"/>
  <c r="U68" i="124"/>
  <c r="T68" i="124"/>
  <c r="S68" i="124"/>
  <c r="R68" i="124"/>
  <c r="E68" i="124"/>
  <c r="D68" i="124"/>
  <c r="C68" i="124"/>
  <c r="B68" i="124"/>
  <c r="AB67" i="124"/>
  <c r="AA67" i="124"/>
  <c r="Z67" i="124"/>
  <c r="Y67" i="124"/>
  <c r="X67" i="124"/>
  <c r="W67" i="124"/>
  <c r="V67" i="124"/>
  <c r="U67" i="124"/>
  <c r="T67" i="124"/>
  <c r="S67" i="124"/>
  <c r="R67" i="124"/>
  <c r="E67" i="124"/>
  <c r="D67" i="124"/>
  <c r="C67" i="124"/>
  <c r="B67" i="124"/>
  <c r="AB66" i="124"/>
  <c r="AA66" i="124"/>
  <c r="Z66" i="124"/>
  <c r="Y66" i="124"/>
  <c r="X66" i="124"/>
  <c r="W66" i="124"/>
  <c r="V66" i="124"/>
  <c r="U66" i="124"/>
  <c r="T66" i="124"/>
  <c r="S66" i="124"/>
  <c r="R66" i="124"/>
  <c r="E66" i="124"/>
  <c r="D66" i="124"/>
  <c r="C66" i="124"/>
  <c r="B66" i="124"/>
  <c r="AB65" i="124"/>
  <c r="AA65" i="124"/>
  <c r="Z65" i="124"/>
  <c r="Y65" i="124"/>
  <c r="X65" i="124"/>
  <c r="W65" i="124"/>
  <c r="V65" i="124"/>
  <c r="U65" i="124"/>
  <c r="T65" i="124"/>
  <c r="S65" i="124"/>
  <c r="R65" i="124"/>
  <c r="E65" i="124"/>
  <c r="D65" i="124"/>
  <c r="C65" i="124"/>
  <c r="B65" i="124"/>
  <c r="AB64" i="124"/>
  <c r="AA64" i="124"/>
  <c r="Z64" i="124"/>
  <c r="Y64" i="124"/>
  <c r="X64" i="124"/>
  <c r="W64" i="124"/>
  <c r="V64" i="124"/>
  <c r="U64" i="124"/>
  <c r="T64" i="124"/>
  <c r="S64" i="124"/>
  <c r="R64" i="124"/>
  <c r="E64" i="124"/>
  <c r="D64" i="124"/>
  <c r="C64" i="124"/>
  <c r="B64" i="124"/>
  <c r="AB63" i="124"/>
  <c r="AA63" i="124"/>
  <c r="Z63" i="124"/>
  <c r="Y63" i="124"/>
  <c r="X63" i="124"/>
  <c r="W63" i="124"/>
  <c r="V63" i="124"/>
  <c r="U63" i="124"/>
  <c r="T63" i="124"/>
  <c r="S63" i="124"/>
  <c r="R63" i="124"/>
  <c r="E63" i="124"/>
  <c r="D63" i="124"/>
  <c r="C63" i="124"/>
  <c r="B63" i="124"/>
  <c r="AB62" i="124"/>
  <c r="AA62" i="124"/>
  <c r="Z62" i="124"/>
  <c r="Y62" i="124"/>
  <c r="X62" i="124"/>
  <c r="W62" i="124"/>
  <c r="V62" i="124"/>
  <c r="U62" i="124"/>
  <c r="T62" i="124"/>
  <c r="S62" i="124"/>
  <c r="R62" i="124"/>
  <c r="E62" i="124"/>
  <c r="D62" i="124"/>
  <c r="C62" i="124"/>
  <c r="B62" i="124"/>
  <c r="AB61" i="124"/>
  <c r="AA61" i="124"/>
  <c r="Z61" i="124"/>
  <c r="Y61" i="124"/>
  <c r="X61" i="124"/>
  <c r="W61" i="124"/>
  <c r="V61" i="124"/>
  <c r="U61" i="124"/>
  <c r="T61" i="124"/>
  <c r="S61" i="124"/>
  <c r="R61" i="124"/>
  <c r="E61" i="124"/>
  <c r="D61" i="124"/>
  <c r="C61" i="124"/>
  <c r="B61" i="124"/>
  <c r="AB60" i="124"/>
  <c r="AA60" i="124"/>
  <c r="Z60" i="124"/>
  <c r="Y60" i="124"/>
  <c r="X60" i="124"/>
  <c r="W60" i="124"/>
  <c r="V60" i="124"/>
  <c r="U60" i="124"/>
  <c r="T60" i="124"/>
  <c r="S60" i="124"/>
  <c r="R60" i="124"/>
  <c r="E60" i="124"/>
  <c r="D60" i="124"/>
  <c r="C60" i="124"/>
  <c r="B60" i="124"/>
  <c r="AB59" i="124"/>
  <c r="AA59" i="124"/>
  <c r="Z59" i="124"/>
  <c r="Y59" i="124"/>
  <c r="X59" i="124"/>
  <c r="W59" i="124"/>
  <c r="V59" i="124"/>
  <c r="U59" i="124"/>
  <c r="T59" i="124"/>
  <c r="S59" i="124"/>
  <c r="R59" i="124"/>
  <c r="E59" i="124"/>
  <c r="D59" i="124"/>
  <c r="C59" i="124"/>
  <c r="B59" i="124"/>
  <c r="AB58" i="124"/>
  <c r="AA58" i="124"/>
  <c r="Z58" i="124"/>
  <c r="Y58" i="124"/>
  <c r="X58" i="124"/>
  <c r="W58" i="124"/>
  <c r="V58" i="124"/>
  <c r="U58" i="124"/>
  <c r="T58" i="124"/>
  <c r="S58" i="124"/>
  <c r="R58" i="124"/>
  <c r="E58" i="124"/>
  <c r="D58" i="124"/>
  <c r="C58" i="124"/>
  <c r="B58" i="124"/>
  <c r="AB57" i="124"/>
  <c r="AA57" i="124"/>
  <c r="Z57" i="124"/>
  <c r="Y57" i="124"/>
  <c r="X57" i="124"/>
  <c r="W57" i="124"/>
  <c r="V57" i="124"/>
  <c r="U57" i="124"/>
  <c r="T57" i="124"/>
  <c r="S57" i="124"/>
  <c r="R57" i="124"/>
  <c r="E57" i="124"/>
  <c r="D57" i="124"/>
  <c r="C57" i="124"/>
  <c r="B57" i="124"/>
  <c r="AB56" i="124"/>
  <c r="AA56" i="124"/>
  <c r="Z56" i="124"/>
  <c r="Y56" i="124"/>
  <c r="X56" i="124"/>
  <c r="W56" i="124"/>
  <c r="V56" i="124"/>
  <c r="U56" i="124"/>
  <c r="T56" i="124"/>
  <c r="S56" i="124"/>
  <c r="R56" i="124"/>
  <c r="E56" i="124"/>
  <c r="D56" i="124"/>
  <c r="C56" i="124"/>
  <c r="B56" i="124"/>
  <c r="AB55" i="124"/>
  <c r="AA55" i="124"/>
  <c r="Z55" i="124"/>
  <c r="Y55" i="124"/>
  <c r="X55" i="124"/>
  <c r="W55" i="124"/>
  <c r="V55" i="124"/>
  <c r="U55" i="124"/>
  <c r="T55" i="124"/>
  <c r="S55" i="124"/>
  <c r="R55" i="124"/>
  <c r="E55" i="124"/>
  <c r="D55" i="124"/>
  <c r="C55" i="124"/>
  <c r="B55" i="124"/>
  <c r="AB54" i="124"/>
  <c r="AA54" i="124"/>
  <c r="Z54" i="124"/>
  <c r="Y54" i="124"/>
  <c r="X54" i="124"/>
  <c r="W54" i="124"/>
  <c r="V54" i="124"/>
  <c r="U54" i="124"/>
  <c r="T54" i="124"/>
  <c r="S54" i="124"/>
  <c r="R54" i="124"/>
  <c r="E54" i="124"/>
  <c r="D54" i="124"/>
  <c r="C54" i="124"/>
  <c r="B54" i="124"/>
  <c r="AB53" i="124"/>
  <c r="AA53" i="124"/>
  <c r="Z53" i="124"/>
  <c r="Y53" i="124"/>
  <c r="X53" i="124"/>
  <c r="W53" i="124"/>
  <c r="V53" i="124"/>
  <c r="U53" i="124"/>
  <c r="T53" i="124"/>
  <c r="S53" i="124"/>
  <c r="R53" i="124"/>
  <c r="E53" i="124"/>
  <c r="D53" i="124"/>
  <c r="C53" i="124"/>
  <c r="B53" i="124"/>
  <c r="AB52" i="124"/>
  <c r="AA52" i="124"/>
  <c r="Z52" i="124"/>
  <c r="Y52" i="124"/>
  <c r="X52" i="124"/>
  <c r="W52" i="124"/>
  <c r="V52" i="124"/>
  <c r="U52" i="124"/>
  <c r="T52" i="124"/>
  <c r="S52" i="124"/>
  <c r="R52" i="124"/>
  <c r="E52" i="124"/>
  <c r="D52" i="124"/>
  <c r="C52" i="124"/>
  <c r="B52" i="124"/>
  <c r="AB51" i="124"/>
  <c r="AA51" i="124"/>
  <c r="Z51" i="124"/>
  <c r="Y51" i="124"/>
  <c r="X51" i="124"/>
  <c r="W51" i="124"/>
  <c r="V51" i="124"/>
  <c r="U51" i="124"/>
  <c r="T51" i="124"/>
  <c r="S51" i="124"/>
  <c r="R51" i="124"/>
  <c r="E51" i="124"/>
  <c r="D51" i="124"/>
  <c r="C51" i="124"/>
  <c r="B51" i="124"/>
  <c r="AB50" i="124"/>
  <c r="AA50" i="124"/>
  <c r="Z50" i="124"/>
  <c r="Y50" i="124"/>
  <c r="X50" i="124"/>
  <c r="W50" i="124"/>
  <c r="V50" i="124"/>
  <c r="U50" i="124"/>
  <c r="T50" i="124"/>
  <c r="S50" i="124"/>
  <c r="R50" i="124"/>
  <c r="E50" i="124"/>
  <c r="D50" i="124"/>
  <c r="C50" i="124"/>
  <c r="B50" i="124"/>
  <c r="AB49" i="124"/>
  <c r="AA49" i="124"/>
  <c r="Z49" i="124"/>
  <c r="Y49" i="124"/>
  <c r="X49" i="124"/>
  <c r="W49" i="124"/>
  <c r="V49" i="124"/>
  <c r="U49" i="124"/>
  <c r="T49" i="124"/>
  <c r="S49" i="124"/>
  <c r="R49" i="124"/>
  <c r="E49" i="124"/>
  <c r="D49" i="124"/>
  <c r="C49" i="124"/>
  <c r="B49" i="124"/>
  <c r="AB48" i="124"/>
  <c r="AA48" i="124"/>
  <c r="Z48" i="124"/>
  <c r="Y48" i="124"/>
  <c r="X48" i="124"/>
  <c r="W48" i="124"/>
  <c r="V48" i="124"/>
  <c r="U48" i="124"/>
  <c r="T48" i="124"/>
  <c r="S48" i="124"/>
  <c r="R48" i="124"/>
  <c r="E48" i="124"/>
  <c r="D48" i="124"/>
  <c r="C48" i="124"/>
  <c r="B48" i="124"/>
  <c r="AB47" i="124"/>
  <c r="AA47" i="124"/>
  <c r="Z47" i="124"/>
  <c r="Y47" i="124"/>
  <c r="X47" i="124"/>
  <c r="W47" i="124"/>
  <c r="V47" i="124"/>
  <c r="U47" i="124"/>
  <c r="T47" i="124"/>
  <c r="S47" i="124"/>
  <c r="R47" i="124"/>
  <c r="E47" i="124"/>
  <c r="D47" i="124"/>
  <c r="C47" i="124"/>
  <c r="B47" i="124"/>
  <c r="AB46" i="124"/>
  <c r="AA46" i="124"/>
  <c r="Z46" i="124"/>
  <c r="Y46" i="124"/>
  <c r="X46" i="124"/>
  <c r="W46" i="124"/>
  <c r="V46" i="124"/>
  <c r="U46" i="124"/>
  <c r="T46" i="124"/>
  <c r="S46" i="124"/>
  <c r="R46" i="124"/>
  <c r="E46" i="124"/>
  <c r="D46" i="124"/>
  <c r="C46" i="124"/>
  <c r="B46" i="124"/>
  <c r="AB45" i="124"/>
  <c r="AA45" i="124"/>
  <c r="Z45" i="124"/>
  <c r="Y45" i="124"/>
  <c r="X45" i="124"/>
  <c r="W45" i="124"/>
  <c r="V45" i="124"/>
  <c r="U45" i="124"/>
  <c r="T45" i="124"/>
  <c r="S45" i="124"/>
  <c r="R45" i="124"/>
  <c r="E45" i="124"/>
  <c r="D45" i="124"/>
  <c r="C45" i="124"/>
  <c r="B45" i="124"/>
  <c r="AB44" i="124"/>
  <c r="AA44" i="124"/>
  <c r="Z44" i="124"/>
  <c r="Y44" i="124"/>
  <c r="X44" i="124"/>
  <c r="W44" i="124"/>
  <c r="V44" i="124"/>
  <c r="U44" i="124"/>
  <c r="T44" i="124"/>
  <c r="S44" i="124"/>
  <c r="R44" i="124"/>
  <c r="E44" i="124"/>
  <c r="D44" i="124"/>
  <c r="C44" i="124"/>
  <c r="B44" i="124"/>
  <c r="AB43" i="124"/>
  <c r="AA43" i="124"/>
  <c r="Z43" i="124"/>
  <c r="Y43" i="124"/>
  <c r="X43" i="124"/>
  <c r="W43" i="124"/>
  <c r="V43" i="124"/>
  <c r="U43" i="124"/>
  <c r="T43" i="124"/>
  <c r="S43" i="124"/>
  <c r="R43" i="124"/>
  <c r="E43" i="124"/>
  <c r="D43" i="124"/>
  <c r="C43" i="124"/>
  <c r="B43" i="124"/>
  <c r="AB42" i="124"/>
  <c r="AA42" i="124"/>
  <c r="Z42" i="124"/>
  <c r="Y42" i="124"/>
  <c r="X42" i="124"/>
  <c r="W42" i="124"/>
  <c r="V42" i="124"/>
  <c r="U42" i="124"/>
  <c r="T42" i="124"/>
  <c r="S42" i="124"/>
  <c r="R42" i="124"/>
  <c r="E42" i="124"/>
  <c r="D42" i="124"/>
  <c r="C42" i="124"/>
  <c r="B42" i="124"/>
  <c r="AB41" i="124"/>
  <c r="AA41" i="124"/>
  <c r="Z41" i="124"/>
  <c r="Y41" i="124"/>
  <c r="X41" i="124"/>
  <c r="W41" i="124"/>
  <c r="V41" i="124"/>
  <c r="U41" i="124"/>
  <c r="T41" i="124"/>
  <c r="S41" i="124"/>
  <c r="R41" i="124"/>
  <c r="E41" i="124"/>
  <c r="D41" i="124"/>
  <c r="C41" i="124"/>
  <c r="B41" i="124"/>
  <c r="AB40" i="124"/>
  <c r="AA40" i="124"/>
  <c r="Z40" i="124"/>
  <c r="Y40" i="124"/>
  <c r="X40" i="124"/>
  <c r="W40" i="124"/>
  <c r="V40" i="124"/>
  <c r="U40" i="124"/>
  <c r="T40" i="124"/>
  <c r="S40" i="124"/>
  <c r="R40" i="124"/>
  <c r="E40" i="124"/>
  <c r="D40" i="124"/>
  <c r="C40" i="124"/>
  <c r="B40" i="124"/>
  <c r="AB39" i="124"/>
  <c r="AA39" i="124"/>
  <c r="Z39" i="124"/>
  <c r="Y39" i="124"/>
  <c r="X39" i="124"/>
  <c r="W39" i="124"/>
  <c r="V39" i="124"/>
  <c r="U39" i="124"/>
  <c r="T39" i="124"/>
  <c r="S39" i="124"/>
  <c r="R39" i="124"/>
  <c r="E39" i="124"/>
  <c r="D39" i="124"/>
  <c r="C39" i="124"/>
  <c r="B39" i="124"/>
  <c r="AB38" i="124"/>
  <c r="AA38" i="124"/>
  <c r="Z38" i="124"/>
  <c r="Y38" i="124"/>
  <c r="X38" i="124"/>
  <c r="W38" i="124"/>
  <c r="V38" i="124"/>
  <c r="U38" i="124"/>
  <c r="T38" i="124"/>
  <c r="S38" i="124"/>
  <c r="R38" i="124"/>
  <c r="E38" i="124"/>
  <c r="D38" i="124"/>
  <c r="C38" i="124"/>
  <c r="B38" i="124"/>
  <c r="AB37" i="124"/>
  <c r="AA37" i="124"/>
  <c r="Z37" i="124"/>
  <c r="Y37" i="124"/>
  <c r="X37" i="124"/>
  <c r="W37" i="124"/>
  <c r="V37" i="124"/>
  <c r="U37" i="124"/>
  <c r="T37" i="124"/>
  <c r="S37" i="124"/>
  <c r="R37" i="124"/>
  <c r="E37" i="124"/>
  <c r="D37" i="124"/>
  <c r="C37" i="124"/>
  <c r="B37" i="124"/>
  <c r="AB36" i="124"/>
  <c r="AA36" i="124"/>
  <c r="Z36" i="124"/>
  <c r="Y36" i="124"/>
  <c r="X36" i="124"/>
  <c r="W36" i="124"/>
  <c r="V36" i="124"/>
  <c r="U36" i="124"/>
  <c r="T36" i="124"/>
  <c r="S36" i="124"/>
  <c r="R36" i="124"/>
  <c r="E36" i="124"/>
  <c r="D36" i="124"/>
  <c r="C36" i="124"/>
  <c r="B36" i="124"/>
  <c r="AB35" i="124"/>
  <c r="AA35" i="124"/>
  <c r="Z35" i="124"/>
  <c r="Y35" i="124"/>
  <c r="X35" i="124"/>
  <c r="W35" i="124"/>
  <c r="V35" i="124"/>
  <c r="U35" i="124"/>
  <c r="T35" i="124"/>
  <c r="S35" i="124"/>
  <c r="R35" i="124"/>
  <c r="E35" i="124"/>
  <c r="D35" i="124"/>
  <c r="C35" i="124"/>
  <c r="B35" i="124"/>
  <c r="AB34" i="124"/>
  <c r="AA34" i="124"/>
  <c r="Z34" i="124"/>
  <c r="Y34" i="124"/>
  <c r="X34" i="124"/>
  <c r="W34" i="124"/>
  <c r="V34" i="124"/>
  <c r="U34" i="124"/>
  <c r="T34" i="124"/>
  <c r="S34" i="124"/>
  <c r="R34" i="124"/>
  <c r="E34" i="124"/>
  <c r="D34" i="124"/>
  <c r="C34" i="124"/>
  <c r="B34" i="124"/>
  <c r="AB33" i="124"/>
  <c r="AA33" i="124"/>
  <c r="Z33" i="124"/>
  <c r="Y33" i="124"/>
  <c r="X33" i="124"/>
  <c r="W33" i="124"/>
  <c r="V33" i="124"/>
  <c r="U33" i="124"/>
  <c r="T33" i="124"/>
  <c r="S33" i="124"/>
  <c r="R33" i="124"/>
  <c r="E33" i="124"/>
  <c r="D33" i="124"/>
  <c r="C33" i="124"/>
  <c r="P33" i="124" s="1"/>
  <c r="B33" i="124"/>
  <c r="AB32" i="124"/>
  <c r="AA32" i="124"/>
  <c r="Z32" i="124"/>
  <c r="Y32" i="124"/>
  <c r="X32" i="124"/>
  <c r="W32" i="124"/>
  <c r="V32" i="124"/>
  <c r="U32" i="124"/>
  <c r="T32" i="124"/>
  <c r="S32" i="124"/>
  <c r="R32" i="124"/>
  <c r="E32" i="124"/>
  <c r="D32" i="124"/>
  <c r="C32" i="124"/>
  <c r="P32" i="124" s="1"/>
  <c r="B32" i="124"/>
  <c r="AB31" i="124"/>
  <c r="AA31" i="124"/>
  <c r="Z31" i="124"/>
  <c r="Y31" i="124"/>
  <c r="X31" i="124"/>
  <c r="W31" i="124"/>
  <c r="V31" i="124"/>
  <c r="U31" i="124"/>
  <c r="T31" i="124"/>
  <c r="S31" i="124"/>
  <c r="R31" i="124"/>
  <c r="E31" i="124"/>
  <c r="D31" i="124"/>
  <c r="C31" i="124"/>
  <c r="B31" i="124"/>
  <c r="AB30" i="124"/>
  <c r="AA30" i="124"/>
  <c r="Z30" i="124"/>
  <c r="Y30" i="124"/>
  <c r="X30" i="124"/>
  <c r="W30" i="124"/>
  <c r="V30" i="124"/>
  <c r="U30" i="124"/>
  <c r="T30" i="124"/>
  <c r="S30" i="124"/>
  <c r="R30" i="124"/>
  <c r="E30" i="124"/>
  <c r="D30" i="124"/>
  <c r="C30" i="124"/>
  <c r="B30" i="124"/>
  <c r="AB29" i="124"/>
  <c r="AA29" i="124"/>
  <c r="Z29" i="124"/>
  <c r="Y29" i="124"/>
  <c r="X29" i="124"/>
  <c r="W29" i="124"/>
  <c r="V29" i="124"/>
  <c r="U29" i="124"/>
  <c r="T29" i="124"/>
  <c r="S29" i="124"/>
  <c r="R29" i="124"/>
  <c r="E29" i="124"/>
  <c r="D29" i="124"/>
  <c r="C29" i="124"/>
  <c r="B29" i="124"/>
  <c r="AB28" i="124"/>
  <c r="AA28" i="124"/>
  <c r="Z28" i="124"/>
  <c r="Y28" i="124"/>
  <c r="X28" i="124"/>
  <c r="W28" i="124"/>
  <c r="V28" i="124"/>
  <c r="U28" i="124"/>
  <c r="T28" i="124"/>
  <c r="S28" i="124"/>
  <c r="R28" i="124"/>
  <c r="E28" i="124"/>
  <c r="D28" i="124"/>
  <c r="C28" i="124"/>
  <c r="B28" i="124"/>
  <c r="AB27" i="124"/>
  <c r="AA27" i="124"/>
  <c r="Z27" i="124"/>
  <c r="Y27" i="124"/>
  <c r="X27" i="124"/>
  <c r="W27" i="124"/>
  <c r="V27" i="124"/>
  <c r="U27" i="124"/>
  <c r="T27" i="124"/>
  <c r="S27" i="124"/>
  <c r="R27" i="124"/>
  <c r="E27" i="124"/>
  <c r="D27" i="124"/>
  <c r="C27" i="124"/>
  <c r="B27" i="124"/>
  <c r="AB26" i="124"/>
  <c r="AA26" i="124"/>
  <c r="Z26" i="124"/>
  <c r="Y26" i="124"/>
  <c r="X26" i="124"/>
  <c r="W26" i="124"/>
  <c r="V26" i="124"/>
  <c r="U26" i="124"/>
  <c r="T26" i="124"/>
  <c r="S26" i="124"/>
  <c r="R26" i="124"/>
  <c r="E26" i="124"/>
  <c r="D26" i="124"/>
  <c r="C26" i="124"/>
  <c r="B26" i="124"/>
  <c r="AB25" i="124"/>
  <c r="AA25" i="124"/>
  <c r="Z25" i="124"/>
  <c r="Y25" i="124"/>
  <c r="X25" i="124"/>
  <c r="W25" i="124"/>
  <c r="V25" i="124"/>
  <c r="U25" i="124"/>
  <c r="T25" i="124"/>
  <c r="S25" i="124"/>
  <c r="R25" i="124"/>
  <c r="E25" i="124"/>
  <c r="D25" i="124"/>
  <c r="C25" i="124"/>
  <c r="B25" i="124"/>
  <c r="AB24" i="124"/>
  <c r="AA24" i="124"/>
  <c r="Z24" i="124"/>
  <c r="Y24" i="124"/>
  <c r="X24" i="124"/>
  <c r="W24" i="124"/>
  <c r="V24" i="124"/>
  <c r="U24" i="124"/>
  <c r="T24" i="124"/>
  <c r="S24" i="124"/>
  <c r="R24" i="124"/>
  <c r="E24" i="124"/>
  <c r="D24" i="124"/>
  <c r="C24" i="124"/>
  <c r="B24" i="124"/>
  <c r="AB23" i="124"/>
  <c r="AA23" i="124"/>
  <c r="Z23" i="124"/>
  <c r="Y23" i="124"/>
  <c r="X23" i="124"/>
  <c r="W23" i="124"/>
  <c r="V23" i="124"/>
  <c r="U23" i="124"/>
  <c r="T23" i="124"/>
  <c r="S23" i="124"/>
  <c r="R23" i="124"/>
  <c r="E23" i="124"/>
  <c r="D23" i="124"/>
  <c r="C23" i="124"/>
  <c r="B23" i="124"/>
  <c r="AB22" i="124"/>
  <c r="AA22" i="124"/>
  <c r="Z22" i="124"/>
  <c r="Y22" i="124"/>
  <c r="X22" i="124"/>
  <c r="W22" i="124"/>
  <c r="V22" i="124"/>
  <c r="U22" i="124"/>
  <c r="T22" i="124"/>
  <c r="S22" i="124"/>
  <c r="R22" i="124"/>
  <c r="E22" i="124"/>
  <c r="D22" i="124"/>
  <c r="C22" i="124"/>
  <c r="B22" i="124"/>
  <c r="AB21" i="124"/>
  <c r="AA21" i="124"/>
  <c r="Z21" i="124"/>
  <c r="Y21" i="124"/>
  <c r="X21" i="124"/>
  <c r="W21" i="124"/>
  <c r="V21" i="124"/>
  <c r="U21" i="124"/>
  <c r="T21" i="124"/>
  <c r="S21" i="124"/>
  <c r="R21" i="124"/>
  <c r="E21" i="124"/>
  <c r="D21" i="124"/>
  <c r="C21" i="124"/>
  <c r="B21" i="124"/>
  <c r="AB20" i="124"/>
  <c r="AA20" i="124"/>
  <c r="Z20" i="124"/>
  <c r="Y20" i="124"/>
  <c r="X20" i="124"/>
  <c r="W20" i="124"/>
  <c r="V20" i="124"/>
  <c r="U20" i="124"/>
  <c r="T20" i="124"/>
  <c r="S20" i="124"/>
  <c r="R20" i="124"/>
  <c r="E20" i="124"/>
  <c r="D20" i="124"/>
  <c r="C20" i="124"/>
  <c r="B20" i="124"/>
  <c r="AB19" i="124"/>
  <c r="AA19" i="124"/>
  <c r="Z19" i="124"/>
  <c r="Y19" i="124"/>
  <c r="X19" i="124"/>
  <c r="W19" i="124"/>
  <c r="V19" i="124"/>
  <c r="U19" i="124"/>
  <c r="T19" i="124"/>
  <c r="S19" i="124"/>
  <c r="R19" i="124"/>
  <c r="E19" i="124"/>
  <c r="D19" i="124"/>
  <c r="C19" i="124"/>
  <c r="B19" i="124"/>
  <c r="AB18" i="124"/>
  <c r="AA18" i="124"/>
  <c r="Z18" i="124"/>
  <c r="Y18" i="124"/>
  <c r="X18" i="124"/>
  <c r="W18" i="124"/>
  <c r="V18" i="124"/>
  <c r="U18" i="124"/>
  <c r="T18" i="124"/>
  <c r="S18" i="124"/>
  <c r="R18" i="124"/>
  <c r="E18" i="124"/>
  <c r="D18" i="124"/>
  <c r="C18" i="124"/>
  <c r="B18" i="124"/>
  <c r="AB17" i="124"/>
  <c r="AA17" i="124"/>
  <c r="Z17" i="124"/>
  <c r="Y17" i="124"/>
  <c r="X17" i="124"/>
  <c r="W17" i="124"/>
  <c r="V17" i="124"/>
  <c r="U17" i="124"/>
  <c r="T17" i="124"/>
  <c r="S17" i="124"/>
  <c r="R17" i="124"/>
  <c r="E17" i="124"/>
  <c r="D17" i="124"/>
  <c r="C17" i="124"/>
  <c r="P17" i="124" s="1"/>
  <c r="B17" i="124"/>
  <c r="AB16" i="124"/>
  <c r="AA16" i="124"/>
  <c r="Z16" i="124"/>
  <c r="Y16" i="124"/>
  <c r="X16" i="124"/>
  <c r="W16" i="124"/>
  <c r="V16" i="124"/>
  <c r="U16" i="124"/>
  <c r="T16" i="124"/>
  <c r="S16" i="124"/>
  <c r="R16" i="124"/>
  <c r="E16" i="124"/>
  <c r="D16" i="124"/>
  <c r="C16" i="124"/>
  <c r="P16" i="124" s="1"/>
  <c r="B16" i="124"/>
  <c r="AB15" i="124"/>
  <c r="AA15" i="124"/>
  <c r="Z15" i="124"/>
  <c r="Y15" i="124"/>
  <c r="X15" i="124"/>
  <c r="W15" i="124"/>
  <c r="V15" i="124"/>
  <c r="U15" i="124"/>
  <c r="T15" i="124"/>
  <c r="S15" i="124"/>
  <c r="R15" i="124"/>
  <c r="E15" i="124"/>
  <c r="D15" i="124"/>
  <c r="C15" i="124"/>
  <c r="P15" i="124" s="1"/>
  <c r="B15" i="124"/>
  <c r="AB14" i="124"/>
  <c r="AA14" i="124"/>
  <c r="Z14" i="124"/>
  <c r="Y14" i="124"/>
  <c r="X14" i="124"/>
  <c r="W14" i="124"/>
  <c r="V14" i="124"/>
  <c r="U14" i="124"/>
  <c r="T14" i="124"/>
  <c r="S14" i="124"/>
  <c r="R14" i="124"/>
  <c r="E14" i="124"/>
  <c r="D14" i="124"/>
  <c r="C14" i="124"/>
  <c r="P14" i="124" s="1"/>
  <c r="B14" i="124"/>
  <c r="AB13" i="124"/>
  <c r="AA13" i="124"/>
  <c r="Z13" i="124"/>
  <c r="Y13" i="124"/>
  <c r="X13" i="124"/>
  <c r="W13" i="124"/>
  <c r="V13" i="124"/>
  <c r="U13" i="124"/>
  <c r="T13" i="124"/>
  <c r="S13" i="124"/>
  <c r="R13" i="124"/>
  <c r="E13" i="124"/>
  <c r="D13" i="124"/>
  <c r="C13" i="124"/>
  <c r="B13" i="124"/>
  <c r="AB12" i="124"/>
  <c r="AA12" i="124"/>
  <c r="Z12" i="124"/>
  <c r="Y12" i="124"/>
  <c r="X12" i="124"/>
  <c r="W12" i="124"/>
  <c r="V12" i="124"/>
  <c r="U12" i="124"/>
  <c r="T12" i="124"/>
  <c r="S12" i="124"/>
  <c r="R12" i="124"/>
  <c r="E12" i="124"/>
  <c r="D12" i="124"/>
  <c r="C12" i="124"/>
  <c r="B12" i="124"/>
  <c r="AB11" i="124"/>
  <c r="AA11" i="124"/>
  <c r="Z11" i="124"/>
  <c r="Y11" i="124"/>
  <c r="X11" i="124"/>
  <c r="W11" i="124"/>
  <c r="V11" i="124"/>
  <c r="U11" i="124"/>
  <c r="T11" i="124"/>
  <c r="S11" i="124"/>
  <c r="R11" i="124"/>
  <c r="E11" i="124"/>
  <c r="D11" i="124"/>
  <c r="C11" i="124"/>
  <c r="B11" i="124"/>
  <c r="AB10" i="124"/>
  <c r="AA10" i="124"/>
  <c r="Z10" i="124"/>
  <c r="Y10" i="124"/>
  <c r="X10" i="124"/>
  <c r="W10" i="124"/>
  <c r="V10" i="124"/>
  <c r="U10" i="124"/>
  <c r="T10" i="124"/>
  <c r="S10" i="124"/>
  <c r="R10" i="124"/>
  <c r="E10" i="124"/>
  <c r="D10" i="124"/>
  <c r="C10" i="124"/>
  <c r="P10" i="124" s="1"/>
  <c r="B10" i="124"/>
  <c r="AB9" i="124"/>
  <c r="AA9" i="124"/>
  <c r="Z9" i="124"/>
  <c r="Y9" i="124"/>
  <c r="X9" i="124"/>
  <c r="W9" i="124"/>
  <c r="V9" i="124"/>
  <c r="U9" i="124"/>
  <c r="T9" i="124"/>
  <c r="S9" i="124"/>
  <c r="R9" i="124"/>
  <c r="E9" i="124"/>
  <c r="D9" i="124"/>
  <c r="C9" i="124"/>
  <c r="P9" i="124" s="1"/>
  <c r="B9" i="124"/>
  <c r="AB8" i="124"/>
  <c r="AA8" i="124"/>
  <c r="Z8" i="124"/>
  <c r="Y8" i="124"/>
  <c r="X8" i="124"/>
  <c r="W8" i="124"/>
  <c r="V8" i="124"/>
  <c r="U8" i="124"/>
  <c r="T8" i="124"/>
  <c r="S8" i="124"/>
  <c r="R8" i="124"/>
  <c r="E8" i="124"/>
  <c r="D8" i="124"/>
  <c r="C8" i="124"/>
  <c r="P8" i="124" s="1"/>
  <c r="B8" i="124"/>
  <c r="AB7" i="124"/>
  <c r="AA7" i="124"/>
  <c r="Z7" i="124"/>
  <c r="Y7" i="124"/>
  <c r="X7" i="124"/>
  <c r="W7" i="124"/>
  <c r="V7" i="124"/>
  <c r="U7" i="124"/>
  <c r="T7" i="124"/>
  <c r="S7" i="124"/>
  <c r="R7" i="124"/>
  <c r="E7" i="124"/>
  <c r="D7" i="124"/>
  <c r="C7" i="124"/>
  <c r="B7" i="124"/>
  <c r="AB6" i="124"/>
  <c r="AA6" i="124"/>
  <c r="Z6" i="124"/>
  <c r="Y6" i="124"/>
  <c r="X6" i="124"/>
  <c r="W6" i="124"/>
  <c r="V6" i="124"/>
  <c r="U6" i="124"/>
  <c r="T6" i="124"/>
  <c r="S6" i="124"/>
  <c r="R6" i="124"/>
  <c r="E6" i="124"/>
  <c r="D6" i="124"/>
  <c r="C6" i="124"/>
  <c r="B6" i="124"/>
  <c r="AB5" i="124"/>
  <c r="AA5" i="124"/>
  <c r="Z5" i="124"/>
  <c r="Y5" i="124"/>
  <c r="X5" i="124"/>
  <c r="W5" i="124"/>
  <c r="V5" i="124"/>
  <c r="U5" i="124"/>
  <c r="T5" i="124"/>
  <c r="S5" i="124"/>
  <c r="R5" i="124"/>
  <c r="E5" i="124"/>
  <c r="D5" i="124"/>
  <c r="C5" i="124"/>
  <c r="B5" i="124"/>
  <c r="AB4" i="124"/>
  <c r="AA4" i="124"/>
  <c r="Z4" i="124"/>
  <c r="Y4" i="124"/>
  <c r="X4" i="124"/>
  <c r="W4" i="124"/>
  <c r="V4" i="124"/>
  <c r="U4" i="124"/>
  <c r="T4" i="124"/>
  <c r="S4" i="124"/>
  <c r="R4" i="124"/>
  <c r="E4" i="124"/>
  <c r="D4" i="124"/>
  <c r="C4" i="124"/>
  <c r="B4" i="124"/>
  <c r="AB3" i="124"/>
  <c r="E3" i="124"/>
  <c r="D3" i="124"/>
  <c r="C3" i="124"/>
  <c r="B3" i="124"/>
  <c r="AB133" i="125"/>
  <c r="AA133" i="125"/>
  <c r="Z133" i="125"/>
  <c r="Y133" i="125"/>
  <c r="X133" i="125"/>
  <c r="W133" i="125"/>
  <c r="V133" i="125"/>
  <c r="U133" i="125"/>
  <c r="T133" i="125"/>
  <c r="S133" i="125"/>
  <c r="R133" i="125"/>
  <c r="E133" i="125"/>
  <c r="D133" i="125"/>
  <c r="C133" i="125"/>
  <c r="P133" i="125" s="1"/>
  <c r="B133" i="125"/>
  <c r="AB132" i="125"/>
  <c r="AA132" i="125"/>
  <c r="Z132" i="125"/>
  <c r="Y132" i="125"/>
  <c r="X132" i="125"/>
  <c r="W132" i="125"/>
  <c r="V132" i="125"/>
  <c r="U132" i="125"/>
  <c r="T132" i="125"/>
  <c r="S132" i="125"/>
  <c r="R132" i="125"/>
  <c r="E132" i="125"/>
  <c r="D132" i="125"/>
  <c r="C132" i="125"/>
  <c r="P132" i="125" s="1"/>
  <c r="B132" i="125"/>
  <c r="AB131" i="125"/>
  <c r="AA131" i="125"/>
  <c r="Z131" i="125"/>
  <c r="Y131" i="125"/>
  <c r="X131" i="125"/>
  <c r="W131" i="125"/>
  <c r="V131" i="125"/>
  <c r="U131" i="125"/>
  <c r="T131" i="125"/>
  <c r="S131" i="125"/>
  <c r="R131" i="125"/>
  <c r="E131" i="125"/>
  <c r="D131" i="125"/>
  <c r="C131" i="125"/>
  <c r="B131" i="125"/>
  <c r="AB130" i="125"/>
  <c r="AA130" i="125"/>
  <c r="Z130" i="125"/>
  <c r="Y130" i="125"/>
  <c r="X130" i="125"/>
  <c r="W130" i="125"/>
  <c r="V130" i="125"/>
  <c r="U130" i="125"/>
  <c r="T130" i="125"/>
  <c r="S130" i="125"/>
  <c r="R130" i="125"/>
  <c r="E130" i="125"/>
  <c r="D130" i="125"/>
  <c r="C130" i="125"/>
  <c r="B130" i="125"/>
  <c r="AB129" i="125"/>
  <c r="AA129" i="125"/>
  <c r="Z129" i="125"/>
  <c r="Y129" i="125"/>
  <c r="X129" i="125"/>
  <c r="W129" i="125"/>
  <c r="V129" i="125"/>
  <c r="U129" i="125"/>
  <c r="T129" i="125"/>
  <c r="S129" i="125"/>
  <c r="R129" i="125"/>
  <c r="E129" i="125"/>
  <c r="D129" i="125"/>
  <c r="C129" i="125"/>
  <c r="B129" i="125"/>
  <c r="AB128" i="125"/>
  <c r="AA128" i="125"/>
  <c r="Z128" i="125"/>
  <c r="Y128" i="125"/>
  <c r="X128" i="125"/>
  <c r="W128" i="125"/>
  <c r="V128" i="125"/>
  <c r="U128" i="125"/>
  <c r="T128" i="125"/>
  <c r="S128" i="125"/>
  <c r="R128" i="125"/>
  <c r="E128" i="125"/>
  <c r="D128" i="125"/>
  <c r="C128" i="125"/>
  <c r="B128" i="125"/>
  <c r="AB127" i="125"/>
  <c r="AA127" i="125"/>
  <c r="Z127" i="125"/>
  <c r="Y127" i="125"/>
  <c r="X127" i="125"/>
  <c r="W127" i="125"/>
  <c r="V127" i="125"/>
  <c r="U127" i="125"/>
  <c r="T127" i="125"/>
  <c r="S127" i="125"/>
  <c r="R127" i="125"/>
  <c r="E127" i="125"/>
  <c r="D127" i="125"/>
  <c r="C127" i="125"/>
  <c r="B127" i="125"/>
  <c r="AB126" i="125"/>
  <c r="AA126" i="125"/>
  <c r="Z126" i="125"/>
  <c r="Y126" i="125"/>
  <c r="X126" i="125"/>
  <c r="W126" i="125"/>
  <c r="V126" i="125"/>
  <c r="U126" i="125"/>
  <c r="T126" i="125"/>
  <c r="S126" i="125"/>
  <c r="R126" i="125"/>
  <c r="E126" i="125"/>
  <c r="D126" i="125"/>
  <c r="C126" i="125"/>
  <c r="B126" i="125"/>
  <c r="AB125" i="125"/>
  <c r="AA125" i="125"/>
  <c r="Z125" i="125"/>
  <c r="Y125" i="125"/>
  <c r="X125" i="125"/>
  <c r="W125" i="125"/>
  <c r="V125" i="125"/>
  <c r="U125" i="125"/>
  <c r="T125" i="125"/>
  <c r="S125" i="125"/>
  <c r="R125" i="125"/>
  <c r="E125" i="125"/>
  <c r="D125" i="125"/>
  <c r="C125" i="125"/>
  <c r="B125" i="125"/>
  <c r="AB124" i="125"/>
  <c r="AA124" i="125"/>
  <c r="Z124" i="125"/>
  <c r="Y124" i="125"/>
  <c r="X124" i="125"/>
  <c r="W124" i="125"/>
  <c r="V124" i="125"/>
  <c r="U124" i="125"/>
  <c r="T124" i="125"/>
  <c r="S124" i="125"/>
  <c r="R124" i="125"/>
  <c r="E124" i="125"/>
  <c r="D124" i="125"/>
  <c r="C124" i="125"/>
  <c r="B124" i="125"/>
  <c r="AB123" i="125"/>
  <c r="AA123" i="125"/>
  <c r="Z123" i="125"/>
  <c r="Y123" i="125"/>
  <c r="X123" i="125"/>
  <c r="W123" i="125"/>
  <c r="V123" i="125"/>
  <c r="U123" i="125"/>
  <c r="T123" i="125"/>
  <c r="S123" i="125"/>
  <c r="R123" i="125"/>
  <c r="E123" i="125"/>
  <c r="D123" i="125"/>
  <c r="C123" i="125"/>
  <c r="B123" i="125"/>
  <c r="AB122" i="125"/>
  <c r="AA122" i="125"/>
  <c r="Z122" i="125"/>
  <c r="Y122" i="125"/>
  <c r="X122" i="125"/>
  <c r="W122" i="125"/>
  <c r="V122" i="125"/>
  <c r="U122" i="125"/>
  <c r="T122" i="125"/>
  <c r="S122" i="125"/>
  <c r="R122" i="125"/>
  <c r="E122" i="125"/>
  <c r="D122" i="125"/>
  <c r="C122" i="125"/>
  <c r="B122" i="125"/>
  <c r="AB121" i="125"/>
  <c r="AA121" i="125"/>
  <c r="Z121" i="125"/>
  <c r="Y121" i="125"/>
  <c r="X121" i="125"/>
  <c r="W121" i="125"/>
  <c r="V121" i="125"/>
  <c r="U121" i="125"/>
  <c r="T121" i="125"/>
  <c r="S121" i="125"/>
  <c r="R121" i="125"/>
  <c r="E121" i="125"/>
  <c r="D121" i="125"/>
  <c r="C121" i="125"/>
  <c r="B121" i="125"/>
  <c r="AB120" i="125"/>
  <c r="AA120" i="125"/>
  <c r="Z120" i="125"/>
  <c r="Y120" i="125"/>
  <c r="X120" i="125"/>
  <c r="W120" i="125"/>
  <c r="V120" i="125"/>
  <c r="U120" i="125"/>
  <c r="T120" i="125"/>
  <c r="S120" i="125"/>
  <c r="R120" i="125"/>
  <c r="E120" i="125"/>
  <c r="D120" i="125"/>
  <c r="C120" i="125"/>
  <c r="B120" i="125"/>
  <c r="AB119" i="125"/>
  <c r="AA119" i="125"/>
  <c r="Z119" i="125"/>
  <c r="Y119" i="125"/>
  <c r="X119" i="125"/>
  <c r="W119" i="125"/>
  <c r="V119" i="125"/>
  <c r="U119" i="125"/>
  <c r="T119" i="125"/>
  <c r="S119" i="125"/>
  <c r="R119" i="125"/>
  <c r="E119" i="125"/>
  <c r="D119" i="125"/>
  <c r="C119" i="125"/>
  <c r="B119" i="125"/>
  <c r="AB118" i="125"/>
  <c r="AA118" i="125"/>
  <c r="Z118" i="125"/>
  <c r="Y118" i="125"/>
  <c r="X118" i="125"/>
  <c r="W118" i="125"/>
  <c r="V118" i="125"/>
  <c r="U118" i="125"/>
  <c r="T118" i="125"/>
  <c r="S118" i="125"/>
  <c r="R118" i="125"/>
  <c r="E118" i="125"/>
  <c r="D118" i="125"/>
  <c r="C118" i="125"/>
  <c r="B118" i="125"/>
  <c r="AB117" i="125"/>
  <c r="AA117" i="125"/>
  <c r="Z117" i="125"/>
  <c r="Y117" i="125"/>
  <c r="X117" i="125"/>
  <c r="W117" i="125"/>
  <c r="V117" i="125"/>
  <c r="U117" i="125"/>
  <c r="T117" i="125"/>
  <c r="S117" i="125"/>
  <c r="R117" i="125"/>
  <c r="E117" i="125"/>
  <c r="D117" i="125"/>
  <c r="C117" i="125"/>
  <c r="B117" i="125"/>
  <c r="AB116" i="125"/>
  <c r="AA116" i="125"/>
  <c r="Z116" i="125"/>
  <c r="Y116" i="125"/>
  <c r="X116" i="125"/>
  <c r="W116" i="125"/>
  <c r="V116" i="125"/>
  <c r="U116" i="125"/>
  <c r="T116" i="125"/>
  <c r="S116" i="125"/>
  <c r="R116" i="125"/>
  <c r="E116" i="125"/>
  <c r="D116" i="125"/>
  <c r="C116" i="125"/>
  <c r="P116" i="125" s="1"/>
  <c r="B116" i="125"/>
  <c r="AB115" i="125"/>
  <c r="AA115" i="125"/>
  <c r="Z115" i="125"/>
  <c r="Y115" i="125"/>
  <c r="X115" i="125"/>
  <c r="W115" i="125"/>
  <c r="V115" i="125"/>
  <c r="U115" i="125"/>
  <c r="T115" i="125"/>
  <c r="S115" i="125"/>
  <c r="R115" i="125"/>
  <c r="E115" i="125"/>
  <c r="D115" i="125"/>
  <c r="C115" i="125"/>
  <c r="P115" i="125" s="1"/>
  <c r="B115" i="125"/>
  <c r="AB114" i="125"/>
  <c r="AA114" i="125"/>
  <c r="Z114" i="125"/>
  <c r="Y114" i="125"/>
  <c r="X114" i="125"/>
  <c r="W114" i="125"/>
  <c r="V114" i="125"/>
  <c r="U114" i="125"/>
  <c r="T114" i="125"/>
  <c r="S114" i="125"/>
  <c r="R114" i="125"/>
  <c r="E114" i="125"/>
  <c r="D114" i="125"/>
  <c r="C114" i="125"/>
  <c r="P114" i="125" s="1"/>
  <c r="B114" i="125"/>
  <c r="AB113" i="125"/>
  <c r="AA113" i="125"/>
  <c r="Z113" i="125"/>
  <c r="Y113" i="125"/>
  <c r="X113" i="125"/>
  <c r="W113" i="125"/>
  <c r="V113" i="125"/>
  <c r="U113" i="125"/>
  <c r="T113" i="125"/>
  <c r="S113" i="125"/>
  <c r="R113" i="125"/>
  <c r="E113" i="125"/>
  <c r="D113" i="125"/>
  <c r="C113" i="125"/>
  <c r="P113" i="125" s="1"/>
  <c r="B113" i="125"/>
  <c r="AB112" i="125"/>
  <c r="AA112" i="125"/>
  <c r="Z112" i="125"/>
  <c r="Y112" i="125"/>
  <c r="X112" i="125"/>
  <c r="W112" i="125"/>
  <c r="V112" i="125"/>
  <c r="U112" i="125"/>
  <c r="T112" i="125"/>
  <c r="S112" i="125"/>
  <c r="R112" i="125"/>
  <c r="E112" i="125"/>
  <c r="D112" i="125"/>
  <c r="C112" i="125"/>
  <c r="P112" i="125" s="1"/>
  <c r="B112" i="125"/>
  <c r="AB111" i="125"/>
  <c r="AA111" i="125"/>
  <c r="Z111" i="125"/>
  <c r="Y111" i="125"/>
  <c r="X111" i="125"/>
  <c r="W111" i="125"/>
  <c r="V111" i="125"/>
  <c r="U111" i="125"/>
  <c r="T111" i="125"/>
  <c r="S111" i="125"/>
  <c r="R111" i="125"/>
  <c r="E111" i="125"/>
  <c r="D111" i="125"/>
  <c r="C111" i="125"/>
  <c r="B111" i="125"/>
  <c r="AB110" i="125"/>
  <c r="AA110" i="125"/>
  <c r="Z110" i="125"/>
  <c r="Y110" i="125"/>
  <c r="X110" i="125"/>
  <c r="W110" i="125"/>
  <c r="V110" i="125"/>
  <c r="U110" i="125"/>
  <c r="T110" i="125"/>
  <c r="S110" i="125"/>
  <c r="R110" i="125"/>
  <c r="E110" i="125"/>
  <c r="D110" i="125"/>
  <c r="C110" i="125"/>
  <c r="B110" i="125"/>
  <c r="AB109" i="125"/>
  <c r="AA109" i="125"/>
  <c r="Z109" i="125"/>
  <c r="Y109" i="125"/>
  <c r="X109" i="125"/>
  <c r="W109" i="125"/>
  <c r="V109" i="125"/>
  <c r="U109" i="125"/>
  <c r="T109" i="125"/>
  <c r="S109" i="125"/>
  <c r="R109" i="125"/>
  <c r="E109" i="125"/>
  <c r="D109" i="125"/>
  <c r="C109" i="125"/>
  <c r="B109" i="125"/>
  <c r="AB108" i="125"/>
  <c r="AA108" i="125"/>
  <c r="Z108" i="125"/>
  <c r="Y108" i="125"/>
  <c r="X108" i="125"/>
  <c r="W108" i="125"/>
  <c r="V108" i="125"/>
  <c r="U108" i="125"/>
  <c r="T108" i="125"/>
  <c r="S108" i="125"/>
  <c r="R108" i="125"/>
  <c r="E108" i="125"/>
  <c r="D108" i="125"/>
  <c r="C108" i="125"/>
  <c r="B108" i="125"/>
  <c r="AB107" i="125"/>
  <c r="AA107" i="125"/>
  <c r="Z107" i="125"/>
  <c r="Y107" i="125"/>
  <c r="X107" i="125"/>
  <c r="W107" i="125"/>
  <c r="V107" i="125"/>
  <c r="U107" i="125"/>
  <c r="T107" i="125"/>
  <c r="S107" i="125"/>
  <c r="R107" i="125"/>
  <c r="E107" i="125"/>
  <c r="D107" i="125"/>
  <c r="C107" i="125"/>
  <c r="B107" i="125"/>
  <c r="AB106" i="125"/>
  <c r="AA106" i="125"/>
  <c r="Z106" i="125"/>
  <c r="Y106" i="125"/>
  <c r="X106" i="125"/>
  <c r="W106" i="125"/>
  <c r="V106" i="125"/>
  <c r="U106" i="125"/>
  <c r="T106" i="125"/>
  <c r="S106" i="125"/>
  <c r="R106" i="125"/>
  <c r="E106" i="125"/>
  <c r="D106" i="125"/>
  <c r="C106" i="125"/>
  <c r="B106" i="125"/>
  <c r="AB105" i="125"/>
  <c r="AA105" i="125"/>
  <c r="Z105" i="125"/>
  <c r="Y105" i="125"/>
  <c r="X105" i="125"/>
  <c r="W105" i="125"/>
  <c r="V105" i="125"/>
  <c r="U105" i="125"/>
  <c r="T105" i="125"/>
  <c r="S105" i="125"/>
  <c r="R105" i="125"/>
  <c r="E105" i="125"/>
  <c r="D105" i="125"/>
  <c r="C105" i="125"/>
  <c r="B105" i="125"/>
  <c r="AB104" i="125"/>
  <c r="AA104" i="125"/>
  <c r="Z104" i="125"/>
  <c r="Y104" i="125"/>
  <c r="X104" i="125"/>
  <c r="W104" i="125"/>
  <c r="V104" i="125"/>
  <c r="U104" i="125"/>
  <c r="T104" i="125"/>
  <c r="S104" i="125"/>
  <c r="R104" i="125"/>
  <c r="E104" i="125"/>
  <c r="D104" i="125"/>
  <c r="C104" i="125"/>
  <c r="B104" i="125"/>
  <c r="AB103" i="125"/>
  <c r="AA103" i="125"/>
  <c r="Z103" i="125"/>
  <c r="Y103" i="125"/>
  <c r="X103" i="125"/>
  <c r="W103" i="125"/>
  <c r="V103" i="125"/>
  <c r="U103" i="125"/>
  <c r="T103" i="125"/>
  <c r="S103" i="125"/>
  <c r="R103" i="125"/>
  <c r="E103" i="125"/>
  <c r="D103" i="125"/>
  <c r="C103" i="125"/>
  <c r="B103" i="125"/>
  <c r="AB102" i="125"/>
  <c r="AA102" i="125"/>
  <c r="Z102" i="125"/>
  <c r="Y102" i="125"/>
  <c r="X102" i="125"/>
  <c r="W102" i="125"/>
  <c r="V102" i="125"/>
  <c r="U102" i="125"/>
  <c r="T102" i="125"/>
  <c r="S102" i="125"/>
  <c r="R102" i="125"/>
  <c r="E102" i="125"/>
  <c r="D102" i="125"/>
  <c r="C102" i="125"/>
  <c r="P102" i="125" s="1"/>
  <c r="B102" i="125"/>
  <c r="AB101" i="125"/>
  <c r="AA101" i="125"/>
  <c r="Z101" i="125"/>
  <c r="Y101" i="125"/>
  <c r="X101" i="125"/>
  <c r="W101" i="125"/>
  <c r="V101" i="125"/>
  <c r="U101" i="125"/>
  <c r="T101" i="125"/>
  <c r="S101" i="125"/>
  <c r="R101" i="125"/>
  <c r="E101" i="125"/>
  <c r="D101" i="125"/>
  <c r="C101" i="125"/>
  <c r="P101" i="125" s="1"/>
  <c r="B101" i="125"/>
  <c r="AB100" i="125"/>
  <c r="AA100" i="125"/>
  <c r="Z100" i="125"/>
  <c r="Y100" i="125"/>
  <c r="X100" i="125"/>
  <c r="W100" i="125"/>
  <c r="V100" i="125"/>
  <c r="U100" i="125"/>
  <c r="T100" i="125"/>
  <c r="S100" i="125"/>
  <c r="R100" i="125"/>
  <c r="E100" i="125"/>
  <c r="D100" i="125"/>
  <c r="C100" i="125"/>
  <c r="P100" i="125" s="1"/>
  <c r="B100" i="125"/>
  <c r="AB99" i="125"/>
  <c r="AA99" i="125"/>
  <c r="Z99" i="125"/>
  <c r="Y99" i="125"/>
  <c r="X99" i="125"/>
  <c r="W99" i="125"/>
  <c r="V99" i="125"/>
  <c r="U99" i="125"/>
  <c r="T99" i="125"/>
  <c r="S99" i="125"/>
  <c r="R99" i="125"/>
  <c r="E99" i="125"/>
  <c r="D99" i="125"/>
  <c r="C99" i="125"/>
  <c r="P99" i="125" s="1"/>
  <c r="B99" i="125"/>
  <c r="AB98" i="125"/>
  <c r="AA98" i="125"/>
  <c r="Z98" i="125"/>
  <c r="Y98" i="125"/>
  <c r="X98" i="125"/>
  <c r="W98" i="125"/>
  <c r="V98" i="125"/>
  <c r="U98" i="125"/>
  <c r="T98" i="125"/>
  <c r="S98" i="125"/>
  <c r="R98" i="125"/>
  <c r="E98" i="125"/>
  <c r="D98" i="125"/>
  <c r="C98" i="125"/>
  <c r="P98" i="125" s="1"/>
  <c r="B98" i="125"/>
  <c r="AB97" i="125"/>
  <c r="AA97" i="125"/>
  <c r="Z97" i="125"/>
  <c r="Y97" i="125"/>
  <c r="X97" i="125"/>
  <c r="W97" i="125"/>
  <c r="V97" i="125"/>
  <c r="U97" i="125"/>
  <c r="T97" i="125"/>
  <c r="S97" i="125"/>
  <c r="R97" i="125"/>
  <c r="E97" i="125"/>
  <c r="D97" i="125"/>
  <c r="C97" i="125"/>
  <c r="P97" i="125" s="1"/>
  <c r="B97" i="125"/>
  <c r="AB96" i="125"/>
  <c r="AA96" i="125"/>
  <c r="Z96" i="125"/>
  <c r="Y96" i="125"/>
  <c r="X96" i="125"/>
  <c r="W96" i="125"/>
  <c r="V96" i="125"/>
  <c r="U96" i="125"/>
  <c r="T96" i="125"/>
  <c r="S96" i="125"/>
  <c r="R96" i="125"/>
  <c r="E96" i="125"/>
  <c r="D96" i="125"/>
  <c r="C96" i="125"/>
  <c r="B96" i="125"/>
  <c r="AB95" i="125"/>
  <c r="AA95" i="125"/>
  <c r="Z95" i="125"/>
  <c r="Y95" i="125"/>
  <c r="X95" i="125"/>
  <c r="W95" i="125"/>
  <c r="V95" i="125"/>
  <c r="U95" i="125"/>
  <c r="T95" i="125"/>
  <c r="S95" i="125"/>
  <c r="R95" i="125"/>
  <c r="E95" i="125"/>
  <c r="D95" i="125"/>
  <c r="C95" i="125"/>
  <c r="B95" i="125"/>
  <c r="AB94" i="125"/>
  <c r="AA94" i="125"/>
  <c r="Z94" i="125"/>
  <c r="Y94" i="125"/>
  <c r="X94" i="125"/>
  <c r="W94" i="125"/>
  <c r="V94" i="125"/>
  <c r="U94" i="125"/>
  <c r="T94" i="125"/>
  <c r="S94" i="125"/>
  <c r="R94" i="125"/>
  <c r="E94" i="125"/>
  <c r="D94" i="125"/>
  <c r="C94" i="125"/>
  <c r="B94" i="125"/>
  <c r="AB93" i="125"/>
  <c r="AA93" i="125"/>
  <c r="Z93" i="125"/>
  <c r="Y93" i="125"/>
  <c r="X93" i="125"/>
  <c r="W93" i="125"/>
  <c r="V93" i="125"/>
  <c r="U93" i="125"/>
  <c r="T93" i="125"/>
  <c r="S93" i="125"/>
  <c r="R93" i="125"/>
  <c r="E93" i="125"/>
  <c r="D93" i="125"/>
  <c r="C93" i="125"/>
  <c r="B93" i="125"/>
  <c r="AB92" i="125"/>
  <c r="AA92" i="125"/>
  <c r="Z92" i="125"/>
  <c r="Y92" i="125"/>
  <c r="X92" i="125"/>
  <c r="W92" i="125"/>
  <c r="V92" i="125"/>
  <c r="U92" i="125"/>
  <c r="T92" i="125"/>
  <c r="S92" i="125"/>
  <c r="R92" i="125"/>
  <c r="E92" i="125"/>
  <c r="D92" i="125"/>
  <c r="C92" i="125"/>
  <c r="B92" i="125"/>
  <c r="AB91" i="125"/>
  <c r="AA91" i="125"/>
  <c r="Z91" i="125"/>
  <c r="Y91" i="125"/>
  <c r="X91" i="125"/>
  <c r="W91" i="125"/>
  <c r="V91" i="125"/>
  <c r="U91" i="125"/>
  <c r="T91" i="125"/>
  <c r="S91" i="125"/>
  <c r="R91" i="125"/>
  <c r="E91" i="125"/>
  <c r="D91" i="125"/>
  <c r="C91" i="125"/>
  <c r="P91" i="125" s="1"/>
  <c r="B91" i="125"/>
  <c r="AB90" i="125"/>
  <c r="AA90" i="125"/>
  <c r="Z90" i="125"/>
  <c r="Y90" i="125"/>
  <c r="X90" i="125"/>
  <c r="W90" i="125"/>
  <c r="V90" i="125"/>
  <c r="U90" i="125"/>
  <c r="T90" i="125"/>
  <c r="S90" i="125"/>
  <c r="R90" i="125"/>
  <c r="E90" i="125"/>
  <c r="D90" i="125"/>
  <c r="C90" i="125"/>
  <c r="P90" i="125" s="1"/>
  <c r="B90" i="125"/>
  <c r="AB89" i="125"/>
  <c r="AA89" i="125"/>
  <c r="Z89" i="125"/>
  <c r="Y89" i="125"/>
  <c r="X89" i="125"/>
  <c r="W89" i="125"/>
  <c r="V89" i="125"/>
  <c r="U89" i="125"/>
  <c r="T89" i="125"/>
  <c r="S89" i="125"/>
  <c r="R89" i="125"/>
  <c r="E89" i="125"/>
  <c r="D89" i="125"/>
  <c r="C89" i="125"/>
  <c r="P89" i="125" s="1"/>
  <c r="B89" i="125"/>
  <c r="AB88" i="125"/>
  <c r="AA88" i="125"/>
  <c r="Z88" i="125"/>
  <c r="Y88" i="125"/>
  <c r="X88" i="125"/>
  <c r="W88" i="125"/>
  <c r="V88" i="125"/>
  <c r="U88" i="125"/>
  <c r="T88" i="125"/>
  <c r="S88" i="125"/>
  <c r="R88" i="125"/>
  <c r="E88" i="125"/>
  <c r="D88" i="125"/>
  <c r="C88" i="125"/>
  <c r="P88" i="125" s="1"/>
  <c r="B88" i="125"/>
  <c r="AB87" i="125"/>
  <c r="AA87" i="125"/>
  <c r="Z87" i="125"/>
  <c r="Y87" i="125"/>
  <c r="X87" i="125"/>
  <c r="W87" i="125"/>
  <c r="V87" i="125"/>
  <c r="U87" i="125"/>
  <c r="T87" i="125"/>
  <c r="S87" i="125"/>
  <c r="R87" i="125"/>
  <c r="E87" i="125"/>
  <c r="D87" i="125"/>
  <c r="C87" i="125"/>
  <c r="P87" i="125" s="1"/>
  <c r="B87" i="125"/>
  <c r="AB86" i="125"/>
  <c r="AA86" i="125"/>
  <c r="Z86" i="125"/>
  <c r="Y86" i="125"/>
  <c r="X86" i="125"/>
  <c r="W86" i="125"/>
  <c r="V86" i="125"/>
  <c r="U86" i="125"/>
  <c r="T86" i="125"/>
  <c r="S86" i="125"/>
  <c r="R86" i="125"/>
  <c r="E86" i="125"/>
  <c r="D86" i="125"/>
  <c r="C86" i="125"/>
  <c r="P86" i="125" s="1"/>
  <c r="B86" i="125"/>
  <c r="AB85" i="125"/>
  <c r="AA85" i="125"/>
  <c r="Z85" i="125"/>
  <c r="Y85" i="125"/>
  <c r="X85" i="125"/>
  <c r="W85" i="125"/>
  <c r="V85" i="125"/>
  <c r="U85" i="125"/>
  <c r="T85" i="125"/>
  <c r="S85" i="125"/>
  <c r="R85" i="125"/>
  <c r="E85" i="125"/>
  <c r="D85" i="125"/>
  <c r="C85" i="125"/>
  <c r="B85" i="125"/>
  <c r="AB84" i="125"/>
  <c r="AA84" i="125"/>
  <c r="Z84" i="125"/>
  <c r="Y84" i="125"/>
  <c r="X84" i="125"/>
  <c r="W84" i="125"/>
  <c r="V84" i="125"/>
  <c r="U84" i="125"/>
  <c r="T84" i="125"/>
  <c r="S84" i="125"/>
  <c r="R84" i="125"/>
  <c r="E84" i="125"/>
  <c r="D84" i="125"/>
  <c r="C84" i="125"/>
  <c r="B84" i="125"/>
  <c r="AB83" i="125"/>
  <c r="AA83" i="125"/>
  <c r="Z83" i="125"/>
  <c r="Y83" i="125"/>
  <c r="X83" i="125"/>
  <c r="W83" i="125"/>
  <c r="V83" i="125"/>
  <c r="U83" i="125"/>
  <c r="T83" i="125"/>
  <c r="S83" i="125"/>
  <c r="R83" i="125"/>
  <c r="E83" i="125"/>
  <c r="D83" i="125"/>
  <c r="C83" i="125"/>
  <c r="P83" i="125" s="1"/>
  <c r="B83" i="125"/>
  <c r="AB82" i="125"/>
  <c r="AA82" i="125"/>
  <c r="Z82" i="125"/>
  <c r="Y82" i="125"/>
  <c r="X82" i="125"/>
  <c r="W82" i="125"/>
  <c r="V82" i="125"/>
  <c r="U82" i="125"/>
  <c r="T82" i="125"/>
  <c r="S82" i="125"/>
  <c r="R82" i="125"/>
  <c r="E82" i="125"/>
  <c r="D82" i="125"/>
  <c r="C82" i="125"/>
  <c r="P82" i="125" s="1"/>
  <c r="B82" i="125"/>
  <c r="AB81" i="125"/>
  <c r="AA81" i="125"/>
  <c r="Z81" i="125"/>
  <c r="Y81" i="125"/>
  <c r="X81" i="125"/>
  <c r="W81" i="125"/>
  <c r="V81" i="125"/>
  <c r="U81" i="125"/>
  <c r="T81" i="125"/>
  <c r="S81" i="125"/>
  <c r="R81" i="125"/>
  <c r="E81" i="125"/>
  <c r="D81" i="125"/>
  <c r="C81" i="125"/>
  <c r="P81" i="125" s="1"/>
  <c r="B81" i="125"/>
  <c r="AB80" i="125"/>
  <c r="AA80" i="125"/>
  <c r="Z80" i="125"/>
  <c r="Y80" i="125"/>
  <c r="X80" i="125"/>
  <c r="W80" i="125"/>
  <c r="V80" i="125"/>
  <c r="U80" i="125"/>
  <c r="T80" i="125"/>
  <c r="S80" i="125"/>
  <c r="R80" i="125"/>
  <c r="E80" i="125"/>
  <c r="D80" i="125"/>
  <c r="C80" i="125"/>
  <c r="B80" i="125"/>
  <c r="AB79" i="125"/>
  <c r="AA79" i="125"/>
  <c r="Z79" i="125"/>
  <c r="Y79" i="125"/>
  <c r="X79" i="125"/>
  <c r="W79" i="125"/>
  <c r="V79" i="125"/>
  <c r="U79" i="125"/>
  <c r="T79" i="125"/>
  <c r="S79" i="125"/>
  <c r="R79" i="125"/>
  <c r="E79" i="125"/>
  <c r="D79" i="125"/>
  <c r="C79" i="125"/>
  <c r="B79" i="125"/>
  <c r="AB78" i="125"/>
  <c r="AA78" i="125"/>
  <c r="Z78" i="125"/>
  <c r="Y78" i="125"/>
  <c r="X78" i="125"/>
  <c r="W78" i="125"/>
  <c r="V78" i="125"/>
  <c r="U78" i="125"/>
  <c r="T78" i="125"/>
  <c r="S78" i="125"/>
  <c r="R78" i="125"/>
  <c r="E78" i="125"/>
  <c r="D78" i="125"/>
  <c r="C78" i="125"/>
  <c r="B78" i="125"/>
  <c r="AB77" i="125"/>
  <c r="AA77" i="125"/>
  <c r="Z77" i="125"/>
  <c r="Y77" i="125"/>
  <c r="X77" i="125"/>
  <c r="W77" i="125"/>
  <c r="V77" i="125"/>
  <c r="U77" i="125"/>
  <c r="T77" i="125"/>
  <c r="S77" i="125"/>
  <c r="R77" i="125"/>
  <c r="E77" i="125"/>
  <c r="D77" i="125"/>
  <c r="C77" i="125"/>
  <c r="P77" i="125" s="1"/>
  <c r="B77" i="125"/>
  <c r="AB76" i="125"/>
  <c r="AA76" i="125"/>
  <c r="Z76" i="125"/>
  <c r="Y76" i="125"/>
  <c r="X76" i="125"/>
  <c r="W76" i="125"/>
  <c r="V76" i="125"/>
  <c r="U76" i="125"/>
  <c r="T76" i="125"/>
  <c r="S76" i="125"/>
  <c r="R76" i="125"/>
  <c r="E76" i="125"/>
  <c r="D76" i="125"/>
  <c r="C76" i="125"/>
  <c r="P76" i="125" s="1"/>
  <c r="B76" i="125"/>
  <c r="AB75" i="125"/>
  <c r="AA75" i="125"/>
  <c r="Z75" i="125"/>
  <c r="Y75" i="125"/>
  <c r="X75" i="125"/>
  <c r="W75" i="125"/>
  <c r="V75" i="125"/>
  <c r="U75" i="125"/>
  <c r="T75" i="125"/>
  <c r="S75" i="125"/>
  <c r="R75" i="125"/>
  <c r="E75" i="125"/>
  <c r="D75" i="125"/>
  <c r="C75" i="125"/>
  <c r="P75" i="125" s="1"/>
  <c r="B75" i="125"/>
  <c r="AB74" i="125"/>
  <c r="AA74" i="125"/>
  <c r="Z74" i="125"/>
  <c r="Y74" i="125"/>
  <c r="X74" i="125"/>
  <c r="W74" i="125"/>
  <c r="V74" i="125"/>
  <c r="U74" i="125"/>
  <c r="T74" i="125"/>
  <c r="S74" i="125"/>
  <c r="R74" i="125"/>
  <c r="E74" i="125"/>
  <c r="D74" i="125"/>
  <c r="C74" i="125"/>
  <c r="P74" i="125" s="1"/>
  <c r="B74" i="125"/>
  <c r="AB73" i="125"/>
  <c r="AA73" i="125"/>
  <c r="Z73" i="125"/>
  <c r="Y73" i="125"/>
  <c r="X73" i="125"/>
  <c r="W73" i="125"/>
  <c r="V73" i="125"/>
  <c r="U73" i="125"/>
  <c r="T73" i="125"/>
  <c r="S73" i="125"/>
  <c r="R73" i="125"/>
  <c r="E73" i="125"/>
  <c r="D73" i="125"/>
  <c r="C73" i="125"/>
  <c r="P73" i="125" s="1"/>
  <c r="B73" i="125"/>
  <c r="AB72" i="125"/>
  <c r="AA72" i="125"/>
  <c r="Z72" i="125"/>
  <c r="Y72" i="125"/>
  <c r="X72" i="125"/>
  <c r="W72" i="125"/>
  <c r="V72" i="125"/>
  <c r="U72" i="125"/>
  <c r="T72" i="125"/>
  <c r="S72" i="125"/>
  <c r="R72" i="125"/>
  <c r="E72" i="125"/>
  <c r="D72" i="125"/>
  <c r="C72" i="125"/>
  <c r="P72" i="125" s="1"/>
  <c r="B72" i="125"/>
  <c r="AB71" i="125"/>
  <c r="AA71" i="125"/>
  <c r="Z71" i="125"/>
  <c r="Y71" i="125"/>
  <c r="X71" i="125"/>
  <c r="W71" i="125"/>
  <c r="V71" i="125"/>
  <c r="U71" i="125"/>
  <c r="T71" i="125"/>
  <c r="S71" i="125"/>
  <c r="R71" i="125"/>
  <c r="E71" i="125"/>
  <c r="D71" i="125"/>
  <c r="C71" i="125"/>
  <c r="P71" i="125" s="1"/>
  <c r="B71" i="125"/>
  <c r="AB70" i="125"/>
  <c r="AA70" i="125"/>
  <c r="Z70" i="125"/>
  <c r="Y70" i="125"/>
  <c r="X70" i="125"/>
  <c r="W70" i="125"/>
  <c r="V70" i="125"/>
  <c r="U70" i="125"/>
  <c r="T70" i="125"/>
  <c r="S70" i="125"/>
  <c r="R70" i="125"/>
  <c r="E70" i="125"/>
  <c r="D70" i="125"/>
  <c r="C70" i="125"/>
  <c r="B70" i="125"/>
  <c r="AB69" i="125"/>
  <c r="AA69" i="125"/>
  <c r="Z69" i="125"/>
  <c r="Y69" i="125"/>
  <c r="X69" i="125"/>
  <c r="W69" i="125"/>
  <c r="V69" i="125"/>
  <c r="U69" i="125"/>
  <c r="T69" i="125"/>
  <c r="S69" i="125"/>
  <c r="R69" i="125"/>
  <c r="E69" i="125"/>
  <c r="D69" i="125"/>
  <c r="C69" i="125"/>
  <c r="B69" i="125"/>
  <c r="AB68" i="125"/>
  <c r="AA68" i="125"/>
  <c r="Z68" i="125"/>
  <c r="Y68" i="125"/>
  <c r="X68" i="125"/>
  <c r="W68" i="125"/>
  <c r="V68" i="125"/>
  <c r="U68" i="125"/>
  <c r="T68" i="125"/>
  <c r="S68" i="125"/>
  <c r="R68" i="125"/>
  <c r="E68" i="125"/>
  <c r="D68" i="125"/>
  <c r="C68" i="125"/>
  <c r="B68" i="125"/>
  <c r="AB67" i="125"/>
  <c r="AA67" i="125"/>
  <c r="Z67" i="125"/>
  <c r="Y67" i="125"/>
  <c r="X67" i="125"/>
  <c r="W67" i="125"/>
  <c r="V67" i="125"/>
  <c r="U67" i="125"/>
  <c r="T67" i="125"/>
  <c r="S67" i="125"/>
  <c r="R67" i="125"/>
  <c r="E67" i="125"/>
  <c r="D67" i="125"/>
  <c r="C67" i="125"/>
  <c r="B67" i="125"/>
  <c r="AB66" i="125"/>
  <c r="AA66" i="125"/>
  <c r="Z66" i="125"/>
  <c r="Y66" i="125"/>
  <c r="X66" i="125"/>
  <c r="W66" i="125"/>
  <c r="V66" i="125"/>
  <c r="U66" i="125"/>
  <c r="T66" i="125"/>
  <c r="S66" i="125"/>
  <c r="R66" i="125"/>
  <c r="E66" i="125"/>
  <c r="D66" i="125"/>
  <c r="C66" i="125"/>
  <c r="B66" i="125"/>
  <c r="AB65" i="125"/>
  <c r="AA65" i="125"/>
  <c r="Z65" i="125"/>
  <c r="Y65" i="125"/>
  <c r="X65" i="125"/>
  <c r="W65" i="125"/>
  <c r="V65" i="125"/>
  <c r="U65" i="125"/>
  <c r="T65" i="125"/>
  <c r="S65" i="125"/>
  <c r="R65" i="125"/>
  <c r="E65" i="125"/>
  <c r="D65" i="125"/>
  <c r="C65" i="125"/>
  <c r="B65" i="125"/>
  <c r="AB64" i="125"/>
  <c r="AA64" i="125"/>
  <c r="Z64" i="125"/>
  <c r="Y64" i="125"/>
  <c r="X64" i="125"/>
  <c r="W64" i="125"/>
  <c r="V64" i="125"/>
  <c r="U64" i="125"/>
  <c r="T64" i="125"/>
  <c r="S64" i="125"/>
  <c r="R64" i="125"/>
  <c r="E64" i="125"/>
  <c r="D64" i="125"/>
  <c r="C64" i="125"/>
  <c r="B64" i="125"/>
  <c r="AB63" i="125"/>
  <c r="AA63" i="125"/>
  <c r="Z63" i="125"/>
  <c r="Y63" i="125"/>
  <c r="X63" i="125"/>
  <c r="W63" i="125"/>
  <c r="V63" i="125"/>
  <c r="U63" i="125"/>
  <c r="T63" i="125"/>
  <c r="S63" i="125"/>
  <c r="R63" i="125"/>
  <c r="E63" i="125"/>
  <c r="D63" i="125"/>
  <c r="C63" i="125"/>
  <c r="B63" i="125"/>
  <c r="AB62" i="125"/>
  <c r="AA62" i="125"/>
  <c r="Z62" i="125"/>
  <c r="Y62" i="125"/>
  <c r="X62" i="125"/>
  <c r="W62" i="125"/>
  <c r="V62" i="125"/>
  <c r="U62" i="125"/>
  <c r="T62" i="125"/>
  <c r="S62" i="125"/>
  <c r="R62" i="125"/>
  <c r="E62" i="125"/>
  <c r="D62" i="125"/>
  <c r="C62" i="125"/>
  <c r="B62" i="125"/>
  <c r="AB61" i="125"/>
  <c r="AA61" i="125"/>
  <c r="Z61" i="125"/>
  <c r="Y61" i="125"/>
  <c r="X61" i="125"/>
  <c r="W61" i="125"/>
  <c r="V61" i="125"/>
  <c r="U61" i="125"/>
  <c r="T61" i="125"/>
  <c r="S61" i="125"/>
  <c r="R61" i="125"/>
  <c r="E61" i="125"/>
  <c r="D61" i="125"/>
  <c r="C61" i="125"/>
  <c r="B61" i="125"/>
  <c r="AB60" i="125"/>
  <c r="AA60" i="125"/>
  <c r="Z60" i="125"/>
  <c r="Y60" i="125"/>
  <c r="X60" i="125"/>
  <c r="W60" i="125"/>
  <c r="V60" i="125"/>
  <c r="U60" i="125"/>
  <c r="T60" i="125"/>
  <c r="S60" i="125"/>
  <c r="R60" i="125"/>
  <c r="E60" i="125"/>
  <c r="D60" i="125"/>
  <c r="C60" i="125"/>
  <c r="B60" i="125"/>
  <c r="AB59" i="125"/>
  <c r="AA59" i="125"/>
  <c r="Z59" i="125"/>
  <c r="Y59" i="125"/>
  <c r="X59" i="125"/>
  <c r="W59" i="125"/>
  <c r="V59" i="125"/>
  <c r="U59" i="125"/>
  <c r="T59" i="125"/>
  <c r="S59" i="125"/>
  <c r="R59" i="125"/>
  <c r="E59" i="125"/>
  <c r="D59" i="125"/>
  <c r="C59" i="125"/>
  <c r="B59" i="125"/>
  <c r="AB58" i="125"/>
  <c r="AA58" i="125"/>
  <c r="Z58" i="125"/>
  <c r="Y58" i="125"/>
  <c r="X58" i="125"/>
  <c r="W58" i="125"/>
  <c r="V58" i="125"/>
  <c r="U58" i="125"/>
  <c r="T58" i="125"/>
  <c r="S58" i="125"/>
  <c r="R58" i="125"/>
  <c r="E58" i="125"/>
  <c r="D58" i="125"/>
  <c r="C58" i="125"/>
  <c r="B58" i="125"/>
  <c r="AB57" i="125"/>
  <c r="AA57" i="125"/>
  <c r="Z57" i="125"/>
  <c r="Y57" i="125"/>
  <c r="X57" i="125"/>
  <c r="W57" i="125"/>
  <c r="V57" i="125"/>
  <c r="U57" i="125"/>
  <c r="T57" i="125"/>
  <c r="S57" i="125"/>
  <c r="R57" i="125"/>
  <c r="E57" i="125"/>
  <c r="D57" i="125"/>
  <c r="C57" i="125"/>
  <c r="B57" i="125"/>
  <c r="AB56" i="125"/>
  <c r="AA56" i="125"/>
  <c r="Z56" i="125"/>
  <c r="Y56" i="125"/>
  <c r="X56" i="125"/>
  <c r="W56" i="125"/>
  <c r="V56" i="125"/>
  <c r="U56" i="125"/>
  <c r="T56" i="125"/>
  <c r="S56" i="125"/>
  <c r="R56" i="125"/>
  <c r="E56" i="125"/>
  <c r="D56" i="125"/>
  <c r="C56" i="125"/>
  <c r="B56" i="125"/>
  <c r="AB55" i="125"/>
  <c r="AA55" i="125"/>
  <c r="Z55" i="125"/>
  <c r="Y55" i="125"/>
  <c r="X55" i="125"/>
  <c r="W55" i="125"/>
  <c r="V55" i="125"/>
  <c r="U55" i="125"/>
  <c r="T55" i="125"/>
  <c r="S55" i="125"/>
  <c r="R55" i="125"/>
  <c r="E55" i="125"/>
  <c r="D55" i="125"/>
  <c r="C55" i="125"/>
  <c r="B55" i="125"/>
  <c r="AB54" i="125"/>
  <c r="AA54" i="125"/>
  <c r="Z54" i="125"/>
  <c r="Y54" i="125"/>
  <c r="X54" i="125"/>
  <c r="W54" i="125"/>
  <c r="V54" i="125"/>
  <c r="U54" i="125"/>
  <c r="T54" i="125"/>
  <c r="S54" i="125"/>
  <c r="R54" i="125"/>
  <c r="E54" i="125"/>
  <c r="D54" i="125"/>
  <c r="C54" i="125"/>
  <c r="B54" i="125"/>
  <c r="AB53" i="125"/>
  <c r="AA53" i="125"/>
  <c r="Z53" i="125"/>
  <c r="Y53" i="125"/>
  <c r="X53" i="125"/>
  <c r="W53" i="125"/>
  <c r="V53" i="125"/>
  <c r="U53" i="125"/>
  <c r="T53" i="125"/>
  <c r="S53" i="125"/>
  <c r="R53" i="125"/>
  <c r="E53" i="125"/>
  <c r="D53" i="125"/>
  <c r="C53" i="125"/>
  <c r="B53" i="125"/>
  <c r="AB52" i="125"/>
  <c r="AA52" i="125"/>
  <c r="Z52" i="125"/>
  <c r="Y52" i="125"/>
  <c r="X52" i="125"/>
  <c r="W52" i="125"/>
  <c r="V52" i="125"/>
  <c r="U52" i="125"/>
  <c r="T52" i="125"/>
  <c r="S52" i="125"/>
  <c r="R52" i="125"/>
  <c r="E52" i="125"/>
  <c r="D52" i="125"/>
  <c r="C52" i="125"/>
  <c r="B52" i="125"/>
  <c r="AB51" i="125"/>
  <c r="AA51" i="125"/>
  <c r="Z51" i="125"/>
  <c r="Y51" i="125"/>
  <c r="X51" i="125"/>
  <c r="W51" i="125"/>
  <c r="V51" i="125"/>
  <c r="U51" i="125"/>
  <c r="T51" i="125"/>
  <c r="S51" i="125"/>
  <c r="R51" i="125"/>
  <c r="E51" i="125"/>
  <c r="D51" i="125"/>
  <c r="C51" i="125"/>
  <c r="B51" i="125"/>
  <c r="AB50" i="125"/>
  <c r="AA50" i="125"/>
  <c r="Z50" i="125"/>
  <c r="Y50" i="125"/>
  <c r="X50" i="125"/>
  <c r="W50" i="125"/>
  <c r="V50" i="125"/>
  <c r="U50" i="125"/>
  <c r="T50" i="125"/>
  <c r="S50" i="125"/>
  <c r="R50" i="125"/>
  <c r="E50" i="125"/>
  <c r="D50" i="125"/>
  <c r="C50" i="125"/>
  <c r="B50" i="125"/>
  <c r="AB49" i="125"/>
  <c r="AA49" i="125"/>
  <c r="Z49" i="125"/>
  <c r="Y49" i="125"/>
  <c r="X49" i="125"/>
  <c r="W49" i="125"/>
  <c r="V49" i="125"/>
  <c r="U49" i="125"/>
  <c r="T49" i="125"/>
  <c r="S49" i="125"/>
  <c r="R49" i="125"/>
  <c r="E49" i="125"/>
  <c r="D49" i="125"/>
  <c r="C49" i="125"/>
  <c r="B49" i="125"/>
  <c r="AB48" i="125"/>
  <c r="AA48" i="125"/>
  <c r="Z48" i="125"/>
  <c r="Y48" i="125"/>
  <c r="X48" i="125"/>
  <c r="W48" i="125"/>
  <c r="V48" i="125"/>
  <c r="U48" i="125"/>
  <c r="T48" i="125"/>
  <c r="S48" i="125"/>
  <c r="R48" i="125"/>
  <c r="E48" i="125"/>
  <c r="D48" i="125"/>
  <c r="C48" i="125"/>
  <c r="B48" i="125"/>
  <c r="AB47" i="125"/>
  <c r="AA47" i="125"/>
  <c r="Z47" i="125"/>
  <c r="Y47" i="125"/>
  <c r="X47" i="125"/>
  <c r="W47" i="125"/>
  <c r="V47" i="125"/>
  <c r="U47" i="125"/>
  <c r="T47" i="125"/>
  <c r="S47" i="125"/>
  <c r="R47" i="125"/>
  <c r="E47" i="125"/>
  <c r="D47" i="125"/>
  <c r="C47" i="125"/>
  <c r="B47" i="125"/>
  <c r="AB46" i="125"/>
  <c r="AA46" i="125"/>
  <c r="Z46" i="125"/>
  <c r="Y46" i="125"/>
  <c r="X46" i="125"/>
  <c r="W46" i="125"/>
  <c r="V46" i="125"/>
  <c r="U46" i="125"/>
  <c r="T46" i="125"/>
  <c r="S46" i="125"/>
  <c r="R46" i="125"/>
  <c r="E46" i="125"/>
  <c r="D46" i="125"/>
  <c r="C46" i="125"/>
  <c r="B46" i="125"/>
  <c r="AB45" i="125"/>
  <c r="AA45" i="125"/>
  <c r="Z45" i="125"/>
  <c r="Y45" i="125"/>
  <c r="X45" i="125"/>
  <c r="W45" i="125"/>
  <c r="V45" i="125"/>
  <c r="U45" i="125"/>
  <c r="T45" i="125"/>
  <c r="S45" i="125"/>
  <c r="R45" i="125"/>
  <c r="E45" i="125"/>
  <c r="D45" i="125"/>
  <c r="C45" i="125"/>
  <c r="B45" i="125"/>
  <c r="AB44" i="125"/>
  <c r="AA44" i="125"/>
  <c r="Z44" i="125"/>
  <c r="Y44" i="125"/>
  <c r="X44" i="125"/>
  <c r="W44" i="125"/>
  <c r="V44" i="125"/>
  <c r="U44" i="125"/>
  <c r="T44" i="125"/>
  <c r="S44" i="125"/>
  <c r="R44" i="125"/>
  <c r="E44" i="125"/>
  <c r="D44" i="125"/>
  <c r="C44" i="125"/>
  <c r="B44" i="125"/>
  <c r="AB43" i="125"/>
  <c r="AA43" i="125"/>
  <c r="Z43" i="125"/>
  <c r="Y43" i="125"/>
  <c r="X43" i="125"/>
  <c r="W43" i="125"/>
  <c r="V43" i="125"/>
  <c r="U43" i="125"/>
  <c r="T43" i="125"/>
  <c r="S43" i="125"/>
  <c r="R43" i="125"/>
  <c r="E43" i="125"/>
  <c r="D43" i="125"/>
  <c r="C43" i="125"/>
  <c r="B43" i="125"/>
  <c r="AB42" i="125"/>
  <c r="AA42" i="125"/>
  <c r="Z42" i="125"/>
  <c r="Y42" i="125"/>
  <c r="X42" i="125"/>
  <c r="W42" i="125"/>
  <c r="V42" i="125"/>
  <c r="U42" i="125"/>
  <c r="T42" i="125"/>
  <c r="S42" i="125"/>
  <c r="R42" i="125"/>
  <c r="E42" i="125"/>
  <c r="D42" i="125"/>
  <c r="C42" i="125"/>
  <c r="B42" i="125"/>
  <c r="AB41" i="125"/>
  <c r="AA41" i="125"/>
  <c r="Z41" i="125"/>
  <c r="Y41" i="125"/>
  <c r="X41" i="125"/>
  <c r="W41" i="125"/>
  <c r="V41" i="125"/>
  <c r="U41" i="125"/>
  <c r="T41" i="125"/>
  <c r="S41" i="125"/>
  <c r="R41" i="125"/>
  <c r="E41" i="125"/>
  <c r="D41" i="125"/>
  <c r="C41" i="125"/>
  <c r="B41" i="125"/>
  <c r="AB40" i="125"/>
  <c r="AA40" i="125"/>
  <c r="Z40" i="125"/>
  <c r="Y40" i="125"/>
  <c r="X40" i="125"/>
  <c r="W40" i="125"/>
  <c r="V40" i="125"/>
  <c r="U40" i="125"/>
  <c r="T40" i="125"/>
  <c r="S40" i="125"/>
  <c r="R40" i="125"/>
  <c r="E40" i="125"/>
  <c r="D40" i="125"/>
  <c r="C40" i="125"/>
  <c r="B40" i="125"/>
  <c r="AB39" i="125"/>
  <c r="AA39" i="125"/>
  <c r="Z39" i="125"/>
  <c r="Y39" i="125"/>
  <c r="X39" i="125"/>
  <c r="W39" i="125"/>
  <c r="V39" i="125"/>
  <c r="U39" i="125"/>
  <c r="T39" i="125"/>
  <c r="S39" i="125"/>
  <c r="R39" i="125"/>
  <c r="E39" i="125"/>
  <c r="D39" i="125"/>
  <c r="C39" i="125"/>
  <c r="B39" i="125"/>
  <c r="AB38" i="125"/>
  <c r="AA38" i="125"/>
  <c r="Z38" i="125"/>
  <c r="Y38" i="125"/>
  <c r="X38" i="125"/>
  <c r="W38" i="125"/>
  <c r="V38" i="125"/>
  <c r="U38" i="125"/>
  <c r="T38" i="125"/>
  <c r="S38" i="125"/>
  <c r="R38" i="125"/>
  <c r="E38" i="125"/>
  <c r="D38" i="125"/>
  <c r="C38" i="125"/>
  <c r="B38" i="125"/>
  <c r="AB37" i="125"/>
  <c r="AA37" i="125"/>
  <c r="Z37" i="125"/>
  <c r="Y37" i="125"/>
  <c r="X37" i="125"/>
  <c r="W37" i="125"/>
  <c r="V37" i="125"/>
  <c r="U37" i="125"/>
  <c r="T37" i="125"/>
  <c r="S37" i="125"/>
  <c r="R37" i="125"/>
  <c r="E37" i="125"/>
  <c r="D37" i="125"/>
  <c r="C37" i="125"/>
  <c r="B37" i="125"/>
  <c r="AB36" i="125"/>
  <c r="AA36" i="125"/>
  <c r="Z36" i="125"/>
  <c r="Y36" i="125"/>
  <c r="X36" i="125"/>
  <c r="W36" i="125"/>
  <c r="V36" i="125"/>
  <c r="U36" i="125"/>
  <c r="T36" i="125"/>
  <c r="S36" i="125"/>
  <c r="R36" i="125"/>
  <c r="E36" i="125"/>
  <c r="D36" i="125"/>
  <c r="C36" i="125"/>
  <c r="B36" i="125"/>
  <c r="AB35" i="125"/>
  <c r="AA35" i="125"/>
  <c r="Z35" i="125"/>
  <c r="Y35" i="125"/>
  <c r="X35" i="125"/>
  <c r="W35" i="125"/>
  <c r="V35" i="125"/>
  <c r="U35" i="125"/>
  <c r="T35" i="125"/>
  <c r="S35" i="125"/>
  <c r="R35" i="125"/>
  <c r="E35" i="125"/>
  <c r="D35" i="125"/>
  <c r="C35" i="125"/>
  <c r="B35" i="125"/>
  <c r="AB34" i="125"/>
  <c r="AA34" i="125"/>
  <c r="Z34" i="125"/>
  <c r="Y34" i="125"/>
  <c r="X34" i="125"/>
  <c r="W34" i="125"/>
  <c r="V34" i="125"/>
  <c r="U34" i="125"/>
  <c r="T34" i="125"/>
  <c r="S34" i="125"/>
  <c r="R34" i="125"/>
  <c r="E34" i="125"/>
  <c r="D34" i="125"/>
  <c r="C34" i="125"/>
  <c r="B34" i="125"/>
  <c r="AB33" i="125"/>
  <c r="AA33" i="125"/>
  <c r="Z33" i="125"/>
  <c r="Y33" i="125"/>
  <c r="X33" i="125"/>
  <c r="W33" i="125"/>
  <c r="V33" i="125"/>
  <c r="U33" i="125"/>
  <c r="T33" i="125"/>
  <c r="S33" i="125"/>
  <c r="R33" i="125"/>
  <c r="E33" i="125"/>
  <c r="D33" i="125"/>
  <c r="C33" i="125"/>
  <c r="P33" i="125" s="1"/>
  <c r="B33" i="125"/>
  <c r="AB32" i="125"/>
  <c r="AA32" i="125"/>
  <c r="Z32" i="125"/>
  <c r="Y32" i="125"/>
  <c r="X32" i="125"/>
  <c r="W32" i="125"/>
  <c r="V32" i="125"/>
  <c r="U32" i="125"/>
  <c r="T32" i="125"/>
  <c r="S32" i="125"/>
  <c r="R32" i="125"/>
  <c r="E32" i="125"/>
  <c r="D32" i="125"/>
  <c r="C32" i="125"/>
  <c r="P32" i="125" s="1"/>
  <c r="B32" i="125"/>
  <c r="AB31" i="125"/>
  <c r="AA31" i="125"/>
  <c r="Z31" i="125"/>
  <c r="Y31" i="125"/>
  <c r="X31" i="125"/>
  <c r="W31" i="125"/>
  <c r="V31" i="125"/>
  <c r="U31" i="125"/>
  <c r="T31" i="125"/>
  <c r="S31" i="125"/>
  <c r="R31" i="125"/>
  <c r="E31" i="125"/>
  <c r="D31" i="125"/>
  <c r="C31" i="125"/>
  <c r="B31" i="125"/>
  <c r="AB30" i="125"/>
  <c r="AA30" i="125"/>
  <c r="Z30" i="125"/>
  <c r="Y30" i="125"/>
  <c r="X30" i="125"/>
  <c r="W30" i="125"/>
  <c r="V30" i="125"/>
  <c r="U30" i="125"/>
  <c r="T30" i="125"/>
  <c r="S30" i="125"/>
  <c r="R30" i="125"/>
  <c r="E30" i="125"/>
  <c r="D30" i="125"/>
  <c r="C30" i="125"/>
  <c r="B30" i="125"/>
  <c r="AB29" i="125"/>
  <c r="AA29" i="125"/>
  <c r="Z29" i="125"/>
  <c r="Y29" i="125"/>
  <c r="X29" i="125"/>
  <c r="W29" i="125"/>
  <c r="V29" i="125"/>
  <c r="U29" i="125"/>
  <c r="T29" i="125"/>
  <c r="S29" i="125"/>
  <c r="R29" i="125"/>
  <c r="E29" i="125"/>
  <c r="D29" i="125"/>
  <c r="C29" i="125"/>
  <c r="B29" i="125"/>
  <c r="AB28" i="125"/>
  <c r="AA28" i="125"/>
  <c r="Z28" i="125"/>
  <c r="Y28" i="125"/>
  <c r="X28" i="125"/>
  <c r="W28" i="125"/>
  <c r="V28" i="125"/>
  <c r="U28" i="125"/>
  <c r="T28" i="125"/>
  <c r="S28" i="125"/>
  <c r="R28" i="125"/>
  <c r="E28" i="125"/>
  <c r="D28" i="125"/>
  <c r="C28" i="125"/>
  <c r="B28" i="125"/>
  <c r="AB27" i="125"/>
  <c r="AA27" i="125"/>
  <c r="Z27" i="125"/>
  <c r="Y27" i="125"/>
  <c r="X27" i="125"/>
  <c r="W27" i="125"/>
  <c r="V27" i="125"/>
  <c r="U27" i="125"/>
  <c r="T27" i="125"/>
  <c r="S27" i="125"/>
  <c r="R27" i="125"/>
  <c r="E27" i="125"/>
  <c r="D27" i="125"/>
  <c r="C27" i="125"/>
  <c r="B27" i="125"/>
  <c r="AB26" i="125"/>
  <c r="AA26" i="125"/>
  <c r="Z26" i="125"/>
  <c r="Y26" i="125"/>
  <c r="X26" i="125"/>
  <c r="W26" i="125"/>
  <c r="V26" i="125"/>
  <c r="U26" i="125"/>
  <c r="T26" i="125"/>
  <c r="S26" i="125"/>
  <c r="R26" i="125"/>
  <c r="E26" i="125"/>
  <c r="D26" i="125"/>
  <c r="C26" i="125"/>
  <c r="B26" i="125"/>
  <c r="AB25" i="125"/>
  <c r="AA25" i="125"/>
  <c r="Z25" i="125"/>
  <c r="Y25" i="125"/>
  <c r="X25" i="125"/>
  <c r="W25" i="125"/>
  <c r="V25" i="125"/>
  <c r="U25" i="125"/>
  <c r="T25" i="125"/>
  <c r="S25" i="125"/>
  <c r="R25" i="125"/>
  <c r="E25" i="125"/>
  <c r="D25" i="125"/>
  <c r="C25" i="125"/>
  <c r="B25" i="125"/>
  <c r="AB24" i="125"/>
  <c r="AA24" i="125"/>
  <c r="Z24" i="125"/>
  <c r="Y24" i="125"/>
  <c r="X24" i="125"/>
  <c r="W24" i="125"/>
  <c r="V24" i="125"/>
  <c r="U24" i="125"/>
  <c r="T24" i="125"/>
  <c r="S24" i="125"/>
  <c r="R24" i="125"/>
  <c r="E24" i="125"/>
  <c r="D24" i="125"/>
  <c r="C24" i="125"/>
  <c r="B24" i="125"/>
  <c r="AB23" i="125"/>
  <c r="AA23" i="125"/>
  <c r="Z23" i="125"/>
  <c r="Y23" i="125"/>
  <c r="X23" i="125"/>
  <c r="W23" i="125"/>
  <c r="V23" i="125"/>
  <c r="U23" i="125"/>
  <c r="T23" i="125"/>
  <c r="S23" i="125"/>
  <c r="R23" i="125"/>
  <c r="E23" i="125"/>
  <c r="D23" i="125"/>
  <c r="C23" i="125"/>
  <c r="B23" i="125"/>
  <c r="AB22" i="125"/>
  <c r="AA22" i="125"/>
  <c r="Z22" i="125"/>
  <c r="Y22" i="125"/>
  <c r="X22" i="125"/>
  <c r="W22" i="125"/>
  <c r="V22" i="125"/>
  <c r="U22" i="125"/>
  <c r="T22" i="125"/>
  <c r="S22" i="125"/>
  <c r="R22" i="125"/>
  <c r="E22" i="125"/>
  <c r="D22" i="125"/>
  <c r="C22" i="125"/>
  <c r="B22" i="125"/>
  <c r="AB21" i="125"/>
  <c r="AA21" i="125"/>
  <c r="Z21" i="125"/>
  <c r="Y21" i="125"/>
  <c r="X21" i="125"/>
  <c r="W21" i="125"/>
  <c r="V21" i="125"/>
  <c r="U21" i="125"/>
  <c r="T21" i="125"/>
  <c r="S21" i="125"/>
  <c r="R21" i="125"/>
  <c r="E21" i="125"/>
  <c r="D21" i="125"/>
  <c r="C21" i="125"/>
  <c r="B21" i="125"/>
  <c r="AB20" i="125"/>
  <c r="AA20" i="125"/>
  <c r="Z20" i="125"/>
  <c r="Y20" i="125"/>
  <c r="X20" i="125"/>
  <c r="W20" i="125"/>
  <c r="V20" i="125"/>
  <c r="U20" i="125"/>
  <c r="T20" i="125"/>
  <c r="S20" i="125"/>
  <c r="R20" i="125"/>
  <c r="E20" i="125"/>
  <c r="D20" i="125"/>
  <c r="C20" i="125"/>
  <c r="B20" i="125"/>
  <c r="AB19" i="125"/>
  <c r="AA19" i="125"/>
  <c r="Z19" i="125"/>
  <c r="Y19" i="125"/>
  <c r="X19" i="125"/>
  <c r="W19" i="125"/>
  <c r="V19" i="125"/>
  <c r="U19" i="125"/>
  <c r="T19" i="125"/>
  <c r="S19" i="125"/>
  <c r="R19" i="125"/>
  <c r="E19" i="125"/>
  <c r="D19" i="125"/>
  <c r="C19" i="125"/>
  <c r="B19" i="125"/>
  <c r="AB18" i="125"/>
  <c r="AA18" i="125"/>
  <c r="Z18" i="125"/>
  <c r="Y18" i="125"/>
  <c r="X18" i="125"/>
  <c r="W18" i="125"/>
  <c r="V18" i="125"/>
  <c r="U18" i="125"/>
  <c r="T18" i="125"/>
  <c r="S18" i="125"/>
  <c r="R18" i="125"/>
  <c r="E18" i="125"/>
  <c r="D18" i="125"/>
  <c r="C18" i="125"/>
  <c r="B18" i="125"/>
  <c r="AB17" i="125"/>
  <c r="AA17" i="125"/>
  <c r="Z17" i="125"/>
  <c r="Y17" i="125"/>
  <c r="X17" i="125"/>
  <c r="W17" i="125"/>
  <c r="V17" i="125"/>
  <c r="U17" i="125"/>
  <c r="T17" i="125"/>
  <c r="S17" i="125"/>
  <c r="R17" i="125"/>
  <c r="E17" i="125"/>
  <c r="D17" i="125"/>
  <c r="C17" i="125"/>
  <c r="P17" i="125" s="1"/>
  <c r="B17" i="125"/>
  <c r="AB16" i="125"/>
  <c r="AA16" i="125"/>
  <c r="Z16" i="125"/>
  <c r="Y16" i="125"/>
  <c r="X16" i="125"/>
  <c r="W16" i="125"/>
  <c r="V16" i="125"/>
  <c r="U16" i="125"/>
  <c r="T16" i="125"/>
  <c r="S16" i="125"/>
  <c r="R16" i="125"/>
  <c r="E16" i="125"/>
  <c r="D16" i="125"/>
  <c r="C16" i="125"/>
  <c r="P16" i="125" s="1"/>
  <c r="B16" i="125"/>
  <c r="AB15" i="125"/>
  <c r="AA15" i="125"/>
  <c r="Z15" i="125"/>
  <c r="Y15" i="125"/>
  <c r="X15" i="125"/>
  <c r="W15" i="125"/>
  <c r="V15" i="125"/>
  <c r="U15" i="125"/>
  <c r="T15" i="125"/>
  <c r="S15" i="125"/>
  <c r="R15" i="125"/>
  <c r="E15" i="125"/>
  <c r="D15" i="125"/>
  <c r="C15" i="125"/>
  <c r="P15" i="125" s="1"/>
  <c r="B15" i="125"/>
  <c r="AB14" i="125"/>
  <c r="AA14" i="125"/>
  <c r="Z14" i="125"/>
  <c r="Y14" i="125"/>
  <c r="X14" i="125"/>
  <c r="W14" i="125"/>
  <c r="V14" i="125"/>
  <c r="U14" i="125"/>
  <c r="T14" i="125"/>
  <c r="S14" i="125"/>
  <c r="R14" i="125"/>
  <c r="E14" i="125"/>
  <c r="D14" i="125"/>
  <c r="C14" i="125"/>
  <c r="P14" i="125" s="1"/>
  <c r="B14" i="125"/>
  <c r="AB13" i="125"/>
  <c r="AA13" i="125"/>
  <c r="Z13" i="125"/>
  <c r="Y13" i="125"/>
  <c r="X13" i="125"/>
  <c r="W13" i="125"/>
  <c r="V13" i="125"/>
  <c r="U13" i="125"/>
  <c r="T13" i="125"/>
  <c r="S13" i="125"/>
  <c r="R13" i="125"/>
  <c r="E13" i="125"/>
  <c r="D13" i="125"/>
  <c r="C13" i="125"/>
  <c r="B13" i="125"/>
  <c r="AB12" i="125"/>
  <c r="AA12" i="125"/>
  <c r="Z12" i="125"/>
  <c r="Y12" i="125"/>
  <c r="X12" i="125"/>
  <c r="W12" i="125"/>
  <c r="V12" i="125"/>
  <c r="U12" i="125"/>
  <c r="T12" i="125"/>
  <c r="S12" i="125"/>
  <c r="R12" i="125"/>
  <c r="E12" i="125"/>
  <c r="D12" i="125"/>
  <c r="C12" i="125"/>
  <c r="B12" i="125"/>
  <c r="AB11" i="125"/>
  <c r="AA11" i="125"/>
  <c r="Z11" i="125"/>
  <c r="Y11" i="125"/>
  <c r="X11" i="125"/>
  <c r="W11" i="125"/>
  <c r="V11" i="125"/>
  <c r="U11" i="125"/>
  <c r="T11" i="125"/>
  <c r="S11" i="125"/>
  <c r="R11" i="125"/>
  <c r="E11" i="125"/>
  <c r="D11" i="125"/>
  <c r="C11" i="125"/>
  <c r="B11" i="125"/>
  <c r="AB10" i="125"/>
  <c r="AA10" i="125"/>
  <c r="Z10" i="125"/>
  <c r="Y10" i="125"/>
  <c r="X10" i="125"/>
  <c r="W10" i="125"/>
  <c r="V10" i="125"/>
  <c r="U10" i="125"/>
  <c r="T10" i="125"/>
  <c r="S10" i="125"/>
  <c r="R10" i="125"/>
  <c r="E10" i="125"/>
  <c r="D10" i="125"/>
  <c r="C10" i="125"/>
  <c r="P10" i="125" s="1"/>
  <c r="B10" i="125"/>
  <c r="AB9" i="125"/>
  <c r="AA9" i="125"/>
  <c r="Z9" i="125"/>
  <c r="Y9" i="125"/>
  <c r="X9" i="125"/>
  <c r="W9" i="125"/>
  <c r="V9" i="125"/>
  <c r="U9" i="125"/>
  <c r="T9" i="125"/>
  <c r="S9" i="125"/>
  <c r="R9" i="125"/>
  <c r="E9" i="125"/>
  <c r="D9" i="125"/>
  <c r="C9" i="125"/>
  <c r="P9" i="125" s="1"/>
  <c r="B9" i="125"/>
  <c r="AB8" i="125"/>
  <c r="AA8" i="125"/>
  <c r="Z8" i="125"/>
  <c r="Y8" i="125"/>
  <c r="X8" i="125"/>
  <c r="W8" i="125"/>
  <c r="V8" i="125"/>
  <c r="U8" i="125"/>
  <c r="T8" i="125"/>
  <c r="S8" i="125"/>
  <c r="R8" i="125"/>
  <c r="E8" i="125"/>
  <c r="D8" i="125"/>
  <c r="C8" i="125"/>
  <c r="P8" i="125" s="1"/>
  <c r="B8" i="125"/>
  <c r="AB7" i="125"/>
  <c r="AA7" i="125"/>
  <c r="Z7" i="125"/>
  <c r="Y7" i="125"/>
  <c r="X7" i="125"/>
  <c r="W7" i="125"/>
  <c r="V7" i="125"/>
  <c r="U7" i="125"/>
  <c r="T7" i="125"/>
  <c r="S7" i="125"/>
  <c r="R7" i="125"/>
  <c r="E7" i="125"/>
  <c r="D7" i="125"/>
  <c r="C7" i="125"/>
  <c r="B7" i="125"/>
  <c r="AB6" i="125"/>
  <c r="AA6" i="125"/>
  <c r="Z6" i="125"/>
  <c r="Y6" i="125"/>
  <c r="X6" i="125"/>
  <c r="W6" i="125"/>
  <c r="V6" i="125"/>
  <c r="U6" i="125"/>
  <c r="T6" i="125"/>
  <c r="S6" i="125"/>
  <c r="R6" i="125"/>
  <c r="E6" i="125"/>
  <c r="D6" i="125"/>
  <c r="C6" i="125"/>
  <c r="B6" i="125"/>
  <c r="AB5" i="125"/>
  <c r="AA5" i="125"/>
  <c r="Z5" i="125"/>
  <c r="Y5" i="125"/>
  <c r="X5" i="125"/>
  <c r="W5" i="125"/>
  <c r="V5" i="125"/>
  <c r="U5" i="125"/>
  <c r="T5" i="125"/>
  <c r="S5" i="125"/>
  <c r="R5" i="125"/>
  <c r="E5" i="125"/>
  <c r="D5" i="125"/>
  <c r="C5" i="125"/>
  <c r="B5" i="125"/>
  <c r="AB4" i="125"/>
  <c r="AA4" i="125"/>
  <c r="Z4" i="125"/>
  <c r="Y4" i="125"/>
  <c r="X4" i="125"/>
  <c r="W4" i="125"/>
  <c r="V4" i="125"/>
  <c r="U4" i="125"/>
  <c r="T4" i="125"/>
  <c r="S4" i="125"/>
  <c r="R4" i="125"/>
  <c r="E4" i="125"/>
  <c r="D4" i="125"/>
  <c r="C4" i="125"/>
  <c r="B4" i="125"/>
  <c r="AB3" i="125"/>
  <c r="E3" i="125"/>
  <c r="D3" i="125"/>
  <c r="C3" i="125"/>
  <c r="B3" i="125"/>
  <c r="AB133" i="126"/>
  <c r="AA133" i="126"/>
  <c r="Z133" i="126"/>
  <c r="Y133" i="126"/>
  <c r="X133" i="126"/>
  <c r="W133" i="126"/>
  <c r="V133" i="126"/>
  <c r="U133" i="126"/>
  <c r="T133" i="126"/>
  <c r="S133" i="126"/>
  <c r="R133" i="126"/>
  <c r="E133" i="126"/>
  <c r="D133" i="126"/>
  <c r="C133" i="126"/>
  <c r="P133" i="126" s="1"/>
  <c r="B133" i="126"/>
  <c r="AB132" i="126"/>
  <c r="AA132" i="126"/>
  <c r="Z132" i="126"/>
  <c r="Y132" i="126"/>
  <c r="X132" i="126"/>
  <c r="W132" i="126"/>
  <c r="V132" i="126"/>
  <c r="U132" i="126"/>
  <c r="T132" i="126"/>
  <c r="S132" i="126"/>
  <c r="R132" i="126"/>
  <c r="E132" i="126"/>
  <c r="D132" i="126"/>
  <c r="C132" i="126"/>
  <c r="P132" i="126" s="1"/>
  <c r="B132" i="126"/>
  <c r="AB131" i="126"/>
  <c r="AA131" i="126"/>
  <c r="Z131" i="126"/>
  <c r="Y131" i="126"/>
  <c r="X131" i="126"/>
  <c r="W131" i="126"/>
  <c r="V131" i="126"/>
  <c r="U131" i="126"/>
  <c r="T131" i="126"/>
  <c r="S131" i="126"/>
  <c r="R131" i="126"/>
  <c r="E131" i="126"/>
  <c r="D131" i="126"/>
  <c r="C131" i="126"/>
  <c r="B131" i="126"/>
  <c r="AB130" i="126"/>
  <c r="AA130" i="126"/>
  <c r="Z130" i="126"/>
  <c r="Y130" i="126"/>
  <c r="X130" i="126"/>
  <c r="W130" i="126"/>
  <c r="V130" i="126"/>
  <c r="U130" i="126"/>
  <c r="T130" i="126"/>
  <c r="S130" i="126"/>
  <c r="R130" i="126"/>
  <c r="E130" i="126"/>
  <c r="D130" i="126"/>
  <c r="C130" i="126"/>
  <c r="B130" i="126"/>
  <c r="AB129" i="126"/>
  <c r="AA129" i="126"/>
  <c r="Z129" i="126"/>
  <c r="Y129" i="126"/>
  <c r="X129" i="126"/>
  <c r="W129" i="126"/>
  <c r="V129" i="126"/>
  <c r="U129" i="126"/>
  <c r="T129" i="126"/>
  <c r="S129" i="126"/>
  <c r="R129" i="126"/>
  <c r="E129" i="126"/>
  <c r="D129" i="126"/>
  <c r="C129" i="126"/>
  <c r="B129" i="126"/>
  <c r="AB128" i="126"/>
  <c r="AA128" i="126"/>
  <c r="Z128" i="126"/>
  <c r="Y128" i="126"/>
  <c r="X128" i="126"/>
  <c r="W128" i="126"/>
  <c r="V128" i="126"/>
  <c r="U128" i="126"/>
  <c r="T128" i="126"/>
  <c r="S128" i="126"/>
  <c r="R128" i="126"/>
  <c r="E128" i="126"/>
  <c r="D128" i="126"/>
  <c r="C128" i="126"/>
  <c r="B128" i="126"/>
  <c r="AB127" i="126"/>
  <c r="AA127" i="126"/>
  <c r="Z127" i="126"/>
  <c r="Y127" i="126"/>
  <c r="X127" i="126"/>
  <c r="W127" i="126"/>
  <c r="V127" i="126"/>
  <c r="U127" i="126"/>
  <c r="T127" i="126"/>
  <c r="S127" i="126"/>
  <c r="R127" i="126"/>
  <c r="E127" i="126"/>
  <c r="D127" i="126"/>
  <c r="C127" i="126"/>
  <c r="B127" i="126"/>
  <c r="AB126" i="126"/>
  <c r="AA126" i="126"/>
  <c r="Z126" i="126"/>
  <c r="Y126" i="126"/>
  <c r="X126" i="126"/>
  <c r="W126" i="126"/>
  <c r="V126" i="126"/>
  <c r="U126" i="126"/>
  <c r="T126" i="126"/>
  <c r="S126" i="126"/>
  <c r="R126" i="126"/>
  <c r="E126" i="126"/>
  <c r="D126" i="126"/>
  <c r="C126" i="126"/>
  <c r="B126" i="126"/>
  <c r="AB125" i="126"/>
  <c r="AA125" i="126"/>
  <c r="Z125" i="126"/>
  <c r="Y125" i="126"/>
  <c r="X125" i="126"/>
  <c r="W125" i="126"/>
  <c r="V125" i="126"/>
  <c r="U125" i="126"/>
  <c r="T125" i="126"/>
  <c r="S125" i="126"/>
  <c r="R125" i="126"/>
  <c r="E125" i="126"/>
  <c r="D125" i="126"/>
  <c r="C125" i="126"/>
  <c r="B125" i="126"/>
  <c r="AB124" i="126"/>
  <c r="AA124" i="126"/>
  <c r="Z124" i="126"/>
  <c r="Y124" i="126"/>
  <c r="X124" i="126"/>
  <c r="W124" i="126"/>
  <c r="V124" i="126"/>
  <c r="U124" i="126"/>
  <c r="T124" i="126"/>
  <c r="S124" i="126"/>
  <c r="R124" i="126"/>
  <c r="E124" i="126"/>
  <c r="D124" i="126"/>
  <c r="C124" i="126"/>
  <c r="B124" i="126"/>
  <c r="AB123" i="126"/>
  <c r="AA123" i="126"/>
  <c r="Z123" i="126"/>
  <c r="Y123" i="126"/>
  <c r="X123" i="126"/>
  <c r="W123" i="126"/>
  <c r="V123" i="126"/>
  <c r="U123" i="126"/>
  <c r="T123" i="126"/>
  <c r="S123" i="126"/>
  <c r="R123" i="126"/>
  <c r="E123" i="126"/>
  <c r="D123" i="126"/>
  <c r="C123" i="126"/>
  <c r="B123" i="126"/>
  <c r="AB122" i="126"/>
  <c r="AA122" i="126"/>
  <c r="Z122" i="126"/>
  <c r="Y122" i="126"/>
  <c r="X122" i="126"/>
  <c r="W122" i="126"/>
  <c r="V122" i="126"/>
  <c r="U122" i="126"/>
  <c r="T122" i="126"/>
  <c r="S122" i="126"/>
  <c r="R122" i="126"/>
  <c r="E122" i="126"/>
  <c r="D122" i="126"/>
  <c r="C122" i="126"/>
  <c r="B122" i="126"/>
  <c r="AB121" i="126"/>
  <c r="AA121" i="126"/>
  <c r="Z121" i="126"/>
  <c r="Y121" i="126"/>
  <c r="X121" i="126"/>
  <c r="W121" i="126"/>
  <c r="V121" i="126"/>
  <c r="U121" i="126"/>
  <c r="T121" i="126"/>
  <c r="S121" i="126"/>
  <c r="R121" i="126"/>
  <c r="E121" i="126"/>
  <c r="D121" i="126"/>
  <c r="C121" i="126"/>
  <c r="B121" i="126"/>
  <c r="AB120" i="126"/>
  <c r="AA120" i="126"/>
  <c r="Z120" i="126"/>
  <c r="Y120" i="126"/>
  <c r="X120" i="126"/>
  <c r="W120" i="126"/>
  <c r="V120" i="126"/>
  <c r="U120" i="126"/>
  <c r="T120" i="126"/>
  <c r="S120" i="126"/>
  <c r="R120" i="126"/>
  <c r="E120" i="126"/>
  <c r="D120" i="126"/>
  <c r="C120" i="126"/>
  <c r="B120" i="126"/>
  <c r="AB119" i="126"/>
  <c r="AA119" i="126"/>
  <c r="Z119" i="126"/>
  <c r="Y119" i="126"/>
  <c r="X119" i="126"/>
  <c r="W119" i="126"/>
  <c r="V119" i="126"/>
  <c r="U119" i="126"/>
  <c r="T119" i="126"/>
  <c r="S119" i="126"/>
  <c r="R119" i="126"/>
  <c r="E119" i="126"/>
  <c r="D119" i="126"/>
  <c r="C119" i="126"/>
  <c r="B119" i="126"/>
  <c r="AB118" i="126"/>
  <c r="AA118" i="126"/>
  <c r="Z118" i="126"/>
  <c r="Y118" i="126"/>
  <c r="X118" i="126"/>
  <c r="W118" i="126"/>
  <c r="V118" i="126"/>
  <c r="U118" i="126"/>
  <c r="T118" i="126"/>
  <c r="S118" i="126"/>
  <c r="R118" i="126"/>
  <c r="E118" i="126"/>
  <c r="D118" i="126"/>
  <c r="C118" i="126"/>
  <c r="B118" i="126"/>
  <c r="AB117" i="126"/>
  <c r="AA117" i="126"/>
  <c r="Z117" i="126"/>
  <c r="Y117" i="126"/>
  <c r="X117" i="126"/>
  <c r="W117" i="126"/>
  <c r="V117" i="126"/>
  <c r="U117" i="126"/>
  <c r="T117" i="126"/>
  <c r="S117" i="126"/>
  <c r="R117" i="126"/>
  <c r="E117" i="126"/>
  <c r="D117" i="126"/>
  <c r="C117" i="126"/>
  <c r="B117" i="126"/>
  <c r="AB116" i="126"/>
  <c r="AA116" i="126"/>
  <c r="Z116" i="126"/>
  <c r="Y116" i="126"/>
  <c r="X116" i="126"/>
  <c r="W116" i="126"/>
  <c r="V116" i="126"/>
  <c r="U116" i="126"/>
  <c r="T116" i="126"/>
  <c r="S116" i="126"/>
  <c r="R116" i="126"/>
  <c r="E116" i="126"/>
  <c r="D116" i="126"/>
  <c r="C116" i="126"/>
  <c r="P116" i="126" s="1"/>
  <c r="B116" i="126"/>
  <c r="AB115" i="126"/>
  <c r="AA115" i="126"/>
  <c r="Z115" i="126"/>
  <c r="Y115" i="126"/>
  <c r="X115" i="126"/>
  <c r="W115" i="126"/>
  <c r="V115" i="126"/>
  <c r="U115" i="126"/>
  <c r="T115" i="126"/>
  <c r="S115" i="126"/>
  <c r="R115" i="126"/>
  <c r="E115" i="126"/>
  <c r="D115" i="126"/>
  <c r="C115" i="126"/>
  <c r="P115" i="126" s="1"/>
  <c r="B115" i="126"/>
  <c r="AB114" i="126"/>
  <c r="AA114" i="126"/>
  <c r="Z114" i="126"/>
  <c r="Y114" i="126"/>
  <c r="X114" i="126"/>
  <c r="W114" i="126"/>
  <c r="V114" i="126"/>
  <c r="U114" i="126"/>
  <c r="T114" i="126"/>
  <c r="S114" i="126"/>
  <c r="R114" i="126"/>
  <c r="E114" i="126"/>
  <c r="D114" i="126"/>
  <c r="C114" i="126"/>
  <c r="P114" i="126" s="1"/>
  <c r="B114" i="126"/>
  <c r="AB113" i="126"/>
  <c r="AA113" i="126"/>
  <c r="Z113" i="126"/>
  <c r="Y113" i="126"/>
  <c r="X113" i="126"/>
  <c r="W113" i="126"/>
  <c r="V113" i="126"/>
  <c r="U113" i="126"/>
  <c r="T113" i="126"/>
  <c r="S113" i="126"/>
  <c r="R113" i="126"/>
  <c r="E113" i="126"/>
  <c r="D113" i="126"/>
  <c r="C113" i="126"/>
  <c r="P113" i="126" s="1"/>
  <c r="B113" i="126"/>
  <c r="AB112" i="126"/>
  <c r="AA112" i="126"/>
  <c r="Z112" i="126"/>
  <c r="Y112" i="126"/>
  <c r="X112" i="126"/>
  <c r="W112" i="126"/>
  <c r="V112" i="126"/>
  <c r="U112" i="126"/>
  <c r="T112" i="126"/>
  <c r="S112" i="126"/>
  <c r="R112" i="126"/>
  <c r="E112" i="126"/>
  <c r="D112" i="126"/>
  <c r="C112" i="126"/>
  <c r="P112" i="126" s="1"/>
  <c r="B112" i="126"/>
  <c r="AB111" i="126"/>
  <c r="AA111" i="126"/>
  <c r="Z111" i="126"/>
  <c r="Y111" i="126"/>
  <c r="X111" i="126"/>
  <c r="W111" i="126"/>
  <c r="V111" i="126"/>
  <c r="U111" i="126"/>
  <c r="T111" i="126"/>
  <c r="S111" i="126"/>
  <c r="R111" i="126"/>
  <c r="E111" i="126"/>
  <c r="D111" i="126"/>
  <c r="C111" i="126"/>
  <c r="B111" i="126"/>
  <c r="AB110" i="126"/>
  <c r="AA110" i="126"/>
  <c r="Z110" i="126"/>
  <c r="Y110" i="126"/>
  <c r="X110" i="126"/>
  <c r="W110" i="126"/>
  <c r="V110" i="126"/>
  <c r="U110" i="126"/>
  <c r="T110" i="126"/>
  <c r="S110" i="126"/>
  <c r="R110" i="126"/>
  <c r="E110" i="126"/>
  <c r="D110" i="126"/>
  <c r="C110" i="126"/>
  <c r="B110" i="126"/>
  <c r="AB109" i="126"/>
  <c r="AA109" i="126"/>
  <c r="Z109" i="126"/>
  <c r="Y109" i="126"/>
  <c r="X109" i="126"/>
  <c r="W109" i="126"/>
  <c r="V109" i="126"/>
  <c r="U109" i="126"/>
  <c r="T109" i="126"/>
  <c r="S109" i="126"/>
  <c r="R109" i="126"/>
  <c r="E109" i="126"/>
  <c r="D109" i="126"/>
  <c r="C109" i="126"/>
  <c r="B109" i="126"/>
  <c r="AB108" i="126"/>
  <c r="AA108" i="126"/>
  <c r="Z108" i="126"/>
  <c r="Y108" i="126"/>
  <c r="X108" i="126"/>
  <c r="W108" i="126"/>
  <c r="V108" i="126"/>
  <c r="U108" i="126"/>
  <c r="T108" i="126"/>
  <c r="S108" i="126"/>
  <c r="R108" i="126"/>
  <c r="E108" i="126"/>
  <c r="D108" i="126"/>
  <c r="C108" i="126"/>
  <c r="B108" i="126"/>
  <c r="AB107" i="126"/>
  <c r="AA107" i="126"/>
  <c r="Z107" i="126"/>
  <c r="Y107" i="126"/>
  <c r="X107" i="126"/>
  <c r="W107" i="126"/>
  <c r="V107" i="126"/>
  <c r="U107" i="126"/>
  <c r="T107" i="126"/>
  <c r="S107" i="126"/>
  <c r="R107" i="126"/>
  <c r="E107" i="126"/>
  <c r="D107" i="126"/>
  <c r="C107" i="126"/>
  <c r="B107" i="126"/>
  <c r="AB106" i="126"/>
  <c r="AA106" i="126"/>
  <c r="Z106" i="126"/>
  <c r="Y106" i="126"/>
  <c r="X106" i="126"/>
  <c r="W106" i="126"/>
  <c r="V106" i="126"/>
  <c r="U106" i="126"/>
  <c r="T106" i="126"/>
  <c r="S106" i="126"/>
  <c r="R106" i="126"/>
  <c r="E106" i="126"/>
  <c r="D106" i="126"/>
  <c r="C106" i="126"/>
  <c r="B106" i="126"/>
  <c r="AB105" i="126"/>
  <c r="AA105" i="126"/>
  <c r="Z105" i="126"/>
  <c r="Y105" i="126"/>
  <c r="X105" i="126"/>
  <c r="W105" i="126"/>
  <c r="V105" i="126"/>
  <c r="U105" i="126"/>
  <c r="T105" i="126"/>
  <c r="S105" i="126"/>
  <c r="R105" i="126"/>
  <c r="E105" i="126"/>
  <c r="D105" i="126"/>
  <c r="C105" i="126"/>
  <c r="B105" i="126"/>
  <c r="AB104" i="126"/>
  <c r="AA104" i="126"/>
  <c r="Z104" i="126"/>
  <c r="Y104" i="126"/>
  <c r="X104" i="126"/>
  <c r="W104" i="126"/>
  <c r="V104" i="126"/>
  <c r="U104" i="126"/>
  <c r="T104" i="126"/>
  <c r="S104" i="126"/>
  <c r="R104" i="126"/>
  <c r="E104" i="126"/>
  <c r="D104" i="126"/>
  <c r="C104" i="126"/>
  <c r="B104" i="126"/>
  <c r="AB103" i="126"/>
  <c r="AA103" i="126"/>
  <c r="Z103" i="126"/>
  <c r="Y103" i="126"/>
  <c r="X103" i="126"/>
  <c r="W103" i="126"/>
  <c r="V103" i="126"/>
  <c r="U103" i="126"/>
  <c r="T103" i="126"/>
  <c r="S103" i="126"/>
  <c r="R103" i="126"/>
  <c r="E103" i="126"/>
  <c r="D103" i="126"/>
  <c r="C103" i="126"/>
  <c r="B103" i="126"/>
  <c r="AB102" i="126"/>
  <c r="AA102" i="126"/>
  <c r="Z102" i="126"/>
  <c r="Y102" i="126"/>
  <c r="X102" i="126"/>
  <c r="W102" i="126"/>
  <c r="V102" i="126"/>
  <c r="U102" i="126"/>
  <c r="T102" i="126"/>
  <c r="S102" i="126"/>
  <c r="R102" i="126"/>
  <c r="E102" i="126"/>
  <c r="D102" i="126"/>
  <c r="C102" i="126"/>
  <c r="P102" i="126" s="1"/>
  <c r="B102" i="126"/>
  <c r="AB101" i="126"/>
  <c r="AA101" i="126"/>
  <c r="Z101" i="126"/>
  <c r="Y101" i="126"/>
  <c r="X101" i="126"/>
  <c r="W101" i="126"/>
  <c r="V101" i="126"/>
  <c r="U101" i="126"/>
  <c r="T101" i="126"/>
  <c r="S101" i="126"/>
  <c r="R101" i="126"/>
  <c r="E101" i="126"/>
  <c r="D101" i="126"/>
  <c r="C101" i="126"/>
  <c r="P101" i="126" s="1"/>
  <c r="B101" i="126"/>
  <c r="AB100" i="126"/>
  <c r="AA100" i="126"/>
  <c r="Z100" i="126"/>
  <c r="Y100" i="126"/>
  <c r="X100" i="126"/>
  <c r="W100" i="126"/>
  <c r="V100" i="126"/>
  <c r="U100" i="126"/>
  <c r="T100" i="126"/>
  <c r="S100" i="126"/>
  <c r="R100" i="126"/>
  <c r="E100" i="126"/>
  <c r="D100" i="126"/>
  <c r="C100" i="126"/>
  <c r="P100" i="126" s="1"/>
  <c r="B100" i="126"/>
  <c r="AB99" i="126"/>
  <c r="AA99" i="126"/>
  <c r="Z99" i="126"/>
  <c r="Y99" i="126"/>
  <c r="X99" i="126"/>
  <c r="W99" i="126"/>
  <c r="V99" i="126"/>
  <c r="U99" i="126"/>
  <c r="T99" i="126"/>
  <c r="S99" i="126"/>
  <c r="R99" i="126"/>
  <c r="E99" i="126"/>
  <c r="D99" i="126"/>
  <c r="C99" i="126"/>
  <c r="P99" i="126" s="1"/>
  <c r="B99" i="126"/>
  <c r="AB98" i="126"/>
  <c r="AA98" i="126"/>
  <c r="Z98" i="126"/>
  <c r="Y98" i="126"/>
  <c r="X98" i="126"/>
  <c r="W98" i="126"/>
  <c r="V98" i="126"/>
  <c r="U98" i="126"/>
  <c r="T98" i="126"/>
  <c r="S98" i="126"/>
  <c r="R98" i="126"/>
  <c r="E98" i="126"/>
  <c r="D98" i="126"/>
  <c r="C98" i="126"/>
  <c r="P98" i="126" s="1"/>
  <c r="B98" i="126"/>
  <c r="AB97" i="126"/>
  <c r="AA97" i="126"/>
  <c r="Z97" i="126"/>
  <c r="Y97" i="126"/>
  <c r="X97" i="126"/>
  <c r="W97" i="126"/>
  <c r="V97" i="126"/>
  <c r="U97" i="126"/>
  <c r="T97" i="126"/>
  <c r="S97" i="126"/>
  <c r="R97" i="126"/>
  <c r="E97" i="126"/>
  <c r="D97" i="126"/>
  <c r="C97" i="126"/>
  <c r="P97" i="126" s="1"/>
  <c r="B97" i="126"/>
  <c r="AB96" i="126"/>
  <c r="AA96" i="126"/>
  <c r="Z96" i="126"/>
  <c r="Y96" i="126"/>
  <c r="X96" i="126"/>
  <c r="W96" i="126"/>
  <c r="V96" i="126"/>
  <c r="U96" i="126"/>
  <c r="T96" i="126"/>
  <c r="S96" i="126"/>
  <c r="R96" i="126"/>
  <c r="E96" i="126"/>
  <c r="D96" i="126"/>
  <c r="C96" i="126"/>
  <c r="B96" i="126"/>
  <c r="AB95" i="126"/>
  <c r="AA95" i="126"/>
  <c r="Z95" i="126"/>
  <c r="Y95" i="126"/>
  <c r="X95" i="126"/>
  <c r="W95" i="126"/>
  <c r="V95" i="126"/>
  <c r="U95" i="126"/>
  <c r="T95" i="126"/>
  <c r="S95" i="126"/>
  <c r="R95" i="126"/>
  <c r="E95" i="126"/>
  <c r="D95" i="126"/>
  <c r="C95" i="126"/>
  <c r="B95" i="126"/>
  <c r="AB94" i="126"/>
  <c r="AA94" i="126"/>
  <c r="Z94" i="126"/>
  <c r="Y94" i="126"/>
  <c r="X94" i="126"/>
  <c r="W94" i="126"/>
  <c r="V94" i="126"/>
  <c r="U94" i="126"/>
  <c r="T94" i="126"/>
  <c r="S94" i="126"/>
  <c r="R94" i="126"/>
  <c r="E94" i="126"/>
  <c r="D94" i="126"/>
  <c r="C94" i="126"/>
  <c r="B94" i="126"/>
  <c r="AB93" i="126"/>
  <c r="AA93" i="126"/>
  <c r="Z93" i="126"/>
  <c r="Y93" i="126"/>
  <c r="X93" i="126"/>
  <c r="W93" i="126"/>
  <c r="V93" i="126"/>
  <c r="U93" i="126"/>
  <c r="T93" i="126"/>
  <c r="S93" i="126"/>
  <c r="R93" i="126"/>
  <c r="E93" i="126"/>
  <c r="D93" i="126"/>
  <c r="C93" i="126"/>
  <c r="B93" i="126"/>
  <c r="AB92" i="126"/>
  <c r="AA92" i="126"/>
  <c r="Z92" i="126"/>
  <c r="Y92" i="126"/>
  <c r="X92" i="126"/>
  <c r="W92" i="126"/>
  <c r="V92" i="126"/>
  <c r="U92" i="126"/>
  <c r="T92" i="126"/>
  <c r="S92" i="126"/>
  <c r="R92" i="126"/>
  <c r="E92" i="126"/>
  <c r="D92" i="126"/>
  <c r="C92" i="126"/>
  <c r="B92" i="126"/>
  <c r="AB91" i="126"/>
  <c r="AA91" i="126"/>
  <c r="Z91" i="126"/>
  <c r="Y91" i="126"/>
  <c r="X91" i="126"/>
  <c r="W91" i="126"/>
  <c r="V91" i="126"/>
  <c r="U91" i="126"/>
  <c r="T91" i="126"/>
  <c r="S91" i="126"/>
  <c r="R91" i="126"/>
  <c r="E91" i="126"/>
  <c r="D91" i="126"/>
  <c r="C91" i="126"/>
  <c r="P91" i="126" s="1"/>
  <c r="B91" i="126"/>
  <c r="AB90" i="126"/>
  <c r="AA90" i="126"/>
  <c r="Z90" i="126"/>
  <c r="Y90" i="126"/>
  <c r="X90" i="126"/>
  <c r="W90" i="126"/>
  <c r="V90" i="126"/>
  <c r="U90" i="126"/>
  <c r="T90" i="126"/>
  <c r="S90" i="126"/>
  <c r="R90" i="126"/>
  <c r="E90" i="126"/>
  <c r="D90" i="126"/>
  <c r="C90" i="126"/>
  <c r="P90" i="126" s="1"/>
  <c r="B90" i="126"/>
  <c r="AB89" i="126"/>
  <c r="AA89" i="126"/>
  <c r="Z89" i="126"/>
  <c r="Y89" i="126"/>
  <c r="X89" i="126"/>
  <c r="W89" i="126"/>
  <c r="V89" i="126"/>
  <c r="U89" i="126"/>
  <c r="T89" i="126"/>
  <c r="S89" i="126"/>
  <c r="R89" i="126"/>
  <c r="E89" i="126"/>
  <c r="D89" i="126"/>
  <c r="C89" i="126"/>
  <c r="P89" i="126" s="1"/>
  <c r="B89" i="126"/>
  <c r="AB88" i="126"/>
  <c r="AA88" i="126"/>
  <c r="Z88" i="126"/>
  <c r="Y88" i="126"/>
  <c r="X88" i="126"/>
  <c r="W88" i="126"/>
  <c r="V88" i="126"/>
  <c r="U88" i="126"/>
  <c r="T88" i="126"/>
  <c r="S88" i="126"/>
  <c r="R88" i="126"/>
  <c r="E88" i="126"/>
  <c r="D88" i="126"/>
  <c r="C88" i="126"/>
  <c r="P88" i="126" s="1"/>
  <c r="B88" i="126"/>
  <c r="AB87" i="126"/>
  <c r="AA87" i="126"/>
  <c r="Z87" i="126"/>
  <c r="Y87" i="126"/>
  <c r="X87" i="126"/>
  <c r="W87" i="126"/>
  <c r="V87" i="126"/>
  <c r="U87" i="126"/>
  <c r="T87" i="126"/>
  <c r="S87" i="126"/>
  <c r="R87" i="126"/>
  <c r="E87" i="126"/>
  <c r="D87" i="126"/>
  <c r="C87" i="126"/>
  <c r="P87" i="126" s="1"/>
  <c r="B87" i="126"/>
  <c r="AB86" i="126"/>
  <c r="AA86" i="126"/>
  <c r="Z86" i="126"/>
  <c r="Y86" i="126"/>
  <c r="X86" i="126"/>
  <c r="W86" i="126"/>
  <c r="V86" i="126"/>
  <c r="U86" i="126"/>
  <c r="T86" i="126"/>
  <c r="S86" i="126"/>
  <c r="R86" i="126"/>
  <c r="E86" i="126"/>
  <c r="D86" i="126"/>
  <c r="C86" i="126"/>
  <c r="P86" i="126" s="1"/>
  <c r="B86" i="126"/>
  <c r="AB85" i="126"/>
  <c r="AA85" i="126"/>
  <c r="Z85" i="126"/>
  <c r="Y85" i="126"/>
  <c r="X85" i="126"/>
  <c r="W85" i="126"/>
  <c r="V85" i="126"/>
  <c r="U85" i="126"/>
  <c r="T85" i="126"/>
  <c r="S85" i="126"/>
  <c r="R85" i="126"/>
  <c r="E85" i="126"/>
  <c r="D85" i="126"/>
  <c r="C85" i="126"/>
  <c r="B85" i="126"/>
  <c r="AB84" i="126"/>
  <c r="AA84" i="126"/>
  <c r="Z84" i="126"/>
  <c r="Y84" i="126"/>
  <c r="X84" i="126"/>
  <c r="W84" i="126"/>
  <c r="V84" i="126"/>
  <c r="U84" i="126"/>
  <c r="T84" i="126"/>
  <c r="S84" i="126"/>
  <c r="R84" i="126"/>
  <c r="E84" i="126"/>
  <c r="D84" i="126"/>
  <c r="C84" i="126"/>
  <c r="B84" i="126"/>
  <c r="AB83" i="126"/>
  <c r="AA83" i="126"/>
  <c r="Z83" i="126"/>
  <c r="Y83" i="126"/>
  <c r="X83" i="126"/>
  <c r="W83" i="126"/>
  <c r="V83" i="126"/>
  <c r="U83" i="126"/>
  <c r="T83" i="126"/>
  <c r="S83" i="126"/>
  <c r="R83" i="126"/>
  <c r="E83" i="126"/>
  <c r="D83" i="126"/>
  <c r="C83" i="126"/>
  <c r="P83" i="126" s="1"/>
  <c r="B83" i="126"/>
  <c r="AB82" i="126"/>
  <c r="AA82" i="126"/>
  <c r="Z82" i="126"/>
  <c r="Y82" i="126"/>
  <c r="X82" i="126"/>
  <c r="W82" i="126"/>
  <c r="V82" i="126"/>
  <c r="U82" i="126"/>
  <c r="T82" i="126"/>
  <c r="S82" i="126"/>
  <c r="R82" i="126"/>
  <c r="E82" i="126"/>
  <c r="D82" i="126"/>
  <c r="C82" i="126"/>
  <c r="P82" i="126" s="1"/>
  <c r="B82" i="126"/>
  <c r="AB81" i="126"/>
  <c r="AA81" i="126"/>
  <c r="Z81" i="126"/>
  <c r="Y81" i="126"/>
  <c r="X81" i="126"/>
  <c r="W81" i="126"/>
  <c r="V81" i="126"/>
  <c r="U81" i="126"/>
  <c r="T81" i="126"/>
  <c r="S81" i="126"/>
  <c r="R81" i="126"/>
  <c r="E81" i="126"/>
  <c r="D81" i="126"/>
  <c r="C81" i="126"/>
  <c r="P81" i="126" s="1"/>
  <c r="B81" i="126"/>
  <c r="AB80" i="126"/>
  <c r="AA80" i="126"/>
  <c r="Z80" i="126"/>
  <c r="Y80" i="126"/>
  <c r="X80" i="126"/>
  <c r="W80" i="126"/>
  <c r="V80" i="126"/>
  <c r="U80" i="126"/>
  <c r="T80" i="126"/>
  <c r="S80" i="126"/>
  <c r="R80" i="126"/>
  <c r="E80" i="126"/>
  <c r="D80" i="126"/>
  <c r="C80" i="126"/>
  <c r="B80" i="126"/>
  <c r="AB79" i="126"/>
  <c r="AA79" i="126"/>
  <c r="Z79" i="126"/>
  <c r="Y79" i="126"/>
  <c r="X79" i="126"/>
  <c r="W79" i="126"/>
  <c r="V79" i="126"/>
  <c r="U79" i="126"/>
  <c r="T79" i="126"/>
  <c r="S79" i="126"/>
  <c r="R79" i="126"/>
  <c r="E79" i="126"/>
  <c r="D79" i="126"/>
  <c r="C79" i="126"/>
  <c r="B79" i="126"/>
  <c r="AB78" i="126"/>
  <c r="AA78" i="126"/>
  <c r="Z78" i="126"/>
  <c r="Y78" i="126"/>
  <c r="X78" i="126"/>
  <c r="W78" i="126"/>
  <c r="V78" i="126"/>
  <c r="U78" i="126"/>
  <c r="T78" i="126"/>
  <c r="S78" i="126"/>
  <c r="R78" i="126"/>
  <c r="E78" i="126"/>
  <c r="D78" i="126"/>
  <c r="C78" i="126"/>
  <c r="B78" i="126"/>
  <c r="AB77" i="126"/>
  <c r="AA77" i="126"/>
  <c r="Z77" i="126"/>
  <c r="Y77" i="126"/>
  <c r="X77" i="126"/>
  <c r="W77" i="126"/>
  <c r="V77" i="126"/>
  <c r="U77" i="126"/>
  <c r="T77" i="126"/>
  <c r="S77" i="126"/>
  <c r="R77" i="126"/>
  <c r="E77" i="126"/>
  <c r="D77" i="126"/>
  <c r="C77" i="126"/>
  <c r="P77" i="126" s="1"/>
  <c r="B77" i="126"/>
  <c r="AB76" i="126"/>
  <c r="AA76" i="126"/>
  <c r="Z76" i="126"/>
  <c r="Y76" i="126"/>
  <c r="X76" i="126"/>
  <c r="W76" i="126"/>
  <c r="V76" i="126"/>
  <c r="U76" i="126"/>
  <c r="T76" i="126"/>
  <c r="S76" i="126"/>
  <c r="R76" i="126"/>
  <c r="E76" i="126"/>
  <c r="D76" i="126"/>
  <c r="C76" i="126"/>
  <c r="P76" i="126" s="1"/>
  <c r="B76" i="126"/>
  <c r="AB75" i="126"/>
  <c r="AA75" i="126"/>
  <c r="Z75" i="126"/>
  <c r="Y75" i="126"/>
  <c r="X75" i="126"/>
  <c r="W75" i="126"/>
  <c r="V75" i="126"/>
  <c r="U75" i="126"/>
  <c r="T75" i="126"/>
  <c r="S75" i="126"/>
  <c r="R75" i="126"/>
  <c r="E75" i="126"/>
  <c r="D75" i="126"/>
  <c r="C75" i="126"/>
  <c r="P75" i="126" s="1"/>
  <c r="B75" i="126"/>
  <c r="AB74" i="126"/>
  <c r="AA74" i="126"/>
  <c r="Z74" i="126"/>
  <c r="Y74" i="126"/>
  <c r="X74" i="126"/>
  <c r="W74" i="126"/>
  <c r="V74" i="126"/>
  <c r="U74" i="126"/>
  <c r="T74" i="126"/>
  <c r="S74" i="126"/>
  <c r="R74" i="126"/>
  <c r="E74" i="126"/>
  <c r="D74" i="126"/>
  <c r="C74" i="126"/>
  <c r="P74" i="126" s="1"/>
  <c r="B74" i="126"/>
  <c r="AB73" i="126"/>
  <c r="AA73" i="126"/>
  <c r="Z73" i="126"/>
  <c r="Y73" i="126"/>
  <c r="X73" i="126"/>
  <c r="W73" i="126"/>
  <c r="V73" i="126"/>
  <c r="U73" i="126"/>
  <c r="T73" i="126"/>
  <c r="S73" i="126"/>
  <c r="R73" i="126"/>
  <c r="E73" i="126"/>
  <c r="D73" i="126"/>
  <c r="C73" i="126"/>
  <c r="P73" i="126" s="1"/>
  <c r="B73" i="126"/>
  <c r="AB72" i="126"/>
  <c r="AA72" i="126"/>
  <c r="Z72" i="126"/>
  <c r="Y72" i="126"/>
  <c r="X72" i="126"/>
  <c r="W72" i="126"/>
  <c r="V72" i="126"/>
  <c r="U72" i="126"/>
  <c r="T72" i="126"/>
  <c r="S72" i="126"/>
  <c r="R72" i="126"/>
  <c r="E72" i="126"/>
  <c r="D72" i="126"/>
  <c r="C72" i="126"/>
  <c r="P72" i="126" s="1"/>
  <c r="B72" i="126"/>
  <c r="AB71" i="126"/>
  <c r="AA71" i="126"/>
  <c r="Z71" i="126"/>
  <c r="Y71" i="126"/>
  <c r="X71" i="126"/>
  <c r="W71" i="126"/>
  <c r="V71" i="126"/>
  <c r="U71" i="126"/>
  <c r="T71" i="126"/>
  <c r="S71" i="126"/>
  <c r="R71" i="126"/>
  <c r="E71" i="126"/>
  <c r="D71" i="126"/>
  <c r="C71" i="126"/>
  <c r="P71" i="126" s="1"/>
  <c r="B71" i="126"/>
  <c r="AB70" i="126"/>
  <c r="AA70" i="126"/>
  <c r="Z70" i="126"/>
  <c r="Y70" i="126"/>
  <c r="X70" i="126"/>
  <c r="W70" i="126"/>
  <c r="V70" i="126"/>
  <c r="U70" i="126"/>
  <c r="T70" i="126"/>
  <c r="S70" i="126"/>
  <c r="R70" i="126"/>
  <c r="E70" i="126"/>
  <c r="D70" i="126"/>
  <c r="C70" i="126"/>
  <c r="B70" i="126"/>
  <c r="AB69" i="126"/>
  <c r="AA69" i="126"/>
  <c r="Z69" i="126"/>
  <c r="Y69" i="126"/>
  <c r="X69" i="126"/>
  <c r="W69" i="126"/>
  <c r="V69" i="126"/>
  <c r="U69" i="126"/>
  <c r="T69" i="126"/>
  <c r="S69" i="126"/>
  <c r="R69" i="126"/>
  <c r="E69" i="126"/>
  <c r="D69" i="126"/>
  <c r="C69" i="126"/>
  <c r="B69" i="126"/>
  <c r="AB68" i="126"/>
  <c r="AA68" i="126"/>
  <c r="Z68" i="126"/>
  <c r="Y68" i="126"/>
  <c r="X68" i="126"/>
  <c r="W68" i="126"/>
  <c r="V68" i="126"/>
  <c r="U68" i="126"/>
  <c r="T68" i="126"/>
  <c r="S68" i="126"/>
  <c r="R68" i="126"/>
  <c r="E68" i="126"/>
  <c r="D68" i="126"/>
  <c r="C68" i="126"/>
  <c r="B68" i="126"/>
  <c r="AB67" i="126"/>
  <c r="AA67" i="126"/>
  <c r="Z67" i="126"/>
  <c r="Y67" i="126"/>
  <c r="X67" i="126"/>
  <c r="W67" i="126"/>
  <c r="V67" i="126"/>
  <c r="U67" i="126"/>
  <c r="T67" i="126"/>
  <c r="S67" i="126"/>
  <c r="R67" i="126"/>
  <c r="E67" i="126"/>
  <c r="D67" i="126"/>
  <c r="C67" i="126"/>
  <c r="B67" i="126"/>
  <c r="AB66" i="126"/>
  <c r="AA66" i="126"/>
  <c r="Z66" i="126"/>
  <c r="Y66" i="126"/>
  <c r="X66" i="126"/>
  <c r="W66" i="126"/>
  <c r="V66" i="126"/>
  <c r="U66" i="126"/>
  <c r="T66" i="126"/>
  <c r="S66" i="126"/>
  <c r="R66" i="126"/>
  <c r="E66" i="126"/>
  <c r="D66" i="126"/>
  <c r="C66" i="126"/>
  <c r="B66" i="126"/>
  <c r="AB65" i="126"/>
  <c r="AA65" i="126"/>
  <c r="Z65" i="126"/>
  <c r="Y65" i="126"/>
  <c r="X65" i="126"/>
  <c r="W65" i="126"/>
  <c r="V65" i="126"/>
  <c r="U65" i="126"/>
  <c r="T65" i="126"/>
  <c r="S65" i="126"/>
  <c r="R65" i="126"/>
  <c r="E65" i="126"/>
  <c r="D65" i="126"/>
  <c r="C65" i="126"/>
  <c r="B65" i="126"/>
  <c r="AB64" i="126"/>
  <c r="AA64" i="126"/>
  <c r="Z64" i="126"/>
  <c r="Y64" i="126"/>
  <c r="X64" i="126"/>
  <c r="W64" i="126"/>
  <c r="V64" i="126"/>
  <c r="U64" i="126"/>
  <c r="T64" i="126"/>
  <c r="S64" i="126"/>
  <c r="R64" i="126"/>
  <c r="E64" i="126"/>
  <c r="D64" i="126"/>
  <c r="C64" i="126"/>
  <c r="B64" i="126"/>
  <c r="AB63" i="126"/>
  <c r="AA63" i="126"/>
  <c r="Z63" i="126"/>
  <c r="Y63" i="126"/>
  <c r="X63" i="126"/>
  <c r="W63" i="126"/>
  <c r="V63" i="126"/>
  <c r="U63" i="126"/>
  <c r="T63" i="126"/>
  <c r="S63" i="126"/>
  <c r="R63" i="126"/>
  <c r="E63" i="126"/>
  <c r="D63" i="126"/>
  <c r="C63" i="126"/>
  <c r="B63" i="126"/>
  <c r="AB62" i="126"/>
  <c r="AA62" i="126"/>
  <c r="Z62" i="126"/>
  <c r="Y62" i="126"/>
  <c r="X62" i="126"/>
  <c r="W62" i="126"/>
  <c r="V62" i="126"/>
  <c r="U62" i="126"/>
  <c r="T62" i="126"/>
  <c r="S62" i="126"/>
  <c r="R62" i="126"/>
  <c r="E62" i="126"/>
  <c r="D62" i="126"/>
  <c r="C62" i="126"/>
  <c r="B62" i="126"/>
  <c r="AB61" i="126"/>
  <c r="AA61" i="126"/>
  <c r="Z61" i="126"/>
  <c r="Y61" i="126"/>
  <c r="X61" i="126"/>
  <c r="W61" i="126"/>
  <c r="V61" i="126"/>
  <c r="U61" i="126"/>
  <c r="T61" i="126"/>
  <c r="S61" i="126"/>
  <c r="R61" i="126"/>
  <c r="E61" i="126"/>
  <c r="D61" i="126"/>
  <c r="C61" i="126"/>
  <c r="B61" i="126"/>
  <c r="AB60" i="126"/>
  <c r="AA60" i="126"/>
  <c r="Z60" i="126"/>
  <c r="Y60" i="126"/>
  <c r="X60" i="126"/>
  <c r="W60" i="126"/>
  <c r="V60" i="126"/>
  <c r="U60" i="126"/>
  <c r="T60" i="126"/>
  <c r="S60" i="126"/>
  <c r="R60" i="126"/>
  <c r="E60" i="126"/>
  <c r="D60" i="126"/>
  <c r="C60" i="126"/>
  <c r="B60" i="126"/>
  <c r="AB59" i="126"/>
  <c r="AA59" i="126"/>
  <c r="Z59" i="126"/>
  <c r="Y59" i="126"/>
  <c r="X59" i="126"/>
  <c r="W59" i="126"/>
  <c r="V59" i="126"/>
  <c r="U59" i="126"/>
  <c r="T59" i="126"/>
  <c r="S59" i="126"/>
  <c r="R59" i="126"/>
  <c r="E59" i="126"/>
  <c r="D59" i="126"/>
  <c r="C59" i="126"/>
  <c r="B59" i="126"/>
  <c r="AB58" i="126"/>
  <c r="AA58" i="126"/>
  <c r="Z58" i="126"/>
  <c r="Y58" i="126"/>
  <c r="X58" i="126"/>
  <c r="W58" i="126"/>
  <c r="V58" i="126"/>
  <c r="U58" i="126"/>
  <c r="T58" i="126"/>
  <c r="S58" i="126"/>
  <c r="R58" i="126"/>
  <c r="E58" i="126"/>
  <c r="D58" i="126"/>
  <c r="C58" i="126"/>
  <c r="B58" i="126"/>
  <c r="AB57" i="126"/>
  <c r="AA57" i="126"/>
  <c r="Z57" i="126"/>
  <c r="Y57" i="126"/>
  <c r="X57" i="126"/>
  <c r="W57" i="126"/>
  <c r="V57" i="126"/>
  <c r="U57" i="126"/>
  <c r="T57" i="126"/>
  <c r="S57" i="126"/>
  <c r="R57" i="126"/>
  <c r="E57" i="126"/>
  <c r="D57" i="126"/>
  <c r="C57" i="126"/>
  <c r="B57" i="126"/>
  <c r="AB56" i="126"/>
  <c r="AA56" i="126"/>
  <c r="Z56" i="126"/>
  <c r="Y56" i="126"/>
  <c r="X56" i="126"/>
  <c r="W56" i="126"/>
  <c r="V56" i="126"/>
  <c r="U56" i="126"/>
  <c r="T56" i="126"/>
  <c r="S56" i="126"/>
  <c r="R56" i="126"/>
  <c r="E56" i="126"/>
  <c r="D56" i="126"/>
  <c r="C56" i="126"/>
  <c r="B56" i="126"/>
  <c r="AB55" i="126"/>
  <c r="AA55" i="126"/>
  <c r="Z55" i="126"/>
  <c r="Y55" i="126"/>
  <c r="X55" i="126"/>
  <c r="W55" i="126"/>
  <c r="V55" i="126"/>
  <c r="U55" i="126"/>
  <c r="T55" i="126"/>
  <c r="S55" i="126"/>
  <c r="R55" i="126"/>
  <c r="E55" i="126"/>
  <c r="D55" i="126"/>
  <c r="C55" i="126"/>
  <c r="B55" i="126"/>
  <c r="AB54" i="126"/>
  <c r="AA54" i="126"/>
  <c r="Z54" i="126"/>
  <c r="Y54" i="126"/>
  <c r="X54" i="126"/>
  <c r="W54" i="126"/>
  <c r="V54" i="126"/>
  <c r="U54" i="126"/>
  <c r="T54" i="126"/>
  <c r="S54" i="126"/>
  <c r="R54" i="126"/>
  <c r="E54" i="126"/>
  <c r="D54" i="126"/>
  <c r="C54" i="126"/>
  <c r="B54" i="126"/>
  <c r="AB53" i="126"/>
  <c r="AA53" i="126"/>
  <c r="Z53" i="126"/>
  <c r="Y53" i="126"/>
  <c r="X53" i="126"/>
  <c r="W53" i="126"/>
  <c r="V53" i="126"/>
  <c r="U53" i="126"/>
  <c r="T53" i="126"/>
  <c r="S53" i="126"/>
  <c r="R53" i="126"/>
  <c r="E53" i="126"/>
  <c r="D53" i="126"/>
  <c r="C53" i="126"/>
  <c r="B53" i="126"/>
  <c r="AB52" i="126"/>
  <c r="AA52" i="126"/>
  <c r="Z52" i="126"/>
  <c r="Y52" i="126"/>
  <c r="X52" i="126"/>
  <c r="W52" i="126"/>
  <c r="V52" i="126"/>
  <c r="U52" i="126"/>
  <c r="T52" i="126"/>
  <c r="S52" i="126"/>
  <c r="R52" i="126"/>
  <c r="E52" i="126"/>
  <c r="D52" i="126"/>
  <c r="C52" i="126"/>
  <c r="B52" i="126"/>
  <c r="AB51" i="126"/>
  <c r="AA51" i="126"/>
  <c r="Z51" i="126"/>
  <c r="Y51" i="126"/>
  <c r="X51" i="126"/>
  <c r="W51" i="126"/>
  <c r="V51" i="126"/>
  <c r="U51" i="126"/>
  <c r="T51" i="126"/>
  <c r="S51" i="126"/>
  <c r="R51" i="126"/>
  <c r="E51" i="126"/>
  <c r="D51" i="126"/>
  <c r="C51" i="126"/>
  <c r="B51" i="126"/>
  <c r="AB50" i="126"/>
  <c r="AA50" i="126"/>
  <c r="Z50" i="126"/>
  <c r="Y50" i="126"/>
  <c r="X50" i="126"/>
  <c r="W50" i="126"/>
  <c r="V50" i="126"/>
  <c r="U50" i="126"/>
  <c r="T50" i="126"/>
  <c r="S50" i="126"/>
  <c r="R50" i="126"/>
  <c r="E50" i="126"/>
  <c r="D50" i="126"/>
  <c r="C50" i="126"/>
  <c r="B50" i="126"/>
  <c r="AB49" i="126"/>
  <c r="AA49" i="126"/>
  <c r="Z49" i="126"/>
  <c r="Y49" i="126"/>
  <c r="X49" i="126"/>
  <c r="W49" i="126"/>
  <c r="V49" i="126"/>
  <c r="U49" i="126"/>
  <c r="T49" i="126"/>
  <c r="S49" i="126"/>
  <c r="R49" i="126"/>
  <c r="E49" i="126"/>
  <c r="D49" i="126"/>
  <c r="C49" i="126"/>
  <c r="B49" i="126"/>
  <c r="AB48" i="126"/>
  <c r="AA48" i="126"/>
  <c r="Z48" i="126"/>
  <c r="Y48" i="126"/>
  <c r="X48" i="126"/>
  <c r="W48" i="126"/>
  <c r="V48" i="126"/>
  <c r="U48" i="126"/>
  <c r="T48" i="126"/>
  <c r="S48" i="126"/>
  <c r="R48" i="126"/>
  <c r="E48" i="126"/>
  <c r="D48" i="126"/>
  <c r="C48" i="126"/>
  <c r="B48" i="126"/>
  <c r="AB47" i="126"/>
  <c r="AA47" i="126"/>
  <c r="Z47" i="126"/>
  <c r="Y47" i="126"/>
  <c r="X47" i="126"/>
  <c r="W47" i="126"/>
  <c r="V47" i="126"/>
  <c r="U47" i="126"/>
  <c r="T47" i="126"/>
  <c r="S47" i="126"/>
  <c r="R47" i="126"/>
  <c r="E47" i="126"/>
  <c r="D47" i="126"/>
  <c r="C47" i="126"/>
  <c r="B47" i="126"/>
  <c r="AB46" i="126"/>
  <c r="AA46" i="126"/>
  <c r="Z46" i="126"/>
  <c r="Y46" i="126"/>
  <c r="X46" i="126"/>
  <c r="W46" i="126"/>
  <c r="V46" i="126"/>
  <c r="U46" i="126"/>
  <c r="T46" i="126"/>
  <c r="S46" i="126"/>
  <c r="R46" i="126"/>
  <c r="E46" i="126"/>
  <c r="D46" i="126"/>
  <c r="C46" i="126"/>
  <c r="B46" i="126"/>
  <c r="AB45" i="126"/>
  <c r="AA45" i="126"/>
  <c r="Z45" i="126"/>
  <c r="Y45" i="126"/>
  <c r="X45" i="126"/>
  <c r="W45" i="126"/>
  <c r="V45" i="126"/>
  <c r="U45" i="126"/>
  <c r="T45" i="126"/>
  <c r="S45" i="126"/>
  <c r="R45" i="126"/>
  <c r="E45" i="126"/>
  <c r="D45" i="126"/>
  <c r="C45" i="126"/>
  <c r="B45" i="126"/>
  <c r="AB44" i="126"/>
  <c r="AA44" i="126"/>
  <c r="Z44" i="126"/>
  <c r="Y44" i="126"/>
  <c r="X44" i="126"/>
  <c r="W44" i="126"/>
  <c r="V44" i="126"/>
  <c r="U44" i="126"/>
  <c r="T44" i="126"/>
  <c r="S44" i="126"/>
  <c r="R44" i="126"/>
  <c r="E44" i="126"/>
  <c r="D44" i="126"/>
  <c r="C44" i="126"/>
  <c r="B44" i="126"/>
  <c r="AB43" i="126"/>
  <c r="AA43" i="126"/>
  <c r="Z43" i="126"/>
  <c r="Y43" i="126"/>
  <c r="X43" i="126"/>
  <c r="W43" i="126"/>
  <c r="V43" i="126"/>
  <c r="U43" i="126"/>
  <c r="T43" i="126"/>
  <c r="S43" i="126"/>
  <c r="R43" i="126"/>
  <c r="E43" i="126"/>
  <c r="D43" i="126"/>
  <c r="C43" i="126"/>
  <c r="B43" i="126"/>
  <c r="AB42" i="126"/>
  <c r="AA42" i="126"/>
  <c r="Z42" i="126"/>
  <c r="Y42" i="126"/>
  <c r="X42" i="126"/>
  <c r="W42" i="126"/>
  <c r="V42" i="126"/>
  <c r="U42" i="126"/>
  <c r="T42" i="126"/>
  <c r="S42" i="126"/>
  <c r="R42" i="126"/>
  <c r="E42" i="126"/>
  <c r="D42" i="126"/>
  <c r="C42" i="126"/>
  <c r="B42" i="126"/>
  <c r="AB41" i="126"/>
  <c r="AA41" i="126"/>
  <c r="Z41" i="126"/>
  <c r="Y41" i="126"/>
  <c r="X41" i="126"/>
  <c r="W41" i="126"/>
  <c r="V41" i="126"/>
  <c r="U41" i="126"/>
  <c r="T41" i="126"/>
  <c r="S41" i="126"/>
  <c r="R41" i="126"/>
  <c r="E41" i="126"/>
  <c r="D41" i="126"/>
  <c r="C41" i="126"/>
  <c r="B41" i="126"/>
  <c r="AB40" i="126"/>
  <c r="AA40" i="126"/>
  <c r="Z40" i="126"/>
  <c r="Y40" i="126"/>
  <c r="X40" i="126"/>
  <c r="W40" i="126"/>
  <c r="V40" i="126"/>
  <c r="U40" i="126"/>
  <c r="T40" i="126"/>
  <c r="S40" i="126"/>
  <c r="R40" i="126"/>
  <c r="E40" i="126"/>
  <c r="D40" i="126"/>
  <c r="C40" i="126"/>
  <c r="B40" i="126"/>
  <c r="AB39" i="126"/>
  <c r="AA39" i="126"/>
  <c r="Z39" i="126"/>
  <c r="Y39" i="126"/>
  <c r="X39" i="126"/>
  <c r="W39" i="126"/>
  <c r="V39" i="126"/>
  <c r="U39" i="126"/>
  <c r="T39" i="126"/>
  <c r="S39" i="126"/>
  <c r="R39" i="126"/>
  <c r="E39" i="126"/>
  <c r="D39" i="126"/>
  <c r="C39" i="126"/>
  <c r="B39" i="126"/>
  <c r="AB38" i="126"/>
  <c r="AA38" i="126"/>
  <c r="Z38" i="126"/>
  <c r="Y38" i="126"/>
  <c r="X38" i="126"/>
  <c r="W38" i="126"/>
  <c r="V38" i="126"/>
  <c r="U38" i="126"/>
  <c r="T38" i="126"/>
  <c r="S38" i="126"/>
  <c r="R38" i="126"/>
  <c r="E38" i="126"/>
  <c r="D38" i="126"/>
  <c r="C38" i="126"/>
  <c r="B38" i="126"/>
  <c r="AB37" i="126"/>
  <c r="AA37" i="126"/>
  <c r="Z37" i="126"/>
  <c r="Y37" i="126"/>
  <c r="X37" i="126"/>
  <c r="W37" i="126"/>
  <c r="V37" i="126"/>
  <c r="U37" i="126"/>
  <c r="T37" i="126"/>
  <c r="S37" i="126"/>
  <c r="R37" i="126"/>
  <c r="E37" i="126"/>
  <c r="D37" i="126"/>
  <c r="C37" i="126"/>
  <c r="B37" i="126"/>
  <c r="AB36" i="126"/>
  <c r="AA36" i="126"/>
  <c r="Z36" i="126"/>
  <c r="Y36" i="126"/>
  <c r="X36" i="126"/>
  <c r="W36" i="126"/>
  <c r="V36" i="126"/>
  <c r="U36" i="126"/>
  <c r="T36" i="126"/>
  <c r="S36" i="126"/>
  <c r="R36" i="126"/>
  <c r="E36" i="126"/>
  <c r="D36" i="126"/>
  <c r="C36" i="126"/>
  <c r="B36" i="126"/>
  <c r="AB35" i="126"/>
  <c r="AA35" i="126"/>
  <c r="Z35" i="126"/>
  <c r="Y35" i="126"/>
  <c r="X35" i="126"/>
  <c r="W35" i="126"/>
  <c r="V35" i="126"/>
  <c r="U35" i="126"/>
  <c r="T35" i="126"/>
  <c r="S35" i="126"/>
  <c r="R35" i="126"/>
  <c r="E35" i="126"/>
  <c r="D35" i="126"/>
  <c r="C35" i="126"/>
  <c r="B35" i="126"/>
  <c r="AB34" i="126"/>
  <c r="AA34" i="126"/>
  <c r="Z34" i="126"/>
  <c r="Y34" i="126"/>
  <c r="X34" i="126"/>
  <c r="W34" i="126"/>
  <c r="V34" i="126"/>
  <c r="U34" i="126"/>
  <c r="T34" i="126"/>
  <c r="S34" i="126"/>
  <c r="R34" i="126"/>
  <c r="E34" i="126"/>
  <c r="D34" i="126"/>
  <c r="C34" i="126"/>
  <c r="B34" i="126"/>
  <c r="AB33" i="126"/>
  <c r="AA33" i="126"/>
  <c r="Z33" i="126"/>
  <c r="Y33" i="126"/>
  <c r="X33" i="126"/>
  <c r="W33" i="126"/>
  <c r="V33" i="126"/>
  <c r="U33" i="126"/>
  <c r="T33" i="126"/>
  <c r="S33" i="126"/>
  <c r="R33" i="126"/>
  <c r="E33" i="126"/>
  <c r="D33" i="126"/>
  <c r="C33" i="126"/>
  <c r="P33" i="126" s="1"/>
  <c r="B33" i="126"/>
  <c r="AB32" i="126"/>
  <c r="AA32" i="126"/>
  <c r="Z32" i="126"/>
  <c r="Y32" i="126"/>
  <c r="X32" i="126"/>
  <c r="W32" i="126"/>
  <c r="V32" i="126"/>
  <c r="U32" i="126"/>
  <c r="T32" i="126"/>
  <c r="S32" i="126"/>
  <c r="R32" i="126"/>
  <c r="E32" i="126"/>
  <c r="D32" i="126"/>
  <c r="C32" i="126"/>
  <c r="P32" i="126" s="1"/>
  <c r="B32" i="126"/>
  <c r="AB31" i="126"/>
  <c r="AA31" i="126"/>
  <c r="Z31" i="126"/>
  <c r="Y31" i="126"/>
  <c r="X31" i="126"/>
  <c r="W31" i="126"/>
  <c r="V31" i="126"/>
  <c r="U31" i="126"/>
  <c r="T31" i="126"/>
  <c r="S31" i="126"/>
  <c r="R31" i="126"/>
  <c r="E31" i="126"/>
  <c r="D31" i="126"/>
  <c r="C31" i="126"/>
  <c r="B31" i="126"/>
  <c r="AB30" i="126"/>
  <c r="AA30" i="126"/>
  <c r="Z30" i="126"/>
  <c r="Y30" i="126"/>
  <c r="X30" i="126"/>
  <c r="W30" i="126"/>
  <c r="V30" i="126"/>
  <c r="U30" i="126"/>
  <c r="T30" i="126"/>
  <c r="S30" i="126"/>
  <c r="R30" i="126"/>
  <c r="E30" i="126"/>
  <c r="D30" i="126"/>
  <c r="C30" i="126"/>
  <c r="B30" i="126"/>
  <c r="AB29" i="126"/>
  <c r="AA29" i="126"/>
  <c r="Z29" i="126"/>
  <c r="Y29" i="126"/>
  <c r="X29" i="126"/>
  <c r="W29" i="126"/>
  <c r="V29" i="126"/>
  <c r="U29" i="126"/>
  <c r="T29" i="126"/>
  <c r="S29" i="126"/>
  <c r="R29" i="126"/>
  <c r="E29" i="126"/>
  <c r="D29" i="126"/>
  <c r="C29" i="126"/>
  <c r="B29" i="126"/>
  <c r="AB28" i="126"/>
  <c r="AA28" i="126"/>
  <c r="Z28" i="126"/>
  <c r="Y28" i="126"/>
  <c r="X28" i="126"/>
  <c r="W28" i="126"/>
  <c r="V28" i="126"/>
  <c r="U28" i="126"/>
  <c r="T28" i="126"/>
  <c r="S28" i="126"/>
  <c r="R28" i="126"/>
  <c r="E28" i="126"/>
  <c r="D28" i="126"/>
  <c r="C28" i="126"/>
  <c r="B28" i="126"/>
  <c r="AB27" i="126"/>
  <c r="AA27" i="126"/>
  <c r="Z27" i="126"/>
  <c r="Y27" i="126"/>
  <c r="X27" i="126"/>
  <c r="W27" i="126"/>
  <c r="V27" i="126"/>
  <c r="U27" i="126"/>
  <c r="T27" i="126"/>
  <c r="S27" i="126"/>
  <c r="R27" i="126"/>
  <c r="E27" i="126"/>
  <c r="D27" i="126"/>
  <c r="C27" i="126"/>
  <c r="B27" i="126"/>
  <c r="AB26" i="126"/>
  <c r="AA26" i="126"/>
  <c r="Z26" i="126"/>
  <c r="Y26" i="126"/>
  <c r="X26" i="126"/>
  <c r="W26" i="126"/>
  <c r="V26" i="126"/>
  <c r="U26" i="126"/>
  <c r="T26" i="126"/>
  <c r="S26" i="126"/>
  <c r="R26" i="126"/>
  <c r="E26" i="126"/>
  <c r="D26" i="126"/>
  <c r="C26" i="126"/>
  <c r="B26" i="126"/>
  <c r="AB25" i="126"/>
  <c r="AA25" i="126"/>
  <c r="Z25" i="126"/>
  <c r="Y25" i="126"/>
  <c r="X25" i="126"/>
  <c r="W25" i="126"/>
  <c r="V25" i="126"/>
  <c r="U25" i="126"/>
  <c r="T25" i="126"/>
  <c r="S25" i="126"/>
  <c r="R25" i="126"/>
  <c r="E25" i="126"/>
  <c r="D25" i="126"/>
  <c r="C25" i="126"/>
  <c r="B25" i="126"/>
  <c r="AB24" i="126"/>
  <c r="AA24" i="126"/>
  <c r="Z24" i="126"/>
  <c r="Y24" i="126"/>
  <c r="X24" i="126"/>
  <c r="W24" i="126"/>
  <c r="V24" i="126"/>
  <c r="U24" i="126"/>
  <c r="T24" i="126"/>
  <c r="S24" i="126"/>
  <c r="R24" i="126"/>
  <c r="E24" i="126"/>
  <c r="D24" i="126"/>
  <c r="C24" i="126"/>
  <c r="B24" i="126"/>
  <c r="AB23" i="126"/>
  <c r="AA23" i="126"/>
  <c r="Z23" i="126"/>
  <c r="Y23" i="126"/>
  <c r="X23" i="126"/>
  <c r="W23" i="126"/>
  <c r="V23" i="126"/>
  <c r="U23" i="126"/>
  <c r="T23" i="126"/>
  <c r="S23" i="126"/>
  <c r="R23" i="126"/>
  <c r="E23" i="126"/>
  <c r="D23" i="126"/>
  <c r="C23" i="126"/>
  <c r="B23" i="126"/>
  <c r="AB22" i="126"/>
  <c r="AA22" i="126"/>
  <c r="Z22" i="126"/>
  <c r="Y22" i="126"/>
  <c r="X22" i="126"/>
  <c r="W22" i="126"/>
  <c r="V22" i="126"/>
  <c r="U22" i="126"/>
  <c r="T22" i="126"/>
  <c r="S22" i="126"/>
  <c r="R22" i="126"/>
  <c r="E22" i="126"/>
  <c r="D22" i="126"/>
  <c r="C22" i="126"/>
  <c r="B22" i="126"/>
  <c r="AB21" i="126"/>
  <c r="AA21" i="126"/>
  <c r="Z21" i="126"/>
  <c r="Y21" i="126"/>
  <c r="X21" i="126"/>
  <c r="W21" i="126"/>
  <c r="V21" i="126"/>
  <c r="U21" i="126"/>
  <c r="T21" i="126"/>
  <c r="S21" i="126"/>
  <c r="R21" i="126"/>
  <c r="E21" i="126"/>
  <c r="D21" i="126"/>
  <c r="C21" i="126"/>
  <c r="B21" i="126"/>
  <c r="AB20" i="126"/>
  <c r="AA20" i="126"/>
  <c r="Z20" i="126"/>
  <c r="Y20" i="126"/>
  <c r="X20" i="126"/>
  <c r="W20" i="126"/>
  <c r="V20" i="126"/>
  <c r="U20" i="126"/>
  <c r="T20" i="126"/>
  <c r="S20" i="126"/>
  <c r="R20" i="126"/>
  <c r="E20" i="126"/>
  <c r="D20" i="126"/>
  <c r="C20" i="126"/>
  <c r="B20" i="126"/>
  <c r="AB19" i="126"/>
  <c r="AA19" i="126"/>
  <c r="Z19" i="126"/>
  <c r="Y19" i="126"/>
  <c r="X19" i="126"/>
  <c r="W19" i="126"/>
  <c r="V19" i="126"/>
  <c r="U19" i="126"/>
  <c r="T19" i="126"/>
  <c r="S19" i="126"/>
  <c r="R19" i="126"/>
  <c r="E19" i="126"/>
  <c r="D19" i="126"/>
  <c r="C19" i="126"/>
  <c r="B19" i="126"/>
  <c r="AB18" i="126"/>
  <c r="AA18" i="126"/>
  <c r="Z18" i="126"/>
  <c r="Y18" i="126"/>
  <c r="X18" i="126"/>
  <c r="W18" i="126"/>
  <c r="V18" i="126"/>
  <c r="U18" i="126"/>
  <c r="T18" i="126"/>
  <c r="S18" i="126"/>
  <c r="R18" i="126"/>
  <c r="E18" i="126"/>
  <c r="D18" i="126"/>
  <c r="C18" i="126"/>
  <c r="B18" i="126"/>
  <c r="AB17" i="126"/>
  <c r="AA17" i="126"/>
  <c r="Z17" i="126"/>
  <c r="Y17" i="126"/>
  <c r="X17" i="126"/>
  <c r="W17" i="126"/>
  <c r="V17" i="126"/>
  <c r="U17" i="126"/>
  <c r="T17" i="126"/>
  <c r="S17" i="126"/>
  <c r="R17" i="126"/>
  <c r="E17" i="126"/>
  <c r="D17" i="126"/>
  <c r="C17" i="126"/>
  <c r="P17" i="126" s="1"/>
  <c r="B17" i="126"/>
  <c r="AB16" i="126"/>
  <c r="AA16" i="126"/>
  <c r="Z16" i="126"/>
  <c r="Y16" i="126"/>
  <c r="X16" i="126"/>
  <c r="W16" i="126"/>
  <c r="V16" i="126"/>
  <c r="U16" i="126"/>
  <c r="T16" i="126"/>
  <c r="S16" i="126"/>
  <c r="R16" i="126"/>
  <c r="E16" i="126"/>
  <c r="D16" i="126"/>
  <c r="C16" i="126"/>
  <c r="P16" i="126" s="1"/>
  <c r="B16" i="126"/>
  <c r="AB15" i="126"/>
  <c r="AA15" i="126"/>
  <c r="Z15" i="126"/>
  <c r="Y15" i="126"/>
  <c r="X15" i="126"/>
  <c r="W15" i="126"/>
  <c r="V15" i="126"/>
  <c r="U15" i="126"/>
  <c r="T15" i="126"/>
  <c r="S15" i="126"/>
  <c r="R15" i="126"/>
  <c r="E15" i="126"/>
  <c r="D15" i="126"/>
  <c r="C15" i="126"/>
  <c r="P15" i="126" s="1"/>
  <c r="B15" i="126"/>
  <c r="AB14" i="126"/>
  <c r="AA14" i="126"/>
  <c r="Z14" i="126"/>
  <c r="Y14" i="126"/>
  <c r="X14" i="126"/>
  <c r="W14" i="126"/>
  <c r="V14" i="126"/>
  <c r="U14" i="126"/>
  <c r="T14" i="126"/>
  <c r="S14" i="126"/>
  <c r="R14" i="126"/>
  <c r="E14" i="126"/>
  <c r="D14" i="126"/>
  <c r="C14" i="126"/>
  <c r="P14" i="126" s="1"/>
  <c r="B14" i="126"/>
  <c r="AB13" i="126"/>
  <c r="AA13" i="126"/>
  <c r="Z13" i="126"/>
  <c r="Y13" i="126"/>
  <c r="X13" i="126"/>
  <c r="W13" i="126"/>
  <c r="V13" i="126"/>
  <c r="U13" i="126"/>
  <c r="T13" i="126"/>
  <c r="S13" i="126"/>
  <c r="R13" i="126"/>
  <c r="E13" i="126"/>
  <c r="D13" i="126"/>
  <c r="C13" i="126"/>
  <c r="B13" i="126"/>
  <c r="AB12" i="126"/>
  <c r="AA12" i="126"/>
  <c r="Z12" i="126"/>
  <c r="Y12" i="126"/>
  <c r="X12" i="126"/>
  <c r="W12" i="126"/>
  <c r="V12" i="126"/>
  <c r="U12" i="126"/>
  <c r="T12" i="126"/>
  <c r="S12" i="126"/>
  <c r="R12" i="126"/>
  <c r="E12" i="126"/>
  <c r="D12" i="126"/>
  <c r="C12" i="126"/>
  <c r="B12" i="126"/>
  <c r="AB11" i="126"/>
  <c r="AA11" i="126"/>
  <c r="Z11" i="126"/>
  <c r="Y11" i="126"/>
  <c r="X11" i="126"/>
  <c r="W11" i="126"/>
  <c r="V11" i="126"/>
  <c r="U11" i="126"/>
  <c r="T11" i="126"/>
  <c r="S11" i="126"/>
  <c r="R11" i="126"/>
  <c r="E11" i="126"/>
  <c r="D11" i="126"/>
  <c r="C11" i="126"/>
  <c r="B11" i="126"/>
  <c r="AB10" i="126"/>
  <c r="AA10" i="126"/>
  <c r="Z10" i="126"/>
  <c r="Y10" i="126"/>
  <c r="X10" i="126"/>
  <c r="W10" i="126"/>
  <c r="V10" i="126"/>
  <c r="U10" i="126"/>
  <c r="T10" i="126"/>
  <c r="S10" i="126"/>
  <c r="R10" i="126"/>
  <c r="E10" i="126"/>
  <c r="D10" i="126"/>
  <c r="C10" i="126"/>
  <c r="P10" i="126" s="1"/>
  <c r="B10" i="126"/>
  <c r="AB9" i="126"/>
  <c r="AA9" i="126"/>
  <c r="Z9" i="126"/>
  <c r="Y9" i="126"/>
  <c r="X9" i="126"/>
  <c r="W9" i="126"/>
  <c r="V9" i="126"/>
  <c r="U9" i="126"/>
  <c r="T9" i="126"/>
  <c r="S9" i="126"/>
  <c r="R9" i="126"/>
  <c r="E9" i="126"/>
  <c r="D9" i="126"/>
  <c r="C9" i="126"/>
  <c r="P9" i="126" s="1"/>
  <c r="B9" i="126"/>
  <c r="AB8" i="126"/>
  <c r="AA8" i="126"/>
  <c r="Z8" i="126"/>
  <c r="Y8" i="126"/>
  <c r="X8" i="126"/>
  <c r="W8" i="126"/>
  <c r="V8" i="126"/>
  <c r="U8" i="126"/>
  <c r="T8" i="126"/>
  <c r="S8" i="126"/>
  <c r="R8" i="126"/>
  <c r="E8" i="126"/>
  <c r="D8" i="126"/>
  <c r="C8" i="126"/>
  <c r="P8" i="126" s="1"/>
  <c r="B8" i="126"/>
  <c r="AB7" i="126"/>
  <c r="AA7" i="126"/>
  <c r="Z7" i="126"/>
  <c r="Y7" i="126"/>
  <c r="X7" i="126"/>
  <c r="W7" i="126"/>
  <c r="V7" i="126"/>
  <c r="U7" i="126"/>
  <c r="T7" i="126"/>
  <c r="S7" i="126"/>
  <c r="R7" i="126"/>
  <c r="E7" i="126"/>
  <c r="D7" i="126"/>
  <c r="C7" i="126"/>
  <c r="B7" i="126"/>
  <c r="AB6" i="126"/>
  <c r="AA6" i="126"/>
  <c r="Z6" i="126"/>
  <c r="Y6" i="126"/>
  <c r="X6" i="126"/>
  <c r="W6" i="126"/>
  <c r="V6" i="126"/>
  <c r="U6" i="126"/>
  <c r="T6" i="126"/>
  <c r="S6" i="126"/>
  <c r="R6" i="126"/>
  <c r="E6" i="126"/>
  <c r="D6" i="126"/>
  <c r="C6" i="126"/>
  <c r="B6" i="126"/>
  <c r="AB5" i="126"/>
  <c r="AA5" i="126"/>
  <c r="Z5" i="126"/>
  <c r="Y5" i="126"/>
  <c r="X5" i="126"/>
  <c r="W5" i="126"/>
  <c r="V5" i="126"/>
  <c r="U5" i="126"/>
  <c r="T5" i="126"/>
  <c r="S5" i="126"/>
  <c r="R5" i="126"/>
  <c r="E5" i="126"/>
  <c r="D5" i="126"/>
  <c r="C5" i="126"/>
  <c r="B5" i="126"/>
  <c r="AB4" i="126"/>
  <c r="AA4" i="126"/>
  <c r="Z4" i="126"/>
  <c r="Y4" i="126"/>
  <c r="X4" i="126"/>
  <c r="W4" i="126"/>
  <c r="V4" i="126"/>
  <c r="U4" i="126"/>
  <c r="T4" i="126"/>
  <c r="S4" i="126"/>
  <c r="R4" i="126"/>
  <c r="E4" i="126"/>
  <c r="D4" i="126"/>
  <c r="C4" i="126"/>
  <c r="B4" i="126"/>
  <c r="AB3" i="126"/>
  <c r="E3" i="126"/>
  <c r="D3" i="126"/>
  <c r="C3" i="126"/>
  <c r="B3" i="126"/>
  <c r="AB133" i="127"/>
  <c r="AA133" i="127"/>
  <c r="Z133" i="127"/>
  <c r="Y133" i="127"/>
  <c r="X133" i="127"/>
  <c r="W133" i="127"/>
  <c r="V133" i="127"/>
  <c r="U133" i="127"/>
  <c r="T133" i="127"/>
  <c r="S133" i="127"/>
  <c r="R133" i="127"/>
  <c r="E133" i="127"/>
  <c r="D133" i="127"/>
  <c r="C133" i="127"/>
  <c r="P133" i="127" s="1"/>
  <c r="B133" i="127"/>
  <c r="AB132" i="127"/>
  <c r="AA132" i="127"/>
  <c r="Z132" i="127"/>
  <c r="Y132" i="127"/>
  <c r="X132" i="127"/>
  <c r="W132" i="127"/>
  <c r="V132" i="127"/>
  <c r="U132" i="127"/>
  <c r="T132" i="127"/>
  <c r="S132" i="127"/>
  <c r="R132" i="127"/>
  <c r="E132" i="127"/>
  <c r="D132" i="127"/>
  <c r="C132" i="127"/>
  <c r="P132" i="127" s="1"/>
  <c r="B132" i="127"/>
  <c r="AB131" i="127"/>
  <c r="AA131" i="127"/>
  <c r="Z131" i="127"/>
  <c r="Y131" i="127"/>
  <c r="X131" i="127"/>
  <c r="W131" i="127"/>
  <c r="V131" i="127"/>
  <c r="U131" i="127"/>
  <c r="T131" i="127"/>
  <c r="S131" i="127"/>
  <c r="R131" i="127"/>
  <c r="E131" i="127"/>
  <c r="D131" i="127"/>
  <c r="C131" i="127"/>
  <c r="B131" i="127"/>
  <c r="AB130" i="127"/>
  <c r="AA130" i="127"/>
  <c r="Z130" i="127"/>
  <c r="Y130" i="127"/>
  <c r="X130" i="127"/>
  <c r="W130" i="127"/>
  <c r="V130" i="127"/>
  <c r="U130" i="127"/>
  <c r="T130" i="127"/>
  <c r="S130" i="127"/>
  <c r="R130" i="127"/>
  <c r="E130" i="127"/>
  <c r="D130" i="127"/>
  <c r="C130" i="127"/>
  <c r="B130" i="127"/>
  <c r="AB129" i="127"/>
  <c r="AA129" i="127"/>
  <c r="Z129" i="127"/>
  <c r="Y129" i="127"/>
  <c r="X129" i="127"/>
  <c r="W129" i="127"/>
  <c r="V129" i="127"/>
  <c r="U129" i="127"/>
  <c r="T129" i="127"/>
  <c r="S129" i="127"/>
  <c r="R129" i="127"/>
  <c r="E129" i="127"/>
  <c r="D129" i="127"/>
  <c r="C129" i="127"/>
  <c r="B129" i="127"/>
  <c r="AB128" i="127"/>
  <c r="AA128" i="127"/>
  <c r="Z128" i="127"/>
  <c r="Y128" i="127"/>
  <c r="X128" i="127"/>
  <c r="W128" i="127"/>
  <c r="V128" i="127"/>
  <c r="U128" i="127"/>
  <c r="T128" i="127"/>
  <c r="S128" i="127"/>
  <c r="R128" i="127"/>
  <c r="E128" i="127"/>
  <c r="D128" i="127"/>
  <c r="C128" i="127"/>
  <c r="B128" i="127"/>
  <c r="AB127" i="127"/>
  <c r="AA127" i="127"/>
  <c r="Z127" i="127"/>
  <c r="Y127" i="127"/>
  <c r="X127" i="127"/>
  <c r="W127" i="127"/>
  <c r="V127" i="127"/>
  <c r="U127" i="127"/>
  <c r="T127" i="127"/>
  <c r="S127" i="127"/>
  <c r="R127" i="127"/>
  <c r="E127" i="127"/>
  <c r="D127" i="127"/>
  <c r="C127" i="127"/>
  <c r="B127" i="127"/>
  <c r="AB126" i="127"/>
  <c r="AA126" i="127"/>
  <c r="Z126" i="127"/>
  <c r="Y126" i="127"/>
  <c r="X126" i="127"/>
  <c r="W126" i="127"/>
  <c r="V126" i="127"/>
  <c r="U126" i="127"/>
  <c r="T126" i="127"/>
  <c r="S126" i="127"/>
  <c r="R126" i="127"/>
  <c r="E126" i="127"/>
  <c r="D126" i="127"/>
  <c r="C126" i="127"/>
  <c r="B126" i="127"/>
  <c r="AB125" i="127"/>
  <c r="AA125" i="127"/>
  <c r="Z125" i="127"/>
  <c r="Y125" i="127"/>
  <c r="X125" i="127"/>
  <c r="W125" i="127"/>
  <c r="V125" i="127"/>
  <c r="U125" i="127"/>
  <c r="T125" i="127"/>
  <c r="S125" i="127"/>
  <c r="R125" i="127"/>
  <c r="E125" i="127"/>
  <c r="D125" i="127"/>
  <c r="C125" i="127"/>
  <c r="B125" i="127"/>
  <c r="AB124" i="127"/>
  <c r="AA124" i="127"/>
  <c r="Z124" i="127"/>
  <c r="Y124" i="127"/>
  <c r="X124" i="127"/>
  <c r="W124" i="127"/>
  <c r="V124" i="127"/>
  <c r="U124" i="127"/>
  <c r="T124" i="127"/>
  <c r="S124" i="127"/>
  <c r="R124" i="127"/>
  <c r="E124" i="127"/>
  <c r="D124" i="127"/>
  <c r="C124" i="127"/>
  <c r="B124" i="127"/>
  <c r="AB123" i="127"/>
  <c r="AA123" i="127"/>
  <c r="Z123" i="127"/>
  <c r="Y123" i="127"/>
  <c r="X123" i="127"/>
  <c r="W123" i="127"/>
  <c r="V123" i="127"/>
  <c r="U123" i="127"/>
  <c r="T123" i="127"/>
  <c r="S123" i="127"/>
  <c r="R123" i="127"/>
  <c r="E123" i="127"/>
  <c r="D123" i="127"/>
  <c r="C123" i="127"/>
  <c r="B123" i="127"/>
  <c r="AB122" i="127"/>
  <c r="AA122" i="127"/>
  <c r="Z122" i="127"/>
  <c r="Y122" i="127"/>
  <c r="X122" i="127"/>
  <c r="W122" i="127"/>
  <c r="V122" i="127"/>
  <c r="U122" i="127"/>
  <c r="T122" i="127"/>
  <c r="S122" i="127"/>
  <c r="R122" i="127"/>
  <c r="E122" i="127"/>
  <c r="D122" i="127"/>
  <c r="C122" i="127"/>
  <c r="B122" i="127"/>
  <c r="AB121" i="127"/>
  <c r="AA121" i="127"/>
  <c r="Z121" i="127"/>
  <c r="Y121" i="127"/>
  <c r="X121" i="127"/>
  <c r="W121" i="127"/>
  <c r="V121" i="127"/>
  <c r="U121" i="127"/>
  <c r="T121" i="127"/>
  <c r="S121" i="127"/>
  <c r="R121" i="127"/>
  <c r="E121" i="127"/>
  <c r="D121" i="127"/>
  <c r="C121" i="127"/>
  <c r="B121" i="127"/>
  <c r="AB120" i="127"/>
  <c r="AA120" i="127"/>
  <c r="Z120" i="127"/>
  <c r="Y120" i="127"/>
  <c r="X120" i="127"/>
  <c r="W120" i="127"/>
  <c r="V120" i="127"/>
  <c r="U120" i="127"/>
  <c r="T120" i="127"/>
  <c r="S120" i="127"/>
  <c r="R120" i="127"/>
  <c r="E120" i="127"/>
  <c r="D120" i="127"/>
  <c r="C120" i="127"/>
  <c r="B120" i="127"/>
  <c r="AB119" i="127"/>
  <c r="AA119" i="127"/>
  <c r="Z119" i="127"/>
  <c r="Y119" i="127"/>
  <c r="X119" i="127"/>
  <c r="W119" i="127"/>
  <c r="V119" i="127"/>
  <c r="U119" i="127"/>
  <c r="T119" i="127"/>
  <c r="S119" i="127"/>
  <c r="R119" i="127"/>
  <c r="E119" i="127"/>
  <c r="D119" i="127"/>
  <c r="C119" i="127"/>
  <c r="B119" i="127"/>
  <c r="AB118" i="127"/>
  <c r="AA118" i="127"/>
  <c r="Z118" i="127"/>
  <c r="Y118" i="127"/>
  <c r="X118" i="127"/>
  <c r="W118" i="127"/>
  <c r="V118" i="127"/>
  <c r="U118" i="127"/>
  <c r="T118" i="127"/>
  <c r="S118" i="127"/>
  <c r="R118" i="127"/>
  <c r="E118" i="127"/>
  <c r="D118" i="127"/>
  <c r="C118" i="127"/>
  <c r="B118" i="127"/>
  <c r="AB117" i="127"/>
  <c r="AA117" i="127"/>
  <c r="Z117" i="127"/>
  <c r="Y117" i="127"/>
  <c r="X117" i="127"/>
  <c r="W117" i="127"/>
  <c r="V117" i="127"/>
  <c r="U117" i="127"/>
  <c r="T117" i="127"/>
  <c r="S117" i="127"/>
  <c r="R117" i="127"/>
  <c r="E117" i="127"/>
  <c r="D117" i="127"/>
  <c r="C117" i="127"/>
  <c r="B117" i="127"/>
  <c r="AB116" i="127"/>
  <c r="AA116" i="127"/>
  <c r="Z116" i="127"/>
  <c r="Y116" i="127"/>
  <c r="X116" i="127"/>
  <c r="W116" i="127"/>
  <c r="V116" i="127"/>
  <c r="U116" i="127"/>
  <c r="T116" i="127"/>
  <c r="S116" i="127"/>
  <c r="R116" i="127"/>
  <c r="E116" i="127"/>
  <c r="D116" i="127"/>
  <c r="C116" i="127"/>
  <c r="P116" i="127" s="1"/>
  <c r="B116" i="127"/>
  <c r="AB115" i="127"/>
  <c r="AA115" i="127"/>
  <c r="Z115" i="127"/>
  <c r="Y115" i="127"/>
  <c r="X115" i="127"/>
  <c r="W115" i="127"/>
  <c r="V115" i="127"/>
  <c r="U115" i="127"/>
  <c r="T115" i="127"/>
  <c r="S115" i="127"/>
  <c r="R115" i="127"/>
  <c r="E115" i="127"/>
  <c r="D115" i="127"/>
  <c r="C115" i="127"/>
  <c r="P115" i="127" s="1"/>
  <c r="B115" i="127"/>
  <c r="AB114" i="127"/>
  <c r="AA114" i="127"/>
  <c r="Z114" i="127"/>
  <c r="Y114" i="127"/>
  <c r="X114" i="127"/>
  <c r="W114" i="127"/>
  <c r="V114" i="127"/>
  <c r="U114" i="127"/>
  <c r="T114" i="127"/>
  <c r="S114" i="127"/>
  <c r="R114" i="127"/>
  <c r="E114" i="127"/>
  <c r="D114" i="127"/>
  <c r="C114" i="127"/>
  <c r="P114" i="127" s="1"/>
  <c r="B114" i="127"/>
  <c r="AB113" i="127"/>
  <c r="AA113" i="127"/>
  <c r="Z113" i="127"/>
  <c r="Y113" i="127"/>
  <c r="X113" i="127"/>
  <c r="W113" i="127"/>
  <c r="V113" i="127"/>
  <c r="U113" i="127"/>
  <c r="T113" i="127"/>
  <c r="S113" i="127"/>
  <c r="R113" i="127"/>
  <c r="E113" i="127"/>
  <c r="D113" i="127"/>
  <c r="C113" i="127"/>
  <c r="P113" i="127" s="1"/>
  <c r="B113" i="127"/>
  <c r="AB112" i="127"/>
  <c r="AA112" i="127"/>
  <c r="Z112" i="127"/>
  <c r="Y112" i="127"/>
  <c r="X112" i="127"/>
  <c r="W112" i="127"/>
  <c r="V112" i="127"/>
  <c r="U112" i="127"/>
  <c r="T112" i="127"/>
  <c r="S112" i="127"/>
  <c r="R112" i="127"/>
  <c r="E112" i="127"/>
  <c r="D112" i="127"/>
  <c r="C112" i="127"/>
  <c r="P112" i="127" s="1"/>
  <c r="B112" i="127"/>
  <c r="AB111" i="127"/>
  <c r="AA111" i="127"/>
  <c r="Z111" i="127"/>
  <c r="Y111" i="127"/>
  <c r="X111" i="127"/>
  <c r="W111" i="127"/>
  <c r="V111" i="127"/>
  <c r="U111" i="127"/>
  <c r="T111" i="127"/>
  <c r="S111" i="127"/>
  <c r="R111" i="127"/>
  <c r="E111" i="127"/>
  <c r="D111" i="127"/>
  <c r="C111" i="127"/>
  <c r="B111" i="127"/>
  <c r="AB110" i="127"/>
  <c r="AA110" i="127"/>
  <c r="Z110" i="127"/>
  <c r="Y110" i="127"/>
  <c r="X110" i="127"/>
  <c r="W110" i="127"/>
  <c r="V110" i="127"/>
  <c r="U110" i="127"/>
  <c r="T110" i="127"/>
  <c r="S110" i="127"/>
  <c r="R110" i="127"/>
  <c r="E110" i="127"/>
  <c r="D110" i="127"/>
  <c r="C110" i="127"/>
  <c r="B110" i="127"/>
  <c r="AB109" i="127"/>
  <c r="AA109" i="127"/>
  <c r="Z109" i="127"/>
  <c r="Y109" i="127"/>
  <c r="X109" i="127"/>
  <c r="W109" i="127"/>
  <c r="V109" i="127"/>
  <c r="U109" i="127"/>
  <c r="T109" i="127"/>
  <c r="S109" i="127"/>
  <c r="R109" i="127"/>
  <c r="E109" i="127"/>
  <c r="D109" i="127"/>
  <c r="C109" i="127"/>
  <c r="B109" i="127"/>
  <c r="AB108" i="127"/>
  <c r="AA108" i="127"/>
  <c r="Z108" i="127"/>
  <c r="Y108" i="127"/>
  <c r="X108" i="127"/>
  <c r="W108" i="127"/>
  <c r="V108" i="127"/>
  <c r="U108" i="127"/>
  <c r="T108" i="127"/>
  <c r="S108" i="127"/>
  <c r="R108" i="127"/>
  <c r="E108" i="127"/>
  <c r="D108" i="127"/>
  <c r="C108" i="127"/>
  <c r="B108" i="127"/>
  <c r="AB107" i="127"/>
  <c r="AA107" i="127"/>
  <c r="Z107" i="127"/>
  <c r="Y107" i="127"/>
  <c r="X107" i="127"/>
  <c r="W107" i="127"/>
  <c r="V107" i="127"/>
  <c r="U107" i="127"/>
  <c r="T107" i="127"/>
  <c r="S107" i="127"/>
  <c r="R107" i="127"/>
  <c r="E107" i="127"/>
  <c r="D107" i="127"/>
  <c r="C107" i="127"/>
  <c r="B107" i="127"/>
  <c r="AB106" i="127"/>
  <c r="AA106" i="127"/>
  <c r="Z106" i="127"/>
  <c r="Y106" i="127"/>
  <c r="X106" i="127"/>
  <c r="W106" i="127"/>
  <c r="V106" i="127"/>
  <c r="U106" i="127"/>
  <c r="T106" i="127"/>
  <c r="S106" i="127"/>
  <c r="R106" i="127"/>
  <c r="E106" i="127"/>
  <c r="D106" i="127"/>
  <c r="C106" i="127"/>
  <c r="B106" i="127"/>
  <c r="AB105" i="127"/>
  <c r="AA105" i="127"/>
  <c r="Z105" i="127"/>
  <c r="Y105" i="127"/>
  <c r="X105" i="127"/>
  <c r="W105" i="127"/>
  <c r="V105" i="127"/>
  <c r="U105" i="127"/>
  <c r="T105" i="127"/>
  <c r="S105" i="127"/>
  <c r="R105" i="127"/>
  <c r="E105" i="127"/>
  <c r="D105" i="127"/>
  <c r="C105" i="127"/>
  <c r="B105" i="127"/>
  <c r="AB104" i="127"/>
  <c r="AA104" i="127"/>
  <c r="Z104" i="127"/>
  <c r="Y104" i="127"/>
  <c r="X104" i="127"/>
  <c r="W104" i="127"/>
  <c r="V104" i="127"/>
  <c r="U104" i="127"/>
  <c r="T104" i="127"/>
  <c r="S104" i="127"/>
  <c r="R104" i="127"/>
  <c r="E104" i="127"/>
  <c r="D104" i="127"/>
  <c r="C104" i="127"/>
  <c r="B104" i="127"/>
  <c r="AB103" i="127"/>
  <c r="AA103" i="127"/>
  <c r="Z103" i="127"/>
  <c r="Y103" i="127"/>
  <c r="X103" i="127"/>
  <c r="W103" i="127"/>
  <c r="V103" i="127"/>
  <c r="U103" i="127"/>
  <c r="T103" i="127"/>
  <c r="S103" i="127"/>
  <c r="R103" i="127"/>
  <c r="E103" i="127"/>
  <c r="D103" i="127"/>
  <c r="C103" i="127"/>
  <c r="B103" i="127"/>
  <c r="AB102" i="127"/>
  <c r="AA102" i="127"/>
  <c r="Z102" i="127"/>
  <c r="Y102" i="127"/>
  <c r="X102" i="127"/>
  <c r="W102" i="127"/>
  <c r="V102" i="127"/>
  <c r="U102" i="127"/>
  <c r="T102" i="127"/>
  <c r="S102" i="127"/>
  <c r="R102" i="127"/>
  <c r="E102" i="127"/>
  <c r="D102" i="127"/>
  <c r="C102" i="127"/>
  <c r="P102" i="127" s="1"/>
  <c r="B102" i="127"/>
  <c r="AB101" i="127"/>
  <c r="AA101" i="127"/>
  <c r="Z101" i="127"/>
  <c r="Y101" i="127"/>
  <c r="X101" i="127"/>
  <c r="W101" i="127"/>
  <c r="V101" i="127"/>
  <c r="U101" i="127"/>
  <c r="T101" i="127"/>
  <c r="S101" i="127"/>
  <c r="R101" i="127"/>
  <c r="E101" i="127"/>
  <c r="D101" i="127"/>
  <c r="C101" i="127"/>
  <c r="P101" i="127" s="1"/>
  <c r="B101" i="127"/>
  <c r="AB100" i="127"/>
  <c r="AA100" i="127"/>
  <c r="Z100" i="127"/>
  <c r="Y100" i="127"/>
  <c r="X100" i="127"/>
  <c r="W100" i="127"/>
  <c r="V100" i="127"/>
  <c r="U100" i="127"/>
  <c r="T100" i="127"/>
  <c r="S100" i="127"/>
  <c r="R100" i="127"/>
  <c r="E100" i="127"/>
  <c r="D100" i="127"/>
  <c r="C100" i="127"/>
  <c r="P100" i="127" s="1"/>
  <c r="B100" i="127"/>
  <c r="AB99" i="127"/>
  <c r="AA99" i="127"/>
  <c r="Z99" i="127"/>
  <c r="Y99" i="127"/>
  <c r="X99" i="127"/>
  <c r="W99" i="127"/>
  <c r="V99" i="127"/>
  <c r="U99" i="127"/>
  <c r="T99" i="127"/>
  <c r="S99" i="127"/>
  <c r="R99" i="127"/>
  <c r="E99" i="127"/>
  <c r="D99" i="127"/>
  <c r="C99" i="127"/>
  <c r="P99" i="127" s="1"/>
  <c r="B99" i="127"/>
  <c r="AB98" i="127"/>
  <c r="AA98" i="127"/>
  <c r="Z98" i="127"/>
  <c r="Y98" i="127"/>
  <c r="X98" i="127"/>
  <c r="W98" i="127"/>
  <c r="V98" i="127"/>
  <c r="U98" i="127"/>
  <c r="T98" i="127"/>
  <c r="S98" i="127"/>
  <c r="R98" i="127"/>
  <c r="E98" i="127"/>
  <c r="D98" i="127"/>
  <c r="C98" i="127"/>
  <c r="P98" i="127" s="1"/>
  <c r="B98" i="127"/>
  <c r="AB97" i="127"/>
  <c r="AA97" i="127"/>
  <c r="Z97" i="127"/>
  <c r="Y97" i="127"/>
  <c r="X97" i="127"/>
  <c r="W97" i="127"/>
  <c r="V97" i="127"/>
  <c r="U97" i="127"/>
  <c r="T97" i="127"/>
  <c r="S97" i="127"/>
  <c r="R97" i="127"/>
  <c r="E97" i="127"/>
  <c r="D97" i="127"/>
  <c r="C97" i="127"/>
  <c r="P97" i="127" s="1"/>
  <c r="B97" i="127"/>
  <c r="AB96" i="127"/>
  <c r="AA96" i="127"/>
  <c r="Z96" i="127"/>
  <c r="Y96" i="127"/>
  <c r="X96" i="127"/>
  <c r="W96" i="127"/>
  <c r="V96" i="127"/>
  <c r="U96" i="127"/>
  <c r="T96" i="127"/>
  <c r="S96" i="127"/>
  <c r="R96" i="127"/>
  <c r="E96" i="127"/>
  <c r="D96" i="127"/>
  <c r="C96" i="127"/>
  <c r="B96" i="127"/>
  <c r="AB95" i="127"/>
  <c r="AA95" i="127"/>
  <c r="Z95" i="127"/>
  <c r="Y95" i="127"/>
  <c r="X95" i="127"/>
  <c r="W95" i="127"/>
  <c r="V95" i="127"/>
  <c r="U95" i="127"/>
  <c r="T95" i="127"/>
  <c r="S95" i="127"/>
  <c r="R95" i="127"/>
  <c r="E95" i="127"/>
  <c r="D95" i="127"/>
  <c r="C95" i="127"/>
  <c r="B95" i="127"/>
  <c r="AB94" i="127"/>
  <c r="AA94" i="127"/>
  <c r="Z94" i="127"/>
  <c r="Y94" i="127"/>
  <c r="X94" i="127"/>
  <c r="W94" i="127"/>
  <c r="V94" i="127"/>
  <c r="U94" i="127"/>
  <c r="T94" i="127"/>
  <c r="S94" i="127"/>
  <c r="R94" i="127"/>
  <c r="E94" i="127"/>
  <c r="D94" i="127"/>
  <c r="C94" i="127"/>
  <c r="B94" i="127"/>
  <c r="AB93" i="127"/>
  <c r="AA93" i="127"/>
  <c r="Z93" i="127"/>
  <c r="Y93" i="127"/>
  <c r="X93" i="127"/>
  <c r="W93" i="127"/>
  <c r="V93" i="127"/>
  <c r="U93" i="127"/>
  <c r="T93" i="127"/>
  <c r="S93" i="127"/>
  <c r="R93" i="127"/>
  <c r="E93" i="127"/>
  <c r="D93" i="127"/>
  <c r="C93" i="127"/>
  <c r="B93" i="127"/>
  <c r="AB92" i="127"/>
  <c r="AA92" i="127"/>
  <c r="Z92" i="127"/>
  <c r="Y92" i="127"/>
  <c r="X92" i="127"/>
  <c r="W92" i="127"/>
  <c r="V92" i="127"/>
  <c r="U92" i="127"/>
  <c r="T92" i="127"/>
  <c r="S92" i="127"/>
  <c r="R92" i="127"/>
  <c r="E92" i="127"/>
  <c r="D92" i="127"/>
  <c r="C92" i="127"/>
  <c r="B92" i="127"/>
  <c r="AB91" i="127"/>
  <c r="AA91" i="127"/>
  <c r="Z91" i="127"/>
  <c r="Y91" i="127"/>
  <c r="X91" i="127"/>
  <c r="W91" i="127"/>
  <c r="V91" i="127"/>
  <c r="U91" i="127"/>
  <c r="T91" i="127"/>
  <c r="S91" i="127"/>
  <c r="R91" i="127"/>
  <c r="E91" i="127"/>
  <c r="D91" i="127"/>
  <c r="C91" i="127"/>
  <c r="P91" i="127" s="1"/>
  <c r="B91" i="127"/>
  <c r="AB90" i="127"/>
  <c r="AA90" i="127"/>
  <c r="Z90" i="127"/>
  <c r="Y90" i="127"/>
  <c r="X90" i="127"/>
  <c r="W90" i="127"/>
  <c r="V90" i="127"/>
  <c r="U90" i="127"/>
  <c r="T90" i="127"/>
  <c r="S90" i="127"/>
  <c r="R90" i="127"/>
  <c r="E90" i="127"/>
  <c r="D90" i="127"/>
  <c r="C90" i="127"/>
  <c r="P90" i="127" s="1"/>
  <c r="B90" i="127"/>
  <c r="AB89" i="127"/>
  <c r="AA89" i="127"/>
  <c r="Z89" i="127"/>
  <c r="Y89" i="127"/>
  <c r="X89" i="127"/>
  <c r="W89" i="127"/>
  <c r="V89" i="127"/>
  <c r="U89" i="127"/>
  <c r="T89" i="127"/>
  <c r="S89" i="127"/>
  <c r="R89" i="127"/>
  <c r="E89" i="127"/>
  <c r="D89" i="127"/>
  <c r="C89" i="127"/>
  <c r="P89" i="127" s="1"/>
  <c r="B89" i="127"/>
  <c r="AB88" i="127"/>
  <c r="AA88" i="127"/>
  <c r="Z88" i="127"/>
  <c r="Y88" i="127"/>
  <c r="X88" i="127"/>
  <c r="W88" i="127"/>
  <c r="V88" i="127"/>
  <c r="U88" i="127"/>
  <c r="T88" i="127"/>
  <c r="S88" i="127"/>
  <c r="R88" i="127"/>
  <c r="E88" i="127"/>
  <c r="D88" i="127"/>
  <c r="C88" i="127"/>
  <c r="P88" i="127" s="1"/>
  <c r="B88" i="127"/>
  <c r="AB87" i="127"/>
  <c r="AA87" i="127"/>
  <c r="Z87" i="127"/>
  <c r="Y87" i="127"/>
  <c r="X87" i="127"/>
  <c r="W87" i="127"/>
  <c r="V87" i="127"/>
  <c r="U87" i="127"/>
  <c r="T87" i="127"/>
  <c r="S87" i="127"/>
  <c r="R87" i="127"/>
  <c r="E87" i="127"/>
  <c r="D87" i="127"/>
  <c r="C87" i="127"/>
  <c r="P87" i="127" s="1"/>
  <c r="B87" i="127"/>
  <c r="AB86" i="127"/>
  <c r="AA86" i="127"/>
  <c r="Z86" i="127"/>
  <c r="Y86" i="127"/>
  <c r="X86" i="127"/>
  <c r="W86" i="127"/>
  <c r="V86" i="127"/>
  <c r="U86" i="127"/>
  <c r="T86" i="127"/>
  <c r="S86" i="127"/>
  <c r="R86" i="127"/>
  <c r="E86" i="127"/>
  <c r="D86" i="127"/>
  <c r="C86" i="127"/>
  <c r="P86" i="127" s="1"/>
  <c r="B86" i="127"/>
  <c r="AB85" i="127"/>
  <c r="AA85" i="127"/>
  <c r="Z85" i="127"/>
  <c r="Y85" i="127"/>
  <c r="X85" i="127"/>
  <c r="W85" i="127"/>
  <c r="V85" i="127"/>
  <c r="U85" i="127"/>
  <c r="T85" i="127"/>
  <c r="S85" i="127"/>
  <c r="R85" i="127"/>
  <c r="E85" i="127"/>
  <c r="D85" i="127"/>
  <c r="C85" i="127"/>
  <c r="B85" i="127"/>
  <c r="AB84" i="127"/>
  <c r="AA84" i="127"/>
  <c r="Z84" i="127"/>
  <c r="Y84" i="127"/>
  <c r="X84" i="127"/>
  <c r="W84" i="127"/>
  <c r="V84" i="127"/>
  <c r="U84" i="127"/>
  <c r="T84" i="127"/>
  <c r="S84" i="127"/>
  <c r="R84" i="127"/>
  <c r="E84" i="127"/>
  <c r="D84" i="127"/>
  <c r="C84" i="127"/>
  <c r="B84" i="127"/>
  <c r="AB83" i="127"/>
  <c r="AA83" i="127"/>
  <c r="Z83" i="127"/>
  <c r="Y83" i="127"/>
  <c r="X83" i="127"/>
  <c r="W83" i="127"/>
  <c r="V83" i="127"/>
  <c r="U83" i="127"/>
  <c r="T83" i="127"/>
  <c r="S83" i="127"/>
  <c r="R83" i="127"/>
  <c r="E83" i="127"/>
  <c r="D83" i="127"/>
  <c r="C83" i="127"/>
  <c r="P83" i="127" s="1"/>
  <c r="B83" i="127"/>
  <c r="AB82" i="127"/>
  <c r="AA82" i="127"/>
  <c r="Z82" i="127"/>
  <c r="Y82" i="127"/>
  <c r="X82" i="127"/>
  <c r="W82" i="127"/>
  <c r="V82" i="127"/>
  <c r="U82" i="127"/>
  <c r="T82" i="127"/>
  <c r="S82" i="127"/>
  <c r="R82" i="127"/>
  <c r="E82" i="127"/>
  <c r="D82" i="127"/>
  <c r="C82" i="127"/>
  <c r="P82" i="127" s="1"/>
  <c r="B82" i="127"/>
  <c r="AB81" i="127"/>
  <c r="AA81" i="127"/>
  <c r="Z81" i="127"/>
  <c r="Y81" i="127"/>
  <c r="X81" i="127"/>
  <c r="W81" i="127"/>
  <c r="V81" i="127"/>
  <c r="U81" i="127"/>
  <c r="T81" i="127"/>
  <c r="S81" i="127"/>
  <c r="R81" i="127"/>
  <c r="E81" i="127"/>
  <c r="D81" i="127"/>
  <c r="C81" i="127"/>
  <c r="P81" i="127" s="1"/>
  <c r="B81" i="127"/>
  <c r="AB80" i="127"/>
  <c r="AA80" i="127"/>
  <c r="Z80" i="127"/>
  <c r="Y80" i="127"/>
  <c r="X80" i="127"/>
  <c r="W80" i="127"/>
  <c r="V80" i="127"/>
  <c r="U80" i="127"/>
  <c r="T80" i="127"/>
  <c r="S80" i="127"/>
  <c r="R80" i="127"/>
  <c r="E80" i="127"/>
  <c r="D80" i="127"/>
  <c r="C80" i="127"/>
  <c r="B80" i="127"/>
  <c r="AB79" i="127"/>
  <c r="AA79" i="127"/>
  <c r="Z79" i="127"/>
  <c r="Y79" i="127"/>
  <c r="X79" i="127"/>
  <c r="W79" i="127"/>
  <c r="V79" i="127"/>
  <c r="U79" i="127"/>
  <c r="T79" i="127"/>
  <c r="S79" i="127"/>
  <c r="R79" i="127"/>
  <c r="E79" i="127"/>
  <c r="D79" i="127"/>
  <c r="C79" i="127"/>
  <c r="B79" i="127"/>
  <c r="AB78" i="127"/>
  <c r="AA78" i="127"/>
  <c r="Z78" i="127"/>
  <c r="Y78" i="127"/>
  <c r="X78" i="127"/>
  <c r="W78" i="127"/>
  <c r="V78" i="127"/>
  <c r="U78" i="127"/>
  <c r="T78" i="127"/>
  <c r="S78" i="127"/>
  <c r="R78" i="127"/>
  <c r="E78" i="127"/>
  <c r="D78" i="127"/>
  <c r="C78" i="127"/>
  <c r="B78" i="127"/>
  <c r="AB77" i="127"/>
  <c r="AA77" i="127"/>
  <c r="Z77" i="127"/>
  <c r="Y77" i="127"/>
  <c r="X77" i="127"/>
  <c r="W77" i="127"/>
  <c r="V77" i="127"/>
  <c r="U77" i="127"/>
  <c r="T77" i="127"/>
  <c r="S77" i="127"/>
  <c r="R77" i="127"/>
  <c r="E77" i="127"/>
  <c r="D77" i="127"/>
  <c r="C77" i="127"/>
  <c r="P77" i="127" s="1"/>
  <c r="B77" i="127"/>
  <c r="AB76" i="127"/>
  <c r="AA76" i="127"/>
  <c r="Z76" i="127"/>
  <c r="Y76" i="127"/>
  <c r="X76" i="127"/>
  <c r="W76" i="127"/>
  <c r="V76" i="127"/>
  <c r="U76" i="127"/>
  <c r="T76" i="127"/>
  <c r="S76" i="127"/>
  <c r="R76" i="127"/>
  <c r="E76" i="127"/>
  <c r="D76" i="127"/>
  <c r="C76" i="127"/>
  <c r="P76" i="127" s="1"/>
  <c r="B76" i="127"/>
  <c r="AB75" i="127"/>
  <c r="AA75" i="127"/>
  <c r="Z75" i="127"/>
  <c r="Y75" i="127"/>
  <c r="X75" i="127"/>
  <c r="W75" i="127"/>
  <c r="V75" i="127"/>
  <c r="U75" i="127"/>
  <c r="T75" i="127"/>
  <c r="S75" i="127"/>
  <c r="R75" i="127"/>
  <c r="E75" i="127"/>
  <c r="D75" i="127"/>
  <c r="C75" i="127"/>
  <c r="P75" i="127" s="1"/>
  <c r="B75" i="127"/>
  <c r="AB74" i="127"/>
  <c r="AA74" i="127"/>
  <c r="Z74" i="127"/>
  <c r="Y74" i="127"/>
  <c r="X74" i="127"/>
  <c r="W74" i="127"/>
  <c r="V74" i="127"/>
  <c r="U74" i="127"/>
  <c r="T74" i="127"/>
  <c r="S74" i="127"/>
  <c r="R74" i="127"/>
  <c r="E74" i="127"/>
  <c r="D74" i="127"/>
  <c r="C74" i="127"/>
  <c r="P74" i="127" s="1"/>
  <c r="B74" i="127"/>
  <c r="AB73" i="127"/>
  <c r="AA73" i="127"/>
  <c r="Z73" i="127"/>
  <c r="Y73" i="127"/>
  <c r="X73" i="127"/>
  <c r="W73" i="127"/>
  <c r="V73" i="127"/>
  <c r="U73" i="127"/>
  <c r="T73" i="127"/>
  <c r="S73" i="127"/>
  <c r="R73" i="127"/>
  <c r="E73" i="127"/>
  <c r="D73" i="127"/>
  <c r="C73" i="127"/>
  <c r="P73" i="127" s="1"/>
  <c r="B73" i="127"/>
  <c r="AB72" i="127"/>
  <c r="AA72" i="127"/>
  <c r="Z72" i="127"/>
  <c r="Y72" i="127"/>
  <c r="X72" i="127"/>
  <c r="W72" i="127"/>
  <c r="V72" i="127"/>
  <c r="U72" i="127"/>
  <c r="T72" i="127"/>
  <c r="S72" i="127"/>
  <c r="R72" i="127"/>
  <c r="E72" i="127"/>
  <c r="D72" i="127"/>
  <c r="C72" i="127"/>
  <c r="P72" i="127" s="1"/>
  <c r="B72" i="127"/>
  <c r="AB71" i="127"/>
  <c r="AA71" i="127"/>
  <c r="Z71" i="127"/>
  <c r="Y71" i="127"/>
  <c r="X71" i="127"/>
  <c r="W71" i="127"/>
  <c r="V71" i="127"/>
  <c r="U71" i="127"/>
  <c r="T71" i="127"/>
  <c r="S71" i="127"/>
  <c r="R71" i="127"/>
  <c r="E71" i="127"/>
  <c r="D71" i="127"/>
  <c r="C71" i="127"/>
  <c r="P71" i="127" s="1"/>
  <c r="B71" i="127"/>
  <c r="AB70" i="127"/>
  <c r="AA70" i="127"/>
  <c r="Z70" i="127"/>
  <c r="Y70" i="127"/>
  <c r="X70" i="127"/>
  <c r="W70" i="127"/>
  <c r="V70" i="127"/>
  <c r="U70" i="127"/>
  <c r="T70" i="127"/>
  <c r="S70" i="127"/>
  <c r="R70" i="127"/>
  <c r="E70" i="127"/>
  <c r="D70" i="127"/>
  <c r="C70" i="127"/>
  <c r="B70" i="127"/>
  <c r="AB69" i="127"/>
  <c r="AA69" i="127"/>
  <c r="Z69" i="127"/>
  <c r="Y69" i="127"/>
  <c r="X69" i="127"/>
  <c r="W69" i="127"/>
  <c r="V69" i="127"/>
  <c r="U69" i="127"/>
  <c r="T69" i="127"/>
  <c r="S69" i="127"/>
  <c r="R69" i="127"/>
  <c r="E69" i="127"/>
  <c r="D69" i="127"/>
  <c r="C69" i="127"/>
  <c r="B69" i="127"/>
  <c r="AB68" i="127"/>
  <c r="AA68" i="127"/>
  <c r="Z68" i="127"/>
  <c r="Y68" i="127"/>
  <c r="X68" i="127"/>
  <c r="W68" i="127"/>
  <c r="V68" i="127"/>
  <c r="U68" i="127"/>
  <c r="T68" i="127"/>
  <c r="S68" i="127"/>
  <c r="R68" i="127"/>
  <c r="E68" i="127"/>
  <c r="D68" i="127"/>
  <c r="C68" i="127"/>
  <c r="B68" i="127"/>
  <c r="AB67" i="127"/>
  <c r="AA67" i="127"/>
  <c r="Z67" i="127"/>
  <c r="Y67" i="127"/>
  <c r="X67" i="127"/>
  <c r="W67" i="127"/>
  <c r="V67" i="127"/>
  <c r="U67" i="127"/>
  <c r="T67" i="127"/>
  <c r="S67" i="127"/>
  <c r="R67" i="127"/>
  <c r="E67" i="127"/>
  <c r="D67" i="127"/>
  <c r="C67" i="127"/>
  <c r="B67" i="127"/>
  <c r="AB66" i="127"/>
  <c r="AA66" i="127"/>
  <c r="Z66" i="127"/>
  <c r="Y66" i="127"/>
  <c r="X66" i="127"/>
  <c r="W66" i="127"/>
  <c r="V66" i="127"/>
  <c r="U66" i="127"/>
  <c r="T66" i="127"/>
  <c r="S66" i="127"/>
  <c r="R66" i="127"/>
  <c r="E66" i="127"/>
  <c r="D66" i="127"/>
  <c r="C66" i="127"/>
  <c r="B66" i="127"/>
  <c r="AB65" i="127"/>
  <c r="AA65" i="127"/>
  <c r="Z65" i="127"/>
  <c r="Y65" i="127"/>
  <c r="X65" i="127"/>
  <c r="W65" i="127"/>
  <c r="V65" i="127"/>
  <c r="U65" i="127"/>
  <c r="T65" i="127"/>
  <c r="S65" i="127"/>
  <c r="R65" i="127"/>
  <c r="E65" i="127"/>
  <c r="D65" i="127"/>
  <c r="C65" i="127"/>
  <c r="B65" i="127"/>
  <c r="AB64" i="127"/>
  <c r="AA64" i="127"/>
  <c r="Z64" i="127"/>
  <c r="Y64" i="127"/>
  <c r="X64" i="127"/>
  <c r="W64" i="127"/>
  <c r="V64" i="127"/>
  <c r="U64" i="127"/>
  <c r="T64" i="127"/>
  <c r="S64" i="127"/>
  <c r="R64" i="127"/>
  <c r="E64" i="127"/>
  <c r="D64" i="127"/>
  <c r="C64" i="127"/>
  <c r="B64" i="127"/>
  <c r="AB63" i="127"/>
  <c r="AA63" i="127"/>
  <c r="Z63" i="127"/>
  <c r="Y63" i="127"/>
  <c r="X63" i="127"/>
  <c r="W63" i="127"/>
  <c r="V63" i="127"/>
  <c r="U63" i="127"/>
  <c r="T63" i="127"/>
  <c r="S63" i="127"/>
  <c r="R63" i="127"/>
  <c r="E63" i="127"/>
  <c r="D63" i="127"/>
  <c r="C63" i="127"/>
  <c r="B63" i="127"/>
  <c r="AB62" i="127"/>
  <c r="AA62" i="127"/>
  <c r="Z62" i="127"/>
  <c r="Y62" i="127"/>
  <c r="X62" i="127"/>
  <c r="W62" i="127"/>
  <c r="V62" i="127"/>
  <c r="U62" i="127"/>
  <c r="T62" i="127"/>
  <c r="S62" i="127"/>
  <c r="R62" i="127"/>
  <c r="E62" i="127"/>
  <c r="D62" i="127"/>
  <c r="C62" i="127"/>
  <c r="B62" i="127"/>
  <c r="AB61" i="127"/>
  <c r="AA61" i="127"/>
  <c r="Z61" i="127"/>
  <c r="Y61" i="127"/>
  <c r="X61" i="127"/>
  <c r="W61" i="127"/>
  <c r="V61" i="127"/>
  <c r="U61" i="127"/>
  <c r="T61" i="127"/>
  <c r="S61" i="127"/>
  <c r="R61" i="127"/>
  <c r="E61" i="127"/>
  <c r="D61" i="127"/>
  <c r="C61" i="127"/>
  <c r="B61" i="127"/>
  <c r="AB60" i="127"/>
  <c r="AA60" i="127"/>
  <c r="Z60" i="127"/>
  <c r="Y60" i="127"/>
  <c r="X60" i="127"/>
  <c r="W60" i="127"/>
  <c r="V60" i="127"/>
  <c r="U60" i="127"/>
  <c r="T60" i="127"/>
  <c r="S60" i="127"/>
  <c r="R60" i="127"/>
  <c r="E60" i="127"/>
  <c r="D60" i="127"/>
  <c r="C60" i="127"/>
  <c r="B60" i="127"/>
  <c r="AB59" i="127"/>
  <c r="AA59" i="127"/>
  <c r="Z59" i="127"/>
  <c r="Y59" i="127"/>
  <c r="X59" i="127"/>
  <c r="W59" i="127"/>
  <c r="V59" i="127"/>
  <c r="U59" i="127"/>
  <c r="T59" i="127"/>
  <c r="S59" i="127"/>
  <c r="R59" i="127"/>
  <c r="E59" i="127"/>
  <c r="D59" i="127"/>
  <c r="C59" i="127"/>
  <c r="B59" i="127"/>
  <c r="AB58" i="127"/>
  <c r="AA58" i="127"/>
  <c r="Z58" i="127"/>
  <c r="Y58" i="127"/>
  <c r="X58" i="127"/>
  <c r="W58" i="127"/>
  <c r="V58" i="127"/>
  <c r="U58" i="127"/>
  <c r="T58" i="127"/>
  <c r="S58" i="127"/>
  <c r="R58" i="127"/>
  <c r="E58" i="127"/>
  <c r="D58" i="127"/>
  <c r="C58" i="127"/>
  <c r="B58" i="127"/>
  <c r="AB57" i="127"/>
  <c r="AA57" i="127"/>
  <c r="Z57" i="127"/>
  <c r="Y57" i="127"/>
  <c r="X57" i="127"/>
  <c r="W57" i="127"/>
  <c r="V57" i="127"/>
  <c r="U57" i="127"/>
  <c r="T57" i="127"/>
  <c r="S57" i="127"/>
  <c r="R57" i="127"/>
  <c r="E57" i="127"/>
  <c r="D57" i="127"/>
  <c r="C57" i="127"/>
  <c r="B57" i="127"/>
  <c r="AB56" i="127"/>
  <c r="AA56" i="127"/>
  <c r="Z56" i="127"/>
  <c r="Y56" i="127"/>
  <c r="X56" i="127"/>
  <c r="W56" i="127"/>
  <c r="V56" i="127"/>
  <c r="U56" i="127"/>
  <c r="T56" i="127"/>
  <c r="S56" i="127"/>
  <c r="R56" i="127"/>
  <c r="E56" i="127"/>
  <c r="D56" i="127"/>
  <c r="C56" i="127"/>
  <c r="B56" i="127"/>
  <c r="AB55" i="127"/>
  <c r="AA55" i="127"/>
  <c r="Z55" i="127"/>
  <c r="Y55" i="127"/>
  <c r="X55" i="127"/>
  <c r="W55" i="127"/>
  <c r="V55" i="127"/>
  <c r="U55" i="127"/>
  <c r="T55" i="127"/>
  <c r="S55" i="127"/>
  <c r="R55" i="127"/>
  <c r="E55" i="127"/>
  <c r="D55" i="127"/>
  <c r="C55" i="127"/>
  <c r="B55" i="127"/>
  <c r="AB54" i="127"/>
  <c r="AA54" i="127"/>
  <c r="Z54" i="127"/>
  <c r="Y54" i="127"/>
  <c r="X54" i="127"/>
  <c r="W54" i="127"/>
  <c r="V54" i="127"/>
  <c r="U54" i="127"/>
  <c r="T54" i="127"/>
  <c r="S54" i="127"/>
  <c r="R54" i="127"/>
  <c r="E54" i="127"/>
  <c r="D54" i="127"/>
  <c r="C54" i="127"/>
  <c r="B54" i="127"/>
  <c r="AB53" i="127"/>
  <c r="AA53" i="127"/>
  <c r="Z53" i="127"/>
  <c r="Y53" i="127"/>
  <c r="X53" i="127"/>
  <c r="W53" i="127"/>
  <c r="V53" i="127"/>
  <c r="U53" i="127"/>
  <c r="T53" i="127"/>
  <c r="S53" i="127"/>
  <c r="R53" i="127"/>
  <c r="E53" i="127"/>
  <c r="D53" i="127"/>
  <c r="C53" i="127"/>
  <c r="B53" i="127"/>
  <c r="AB52" i="127"/>
  <c r="AA52" i="127"/>
  <c r="Z52" i="127"/>
  <c r="Y52" i="127"/>
  <c r="X52" i="127"/>
  <c r="W52" i="127"/>
  <c r="V52" i="127"/>
  <c r="U52" i="127"/>
  <c r="T52" i="127"/>
  <c r="S52" i="127"/>
  <c r="R52" i="127"/>
  <c r="E52" i="127"/>
  <c r="D52" i="127"/>
  <c r="C52" i="127"/>
  <c r="B52" i="127"/>
  <c r="AB51" i="127"/>
  <c r="AA51" i="127"/>
  <c r="Z51" i="127"/>
  <c r="Y51" i="127"/>
  <c r="X51" i="127"/>
  <c r="W51" i="127"/>
  <c r="V51" i="127"/>
  <c r="U51" i="127"/>
  <c r="T51" i="127"/>
  <c r="S51" i="127"/>
  <c r="R51" i="127"/>
  <c r="E51" i="127"/>
  <c r="D51" i="127"/>
  <c r="C51" i="127"/>
  <c r="B51" i="127"/>
  <c r="AB50" i="127"/>
  <c r="AA50" i="127"/>
  <c r="Z50" i="127"/>
  <c r="Y50" i="127"/>
  <c r="X50" i="127"/>
  <c r="W50" i="127"/>
  <c r="V50" i="127"/>
  <c r="U50" i="127"/>
  <c r="T50" i="127"/>
  <c r="S50" i="127"/>
  <c r="R50" i="127"/>
  <c r="E50" i="127"/>
  <c r="D50" i="127"/>
  <c r="C50" i="127"/>
  <c r="B50" i="127"/>
  <c r="AB49" i="127"/>
  <c r="AA49" i="127"/>
  <c r="Z49" i="127"/>
  <c r="Y49" i="127"/>
  <c r="X49" i="127"/>
  <c r="W49" i="127"/>
  <c r="V49" i="127"/>
  <c r="U49" i="127"/>
  <c r="T49" i="127"/>
  <c r="S49" i="127"/>
  <c r="R49" i="127"/>
  <c r="E49" i="127"/>
  <c r="D49" i="127"/>
  <c r="C49" i="127"/>
  <c r="B49" i="127"/>
  <c r="AB48" i="127"/>
  <c r="AA48" i="127"/>
  <c r="Z48" i="127"/>
  <c r="Y48" i="127"/>
  <c r="X48" i="127"/>
  <c r="W48" i="127"/>
  <c r="V48" i="127"/>
  <c r="U48" i="127"/>
  <c r="T48" i="127"/>
  <c r="S48" i="127"/>
  <c r="R48" i="127"/>
  <c r="E48" i="127"/>
  <c r="D48" i="127"/>
  <c r="C48" i="127"/>
  <c r="B48" i="127"/>
  <c r="AB47" i="127"/>
  <c r="AA47" i="127"/>
  <c r="Z47" i="127"/>
  <c r="Y47" i="127"/>
  <c r="X47" i="127"/>
  <c r="W47" i="127"/>
  <c r="V47" i="127"/>
  <c r="U47" i="127"/>
  <c r="T47" i="127"/>
  <c r="S47" i="127"/>
  <c r="R47" i="127"/>
  <c r="E47" i="127"/>
  <c r="D47" i="127"/>
  <c r="C47" i="127"/>
  <c r="B47" i="127"/>
  <c r="AB46" i="127"/>
  <c r="AA46" i="127"/>
  <c r="Z46" i="127"/>
  <c r="Y46" i="127"/>
  <c r="X46" i="127"/>
  <c r="W46" i="127"/>
  <c r="V46" i="127"/>
  <c r="U46" i="127"/>
  <c r="T46" i="127"/>
  <c r="S46" i="127"/>
  <c r="R46" i="127"/>
  <c r="E46" i="127"/>
  <c r="D46" i="127"/>
  <c r="C46" i="127"/>
  <c r="B46" i="127"/>
  <c r="AB45" i="127"/>
  <c r="AA45" i="127"/>
  <c r="Z45" i="127"/>
  <c r="Y45" i="127"/>
  <c r="X45" i="127"/>
  <c r="W45" i="127"/>
  <c r="V45" i="127"/>
  <c r="U45" i="127"/>
  <c r="T45" i="127"/>
  <c r="S45" i="127"/>
  <c r="R45" i="127"/>
  <c r="E45" i="127"/>
  <c r="D45" i="127"/>
  <c r="C45" i="127"/>
  <c r="B45" i="127"/>
  <c r="AB44" i="127"/>
  <c r="AA44" i="127"/>
  <c r="Z44" i="127"/>
  <c r="Y44" i="127"/>
  <c r="X44" i="127"/>
  <c r="W44" i="127"/>
  <c r="V44" i="127"/>
  <c r="U44" i="127"/>
  <c r="T44" i="127"/>
  <c r="S44" i="127"/>
  <c r="R44" i="127"/>
  <c r="E44" i="127"/>
  <c r="D44" i="127"/>
  <c r="C44" i="127"/>
  <c r="B44" i="127"/>
  <c r="AB43" i="127"/>
  <c r="AA43" i="127"/>
  <c r="Z43" i="127"/>
  <c r="Y43" i="127"/>
  <c r="X43" i="127"/>
  <c r="W43" i="127"/>
  <c r="V43" i="127"/>
  <c r="U43" i="127"/>
  <c r="T43" i="127"/>
  <c r="S43" i="127"/>
  <c r="R43" i="127"/>
  <c r="E43" i="127"/>
  <c r="D43" i="127"/>
  <c r="C43" i="127"/>
  <c r="B43" i="127"/>
  <c r="AB42" i="127"/>
  <c r="AA42" i="127"/>
  <c r="Z42" i="127"/>
  <c r="Y42" i="127"/>
  <c r="X42" i="127"/>
  <c r="W42" i="127"/>
  <c r="V42" i="127"/>
  <c r="U42" i="127"/>
  <c r="T42" i="127"/>
  <c r="S42" i="127"/>
  <c r="R42" i="127"/>
  <c r="E42" i="127"/>
  <c r="D42" i="127"/>
  <c r="C42" i="127"/>
  <c r="B42" i="127"/>
  <c r="AB41" i="127"/>
  <c r="AA41" i="127"/>
  <c r="Z41" i="127"/>
  <c r="Y41" i="127"/>
  <c r="X41" i="127"/>
  <c r="W41" i="127"/>
  <c r="V41" i="127"/>
  <c r="U41" i="127"/>
  <c r="T41" i="127"/>
  <c r="S41" i="127"/>
  <c r="R41" i="127"/>
  <c r="E41" i="127"/>
  <c r="D41" i="127"/>
  <c r="C41" i="127"/>
  <c r="B41" i="127"/>
  <c r="AB40" i="127"/>
  <c r="AA40" i="127"/>
  <c r="Z40" i="127"/>
  <c r="Y40" i="127"/>
  <c r="X40" i="127"/>
  <c r="W40" i="127"/>
  <c r="V40" i="127"/>
  <c r="U40" i="127"/>
  <c r="T40" i="127"/>
  <c r="S40" i="127"/>
  <c r="R40" i="127"/>
  <c r="E40" i="127"/>
  <c r="D40" i="127"/>
  <c r="C40" i="127"/>
  <c r="B40" i="127"/>
  <c r="AB39" i="127"/>
  <c r="AA39" i="127"/>
  <c r="Z39" i="127"/>
  <c r="Y39" i="127"/>
  <c r="X39" i="127"/>
  <c r="W39" i="127"/>
  <c r="V39" i="127"/>
  <c r="U39" i="127"/>
  <c r="T39" i="127"/>
  <c r="S39" i="127"/>
  <c r="R39" i="127"/>
  <c r="E39" i="127"/>
  <c r="D39" i="127"/>
  <c r="C39" i="127"/>
  <c r="B39" i="127"/>
  <c r="AB38" i="127"/>
  <c r="AA38" i="127"/>
  <c r="Z38" i="127"/>
  <c r="Y38" i="127"/>
  <c r="X38" i="127"/>
  <c r="W38" i="127"/>
  <c r="V38" i="127"/>
  <c r="U38" i="127"/>
  <c r="T38" i="127"/>
  <c r="S38" i="127"/>
  <c r="R38" i="127"/>
  <c r="E38" i="127"/>
  <c r="D38" i="127"/>
  <c r="C38" i="127"/>
  <c r="B38" i="127"/>
  <c r="AB37" i="127"/>
  <c r="AA37" i="127"/>
  <c r="Z37" i="127"/>
  <c r="Y37" i="127"/>
  <c r="X37" i="127"/>
  <c r="W37" i="127"/>
  <c r="V37" i="127"/>
  <c r="U37" i="127"/>
  <c r="T37" i="127"/>
  <c r="S37" i="127"/>
  <c r="R37" i="127"/>
  <c r="E37" i="127"/>
  <c r="D37" i="127"/>
  <c r="C37" i="127"/>
  <c r="B37" i="127"/>
  <c r="AB36" i="127"/>
  <c r="AA36" i="127"/>
  <c r="Z36" i="127"/>
  <c r="Y36" i="127"/>
  <c r="X36" i="127"/>
  <c r="W36" i="127"/>
  <c r="V36" i="127"/>
  <c r="U36" i="127"/>
  <c r="T36" i="127"/>
  <c r="S36" i="127"/>
  <c r="R36" i="127"/>
  <c r="E36" i="127"/>
  <c r="D36" i="127"/>
  <c r="C36" i="127"/>
  <c r="B36" i="127"/>
  <c r="AB35" i="127"/>
  <c r="AA35" i="127"/>
  <c r="Z35" i="127"/>
  <c r="Y35" i="127"/>
  <c r="X35" i="127"/>
  <c r="W35" i="127"/>
  <c r="V35" i="127"/>
  <c r="U35" i="127"/>
  <c r="T35" i="127"/>
  <c r="S35" i="127"/>
  <c r="R35" i="127"/>
  <c r="E35" i="127"/>
  <c r="D35" i="127"/>
  <c r="C35" i="127"/>
  <c r="B35" i="127"/>
  <c r="AB34" i="127"/>
  <c r="AA34" i="127"/>
  <c r="Z34" i="127"/>
  <c r="Y34" i="127"/>
  <c r="X34" i="127"/>
  <c r="W34" i="127"/>
  <c r="V34" i="127"/>
  <c r="U34" i="127"/>
  <c r="T34" i="127"/>
  <c r="S34" i="127"/>
  <c r="R34" i="127"/>
  <c r="E34" i="127"/>
  <c r="D34" i="127"/>
  <c r="C34" i="127"/>
  <c r="B34" i="127"/>
  <c r="AB33" i="127"/>
  <c r="AA33" i="127"/>
  <c r="Z33" i="127"/>
  <c r="Y33" i="127"/>
  <c r="X33" i="127"/>
  <c r="W33" i="127"/>
  <c r="V33" i="127"/>
  <c r="U33" i="127"/>
  <c r="T33" i="127"/>
  <c r="S33" i="127"/>
  <c r="R33" i="127"/>
  <c r="E33" i="127"/>
  <c r="D33" i="127"/>
  <c r="C33" i="127"/>
  <c r="P33" i="127" s="1"/>
  <c r="B33" i="127"/>
  <c r="AB32" i="127"/>
  <c r="AA32" i="127"/>
  <c r="Z32" i="127"/>
  <c r="Y32" i="127"/>
  <c r="X32" i="127"/>
  <c r="W32" i="127"/>
  <c r="V32" i="127"/>
  <c r="U32" i="127"/>
  <c r="T32" i="127"/>
  <c r="S32" i="127"/>
  <c r="R32" i="127"/>
  <c r="E32" i="127"/>
  <c r="D32" i="127"/>
  <c r="C32" i="127"/>
  <c r="P32" i="127" s="1"/>
  <c r="B32" i="127"/>
  <c r="AB31" i="127"/>
  <c r="AA31" i="127"/>
  <c r="Z31" i="127"/>
  <c r="Y31" i="127"/>
  <c r="X31" i="127"/>
  <c r="W31" i="127"/>
  <c r="V31" i="127"/>
  <c r="U31" i="127"/>
  <c r="T31" i="127"/>
  <c r="S31" i="127"/>
  <c r="R31" i="127"/>
  <c r="E31" i="127"/>
  <c r="D31" i="127"/>
  <c r="C31" i="127"/>
  <c r="B31" i="127"/>
  <c r="AB30" i="127"/>
  <c r="AA30" i="127"/>
  <c r="Z30" i="127"/>
  <c r="Y30" i="127"/>
  <c r="X30" i="127"/>
  <c r="W30" i="127"/>
  <c r="V30" i="127"/>
  <c r="U30" i="127"/>
  <c r="T30" i="127"/>
  <c r="S30" i="127"/>
  <c r="R30" i="127"/>
  <c r="E30" i="127"/>
  <c r="D30" i="127"/>
  <c r="C30" i="127"/>
  <c r="B30" i="127"/>
  <c r="AB29" i="127"/>
  <c r="AA29" i="127"/>
  <c r="Z29" i="127"/>
  <c r="Y29" i="127"/>
  <c r="X29" i="127"/>
  <c r="W29" i="127"/>
  <c r="V29" i="127"/>
  <c r="U29" i="127"/>
  <c r="T29" i="127"/>
  <c r="S29" i="127"/>
  <c r="R29" i="127"/>
  <c r="E29" i="127"/>
  <c r="D29" i="127"/>
  <c r="C29" i="127"/>
  <c r="B29" i="127"/>
  <c r="AB28" i="127"/>
  <c r="AA28" i="127"/>
  <c r="Z28" i="127"/>
  <c r="Y28" i="127"/>
  <c r="X28" i="127"/>
  <c r="W28" i="127"/>
  <c r="V28" i="127"/>
  <c r="U28" i="127"/>
  <c r="T28" i="127"/>
  <c r="S28" i="127"/>
  <c r="R28" i="127"/>
  <c r="E28" i="127"/>
  <c r="D28" i="127"/>
  <c r="C28" i="127"/>
  <c r="B28" i="127"/>
  <c r="AB27" i="127"/>
  <c r="AA27" i="127"/>
  <c r="Z27" i="127"/>
  <c r="Y27" i="127"/>
  <c r="X27" i="127"/>
  <c r="W27" i="127"/>
  <c r="V27" i="127"/>
  <c r="U27" i="127"/>
  <c r="T27" i="127"/>
  <c r="S27" i="127"/>
  <c r="R27" i="127"/>
  <c r="E27" i="127"/>
  <c r="D27" i="127"/>
  <c r="C27" i="127"/>
  <c r="B27" i="127"/>
  <c r="AB26" i="127"/>
  <c r="AA26" i="127"/>
  <c r="Z26" i="127"/>
  <c r="Y26" i="127"/>
  <c r="X26" i="127"/>
  <c r="W26" i="127"/>
  <c r="V26" i="127"/>
  <c r="U26" i="127"/>
  <c r="T26" i="127"/>
  <c r="S26" i="127"/>
  <c r="R26" i="127"/>
  <c r="E26" i="127"/>
  <c r="D26" i="127"/>
  <c r="C26" i="127"/>
  <c r="B26" i="127"/>
  <c r="AB25" i="127"/>
  <c r="AA25" i="127"/>
  <c r="Z25" i="127"/>
  <c r="Y25" i="127"/>
  <c r="X25" i="127"/>
  <c r="W25" i="127"/>
  <c r="V25" i="127"/>
  <c r="U25" i="127"/>
  <c r="T25" i="127"/>
  <c r="S25" i="127"/>
  <c r="R25" i="127"/>
  <c r="E25" i="127"/>
  <c r="D25" i="127"/>
  <c r="C25" i="127"/>
  <c r="B25" i="127"/>
  <c r="AB24" i="127"/>
  <c r="AA24" i="127"/>
  <c r="Z24" i="127"/>
  <c r="Y24" i="127"/>
  <c r="X24" i="127"/>
  <c r="W24" i="127"/>
  <c r="V24" i="127"/>
  <c r="U24" i="127"/>
  <c r="T24" i="127"/>
  <c r="S24" i="127"/>
  <c r="R24" i="127"/>
  <c r="E24" i="127"/>
  <c r="D24" i="127"/>
  <c r="C24" i="127"/>
  <c r="B24" i="127"/>
  <c r="AB23" i="127"/>
  <c r="AA23" i="127"/>
  <c r="Z23" i="127"/>
  <c r="Y23" i="127"/>
  <c r="X23" i="127"/>
  <c r="W23" i="127"/>
  <c r="V23" i="127"/>
  <c r="U23" i="127"/>
  <c r="T23" i="127"/>
  <c r="S23" i="127"/>
  <c r="R23" i="127"/>
  <c r="E23" i="127"/>
  <c r="D23" i="127"/>
  <c r="C23" i="127"/>
  <c r="B23" i="127"/>
  <c r="AB22" i="127"/>
  <c r="AA22" i="127"/>
  <c r="Z22" i="127"/>
  <c r="Y22" i="127"/>
  <c r="X22" i="127"/>
  <c r="W22" i="127"/>
  <c r="V22" i="127"/>
  <c r="U22" i="127"/>
  <c r="T22" i="127"/>
  <c r="S22" i="127"/>
  <c r="R22" i="127"/>
  <c r="E22" i="127"/>
  <c r="D22" i="127"/>
  <c r="C22" i="127"/>
  <c r="B22" i="127"/>
  <c r="AB21" i="127"/>
  <c r="AA21" i="127"/>
  <c r="Z21" i="127"/>
  <c r="Y21" i="127"/>
  <c r="X21" i="127"/>
  <c r="W21" i="127"/>
  <c r="V21" i="127"/>
  <c r="U21" i="127"/>
  <c r="T21" i="127"/>
  <c r="S21" i="127"/>
  <c r="R21" i="127"/>
  <c r="E21" i="127"/>
  <c r="D21" i="127"/>
  <c r="C21" i="127"/>
  <c r="B21" i="127"/>
  <c r="AB20" i="127"/>
  <c r="AA20" i="127"/>
  <c r="Z20" i="127"/>
  <c r="Y20" i="127"/>
  <c r="X20" i="127"/>
  <c r="W20" i="127"/>
  <c r="V20" i="127"/>
  <c r="U20" i="127"/>
  <c r="T20" i="127"/>
  <c r="S20" i="127"/>
  <c r="R20" i="127"/>
  <c r="E20" i="127"/>
  <c r="D20" i="127"/>
  <c r="C20" i="127"/>
  <c r="B20" i="127"/>
  <c r="AB19" i="127"/>
  <c r="AA19" i="127"/>
  <c r="Z19" i="127"/>
  <c r="Y19" i="127"/>
  <c r="X19" i="127"/>
  <c r="W19" i="127"/>
  <c r="V19" i="127"/>
  <c r="U19" i="127"/>
  <c r="T19" i="127"/>
  <c r="S19" i="127"/>
  <c r="R19" i="127"/>
  <c r="E19" i="127"/>
  <c r="D19" i="127"/>
  <c r="C19" i="127"/>
  <c r="B19" i="127"/>
  <c r="AB18" i="127"/>
  <c r="AA18" i="127"/>
  <c r="Z18" i="127"/>
  <c r="Y18" i="127"/>
  <c r="X18" i="127"/>
  <c r="W18" i="127"/>
  <c r="V18" i="127"/>
  <c r="U18" i="127"/>
  <c r="T18" i="127"/>
  <c r="S18" i="127"/>
  <c r="R18" i="127"/>
  <c r="E18" i="127"/>
  <c r="D18" i="127"/>
  <c r="C18" i="127"/>
  <c r="B18" i="127"/>
  <c r="AB17" i="127"/>
  <c r="AA17" i="127"/>
  <c r="Z17" i="127"/>
  <c r="Y17" i="127"/>
  <c r="X17" i="127"/>
  <c r="W17" i="127"/>
  <c r="V17" i="127"/>
  <c r="U17" i="127"/>
  <c r="T17" i="127"/>
  <c r="S17" i="127"/>
  <c r="R17" i="127"/>
  <c r="E17" i="127"/>
  <c r="D17" i="127"/>
  <c r="C17" i="127"/>
  <c r="P17" i="127" s="1"/>
  <c r="B17" i="127"/>
  <c r="AB16" i="127"/>
  <c r="AA16" i="127"/>
  <c r="Z16" i="127"/>
  <c r="Y16" i="127"/>
  <c r="X16" i="127"/>
  <c r="W16" i="127"/>
  <c r="V16" i="127"/>
  <c r="U16" i="127"/>
  <c r="T16" i="127"/>
  <c r="S16" i="127"/>
  <c r="R16" i="127"/>
  <c r="E16" i="127"/>
  <c r="D16" i="127"/>
  <c r="C16" i="127"/>
  <c r="P16" i="127" s="1"/>
  <c r="B16" i="127"/>
  <c r="AB15" i="127"/>
  <c r="AA15" i="127"/>
  <c r="Z15" i="127"/>
  <c r="Y15" i="127"/>
  <c r="X15" i="127"/>
  <c r="W15" i="127"/>
  <c r="V15" i="127"/>
  <c r="U15" i="127"/>
  <c r="T15" i="127"/>
  <c r="S15" i="127"/>
  <c r="R15" i="127"/>
  <c r="E15" i="127"/>
  <c r="D15" i="127"/>
  <c r="C15" i="127"/>
  <c r="P15" i="127" s="1"/>
  <c r="B15" i="127"/>
  <c r="AB14" i="127"/>
  <c r="AA14" i="127"/>
  <c r="Z14" i="127"/>
  <c r="Y14" i="127"/>
  <c r="X14" i="127"/>
  <c r="W14" i="127"/>
  <c r="V14" i="127"/>
  <c r="U14" i="127"/>
  <c r="T14" i="127"/>
  <c r="S14" i="127"/>
  <c r="R14" i="127"/>
  <c r="E14" i="127"/>
  <c r="D14" i="127"/>
  <c r="C14" i="127"/>
  <c r="P14" i="127" s="1"/>
  <c r="B14" i="127"/>
  <c r="AB13" i="127"/>
  <c r="AA13" i="127"/>
  <c r="Z13" i="127"/>
  <c r="Y13" i="127"/>
  <c r="X13" i="127"/>
  <c r="W13" i="127"/>
  <c r="V13" i="127"/>
  <c r="U13" i="127"/>
  <c r="T13" i="127"/>
  <c r="S13" i="127"/>
  <c r="R13" i="127"/>
  <c r="E13" i="127"/>
  <c r="D13" i="127"/>
  <c r="C13" i="127"/>
  <c r="B13" i="127"/>
  <c r="AB12" i="127"/>
  <c r="AA12" i="127"/>
  <c r="Z12" i="127"/>
  <c r="Y12" i="127"/>
  <c r="X12" i="127"/>
  <c r="W12" i="127"/>
  <c r="V12" i="127"/>
  <c r="U12" i="127"/>
  <c r="T12" i="127"/>
  <c r="S12" i="127"/>
  <c r="R12" i="127"/>
  <c r="E12" i="127"/>
  <c r="D12" i="127"/>
  <c r="C12" i="127"/>
  <c r="B12" i="127"/>
  <c r="AB11" i="127"/>
  <c r="AA11" i="127"/>
  <c r="Z11" i="127"/>
  <c r="Y11" i="127"/>
  <c r="X11" i="127"/>
  <c r="W11" i="127"/>
  <c r="V11" i="127"/>
  <c r="U11" i="127"/>
  <c r="T11" i="127"/>
  <c r="S11" i="127"/>
  <c r="R11" i="127"/>
  <c r="E11" i="127"/>
  <c r="D11" i="127"/>
  <c r="C11" i="127"/>
  <c r="B11" i="127"/>
  <c r="AB10" i="127"/>
  <c r="AA10" i="127"/>
  <c r="Z10" i="127"/>
  <c r="Y10" i="127"/>
  <c r="X10" i="127"/>
  <c r="W10" i="127"/>
  <c r="V10" i="127"/>
  <c r="U10" i="127"/>
  <c r="T10" i="127"/>
  <c r="S10" i="127"/>
  <c r="R10" i="127"/>
  <c r="E10" i="127"/>
  <c r="D10" i="127"/>
  <c r="C10" i="127"/>
  <c r="P10" i="127" s="1"/>
  <c r="B10" i="127"/>
  <c r="AB9" i="127"/>
  <c r="AA9" i="127"/>
  <c r="Z9" i="127"/>
  <c r="Y9" i="127"/>
  <c r="X9" i="127"/>
  <c r="W9" i="127"/>
  <c r="V9" i="127"/>
  <c r="U9" i="127"/>
  <c r="T9" i="127"/>
  <c r="S9" i="127"/>
  <c r="R9" i="127"/>
  <c r="E9" i="127"/>
  <c r="D9" i="127"/>
  <c r="C9" i="127"/>
  <c r="P9" i="127" s="1"/>
  <c r="B9" i="127"/>
  <c r="AB8" i="127"/>
  <c r="AA8" i="127"/>
  <c r="Z8" i="127"/>
  <c r="Y8" i="127"/>
  <c r="X8" i="127"/>
  <c r="W8" i="127"/>
  <c r="V8" i="127"/>
  <c r="U8" i="127"/>
  <c r="T8" i="127"/>
  <c r="S8" i="127"/>
  <c r="R8" i="127"/>
  <c r="E8" i="127"/>
  <c r="D8" i="127"/>
  <c r="C8" i="127"/>
  <c r="P8" i="127" s="1"/>
  <c r="B8" i="127"/>
  <c r="AB7" i="127"/>
  <c r="AA7" i="127"/>
  <c r="Z7" i="127"/>
  <c r="Y7" i="127"/>
  <c r="X7" i="127"/>
  <c r="W7" i="127"/>
  <c r="V7" i="127"/>
  <c r="U7" i="127"/>
  <c r="T7" i="127"/>
  <c r="S7" i="127"/>
  <c r="R7" i="127"/>
  <c r="E7" i="127"/>
  <c r="D7" i="127"/>
  <c r="C7" i="127"/>
  <c r="B7" i="127"/>
  <c r="AB6" i="127"/>
  <c r="AA6" i="127"/>
  <c r="Z6" i="127"/>
  <c r="Y6" i="127"/>
  <c r="X6" i="127"/>
  <c r="W6" i="127"/>
  <c r="V6" i="127"/>
  <c r="U6" i="127"/>
  <c r="T6" i="127"/>
  <c r="S6" i="127"/>
  <c r="R6" i="127"/>
  <c r="E6" i="127"/>
  <c r="D6" i="127"/>
  <c r="C6" i="127"/>
  <c r="B6" i="127"/>
  <c r="AB5" i="127"/>
  <c r="AA5" i="127"/>
  <c r="Z5" i="127"/>
  <c r="Y5" i="127"/>
  <c r="X5" i="127"/>
  <c r="W5" i="127"/>
  <c r="V5" i="127"/>
  <c r="U5" i="127"/>
  <c r="T5" i="127"/>
  <c r="S5" i="127"/>
  <c r="R5" i="127"/>
  <c r="E5" i="127"/>
  <c r="D5" i="127"/>
  <c r="C5" i="127"/>
  <c r="B5" i="127"/>
  <c r="AB4" i="127"/>
  <c r="AA4" i="127"/>
  <c r="Z4" i="127"/>
  <c r="Y4" i="127"/>
  <c r="X4" i="127"/>
  <c r="W4" i="127"/>
  <c r="V4" i="127"/>
  <c r="U4" i="127"/>
  <c r="T4" i="127"/>
  <c r="S4" i="127"/>
  <c r="R4" i="127"/>
  <c r="E4" i="127"/>
  <c r="D4" i="127"/>
  <c r="C4" i="127"/>
  <c r="B4" i="127"/>
  <c r="AB3" i="127"/>
  <c r="E3" i="127"/>
  <c r="D3" i="127"/>
  <c r="C3" i="127"/>
  <c r="B3" i="127"/>
  <c r="AB133" i="128"/>
  <c r="AA133" i="128"/>
  <c r="Z133" i="128"/>
  <c r="Y133" i="128"/>
  <c r="X133" i="128"/>
  <c r="W133" i="128"/>
  <c r="V133" i="128"/>
  <c r="U133" i="128"/>
  <c r="T133" i="128"/>
  <c r="S133" i="128"/>
  <c r="R133" i="128"/>
  <c r="E133" i="128"/>
  <c r="D133" i="128"/>
  <c r="C133" i="128"/>
  <c r="P133" i="128" s="1"/>
  <c r="B133" i="128"/>
  <c r="AB132" i="128"/>
  <c r="AA132" i="128"/>
  <c r="Z132" i="128"/>
  <c r="Y132" i="128"/>
  <c r="X132" i="128"/>
  <c r="W132" i="128"/>
  <c r="V132" i="128"/>
  <c r="U132" i="128"/>
  <c r="T132" i="128"/>
  <c r="S132" i="128"/>
  <c r="R132" i="128"/>
  <c r="E132" i="128"/>
  <c r="D132" i="128"/>
  <c r="C132" i="128"/>
  <c r="P132" i="128" s="1"/>
  <c r="B132" i="128"/>
  <c r="AB131" i="128"/>
  <c r="AA131" i="128"/>
  <c r="Z131" i="128"/>
  <c r="Y131" i="128"/>
  <c r="X131" i="128"/>
  <c r="W131" i="128"/>
  <c r="V131" i="128"/>
  <c r="U131" i="128"/>
  <c r="T131" i="128"/>
  <c r="S131" i="128"/>
  <c r="R131" i="128"/>
  <c r="E131" i="128"/>
  <c r="D131" i="128"/>
  <c r="C131" i="128"/>
  <c r="B131" i="128"/>
  <c r="AB130" i="128"/>
  <c r="AA130" i="128"/>
  <c r="Z130" i="128"/>
  <c r="Y130" i="128"/>
  <c r="X130" i="128"/>
  <c r="W130" i="128"/>
  <c r="V130" i="128"/>
  <c r="U130" i="128"/>
  <c r="T130" i="128"/>
  <c r="S130" i="128"/>
  <c r="R130" i="128"/>
  <c r="E130" i="128"/>
  <c r="D130" i="128"/>
  <c r="C130" i="128"/>
  <c r="B130" i="128"/>
  <c r="AB129" i="128"/>
  <c r="AA129" i="128"/>
  <c r="Z129" i="128"/>
  <c r="Y129" i="128"/>
  <c r="X129" i="128"/>
  <c r="W129" i="128"/>
  <c r="V129" i="128"/>
  <c r="U129" i="128"/>
  <c r="T129" i="128"/>
  <c r="S129" i="128"/>
  <c r="R129" i="128"/>
  <c r="E129" i="128"/>
  <c r="D129" i="128"/>
  <c r="C129" i="128"/>
  <c r="B129" i="128"/>
  <c r="AB128" i="128"/>
  <c r="AA128" i="128"/>
  <c r="Z128" i="128"/>
  <c r="Y128" i="128"/>
  <c r="X128" i="128"/>
  <c r="W128" i="128"/>
  <c r="V128" i="128"/>
  <c r="U128" i="128"/>
  <c r="T128" i="128"/>
  <c r="S128" i="128"/>
  <c r="R128" i="128"/>
  <c r="E128" i="128"/>
  <c r="D128" i="128"/>
  <c r="C128" i="128"/>
  <c r="B128" i="128"/>
  <c r="AB127" i="128"/>
  <c r="AA127" i="128"/>
  <c r="Z127" i="128"/>
  <c r="Y127" i="128"/>
  <c r="X127" i="128"/>
  <c r="W127" i="128"/>
  <c r="V127" i="128"/>
  <c r="U127" i="128"/>
  <c r="T127" i="128"/>
  <c r="S127" i="128"/>
  <c r="R127" i="128"/>
  <c r="E127" i="128"/>
  <c r="D127" i="128"/>
  <c r="C127" i="128"/>
  <c r="B127" i="128"/>
  <c r="AB126" i="128"/>
  <c r="AA126" i="128"/>
  <c r="Z126" i="128"/>
  <c r="Y126" i="128"/>
  <c r="X126" i="128"/>
  <c r="W126" i="128"/>
  <c r="V126" i="128"/>
  <c r="U126" i="128"/>
  <c r="T126" i="128"/>
  <c r="S126" i="128"/>
  <c r="R126" i="128"/>
  <c r="E126" i="128"/>
  <c r="D126" i="128"/>
  <c r="C126" i="128"/>
  <c r="B126" i="128"/>
  <c r="AB125" i="128"/>
  <c r="AA125" i="128"/>
  <c r="Z125" i="128"/>
  <c r="Y125" i="128"/>
  <c r="X125" i="128"/>
  <c r="W125" i="128"/>
  <c r="V125" i="128"/>
  <c r="U125" i="128"/>
  <c r="T125" i="128"/>
  <c r="S125" i="128"/>
  <c r="R125" i="128"/>
  <c r="E125" i="128"/>
  <c r="D125" i="128"/>
  <c r="C125" i="128"/>
  <c r="B125" i="128"/>
  <c r="AB124" i="128"/>
  <c r="AA124" i="128"/>
  <c r="Z124" i="128"/>
  <c r="Y124" i="128"/>
  <c r="X124" i="128"/>
  <c r="W124" i="128"/>
  <c r="V124" i="128"/>
  <c r="U124" i="128"/>
  <c r="T124" i="128"/>
  <c r="S124" i="128"/>
  <c r="R124" i="128"/>
  <c r="E124" i="128"/>
  <c r="D124" i="128"/>
  <c r="C124" i="128"/>
  <c r="B124" i="128"/>
  <c r="AB123" i="128"/>
  <c r="AA123" i="128"/>
  <c r="Z123" i="128"/>
  <c r="Y123" i="128"/>
  <c r="X123" i="128"/>
  <c r="W123" i="128"/>
  <c r="V123" i="128"/>
  <c r="U123" i="128"/>
  <c r="T123" i="128"/>
  <c r="S123" i="128"/>
  <c r="R123" i="128"/>
  <c r="E123" i="128"/>
  <c r="D123" i="128"/>
  <c r="C123" i="128"/>
  <c r="B123" i="128"/>
  <c r="AB122" i="128"/>
  <c r="AA122" i="128"/>
  <c r="Z122" i="128"/>
  <c r="Y122" i="128"/>
  <c r="X122" i="128"/>
  <c r="W122" i="128"/>
  <c r="V122" i="128"/>
  <c r="U122" i="128"/>
  <c r="T122" i="128"/>
  <c r="S122" i="128"/>
  <c r="R122" i="128"/>
  <c r="E122" i="128"/>
  <c r="D122" i="128"/>
  <c r="C122" i="128"/>
  <c r="B122" i="128"/>
  <c r="AB121" i="128"/>
  <c r="AA121" i="128"/>
  <c r="Z121" i="128"/>
  <c r="Y121" i="128"/>
  <c r="X121" i="128"/>
  <c r="W121" i="128"/>
  <c r="V121" i="128"/>
  <c r="U121" i="128"/>
  <c r="T121" i="128"/>
  <c r="S121" i="128"/>
  <c r="R121" i="128"/>
  <c r="E121" i="128"/>
  <c r="D121" i="128"/>
  <c r="C121" i="128"/>
  <c r="B121" i="128"/>
  <c r="AB120" i="128"/>
  <c r="AA120" i="128"/>
  <c r="Z120" i="128"/>
  <c r="Y120" i="128"/>
  <c r="X120" i="128"/>
  <c r="W120" i="128"/>
  <c r="V120" i="128"/>
  <c r="U120" i="128"/>
  <c r="T120" i="128"/>
  <c r="S120" i="128"/>
  <c r="R120" i="128"/>
  <c r="E120" i="128"/>
  <c r="D120" i="128"/>
  <c r="C120" i="128"/>
  <c r="B120" i="128"/>
  <c r="AB119" i="128"/>
  <c r="AA119" i="128"/>
  <c r="Z119" i="128"/>
  <c r="Y119" i="128"/>
  <c r="X119" i="128"/>
  <c r="W119" i="128"/>
  <c r="V119" i="128"/>
  <c r="U119" i="128"/>
  <c r="T119" i="128"/>
  <c r="S119" i="128"/>
  <c r="R119" i="128"/>
  <c r="E119" i="128"/>
  <c r="D119" i="128"/>
  <c r="C119" i="128"/>
  <c r="B119" i="128"/>
  <c r="AB118" i="128"/>
  <c r="AA118" i="128"/>
  <c r="Z118" i="128"/>
  <c r="Y118" i="128"/>
  <c r="X118" i="128"/>
  <c r="W118" i="128"/>
  <c r="V118" i="128"/>
  <c r="U118" i="128"/>
  <c r="T118" i="128"/>
  <c r="S118" i="128"/>
  <c r="R118" i="128"/>
  <c r="E118" i="128"/>
  <c r="D118" i="128"/>
  <c r="C118" i="128"/>
  <c r="B118" i="128"/>
  <c r="AB117" i="128"/>
  <c r="AA117" i="128"/>
  <c r="Z117" i="128"/>
  <c r="Y117" i="128"/>
  <c r="X117" i="128"/>
  <c r="W117" i="128"/>
  <c r="V117" i="128"/>
  <c r="U117" i="128"/>
  <c r="T117" i="128"/>
  <c r="S117" i="128"/>
  <c r="R117" i="128"/>
  <c r="E117" i="128"/>
  <c r="D117" i="128"/>
  <c r="C117" i="128"/>
  <c r="B117" i="128"/>
  <c r="AB116" i="128"/>
  <c r="AA116" i="128"/>
  <c r="Z116" i="128"/>
  <c r="Y116" i="128"/>
  <c r="X116" i="128"/>
  <c r="W116" i="128"/>
  <c r="V116" i="128"/>
  <c r="U116" i="128"/>
  <c r="T116" i="128"/>
  <c r="S116" i="128"/>
  <c r="R116" i="128"/>
  <c r="E116" i="128"/>
  <c r="D116" i="128"/>
  <c r="C116" i="128"/>
  <c r="P116" i="128" s="1"/>
  <c r="B116" i="128"/>
  <c r="AB115" i="128"/>
  <c r="AA115" i="128"/>
  <c r="Z115" i="128"/>
  <c r="Y115" i="128"/>
  <c r="X115" i="128"/>
  <c r="W115" i="128"/>
  <c r="V115" i="128"/>
  <c r="U115" i="128"/>
  <c r="T115" i="128"/>
  <c r="S115" i="128"/>
  <c r="R115" i="128"/>
  <c r="E115" i="128"/>
  <c r="D115" i="128"/>
  <c r="C115" i="128"/>
  <c r="P115" i="128" s="1"/>
  <c r="B115" i="128"/>
  <c r="AB114" i="128"/>
  <c r="AA114" i="128"/>
  <c r="Z114" i="128"/>
  <c r="Y114" i="128"/>
  <c r="X114" i="128"/>
  <c r="W114" i="128"/>
  <c r="V114" i="128"/>
  <c r="U114" i="128"/>
  <c r="T114" i="128"/>
  <c r="S114" i="128"/>
  <c r="R114" i="128"/>
  <c r="E114" i="128"/>
  <c r="D114" i="128"/>
  <c r="C114" i="128"/>
  <c r="P114" i="128" s="1"/>
  <c r="B114" i="128"/>
  <c r="AB113" i="128"/>
  <c r="AA113" i="128"/>
  <c r="Z113" i="128"/>
  <c r="Y113" i="128"/>
  <c r="X113" i="128"/>
  <c r="W113" i="128"/>
  <c r="V113" i="128"/>
  <c r="U113" i="128"/>
  <c r="T113" i="128"/>
  <c r="S113" i="128"/>
  <c r="R113" i="128"/>
  <c r="E113" i="128"/>
  <c r="D113" i="128"/>
  <c r="C113" i="128"/>
  <c r="P113" i="128" s="1"/>
  <c r="B113" i="128"/>
  <c r="AB112" i="128"/>
  <c r="AA112" i="128"/>
  <c r="Z112" i="128"/>
  <c r="Y112" i="128"/>
  <c r="X112" i="128"/>
  <c r="W112" i="128"/>
  <c r="V112" i="128"/>
  <c r="U112" i="128"/>
  <c r="T112" i="128"/>
  <c r="S112" i="128"/>
  <c r="R112" i="128"/>
  <c r="E112" i="128"/>
  <c r="D112" i="128"/>
  <c r="C112" i="128"/>
  <c r="P112" i="128" s="1"/>
  <c r="B112" i="128"/>
  <c r="AB111" i="128"/>
  <c r="AA111" i="128"/>
  <c r="Z111" i="128"/>
  <c r="Y111" i="128"/>
  <c r="X111" i="128"/>
  <c r="W111" i="128"/>
  <c r="V111" i="128"/>
  <c r="U111" i="128"/>
  <c r="T111" i="128"/>
  <c r="S111" i="128"/>
  <c r="R111" i="128"/>
  <c r="E111" i="128"/>
  <c r="D111" i="128"/>
  <c r="C111" i="128"/>
  <c r="B111" i="128"/>
  <c r="AB110" i="128"/>
  <c r="AA110" i="128"/>
  <c r="Z110" i="128"/>
  <c r="Y110" i="128"/>
  <c r="X110" i="128"/>
  <c r="W110" i="128"/>
  <c r="V110" i="128"/>
  <c r="U110" i="128"/>
  <c r="T110" i="128"/>
  <c r="S110" i="128"/>
  <c r="R110" i="128"/>
  <c r="E110" i="128"/>
  <c r="D110" i="128"/>
  <c r="C110" i="128"/>
  <c r="B110" i="128"/>
  <c r="AB109" i="128"/>
  <c r="AA109" i="128"/>
  <c r="Z109" i="128"/>
  <c r="Y109" i="128"/>
  <c r="X109" i="128"/>
  <c r="W109" i="128"/>
  <c r="V109" i="128"/>
  <c r="U109" i="128"/>
  <c r="T109" i="128"/>
  <c r="S109" i="128"/>
  <c r="R109" i="128"/>
  <c r="E109" i="128"/>
  <c r="D109" i="128"/>
  <c r="C109" i="128"/>
  <c r="B109" i="128"/>
  <c r="AB108" i="128"/>
  <c r="AA108" i="128"/>
  <c r="Z108" i="128"/>
  <c r="Y108" i="128"/>
  <c r="X108" i="128"/>
  <c r="W108" i="128"/>
  <c r="V108" i="128"/>
  <c r="U108" i="128"/>
  <c r="T108" i="128"/>
  <c r="S108" i="128"/>
  <c r="R108" i="128"/>
  <c r="E108" i="128"/>
  <c r="D108" i="128"/>
  <c r="C108" i="128"/>
  <c r="B108" i="128"/>
  <c r="AB107" i="128"/>
  <c r="AA107" i="128"/>
  <c r="Z107" i="128"/>
  <c r="Y107" i="128"/>
  <c r="X107" i="128"/>
  <c r="W107" i="128"/>
  <c r="V107" i="128"/>
  <c r="U107" i="128"/>
  <c r="T107" i="128"/>
  <c r="S107" i="128"/>
  <c r="R107" i="128"/>
  <c r="E107" i="128"/>
  <c r="D107" i="128"/>
  <c r="C107" i="128"/>
  <c r="B107" i="128"/>
  <c r="AB106" i="128"/>
  <c r="AA106" i="128"/>
  <c r="Z106" i="128"/>
  <c r="Y106" i="128"/>
  <c r="X106" i="128"/>
  <c r="W106" i="128"/>
  <c r="V106" i="128"/>
  <c r="U106" i="128"/>
  <c r="T106" i="128"/>
  <c r="S106" i="128"/>
  <c r="R106" i="128"/>
  <c r="E106" i="128"/>
  <c r="D106" i="128"/>
  <c r="C106" i="128"/>
  <c r="B106" i="128"/>
  <c r="AB105" i="128"/>
  <c r="AA105" i="128"/>
  <c r="Z105" i="128"/>
  <c r="Y105" i="128"/>
  <c r="X105" i="128"/>
  <c r="W105" i="128"/>
  <c r="V105" i="128"/>
  <c r="U105" i="128"/>
  <c r="T105" i="128"/>
  <c r="S105" i="128"/>
  <c r="R105" i="128"/>
  <c r="E105" i="128"/>
  <c r="D105" i="128"/>
  <c r="C105" i="128"/>
  <c r="B105" i="128"/>
  <c r="AB104" i="128"/>
  <c r="AA104" i="128"/>
  <c r="Z104" i="128"/>
  <c r="Y104" i="128"/>
  <c r="X104" i="128"/>
  <c r="W104" i="128"/>
  <c r="V104" i="128"/>
  <c r="U104" i="128"/>
  <c r="T104" i="128"/>
  <c r="S104" i="128"/>
  <c r="R104" i="128"/>
  <c r="E104" i="128"/>
  <c r="D104" i="128"/>
  <c r="C104" i="128"/>
  <c r="B104" i="128"/>
  <c r="AB103" i="128"/>
  <c r="AA103" i="128"/>
  <c r="Z103" i="128"/>
  <c r="Y103" i="128"/>
  <c r="X103" i="128"/>
  <c r="W103" i="128"/>
  <c r="V103" i="128"/>
  <c r="U103" i="128"/>
  <c r="T103" i="128"/>
  <c r="S103" i="128"/>
  <c r="R103" i="128"/>
  <c r="E103" i="128"/>
  <c r="D103" i="128"/>
  <c r="C103" i="128"/>
  <c r="B103" i="128"/>
  <c r="AB102" i="128"/>
  <c r="AA102" i="128"/>
  <c r="Z102" i="128"/>
  <c r="Y102" i="128"/>
  <c r="X102" i="128"/>
  <c r="W102" i="128"/>
  <c r="V102" i="128"/>
  <c r="U102" i="128"/>
  <c r="T102" i="128"/>
  <c r="S102" i="128"/>
  <c r="R102" i="128"/>
  <c r="E102" i="128"/>
  <c r="D102" i="128"/>
  <c r="C102" i="128"/>
  <c r="P102" i="128" s="1"/>
  <c r="B102" i="128"/>
  <c r="AB101" i="128"/>
  <c r="AA101" i="128"/>
  <c r="Z101" i="128"/>
  <c r="Y101" i="128"/>
  <c r="X101" i="128"/>
  <c r="W101" i="128"/>
  <c r="V101" i="128"/>
  <c r="U101" i="128"/>
  <c r="T101" i="128"/>
  <c r="S101" i="128"/>
  <c r="R101" i="128"/>
  <c r="E101" i="128"/>
  <c r="D101" i="128"/>
  <c r="C101" i="128"/>
  <c r="P101" i="128" s="1"/>
  <c r="B101" i="128"/>
  <c r="AB100" i="128"/>
  <c r="AA100" i="128"/>
  <c r="Z100" i="128"/>
  <c r="Y100" i="128"/>
  <c r="X100" i="128"/>
  <c r="W100" i="128"/>
  <c r="V100" i="128"/>
  <c r="U100" i="128"/>
  <c r="T100" i="128"/>
  <c r="S100" i="128"/>
  <c r="R100" i="128"/>
  <c r="E100" i="128"/>
  <c r="D100" i="128"/>
  <c r="C100" i="128"/>
  <c r="P100" i="128" s="1"/>
  <c r="B100" i="128"/>
  <c r="AB99" i="128"/>
  <c r="AA99" i="128"/>
  <c r="Z99" i="128"/>
  <c r="Y99" i="128"/>
  <c r="X99" i="128"/>
  <c r="W99" i="128"/>
  <c r="V99" i="128"/>
  <c r="U99" i="128"/>
  <c r="T99" i="128"/>
  <c r="S99" i="128"/>
  <c r="R99" i="128"/>
  <c r="E99" i="128"/>
  <c r="D99" i="128"/>
  <c r="C99" i="128"/>
  <c r="P99" i="128" s="1"/>
  <c r="B99" i="128"/>
  <c r="AB98" i="128"/>
  <c r="AA98" i="128"/>
  <c r="Z98" i="128"/>
  <c r="Y98" i="128"/>
  <c r="X98" i="128"/>
  <c r="W98" i="128"/>
  <c r="V98" i="128"/>
  <c r="U98" i="128"/>
  <c r="T98" i="128"/>
  <c r="S98" i="128"/>
  <c r="R98" i="128"/>
  <c r="E98" i="128"/>
  <c r="D98" i="128"/>
  <c r="C98" i="128"/>
  <c r="P98" i="128" s="1"/>
  <c r="B98" i="128"/>
  <c r="AB97" i="128"/>
  <c r="AA97" i="128"/>
  <c r="Z97" i="128"/>
  <c r="Y97" i="128"/>
  <c r="X97" i="128"/>
  <c r="W97" i="128"/>
  <c r="V97" i="128"/>
  <c r="U97" i="128"/>
  <c r="T97" i="128"/>
  <c r="S97" i="128"/>
  <c r="R97" i="128"/>
  <c r="E97" i="128"/>
  <c r="D97" i="128"/>
  <c r="C97" i="128"/>
  <c r="P97" i="128" s="1"/>
  <c r="B97" i="128"/>
  <c r="AB96" i="128"/>
  <c r="AA96" i="128"/>
  <c r="Z96" i="128"/>
  <c r="Y96" i="128"/>
  <c r="X96" i="128"/>
  <c r="W96" i="128"/>
  <c r="V96" i="128"/>
  <c r="U96" i="128"/>
  <c r="T96" i="128"/>
  <c r="S96" i="128"/>
  <c r="R96" i="128"/>
  <c r="E96" i="128"/>
  <c r="D96" i="128"/>
  <c r="C96" i="128"/>
  <c r="B96" i="128"/>
  <c r="AB95" i="128"/>
  <c r="AA95" i="128"/>
  <c r="Z95" i="128"/>
  <c r="Y95" i="128"/>
  <c r="X95" i="128"/>
  <c r="W95" i="128"/>
  <c r="V95" i="128"/>
  <c r="U95" i="128"/>
  <c r="T95" i="128"/>
  <c r="S95" i="128"/>
  <c r="R95" i="128"/>
  <c r="E95" i="128"/>
  <c r="D95" i="128"/>
  <c r="C95" i="128"/>
  <c r="B95" i="128"/>
  <c r="AB94" i="128"/>
  <c r="AA94" i="128"/>
  <c r="Z94" i="128"/>
  <c r="Y94" i="128"/>
  <c r="X94" i="128"/>
  <c r="W94" i="128"/>
  <c r="V94" i="128"/>
  <c r="U94" i="128"/>
  <c r="T94" i="128"/>
  <c r="S94" i="128"/>
  <c r="R94" i="128"/>
  <c r="E94" i="128"/>
  <c r="D94" i="128"/>
  <c r="C94" i="128"/>
  <c r="B94" i="128"/>
  <c r="AB93" i="128"/>
  <c r="AA93" i="128"/>
  <c r="Z93" i="128"/>
  <c r="Y93" i="128"/>
  <c r="X93" i="128"/>
  <c r="W93" i="128"/>
  <c r="V93" i="128"/>
  <c r="U93" i="128"/>
  <c r="T93" i="128"/>
  <c r="S93" i="128"/>
  <c r="R93" i="128"/>
  <c r="E93" i="128"/>
  <c r="D93" i="128"/>
  <c r="C93" i="128"/>
  <c r="B93" i="128"/>
  <c r="AB92" i="128"/>
  <c r="AA92" i="128"/>
  <c r="Z92" i="128"/>
  <c r="Y92" i="128"/>
  <c r="X92" i="128"/>
  <c r="W92" i="128"/>
  <c r="V92" i="128"/>
  <c r="U92" i="128"/>
  <c r="T92" i="128"/>
  <c r="S92" i="128"/>
  <c r="R92" i="128"/>
  <c r="E92" i="128"/>
  <c r="D92" i="128"/>
  <c r="C92" i="128"/>
  <c r="B92" i="128"/>
  <c r="AB91" i="128"/>
  <c r="AA91" i="128"/>
  <c r="Z91" i="128"/>
  <c r="Y91" i="128"/>
  <c r="X91" i="128"/>
  <c r="W91" i="128"/>
  <c r="V91" i="128"/>
  <c r="U91" i="128"/>
  <c r="T91" i="128"/>
  <c r="S91" i="128"/>
  <c r="R91" i="128"/>
  <c r="E91" i="128"/>
  <c r="D91" i="128"/>
  <c r="C91" i="128"/>
  <c r="P91" i="128" s="1"/>
  <c r="B91" i="128"/>
  <c r="AB90" i="128"/>
  <c r="AA90" i="128"/>
  <c r="Z90" i="128"/>
  <c r="Y90" i="128"/>
  <c r="X90" i="128"/>
  <c r="W90" i="128"/>
  <c r="V90" i="128"/>
  <c r="U90" i="128"/>
  <c r="T90" i="128"/>
  <c r="S90" i="128"/>
  <c r="R90" i="128"/>
  <c r="E90" i="128"/>
  <c r="D90" i="128"/>
  <c r="C90" i="128"/>
  <c r="P90" i="128" s="1"/>
  <c r="B90" i="128"/>
  <c r="AB89" i="128"/>
  <c r="AA89" i="128"/>
  <c r="Z89" i="128"/>
  <c r="Y89" i="128"/>
  <c r="X89" i="128"/>
  <c r="W89" i="128"/>
  <c r="V89" i="128"/>
  <c r="U89" i="128"/>
  <c r="T89" i="128"/>
  <c r="S89" i="128"/>
  <c r="R89" i="128"/>
  <c r="E89" i="128"/>
  <c r="D89" i="128"/>
  <c r="C89" i="128"/>
  <c r="P89" i="128" s="1"/>
  <c r="B89" i="128"/>
  <c r="AB88" i="128"/>
  <c r="AA88" i="128"/>
  <c r="Z88" i="128"/>
  <c r="Y88" i="128"/>
  <c r="X88" i="128"/>
  <c r="W88" i="128"/>
  <c r="V88" i="128"/>
  <c r="U88" i="128"/>
  <c r="T88" i="128"/>
  <c r="S88" i="128"/>
  <c r="R88" i="128"/>
  <c r="E88" i="128"/>
  <c r="D88" i="128"/>
  <c r="C88" i="128"/>
  <c r="P88" i="128" s="1"/>
  <c r="B88" i="128"/>
  <c r="AB87" i="128"/>
  <c r="AA87" i="128"/>
  <c r="Z87" i="128"/>
  <c r="Y87" i="128"/>
  <c r="X87" i="128"/>
  <c r="W87" i="128"/>
  <c r="V87" i="128"/>
  <c r="U87" i="128"/>
  <c r="T87" i="128"/>
  <c r="S87" i="128"/>
  <c r="R87" i="128"/>
  <c r="E87" i="128"/>
  <c r="D87" i="128"/>
  <c r="C87" i="128"/>
  <c r="P87" i="128" s="1"/>
  <c r="B87" i="128"/>
  <c r="AB86" i="128"/>
  <c r="AA86" i="128"/>
  <c r="Z86" i="128"/>
  <c r="Y86" i="128"/>
  <c r="X86" i="128"/>
  <c r="W86" i="128"/>
  <c r="V86" i="128"/>
  <c r="U86" i="128"/>
  <c r="T86" i="128"/>
  <c r="S86" i="128"/>
  <c r="R86" i="128"/>
  <c r="E86" i="128"/>
  <c r="D86" i="128"/>
  <c r="C86" i="128"/>
  <c r="P86" i="128" s="1"/>
  <c r="B86" i="128"/>
  <c r="AB85" i="128"/>
  <c r="AA85" i="128"/>
  <c r="Z85" i="128"/>
  <c r="Y85" i="128"/>
  <c r="X85" i="128"/>
  <c r="W85" i="128"/>
  <c r="V85" i="128"/>
  <c r="U85" i="128"/>
  <c r="T85" i="128"/>
  <c r="S85" i="128"/>
  <c r="R85" i="128"/>
  <c r="E85" i="128"/>
  <c r="D85" i="128"/>
  <c r="C85" i="128"/>
  <c r="B85" i="128"/>
  <c r="AB84" i="128"/>
  <c r="AA84" i="128"/>
  <c r="Z84" i="128"/>
  <c r="Y84" i="128"/>
  <c r="X84" i="128"/>
  <c r="W84" i="128"/>
  <c r="V84" i="128"/>
  <c r="U84" i="128"/>
  <c r="T84" i="128"/>
  <c r="S84" i="128"/>
  <c r="R84" i="128"/>
  <c r="E84" i="128"/>
  <c r="D84" i="128"/>
  <c r="C84" i="128"/>
  <c r="B84" i="128"/>
  <c r="AB83" i="128"/>
  <c r="AA83" i="128"/>
  <c r="Z83" i="128"/>
  <c r="Y83" i="128"/>
  <c r="X83" i="128"/>
  <c r="W83" i="128"/>
  <c r="V83" i="128"/>
  <c r="U83" i="128"/>
  <c r="T83" i="128"/>
  <c r="S83" i="128"/>
  <c r="R83" i="128"/>
  <c r="E83" i="128"/>
  <c r="D83" i="128"/>
  <c r="C83" i="128"/>
  <c r="P83" i="128" s="1"/>
  <c r="B83" i="128"/>
  <c r="AB82" i="128"/>
  <c r="AA82" i="128"/>
  <c r="Z82" i="128"/>
  <c r="Y82" i="128"/>
  <c r="X82" i="128"/>
  <c r="W82" i="128"/>
  <c r="V82" i="128"/>
  <c r="U82" i="128"/>
  <c r="T82" i="128"/>
  <c r="S82" i="128"/>
  <c r="R82" i="128"/>
  <c r="E82" i="128"/>
  <c r="D82" i="128"/>
  <c r="C82" i="128"/>
  <c r="P82" i="128" s="1"/>
  <c r="B82" i="128"/>
  <c r="AB81" i="128"/>
  <c r="AA81" i="128"/>
  <c r="Z81" i="128"/>
  <c r="Y81" i="128"/>
  <c r="X81" i="128"/>
  <c r="W81" i="128"/>
  <c r="V81" i="128"/>
  <c r="U81" i="128"/>
  <c r="T81" i="128"/>
  <c r="S81" i="128"/>
  <c r="R81" i="128"/>
  <c r="E81" i="128"/>
  <c r="D81" i="128"/>
  <c r="C81" i="128"/>
  <c r="P81" i="128" s="1"/>
  <c r="B81" i="128"/>
  <c r="AB80" i="128"/>
  <c r="AA80" i="128"/>
  <c r="Z80" i="128"/>
  <c r="Y80" i="128"/>
  <c r="X80" i="128"/>
  <c r="W80" i="128"/>
  <c r="V80" i="128"/>
  <c r="U80" i="128"/>
  <c r="T80" i="128"/>
  <c r="S80" i="128"/>
  <c r="R80" i="128"/>
  <c r="E80" i="128"/>
  <c r="D80" i="128"/>
  <c r="C80" i="128"/>
  <c r="B80" i="128"/>
  <c r="AB79" i="128"/>
  <c r="AA79" i="128"/>
  <c r="Z79" i="128"/>
  <c r="Y79" i="128"/>
  <c r="X79" i="128"/>
  <c r="W79" i="128"/>
  <c r="V79" i="128"/>
  <c r="U79" i="128"/>
  <c r="T79" i="128"/>
  <c r="S79" i="128"/>
  <c r="R79" i="128"/>
  <c r="E79" i="128"/>
  <c r="D79" i="128"/>
  <c r="C79" i="128"/>
  <c r="B79" i="128"/>
  <c r="AB78" i="128"/>
  <c r="AA78" i="128"/>
  <c r="Z78" i="128"/>
  <c r="Y78" i="128"/>
  <c r="X78" i="128"/>
  <c r="W78" i="128"/>
  <c r="V78" i="128"/>
  <c r="U78" i="128"/>
  <c r="T78" i="128"/>
  <c r="S78" i="128"/>
  <c r="R78" i="128"/>
  <c r="E78" i="128"/>
  <c r="D78" i="128"/>
  <c r="C78" i="128"/>
  <c r="B78" i="128"/>
  <c r="AB77" i="128"/>
  <c r="AA77" i="128"/>
  <c r="Z77" i="128"/>
  <c r="Y77" i="128"/>
  <c r="X77" i="128"/>
  <c r="W77" i="128"/>
  <c r="V77" i="128"/>
  <c r="U77" i="128"/>
  <c r="T77" i="128"/>
  <c r="S77" i="128"/>
  <c r="R77" i="128"/>
  <c r="E77" i="128"/>
  <c r="D77" i="128"/>
  <c r="C77" i="128"/>
  <c r="P77" i="128" s="1"/>
  <c r="B77" i="128"/>
  <c r="AB76" i="128"/>
  <c r="AA76" i="128"/>
  <c r="Z76" i="128"/>
  <c r="Y76" i="128"/>
  <c r="X76" i="128"/>
  <c r="W76" i="128"/>
  <c r="V76" i="128"/>
  <c r="U76" i="128"/>
  <c r="T76" i="128"/>
  <c r="S76" i="128"/>
  <c r="R76" i="128"/>
  <c r="E76" i="128"/>
  <c r="D76" i="128"/>
  <c r="C76" i="128"/>
  <c r="P76" i="128" s="1"/>
  <c r="B76" i="128"/>
  <c r="AB75" i="128"/>
  <c r="AA75" i="128"/>
  <c r="Z75" i="128"/>
  <c r="Y75" i="128"/>
  <c r="X75" i="128"/>
  <c r="W75" i="128"/>
  <c r="V75" i="128"/>
  <c r="U75" i="128"/>
  <c r="T75" i="128"/>
  <c r="S75" i="128"/>
  <c r="R75" i="128"/>
  <c r="E75" i="128"/>
  <c r="D75" i="128"/>
  <c r="C75" i="128"/>
  <c r="P75" i="128" s="1"/>
  <c r="B75" i="128"/>
  <c r="AB74" i="128"/>
  <c r="AA74" i="128"/>
  <c r="Z74" i="128"/>
  <c r="Y74" i="128"/>
  <c r="X74" i="128"/>
  <c r="W74" i="128"/>
  <c r="V74" i="128"/>
  <c r="U74" i="128"/>
  <c r="T74" i="128"/>
  <c r="S74" i="128"/>
  <c r="R74" i="128"/>
  <c r="E74" i="128"/>
  <c r="D74" i="128"/>
  <c r="C74" i="128"/>
  <c r="P74" i="128" s="1"/>
  <c r="B74" i="128"/>
  <c r="AB73" i="128"/>
  <c r="AA73" i="128"/>
  <c r="Z73" i="128"/>
  <c r="Y73" i="128"/>
  <c r="X73" i="128"/>
  <c r="W73" i="128"/>
  <c r="V73" i="128"/>
  <c r="U73" i="128"/>
  <c r="T73" i="128"/>
  <c r="S73" i="128"/>
  <c r="R73" i="128"/>
  <c r="E73" i="128"/>
  <c r="D73" i="128"/>
  <c r="C73" i="128"/>
  <c r="P73" i="128" s="1"/>
  <c r="B73" i="128"/>
  <c r="AB72" i="128"/>
  <c r="AA72" i="128"/>
  <c r="Z72" i="128"/>
  <c r="Y72" i="128"/>
  <c r="X72" i="128"/>
  <c r="W72" i="128"/>
  <c r="V72" i="128"/>
  <c r="U72" i="128"/>
  <c r="T72" i="128"/>
  <c r="S72" i="128"/>
  <c r="R72" i="128"/>
  <c r="E72" i="128"/>
  <c r="D72" i="128"/>
  <c r="C72" i="128"/>
  <c r="P72" i="128" s="1"/>
  <c r="B72" i="128"/>
  <c r="AB71" i="128"/>
  <c r="AA71" i="128"/>
  <c r="Z71" i="128"/>
  <c r="Y71" i="128"/>
  <c r="X71" i="128"/>
  <c r="W71" i="128"/>
  <c r="V71" i="128"/>
  <c r="U71" i="128"/>
  <c r="T71" i="128"/>
  <c r="S71" i="128"/>
  <c r="R71" i="128"/>
  <c r="E71" i="128"/>
  <c r="D71" i="128"/>
  <c r="C71" i="128"/>
  <c r="P71" i="128" s="1"/>
  <c r="B71" i="128"/>
  <c r="AB70" i="128"/>
  <c r="AA70" i="128"/>
  <c r="Z70" i="128"/>
  <c r="Y70" i="128"/>
  <c r="X70" i="128"/>
  <c r="W70" i="128"/>
  <c r="V70" i="128"/>
  <c r="U70" i="128"/>
  <c r="T70" i="128"/>
  <c r="S70" i="128"/>
  <c r="R70" i="128"/>
  <c r="E70" i="128"/>
  <c r="D70" i="128"/>
  <c r="C70" i="128"/>
  <c r="B70" i="128"/>
  <c r="AB69" i="128"/>
  <c r="AA69" i="128"/>
  <c r="Z69" i="128"/>
  <c r="Y69" i="128"/>
  <c r="X69" i="128"/>
  <c r="W69" i="128"/>
  <c r="V69" i="128"/>
  <c r="U69" i="128"/>
  <c r="T69" i="128"/>
  <c r="S69" i="128"/>
  <c r="R69" i="128"/>
  <c r="E69" i="128"/>
  <c r="D69" i="128"/>
  <c r="C69" i="128"/>
  <c r="B69" i="128"/>
  <c r="AB68" i="128"/>
  <c r="AA68" i="128"/>
  <c r="Z68" i="128"/>
  <c r="Y68" i="128"/>
  <c r="X68" i="128"/>
  <c r="W68" i="128"/>
  <c r="V68" i="128"/>
  <c r="U68" i="128"/>
  <c r="T68" i="128"/>
  <c r="S68" i="128"/>
  <c r="R68" i="128"/>
  <c r="E68" i="128"/>
  <c r="D68" i="128"/>
  <c r="C68" i="128"/>
  <c r="B68" i="128"/>
  <c r="AB67" i="128"/>
  <c r="AA67" i="128"/>
  <c r="Z67" i="128"/>
  <c r="Y67" i="128"/>
  <c r="X67" i="128"/>
  <c r="W67" i="128"/>
  <c r="V67" i="128"/>
  <c r="U67" i="128"/>
  <c r="T67" i="128"/>
  <c r="S67" i="128"/>
  <c r="R67" i="128"/>
  <c r="E67" i="128"/>
  <c r="D67" i="128"/>
  <c r="C67" i="128"/>
  <c r="B67" i="128"/>
  <c r="AB66" i="128"/>
  <c r="AA66" i="128"/>
  <c r="Z66" i="128"/>
  <c r="Y66" i="128"/>
  <c r="X66" i="128"/>
  <c r="W66" i="128"/>
  <c r="V66" i="128"/>
  <c r="U66" i="128"/>
  <c r="T66" i="128"/>
  <c r="S66" i="128"/>
  <c r="R66" i="128"/>
  <c r="E66" i="128"/>
  <c r="D66" i="128"/>
  <c r="C66" i="128"/>
  <c r="B66" i="128"/>
  <c r="AB65" i="128"/>
  <c r="AA65" i="128"/>
  <c r="Z65" i="128"/>
  <c r="Y65" i="128"/>
  <c r="X65" i="128"/>
  <c r="W65" i="128"/>
  <c r="V65" i="128"/>
  <c r="U65" i="128"/>
  <c r="T65" i="128"/>
  <c r="S65" i="128"/>
  <c r="R65" i="128"/>
  <c r="E65" i="128"/>
  <c r="D65" i="128"/>
  <c r="C65" i="128"/>
  <c r="B65" i="128"/>
  <c r="AB64" i="128"/>
  <c r="AA64" i="128"/>
  <c r="Z64" i="128"/>
  <c r="Y64" i="128"/>
  <c r="X64" i="128"/>
  <c r="W64" i="128"/>
  <c r="V64" i="128"/>
  <c r="U64" i="128"/>
  <c r="T64" i="128"/>
  <c r="S64" i="128"/>
  <c r="R64" i="128"/>
  <c r="E64" i="128"/>
  <c r="D64" i="128"/>
  <c r="C64" i="128"/>
  <c r="B64" i="128"/>
  <c r="AB63" i="128"/>
  <c r="AA63" i="128"/>
  <c r="Z63" i="128"/>
  <c r="Y63" i="128"/>
  <c r="X63" i="128"/>
  <c r="W63" i="128"/>
  <c r="V63" i="128"/>
  <c r="U63" i="128"/>
  <c r="T63" i="128"/>
  <c r="S63" i="128"/>
  <c r="R63" i="128"/>
  <c r="E63" i="128"/>
  <c r="D63" i="128"/>
  <c r="C63" i="128"/>
  <c r="B63" i="128"/>
  <c r="AB62" i="128"/>
  <c r="AA62" i="128"/>
  <c r="Z62" i="128"/>
  <c r="Y62" i="128"/>
  <c r="X62" i="128"/>
  <c r="W62" i="128"/>
  <c r="V62" i="128"/>
  <c r="U62" i="128"/>
  <c r="T62" i="128"/>
  <c r="S62" i="128"/>
  <c r="R62" i="128"/>
  <c r="E62" i="128"/>
  <c r="D62" i="128"/>
  <c r="C62" i="128"/>
  <c r="B62" i="128"/>
  <c r="AB61" i="128"/>
  <c r="AA61" i="128"/>
  <c r="Z61" i="128"/>
  <c r="Y61" i="128"/>
  <c r="X61" i="128"/>
  <c r="W61" i="128"/>
  <c r="V61" i="128"/>
  <c r="U61" i="128"/>
  <c r="T61" i="128"/>
  <c r="S61" i="128"/>
  <c r="R61" i="128"/>
  <c r="E61" i="128"/>
  <c r="D61" i="128"/>
  <c r="C61" i="128"/>
  <c r="B61" i="128"/>
  <c r="AB60" i="128"/>
  <c r="AA60" i="128"/>
  <c r="Z60" i="128"/>
  <c r="Y60" i="128"/>
  <c r="X60" i="128"/>
  <c r="W60" i="128"/>
  <c r="V60" i="128"/>
  <c r="U60" i="128"/>
  <c r="T60" i="128"/>
  <c r="S60" i="128"/>
  <c r="R60" i="128"/>
  <c r="E60" i="128"/>
  <c r="D60" i="128"/>
  <c r="C60" i="128"/>
  <c r="B60" i="128"/>
  <c r="AB59" i="128"/>
  <c r="AA59" i="128"/>
  <c r="Z59" i="128"/>
  <c r="Y59" i="128"/>
  <c r="X59" i="128"/>
  <c r="W59" i="128"/>
  <c r="V59" i="128"/>
  <c r="U59" i="128"/>
  <c r="T59" i="128"/>
  <c r="S59" i="128"/>
  <c r="R59" i="128"/>
  <c r="E59" i="128"/>
  <c r="D59" i="128"/>
  <c r="C59" i="128"/>
  <c r="B59" i="128"/>
  <c r="AB58" i="128"/>
  <c r="AA58" i="128"/>
  <c r="Z58" i="128"/>
  <c r="Y58" i="128"/>
  <c r="X58" i="128"/>
  <c r="W58" i="128"/>
  <c r="V58" i="128"/>
  <c r="U58" i="128"/>
  <c r="T58" i="128"/>
  <c r="S58" i="128"/>
  <c r="R58" i="128"/>
  <c r="E58" i="128"/>
  <c r="D58" i="128"/>
  <c r="C58" i="128"/>
  <c r="B58" i="128"/>
  <c r="AB57" i="128"/>
  <c r="AA57" i="128"/>
  <c r="Z57" i="128"/>
  <c r="Y57" i="128"/>
  <c r="X57" i="128"/>
  <c r="W57" i="128"/>
  <c r="V57" i="128"/>
  <c r="U57" i="128"/>
  <c r="T57" i="128"/>
  <c r="S57" i="128"/>
  <c r="R57" i="128"/>
  <c r="E57" i="128"/>
  <c r="D57" i="128"/>
  <c r="C57" i="128"/>
  <c r="B57" i="128"/>
  <c r="AB56" i="128"/>
  <c r="AA56" i="128"/>
  <c r="Z56" i="128"/>
  <c r="Y56" i="128"/>
  <c r="X56" i="128"/>
  <c r="W56" i="128"/>
  <c r="V56" i="128"/>
  <c r="U56" i="128"/>
  <c r="T56" i="128"/>
  <c r="S56" i="128"/>
  <c r="R56" i="128"/>
  <c r="E56" i="128"/>
  <c r="D56" i="128"/>
  <c r="C56" i="128"/>
  <c r="B56" i="128"/>
  <c r="AB55" i="128"/>
  <c r="AA55" i="128"/>
  <c r="Z55" i="128"/>
  <c r="Y55" i="128"/>
  <c r="X55" i="128"/>
  <c r="W55" i="128"/>
  <c r="V55" i="128"/>
  <c r="U55" i="128"/>
  <c r="T55" i="128"/>
  <c r="S55" i="128"/>
  <c r="R55" i="128"/>
  <c r="E55" i="128"/>
  <c r="D55" i="128"/>
  <c r="C55" i="128"/>
  <c r="B55" i="128"/>
  <c r="AB54" i="128"/>
  <c r="AA54" i="128"/>
  <c r="Z54" i="128"/>
  <c r="Y54" i="128"/>
  <c r="X54" i="128"/>
  <c r="W54" i="128"/>
  <c r="V54" i="128"/>
  <c r="U54" i="128"/>
  <c r="T54" i="128"/>
  <c r="S54" i="128"/>
  <c r="R54" i="128"/>
  <c r="E54" i="128"/>
  <c r="D54" i="128"/>
  <c r="C54" i="128"/>
  <c r="B54" i="128"/>
  <c r="AB53" i="128"/>
  <c r="AA53" i="128"/>
  <c r="Z53" i="128"/>
  <c r="Y53" i="128"/>
  <c r="X53" i="128"/>
  <c r="W53" i="128"/>
  <c r="V53" i="128"/>
  <c r="U53" i="128"/>
  <c r="T53" i="128"/>
  <c r="S53" i="128"/>
  <c r="R53" i="128"/>
  <c r="E53" i="128"/>
  <c r="D53" i="128"/>
  <c r="C53" i="128"/>
  <c r="B53" i="128"/>
  <c r="AB52" i="128"/>
  <c r="AA52" i="128"/>
  <c r="Z52" i="128"/>
  <c r="Y52" i="128"/>
  <c r="X52" i="128"/>
  <c r="W52" i="128"/>
  <c r="V52" i="128"/>
  <c r="U52" i="128"/>
  <c r="T52" i="128"/>
  <c r="S52" i="128"/>
  <c r="R52" i="128"/>
  <c r="E52" i="128"/>
  <c r="D52" i="128"/>
  <c r="C52" i="128"/>
  <c r="B52" i="128"/>
  <c r="AB51" i="128"/>
  <c r="AA51" i="128"/>
  <c r="Z51" i="128"/>
  <c r="Y51" i="128"/>
  <c r="X51" i="128"/>
  <c r="W51" i="128"/>
  <c r="V51" i="128"/>
  <c r="U51" i="128"/>
  <c r="T51" i="128"/>
  <c r="S51" i="128"/>
  <c r="R51" i="128"/>
  <c r="E51" i="128"/>
  <c r="D51" i="128"/>
  <c r="C51" i="128"/>
  <c r="B51" i="128"/>
  <c r="AB50" i="128"/>
  <c r="AA50" i="128"/>
  <c r="Z50" i="128"/>
  <c r="Y50" i="128"/>
  <c r="X50" i="128"/>
  <c r="W50" i="128"/>
  <c r="V50" i="128"/>
  <c r="U50" i="128"/>
  <c r="T50" i="128"/>
  <c r="S50" i="128"/>
  <c r="R50" i="128"/>
  <c r="E50" i="128"/>
  <c r="D50" i="128"/>
  <c r="C50" i="128"/>
  <c r="B50" i="128"/>
  <c r="AB49" i="128"/>
  <c r="AA49" i="128"/>
  <c r="Z49" i="128"/>
  <c r="Y49" i="128"/>
  <c r="X49" i="128"/>
  <c r="W49" i="128"/>
  <c r="V49" i="128"/>
  <c r="U49" i="128"/>
  <c r="T49" i="128"/>
  <c r="S49" i="128"/>
  <c r="R49" i="128"/>
  <c r="E49" i="128"/>
  <c r="D49" i="128"/>
  <c r="C49" i="128"/>
  <c r="B49" i="128"/>
  <c r="AB48" i="128"/>
  <c r="AA48" i="128"/>
  <c r="Z48" i="128"/>
  <c r="Y48" i="128"/>
  <c r="X48" i="128"/>
  <c r="W48" i="128"/>
  <c r="V48" i="128"/>
  <c r="U48" i="128"/>
  <c r="T48" i="128"/>
  <c r="S48" i="128"/>
  <c r="R48" i="128"/>
  <c r="E48" i="128"/>
  <c r="D48" i="128"/>
  <c r="C48" i="128"/>
  <c r="B48" i="128"/>
  <c r="AB47" i="128"/>
  <c r="AA47" i="128"/>
  <c r="Z47" i="128"/>
  <c r="Y47" i="128"/>
  <c r="X47" i="128"/>
  <c r="W47" i="128"/>
  <c r="V47" i="128"/>
  <c r="U47" i="128"/>
  <c r="T47" i="128"/>
  <c r="S47" i="128"/>
  <c r="R47" i="128"/>
  <c r="E47" i="128"/>
  <c r="D47" i="128"/>
  <c r="C47" i="128"/>
  <c r="B47" i="128"/>
  <c r="AB46" i="128"/>
  <c r="AA46" i="128"/>
  <c r="Z46" i="128"/>
  <c r="Y46" i="128"/>
  <c r="X46" i="128"/>
  <c r="W46" i="128"/>
  <c r="V46" i="128"/>
  <c r="U46" i="128"/>
  <c r="T46" i="128"/>
  <c r="S46" i="128"/>
  <c r="R46" i="128"/>
  <c r="E46" i="128"/>
  <c r="D46" i="128"/>
  <c r="C46" i="128"/>
  <c r="B46" i="128"/>
  <c r="AB45" i="128"/>
  <c r="AA45" i="128"/>
  <c r="Z45" i="128"/>
  <c r="Y45" i="128"/>
  <c r="X45" i="128"/>
  <c r="W45" i="128"/>
  <c r="V45" i="128"/>
  <c r="U45" i="128"/>
  <c r="T45" i="128"/>
  <c r="S45" i="128"/>
  <c r="R45" i="128"/>
  <c r="E45" i="128"/>
  <c r="D45" i="128"/>
  <c r="C45" i="128"/>
  <c r="B45" i="128"/>
  <c r="AB44" i="128"/>
  <c r="AA44" i="128"/>
  <c r="Z44" i="128"/>
  <c r="Y44" i="128"/>
  <c r="X44" i="128"/>
  <c r="W44" i="128"/>
  <c r="V44" i="128"/>
  <c r="U44" i="128"/>
  <c r="T44" i="128"/>
  <c r="S44" i="128"/>
  <c r="R44" i="128"/>
  <c r="E44" i="128"/>
  <c r="D44" i="128"/>
  <c r="C44" i="128"/>
  <c r="B44" i="128"/>
  <c r="AB43" i="128"/>
  <c r="AA43" i="128"/>
  <c r="Z43" i="128"/>
  <c r="Y43" i="128"/>
  <c r="X43" i="128"/>
  <c r="W43" i="128"/>
  <c r="V43" i="128"/>
  <c r="U43" i="128"/>
  <c r="T43" i="128"/>
  <c r="S43" i="128"/>
  <c r="R43" i="128"/>
  <c r="E43" i="128"/>
  <c r="D43" i="128"/>
  <c r="C43" i="128"/>
  <c r="B43" i="128"/>
  <c r="AB42" i="128"/>
  <c r="AA42" i="128"/>
  <c r="Z42" i="128"/>
  <c r="Y42" i="128"/>
  <c r="X42" i="128"/>
  <c r="W42" i="128"/>
  <c r="V42" i="128"/>
  <c r="U42" i="128"/>
  <c r="T42" i="128"/>
  <c r="S42" i="128"/>
  <c r="R42" i="128"/>
  <c r="E42" i="128"/>
  <c r="D42" i="128"/>
  <c r="C42" i="128"/>
  <c r="B42" i="128"/>
  <c r="AB41" i="128"/>
  <c r="AA41" i="128"/>
  <c r="Z41" i="128"/>
  <c r="Y41" i="128"/>
  <c r="X41" i="128"/>
  <c r="W41" i="128"/>
  <c r="V41" i="128"/>
  <c r="U41" i="128"/>
  <c r="T41" i="128"/>
  <c r="S41" i="128"/>
  <c r="R41" i="128"/>
  <c r="E41" i="128"/>
  <c r="D41" i="128"/>
  <c r="C41" i="128"/>
  <c r="B41" i="128"/>
  <c r="AB40" i="128"/>
  <c r="AA40" i="128"/>
  <c r="Z40" i="128"/>
  <c r="Y40" i="128"/>
  <c r="X40" i="128"/>
  <c r="W40" i="128"/>
  <c r="V40" i="128"/>
  <c r="U40" i="128"/>
  <c r="T40" i="128"/>
  <c r="S40" i="128"/>
  <c r="R40" i="128"/>
  <c r="E40" i="128"/>
  <c r="D40" i="128"/>
  <c r="C40" i="128"/>
  <c r="B40" i="128"/>
  <c r="AB39" i="128"/>
  <c r="AA39" i="128"/>
  <c r="Z39" i="128"/>
  <c r="Y39" i="128"/>
  <c r="X39" i="128"/>
  <c r="W39" i="128"/>
  <c r="V39" i="128"/>
  <c r="U39" i="128"/>
  <c r="T39" i="128"/>
  <c r="S39" i="128"/>
  <c r="R39" i="128"/>
  <c r="E39" i="128"/>
  <c r="D39" i="128"/>
  <c r="C39" i="128"/>
  <c r="B39" i="128"/>
  <c r="AB38" i="128"/>
  <c r="AA38" i="128"/>
  <c r="Z38" i="128"/>
  <c r="Y38" i="128"/>
  <c r="X38" i="128"/>
  <c r="W38" i="128"/>
  <c r="V38" i="128"/>
  <c r="U38" i="128"/>
  <c r="T38" i="128"/>
  <c r="S38" i="128"/>
  <c r="R38" i="128"/>
  <c r="E38" i="128"/>
  <c r="D38" i="128"/>
  <c r="C38" i="128"/>
  <c r="B38" i="128"/>
  <c r="AB37" i="128"/>
  <c r="AA37" i="128"/>
  <c r="Z37" i="128"/>
  <c r="Y37" i="128"/>
  <c r="X37" i="128"/>
  <c r="W37" i="128"/>
  <c r="V37" i="128"/>
  <c r="U37" i="128"/>
  <c r="T37" i="128"/>
  <c r="S37" i="128"/>
  <c r="R37" i="128"/>
  <c r="E37" i="128"/>
  <c r="D37" i="128"/>
  <c r="C37" i="128"/>
  <c r="B37" i="128"/>
  <c r="AB36" i="128"/>
  <c r="AA36" i="128"/>
  <c r="Z36" i="128"/>
  <c r="Y36" i="128"/>
  <c r="X36" i="128"/>
  <c r="W36" i="128"/>
  <c r="V36" i="128"/>
  <c r="U36" i="128"/>
  <c r="T36" i="128"/>
  <c r="S36" i="128"/>
  <c r="R36" i="128"/>
  <c r="E36" i="128"/>
  <c r="D36" i="128"/>
  <c r="C36" i="128"/>
  <c r="B36" i="128"/>
  <c r="AB35" i="128"/>
  <c r="AA35" i="128"/>
  <c r="Z35" i="128"/>
  <c r="Y35" i="128"/>
  <c r="X35" i="128"/>
  <c r="W35" i="128"/>
  <c r="V35" i="128"/>
  <c r="U35" i="128"/>
  <c r="T35" i="128"/>
  <c r="S35" i="128"/>
  <c r="R35" i="128"/>
  <c r="E35" i="128"/>
  <c r="D35" i="128"/>
  <c r="C35" i="128"/>
  <c r="B35" i="128"/>
  <c r="AB34" i="128"/>
  <c r="AA34" i="128"/>
  <c r="Z34" i="128"/>
  <c r="Y34" i="128"/>
  <c r="X34" i="128"/>
  <c r="W34" i="128"/>
  <c r="V34" i="128"/>
  <c r="U34" i="128"/>
  <c r="T34" i="128"/>
  <c r="S34" i="128"/>
  <c r="R34" i="128"/>
  <c r="E34" i="128"/>
  <c r="D34" i="128"/>
  <c r="C34" i="128"/>
  <c r="B34" i="128"/>
  <c r="AB33" i="128"/>
  <c r="AA33" i="128"/>
  <c r="Z33" i="128"/>
  <c r="Y33" i="128"/>
  <c r="X33" i="128"/>
  <c r="W33" i="128"/>
  <c r="V33" i="128"/>
  <c r="U33" i="128"/>
  <c r="T33" i="128"/>
  <c r="S33" i="128"/>
  <c r="R33" i="128"/>
  <c r="E33" i="128"/>
  <c r="D33" i="128"/>
  <c r="C33" i="128"/>
  <c r="P33" i="128" s="1"/>
  <c r="B33" i="128"/>
  <c r="AB32" i="128"/>
  <c r="AA32" i="128"/>
  <c r="Z32" i="128"/>
  <c r="Y32" i="128"/>
  <c r="X32" i="128"/>
  <c r="W32" i="128"/>
  <c r="V32" i="128"/>
  <c r="U32" i="128"/>
  <c r="T32" i="128"/>
  <c r="S32" i="128"/>
  <c r="R32" i="128"/>
  <c r="E32" i="128"/>
  <c r="D32" i="128"/>
  <c r="C32" i="128"/>
  <c r="P32" i="128" s="1"/>
  <c r="B32" i="128"/>
  <c r="AB31" i="128"/>
  <c r="AA31" i="128"/>
  <c r="Z31" i="128"/>
  <c r="Y31" i="128"/>
  <c r="X31" i="128"/>
  <c r="W31" i="128"/>
  <c r="V31" i="128"/>
  <c r="U31" i="128"/>
  <c r="T31" i="128"/>
  <c r="S31" i="128"/>
  <c r="R31" i="128"/>
  <c r="E31" i="128"/>
  <c r="D31" i="128"/>
  <c r="C31" i="128"/>
  <c r="B31" i="128"/>
  <c r="AB30" i="128"/>
  <c r="AA30" i="128"/>
  <c r="Z30" i="128"/>
  <c r="Y30" i="128"/>
  <c r="X30" i="128"/>
  <c r="W30" i="128"/>
  <c r="V30" i="128"/>
  <c r="U30" i="128"/>
  <c r="T30" i="128"/>
  <c r="S30" i="128"/>
  <c r="R30" i="128"/>
  <c r="E30" i="128"/>
  <c r="D30" i="128"/>
  <c r="C30" i="128"/>
  <c r="B30" i="128"/>
  <c r="AB29" i="128"/>
  <c r="AA29" i="128"/>
  <c r="Z29" i="128"/>
  <c r="Y29" i="128"/>
  <c r="X29" i="128"/>
  <c r="W29" i="128"/>
  <c r="V29" i="128"/>
  <c r="U29" i="128"/>
  <c r="T29" i="128"/>
  <c r="S29" i="128"/>
  <c r="R29" i="128"/>
  <c r="E29" i="128"/>
  <c r="D29" i="128"/>
  <c r="C29" i="128"/>
  <c r="B29" i="128"/>
  <c r="AB28" i="128"/>
  <c r="AA28" i="128"/>
  <c r="Z28" i="128"/>
  <c r="Y28" i="128"/>
  <c r="X28" i="128"/>
  <c r="W28" i="128"/>
  <c r="V28" i="128"/>
  <c r="U28" i="128"/>
  <c r="T28" i="128"/>
  <c r="S28" i="128"/>
  <c r="R28" i="128"/>
  <c r="E28" i="128"/>
  <c r="D28" i="128"/>
  <c r="C28" i="128"/>
  <c r="B28" i="128"/>
  <c r="AB27" i="128"/>
  <c r="AA27" i="128"/>
  <c r="Z27" i="128"/>
  <c r="Y27" i="128"/>
  <c r="X27" i="128"/>
  <c r="W27" i="128"/>
  <c r="V27" i="128"/>
  <c r="U27" i="128"/>
  <c r="T27" i="128"/>
  <c r="S27" i="128"/>
  <c r="R27" i="128"/>
  <c r="E27" i="128"/>
  <c r="D27" i="128"/>
  <c r="C27" i="128"/>
  <c r="B27" i="128"/>
  <c r="AB26" i="128"/>
  <c r="AA26" i="128"/>
  <c r="Z26" i="128"/>
  <c r="Y26" i="128"/>
  <c r="X26" i="128"/>
  <c r="W26" i="128"/>
  <c r="V26" i="128"/>
  <c r="U26" i="128"/>
  <c r="T26" i="128"/>
  <c r="S26" i="128"/>
  <c r="R26" i="128"/>
  <c r="E26" i="128"/>
  <c r="D26" i="128"/>
  <c r="C26" i="128"/>
  <c r="B26" i="128"/>
  <c r="AB25" i="128"/>
  <c r="AA25" i="128"/>
  <c r="Z25" i="128"/>
  <c r="Y25" i="128"/>
  <c r="X25" i="128"/>
  <c r="W25" i="128"/>
  <c r="V25" i="128"/>
  <c r="U25" i="128"/>
  <c r="T25" i="128"/>
  <c r="S25" i="128"/>
  <c r="R25" i="128"/>
  <c r="E25" i="128"/>
  <c r="D25" i="128"/>
  <c r="C25" i="128"/>
  <c r="B25" i="128"/>
  <c r="AB24" i="128"/>
  <c r="AA24" i="128"/>
  <c r="Z24" i="128"/>
  <c r="Y24" i="128"/>
  <c r="X24" i="128"/>
  <c r="W24" i="128"/>
  <c r="V24" i="128"/>
  <c r="U24" i="128"/>
  <c r="T24" i="128"/>
  <c r="S24" i="128"/>
  <c r="R24" i="128"/>
  <c r="E24" i="128"/>
  <c r="D24" i="128"/>
  <c r="C24" i="128"/>
  <c r="B24" i="128"/>
  <c r="AB23" i="128"/>
  <c r="AA23" i="128"/>
  <c r="Z23" i="128"/>
  <c r="Y23" i="128"/>
  <c r="X23" i="128"/>
  <c r="W23" i="128"/>
  <c r="V23" i="128"/>
  <c r="U23" i="128"/>
  <c r="T23" i="128"/>
  <c r="S23" i="128"/>
  <c r="R23" i="128"/>
  <c r="E23" i="128"/>
  <c r="D23" i="128"/>
  <c r="C23" i="128"/>
  <c r="B23" i="128"/>
  <c r="AB22" i="128"/>
  <c r="AA22" i="128"/>
  <c r="Z22" i="128"/>
  <c r="Y22" i="128"/>
  <c r="X22" i="128"/>
  <c r="W22" i="128"/>
  <c r="V22" i="128"/>
  <c r="U22" i="128"/>
  <c r="T22" i="128"/>
  <c r="S22" i="128"/>
  <c r="R22" i="128"/>
  <c r="E22" i="128"/>
  <c r="D22" i="128"/>
  <c r="C22" i="128"/>
  <c r="B22" i="128"/>
  <c r="AB21" i="128"/>
  <c r="AA21" i="128"/>
  <c r="Z21" i="128"/>
  <c r="Y21" i="128"/>
  <c r="X21" i="128"/>
  <c r="W21" i="128"/>
  <c r="V21" i="128"/>
  <c r="U21" i="128"/>
  <c r="T21" i="128"/>
  <c r="S21" i="128"/>
  <c r="R21" i="128"/>
  <c r="E21" i="128"/>
  <c r="D21" i="128"/>
  <c r="C21" i="128"/>
  <c r="B21" i="128"/>
  <c r="AB20" i="128"/>
  <c r="AA20" i="128"/>
  <c r="Z20" i="128"/>
  <c r="Y20" i="128"/>
  <c r="X20" i="128"/>
  <c r="W20" i="128"/>
  <c r="V20" i="128"/>
  <c r="U20" i="128"/>
  <c r="T20" i="128"/>
  <c r="S20" i="128"/>
  <c r="R20" i="128"/>
  <c r="E20" i="128"/>
  <c r="D20" i="128"/>
  <c r="C20" i="128"/>
  <c r="B20" i="128"/>
  <c r="AB19" i="128"/>
  <c r="AA19" i="128"/>
  <c r="Z19" i="128"/>
  <c r="Y19" i="128"/>
  <c r="X19" i="128"/>
  <c r="W19" i="128"/>
  <c r="V19" i="128"/>
  <c r="U19" i="128"/>
  <c r="T19" i="128"/>
  <c r="S19" i="128"/>
  <c r="R19" i="128"/>
  <c r="E19" i="128"/>
  <c r="D19" i="128"/>
  <c r="C19" i="128"/>
  <c r="B19" i="128"/>
  <c r="AB18" i="128"/>
  <c r="AA18" i="128"/>
  <c r="Z18" i="128"/>
  <c r="Y18" i="128"/>
  <c r="X18" i="128"/>
  <c r="W18" i="128"/>
  <c r="V18" i="128"/>
  <c r="U18" i="128"/>
  <c r="T18" i="128"/>
  <c r="S18" i="128"/>
  <c r="R18" i="128"/>
  <c r="E18" i="128"/>
  <c r="D18" i="128"/>
  <c r="C18" i="128"/>
  <c r="B18" i="128"/>
  <c r="AB17" i="128"/>
  <c r="AA17" i="128"/>
  <c r="Z17" i="128"/>
  <c r="Y17" i="128"/>
  <c r="X17" i="128"/>
  <c r="W17" i="128"/>
  <c r="V17" i="128"/>
  <c r="U17" i="128"/>
  <c r="T17" i="128"/>
  <c r="S17" i="128"/>
  <c r="R17" i="128"/>
  <c r="E17" i="128"/>
  <c r="D17" i="128"/>
  <c r="C17" i="128"/>
  <c r="P17" i="128" s="1"/>
  <c r="B17" i="128"/>
  <c r="AB16" i="128"/>
  <c r="AA16" i="128"/>
  <c r="Z16" i="128"/>
  <c r="Y16" i="128"/>
  <c r="X16" i="128"/>
  <c r="W16" i="128"/>
  <c r="V16" i="128"/>
  <c r="U16" i="128"/>
  <c r="T16" i="128"/>
  <c r="S16" i="128"/>
  <c r="R16" i="128"/>
  <c r="E16" i="128"/>
  <c r="D16" i="128"/>
  <c r="C16" i="128"/>
  <c r="P16" i="128" s="1"/>
  <c r="B16" i="128"/>
  <c r="AB15" i="128"/>
  <c r="AA15" i="128"/>
  <c r="Z15" i="128"/>
  <c r="Y15" i="128"/>
  <c r="X15" i="128"/>
  <c r="W15" i="128"/>
  <c r="V15" i="128"/>
  <c r="U15" i="128"/>
  <c r="T15" i="128"/>
  <c r="S15" i="128"/>
  <c r="R15" i="128"/>
  <c r="E15" i="128"/>
  <c r="D15" i="128"/>
  <c r="C15" i="128"/>
  <c r="P15" i="128" s="1"/>
  <c r="B15" i="128"/>
  <c r="AB14" i="128"/>
  <c r="AA14" i="128"/>
  <c r="Z14" i="128"/>
  <c r="Y14" i="128"/>
  <c r="X14" i="128"/>
  <c r="W14" i="128"/>
  <c r="V14" i="128"/>
  <c r="U14" i="128"/>
  <c r="T14" i="128"/>
  <c r="S14" i="128"/>
  <c r="R14" i="128"/>
  <c r="E14" i="128"/>
  <c r="D14" i="128"/>
  <c r="C14" i="128"/>
  <c r="P14" i="128" s="1"/>
  <c r="B14" i="128"/>
  <c r="AB13" i="128"/>
  <c r="AA13" i="128"/>
  <c r="Z13" i="128"/>
  <c r="Y13" i="128"/>
  <c r="X13" i="128"/>
  <c r="W13" i="128"/>
  <c r="V13" i="128"/>
  <c r="U13" i="128"/>
  <c r="T13" i="128"/>
  <c r="S13" i="128"/>
  <c r="R13" i="128"/>
  <c r="E13" i="128"/>
  <c r="D13" i="128"/>
  <c r="C13" i="128"/>
  <c r="B13" i="128"/>
  <c r="AB12" i="128"/>
  <c r="AA12" i="128"/>
  <c r="Z12" i="128"/>
  <c r="Y12" i="128"/>
  <c r="X12" i="128"/>
  <c r="W12" i="128"/>
  <c r="V12" i="128"/>
  <c r="U12" i="128"/>
  <c r="T12" i="128"/>
  <c r="S12" i="128"/>
  <c r="R12" i="128"/>
  <c r="E12" i="128"/>
  <c r="D12" i="128"/>
  <c r="C12" i="128"/>
  <c r="B12" i="128"/>
  <c r="AB11" i="128"/>
  <c r="AA11" i="128"/>
  <c r="Z11" i="128"/>
  <c r="Y11" i="128"/>
  <c r="X11" i="128"/>
  <c r="W11" i="128"/>
  <c r="V11" i="128"/>
  <c r="U11" i="128"/>
  <c r="T11" i="128"/>
  <c r="S11" i="128"/>
  <c r="R11" i="128"/>
  <c r="E11" i="128"/>
  <c r="D11" i="128"/>
  <c r="C11" i="128"/>
  <c r="B11" i="128"/>
  <c r="AB10" i="128"/>
  <c r="AA10" i="128"/>
  <c r="Z10" i="128"/>
  <c r="Y10" i="128"/>
  <c r="X10" i="128"/>
  <c r="W10" i="128"/>
  <c r="V10" i="128"/>
  <c r="U10" i="128"/>
  <c r="T10" i="128"/>
  <c r="S10" i="128"/>
  <c r="R10" i="128"/>
  <c r="E10" i="128"/>
  <c r="D10" i="128"/>
  <c r="C10" i="128"/>
  <c r="P10" i="128" s="1"/>
  <c r="B10" i="128"/>
  <c r="AB9" i="128"/>
  <c r="AA9" i="128"/>
  <c r="Z9" i="128"/>
  <c r="Y9" i="128"/>
  <c r="X9" i="128"/>
  <c r="W9" i="128"/>
  <c r="V9" i="128"/>
  <c r="U9" i="128"/>
  <c r="T9" i="128"/>
  <c r="S9" i="128"/>
  <c r="R9" i="128"/>
  <c r="E9" i="128"/>
  <c r="D9" i="128"/>
  <c r="C9" i="128"/>
  <c r="P9" i="128" s="1"/>
  <c r="B9" i="128"/>
  <c r="AB8" i="128"/>
  <c r="AA8" i="128"/>
  <c r="Z8" i="128"/>
  <c r="Y8" i="128"/>
  <c r="X8" i="128"/>
  <c r="W8" i="128"/>
  <c r="V8" i="128"/>
  <c r="U8" i="128"/>
  <c r="T8" i="128"/>
  <c r="S8" i="128"/>
  <c r="R8" i="128"/>
  <c r="E8" i="128"/>
  <c r="D8" i="128"/>
  <c r="C8" i="128"/>
  <c r="P8" i="128" s="1"/>
  <c r="B8" i="128"/>
  <c r="AB7" i="128"/>
  <c r="AA7" i="128"/>
  <c r="Z7" i="128"/>
  <c r="Y7" i="128"/>
  <c r="X7" i="128"/>
  <c r="W7" i="128"/>
  <c r="V7" i="128"/>
  <c r="U7" i="128"/>
  <c r="T7" i="128"/>
  <c r="S7" i="128"/>
  <c r="R7" i="128"/>
  <c r="E7" i="128"/>
  <c r="D7" i="128"/>
  <c r="C7" i="128"/>
  <c r="B7" i="128"/>
  <c r="AB6" i="128"/>
  <c r="AA6" i="128"/>
  <c r="Z6" i="128"/>
  <c r="Y6" i="128"/>
  <c r="X6" i="128"/>
  <c r="W6" i="128"/>
  <c r="V6" i="128"/>
  <c r="U6" i="128"/>
  <c r="T6" i="128"/>
  <c r="S6" i="128"/>
  <c r="R6" i="128"/>
  <c r="E6" i="128"/>
  <c r="D6" i="128"/>
  <c r="C6" i="128"/>
  <c r="B6" i="128"/>
  <c r="AB5" i="128"/>
  <c r="AA5" i="128"/>
  <c r="Z5" i="128"/>
  <c r="Y5" i="128"/>
  <c r="X5" i="128"/>
  <c r="W5" i="128"/>
  <c r="V5" i="128"/>
  <c r="U5" i="128"/>
  <c r="T5" i="128"/>
  <c r="S5" i="128"/>
  <c r="R5" i="128"/>
  <c r="E5" i="128"/>
  <c r="D5" i="128"/>
  <c r="C5" i="128"/>
  <c r="B5" i="128"/>
  <c r="AB4" i="128"/>
  <c r="AA4" i="128"/>
  <c r="Z4" i="128"/>
  <c r="Y4" i="128"/>
  <c r="X4" i="128"/>
  <c r="W4" i="128"/>
  <c r="V4" i="128"/>
  <c r="U4" i="128"/>
  <c r="T4" i="128"/>
  <c r="S4" i="128"/>
  <c r="R4" i="128"/>
  <c r="E4" i="128"/>
  <c r="D4" i="128"/>
  <c r="C4" i="128"/>
  <c r="B4" i="128"/>
  <c r="AB3" i="128"/>
  <c r="E3" i="128"/>
  <c r="D3" i="128"/>
  <c r="C3" i="128"/>
  <c r="B3" i="128"/>
  <c r="AB133" i="129"/>
  <c r="AA133" i="129"/>
  <c r="Z133" i="129"/>
  <c r="Y133" i="129"/>
  <c r="X133" i="129"/>
  <c r="W133" i="129"/>
  <c r="V133" i="129"/>
  <c r="U133" i="129"/>
  <c r="T133" i="129"/>
  <c r="S133" i="129"/>
  <c r="R133" i="129"/>
  <c r="E133" i="129"/>
  <c r="D133" i="129"/>
  <c r="C133" i="129"/>
  <c r="P133" i="129" s="1"/>
  <c r="B133" i="129"/>
  <c r="AB132" i="129"/>
  <c r="AA132" i="129"/>
  <c r="Z132" i="129"/>
  <c r="Y132" i="129"/>
  <c r="X132" i="129"/>
  <c r="W132" i="129"/>
  <c r="V132" i="129"/>
  <c r="U132" i="129"/>
  <c r="T132" i="129"/>
  <c r="S132" i="129"/>
  <c r="R132" i="129"/>
  <c r="E132" i="129"/>
  <c r="D132" i="129"/>
  <c r="C132" i="129"/>
  <c r="P132" i="129" s="1"/>
  <c r="B132" i="129"/>
  <c r="AB131" i="129"/>
  <c r="AA131" i="129"/>
  <c r="Z131" i="129"/>
  <c r="Y131" i="129"/>
  <c r="X131" i="129"/>
  <c r="W131" i="129"/>
  <c r="V131" i="129"/>
  <c r="U131" i="129"/>
  <c r="T131" i="129"/>
  <c r="S131" i="129"/>
  <c r="R131" i="129"/>
  <c r="E131" i="129"/>
  <c r="D131" i="129"/>
  <c r="C131" i="129"/>
  <c r="B131" i="129"/>
  <c r="AB130" i="129"/>
  <c r="AA130" i="129"/>
  <c r="Z130" i="129"/>
  <c r="Y130" i="129"/>
  <c r="X130" i="129"/>
  <c r="W130" i="129"/>
  <c r="V130" i="129"/>
  <c r="U130" i="129"/>
  <c r="T130" i="129"/>
  <c r="S130" i="129"/>
  <c r="R130" i="129"/>
  <c r="E130" i="129"/>
  <c r="D130" i="129"/>
  <c r="C130" i="129"/>
  <c r="B130" i="129"/>
  <c r="AB129" i="129"/>
  <c r="AA129" i="129"/>
  <c r="Z129" i="129"/>
  <c r="Y129" i="129"/>
  <c r="X129" i="129"/>
  <c r="W129" i="129"/>
  <c r="V129" i="129"/>
  <c r="U129" i="129"/>
  <c r="T129" i="129"/>
  <c r="S129" i="129"/>
  <c r="R129" i="129"/>
  <c r="E129" i="129"/>
  <c r="D129" i="129"/>
  <c r="C129" i="129"/>
  <c r="B129" i="129"/>
  <c r="AB128" i="129"/>
  <c r="AA128" i="129"/>
  <c r="Z128" i="129"/>
  <c r="Y128" i="129"/>
  <c r="X128" i="129"/>
  <c r="W128" i="129"/>
  <c r="V128" i="129"/>
  <c r="U128" i="129"/>
  <c r="T128" i="129"/>
  <c r="S128" i="129"/>
  <c r="R128" i="129"/>
  <c r="E128" i="129"/>
  <c r="D128" i="129"/>
  <c r="C128" i="129"/>
  <c r="B128" i="129"/>
  <c r="AB127" i="129"/>
  <c r="AA127" i="129"/>
  <c r="Z127" i="129"/>
  <c r="Y127" i="129"/>
  <c r="X127" i="129"/>
  <c r="W127" i="129"/>
  <c r="V127" i="129"/>
  <c r="U127" i="129"/>
  <c r="T127" i="129"/>
  <c r="S127" i="129"/>
  <c r="R127" i="129"/>
  <c r="E127" i="129"/>
  <c r="D127" i="129"/>
  <c r="C127" i="129"/>
  <c r="B127" i="129"/>
  <c r="AB126" i="129"/>
  <c r="AA126" i="129"/>
  <c r="Z126" i="129"/>
  <c r="Y126" i="129"/>
  <c r="X126" i="129"/>
  <c r="W126" i="129"/>
  <c r="V126" i="129"/>
  <c r="U126" i="129"/>
  <c r="T126" i="129"/>
  <c r="S126" i="129"/>
  <c r="R126" i="129"/>
  <c r="E126" i="129"/>
  <c r="D126" i="129"/>
  <c r="C126" i="129"/>
  <c r="B126" i="129"/>
  <c r="AB125" i="129"/>
  <c r="AA125" i="129"/>
  <c r="Z125" i="129"/>
  <c r="Y125" i="129"/>
  <c r="X125" i="129"/>
  <c r="W125" i="129"/>
  <c r="V125" i="129"/>
  <c r="U125" i="129"/>
  <c r="T125" i="129"/>
  <c r="S125" i="129"/>
  <c r="R125" i="129"/>
  <c r="E125" i="129"/>
  <c r="D125" i="129"/>
  <c r="C125" i="129"/>
  <c r="B125" i="129"/>
  <c r="AB124" i="129"/>
  <c r="AA124" i="129"/>
  <c r="Z124" i="129"/>
  <c r="Y124" i="129"/>
  <c r="X124" i="129"/>
  <c r="W124" i="129"/>
  <c r="V124" i="129"/>
  <c r="U124" i="129"/>
  <c r="T124" i="129"/>
  <c r="S124" i="129"/>
  <c r="R124" i="129"/>
  <c r="E124" i="129"/>
  <c r="D124" i="129"/>
  <c r="C124" i="129"/>
  <c r="B124" i="129"/>
  <c r="AB123" i="129"/>
  <c r="AA123" i="129"/>
  <c r="Z123" i="129"/>
  <c r="Y123" i="129"/>
  <c r="X123" i="129"/>
  <c r="W123" i="129"/>
  <c r="V123" i="129"/>
  <c r="U123" i="129"/>
  <c r="T123" i="129"/>
  <c r="S123" i="129"/>
  <c r="R123" i="129"/>
  <c r="E123" i="129"/>
  <c r="D123" i="129"/>
  <c r="C123" i="129"/>
  <c r="B123" i="129"/>
  <c r="AB122" i="129"/>
  <c r="AA122" i="129"/>
  <c r="Z122" i="129"/>
  <c r="Y122" i="129"/>
  <c r="X122" i="129"/>
  <c r="W122" i="129"/>
  <c r="V122" i="129"/>
  <c r="U122" i="129"/>
  <c r="T122" i="129"/>
  <c r="S122" i="129"/>
  <c r="R122" i="129"/>
  <c r="E122" i="129"/>
  <c r="D122" i="129"/>
  <c r="C122" i="129"/>
  <c r="B122" i="129"/>
  <c r="AB121" i="129"/>
  <c r="AA121" i="129"/>
  <c r="Z121" i="129"/>
  <c r="Y121" i="129"/>
  <c r="X121" i="129"/>
  <c r="W121" i="129"/>
  <c r="V121" i="129"/>
  <c r="U121" i="129"/>
  <c r="T121" i="129"/>
  <c r="S121" i="129"/>
  <c r="R121" i="129"/>
  <c r="E121" i="129"/>
  <c r="D121" i="129"/>
  <c r="C121" i="129"/>
  <c r="B121" i="129"/>
  <c r="AB120" i="129"/>
  <c r="AA120" i="129"/>
  <c r="Z120" i="129"/>
  <c r="Y120" i="129"/>
  <c r="X120" i="129"/>
  <c r="W120" i="129"/>
  <c r="V120" i="129"/>
  <c r="U120" i="129"/>
  <c r="T120" i="129"/>
  <c r="S120" i="129"/>
  <c r="R120" i="129"/>
  <c r="E120" i="129"/>
  <c r="D120" i="129"/>
  <c r="C120" i="129"/>
  <c r="B120" i="129"/>
  <c r="AB119" i="129"/>
  <c r="AA119" i="129"/>
  <c r="Z119" i="129"/>
  <c r="Y119" i="129"/>
  <c r="X119" i="129"/>
  <c r="W119" i="129"/>
  <c r="V119" i="129"/>
  <c r="U119" i="129"/>
  <c r="T119" i="129"/>
  <c r="S119" i="129"/>
  <c r="R119" i="129"/>
  <c r="E119" i="129"/>
  <c r="D119" i="129"/>
  <c r="C119" i="129"/>
  <c r="B119" i="129"/>
  <c r="AB118" i="129"/>
  <c r="AA118" i="129"/>
  <c r="Z118" i="129"/>
  <c r="Y118" i="129"/>
  <c r="X118" i="129"/>
  <c r="W118" i="129"/>
  <c r="V118" i="129"/>
  <c r="U118" i="129"/>
  <c r="T118" i="129"/>
  <c r="S118" i="129"/>
  <c r="R118" i="129"/>
  <c r="E118" i="129"/>
  <c r="D118" i="129"/>
  <c r="C118" i="129"/>
  <c r="B118" i="129"/>
  <c r="AB117" i="129"/>
  <c r="AA117" i="129"/>
  <c r="Z117" i="129"/>
  <c r="Y117" i="129"/>
  <c r="X117" i="129"/>
  <c r="W117" i="129"/>
  <c r="V117" i="129"/>
  <c r="U117" i="129"/>
  <c r="T117" i="129"/>
  <c r="S117" i="129"/>
  <c r="R117" i="129"/>
  <c r="E117" i="129"/>
  <c r="D117" i="129"/>
  <c r="C117" i="129"/>
  <c r="B117" i="129"/>
  <c r="AB116" i="129"/>
  <c r="AA116" i="129"/>
  <c r="Z116" i="129"/>
  <c r="Y116" i="129"/>
  <c r="X116" i="129"/>
  <c r="W116" i="129"/>
  <c r="V116" i="129"/>
  <c r="U116" i="129"/>
  <c r="T116" i="129"/>
  <c r="S116" i="129"/>
  <c r="R116" i="129"/>
  <c r="E116" i="129"/>
  <c r="D116" i="129"/>
  <c r="C116" i="129"/>
  <c r="P116" i="129" s="1"/>
  <c r="B116" i="129"/>
  <c r="AB115" i="129"/>
  <c r="AA115" i="129"/>
  <c r="Z115" i="129"/>
  <c r="Y115" i="129"/>
  <c r="X115" i="129"/>
  <c r="W115" i="129"/>
  <c r="V115" i="129"/>
  <c r="U115" i="129"/>
  <c r="T115" i="129"/>
  <c r="S115" i="129"/>
  <c r="R115" i="129"/>
  <c r="E115" i="129"/>
  <c r="D115" i="129"/>
  <c r="C115" i="129"/>
  <c r="P115" i="129" s="1"/>
  <c r="B115" i="129"/>
  <c r="AB114" i="129"/>
  <c r="AA114" i="129"/>
  <c r="Z114" i="129"/>
  <c r="Y114" i="129"/>
  <c r="X114" i="129"/>
  <c r="W114" i="129"/>
  <c r="V114" i="129"/>
  <c r="U114" i="129"/>
  <c r="T114" i="129"/>
  <c r="S114" i="129"/>
  <c r="R114" i="129"/>
  <c r="E114" i="129"/>
  <c r="D114" i="129"/>
  <c r="C114" i="129"/>
  <c r="P114" i="129" s="1"/>
  <c r="B114" i="129"/>
  <c r="AB113" i="129"/>
  <c r="AA113" i="129"/>
  <c r="Z113" i="129"/>
  <c r="Y113" i="129"/>
  <c r="X113" i="129"/>
  <c r="W113" i="129"/>
  <c r="V113" i="129"/>
  <c r="U113" i="129"/>
  <c r="T113" i="129"/>
  <c r="S113" i="129"/>
  <c r="R113" i="129"/>
  <c r="E113" i="129"/>
  <c r="D113" i="129"/>
  <c r="C113" i="129"/>
  <c r="P113" i="129" s="1"/>
  <c r="B113" i="129"/>
  <c r="AB112" i="129"/>
  <c r="AA112" i="129"/>
  <c r="Z112" i="129"/>
  <c r="Y112" i="129"/>
  <c r="X112" i="129"/>
  <c r="W112" i="129"/>
  <c r="V112" i="129"/>
  <c r="U112" i="129"/>
  <c r="T112" i="129"/>
  <c r="S112" i="129"/>
  <c r="R112" i="129"/>
  <c r="E112" i="129"/>
  <c r="D112" i="129"/>
  <c r="C112" i="129"/>
  <c r="P112" i="129" s="1"/>
  <c r="B112" i="129"/>
  <c r="AB111" i="129"/>
  <c r="AA111" i="129"/>
  <c r="Z111" i="129"/>
  <c r="Y111" i="129"/>
  <c r="X111" i="129"/>
  <c r="W111" i="129"/>
  <c r="V111" i="129"/>
  <c r="U111" i="129"/>
  <c r="T111" i="129"/>
  <c r="S111" i="129"/>
  <c r="R111" i="129"/>
  <c r="E111" i="129"/>
  <c r="D111" i="129"/>
  <c r="C111" i="129"/>
  <c r="B111" i="129"/>
  <c r="AB110" i="129"/>
  <c r="AA110" i="129"/>
  <c r="Z110" i="129"/>
  <c r="Y110" i="129"/>
  <c r="X110" i="129"/>
  <c r="W110" i="129"/>
  <c r="V110" i="129"/>
  <c r="U110" i="129"/>
  <c r="T110" i="129"/>
  <c r="S110" i="129"/>
  <c r="R110" i="129"/>
  <c r="E110" i="129"/>
  <c r="D110" i="129"/>
  <c r="C110" i="129"/>
  <c r="B110" i="129"/>
  <c r="AB109" i="129"/>
  <c r="AA109" i="129"/>
  <c r="Z109" i="129"/>
  <c r="Y109" i="129"/>
  <c r="X109" i="129"/>
  <c r="W109" i="129"/>
  <c r="V109" i="129"/>
  <c r="U109" i="129"/>
  <c r="T109" i="129"/>
  <c r="S109" i="129"/>
  <c r="R109" i="129"/>
  <c r="E109" i="129"/>
  <c r="D109" i="129"/>
  <c r="C109" i="129"/>
  <c r="B109" i="129"/>
  <c r="AB108" i="129"/>
  <c r="AA108" i="129"/>
  <c r="Z108" i="129"/>
  <c r="Y108" i="129"/>
  <c r="X108" i="129"/>
  <c r="W108" i="129"/>
  <c r="V108" i="129"/>
  <c r="U108" i="129"/>
  <c r="T108" i="129"/>
  <c r="S108" i="129"/>
  <c r="R108" i="129"/>
  <c r="E108" i="129"/>
  <c r="D108" i="129"/>
  <c r="C108" i="129"/>
  <c r="B108" i="129"/>
  <c r="AB107" i="129"/>
  <c r="AA107" i="129"/>
  <c r="Z107" i="129"/>
  <c r="Y107" i="129"/>
  <c r="X107" i="129"/>
  <c r="W107" i="129"/>
  <c r="V107" i="129"/>
  <c r="U107" i="129"/>
  <c r="T107" i="129"/>
  <c r="S107" i="129"/>
  <c r="R107" i="129"/>
  <c r="E107" i="129"/>
  <c r="D107" i="129"/>
  <c r="C107" i="129"/>
  <c r="B107" i="129"/>
  <c r="AB106" i="129"/>
  <c r="AA106" i="129"/>
  <c r="Z106" i="129"/>
  <c r="Y106" i="129"/>
  <c r="X106" i="129"/>
  <c r="W106" i="129"/>
  <c r="V106" i="129"/>
  <c r="U106" i="129"/>
  <c r="T106" i="129"/>
  <c r="S106" i="129"/>
  <c r="R106" i="129"/>
  <c r="E106" i="129"/>
  <c r="D106" i="129"/>
  <c r="C106" i="129"/>
  <c r="B106" i="129"/>
  <c r="AB105" i="129"/>
  <c r="AA105" i="129"/>
  <c r="Z105" i="129"/>
  <c r="Y105" i="129"/>
  <c r="X105" i="129"/>
  <c r="W105" i="129"/>
  <c r="V105" i="129"/>
  <c r="U105" i="129"/>
  <c r="T105" i="129"/>
  <c r="S105" i="129"/>
  <c r="R105" i="129"/>
  <c r="E105" i="129"/>
  <c r="D105" i="129"/>
  <c r="C105" i="129"/>
  <c r="B105" i="129"/>
  <c r="AB104" i="129"/>
  <c r="AA104" i="129"/>
  <c r="Z104" i="129"/>
  <c r="Y104" i="129"/>
  <c r="X104" i="129"/>
  <c r="W104" i="129"/>
  <c r="V104" i="129"/>
  <c r="U104" i="129"/>
  <c r="T104" i="129"/>
  <c r="S104" i="129"/>
  <c r="R104" i="129"/>
  <c r="E104" i="129"/>
  <c r="D104" i="129"/>
  <c r="C104" i="129"/>
  <c r="B104" i="129"/>
  <c r="AB103" i="129"/>
  <c r="AA103" i="129"/>
  <c r="Z103" i="129"/>
  <c r="Y103" i="129"/>
  <c r="X103" i="129"/>
  <c r="W103" i="129"/>
  <c r="V103" i="129"/>
  <c r="U103" i="129"/>
  <c r="T103" i="129"/>
  <c r="S103" i="129"/>
  <c r="R103" i="129"/>
  <c r="E103" i="129"/>
  <c r="D103" i="129"/>
  <c r="C103" i="129"/>
  <c r="B103" i="129"/>
  <c r="AB102" i="129"/>
  <c r="AA102" i="129"/>
  <c r="Z102" i="129"/>
  <c r="Y102" i="129"/>
  <c r="X102" i="129"/>
  <c r="W102" i="129"/>
  <c r="V102" i="129"/>
  <c r="U102" i="129"/>
  <c r="T102" i="129"/>
  <c r="S102" i="129"/>
  <c r="R102" i="129"/>
  <c r="E102" i="129"/>
  <c r="D102" i="129"/>
  <c r="C102" i="129"/>
  <c r="P102" i="129" s="1"/>
  <c r="B102" i="129"/>
  <c r="AB101" i="129"/>
  <c r="AA101" i="129"/>
  <c r="Z101" i="129"/>
  <c r="Y101" i="129"/>
  <c r="X101" i="129"/>
  <c r="W101" i="129"/>
  <c r="V101" i="129"/>
  <c r="U101" i="129"/>
  <c r="T101" i="129"/>
  <c r="S101" i="129"/>
  <c r="R101" i="129"/>
  <c r="E101" i="129"/>
  <c r="D101" i="129"/>
  <c r="C101" i="129"/>
  <c r="P101" i="129" s="1"/>
  <c r="B101" i="129"/>
  <c r="AB100" i="129"/>
  <c r="AA100" i="129"/>
  <c r="Z100" i="129"/>
  <c r="Y100" i="129"/>
  <c r="X100" i="129"/>
  <c r="W100" i="129"/>
  <c r="V100" i="129"/>
  <c r="U100" i="129"/>
  <c r="T100" i="129"/>
  <c r="S100" i="129"/>
  <c r="R100" i="129"/>
  <c r="E100" i="129"/>
  <c r="D100" i="129"/>
  <c r="C100" i="129"/>
  <c r="P100" i="129" s="1"/>
  <c r="B100" i="129"/>
  <c r="AB99" i="129"/>
  <c r="AA99" i="129"/>
  <c r="Z99" i="129"/>
  <c r="Y99" i="129"/>
  <c r="X99" i="129"/>
  <c r="W99" i="129"/>
  <c r="V99" i="129"/>
  <c r="U99" i="129"/>
  <c r="T99" i="129"/>
  <c r="S99" i="129"/>
  <c r="R99" i="129"/>
  <c r="E99" i="129"/>
  <c r="D99" i="129"/>
  <c r="C99" i="129"/>
  <c r="P99" i="129" s="1"/>
  <c r="B99" i="129"/>
  <c r="AB98" i="129"/>
  <c r="AA98" i="129"/>
  <c r="Z98" i="129"/>
  <c r="Y98" i="129"/>
  <c r="X98" i="129"/>
  <c r="W98" i="129"/>
  <c r="V98" i="129"/>
  <c r="U98" i="129"/>
  <c r="T98" i="129"/>
  <c r="S98" i="129"/>
  <c r="R98" i="129"/>
  <c r="E98" i="129"/>
  <c r="D98" i="129"/>
  <c r="C98" i="129"/>
  <c r="P98" i="129" s="1"/>
  <c r="B98" i="129"/>
  <c r="AB97" i="129"/>
  <c r="AA97" i="129"/>
  <c r="Z97" i="129"/>
  <c r="Y97" i="129"/>
  <c r="X97" i="129"/>
  <c r="W97" i="129"/>
  <c r="V97" i="129"/>
  <c r="U97" i="129"/>
  <c r="T97" i="129"/>
  <c r="S97" i="129"/>
  <c r="R97" i="129"/>
  <c r="E97" i="129"/>
  <c r="D97" i="129"/>
  <c r="C97" i="129"/>
  <c r="P97" i="129" s="1"/>
  <c r="B97" i="129"/>
  <c r="AB96" i="129"/>
  <c r="AA96" i="129"/>
  <c r="Z96" i="129"/>
  <c r="Y96" i="129"/>
  <c r="X96" i="129"/>
  <c r="W96" i="129"/>
  <c r="V96" i="129"/>
  <c r="U96" i="129"/>
  <c r="T96" i="129"/>
  <c r="S96" i="129"/>
  <c r="R96" i="129"/>
  <c r="E96" i="129"/>
  <c r="D96" i="129"/>
  <c r="C96" i="129"/>
  <c r="B96" i="129"/>
  <c r="AB95" i="129"/>
  <c r="AA95" i="129"/>
  <c r="Z95" i="129"/>
  <c r="Y95" i="129"/>
  <c r="X95" i="129"/>
  <c r="W95" i="129"/>
  <c r="V95" i="129"/>
  <c r="U95" i="129"/>
  <c r="T95" i="129"/>
  <c r="S95" i="129"/>
  <c r="R95" i="129"/>
  <c r="E95" i="129"/>
  <c r="D95" i="129"/>
  <c r="C95" i="129"/>
  <c r="B95" i="129"/>
  <c r="AB94" i="129"/>
  <c r="AA94" i="129"/>
  <c r="Z94" i="129"/>
  <c r="Y94" i="129"/>
  <c r="X94" i="129"/>
  <c r="W94" i="129"/>
  <c r="V94" i="129"/>
  <c r="U94" i="129"/>
  <c r="T94" i="129"/>
  <c r="S94" i="129"/>
  <c r="R94" i="129"/>
  <c r="E94" i="129"/>
  <c r="D94" i="129"/>
  <c r="C94" i="129"/>
  <c r="B94" i="129"/>
  <c r="AB93" i="129"/>
  <c r="AA93" i="129"/>
  <c r="Z93" i="129"/>
  <c r="Y93" i="129"/>
  <c r="X93" i="129"/>
  <c r="W93" i="129"/>
  <c r="V93" i="129"/>
  <c r="U93" i="129"/>
  <c r="T93" i="129"/>
  <c r="S93" i="129"/>
  <c r="R93" i="129"/>
  <c r="E93" i="129"/>
  <c r="D93" i="129"/>
  <c r="C93" i="129"/>
  <c r="B93" i="129"/>
  <c r="AB92" i="129"/>
  <c r="AA92" i="129"/>
  <c r="Z92" i="129"/>
  <c r="Y92" i="129"/>
  <c r="X92" i="129"/>
  <c r="W92" i="129"/>
  <c r="V92" i="129"/>
  <c r="U92" i="129"/>
  <c r="T92" i="129"/>
  <c r="S92" i="129"/>
  <c r="R92" i="129"/>
  <c r="E92" i="129"/>
  <c r="D92" i="129"/>
  <c r="C92" i="129"/>
  <c r="B92" i="129"/>
  <c r="AB91" i="129"/>
  <c r="AA91" i="129"/>
  <c r="Z91" i="129"/>
  <c r="Y91" i="129"/>
  <c r="X91" i="129"/>
  <c r="W91" i="129"/>
  <c r="V91" i="129"/>
  <c r="U91" i="129"/>
  <c r="T91" i="129"/>
  <c r="S91" i="129"/>
  <c r="R91" i="129"/>
  <c r="E91" i="129"/>
  <c r="D91" i="129"/>
  <c r="C91" i="129"/>
  <c r="P91" i="129" s="1"/>
  <c r="B91" i="129"/>
  <c r="AB90" i="129"/>
  <c r="AA90" i="129"/>
  <c r="Z90" i="129"/>
  <c r="Y90" i="129"/>
  <c r="X90" i="129"/>
  <c r="W90" i="129"/>
  <c r="V90" i="129"/>
  <c r="U90" i="129"/>
  <c r="T90" i="129"/>
  <c r="S90" i="129"/>
  <c r="R90" i="129"/>
  <c r="E90" i="129"/>
  <c r="D90" i="129"/>
  <c r="C90" i="129"/>
  <c r="P90" i="129" s="1"/>
  <c r="B90" i="129"/>
  <c r="AB89" i="129"/>
  <c r="AA89" i="129"/>
  <c r="Z89" i="129"/>
  <c r="Y89" i="129"/>
  <c r="X89" i="129"/>
  <c r="W89" i="129"/>
  <c r="V89" i="129"/>
  <c r="U89" i="129"/>
  <c r="T89" i="129"/>
  <c r="S89" i="129"/>
  <c r="R89" i="129"/>
  <c r="E89" i="129"/>
  <c r="D89" i="129"/>
  <c r="C89" i="129"/>
  <c r="P89" i="129" s="1"/>
  <c r="B89" i="129"/>
  <c r="AB88" i="129"/>
  <c r="AA88" i="129"/>
  <c r="Z88" i="129"/>
  <c r="Y88" i="129"/>
  <c r="X88" i="129"/>
  <c r="W88" i="129"/>
  <c r="V88" i="129"/>
  <c r="U88" i="129"/>
  <c r="T88" i="129"/>
  <c r="S88" i="129"/>
  <c r="R88" i="129"/>
  <c r="E88" i="129"/>
  <c r="D88" i="129"/>
  <c r="C88" i="129"/>
  <c r="P88" i="129" s="1"/>
  <c r="B88" i="129"/>
  <c r="AB87" i="129"/>
  <c r="AA87" i="129"/>
  <c r="Z87" i="129"/>
  <c r="Y87" i="129"/>
  <c r="X87" i="129"/>
  <c r="W87" i="129"/>
  <c r="V87" i="129"/>
  <c r="U87" i="129"/>
  <c r="T87" i="129"/>
  <c r="S87" i="129"/>
  <c r="R87" i="129"/>
  <c r="E87" i="129"/>
  <c r="D87" i="129"/>
  <c r="C87" i="129"/>
  <c r="P87" i="129" s="1"/>
  <c r="B87" i="129"/>
  <c r="AB86" i="129"/>
  <c r="AA86" i="129"/>
  <c r="Z86" i="129"/>
  <c r="Y86" i="129"/>
  <c r="X86" i="129"/>
  <c r="W86" i="129"/>
  <c r="V86" i="129"/>
  <c r="U86" i="129"/>
  <c r="T86" i="129"/>
  <c r="S86" i="129"/>
  <c r="R86" i="129"/>
  <c r="E86" i="129"/>
  <c r="D86" i="129"/>
  <c r="C86" i="129"/>
  <c r="P86" i="129" s="1"/>
  <c r="B86" i="129"/>
  <c r="AB85" i="129"/>
  <c r="AA85" i="129"/>
  <c r="Z85" i="129"/>
  <c r="Y85" i="129"/>
  <c r="X85" i="129"/>
  <c r="W85" i="129"/>
  <c r="V85" i="129"/>
  <c r="U85" i="129"/>
  <c r="T85" i="129"/>
  <c r="S85" i="129"/>
  <c r="R85" i="129"/>
  <c r="E85" i="129"/>
  <c r="D85" i="129"/>
  <c r="C85" i="129"/>
  <c r="B85" i="129"/>
  <c r="AB84" i="129"/>
  <c r="AA84" i="129"/>
  <c r="Z84" i="129"/>
  <c r="Y84" i="129"/>
  <c r="X84" i="129"/>
  <c r="W84" i="129"/>
  <c r="V84" i="129"/>
  <c r="U84" i="129"/>
  <c r="T84" i="129"/>
  <c r="S84" i="129"/>
  <c r="R84" i="129"/>
  <c r="E84" i="129"/>
  <c r="D84" i="129"/>
  <c r="C84" i="129"/>
  <c r="B84" i="129"/>
  <c r="AB83" i="129"/>
  <c r="AA83" i="129"/>
  <c r="Z83" i="129"/>
  <c r="Y83" i="129"/>
  <c r="X83" i="129"/>
  <c r="W83" i="129"/>
  <c r="V83" i="129"/>
  <c r="U83" i="129"/>
  <c r="T83" i="129"/>
  <c r="S83" i="129"/>
  <c r="R83" i="129"/>
  <c r="E83" i="129"/>
  <c r="D83" i="129"/>
  <c r="C83" i="129"/>
  <c r="P83" i="129" s="1"/>
  <c r="B83" i="129"/>
  <c r="AB82" i="129"/>
  <c r="AA82" i="129"/>
  <c r="Z82" i="129"/>
  <c r="Y82" i="129"/>
  <c r="X82" i="129"/>
  <c r="W82" i="129"/>
  <c r="V82" i="129"/>
  <c r="U82" i="129"/>
  <c r="T82" i="129"/>
  <c r="S82" i="129"/>
  <c r="R82" i="129"/>
  <c r="E82" i="129"/>
  <c r="D82" i="129"/>
  <c r="C82" i="129"/>
  <c r="P82" i="129" s="1"/>
  <c r="B82" i="129"/>
  <c r="AB81" i="129"/>
  <c r="AA81" i="129"/>
  <c r="Z81" i="129"/>
  <c r="Y81" i="129"/>
  <c r="X81" i="129"/>
  <c r="W81" i="129"/>
  <c r="V81" i="129"/>
  <c r="U81" i="129"/>
  <c r="T81" i="129"/>
  <c r="S81" i="129"/>
  <c r="R81" i="129"/>
  <c r="E81" i="129"/>
  <c r="D81" i="129"/>
  <c r="C81" i="129"/>
  <c r="P81" i="129" s="1"/>
  <c r="B81" i="129"/>
  <c r="AB80" i="129"/>
  <c r="AA80" i="129"/>
  <c r="Z80" i="129"/>
  <c r="Y80" i="129"/>
  <c r="X80" i="129"/>
  <c r="W80" i="129"/>
  <c r="V80" i="129"/>
  <c r="U80" i="129"/>
  <c r="T80" i="129"/>
  <c r="S80" i="129"/>
  <c r="R80" i="129"/>
  <c r="E80" i="129"/>
  <c r="D80" i="129"/>
  <c r="C80" i="129"/>
  <c r="B80" i="129"/>
  <c r="AB79" i="129"/>
  <c r="AA79" i="129"/>
  <c r="Z79" i="129"/>
  <c r="Y79" i="129"/>
  <c r="X79" i="129"/>
  <c r="W79" i="129"/>
  <c r="V79" i="129"/>
  <c r="U79" i="129"/>
  <c r="T79" i="129"/>
  <c r="S79" i="129"/>
  <c r="R79" i="129"/>
  <c r="E79" i="129"/>
  <c r="D79" i="129"/>
  <c r="C79" i="129"/>
  <c r="B79" i="129"/>
  <c r="AB78" i="129"/>
  <c r="AA78" i="129"/>
  <c r="Z78" i="129"/>
  <c r="Y78" i="129"/>
  <c r="X78" i="129"/>
  <c r="W78" i="129"/>
  <c r="V78" i="129"/>
  <c r="U78" i="129"/>
  <c r="T78" i="129"/>
  <c r="S78" i="129"/>
  <c r="R78" i="129"/>
  <c r="E78" i="129"/>
  <c r="D78" i="129"/>
  <c r="C78" i="129"/>
  <c r="B78" i="129"/>
  <c r="AB77" i="129"/>
  <c r="AA77" i="129"/>
  <c r="Z77" i="129"/>
  <c r="Y77" i="129"/>
  <c r="X77" i="129"/>
  <c r="W77" i="129"/>
  <c r="V77" i="129"/>
  <c r="U77" i="129"/>
  <c r="T77" i="129"/>
  <c r="S77" i="129"/>
  <c r="R77" i="129"/>
  <c r="E77" i="129"/>
  <c r="D77" i="129"/>
  <c r="C77" i="129"/>
  <c r="P77" i="129" s="1"/>
  <c r="B77" i="129"/>
  <c r="AB76" i="129"/>
  <c r="AA76" i="129"/>
  <c r="Z76" i="129"/>
  <c r="Y76" i="129"/>
  <c r="X76" i="129"/>
  <c r="W76" i="129"/>
  <c r="V76" i="129"/>
  <c r="U76" i="129"/>
  <c r="T76" i="129"/>
  <c r="S76" i="129"/>
  <c r="R76" i="129"/>
  <c r="E76" i="129"/>
  <c r="D76" i="129"/>
  <c r="C76" i="129"/>
  <c r="P76" i="129" s="1"/>
  <c r="B76" i="129"/>
  <c r="AB75" i="129"/>
  <c r="AA75" i="129"/>
  <c r="Z75" i="129"/>
  <c r="Y75" i="129"/>
  <c r="X75" i="129"/>
  <c r="W75" i="129"/>
  <c r="V75" i="129"/>
  <c r="U75" i="129"/>
  <c r="T75" i="129"/>
  <c r="S75" i="129"/>
  <c r="R75" i="129"/>
  <c r="E75" i="129"/>
  <c r="D75" i="129"/>
  <c r="C75" i="129"/>
  <c r="P75" i="129" s="1"/>
  <c r="B75" i="129"/>
  <c r="AB74" i="129"/>
  <c r="AA74" i="129"/>
  <c r="Z74" i="129"/>
  <c r="Y74" i="129"/>
  <c r="X74" i="129"/>
  <c r="W74" i="129"/>
  <c r="V74" i="129"/>
  <c r="U74" i="129"/>
  <c r="T74" i="129"/>
  <c r="S74" i="129"/>
  <c r="R74" i="129"/>
  <c r="E74" i="129"/>
  <c r="D74" i="129"/>
  <c r="C74" i="129"/>
  <c r="P74" i="129" s="1"/>
  <c r="B74" i="129"/>
  <c r="AB73" i="129"/>
  <c r="AA73" i="129"/>
  <c r="Z73" i="129"/>
  <c r="Y73" i="129"/>
  <c r="X73" i="129"/>
  <c r="W73" i="129"/>
  <c r="V73" i="129"/>
  <c r="U73" i="129"/>
  <c r="T73" i="129"/>
  <c r="S73" i="129"/>
  <c r="R73" i="129"/>
  <c r="E73" i="129"/>
  <c r="D73" i="129"/>
  <c r="C73" i="129"/>
  <c r="P73" i="129" s="1"/>
  <c r="B73" i="129"/>
  <c r="AB72" i="129"/>
  <c r="AA72" i="129"/>
  <c r="Z72" i="129"/>
  <c r="Y72" i="129"/>
  <c r="X72" i="129"/>
  <c r="W72" i="129"/>
  <c r="V72" i="129"/>
  <c r="U72" i="129"/>
  <c r="T72" i="129"/>
  <c r="S72" i="129"/>
  <c r="R72" i="129"/>
  <c r="E72" i="129"/>
  <c r="D72" i="129"/>
  <c r="C72" i="129"/>
  <c r="P72" i="129" s="1"/>
  <c r="B72" i="129"/>
  <c r="AB71" i="129"/>
  <c r="AA71" i="129"/>
  <c r="Z71" i="129"/>
  <c r="Y71" i="129"/>
  <c r="X71" i="129"/>
  <c r="W71" i="129"/>
  <c r="V71" i="129"/>
  <c r="U71" i="129"/>
  <c r="T71" i="129"/>
  <c r="S71" i="129"/>
  <c r="R71" i="129"/>
  <c r="E71" i="129"/>
  <c r="D71" i="129"/>
  <c r="C71" i="129"/>
  <c r="P71" i="129" s="1"/>
  <c r="B71" i="129"/>
  <c r="AB70" i="129"/>
  <c r="AA70" i="129"/>
  <c r="Z70" i="129"/>
  <c r="Y70" i="129"/>
  <c r="X70" i="129"/>
  <c r="W70" i="129"/>
  <c r="V70" i="129"/>
  <c r="U70" i="129"/>
  <c r="T70" i="129"/>
  <c r="S70" i="129"/>
  <c r="R70" i="129"/>
  <c r="E70" i="129"/>
  <c r="D70" i="129"/>
  <c r="C70" i="129"/>
  <c r="B70" i="129"/>
  <c r="AB69" i="129"/>
  <c r="AA69" i="129"/>
  <c r="Z69" i="129"/>
  <c r="Y69" i="129"/>
  <c r="X69" i="129"/>
  <c r="W69" i="129"/>
  <c r="V69" i="129"/>
  <c r="U69" i="129"/>
  <c r="T69" i="129"/>
  <c r="S69" i="129"/>
  <c r="R69" i="129"/>
  <c r="E69" i="129"/>
  <c r="D69" i="129"/>
  <c r="C69" i="129"/>
  <c r="B69" i="129"/>
  <c r="AB68" i="129"/>
  <c r="AA68" i="129"/>
  <c r="Z68" i="129"/>
  <c r="Y68" i="129"/>
  <c r="X68" i="129"/>
  <c r="W68" i="129"/>
  <c r="V68" i="129"/>
  <c r="U68" i="129"/>
  <c r="T68" i="129"/>
  <c r="S68" i="129"/>
  <c r="R68" i="129"/>
  <c r="E68" i="129"/>
  <c r="D68" i="129"/>
  <c r="C68" i="129"/>
  <c r="B68" i="129"/>
  <c r="AB67" i="129"/>
  <c r="AA67" i="129"/>
  <c r="Z67" i="129"/>
  <c r="Y67" i="129"/>
  <c r="X67" i="129"/>
  <c r="W67" i="129"/>
  <c r="V67" i="129"/>
  <c r="U67" i="129"/>
  <c r="T67" i="129"/>
  <c r="S67" i="129"/>
  <c r="R67" i="129"/>
  <c r="E67" i="129"/>
  <c r="D67" i="129"/>
  <c r="C67" i="129"/>
  <c r="B67" i="129"/>
  <c r="AB66" i="129"/>
  <c r="AA66" i="129"/>
  <c r="Z66" i="129"/>
  <c r="Y66" i="129"/>
  <c r="X66" i="129"/>
  <c r="W66" i="129"/>
  <c r="V66" i="129"/>
  <c r="U66" i="129"/>
  <c r="T66" i="129"/>
  <c r="S66" i="129"/>
  <c r="R66" i="129"/>
  <c r="E66" i="129"/>
  <c r="D66" i="129"/>
  <c r="C66" i="129"/>
  <c r="B66" i="129"/>
  <c r="AB65" i="129"/>
  <c r="AA65" i="129"/>
  <c r="Z65" i="129"/>
  <c r="Y65" i="129"/>
  <c r="X65" i="129"/>
  <c r="W65" i="129"/>
  <c r="V65" i="129"/>
  <c r="U65" i="129"/>
  <c r="T65" i="129"/>
  <c r="S65" i="129"/>
  <c r="R65" i="129"/>
  <c r="E65" i="129"/>
  <c r="D65" i="129"/>
  <c r="C65" i="129"/>
  <c r="B65" i="129"/>
  <c r="AB64" i="129"/>
  <c r="AA64" i="129"/>
  <c r="Z64" i="129"/>
  <c r="Y64" i="129"/>
  <c r="X64" i="129"/>
  <c r="W64" i="129"/>
  <c r="V64" i="129"/>
  <c r="U64" i="129"/>
  <c r="T64" i="129"/>
  <c r="S64" i="129"/>
  <c r="R64" i="129"/>
  <c r="E64" i="129"/>
  <c r="D64" i="129"/>
  <c r="C64" i="129"/>
  <c r="B64" i="129"/>
  <c r="AB63" i="129"/>
  <c r="AA63" i="129"/>
  <c r="Z63" i="129"/>
  <c r="Y63" i="129"/>
  <c r="X63" i="129"/>
  <c r="W63" i="129"/>
  <c r="V63" i="129"/>
  <c r="U63" i="129"/>
  <c r="T63" i="129"/>
  <c r="S63" i="129"/>
  <c r="R63" i="129"/>
  <c r="E63" i="129"/>
  <c r="D63" i="129"/>
  <c r="C63" i="129"/>
  <c r="B63" i="129"/>
  <c r="AB62" i="129"/>
  <c r="AA62" i="129"/>
  <c r="Z62" i="129"/>
  <c r="Y62" i="129"/>
  <c r="X62" i="129"/>
  <c r="W62" i="129"/>
  <c r="V62" i="129"/>
  <c r="U62" i="129"/>
  <c r="T62" i="129"/>
  <c r="S62" i="129"/>
  <c r="R62" i="129"/>
  <c r="E62" i="129"/>
  <c r="D62" i="129"/>
  <c r="C62" i="129"/>
  <c r="B62" i="129"/>
  <c r="AB61" i="129"/>
  <c r="AA61" i="129"/>
  <c r="Z61" i="129"/>
  <c r="Y61" i="129"/>
  <c r="X61" i="129"/>
  <c r="W61" i="129"/>
  <c r="V61" i="129"/>
  <c r="U61" i="129"/>
  <c r="T61" i="129"/>
  <c r="S61" i="129"/>
  <c r="R61" i="129"/>
  <c r="E61" i="129"/>
  <c r="D61" i="129"/>
  <c r="C61" i="129"/>
  <c r="B61" i="129"/>
  <c r="AB60" i="129"/>
  <c r="AA60" i="129"/>
  <c r="Z60" i="129"/>
  <c r="Y60" i="129"/>
  <c r="X60" i="129"/>
  <c r="W60" i="129"/>
  <c r="V60" i="129"/>
  <c r="U60" i="129"/>
  <c r="T60" i="129"/>
  <c r="S60" i="129"/>
  <c r="R60" i="129"/>
  <c r="E60" i="129"/>
  <c r="D60" i="129"/>
  <c r="C60" i="129"/>
  <c r="B60" i="129"/>
  <c r="AB59" i="129"/>
  <c r="AA59" i="129"/>
  <c r="Z59" i="129"/>
  <c r="Y59" i="129"/>
  <c r="X59" i="129"/>
  <c r="W59" i="129"/>
  <c r="V59" i="129"/>
  <c r="U59" i="129"/>
  <c r="T59" i="129"/>
  <c r="S59" i="129"/>
  <c r="R59" i="129"/>
  <c r="E59" i="129"/>
  <c r="D59" i="129"/>
  <c r="C59" i="129"/>
  <c r="B59" i="129"/>
  <c r="AB58" i="129"/>
  <c r="AA58" i="129"/>
  <c r="Z58" i="129"/>
  <c r="Y58" i="129"/>
  <c r="X58" i="129"/>
  <c r="W58" i="129"/>
  <c r="V58" i="129"/>
  <c r="U58" i="129"/>
  <c r="T58" i="129"/>
  <c r="S58" i="129"/>
  <c r="R58" i="129"/>
  <c r="E58" i="129"/>
  <c r="D58" i="129"/>
  <c r="C58" i="129"/>
  <c r="B58" i="129"/>
  <c r="AB57" i="129"/>
  <c r="AA57" i="129"/>
  <c r="Z57" i="129"/>
  <c r="Y57" i="129"/>
  <c r="X57" i="129"/>
  <c r="W57" i="129"/>
  <c r="V57" i="129"/>
  <c r="U57" i="129"/>
  <c r="T57" i="129"/>
  <c r="S57" i="129"/>
  <c r="R57" i="129"/>
  <c r="E57" i="129"/>
  <c r="D57" i="129"/>
  <c r="C57" i="129"/>
  <c r="B57" i="129"/>
  <c r="AB56" i="129"/>
  <c r="AA56" i="129"/>
  <c r="Z56" i="129"/>
  <c r="Y56" i="129"/>
  <c r="X56" i="129"/>
  <c r="W56" i="129"/>
  <c r="V56" i="129"/>
  <c r="U56" i="129"/>
  <c r="T56" i="129"/>
  <c r="S56" i="129"/>
  <c r="R56" i="129"/>
  <c r="E56" i="129"/>
  <c r="D56" i="129"/>
  <c r="C56" i="129"/>
  <c r="B56" i="129"/>
  <c r="AB55" i="129"/>
  <c r="AA55" i="129"/>
  <c r="Z55" i="129"/>
  <c r="Y55" i="129"/>
  <c r="X55" i="129"/>
  <c r="W55" i="129"/>
  <c r="V55" i="129"/>
  <c r="U55" i="129"/>
  <c r="T55" i="129"/>
  <c r="S55" i="129"/>
  <c r="R55" i="129"/>
  <c r="E55" i="129"/>
  <c r="D55" i="129"/>
  <c r="C55" i="129"/>
  <c r="B55" i="129"/>
  <c r="AB54" i="129"/>
  <c r="AA54" i="129"/>
  <c r="Z54" i="129"/>
  <c r="Y54" i="129"/>
  <c r="X54" i="129"/>
  <c r="W54" i="129"/>
  <c r="V54" i="129"/>
  <c r="U54" i="129"/>
  <c r="T54" i="129"/>
  <c r="S54" i="129"/>
  <c r="R54" i="129"/>
  <c r="E54" i="129"/>
  <c r="D54" i="129"/>
  <c r="C54" i="129"/>
  <c r="B54" i="129"/>
  <c r="AB53" i="129"/>
  <c r="AA53" i="129"/>
  <c r="Z53" i="129"/>
  <c r="Y53" i="129"/>
  <c r="X53" i="129"/>
  <c r="W53" i="129"/>
  <c r="V53" i="129"/>
  <c r="U53" i="129"/>
  <c r="T53" i="129"/>
  <c r="S53" i="129"/>
  <c r="R53" i="129"/>
  <c r="E53" i="129"/>
  <c r="D53" i="129"/>
  <c r="C53" i="129"/>
  <c r="B53" i="129"/>
  <c r="AB52" i="129"/>
  <c r="AA52" i="129"/>
  <c r="Z52" i="129"/>
  <c r="Y52" i="129"/>
  <c r="X52" i="129"/>
  <c r="W52" i="129"/>
  <c r="V52" i="129"/>
  <c r="U52" i="129"/>
  <c r="T52" i="129"/>
  <c r="S52" i="129"/>
  <c r="R52" i="129"/>
  <c r="E52" i="129"/>
  <c r="D52" i="129"/>
  <c r="C52" i="129"/>
  <c r="B52" i="129"/>
  <c r="AB51" i="129"/>
  <c r="AA51" i="129"/>
  <c r="Z51" i="129"/>
  <c r="Y51" i="129"/>
  <c r="X51" i="129"/>
  <c r="W51" i="129"/>
  <c r="V51" i="129"/>
  <c r="U51" i="129"/>
  <c r="T51" i="129"/>
  <c r="S51" i="129"/>
  <c r="R51" i="129"/>
  <c r="E51" i="129"/>
  <c r="D51" i="129"/>
  <c r="C51" i="129"/>
  <c r="B51" i="129"/>
  <c r="AB50" i="129"/>
  <c r="AA50" i="129"/>
  <c r="Z50" i="129"/>
  <c r="Y50" i="129"/>
  <c r="X50" i="129"/>
  <c r="W50" i="129"/>
  <c r="V50" i="129"/>
  <c r="U50" i="129"/>
  <c r="T50" i="129"/>
  <c r="S50" i="129"/>
  <c r="R50" i="129"/>
  <c r="E50" i="129"/>
  <c r="D50" i="129"/>
  <c r="C50" i="129"/>
  <c r="B50" i="129"/>
  <c r="AB49" i="129"/>
  <c r="AA49" i="129"/>
  <c r="Z49" i="129"/>
  <c r="Y49" i="129"/>
  <c r="X49" i="129"/>
  <c r="W49" i="129"/>
  <c r="V49" i="129"/>
  <c r="U49" i="129"/>
  <c r="T49" i="129"/>
  <c r="S49" i="129"/>
  <c r="R49" i="129"/>
  <c r="E49" i="129"/>
  <c r="D49" i="129"/>
  <c r="C49" i="129"/>
  <c r="B49" i="129"/>
  <c r="AB48" i="129"/>
  <c r="AA48" i="129"/>
  <c r="Z48" i="129"/>
  <c r="Y48" i="129"/>
  <c r="X48" i="129"/>
  <c r="W48" i="129"/>
  <c r="V48" i="129"/>
  <c r="U48" i="129"/>
  <c r="T48" i="129"/>
  <c r="S48" i="129"/>
  <c r="R48" i="129"/>
  <c r="E48" i="129"/>
  <c r="D48" i="129"/>
  <c r="C48" i="129"/>
  <c r="B48" i="129"/>
  <c r="AB47" i="129"/>
  <c r="AA47" i="129"/>
  <c r="Z47" i="129"/>
  <c r="Y47" i="129"/>
  <c r="X47" i="129"/>
  <c r="W47" i="129"/>
  <c r="V47" i="129"/>
  <c r="U47" i="129"/>
  <c r="T47" i="129"/>
  <c r="S47" i="129"/>
  <c r="R47" i="129"/>
  <c r="E47" i="129"/>
  <c r="D47" i="129"/>
  <c r="C47" i="129"/>
  <c r="B47" i="129"/>
  <c r="AB46" i="129"/>
  <c r="AA46" i="129"/>
  <c r="Z46" i="129"/>
  <c r="Y46" i="129"/>
  <c r="X46" i="129"/>
  <c r="W46" i="129"/>
  <c r="V46" i="129"/>
  <c r="U46" i="129"/>
  <c r="T46" i="129"/>
  <c r="S46" i="129"/>
  <c r="R46" i="129"/>
  <c r="E46" i="129"/>
  <c r="D46" i="129"/>
  <c r="C46" i="129"/>
  <c r="B46" i="129"/>
  <c r="AB45" i="129"/>
  <c r="AA45" i="129"/>
  <c r="Z45" i="129"/>
  <c r="Y45" i="129"/>
  <c r="X45" i="129"/>
  <c r="W45" i="129"/>
  <c r="V45" i="129"/>
  <c r="U45" i="129"/>
  <c r="T45" i="129"/>
  <c r="S45" i="129"/>
  <c r="R45" i="129"/>
  <c r="E45" i="129"/>
  <c r="D45" i="129"/>
  <c r="C45" i="129"/>
  <c r="B45" i="129"/>
  <c r="AB44" i="129"/>
  <c r="AA44" i="129"/>
  <c r="Z44" i="129"/>
  <c r="Y44" i="129"/>
  <c r="X44" i="129"/>
  <c r="W44" i="129"/>
  <c r="V44" i="129"/>
  <c r="U44" i="129"/>
  <c r="T44" i="129"/>
  <c r="S44" i="129"/>
  <c r="R44" i="129"/>
  <c r="E44" i="129"/>
  <c r="D44" i="129"/>
  <c r="C44" i="129"/>
  <c r="B44" i="129"/>
  <c r="AB43" i="129"/>
  <c r="AA43" i="129"/>
  <c r="Z43" i="129"/>
  <c r="Y43" i="129"/>
  <c r="X43" i="129"/>
  <c r="W43" i="129"/>
  <c r="V43" i="129"/>
  <c r="U43" i="129"/>
  <c r="T43" i="129"/>
  <c r="S43" i="129"/>
  <c r="R43" i="129"/>
  <c r="E43" i="129"/>
  <c r="D43" i="129"/>
  <c r="C43" i="129"/>
  <c r="B43" i="129"/>
  <c r="AB42" i="129"/>
  <c r="AA42" i="129"/>
  <c r="Z42" i="129"/>
  <c r="Y42" i="129"/>
  <c r="X42" i="129"/>
  <c r="W42" i="129"/>
  <c r="V42" i="129"/>
  <c r="U42" i="129"/>
  <c r="T42" i="129"/>
  <c r="S42" i="129"/>
  <c r="R42" i="129"/>
  <c r="E42" i="129"/>
  <c r="D42" i="129"/>
  <c r="C42" i="129"/>
  <c r="B42" i="129"/>
  <c r="AB41" i="129"/>
  <c r="AA41" i="129"/>
  <c r="Z41" i="129"/>
  <c r="Y41" i="129"/>
  <c r="X41" i="129"/>
  <c r="W41" i="129"/>
  <c r="V41" i="129"/>
  <c r="U41" i="129"/>
  <c r="T41" i="129"/>
  <c r="S41" i="129"/>
  <c r="R41" i="129"/>
  <c r="E41" i="129"/>
  <c r="D41" i="129"/>
  <c r="C41" i="129"/>
  <c r="B41" i="129"/>
  <c r="AB40" i="129"/>
  <c r="AA40" i="129"/>
  <c r="Z40" i="129"/>
  <c r="Y40" i="129"/>
  <c r="X40" i="129"/>
  <c r="W40" i="129"/>
  <c r="V40" i="129"/>
  <c r="U40" i="129"/>
  <c r="T40" i="129"/>
  <c r="S40" i="129"/>
  <c r="R40" i="129"/>
  <c r="E40" i="129"/>
  <c r="D40" i="129"/>
  <c r="C40" i="129"/>
  <c r="B40" i="129"/>
  <c r="AB39" i="129"/>
  <c r="AA39" i="129"/>
  <c r="Z39" i="129"/>
  <c r="Y39" i="129"/>
  <c r="X39" i="129"/>
  <c r="W39" i="129"/>
  <c r="V39" i="129"/>
  <c r="U39" i="129"/>
  <c r="T39" i="129"/>
  <c r="S39" i="129"/>
  <c r="R39" i="129"/>
  <c r="E39" i="129"/>
  <c r="D39" i="129"/>
  <c r="C39" i="129"/>
  <c r="B39" i="129"/>
  <c r="AB38" i="129"/>
  <c r="AA38" i="129"/>
  <c r="Z38" i="129"/>
  <c r="Y38" i="129"/>
  <c r="X38" i="129"/>
  <c r="W38" i="129"/>
  <c r="V38" i="129"/>
  <c r="U38" i="129"/>
  <c r="T38" i="129"/>
  <c r="S38" i="129"/>
  <c r="R38" i="129"/>
  <c r="E38" i="129"/>
  <c r="D38" i="129"/>
  <c r="C38" i="129"/>
  <c r="B38" i="129"/>
  <c r="AB37" i="129"/>
  <c r="AA37" i="129"/>
  <c r="Z37" i="129"/>
  <c r="Y37" i="129"/>
  <c r="X37" i="129"/>
  <c r="W37" i="129"/>
  <c r="V37" i="129"/>
  <c r="U37" i="129"/>
  <c r="T37" i="129"/>
  <c r="S37" i="129"/>
  <c r="R37" i="129"/>
  <c r="E37" i="129"/>
  <c r="D37" i="129"/>
  <c r="C37" i="129"/>
  <c r="B37" i="129"/>
  <c r="AB36" i="129"/>
  <c r="AA36" i="129"/>
  <c r="Z36" i="129"/>
  <c r="Y36" i="129"/>
  <c r="X36" i="129"/>
  <c r="W36" i="129"/>
  <c r="V36" i="129"/>
  <c r="U36" i="129"/>
  <c r="T36" i="129"/>
  <c r="S36" i="129"/>
  <c r="R36" i="129"/>
  <c r="E36" i="129"/>
  <c r="D36" i="129"/>
  <c r="C36" i="129"/>
  <c r="B36" i="129"/>
  <c r="AB35" i="129"/>
  <c r="AA35" i="129"/>
  <c r="Z35" i="129"/>
  <c r="Y35" i="129"/>
  <c r="X35" i="129"/>
  <c r="W35" i="129"/>
  <c r="V35" i="129"/>
  <c r="U35" i="129"/>
  <c r="T35" i="129"/>
  <c r="S35" i="129"/>
  <c r="R35" i="129"/>
  <c r="E35" i="129"/>
  <c r="D35" i="129"/>
  <c r="C35" i="129"/>
  <c r="B35" i="129"/>
  <c r="AB34" i="129"/>
  <c r="AA34" i="129"/>
  <c r="Z34" i="129"/>
  <c r="Y34" i="129"/>
  <c r="X34" i="129"/>
  <c r="W34" i="129"/>
  <c r="V34" i="129"/>
  <c r="U34" i="129"/>
  <c r="T34" i="129"/>
  <c r="S34" i="129"/>
  <c r="R34" i="129"/>
  <c r="E34" i="129"/>
  <c r="D34" i="129"/>
  <c r="C34" i="129"/>
  <c r="B34" i="129"/>
  <c r="AB33" i="129"/>
  <c r="AA33" i="129"/>
  <c r="Z33" i="129"/>
  <c r="Y33" i="129"/>
  <c r="X33" i="129"/>
  <c r="W33" i="129"/>
  <c r="V33" i="129"/>
  <c r="U33" i="129"/>
  <c r="T33" i="129"/>
  <c r="S33" i="129"/>
  <c r="R33" i="129"/>
  <c r="E33" i="129"/>
  <c r="D33" i="129"/>
  <c r="C33" i="129"/>
  <c r="P33" i="129" s="1"/>
  <c r="B33" i="129"/>
  <c r="AB32" i="129"/>
  <c r="AA32" i="129"/>
  <c r="Z32" i="129"/>
  <c r="Y32" i="129"/>
  <c r="X32" i="129"/>
  <c r="W32" i="129"/>
  <c r="V32" i="129"/>
  <c r="U32" i="129"/>
  <c r="T32" i="129"/>
  <c r="S32" i="129"/>
  <c r="R32" i="129"/>
  <c r="E32" i="129"/>
  <c r="D32" i="129"/>
  <c r="C32" i="129"/>
  <c r="P32" i="129" s="1"/>
  <c r="B32" i="129"/>
  <c r="AB31" i="129"/>
  <c r="AA31" i="129"/>
  <c r="Z31" i="129"/>
  <c r="Y31" i="129"/>
  <c r="X31" i="129"/>
  <c r="W31" i="129"/>
  <c r="V31" i="129"/>
  <c r="U31" i="129"/>
  <c r="T31" i="129"/>
  <c r="S31" i="129"/>
  <c r="R31" i="129"/>
  <c r="E31" i="129"/>
  <c r="D31" i="129"/>
  <c r="C31" i="129"/>
  <c r="B31" i="129"/>
  <c r="AB30" i="129"/>
  <c r="AA30" i="129"/>
  <c r="Z30" i="129"/>
  <c r="Y30" i="129"/>
  <c r="X30" i="129"/>
  <c r="W30" i="129"/>
  <c r="V30" i="129"/>
  <c r="U30" i="129"/>
  <c r="T30" i="129"/>
  <c r="S30" i="129"/>
  <c r="R30" i="129"/>
  <c r="E30" i="129"/>
  <c r="D30" i="129"/>
  <c r="C30" i="129"/>
  <c r="B30" i="129"/>
  <c r="AB29" i="129"/>
  <c r="AA29" i="129"/>
  <c r="Z29" i="129"/>
  <c r="Y29" i="129"/>
  <c r="X29" i="129"/>
  <c r="W29" i="129"/>
  <c r="V29" i="129"/>
  <c r="U29" i="129"/>
  <c r="T29" i="129"/>
  <c r="S29" i="129"/>
  <c r="R29" i="129"/>
  <c r="E29" i="129"/>
  <c r="D29" i="129"/>
  <c r="C29" i="129"/>
  <c r="B29" i="129"/>
  <c r="AB28" i="129"/>
  <c r="AA28" i="129"/>
  <c r="Z28" i="129"/>
  <c r="Y28" i="129"/>
  <c r="X28" i="129"/>
  <c r="W28" i="129"/>
  <c r="V28" i="129"/>
  <c r="U28" i="129"/>
  <c r="T28" i="129"/>
  <c r="S28" i="129"/>
  <c r="R28" i="129"/>
  <c r="E28" i="129"/>
  <c r="D28" i="129"/>
  <c r="C28" i="129"/>
  <c r="B28" i="129"/>
  <c r="AB27" i="129"/>
  <c r="AA27" i="129"/>
  <c r="Z27" i="129"/>
  <c r="Y27" i="129"/>
  <c r="X27" i="129"/>
  <c r="W27" i="129"/>
  <c r="V27" i="129"/>
  <c r="U27" i="129"/>
  <c r="T27" i="129"/>
  <c r="S27" i="129"/>
  <c r="R27" i="129"/>
  <c r="E27" i="129"/>
  <c r="D27" i="129"/>
  <c r="C27" i="129"/>
  <c r="B27" i="129"/>
  <c r="AB26" i="129"/>
  <c r="AA26" i="129"/>
  <c r="Z26" i="129"/>
  <c r="Y26" i="129"/>
  <c r="X26" i="129"/>
  <c r="W26" i="129"/>
  <c r="V26" i="129"/>
  <c r="U26" i="129"/>
  <c r="T26" i="129"/>
  <c r="S26" i="129"/>
  <c r="R26" i="129"/>
  <c r="E26" i="129"/>
  <c r="D26" i="129"/>
  <c r="C26" i="129"/>
  <c r="B26" i="129"/>
  <c r="AB25" i="129"/>
  <c r="AA25" i="129"/>
  <c r="Z25" i="129"/>
  <c r="Y25" i="129"/>
  <c r="X25" i="129"/>
  <c r="W25" i="129"/>
  <c r="V25" i="129"/>
  <c r="U25" i="129"/>
  <c r="T25" i="129"/>
  <c r="S25" i="129"/>
  <c r="R25" i="129"/>
  <c r="E25" i="129"/>
  <c r="D25" i="129"/>
  <c r="C25" i="129"/>
  <c r="B25" i="129"/>
  <c r="AB24" i="129"/>
  <c r="AA24" i="129"/>
  <c r="Z24" i="129"/>
  <c r="Y24" i="129"/>
  <c r="X24" i="129"/>
  <c r="W24" i="129"/>
  <c r="V24" i="129"/>
  <c r="U24" i="129"/>
  <c r="T24" i="129"/>
  <c r="S24" i="129"/>
  <c r="R24" i="129"/>
  <c r="E24" i="129"/>
  <c r="D24" i="129"/>
  <c r="C24" i="129"/>
  <c r="B24" i="129"/>
  <c r="AB23" i="129"/>
  <c r="AA23" i="129"/>
  <c r="Z23" i="129"/>
  <c r="Y23" i="129"/>
  <c r="X23" i="129"/>
  <c r="W23" i="129"/>
  <c r="V23" i="129"/>
  <c r="U23" i="129"/>
  <c r="T23" i="129"/>
  <c r="S23" i="129"/>
  <c r="R23" i="129"/>
  <c r="E23" i="129"/>
  <c r="D23" i="129"/>
  <c r="C23" i="129"/>
  <c r="B23" i="129"/>
  <c r="AB22" i="129"/>
  <c r="AA22" i="129"/>
  <c r="Z22" i="129"/>
  <c r="Y22" i="129"/>
  <c r="X22" i="129"/>
  <c r="W22" i="129"/>
  <c r="V22" i="129"/>
  <c r="U22" i="129"/>
  <c r="T22" i="129"/>
  <c r="S22" i="129"/>
  <c r="R22" i="129"/>
  <c r="E22" i="129"/>
  <c r="D22" i="129"/>
  <c r="C22" i="129"/>
  <c r="B22" i="129"/>
  <c r="AB21" i="129"/>
  <c r="AA21" i="129"/>
  <c r="Z21" i="129"/>
  <c r="Y21" i="129"/>
  <c r="X21" i="129"/>
  <c r="W21" i="129"/>
  <c r="V21" i="129"/>
  <c r="U21" i="129"/>
  <c r="T21" i="129"/>
  <c r="S21" i="129"/>
  <c r="R21" i="129"/>
  <c r="E21" i="129"/>
  <c r="D21" i="129"/>
  <c r="C21" i="129"/>
  <c r="B21" i="129"/>
  <c r="AB20" i="129"/>
  <c r="AA20" i="129"/>
  <c r="Z20" i="129"/>
  <c r="Y20" i="129"/>
  <c r="X20" i="129"/>
  <c r="W20" i="129"/>
  <c r="V20" i="129"/>
  <c r="U20" i="129"/>
  <c r="T20" i="129"/>
  <c r="S20" i="129"/>
  <c r="R20" i="129"/>
  <c r="E20" i="129"/>
  <c r="D20" i="129"/>
  <c r="C20" i="129"/>
  <c r="B20" i="129"/>
  <c r="AB19" i="129"/>
  <c r="AA19" i="129"/>
  <c r="Z19" i="129"/>
  <c r="Y19" i="129"/>
  <c r="X19" i="129"/>
  <c r="W19" i="129"/>
  <c r="V19" i="129"/>
  <c r="U19" i="129"/>
  <c r="T19" i="129"/>
  <c r="S19" i="129"/>
  <c r="R19" i="129"/>
  <c r="E19" i="129"/>
  <c r="D19" i="129"/>
  <c r="C19" i="129"/>
  <c r="B19" i="129"/>
  <c r="AB18" i="129"/>
  <c r="AA18" i="129"/>
  <c r="Z18" i="129"/>
  <c r="Y18" i="129"/>
  <c r="X18" i="129"/>
  <c r="W18" i="129"/>
  <c r="V18" i="129"/>
  <c r="U18" i="129"/>
  <c r="T18" i="129"/>
  <c r="S18" i="129"/>
  <c r="R18" i="129"/>
  <c r="E18" i="129"/>
  <c r="D18" i="129"/>
  <c r="C18" i="129"/>
  <c r="B18" i="129"/>
  <c r="AB17" i="129"/>
  <c r="AA17" i="129"/>
  <c r="Z17" i="129"/>
  <c r="Y17" i="129"/>
  <c r="X17" i="129"/>
  <c r="W17" i="129"/>
  <c r="V17" i="129"/>
  <c r="U17" i="129"/>
  <c r="T17" i="129"/>
  <c r="S17" i="129"/>
  <c r="R17" i="129"/>
  <c r="E17" i="129"/>
  <c r="D17" i="129"/>
  <c r="C17" i="129"/>
  <c r="P17" i="129" s="1"/>
  <c r="B17" i="129"/>
  <c r="AB16" i="129"/>
  <c r="AA16" i="129"/>
  <c r="Z16" i="129"/>
  <c r="Y16" i="129"/>
  <c r="X16" i="129"/>
  <c r="W16" i="129"/>
  <c r="V16" i="129"/>
  <c r="U16" i="129"/>
  <c r="T16" i="129"/>
  <c r="S16" i="129"/>
  <c r="R16" i="129"/>
  <c r="E16" i="129"/>
  <c r="D16" i="129"/>
  <c r="C16" i="129"/>
  <c r="P16" i="129" s="1"/>
  <c r="B16" i="129"/>
  <c r="AB15" i="129"/>
  <c r="AA15" i="129"/>
  <c r="Z15" i="129"/>
  <c r="Y15" i="129"/>
  <c r="X15" i="129"/>
  <c r="W15" i="129"/>
  <c r="V15" i="129"/>
  <c r="U15" i="129"/>
  <c r="T15" i="129"/>
  <c r="S15" i="129"/>
  <c r="R15" i="129"/>
  <c r="E15" i="129"/>
  <c r="D15" i="129"/>
  <c r="C15" i="129"/>
  <c r="P15" i="129" s="1"/>
  <c r="B15" i="129"/>
  <c r="AB14" i="129"/>
  <c r="AA14" i="129"/>
  <c r="Z14" i="129"/>
  <c r="Y14" i="129"/>
  <c r="X14" i="129"/>
  <c r="W14" i="129"/>
  <c r="V14" i="129"/>
  <c r="U14" i="129"/>
  <c r="T14" i="129"/>
  <c r="S14" i="129"/>
  <c r="R14" i="129"/>
  <c r="E14" i="129"/>
  <c r="D14" i="129"/>
  <c r="C14" i="129"/>
  <c r="P14" i="129" s="1"/>
  <c r="B14" i="129"/>
  <c r="AB13" i="129"/>
  <c r="AA13" i="129"/>
  <c r="Z13" i="129"/>
  <c r="Y13" i="129"/>
  <c r="X13" i="129"/>
  <c r="W13" i="129"/>
  <c r="V13" i="129"/>
  <c r="U13" i="129"/>
  <c r="T13" i="129"/>
  <c r="S13" i="129"/>
  <c r="R13" i="129"/>
  <c r="E13" i="129"/>
  <c r="D13" i="129"/>
  <c r="C13" i="129"/>
  <c r="B13" i="129"/>
  <c r="AB12" i="129"/>
  <c r="AA12" i="129"/>
  <c r="Z12" i="129"/>
  <c r="Y12" i="129"/>
  <c r="X12" i="129"/>
  <c r="W12" i="129"/>
  <c r="V12" i="129"/>
  <c r="U12" i="129"/>
  <c r="T12" i="129"/>
  <c r="S12" i="129"/>
  <c r="R12" i="129"/>
  <c r="E12" i="129"/>
  <c r="D12" i="129"/>
  <c r="C12" i="129"/>
  <c r="B12" i="129"/>
  <c r="AB11" i="129"/>
  <c r="AA11" i="129"/>
  <c r="Z11" i="129"/>
  <c r="Y11" i="129"/>
  <c r="X11" i="129"/>
  <c r="W11" i="129"/>
  <c r="V11" i="129"/>
  <c r="U11" i="129"/>
  <c r="T11" i="129"/>
  <c r="S11" i="129"/>
  <c r="R11" i="129"/>
  <c r="E11" i="129"/>
  <c r="D11" i="129"/>
  <c r="C11" i="129"/>
  <c r="B11" i="129"/>
  <c r="AB10" i="129"/>
  <c r="AA10" i="129"/>
  <c r="Z10" i="129"/>
  <c r="Y10" i="129"/>
  <c r="X10" i="129"/>
  <c r="W10" i="129"/>
  <c r="V10" i="129"/>
  <c r="U10" i="129"/>
  <c r="T10" i="129"/>
  <c r="S10" i="129"/>
  <c r="R10" i="129"/>
  <c r="E10" i="129"/>
  <c r="D10" i="129"/>
  <c r="C10" i="129"/>
  <c r="P10" i="129" s="1"/>
  <c r="B10" i="129"/>
  <c r="AB9" i="129"/>
  <c r="AA9" i="129"/>
  <c r="Z9" i="129"/>
  <c r="Y9" i="129"/>
  <c r="X9" i="129"/>
  <c r="W9" i="129"/>
  <c r="V9" i="129"/>
  <c r="U9" i="129"/>
  <c r="T9" i="129"/>
  <c r="S9" i="129"/>
  <c r="R9" i="129"/>
  <c r="E9" i="129"/>
  <c r="D9" i="129"/>
  <c r="C9" i="129"/>
  <c r="P9" i="129" s="1"/>
  <c r="B9" i="129"/>
  <c r="AB8" i="129"/>
  <c r="AA8" i="129"/>
  <c r="Z8" i="129"/>
  <c r="Y8" i="129"/>
  <c r="X8" i="129"/>
  <c r="W8" i="129"/>
  <c r="V8" i="129"/>
  <c r="U8" i="129"/>
  <c r="T8" i="129"/>
  <c r="S8" i="129"/>
  <c r="R8" i="129"/>
  <c r="E8" i="129"/>
  <c r="D8" i="129"/>
  <c r="C8" i="129"/>
  <c r="P8" i="129" s="1"/>
  <c r="B8" i="129"/>
  <c r="AB7" i="129"/>
  <c r="AA7" i="129"/>
  <c r="Z7" i="129"/>
  <c r="Y7" i="129"/>
  <c r="X7" i="129"/>
  <c r="W7" i="129"/>
  <c r="V7" i="129"/>
  <c r="U7" i="129"/>
  <c r="T7" i="129"/>
  <c r="S7" i="129"/>
  <c r="R7" i="129"/>
  <c r="E7" i="129"/>
  <c r="D7" i="129"/>
  <c r="C7" i="129"/>
  <c r="B7" i="129"/>
  <c r="AB6" i="129"/>
  <c r="AA6" i="129"/>
  <c r="Z6" i="129"/>
  <c r="Y6" i="129"/>
  <c r="X6" i="129"/>
  <c r="W6" i="129"/>
  <c r="V6" i="129"/>
  <c r="U6" i="129"/>
  <c r="T6" i="129"/>
  <c r="S6" i="129"/>
  <c r="R6" i="129"/>
  <c r="E6" i="129"/>
  <c r="D6" i="129"/>
  <c r="C6" i="129"/>
  <c r="B6" i="129"/>
  <c r="AB5" i="129"/>
  <c r="AA5" i="129"/>
  <c r="Z5" i="129"/>
  <c r="Y5" i="129"/>
  <c r="X5" i="129"/>
  <c r="W5" i="129"/>
  <c r="V5" i="129"/>
  <c r="U5" i="129"/>
  <c r="T5" i="129"/>
  <c r="S5" i="129"/>
  <c r="R5" i="129"/>
  <c r="E5" i="129"/>
  <c r="D5" i="129"/>
  <c r="C5" i="129"/>
  <c r="B5" i="129"/>
  <c r="AB4" i="129"/>
  <c r="AA4" i="129"/>
  <c r="Z4" i="129"/>
  <c r="Y4" i="129"/>
  <c r="X4" i="129"/>
  <c r="W4" i="129"/>
  <c r="V4" i="129"/>
  <c r="U4" i="129"/>
  <c r="T4" i="129"/>
  <c r="S4" i="129"/>
  <c r="R4" i="129"/>
  <c r="E4" i="129"/>
  <c r="D4" i="129"/>
  <c r="C4" i="129"/>
  <c r="B4" i="129"/>
  <c r="AB3" i="129"/>
  <c r="E3" i="129"/>
  <c r="D3" i="129"/>
  <c r="C3" i="129"/>
  <c r="B3" i="129"/>
  <c r="AB133" i="130"/>
  <c r="AA133" i="130"/>
  <c r="Z133" i="130"/>
  <c r="Y133" i="130"/>
  <c r="X133" i="130"/>
  <c r="W133" i="130"/>
  <c r="V133" i="130"/>
  <c r="U133" i="130"/>
  <c r="T133" i="130"/>
  <c r="S133" i="130"/>
  <c r="R133" i="130"/>
  <c r="E133" i="130"/>
  <c r="D133" i="130"/>
  <c r="C133" i="130"/>
  <c r="P133" i="130" s="1"/>
  <c r="B133" i="130"/>
  <c r="AB132" i="130"/>
  <c r="AA132" i="130"/>
  <c r="Z132" i="130"/>
  <c r="Y132" i="130"/>
  <c r="X132" i="130"/>
  <c r="W132" i="130"/>
  <c r="V132" i="130"/>
  <c r="U132" i="130"/>
  <c r="T132" i="130"/>
  <c r="S132" i="130"/>
  <c r="R132" i="130"/>
  <c r="E132" i="130"/>
  <c r="D132" i="130"/>
  <c r="C132" i="130"/>
  <c r="P132" i="130" s="1"/>
  <c r="B132" i="130"/>
  <c r="AB131" i="130"/>
  <c r="AA131" i="130"/>
  <c r="Z131" i="130"/>
  <c r="Y131" i="130"/>
  <c r="X131" i="130"/>
  <c r="W131" i="130"/>
  <c r="V131" i="130"/>
  <c r="U131" i="130"/>
  <c r="T131" i="130"/>
  <c r="S131" i="130"/>
  <c r="R131" i="130"/>
  <c r="E131" i="130"/>
  <c r="D131" i="130"/>
  <c r="C131" i="130"/>
  <c r="B131" i="130"/>
  <c r="AB130" i="130"/>
  <c r="AA130" i="130"/>
  <c r="Z130" i="130"/>
  <c r="Y130" i="130"/>
  <c r="X130" i="130"/>
  <c r="W130" i="130"/>
  <c r="V130" i="130"/>
  <c r="U130" i="130"/>
  <c r="T130" i="130"/>
  <c r="S130" i="130"/>
  <c r="R130" i="130"/>
  <c r="E130" i="130"/>
  <c r="D130" i="130"/>
  <c r="C130" i="130"/>
  <c r="B130" i="130"/>
  <c r="AB129" i="130"/>
  <c r="AA129" i="130"/>
  <c r="Z129" i="130"/>
  <c r="Y129" i="130"/>
  <c r="X129" i="130"/>
  <c r="W129" i="130"/>
  <c r="V129" i="130"/>
  <c r="U129" i="130"/>
  <c r="T129" i="130"/>
  <c r="S129" i="130"/>
  <c r="R129" i="130"/>
  <c r="E129" i="130"/>
  <c r="D129" i="130"/>
  <c r="C129" i="130"/>
  <c r="B129" i="130"/>
  <c r="AB128" i="130"/>
  <c r="AA128" i="130"/>
  <c r="Z128" i="130"/>
  <c r="Y128" i="130"/>
  <c r="X128" i="130"/>
  <c r="W128" i="130"/>
  <c r="V128" i="130"/>
  <c r="U128" i="130"/>
  <c r="T128" i="130"/>
  <c r="S128" i="130"/>
  <c r="R128" i="130"/>
  <c r="E128" i="130"/>
  <c r="D128" i="130"/>
  <c r="C128" i="130"/>
  <c r="B128" i="130"/>
  <c r="AB127" i="130"/>
  <c r="AA127" i="130"/>
  <c r="Z127" i="130"/>
  <c r="Y127" i="130"/>
  <c r="X127" i="130"/>
  <c r="W127" i="130"/>
  <c r="V127" i="130"/>
  <c r="U127" i="130"/>
  <c r="T127" i="130"/>
  <c r="S127" i="130"/>
  <c r="R127" i="130"/>
  <c r="E127" i="130"/>
  <c r="D127" i="130"/>
  <c r="C127" i="130"/>
  <c r="B127" i="130"/>
  <c r="AB126" i="130"/>
  <c r="AA126" i="130"/>
  <c r="Z126" i="130"/>
  <c r="Y126" i="130"/>
  <c r="X126" i="130"/>
  <c r="W126" i="130"/>
  <c r="V126" i="130"/>
  <c r="U126" i="130"/>
  <c r="T126" i="130"/>
  <c r="S126" i="130"/>
  <c r="R126" i="130"/>
  <c r="E126" i="130"/>
  <c r="D126" i="130"/>
  <c r="C126" i="130"/>
  <c r="B126" i="130"/>
  <c r="AB125" i="130"/>
  <c r="AA125" i="130"/>
  <c r="Z125" i="130"/>
  <c r="Y125" i="130"/>
  <c r="X125" i="130"/>
  <c r="W125" i="130"/>
  <c r="V125" i="130"/>
  <c r="U125" i="130"/>
  <c r="T125" i="130"/>
  <c r="S125" i="130"/>
  <c r="R125" i="130"/>
  <c r="E125" i="130"/>
  <c r="D125" i="130"/>
  <c r="C125" i="130"/>
  <c r="B125" i="130"/>
  <c r="AB124" i="130"/>
  <c r="AA124" i="130"/>
  <c r="Z124" i="130"/>
  <c r="Y124" i="130"/>
  <c r="X124" i="130"/>
  <c r="W124" i="130"/>
  <c r="V124" i="130"/>
  <c r="U124" i="130"/>
  <c r="T124" i="130"/>
  <c r="S124" i="130"/>
  <c r="R124" i="130"/>
  <c r="E124" i="130"/>
  <c r="D124" i="130"/>
  <c r="C124" i="130"/>
  <c r="B124" i="130"/>
  <c r="AB123" i="130"/>
  <c r="AA123" i="130"/>
  <c r="Z123" i="130"/>
  <c r="Y123" i="130"/>
  <c r="X123" i="130"/>
  <c r="W123" i="130"/>
  <c r="V123" i="130"/>
  <c r="U123" i="130"/>
  <c r="T123" i="130"/>
  <c r="S123" i="130"/>
  <c r="R123" i="130"/>
  <c r="E123" i="130"/>
  <c r="D123" i="130"/>
  <c r="C123" i="130"/>
  <c r="B123" i="130"/>
  <c r="AB122" i="130"/>
  <c r="AA122" i="130"/>
  <c r="Z122" i="130"/>
  <c r="Y122" i="130"/>
  <c r="X122" i="130"/>
  <c r="W122" i="130"/>
  <c r="V122" i="130"/>
  <c r="U122" i="130"/>
  <c r="T122" i="130"/>
  <c r="S122" i="130"/>
  <c r="R122" i="130"/>
  <c r="E122" i="130"/>
  <c r="D122" i="130"/>
  <c r="C122" i="130"/>
  <c r="B122" i="130"/>
  <c r="AB121" i="130"/>
  <c r="AA121" i="130"/>
  <c r="Z121" i="130"/>
  <c r="Y121" i="130"/>
  <c r="X121" i="130"/>
  <c r="W121" i="130"/>
  <c r="V121" i="130"/>
  <c r="U121" i="130"/>
  <c r="T121" i="130"/>
  <c r="S121" i="130"/>
  <c r="R121" i="130"/>
  <c r="E121" i="130"/>
  <c r="D121" i="130"/>
  <c r="C121" i="130"/>
  <c r="B121" i="130"/>
  <c r="AB120" i="130"/>
  <c r="AA120" i="130"/>
  <c r="Z120" i="130"/>
  <c r="Y120" i="130"/>
  <c r="X120" i="130"/>
  <c r="W120" i="130"/>
  <c r="V120" i="130"/>
  <c r="U120" i="130"/>
  <c r="T120" i="130"/>
  <c r="S120" i="130"/>
  <c r="R120" i="130"/>
  <c r="E120" i="130"/>
  <c r="D120" i="130"/>
  <c r="C120" i="130"/>
  <c r="B120" i="130"/>
  <c r="AB119" i="130"/>
  <c r="AA119" i="130"/>
  <c r="Z119" i="130"/>
  <c r="Y119" i="130"/>
  <c r="X119" i="130"/>
  <c r="W119" i="130"/>
  <c r="V119" i="130"/>
  <c r="U119" i="130"/>
  <c r="T119" i="130"/>
  <c r="S119" i="130"/>
  <c r="R119" i="130"/>
  <c r="E119" i="130"/>
  <c r="D119" i="130"/>
  <c r="C119" i="130"/>
  <c r="B119" i="130"/>
  <c r="AB118" i="130"/>
  <c r="AA118" i="130"/>
  <c r="Z118" i="130"/>
  <c r="Y118" i="130"/>
  <c r="X118" i="130"/>
  <c r="W118" i="130"/>
  <c r="V118" i="130"/>
  <c r="U118" i="130"/>
  <c r="T118" i="130"/>
  <c r="S118" i="130"/>
  <c r="R118" i="130"/>
  <c r="E118" i="130"/>
  <c r="D118" i="130"/>
  <c r="C118" i="130"/>
  <c r="B118" i="130"/>
  <c r="AB117" i="130"/>
  <c r="AA117" i="130"/>
  <c r="Z117" i="130"/>
  <c r="Y117" i="130"/>
  <c r="X117" i="130"/>
  <c r="W117" i="130"/>
  <c r="V117" i="130"/>
  <c r="U117" i="130"/>
  <c r="T117" i="130"/>
  <c r="S117" i="130"/>
  <c r="R117" i="130"/>
  <c r="E117" i="130"/>
  <c r="D117" i="130"/>
  <c r="C117" i="130"/>
  <c r="B117" i="130"/>
  <c r="AB116" i="130"/>
  <c r="AA116" i="130"/>
  <c r="Z116" i="130"/>
  <c r="Y116" i="130"/>
  <c r="X116" i="130"/>
  <c r="W116" i="130"/>
  <c r="V116" i="130"/>
  <c r="U116" i="130"/>
  <c r="T116" i="130"/>
  <c r="S116" i="130"/>
  <c r="R116" i="130"/>
  <c r="E116" i="130"/>
  <c r="D116" i="130"/>
  <c r="C116" i="130"/>
  <c r="P116" i="130" s="1"/>
  <c r="B116" i="130"/>
  <c r="AB115" i="130"/>
  <c r="AA115" i="130"/>
  <c r="Z115" i="130"/>
  <c r="Y115" i="130"/>
  <c r="X115" i="130"/>
  <c r="W115" i="130"/>
  <c r="V115" i="130"/>
  <c r="U115" i="130"/>
  <c r="T115" i="130"/>
  <c r="S115" i="130"/>
  <c r="R115" i="130"/>
  <c r="E115" i="130"/>
  <c r="D115" i="130"/>
  <c r="C115" i="130"/>
  <c r="P115" i="130" s="1"/>
  <c r="B115" i="130"/>
  <c r="AB114" i="130"/>
  <c r="AA114" i="130"/>
  <c r="Z114" i="130"/>
  <c r="Y114" i="130"/>
  <c r="X114" i="130"/>
  <c r="W114" i="130"/>
  <c r="V114" i="130"/>
  <c r="U114" i="130"/>
  <c r="T114" i="130"/>
  <c r="S114" i="130"/>
  <c r="R114" i="130"/>
  <c r="E114" i="130"/>
  <c r="D114" i="130"/>
  <c r="C114" i="130"/>
  <c r="P114" i="130" s="1"/>
  <c r="B114" i="130"/>
  <c r="AB113" i="130"/>
  <c r="AA113" i="130"/>
  <c r="Z113" i="130"/>
  <c r="Y113" i="130"/>
  <c r="X113" i="130"/>
  <c r="W113" i="130"/>
  <c r="V113" i="130"/>
  <c r="U113" i="130"/>
  <c r="T113" i="130"/>
  <c r="S113" i="130"/>
  <c r="R113" i="130"/>
  <c r="E113" i="130"/>
  <c r="D113" i="130"/>
  <c r="C113" i="130"/>
  <c r="P113" i="130" s="1"/>
  <c r="B113" i="130"/>
  <c r="AB112" i="130"/>
  <c r="AA112" i="130"/>
  <c r="Z112" i="130"/>
  <c r="Y112" i="130"/>
  <c r="X112" i="130"/>
  <c r="W112" i="130"/>
  <c r="V112" i="130"/>
  <c r="U112" i="130"/>
  <c r="T112" i="130"/>
  <c r="S112" i="130"/>
  <c r="R112" i="130"/>
  <c r="E112" i="130"/>
  <c r="D112" i="130"/>
  <c r="C112" i="130"/>
  <c r="P112" i="130" s="1"/>
  <c r="B112" i="130"/>
  <c r="AB111" i="130"/>
  <c r="AA111" i="130"/>
  <c r="Z111" i="130"/>
  <c r="Y111" i="130"/>
  <c r="X111" i="130"/>
  <c r="W111" i="130"/>
  <c r="V111" i="130"/>
  <c r="U111" i="130"/>
  <c r="T111" i="130"/>
  <c r="S111" i="130"/>
  <c r="R111" i="130"/>
  <c r="E111" i="130"/>
  <c r="D111" i="130"/>
  <c r="C111" i="130"/>
  <c r="B111" i="130"/>
  <c r="AB110" i="130"/>
  <c r="AA110" i="130"/>
  <c r="Z110" i="130"/>
  <c r="Y110" i="130"/>
  <c r="X110" i="130"/>
  <c r="W110" i="130"/>
  <c r="V110" i="130"/>
  <c r="U110" i="130"/>
  <c r="T110" i="130"/>
  <c r="S110" i="130"/>
  <c r="R110" i="130"/>
  <c r="E110" i="130"/>
  <c r="D110" i="130"/>
  <c r="C110" i="130"/>
  <c r="B110" i="130"/>
  <c r="AB109" i="130"/>
  <c r="AA109" i="130"/>
  <c r="Z109" i="130"/>
  <c r="Y109" i="130"/>
  <c r="X109" i="130"/>
  <c r="W109" i="130"/>
  <c r="V109" i="130"/>
  <c r="U109" i="130"/>
  <c r="T109" i="130"/>
  <c r="S109" i="130"/>
  <c r="R109" i="130"/>
  <c r="E109" i="130"/>
  <c r="D109" i="130"/>
  <c r="C109" i="130"/>
  <c r="B109" i="130"/>
  <c r="AB108" i="130"/>
  <c r="AA108" i="130"/>
  <c r="Z108" i="130"/>
  <c r="Y108" i="130"/>
  <c r="X108" i="130"/>
  <c r="W108" i="130"/>
  <c r="V108" i="130"/>
  <c r="U108" i="130"/>
  <c r="T108" i="130"/>
  <c r="S108" i="130"/>
  <c r="R108" i="130"/>
  <c r="E108" i="130"/>
  <c r="D108" i="130"/>
  <c r="C108" i="130"/>
  <c r="B108" i="130"/>
  <c r="AB107" i="130"/>
  <c r="AA107" i="130"/>
  <c r="Z107" i="130"/>
  <c r="Y107" i="130"/>
  <c r="X107" i="130"/>
  <c r="W107" i="130"/>
  <c r="V107" i="130"/>
  <c r="U107" i="130"/>
  <c r="T107" i="130"/>
  <c r="S107" i="130"/>
  <c r="R107" i="130"/>
  <c r="E107" i="130"/>
  <c r="D107" i="130"/>
  <c r="C107" i="130"/>
  <c r="B107" i="130"/>
  <c r="AB106" i="130"/>
  <c r="AA106" i="130"/>
  <c r="Z106" i="130"/>
  <c r="Y106" i="130"/>
  <c r="X106" i="130"/>
  <c r="W106" i="130"/>
  <c r="V106" i="130"/>
  <c r="U106" i="130"/>
  <c r="T106" i="130"/>
  <c r="S106" i="130"/>
  <c r="R106" i="130"/>
  <c r="E106" i="130"/>
  <c r="D106" i="130"/>
  <c r="C106" i="130"/>
  <c r="B106" i="130"/>
  <c r="AB105" i="130"/>
  <c r="AA105" i="130"/>
  <c r="Z105" i="130"/>
  <c r="Y105" i="130"/>
  <c r="X105" i="130"/>
  <c r="W105" i="130"/>
  <c r="V105" i="130"/>
  <c r="U105" i="130"/>
  <c r="T105" i="130"/>
  <c r="S105" i="130"/>
  <c r="R105" i="130"/>
  <c r="E105" i="130"/>
  <c r="D105" i="130"/>
  <c r="C105" i="130"/>
  <c r="B105" i="130"/>
  <c r="AB104" i="130"/>
  <c r="AA104" i="130"/>
  <c r="Z104" i="130"/>
  <c r="Y104" i="130"/>
  <c r="X104" i="130"/>
  <c r="W104" i="130"/>
  <c r="V104" i="130"/>
  <c r="U104" i="130"/>
  <c r="T104" i="130"/>
  <c r="S104" i="130"/>
  <c r="R104" i="130"/>
  <c r="E104" i="130"/>
  <c r="D104" i="130"/>
  <c r="C104" i="130"/>
  <c r="B104" i="130"/>
  <c r="AB103" i="130"/>
  <c r="AA103" i="130"/>
  <c r="Z103" i="130"/>
  <c r="Y103" i="130"/>
  <c r="X103" i="130"/>
  <c r="W103" i="130"/>
  <c r="V103" i="130"/>
  <c r="U103" i="130"/>
  <c r="T103" i="130"/>
  <c r="S103" i="130"/>
  <c r="R103" i="130"/>
  <c r="E103" i="130"/>
  <c r="D103" i="130"/>
  <c r="C103" i="130"/>
  <c r="B103" i="130"/>
  <c r="AB102" i="130"/>
  <c r="AA102" i="130"/>
  <c r="Z102" i="130"/>
  <c r="Y102" i="130"/>
  <c r="X102" i="130"/>
  <c r="W102" i="130"/>
  <c r="V102" i="130"/>
  <c r="U102" i="130"/>
  <c r="T102" i="130"/>
  <c r="S102" i="130"/>
  <c r="R102" i="130"/>
  <c r="E102" i="130"/>
  <c r="D102" i="130"/>
  <c r="C102" i="130"/>
  <c r="P102" i="130" s="1"/>
  <c r="B102" i="130"/>
  <c r="AB101" i="130"/>
  <c r="AA101" i="130"/>
  <c r="Z101" i="130"/>
  <c r="Y101" i="130"/>
  <c r="X101" i="130"/>
  <c r="W101" i="130"/>
  <c r="V101" i="130"/>
  <c r="U101" i="130"/>
  <c r="T101" i="130"/>
  <c r="S101" i="130"/>
  <c r="R101" i="130"/>
  <c r="E101" i="130"/>
  <c r="D101" i="130"/>
  <c r="C101" i="130"/>
  <c r="P101" i="130" s="1"/>
  <c r="B101" i="130"/>
  <c r="AB100" i="130"/>
  <c r="AA100" i="130"/>
  <c r="Z100" i="130"/>
  <c r="Y100" i="130"/>
  <c r="X100" i="130"/>
  <c r="W100" i="130"/>
  <c r="V100" i="130"/>
  <c r="U100" i="130"/>
  <c r="T100" i="130"/>
  <c r="S100" i="130"/>
  <c r="R100" i="130"/>
  <c r="E100" i="130"/>
  <c r="D100" i="130"/>
  <c r="C100" i="130"/>
  <c r="P100" i="130" s="1"/>
  <c r="B100" i="130"/>
  <c r="AB99" i="130"/>
  <c r="AA99" i="130"/>
  <c r="Z99" i="130"/>
  <c r="Y99" i="130"/>
  <c r="X99" i="130"/>
  <c r="W99" i="130"/>
  <c r="V99" i="130"/>
  <c r="U99" i="130"/>
  <c r="T99" i="130"/>
  <c r="S99" i="130"/>
  <c r="R99" i="130"/>
  <c r="E99" i="130"/>
  <c r="D99" i="130"/>
  <c r="C99" i="130"/>
  <c r="P99" i="130" s="1"/>
  <c r="B99" i="130"/>
  <c r="AB98" i="130"/>
  <c r="AA98" i="130"/>
  <c r="Z98" i="130"/>
  <c r="Y98" i="130"/>
  <c r="X98" i="130"/>
  <c r="W98" i="130"/>
  <c r="V98" i="130"/>
  <c r="U98" i="130"/>
  <c r="T98" i="130"/>
  <c r="S98" i="130"/>
  <c r="R98" i="130"/>
  <c r="E98" i="130"/>
  <c r="D98" i="130"/>
  <c r="C98" i="130"/>
  <c r="P98" i="130" s="1"/>
  <c r="B98" i="130"/>
  <c r="AB97" i="130"/>
  <c r="AA97" i="130"/>
  <c r="Z97" i="130"/>
  <c r="Y97" i="130"/>
  <c r="X97" i="130"/>
  <c r="W97" i="130"/>
  <c r="V97" i="130"/>
  <c r="U97" i="130"/>
  <c r="T97" i="130"/>
  <c r="S97" i="130"/>
  <c r="R97" i="130"/>
  <c r="E97" i="130"/>
  <c r="D97" i="130"/>
  <c r="C97" i="130"/>
  <c r="P97" i="130" s="1"/>
  <c r="B97" i="130"/>
  <c r="AB96" i="130"/>
  <c r="AA96" i="130"/>
  <c r="Z96" i="130"/>
  <c r="Y96" i="130"/>
  <c r="X96" i="130"/>
  <c r="W96" i="130"/>
  <c r="V96" i="130"/>
  <c r="U96" i="130"/>
  <c r="T96" i="130"/>
  <c r="S96" i="130"/>
  <c r="R96" i="130"/>
  <c r="E96" i="130"/>
  <c r="D96" i="130"/>
  <c r="C96" i="130"/>
  <c r="B96" i="130"/>
  <c r="AB95" i="130"/>
  <c r="AA95" i="130"/>
  <c r="Z95" i="130"/>
  <c r="Y95" i="130"/>
  <c r="X95" i="130"/>
  <c r="W95" i="130"/>
  <c r="V95" i="130"/>
  <c r="U95" i="130"/>
  <c r="T95" i="130"/>
  <c r="S95" i="130"/>
  <c r="R95" i="130"/>
  <c r="E95" i="130"/>
  <c r="D95" i="130"/>
  <c r="C95" i="130"/>
  <c r="B95" i="130"/>
  <c r="AB94" i="130"/>
  <c r="AA94" i="130"/>
  <c r="Z94" i="130"/>
  <c r="Y94" i="130"/>
  <c r="X94" i="130"/>
  <c r="W94" i="130"/>
  <c r="V94" i="130"/>
  <c r="U94" i="130"/>
  <c r="T94" i="130"/>
  <c r="S94" i="130"/>
  <c r="R94" i="130"/>
  <c r="E94" i="130"/>
  <c r="D94" i="130"/>
  <c r="C94" i="130"/>
  <c r="B94" i="130"/>
  <c r="AB93" i="130"/>
  <c r="AA93" i="130"/>
  <c r="Z93" i="130"/>
  <c r="Y93" i="130"/>
  <c r="X93" i="130"/>
  <c r="W93" i="130"/>
  <c r="V93" i="130"/>
  <c r="U93" i="130"/>
  <c r="T93" i="130"/>
  <c r="S93" i="130"/>
  <c r="R93" i="130"/>
  <c r="E93" i="130"/>
  <c r="D93" i="130"/>
  <c r="C93" i="130"/>
  <c r="B93" i="130"/>
  <c r="AB92" i="130"/>
  <c r="AA92" i="130"/>
  <c r="Z92" i="130"/>
  <c r="Y92" i="130"/>
  <c r="X92" i="130"/>
  <c r="W92" i="130"/>
  <c r="V92" i="130"/>
  <c r="U92" i="130"/>
  <c r="T92" i="130"/>
  <c r="S92" i="130"/>
  <c r="R92" i="130"/>
  <c r="E92" i="130"/>
  <c r="D92" i="130"/>
  <c r="C92" i="130"/>
  <c r="B92" i="130"/>
  <c r="AB91" i="130"/>
  <c r="AA91" i="130"/>
  <c r="Z91" i="130"/>
  <c r="Y91" i="130"/>
  <c r="X91" i="130"/>
  <c r="W91" i="130"/>
  <c r="V91" i="130"/>
  <c r="U91" i="130"/>
  <c r="T91" i="130"/>
  <c r="S91" i="130"/>
  <c r="R91" i="130"/>
  <c r="E91" i="130"/>
  <c r="D91" i="130"/>
  <c r="C91" i="130"/>
  <c r="P91" i="130" s="1"/>
  <c r="B91" i="130"/>
  <c r="AB90" i="130"/>
  <c r="AA90" i="130"/>
  <c r="Z90" i="130"/>
  <c r="Y90" i="130"/>
  <c r="X90" i="130"/>
  <c r="W90" i="130"/>
  <c r="V90" i="130"/>
  <c r="U90" i="130"/>
  <c r="T90" i="130"/>
  <c r="S90" i="130"/>
  <c r="R90" i="130"/>
  <c r="E90" i="130"/>
  <c r="D90" i="130"/>
  <c r="C90" i="130"/>
  <c r="P90" i="130" s="1"/>
  <c r="B90" i="130"/>
  <c r="AB89" i="130"/>
  <c r="AA89" i="130"/>
  <c r="Z89" i="130"/>
  <c r="Y89" i="130"/>
  <c r="X89" i="130"/>
  <c r="W89" i="130"/>
  <c r="V89" i="130"/>
  <c r="U89" i="130"/>
  <c r="T89" i="130"/>
  <c r="S89" i="130"/>
  <c r="R89" i="130"/>
  <c r="E89" i="130"/>
  <c r="D89" i="130"/>
  <c r="C89" i="130"/>
  <c r="P89" i="130" s="1"/>
  <c r="B89" i="130"/>
  <c r="AB88" i="130"/>
  <c r="AA88" i="130"/>
  <c r="Z88" i="130"/>
  <c r="Y88" i="130"/>
  <c r="X88" i="130"/>
  <c r="W88" i="130"/>
  <c r="V88" i="130"/>
  <c r="U88" i="130"/>
  <c r="T88" i="130"/>
  <c r="S88" i="130"/>
  <c r="R88" i="130"/>
  <c r="E88" i="130"/>
  <c r="D88" i="130"/>
  <c r="C88" i="130"/>
  <c r="P88" i="130" s="1"/>
  <c r="B88" i="130"/>
  <c r="AB87" i="130"/>
  <c r="AA87" i="130"/>
  <c r="Z87" i="130"/>
  <c r="Y87" i="130"/>
  <c r="X87" i="130"/>
  <c r="W87" i="130"/>
  <c r="V87" i="130"/>
  <c r="U87" i="130"/>
  <c r="T87" i="130"/>
  <c r="S87" i="130"/>
  <c r="R87" i="130"/>
  <c r="E87" i="130"/>
  <c r="D87" i="130"/>
  <c r="C87" i="130"/>
  <c r="P87" i="130" s="1"/>
  <c r="B87" i="130"/>
  <c r="AB86" i="130"/>
  <c r="AA86" i="130"/>
  <c r="Z86" i="130"/>
  <c r="Y86" i="130"/>
  <c r="X86" i="130"/>
  <c r="W86" i="130"/>
  <c r="V86" i="130"/>
  <c r="U86" i="130"/>
  <c r="T86" i="130"/>
  <c r="S86" i="130"/>
  <c r="R86" i="130"/>
  <c r="E86" i="130"/>
  <c r="D86" i="130"/>
  <c r="C86" i="130"/>
  <c r="P86" i="130" s="1"/>
  <c r="B86" i="130"/>
  <c r="AB85" i="130"/>
  <c r="AA85" i="130"/>
  <c r="Z85" i="130"/>
  <c r="Y85" i="130"/>
  <c r="X85" i="130"/>
  <c r="W85" i="130"/>
  <c r="V85" i="130"/>
  <c r="U85" i="130"/>
  <c r="T85" i="130"/>
  <c r="S85" i="130"/>
  <c r="R85" i="130"/>
  <c r="E85" i="130"/>
  <c r="D85" i="130"/>
  <c r="C85" i="130"/>
  <c r="B85" i="130"/>
  <c r="AB84" i="130"/>
  <c r="AA84" i="130"/>
  <c r="Z84" i="130"/>
  <c r="Y84" i="130"/>
  <c r="X84" i="130"/>
  <c r="W84" i="130"/>
  <c r="V84" i="130"/>
  <c r="U84" i="130"/>
  <c r="T84" i="130"/>
  <c r="S84" i="130"/>
  <c r="R84" i="130"/>
  <c r="E84" i="130"/>
  <c r="D84" i="130"/>
  <c r="C84" i="130"/>
  <c r="B84" i="130"/>
  <c r="AB83" i="130"/>
  <c r="AA83" i="130"/>
  <c r="Z83" i="130"/>
  <c r="Y83" i="130"/>
  <c r="X83" i="130"/>
  <c r="W83" i="130"/>
  <c r="V83" i="130"/>
  <c r="U83" i="130"/>
  <c r="T83" i="130"/>
  <c r="S83" i="130"/>
  <c r="R83" i="130"/>
  <c r="E83" i="130"/>
  <c r="D83" i="130"/>
  <c r="C83" i="130"/>
  <c r="P83" i="130" s="1"/>
  <c r="B83" i="130"/>
  <c r="AB82" i="130"/>
  <c r="AA82" i="130"/>
  <c r="Z82" i="130"/>
  <c r="Y82" i="130"/>
  <c r="X82" i="130"/>
  <c r="W82" i="130"/>
  <c r="V82" i="130"/>
  <c r="U82" i="130"/>
  <c r="T82" i="130"/>
  <c r="S82" i="130"/>
  <c r="R82" i="130"/>
  <c r="E82" i="130"/>
  <c r="D82" i="130"/>
  <c r="C82" i="130"/>
  <c r="P82" i="130" s="1"/>
  <c r="B82" i="130"/>
  <c r="AB81" i="130"/>
  <c r="AA81" i="130"/>
  <c r="Z81" i="130"/>
  <c r="Y81" i="130"/>
  <c r="X81" i="130"/>
  <c r="W81" i="130"/>
  <c r="V81" i="130"/>
  <c r="U81" i="130"/>
  <c r="T81" i="130"/>
  <c r="S81" i="130"/>
  <c r="R81" i="130"/>
  <c r="E81" i="130"/>
  <c r="D81" i="130"/>
  <c r="C81" i="130"/>
  <c r="P81" i="130" s="1"/>
  <c r="B81" i="130"/>
  <c r="AB80" i="130"/>
  <c r="AA80" i="130"/>
  <c r="Z80" i="130"/>
  <c r="Y80" i="130"/>
  <c r="X80" i="130"/>
  <c r="W80" i="130"/>
  <c r="V80" i="130"/>
  <c r="U80" i="130"/>
  <c r="T80" i="130"/>
  <c r="S80" i="130"/>
  <c r="R80" i="130"/>
  <c r="E80" i="130"/>
  <c r="D80" i="130"/>
  <c r="C80" i="130"/>
  <c r="B80" i="130"/>
  <c r="AB79" i="130"/>
  <c r="AA79" i="130"/>
  <c r="Z79" i="130"/>
  <c r="Y79" i="130"/>
  <c r="X79" i="130"/>
  <c r="W79" i="130"/>
  <c r="V79" i="130"/>
  <c r="U79" i="130"/>
  <c r="T79" i="130"/>
  <c r="S79" i="130"/>
  <c r="R79" i="130"/>
  <c r="E79" i="130"/>
  <c r="D79" i="130"/>
  <c r="C79" i="130"/>
  <c r="B79" i="130"/>
  <c r="AB78" i="130"/>
  <c r="AA78" i="130"/>
  <c r="Z78" i="130"/>
  <c r="Y78" i="130"/>
  <c r="X78" i="130"/>
  <c r="W78" i="130"/>
  <c r="V78" i="130"/>
  <c r="U78" i="130"/>
  <c r="T78" i="130"/>
  <c r="S78" i="130"/>
  <c r="R78" i="130"/>
  <c r="E78" i="130"/>
  <c r="D78" i="130"/>
  <c r="C78" i="130"/>
  <c r="B78" i="130"/>
  <c r="AB77" i="130"/>
  <c r="AA77" i="130"/>
  <c r="Z77" i="130"/>
  <c r="Y77" i="130"/>
  <c r="X77" i="130"/>
  <c r="W77" i="130"/>
  <c r="V77" i="130"/>
  <c r="U77" i="130"/>
  <c r="T77" i="130"/>
  <c r="S77" i="130"/>
  <c r="R77" i="130"/>
  <c r="E77" i="130"/>
  <c r="D77" i="130"/>
  <c r="C77" i="130"/>
  <c r="P77" i="130" s="1"/>
  <c r="B77" i="130"/>
  <c r="AB76" i="130"/>
  <c r="AA76" i="130"/>
  <c r="Z76" i="130"/>
  <c r="Y76" i="130"/>
  <c r="X76" i="130"/>
  <c r="W76" i="130"/>
  <c r="V76" i="130"/>
  <c r="U76" i="130"/>
  <c r="T76" i="130"/>
  <c r="S76" i="130"/>
  <c r="R76" i="130"/>
  <c r="E76" i="130"/>
  <c r="D76" i="130"/>
  <c r="C76" i="130"/>
  <c r="P76" i="130" s="1"/>
  <c r="B76" i="130"/>
  <c r="AB75" i="130"/>
  <c r="AA75" i="130"/>
  <c r="Z75" i="130"/>
  <c r="Y75" i="130"/>
  <c r="X75" i="130"/>
  <c r="W75" i="130"/>
  <c r="V75" i="130"/>
  <c r="U75" i="130"/>
  <c r="T75" i="130"/>
  <c r="S75" i="130"/>
  <c r="R75" i="130"/>
  <c r="E75" i="130"/>
  <c r="D75" i="130"/>
  <c r="C75" i="130"/>
  <c r="P75" i="130" s="1"/>
  <c r="B75" i="130"/>
  <c r="AB74" i="130"/>
  <c r="AA74" i="130"/>
  <c r="Z74" i="130"/>
  <c r="Y74" i="130"/>
  <c r="X74" i="130"/>
  <c r="W74" i="130"/>
  <c r="V74" i="130"/>
  <c r="U74" i="130"/>
  <c r="T74" i="130"/>
  <c r="S74" i="130"/>
  <c r="R74" i="130"/>
  <c r="E74" i="130"/>
  <c r="D74" i="130"/>
  <c r="C74" i="130"/>
  <c r="P74" i="130" s="1"/>
  <c r="B74" i="130"/>
  <c r="AB73" i="130"/>
  <c r="AA73" i="130"/>
  <c r="Z73" i="130"/>
  <c r="Y73" i="130"/>
  <c r="X73" i="130"/>
  <c r="W73" i="130"/>
  <c r="V73" i="130"/>
  <c r="U73" i="130"/>
  <c r="T73" i="130"/>
  <c r="S73" i="130"/>
  <c r="R73" i="130"/>
  <c r="E73" i="130"/>
  <c r="D73" i="130"/>
  <c r="C73" i="130"/>
  <c r="P73" i="130" s="1"/>
  <c r="B73" i="130"/>
  <c r="AB72" i="130"/>
  <c r="AA72" i="130"/>
  <c r="Z72" i="130"/>
  <c r="Y72" i="130"/>
  <c r="X72" i="130"/>
  <c r="W72" i="130"/>
  <c r="V72" i="130"/>
  <c r="U72" i="130"/>
  <c r="T72" i="130"/>
  <c r="S72" i="130"/>
  <c r="R72" i="130"/>
  <c r="E72" i="130"/>
  <c r="D72" i="130"/>
  <c r="C72" i="130"/>
  <c r="P72" i="130" s="1"/>
  <c r="B72" i="130"/>
  <c r="AB71" i="130"/>
  <c r="AA71" i="130"/>
  <c r="Z71" i="130"/>
  <c r="Y71" i="130"/>
  <c r="X71" i="130"/>
  <c r="W71" i="130"/>
  <c r="V71" i="130"/>
  <c r="U71" i="130"/>
  <c r="T71" i="130"/>
  <c r="S71" i="130"/>
  <c r="R71" i="130"/>
  <c r="E71" i="130"/>
  <c r="D71" i="130"/>
  <c r="C71" i="130"/>
  <c r="P71" i="130" s="1"/>
  <c r="B71" i="130"/>
  <c r="AB70" i="130"/>
  <c r="AA70" i="130"/>
  <c r="Z70" i="130"/>
  <c r="Y70" i="130"/>
  <c r="X70" i="130"/>
  <c r="W70" i="130"/>
  <c r="V70" i="130"/>
  <c r="U70" i="130"/>
  <c r="T70" i="130"/>
  <c r="S70" i="130"/>
  <c r="R70" i="130"/>
  <c r="E70" i="130"/>
  <c r="D70" i="130"/>
  <c r="C70" i="130"/>
  <c r="B70" i="130"/>
  <c r="AB69" i="130"/>
  <c r="AA69" i="130"/>
  <c r="Z69" i="130"/>
  <c r="Y69" i="130"/>
  <c r="X69" i="130"/>
  <c r="W69" i="130"/>
  <c r="V69" i="130"/>
  <c r="U69" i="130"/>
  <c r="T69" i="130"/>
  <c r="S69" i="130"/>
  <c r="R69" i="130"/>
  <c r="E69" i="130"/>
  <c r="D69" i="130"/>
  <c r="C69" i="130"/>
  <c r="B69" i="130"/>
  <c r="AB68" i="130"/>
  <c r="AA68" i="130"/>
  <c r="Z68" i="130"/>
  <c r="Y68" i="130"/>
  <c r="X68" i="130"/>
  <c r="W68" i="130"/>
  <c r="V68" i="130"/>
  <c r="U68" i="130"/>
  <c r="T68" i="130"/>
  <c r="S68" i="130"/>
  <c r="R68" i="130"/>
  <c r="E68" i="130"/>
  <c r="D68" i="130"/>
  <c r="C68" i="130"/>
  <c r="B68" i="130"/>
  <c r="AB67" i="130"/>
  <c r="AA67" i="130"/>
  <c r="Z67" i="130"/>
  <c r="Y67" i="130"/>
  <c r="X67" i="130"/>
  <c r="W67" i="130"/>
  <c r="V67" i="130"/>
  <c r="U67" i="130"/>
  <c r="T67" i="130"/>
  <c r="S67" i="130"/>
  <c r="R67" i="130"/>
  <c r="E67" i="130"/>
  <c r="D67" i="130"/>
  <c r="C67" i="130"/>
  <c r="B67" i="130"/>
  <c r="AB66" i="130"/>
  <c r="AA66" i="130"/>
  <c r="Z66" i="130"/>
  <c r="Y66" i="130"/>
  <c r="X66" i="130"/>
  <c r="W66" i="130"/>
  <c r="V66" i="130"/>
  <c r="U66" i="130"/>
  <c r="T66" i="130"/>
  <c r="S66" i="130"/>
  <c r="R66" i="130"/>
  <c r="E66" i="130"/>
  <c r="D66" i="130"/>
  <c r="C66" i="130"/>
  <c r="B66" i="130"/>
  <c r="AB65" i="130"/>
  <c r="AA65" i="130"/>
  <c r="Z65" i="130"/>
  <c r="Y65" i="130"/>
  <c r="X65" i="130"/>
  <c r="W65" i="130"/>
  <c r="V65" i="130"/>
  <c r="U65" i="130"/>
  <c r="T65" i="130"/>
  <c r="S65" i="130"/>
  <c r="R65" i="130"/>
  <c r="E65" i="130"/>
  <c r="D65" i="130"/>
  <c r="C65" i="130"/>
  <c r="B65" i="130"/>
  <c r="AB64" i="130"/>
  <c r="AA64" i="130"/>
  <c r="Z64" i="130"/>
  <c r="Y64" i="130"/>
  <c r="X64" i="130"/>
  <c r="W64" i="130"/>
  <c r="V64" i="130"/>
  <c r="U64" i="130"/>
  <c r="T64" i="130"/>
  <c r="S64" i="130"/>
  <c r="R64" i="130"/>
  <c r="E64" i="130"/>
  <c r="D64" i="130"/>
  <c r="C64" i="130"/>
  <c r="B64" i="130"/>
  <c r="AB63" i="130"/>
  <c r="AA63" i="130"/>
  <c r="Z63" i="130"/>
  <c r="Y63" i="130"/>
  <c r="X63" i="130"/>
  <c r="W63" i="130"/>
  <c r="V63" i="130"/>
  <c r="U63" i="130"/>
  <c r="T63" i="130"/>
  <c r="S63" i="130"/>
  <c r="R63" i="130"/>
  <c r="E63" i="130"/>
  <c r="D63" i="130"/>
  <c r="C63" i="130"/>
  <c r="B63" i="130"/>
  <c r="AB62" i="130"/>
  <c r="AA62" i="130"/>
  <c r="Z62" i="130"/>
  <c r="Y62" i="130"/>
  <c r="X62" i="130"/>
  <c r="W62" i="130"/>
  <c r="V62" i="130"/>
  <c r="U62" i="130"/>
  <c r="T62" i="130"/>
  <c r="S62" i="130"/>
  <c r="R62" i="130"/>
  <c r="E62" i="130"/>
  <c r="D62" i="130"/>
  <c r="C62" i="130"/>
  <c r="B62" i="130"/>
  <c r="AB61" i="130"/>
  <c r="AA61" i="130"/>
  <c r="Z61" i="130"/>
  <c r="Y61" i="130"/>
  <c r="X61" i="130"/>
  <c r="W61" i="130"/>
  <c r="V61" i="130"/>
  <c r="U61" i="130"/>
  <c r="T61" i="130"/>
  <c r="S61" i="130"/>
  <c r="R61" i="130"/>
  <c r="E61" i="130"/>
  <c r="D61" i="130"/>
  <c r="C61" i="130"/>
  <c r="B61" i="130"/>
  <c r="AB60" i="130"/>
  <c r="AA60" i="130"/>
  <c r="Z60" i="130"/>
  <c r="Y60" i="130"/>
  <c r="X60" i="130"/>
  <c r="W60" i="130"/>
  <c r="V60" i="130"/>
  <c r="U60" i="130"/>
  <c r="T60" i="130"/>
  <c r="S60" i="130"/>
  <c r="R60" i="130"/>
  <c r="E60" i="130"/>
  <c r="D60" i="130"/>
  <c r="C60" i="130"/>
  <c r="B60" i="130"/>
  <c r="AB59" i="130"/>
  <c r="AA59" i="130"/>
  <c r="Z59" i="130"/>
  <c r="Y59" i="130"/>
  <c r="X59" i="130"/>
  <c r="W59" i="130"/>
  <c r="V59" i="130"/>
  <c r="U59" i="130"/>
  <c r="T59" i="130"/>
  <c r="S59" i="130"/>
  <c r="R59" i="130"/>
  <c r="E59" i="130"/>
  <c r="D59" i="130"/>
  <c r="C59" i="130"/>
  <c r="B59" i="130"/>
  <c r="AB58" i="130"/>
  <c r="AA58" i="130"/>
  <c r="Z58" i="130"/>
  <c r="Y58" i="130"/>
  <c r="X58" i="130"/>
  <c r="W58" i="130"/>
  <c r="V58" i="130"/>
  <c r="U58" i="130"/>
  <c r="T58" i="130"/>
  <c r="S58" i="130"/>
  <c r="R58" i="130"/>
  <c r="E58" i="130"/>
  <c r="D58" i="130"/>
  <c r="C58" i="130"/>
  <c r="B58" i="130"/>
  <c r="AB57" i="130"/>
  <c r="AA57" i="130"/>
  <c r="Z57" i="130"/>
  <c r="Y57" i="130"/>
  <c r="X57" i="130"/>
  <c r="W57" i="130"/>
  <c r="V57" i="130"/>
  <c r="U57" i="130"/>
  <c r="T57" i="130"/>
  <c r="S57" i="130"/>
  <c r="R57" i="130"/>
  <c r="E57" i="130"/>
  <c r="D57" i="130"/>
  <c r="C57" i="130"/>
  <c r="B57" i="130"/>
  <c r="AB56" i="130"/>
  <c r="AA56" i="130"/>
  <c r="Z56" i="130"/>
  <c r="Y56" i="130"/>
  <c r="X56" i="130"/>
  <c r="W56" i="130"/>
  <c r="V56" i="130"/>
  <c r="U56" i="130"/>
  <c r="T56" i="130"/>
  <c r="S56" i="130"/>
  <c r="R56" i="130"/>
  <c r="E56" i="130"/>
  <c r="D56" i="130"/>
  <c r="C56" i="130"/>
  <c r="B56" i="130"/>
  <c r="AB55" i="130"/>
  <c r="AA55" i="130"/>
  <c r="Z55" i="130"/>
  <c r="Y55" i="130"/>
  <c r="X55" i="130"/>
  <c r="W55" i="130"/>
  <c r="V55" i="130"/>
  <c r="U55" i="130"/>
  <c r="T55" i="130"/>
  <c r="S55" i="130"/>
  <c r="R55" i="130"/>
  <c r="E55" i="130"/>
  <c r="D55" i="130"/>
  <c r="C55" i="130"/>
  <c r="B55" i="130"/>
  <c r="AB54" i="130"/>
  <c r="AA54" i="130"/>
  <c r="Z54" i="130"/>
  <c r="Y54" i="130"/>
  <c r="X54" i="130"/>
  <c r="W54" i="130"/>
  <c r="V54" i="130"/>
  <c r="U54" i="130"/>
  <c r="T54" i="130"/>
  <c r="S54" i="130"/>
  <c r="R54" i="130"/>
  <c r="E54" i="130"/>
  <c r="D54" i="130"/>
  <c r="C54" i="130"/>
  <c r="B54" i="130"/>
  <c r="AB53" i="130"/>
  <c r="AA53" i="130"/>
  <c r="Z53" i="130"/>
  <c r="Y53" i="130"/>
  <c r="X53" i="130"/>
  <c r="W53" i="130"/>
  <c r="V53" i="130"/>
  <c r="U53" i="130"/>
  <c r="T53" i="130"/>
  <c r="S53" i="130"/>
  <c r="R53" i="130"/>
  <c r="E53" i="130"/>
  <c r="D53" i="130"/>
  <c r="C53" i="130"/>
  <c r="B53" i="130"/>
  <c r="AB52" i="130"/>
  <c r="AA52" i="130"/>
  <c r="Z52" i="130"/>
  <c r="Y52" i="130"/>
  <c r="X52" i="130"/>
  <c r="W52" i="130"/>
  <c r="V52" i="130"/>
  <c r="U52" i="130"/>
  <c r="T52" i="130"/>
  <c r="S52" i="130"/>
  <c r="R52" i="130"/>
  <c r="E52" i="130"/>
  <c r="D52" i="130"/>
  <c r="C52" i="130"/>
  <c r="B52" i="130"/>
  <c r="AB51" i="130"/>
  <c r="AA51" i="130"/>
  <c r="Z51" i="130"/>
  <c r="Y51" i="130"/>
  <c r="X51" i="130"/>
  <c r="W51" i="130"/>
  <c r="V51" i="130"/>
  <c r="U51" i="130"/>
  <c r="T51" i="130"/>
  <c r="S51" i="130"/>
  <c r="R51" i="130"/>
  <c r="E51" i="130"/>
  <c r="D51" i="130"/>
  <c r="C51" i="130"/>
  <c r="B51" i="130"/>
  <c r="AB50" i="130"/>
  <c r="AA50" i="130"/>
  <c r="Z50" i="130"/>
  <c r="Y50" i="130"/>
  <c r="X50" i="130"/>
  <c r="W50" i="130"/>
  <c r="V50" i="130"/>
  <c r="U50" i="130"/>
  <c r="T50" i="130"/>
  <c r="S50" i="130"/>
  <c r="R50" i="130"/>
  <c r="E50" i="130"/>
  <c r="D50" i="130"/>
  <c r="C50" i="130"/>
  <c r="B50" i="130"/>
  <c r="AB49" i="130"/>
  <c r="AA49" i="130"/>
  <c r="Z49" i="130"/>
  <c r="Y49" i="130"/>
  <c r="X49" i="130"/>
  <c r="W49" i="130"/>
  <c r="V49" i="130"/>
  <c r="U49" i="130"/>
  <c r="T49" i="130"/>
  <c r="S49" i="130"/>
  <c r="R49" i="130"/>
  <c r="E49" i="130"/>
  <c r="D49" i="130"/>
  <c r="C49" i="130"/>
  <c r="B49" i="130"/>
  <c r="AB48" i="130"/>
  <c r="AA48" i="130"/>
  <c r="Z48" i="130"/>
  <c r="Y48" i="130"/>
  <c r="X48" i="130"/>
  <c r="W48" i="130"/>
  <c r="V48" i="130"/>
  <c r="U48" i="130"/>
  <c r="T48" i="130"/>
  <c r="S48" i="130"/>
  <c r="R48" i="130"/>
  <c r="E48" i="130"/>
  <c r="D48" i="130"/>
  <c r="C48" i="130"/>
  <c r="B48" i="130"/>
  <c r="AB47" i="130"/>
  <c r="AA47" i="130"/>
  <c r="Z47" i="130"/>
  <c r="Y47" i="130"/>
  <c r="X47" i="130"/>
  <c r="W47" i="130"/>
  <c r="V47" i="130"/>
  <c r="U47" i="130"/>
  <c r="T47" i="130"/>
  <c r="S47" i="130"/>
  <c r="R47" i="130"/>
  <c r="E47" i="130"/>
  <c r="D47" i="130"/>
  <c r="C47" i="130"/>
  <c r="B47" i="130"/>
  <c r="AB46" i="130"/>
  <c r="AA46" i="130"/>
  <c r="Z46" i="130"/>
  <c r="Y46" i="130"/>
  <c r="X46" i="130"/>
  <c r="W46" i="130"/>
  <c r="V46" i="130"/>
  <c r="U46" i="130"/>
  <c r="T46" i="130"/>
  <c r="S46" i="130"/>
  <c r="R46" i="130"/>
  <c r="E46" i="130"/>
  <c r="D46" i="130"/>
  <c r="C46" i="130"/>
  <c r="B46" i="130"/>
  <c r="AB45" i="130"/>
  <c r="AA45" i="130"/>
  <c r="Z45" i="130"/>
  <c r="Y45" i="130"/>
  <c r="X45" i="130"/>
  <c r="W45" i="130"/>
  <c r="V45" i="130"/>
  <c r="U45" i="130"/>
  <c r="T45" i="130"/>
  <c r="S45" i="130"/>
  <c r="R45" i="130"/>
  <c r="E45" i="130"/>
  <c r="D45" i="130"/>
  <c r="C45" i="130"/>
  <c r="B45" i="130"/>
  <c r="AB44" i="130"/>
  <c r="AA44" i="130"/>
  <c r="Z44" i="130"/>
  <c r="Y44" i="130"/>
  <c r="X44" i="130"/>
  <c r="W44" i="130"/>
  <c r="V44" i="130"/>
  <c r="U44" i="130"/>
  <c r="T44" i="130"/>
  <c r="S44" i="130"/>
  <c r="R44" i="130"/>
  <c r="E44" i="130"/>
  <c r="D44" i="130"/>
  <c r="C44" i="130"/>
  <c r="B44" i="130"/>
  <c r="AB43" i="130"/>
  <c r="AA43" i="130"/>
  <c r="Z43" i="130"/>
  <c r="Y43" i="130"/>
  <c r="X43" i="130"/>
  <c r="W43" i="130"/>
  <c r="V43" i="130"/>
  <c r="U43" i="130"/>
  <c r="T43" i="130"/>
  <c r="S43" i="130"/>
  <c r="R43" i="130"/>
  <c r="E43" i="130"/>
  <c r="D43" i="130"/>
  <c r="C43" i="130"/>
  <c r="B43" i="130"/>
  <c r="AB42" i="130"/>
  <c r="AA42" i="130"/>
  <c r="Z42" i="130"/>
  <c r="Y42" i="130"/>
  <c r="X42" i="130"/>
  <c r="W42" i="130"/>
  <c r="V42" i="130"/>
  <c r="U42" i="130"/>
  <c r="T42" i="130"/>
  <c r="S42" i="130"/>
  <c r="R42" i="130"/>
  <c r="E42" i="130"/>
  <c r="D42" i="130"/>
  <c r="C42" i="130"/>
  <c r="B42" i="130"/>
  <c r="AB41" i="130"/>
  <c r="AA41" i="130"/>
  <c r="Z41" i="130"/>
  <c r="Y41" i="130"/>
  <c r="X41" i="130"/>
  <c r="W41" i="130"/>
  <c r="V41" i="130"/>
  <c r="U41" i="130"/>
  <c r="T41" i="130"/>
  <c r="S41" i="130"/>
  <c r="R41" i="130"/>
  <c r="E41" i="130"/>
  <c r="D41" i="130"/>
  <c r="C41" i="130"/>
  <c r="B41" i="130"/>
  <c r="AB40" i="130"/>
  <c r="AA40" i="130"/>
  <c r="Z40" i="130"/>
  <c r="Y40" i="130"/>
  <c r="X40" i="130"/>
  <c r="W40" i="130"/>
  <c r="V40" i="130"/>
  <c r="U40" i="130"/>
  <c r="T40" i="130"/>
  <c r="S40" i="130"/>
  <c r="R40" i="130"/>
  <c r="E40" i="130"/>
  <c r="D40" i="130"/>
  <c r="C40" i="130"/>
  <c r="B40" i="130"/>
  <c r="AB39" i="130"/>
  <c r="AA39" i="130"/>
  <c r="Z39" i="130"/>
  <c r="Y39" i="130"/>
  <c r="X39" i="130"/>
  <c r="W39" i="130"/>
  <c r="V39" i="130"/>
  <c r="U39" i="130"/>
  <c r="T39" i="130"/>
  <c r="S39" i="130"/>
  <c r="R39" i="130"/>
  <c r="E39" i="130"/>
  <c r="D39" i="130"/>
  <c r="C39" i="130"/>
  <c r="B39" i="130"/>
  <c r="AB38" i="130"/>
  <c r="AA38" i="130"/>
  <c r="Z38" i="130"/>
  <c r="Y38" i="130"/>
  <c r="X38" i="130"/>
  <c r="W38" i="130"/>
  <c r="V38" i="130"/>
  <c r="U38" i="130"/>
  <c r="T38" i="130"/>
  <c r="S38" i="130"/>
  <c r="R38" i="130"/>
  <c r="E38" i="130"/>
  <c r="D38" i="130"/>
  <c r="C38" i="130"/>
  <c r="B38" i="130"/>
  <c r="AB37" i="130"/>
  <c r="AA37" i="130"/>
  <c r="Z37" i="130"/>
  <c r="Y37" i="130"/>
  <c r="X37" i="130"/>
  <c r="W37" i="130"/>
  <c r="V37" i="130"/>
  <c r="U37" i="130"/>
  <c r="T37" i="130"/>
  <c r="S37" i="130"/>
  <c r="R37" i="130"/>
  <c r="E37" i="130"/>
  <c r="D37" i="130"/>
  <c r="C37" i="130"/>
  <c r="B37" i="130"/>
  <c r="AB36" i="130"/>
  <c r="AA36" i="130"/>
  <c r="Z36" i="130"/>
  <c r="Y36" i="130"/>
  <c r="X36" i="130"/>
  <c r="W36" i="130"/>
  <c r="V36" i="130"/>
  <c r="U36" i="130"/>
  <c r="T36" i="130"/>
  <c r="S36" i="130"/>
  <c r="R36" i="130"/>
  <c r="E36" i="130"/>
  <c r="D36" i="130"/>
  <c r="C36" i="130"/>
  <c r="B36" i="130"/>
  <c r="AB35" i="130"/>
  <c r="AA35" i="130"/>
  <c r="Z35" i="130"/>
  <c r="Y35" i="130"/>
  <c r="X35" i="130"/>
  <c r="W35" i="130"/>
  <c r="V35" i="130"/>
  <c r="U35" i="130"/>
  <c r="T35" i="130"/>
  <c r="S35" i="130"/>
  <c r="R35" i="130"/>
  <c r="E35" i="130"/>
  <c r="D35" i="130"/>
  <c r="C35" i="130"/>
  <c r="B35" i="130"/>
  <c r="AB34" i="130"/>
  <c r="AA34" i="130"/>
  <c r="Z34" i="130"/>
  <c r="Y34" i="130"/>
  <c r="X34" i="130"/>
  <c r="W34" i="130"/>
  <c r="V34" i="130"/>
  <c r="U34" i="130"/>
  <c r="T34" i="130"/>
  <c r="S34" i="130"/>
  <c r="R34" i="130"/>
  <c r="E34" i="130"/>
  <c r="D34" i="130"/>
  <c r="C34" i="130"/>
  <c r="B34" i="130"/>
  <c r="AB33" i="130"/>
  <c r="AA33" i="130"/>
  <c r="Z33" i="130"/>
  <c r="Y33" i="130"/>
  <c r="X33" i="130"/>
  <c r="W33" i="130"/>
  <c r="V33" i="130"/>
  <c r="U33" i="130"/>
  <c r="T33" i="130"/>
  <c r="S33" i="130"/>
  <c r="R33" i="130"/>
  <c r="E33" i="130"/>
  <c r="D33" i="130"/>
  <c r="C33" i="130"/>
  <c r="P33" i="130" s="1"/>
  <c r="B33" i="130"/>
  <c r="AB32" i="130"/>
  <c r="AA32" i="130"/>
  <c r="Z32" i="130"/>
  <c r="Y32" i="130"/>
  <c r="X32" i="130"/>
  <c r="W32" i="130"/>
  <c r="V32" i="130"/>
  <c r="U32" i="130"/>
  <c r="T32" i="130"/>
  <c r="S32" i="130"/>
  <c r="R32" i="130"/>
  <c r="E32" i="130"/>
  <c r="D32" i="130"/>
  <c r="C32" i="130"/>
  <c r="P32" i="130" s="1"/>
  <c r="B32" i="130"/>
  <c r="AB31" i="130"/>
  <c r="AA31" i="130"/>
  <c r="Z31" i="130"/>
  <c r="Y31" i="130"/>
  <c r="X31" i="130"/>
  <c r="W31" i="130"/>
  <c r="V31" i="130"/>
  <c r="U31" i="130"/>
  <c r="T31" i="130"/>
  <c r="S31" i="130"/>
  <c r="R31" i="130"/>
  <c r="E31" i="130"/>
  <c r="D31" i="130"/>
  <c r="C31" i="130"/>
  <c r="B31" i="130"/>
  <c r="AB30" i="130"/>
  <c r="AA30" i="130"/>
  <c r="Z30" i="130"/>
  <c r="Y30" i="130"/>
  <c r="X30" i="130"/>
  <c r="W30" i="130"/>
  <c r="V30" i="130"/>
  <c r="U30" i="130"/>
  <c r="T30" i="130"/>
  <c r="S30" i="130"/>
  <c r="R30" i="130"/>
  <c r="E30" i="130"/>
  <c r="D30" i="130"/>
  <c r="C30" i="130"/>
  <c r="B30" i="130"/>
  <c r="AB29" i="130"/>
  <c r="AA29" i="130"/>
  <c r="Z29" i="130"/>
  <c r="Y29" i="130"/>
  <c r="X29" i="130"/>
  <c r="W29" i="130"/>
  <c r="V29" i="130"/>
  <c r="U29" i="130"/>
  <c r="T29" i="130"/>
  <c r="S29" i="130"/>
  <c r="R29" i="130"/>
  <c r="E29" i="130"/>
  <c r="D29" i="130"/>
  <c r="C29" i="130"/>
  <c r="B29" i="130"/>
  <c r="AB28" i="130"/>
  <c r="AA28" i="130"/>
  <c r="Z28" i="130"/>
  <c r="Y28" i="130"/>
  <c r="X28" i="130"/>
  <c r="W28" i="130"/>
  <c r="V28" i="130"/>
  <c r="U28" i="130"/>
  <c r="T28" i="130"/>
  <c r="S28" i="130"/>
  <c r="R28" i="130"/>
  <c r="E28" i="130"/>
  <c r="D28" i="130"/>
  <c r="C28" i="130"/>
  <c r="B28" i="130"/>
  <c r="AB27" i="130"/>
  <c r="AA27" i="130"/>
  <c r="Z27" i="130"/>
  <c r="Y27" i="130"/>
  <c r="X27" i="130"/>
  <c r="W27" i="130"/>
  <c r="V27" i="130"/>
  <c r="U27" i="130"/>
  <c r="T27" i="130"/>
  <c r="S27" i="130"/>
  <c r="R27" i="130"/>
  <c r="E27" i="130"/>
  <c r="D27" i="130"/>
  <c r="C27" i="130"/>
  <c r="B27" i="130"/>
  <c r="AB26" i="130"/>
  <c r="AA26" i="130"/>
  <c r="Z26" i="130"/>
  <c r="Y26" i="130"/>
  <c r="X26" i="130"/>
  <c r="W26" i="130"/>
  <c r="V26" i="130"/>
  <c r="U26" i="130"/>
  <c r="T26" i="130"/>
  <c r="S26" i="130"/>
  <c r="R26" i="130"/>
  <c r="E26" i="130"/>
  <c r="D26" i="130"/>
  <c r="C26" i="130"/>
  <c r="B26" i="130"/>
  <c r="AB25" i="130"/>
  <c r="AA25" i="130"/>
  <c r="Z25" i="130"/>
  <c r="Y25" i="130"/>
  <c r="X25" i="130"/>
  <c r="W25" i="130"/>
  <c r="V25" i="130"/>
  <c r="U25" i="130"/>
  <c r="T25" i="130"/>
  <c r="S25" i="130"/>
  <c r="R25" i="130"/>
  <c r="E25" i="130"/>
  <c r="D25" i="130"/>
  <c r="C25" i="130"/>
  <c r="B25" i="130"/>
  <c r="AB24" i="130"/>
  <c r="AA24" i="130"/>
  <c r="Z24" i="130"/>
  <c r="Y24" i="130"/>
  <c r="X24" i="130"/>
  <c r="W24" i="130"/>
  <c r="V24" i="130"/>
  <c r="U24" i="130"/>
  <c r="T24" i="130"/>
  <c r="S24" i="130"/>
  <c r="R24" i="130"/>
  <c r="E24" i="130"/>
  <c r="D24" i="130"/>
  <c r="C24" i="130"/>
  <c r="B24" i="130"/>
  <c r="AB23" i="130"/>
  <c r="AA23" i="130"/>
  <c r="Z23" i="130"/>
  <c r="Y23" i="130"/>
  <c r="X23" i="130"/>
  <c r="W23" i="130"/>
  <c r="V23" i="130"/>
  <c r="U23" i="130"/>
  <c r="T23" i="130"/>
  <c r="S23" i="130"/>
  <c r="R23" i="130"/>
  <c r="E23" i="130"/>
  <c r="D23" i="130"/>
  <c r="C23" i="130"/>
  <c r="B23" i="130"/>
  <c r="AB22" i="130"/>
  <c r="AA22" i="130"/>
  <c r="Z22" i="130"/>
  <c r="Y22" i="130"/>
  <c r="X22" i="130"/>
  <c r="W22" i="130"/>
  <c r="V22" i="130"/>
  <c r="U22" i="130"/>
  <c r="T22" i="130"/>
  <c r="S22" i="130"/>
  <c r="R22" i="130"/>
  <c r="E22" i="130"/>
  <c r="D22" i="130"/>
  <c r="C22" i="130"/>
  <c r="B22" i="130"/>
  <c r="AB21" i="130"/>
  <c r="AA21" i="130"/>
  <c r="Z21" i="130"/>
  <c r="Y21" i="130"/>
  <c r="X21" i="130"/>
  <c r="W21" i="130"/>
  <c r="V21" i="130"/>
  <c r="U21" i="130"/>
  <c r="T21" i="130"/>
  <c r="S21" i="130"/>
  <c r="R21" i="130"/>
  <c r="E21" i="130"/>
  <c r="D21" i="130"/>
  <c r="C21" i="130"/>
  <c r="B21" i="130"/>
  <c r="AB20" i="130"/>
  <c r="AA20" i="130"/>
  <c r="Z20" i="130"/>
  <c r="Y20" i="130"/>
  <c r="X20" i="130"/>
  <c r="W20" i="130"/>
  <c r="V20" i="130"/>
  <c r="U20" i="130"/>
  <c r="T20" i="130"/>
  <c r="S20" i="130"/>
  <c r="R20" i="130"/>
  <c r="E20" i="130"/>
  <c r="D20" i="130"/>
  <c r="C20" i="130"/>
  <c r="B20" i="130"/>
  <c r="AB19" i="130"/>
  <c r="AA19" i="130"/>
  <c r="Z19" i="130"/>
  <c r="Y19" i="130"/>
  <c r="X19" i="130"/>
  <c r="W19" i="130"/>
  <c r="V19" i="130"/>
  <c r="U19" i="130"/>
  <c r="T19" i="130"/>
  <c r="S19" i="130"/>
  <c r="R19" i="130"/>
  <c r="E19" i="130"/>
  <c r="D19" i="130"/>
  <c r="C19" i="130"/>
  <c r="B19" i="130"/>
  <c r="AB18" i="130"/>
  <c r="AA18" i="130"/>
  <c r="Z18" i="130"/>
  <c r="Y18" i="130"/>
  <c r="X18" i="130"/>
  <c r="W18" i="130"/>
  <c r="V18" i="130"/>
  <c r="U18" i="130"/>
  <c r="T18" i="130"/>
  <c r="S18" i="130"/>
  <c r="R18" i="130"/>
  <c r="E18" i="130"/>
  <c r="D18" i="130"/>
  <c r="C18" i="130"/>
  <c r="B18" i="130"/>
  <c r="AB17" i="130"/>
  <c r="AA17" i="130"/>
  <c r="Z17" i="130"/>
  <c r="Y17" i="130"/>
  <c r="X17" i="130"/>
  <c r="W17" i="130"/>
  <c r="V17" i="130"/>
  <c r="U17" i="130"/>
  <c r="T17" i="130"/>
  <c r="S17" i="130"/>
  <c r="R17" i="130"/>
  <c r="E17" i="130"/>
  <c r="D17" i="130"/>
  <c r="C17" i="130"/>
  <c r="P17" i="130" s="1"/>
  <c r="B17" i="130"/>
  <c r="AB16" i="130"/>
  <c r="AA16" i="130"/>
  <c r="Z16" i="130"/>
  <c r="Y16" i="130"/>
  <c r="X16" i="130"/>
  <c r="W16" i="130"/>
  <c r="V16" i="130"/>
  <c r="U16" i="130"/>
  <c r="T16" i="130"/>
  <c r="S16" i="130"/>
  <c r="R16" i="130"/>
  <c r="E16" i="130"/>
  <c r="D16" i="130"/>
  <c r="C16" i="130"/>
  <c r="P16" i="130" s="1"/>
  <c r="B16" i="130"/>
  <c r="AB15" i="130"/>
  <c r="AA15" i="130"/>
  <c r="Z15" i="130"/>
  <c r="Y15" i="130"/>
  <c r="X15" i="130"/>
  <c r="W15" i="130"/>
  <c r="V15" i="130"/>
  <c r="U15" i="130"/>
  <c r="T15" i="130"/>
  <c r="S15" i="130"/>
  <c r="R15" i="130"/>
  <c r="E15" i="130"/>
  <c r="D15" i="130"/>
  <c r="C15" i="130"/>
  <c r="P15" i="130" s="1"/>
  <c r="B15" i="130"/>
  <c r="AB14" i="130"/>
  <c r="AA14" i="130"/>
  <c r="Z14" i="130"/>
  <c r="Y14" i="130"/>
  <c r="X14" i="130"/>
  <c r="W14" i="130"/>
  <c r="V14" i="130"/>
  <c r="U14" i="130"/>
  <c r="T14" i="130"/>
  <c r="S14" i="130"/>
  <c r="R14" i="130"/>
  <c r="E14" i="130"/>
  <c r="D14" i="130"/>
  <c r="C14" i="130"/>
  <c r="P14" i="130" s="1"/>
  <c r="B14" i="130"/>
  <c r="AB13" i="130"/>
  <c r="AA13" i="130"/>
  <c r="Z13" i="130"/>
  <c r="Y13" i="130"/>
  <c r="X13" i="130"/>
  <c r="W13" i="130"/>
  <c r="V13" i="130"/>
  <c r="U13" i="130"/>
  <c r="T13" i="130"/>
  <c r="S13" i="130"/>
  <c r="R13" i="130"/>
  <c r="E13" i="130"/>
  <c r="D13" i="130"/>
  <c r="C13" i="130"/>
  <c r="B13" i="130"/>
  <c r="AB12" i="130"/>
  <c r="AA12" i="130"/>
  <c r="Z12" i="130"/>
  <c r="Y12" i="130"/>
  <c r="X12" i="130"/>
  <c r="W12" i="130"/>
  <c r="V12" i="130"/>
  <c r="U12" i="130"/>
  <c r="T12" i="130"/>
  <c r="S12" i="130"/>
  <c r="R12" i="130"/>
  <c r="E12" i="130"/>
  <c r="D12" i="130"/>
  <c r="C12" i="130"/>
  <c r="B12" i="130"/>
  <c r="AB11" i="130"/>
  <c r="AA11" i="130"/>
  <c r="Z11" i="130"/>
  <c r="Y11" i="130"/>
  <c r="X11" i="130"/>
  <c r="W11" i="130"/>
  <c r="V11" i="130"/>
  <c r="U11" i="130"/>
  <c r="T11" i="130"/>
  <c r="S11" i="130"/>
  <c r="R11" i="130"/>
  <c r="E11" i="130"/>
  <c r="D11" i="130"/>
  <c r="C11" i="130"/>
  <c r="B11" i="130"/>
  <c r="AB10" i="130"/>
  <c r="AA10" i="130"/>
  <c r="Z10" i="130"/>
  <c r="Y10" i="130"/>
  <c r="X10" i="130"/>
  <c r="W10" i="130"/>
  <c r="V10" i="130"/>
  <c r="U10" i="130"/>
  <c r="T10" i="130"/>
  <c r="S10" i="130"/>
  <c r="R10" i="130"/>
  <c r="E10" i="130"/>
  <c r="D10" i="130"/>
  <c r="C10" i="130"/>
  <c r="P10" i="130" s="1"/>
  <c r="B10" i="130"/>
  <c r="AB9" i="130"/>
  <c r="AA9" i="130"/>
  <c r="Z9" i="130"/>
  <c r="Y9" i="130"/>
  <c r="X9" i="130"/>
  <c r="W9" i="130"/>
  <c r="V9" i="130"/>
  <c r="U9" i="130"/>
  <c r="T9" i="130"/>
  <c r="S9" i="130"/>
  <c r="R9" i="130"/>
  <c r="E9" i="130"/>
  <c r="D9" i="130"/>
  <c r="C9" i="130"/>
  <c r="P9" i="130" s="1"/>
  <c r="B9" i="130"/>
  <c r="AB8" i="130"/>
  <c r="AA8" i="130"/>
  <c r="Z8" i="130"/>
  <c r="Y8" i="130"/>
  <c r="X8" i="130"/>
  <c r="W8" i="130"/>
  <c r="V8" i="130"/>
  <c r="U8" i="130"/>
  <c r="T8" i="130"/>
  <c r="S8" i="130"/>
  <c r="R8" i="130"/>
  <c r="E8" i="130"/>
  <c r="D8" i="130"/>
  <c r="C8" i="130"/>
  <c r="P8" i="130" s="1"/>
  <c r="B8" i="130"/>
  <c r="AB7" i="130"/>
  <c r="AA7" i="130"/>
  <c r="Z7" i="130"/>
  <c r="Y7" i="130"/>
  <c r="X7" i="130"/>
  <c r="W7" i="130"/>
  <c r="V7" i="130"/>
  <c r="U7" i="130"/>
  <c r="T7" i="130"/>
  <c r="S7" i="130"/>
  <c r="R7" i="130"/>
  <c r="E7" i="130"/>
  <c r="D7" i="130"/>
  <c r="C7" i="130"/>
  <c r="B7" i="130"/>
  <c r="AB6" i="130"/>
  <c r="AA6" i="130"/>
  <c r="Z6" i="130"/>
  <c r="Y6" i="130"/>
  <c r="X6" i="130"/>
  <c r="W6" i="130"/>
  <c r="V6" i="130"/>
  <c r="U6" i="130"/>
  <c r="T6" i="130"/>
  <c r="S6" i="130"/>
  <c r="R6" i="130"/>
  <c r="E6" i="130"/>
  <c r="D6" i="130"/>
  <c r="C6" i="130"/>
  <c r="B6" i="130"/>
  <c r="AB5" i="130"/>
  <c r="AA5" i="130"/>
  <c r="Z5" i="130"/>
  <c r="Y5" i="130"/>
  <c r="X5" i="130"/>
  <c r="W5" i="130"/>
  <c r="V5" i="130"/>
  <c r="U5" i="130"/>
  <c r="T5" i="130"/>
  <c r="S5" i="130"/>
  <c r="R5" i="130"/>
  <c r="E5" i="130"/>
  <c r="D5" i="130"/>
  <c r="C5" i="130"/>
  <c r="B5" i="130"/>
  <c r="AB4" i="130"/>
  <c r="AA4" i="130"/>
  <c r="Z4" i="130"/>
  <c r="Y4" i="130"/>
  <c r="X4" i="130"/>
  <c r="W4" i="130"/>
  <c r="V4" i="130"/>
  <c r="U4" i="130"/>
  <c r="T4" i="130"/>
  <c r="S4" i="130"/>
  <c r="R4" i="130"/>
  <c r="E4" i="130"/>
  <c r="D4" i="130"/>
  <c r="C4" i="130"/>
  <c r="B4" i="130"/>
  <c r="AB3" i="130"/>
  <c r="E3" i="130"/>
  <c r="D3" i="130"/>
  <c r="C3" i="130"/>
  <c r="B3" i="130"/>
  <c r="AB133" i="131"/>
  <c r="AA133" i="131"/>
  <c r="Z133" i="131"/>
  <c r="Y133" i="131"/>
  <c r="X133" i="131"/>
  <c r="W133" i="131"/>
  <c r="V133" i="131"/>
  <c r="U133" i="131"/>
  <c r="T133" i="131"/>
  <c r="S133" i="131"/>
  <c r="R133" i="131"/>
  <c r="E133" i="131"/>
  <c r="D133" i="131"/>
  <c r="C133" i="131"/>
  <c r="P133" i="131" s="1"/>
  <c r="B133" i="131"/>
  <c r="AB132" i="131"/>
  <c r="AA132" i="131"/>
  <c r="Z132" i="131"/>
  <c r="Y132" i="131"/>
  <c r="X132" i="131"/>
  <c r="W132" i="131"/>
  <c r="V132" i="131"/>
  <c r="U132" i="131"/>
  <c r="T132" i="131"/>
  <c r="S132" i="131"/>
  <c r="R132" i="131"/>
  <c r="E132" i="131"/>
  <c r="D132" i="131"/>
  <c r="C132" i="131"/>
  <c r="P132" i="131" s="1"/>
  <c r="B132" i="131"/>
  <c r="AB131" i="131"/>
  <c r="AA131" i="131"/>
  <c r="Z131" i="131"/>
  <c r="Y131" i="131"/>
  <c r="X131" i="131"/>
  <c r="W131" i="131"/>
  <c r="V131" i="131"/>
  <c r="U131" i="131"/>
  <c r="T131" i="131"/>
  <c r="S131" i="131"/>
  <c r="R131" i="131"/>
  <c r="E131" i="131"/>
  <c r="D131" i="131"/>
  <c r="C131" i="131"/>
  <c r="B131" i="131"/>
  <c r="AB130" i="131"/>
  <c r="AA130" i="131"/>
  <c r="Z130" i="131"/>
  <c r="Y130" i="131"/>
  <c r="X130" i="131"/>
  <c r="W130" i="131"/>
  <c r="V130" i="131"/>
  <c r="U130" i="131"/>
  <c r="T130" i="131"/>
  <c r="S130" i="131"/>
  <c r="R130" i="131"/>
  <c r="E130" i="131"/>
  <c r="D130" i="131"/>
  <c r="C130" i="131"/>
  <c r="B130" i="131"/>
  <c r="AB129" i="131"/>
  <c r="AA129" i="131"/>
  <c r="Z129" i="131"/>
  <c r="Y129" i="131"/>
  <c r="X129" i="131"/>
  <c r="W129" i="131"/>
  <c r="V129" i="131"/>
  <c r="U129" i="131"/>
  <c r="T129" i="131"/>
  <c r="S129" i="131"/>
  <c r="R129" i="131"/>
  <c r="E129" i="131"/>
  <c r="D129" i="131"/>
  <c r="C129" i="131"/>
  <c r="B129" i="131"/>
  <c r="AB128" i="131"/>
  <c r="AA128" i="131"/>
  <c r="Z128" i="131"/>
  <c r="Y128" i="131"/>
  <c r="X128" i="131"/>
  <c r="W128" i="131"/>
  <c r="V128" i="131"/>
  <c r="U128" i="131"/>
  <c r="T128" i="131"/>
  <c r="S128" i="131"/>
  <c r="R128" i="131"/>
  <c r="E128" i="131"/>
  <c r="D128" i="131"/>
  <c r="C128" i="131"/>
  <c r="B128" i="131"/>
  <c r="AB127" i="131"/>
  <c r="AA127" i="131"/>
  <c r="Z127" i="131"/>
  <c r="Y127" i="131"/>
  <c r="X127" i="131"/>
  <c r="W127" i="131"/>
  <c r="V127" i="131"/>
  <c r="U127" i="131"/>
  <c r="T127" i="131"/>
  <c r="S127" i="131"/>
  <c r="R127" i="131"/>
  <c r="E127" i="131"/>
  <c r="D127" i="131"/>
  <c r="C127" i="131"/>
  <c r="B127" i="131"/>
  <c r="AB126" i="131"/>
  <c r="AA126" i="131"/>
  <c r="Z126" i="131"/>
  <c r="Y126" i="131"/>
  <c r="X126" i="131"/>
  <c r="W126" i="131"/>
  <c r="V126" i="131"/>
  <c r="U126" i="131"/>
  <c r="T126" i="131"/>
  <c r="S126" i="131"/>
  <c r="R126" i="131"/>
  <c r="E126" i="131"/>
  <c r="D126" i="131"/>
  <c r="C126" i="131"/>
  <c r="B126" i="131"/>
  <c r="AB125" i="131"/>
  <c r="AA125" i="131"/>
  <c r="Z125" i="131"/>
  <c r="Y125" i="131"/>
  <c r="X125" i="131"/>
  <c r="W125" i="131"/>
  <c r="V125" i="131"/>
  <c r="U125" i="131"/>
  <c r="T125" i="131"/>
  <c r="S125" i="131"/>
  <c r="R125" i="131"/>
  <c r="E125" i="131"/>
  <c r="D125" i="131"/>
  <c r="C125" i="131"/>
  <c r="B125" i="131"/>
  <c r="AB124" i="131"/>
  <c r="AA124" i="131"/>
  <c r="Z124" i="131"/>
  <c r="Y124" i="131"/>
  <c r="X124" i="131"/>
  <c r="W124" i="131"/>
  <c r="V124" i="131"/>
  <c r="U124" i="131"/>
  <c r="T124" i="131"/>
  <c r="S124" i="131"/>
  <c r="R124" i="131"/>
  <c r="E124" i="131"/>
  <c r="D124" i="131"/>
  <c r="C124" i="131"/>
  <c r="B124" i="131"/>
  <c r="AB123" i="131"/>
  <c r="AA123" i="131"/>
  <c r="Z123" i="131"/>
  <c r="Y123" i="131"/>
  <c r="X123" i="131"/>
  <c r="W123" i="131"/>
  <c r="V123" i="131"/>
  <c r="U123" i="131"/>
  <c r="T123" i="131"/>
  <c r="S123" i="131"/>
  <c r="R123" i="131"/>
  <c r="E123" i="131"/>
  <c r="D123" i="131"/>
  <c r="C123" i="131"/>
  <c r="B123" i="131"/>
  <c r="AB122" i="131"/>
  <c r="AA122" i="131"/>
  <c r="Z122" i="131"/>
  <c r="Y122" i="131"/>
  <c r="X122" i="131"/>
  <c r="W122" i="131"/>
  <c r="V122" i="131"/>
  <c r="U122" i="131"/>
  <c r="T122" i="131"/>
  <c r="S122" i="131"/>
  <c r="R122" i="131"/>
  <c r="E122" i="131"/>
  <c r="D122" i="131"/>
  <c r="C122" i="131"/>
  <c r="B122" i="131"/>
  <c r="AB121" i="131"/>
  <c r="AA121" i="131"/>
  <c r="Z121" i="131"/>
  <c r="Y121" i="131"/>
  <c r="X121" i="131"/>
  <c r="W121" i="131"/>
  <c r="V121" i="131"/>
  <c r="U121" i="131"/>
  <c r="T121" i="131"/>
  <c r="S121" i="131"/>
  <c r="R121" i="131"/>
  <c r="E121" i="131"/>
  <c r="D121" i="131"/>
  <c r="C121" i="131"/>
  <c r="B121" i="131"/>
  <c r="AB120" i="131"/>
  <c r="AA120" i="131"/>
  <c r="Z120" i="131"/>
  <c r="Y120" i="131"/>
  <c r="X120" i="131"/>
  <c r="W120" i="131"/>
  <c r="V120" i="131"/>
  <c r="U120" i="131"/>
  <c r="T120" i="131"/>
  <c r="S120" i="131"/>
  <c r="R120" i="131"/>
  <c r="E120" i="131"/>
  <c r="D120" i="131"/>
  <c r="C120" i="131"/>
  <c r="B120" i="131"/>
  <c r="AB119" i="131"/>
  <c r="AA119" i="131"/>
  <c r="Z119" i="131"/>
  <c r="Y119" i="131"/>
  <c r="X119" i="131"/>
  <c r="W119" i="131"/>
  <c r="V119" i="131"/>
  <c r="U119" i="131"/>
  <c r="T119" i="131"/>
  <c r="S119" i="131"/>
  <c r="R119" i="131"/>
  <c r="E119" i="131"/>
  <c r="D119" i="131"/>
  <c r="C119" i="131"/>
  <c r="B119" i="131"/>
  <c r="AB118" i="131"/>
  <c r="AA118" i="131"/>
  <c r="Z118" i="131"/>
  <c r="Y118" i="131"/>
  <c r="X118" i="131"/>
  <c r="W118" i="131"/>
  <c r="V118" i="131"/>
  <c r="U118" i="131"/>
  <c r="T118" i="131"/>
  <c r="S118" i="131"/>
  <c r="R118" i="131"/>
  <c r="E118" i="131"/>
  <c r="D118" i="131"/>
  <c r="C118" i="131"/>
  <c r="B118" i="131"/>
  <c r="AB117" i="131"/>
  <c r="AA117" i="131"/>
  <c r="Z117" i="131"/>
  <c r="Y117" i="131"/>
  <c r="X117" i="131"/>
  <c r="W117" i="131"/>
  <c r="V117" i="131"/>
  <c r="U117" i="131"/>
  <c r="T117" i="131"/>
  <c r="S117" i="131"/>
  <c r="R117" i="131"/>
  <c r="E117" i="131"/>
  <c r="D117" i="131"/>
  <c r="C117" i="131"/>
  <c r="B117" i="131"/>
  <c r="AB116" i="131"/>
  <c r="AA116" i="131"/>
  <c r="Z116" i="131"/>
  <c r="Y116" i="131"/>
  <c r="X116" i="131"/>
  <c r="W116" i="131"/>
  <c r="V116" i="131"/>
  <c r="U116" i="131"/>
  <c r="T116" i="131"/>
  <c r="S116" i="131"/>
  <c r="R116" i="131"/>
  <c r="E116" i="131"/>
  <c r="D116" i="131"/>
  <c r="C116" i="131"/>
  <c r="P116" i="131" s="1"/>
  <c r="B116" i="131"/>
  <c r="AB115" i="131"/>
  <c r="AA115" i="131"/>
  <c r="Z115" i="131"/>
  <c r="Y115" i="131"/>
  <c r="X115" i="131"/>
  <c r="W115" i="131"/>
  <c r="V115" i="131"/>
  <c r="U115" i="131"/>
  <c r="T115" i="131"/>
  <c r="S115" i="131"/>
  <c r="R115" i="131"/>
  <c r="E115" i="131"/>
  <c r="D115" i="131"/>
  <c r="C115" i="131"/>
  <c r="P115" i="131" s="1"/>
  <c r="B115" i="131"/>
  <c r="AB114" i="131"/>
  <c r="AA114" i="131"/>
  <c r="Z114" i="131"/>
  <c r="Y114" i="131"/>
  <c r="X114" i="131"/>
  <c r="W114" i="131"/>
  <c r="V114" i="131"/>
  <c r="U114" i="131"/>
  <c r="T114" i="131"/>
  <c r="S114" i="131"/>
  <c r="R114" i="131"/>
  <c r="E114" i="131"/>
  <c r="D114" i="131"/>
  <c r="C114" i="131"/>
  <c r="P114" i="131" s="1"/>
  <c r="B114" i="131"/>
  <c r="AB113" i="131"/>
  <c r="AA113" i="131"/>
  <c r="Z113" i="131"/>
  <c r="Y113" i="131"/>
  <c r="X113" i="131"/>
  <c r="W113" i="131"/>
  <c r="V113" i="131"/>
  <c r="U113" i="131"/>
  <c r="T113" i="131"/>
  <c r="S113" i="131"/>
  <c r="R113" i="131"/>
  <c r="E113" i="131"/>
  <c r="D113" i="131"/>
  <c r="C113" i="131"/>
  <c r="P113" i="131" s="1"/>
  <c r="B113" i="131"/>
  <c r="AB112" i="131"/>
  <c r="AA112" i="131"/>
  <c r="Z112" i="131"/>
  <c r="Y112" i="131"/>
  <c r="X112" i="131"/>
  <c r="W112" i="131"/>
  <c r="V112" i="131"/>
  <c r="U112" i="131"/>
  <c r="T112" i="131"/>
  <c r="S112" i="131"/>
  <c r="R112" i="131"/>
  <c r="E112" i="131"/>
  <c r="D112" i="131"/>
  <c r="C112" i="131"/>
  <c r="P112" i="131" s="1"/>
  <c r="B112" i="131"/>
  <c r="AB111" i="131"/>
  <c r="AA111" i="131"/>
  <c r="Z111" i="131"/>
  <c r="Y111" i="131"/>
  <c r="X111" i="131"/>
  <c r="W111" i="131"/>
  <c r="V111" i="131"/>
  <c r="U111" i="131"/>
  <c r="T111" i="131"/>
  <c r="S111" i="131"/>
  <c r="R111" i="131"/>
  <c r="E111" i="131"/>
  <c r="D111" i="131"/>
  <c r="C111" i="131"/>
  <c r="B111" i="131"/>
  <c r="AB110" i="131"/>
  <c r="AA110" i="131"/>
  <c r="Z110" i="131"/>
  <c r="Y110" i="131"/>
  <c r="X110" i="131"/>
  <c r="W110" i="131"/>
  <c r="V110" i="131"/>
  <c r="U110" i="131"/>
  <c r="T110" i="131"/>
  <c r="S110" i="131"/>
  <c r="R110" i="131"/>
  <c r="E110" i="131"/>
  <c r="D110" i="131"/>
  <c r="C110" i="131"/>
  <c r="B110" i="131"/>
  <c r="AB109" i="131"/>
  <c r="AA109" i="131"/>
  <c r="Z109" i="131"/>
  <c r="Y109" i="131"/>
  <c r="X109" i="131"/>
  <c r="W109" i="131"/>
  <c r="V109" i="131"/>
  <c r="U109" i="131"/>
  <c r="T109" i="131"/>
  <c r="S109" i="131"/>
  <c r="R109" i="131"/>
  <c r="E109" i="131"/>
  <c r="D109" i="131"/>
  <c r="C109" i="131"/>
  <c r="B109" i="131"/>
  <c r="AB108" i="131"/>
  <c r="AA108" i="131"/>
  <c r="Z108" i="131"/>
  <c r="Y108" i="131"/>
  <c r="X108" i="131"/>
  <c r="W108" i="131"/>
  <c r="V108" i="131"/>
  <c r="U108" i="131"/>
  <c r="T108" i="131"/>
  <c r="S108" i="131"/>
  <c r="R108" i="131"/>
  <c r="E108" i="131"/>
  <c r="D108" i="131"/>
  <c r="C108" i="131"/>
  <c r="B108" i="131"/>
  <c r="AB107" i="131"/>
  <c r="AA107" i="131"/>
  <c r="Z107" i="131"/>
  <c r="Y107" i="131"/>
  <c r="X107" i="131"/>
  <c r="W107" i="131"/>
  <c r="V107" i="131"/>
  <c r="U107" i="131"/>
  <c r="T107" i="131"/>
  <c r="S107" i="131"/>
  <c r="R107" i="131"/>
  <c r="E107" i="131"/>
  <c r="D107" i="131"/>
  <c r="C107" i="131"/>
  <c r="B107" i="131"/>
  <c r="AB106" i="131"/>
  <c r="AA106" i="131"/>
  <c r="Z106" i="131"/>
  <c r="Y106" i="131"/>
  <c r="X106" i="131"/>
  <c r="W106" i="131"/>
  <c r="V106" i="131"/>
  <c r="U106" i="131"/>
  <c r="T106" i="131"/>
  <c r="S106" i="131"/>
  <c r="R106" i="131"/>
  <c r="E106" i="131"/>
  <c r="D106" i="131"/>
  <c r="C106" i="131"/>
  <c r="B106" i="131"/>
  <c r="AB105" i="131"/>
  <c r="AA105" i="131"/>
  <c r="Z105" i="131"/>
  <c r="Y105" i="131"/>
  <c r="X105" i="131"/>
  <c r="W105" i="131"/>
  <c r="V105" i="131"/>
  <c r="U105" i="131"/>
  <c r="T105" i="131"/>
  <c r="S105" i="131"/>
  <c r="R105" i="131"/>
  <c r="E105" i="131"/>
  <c r="D105" i="131"/>
  <c r="C105" i="131"/>
  <c r="B105" i="131"/>
  <c r="AB104" i="131"/>
  <c r="AA104" i="131"/>
  <c r="Z104" i="131"/>
  <c r="Y104" i="131"/>
  <c r="X104" i="131"/>
  <c r="W104" i="131"/>
  <c r="V104" i="131"/>
  <c r="U104" i="131"/>
  <c r="T104" i="131"/>
  <c r="S104" i="131"/>
  <c r="R104" i="131"/>
  <c r="E104" i="131"/>
  <c r="D104" i="131"/>
  <c r="C104" i="131"/>
  <c r="B104" i="131"/>
  <c r="AB103" i="131"/>
  <c r="AA103" i="131"/>
  <c r="Z103" i="131"/>
  <c r="Y103" i="131"/>
  <c r="X103" i="131"/>
  <c r="W103" i="131"/>
  <c r="V103" i="131"/>
  <c r="U103" i="131"/>
  <c r="T103" i="131"/>
  <c r="S103" i="131"/>
  <c r="R103" i="131"/>
  <c r="E103" i="131"/>
  <c r="D103" i="131"/>
  <c r="C103" i="131"/>
  <c r="B103" i="131"/>
  <c r="AB102" i="131"/>
  <c r="AA102" i="131"/>
  <c r="Z102" i="131"/>
  <c r="Y102" i="131"/>
  <c r="X102" i="131"/>
  <c r="W102" i="131"/>
  <c r="V102" i="131"/>
  <c r="U102" i="131"/>
  <c r="T102" i="131"/>
  <c r="S102" i="131"/>
  <c r="R102" i="131"/>
  <c r="E102" i="131"/>
  <c r="D102" i="131"/>
  <c r="C102" i="131"/>
  <c r="P102" i="131" s="1"/>
  <c r="B102" i="131"/>
  <c r="AB101" i="131"/>
  <c r="AA101" i="131"/>
  <c r="Z101" i="131"/>
  <c r="Y101" i="131"/>
  <c r="X101" i="131"/>
  <c r="W101" i="131"/>
  <c r="V101" i="131"/>
  <c r="U101" i="131"/>
  <c r="T101" i="131"/>
  <c r="S101" i="131"/>
  <c r="R101" i="131"/>
  <c r="E101" i="131"/>
  <c r="D101" i="131"/>
  <c r="C101" i="131"/>
  <c r="P101" i="131" s="1"/>
  <c r="B101" i="131"/>
  <c r="AB100" i="131"/>
  <c r="AA100" i="131"/>
  <c r="Z100" i="131"/>
  <c r="Y100" i="131"/>
  <c r="X100" i="131"/>
  <c r="W100" i="131"/>
  <c r="V100" i="131"/>
  <c r="U100" i="131"/>
  <c r="T100" i="131"/>
  <c r="S100" i="131"/>
  <c r="R100" i="131"/>
  <c r="E100" i="131"/>
  <c r="D100" i="131"/>
  <c r="C100" i="131"/>
  <c r="P100" i="131" s="1"/>
  <c r="B100" i="131"/>
  <c r="AB99" i="131"/>
  <c r="AA99" i="131"/>
  <c r="Z99" i="131"/>
  <c r="Y99" i="131"/>
  <c r="X99" i="131"/>
  <c r="W99" i="131"/>
  <c r="V99" i="131"/>
  <c r="U99" i="131"/>
  <c r="T99" i="131"/>
  <c r="S99" i="131"/>
  <c r="R99" i="131"/>
  <c r="E99" i="131"/>
  <c r="D99" i="131"/>
  <c r="C99" i="131"/>
  <c r="P99" i="131" s="1"/>
  <c r="B99" i="131"/>
  <c r="AB98" i="131"/>
  <c r="AA98" i="131"/>
  <c r="Z98" i="131"/>
  <c r="Y98" i="131"/>
  <c r="X98" i="131"/>
  <c r="W98" i="131"/>
  <c r="V98" i="131"/>
  <c r="U98" i="131"/>
  <c r="T98" i="131"/>
  <c r="S98" i="131"/>
  <c r="R98" i="131"/>
  <c r="E98" i="131"/>
  <c r="D98" i="131"/>
  <c r="C98" i="131"/>
  <c r="P98" i="131" s="1"/>
  <c r="B98" i="131"/>
  <c r="AB97" i="131"/>
  <c r="AA97" i="131"/>
  <c r="Z97" i="131"/>
  <c r="Y97" i="131"/>
  <c r="X97" i="131"/>
  <c r="W97" i="131"/>
  <c r="V97" i="131"/>
  <c r="U97" i="131"/>
  <c r="T97" i="131"/>
  <c r="S97" i="131"/>
  <c r="R97" i="131"/>
  <c r="E97" i="131"/>
  <c r="D97" i="131"/>
  <c r="C97" i="131"/>
  <c r="P97" i="131" s="1"/>
  <c r="B97" i="131"/>
  <c r="AB96" i="131"/>
  <c r="AA96" i="131"/>
  <c r="Z96" i="131"/>
  <c r="Y96" i="131"/>
  <c r="X96" i="131"/>
  <c r="W96" i="131"/>
  <c r="V96" i="131"/>
  <c r="U96" i="131"/>
  <c r="T96" i="131"/>
  <c r="S96" i="131"/>
  <c r="R96" i="131"/>
  <c r="E96" i="131"/>
  <c r="D96" i="131"/>
  <c r="C96" i="131"/>
  <c r="B96" i="131"/>
  <c r="AB95" i="131"/>
  <c r="AA95" i="131"/>
  <c r="Z95" i="131"/>
  <c r="Y95" i="131"/>
  <c r="X95" i="131"/>
  <c r="W95" i="131"/>
  <c r="V95" i="131"/>
  <c r="U95" i="131"/>
  <c r="T95" i="131"/>
  <c r="S95" i="131"/>
  <c r="R95" i="131"/>
  <c r="E95" i="131"/>
  <c r="D95" i="131"/>
  <c r="C95" i="131"/>
  <c r="B95" i="131"/>
  <c r="AB94" i="131"/>
  <c r="AA94" i="131"/>
  <c r="Z94" i="131"/>
  <c r="Y94" i="131"/>
  <c r="X94" i="131"/>
  <c r="W94" i="131"/>
  <c r="V94" i="131"/>
  <c r="U94" i="131"/>
  <c r="T94" i="131"/>
  <c r="S94" i="131"/>
  <c r="R94" i="131"/>
  <c r="E94" i="131"/>
  <c r="D94" i="131"/>
  <c r="C94" i="131"/>
  <c r="B94" i="131"/>
  <c r="AB93" i="131"/>
  <c r="AA93" i="131"/>
  <c r="Z93" i="131"/>
  <c r="Y93" i="131"/>
  <c r="X93" i="131"/>
  <c r="W93" i="131"/>
  <c r="V93" i="131"/>
  <c r="U93" i="131"/>
  <c r="T93" i="131"/>
  <c r="S93" i="131"/>
  <c r="R93" i="131"/>
  <c r="E93" i="131"/>
  <c r="D93" i="131"/>
  <c r="C93" i="131"/>
  <c r="B93" i="131"/>
  <c r="AB92" i="131"/>
  <c r="AA92" i="131"/>
  <c r="Z92" i="131"/>
  <c r="Y92" i="131"/>
  <c r="X92" i="131"/>
  <c r="W92" i="131"/>
  <c r="V92" i="131"/>
  <c r="U92" i="131"/>
  <c r="T92" i="131"/>
  <c r="S92" i="131"/>
  <c r="R92" i="131"/>
  <c r="E92" i="131"/>
  <c r="D92" i="131"/>
  <c r="C92" i="131"/>
  <c r="B92" i="131"/>
  <c r="AB91" i="131"/>
  <c r="AA91" i="131"/>
  <c r="Z91" i="131"/>
  <c r="Y91" i="131"/>
  <c r="X91" i="131"/>
  <c r="W91" i="131"/>
  <c r="V91" i="131"/>
  <c r="U91" i="131"/>
  <c r="T91" i="131"/>
  <c r="S91" i="131"/>
  <c r="R91" i="131"/>
  <c r="E91" i="131"/>
  <c r="D91" i="131"/>
  <c r="C91" i="131"/>
  <c r="P91" i="131" s="1"/>
  <c r="B91" i="131"/>
  <c r="AB90" i="131"/>
  <c r="AA90" i="131"/>
  <c r="Z90" i="131"/>
  <c r="Y90" i="131"/>
  <c r="X90" i="131"/>
  <c r="W90" i="131"/>
  <c r="V90" i="131"/>
  <c r="U90" i="131"/>
  <c r="T90" i="131"/>
  <c r="S90" i="131"/>
  <c r="R90" i="131"/>
  <c r="E90" i="131"/>
  <c r="D90" i="131"/>
  <c r="C90" i="131"/>
  <c r="P90" i="131" s="1"/>
  <c r="B90" i="131"/>
  <c r="AB89" i="131"/>
  <c r="AA89" i="131"/>
  <c r="Z89" i="131"/>
  <c r="Y89" i="131"/>
  <c r="X89" i="131"/>
  <c r="W89" i="131"/>
  <c r="V89" i="131"/>
  <c r="U89" i="131"/>
  <c r="T89" i="131"/>
  <c r="S89" i="131"/>
  <c r="R89" i="131"/>
  <c r="E89" i="131"/>
  <c r="D89" i="131"/>
  <c r="C89" i="131"/>
  <c r="P89" i="131" s="1"/>
  <c r="B89" i="131"/>
  <c r="AB88" i="131"/>
  <c r="AA88" i="131"/>
  <c r="Z88" i="131"/>
  <c r="Y88" i="131"/>
  <c r="X88" i="131"/>
  <c r="W88" i="131"/>
  <c r="V88" i="131"/>
  <c r="U88" i="131"/>
  <c r="T88" i="131"/>
  <c r="S88" i="131"/>
  <c r="R88" i="131"/>
  <c r="E88" i="131"/>
  <c r="D88" i="131"/>
  <c r="C88" i="131"/>
  <c r="P88" i="131" s="1"/>
  <c r="B88" i="131"/>
  <c r="AB87" i="131"/>
  <c r="AA87" i="131"/>
  <c r="Z87" i="131"/>
  <c r="Y87" i="131"/>
  <c r="X87" i="131"/>
  <c r="W87" i="131"/>
  <c r="V87" i="131"/>
  <c r="U87" i="131"/>
  <c r="T87" i="131"/>
  <c r="S87" i="131"/>
  <c r="R87" i="131"/>
  <c r="E87" i="131"/>
  <c r="D87" i="131"/>
  <c r="C87" i="131"/>
  <c r="P87" i="131" s="1"/>
  <c r="B87" i="131"/>
  <c r="AB86" i="131"/>
  <c r="AA86" i="131"/>
  <c r="Z86" i="131"/>
  <c r="Y86" i="131"/>
  <c r="X86" i="131"/>
  <c r="W86" i="131"/>
  <c r="V86" i="131"/>
  <c r="U86" i="131"/>
  <c r="T86" i="131"/>
  <c r="S86" i="131"/>
  <c r="R86" i="131"/>
  <c r="E86" i="131"/>
  <c r="D86" i="131"/>
  <c r="C86" i="131"/>
  <c r="P86" i="131" s="1"/>
  <c r="B86" i="131"/>
  <c r="AB85" i="131"/>
  <c r="AA85" i="131"/>
  <c r="Z85" i="131"/>
  <c r="Y85" i="131"/>
  <c r="X85" i="131"/>
  <c r="W85" i="131"/>
  <c r="V85" i="131"/>
  <c r="U85" i="131"/>
  <c r="T85" i="131"/>
  <c r="S85" i="131"/>
  <c r="R85" i="131"/>
  <c r="E85" i="131"/>
  <c r="D85" i="131"/>
  <c r="C85" i="131"/>
  <c r="B85" i="131"/>
  <c r="AB84" i="131"/>
  <c r="AA84" i="131"/>
  <c r="Z84" i="131"/>
  <c r="Y84" i="131"/>
  <c r="X84" i="131"/>
  <c r="W84" i="131"/>
  <c r="V84" i="131"/>
  <c r="U84" i="131"/>
  <c r="T84" i="131"/>
  <c r="S84" i="131"/>
  <c r="R84" i="131"/>
  <c r="E84" i="131"/>
  <c r="D84" i="131"/>
  <c r="C84" i="131"/>
  <c r="B84" i="131"/>
  <c r="AB83" i="131"/>
  <c r="AA83" i="131"/>
  <c r="Z83" i="131"/>
  <c r="Y83" i="131"/>
  <c r="X83" i="131"/>
  <c r="W83" i="131"/>
  <c r="V83" i="131"/>
  <c r="U83" i="131"/>
  <c r="T83" i="131"/>
  <c r="S83" i="131"/>
  <c r="R83" i="131"/>
  <c r="E83" i="131"/>
  <c r="D83" i="131"/>
  <c r="C83" i="131"/>
  <c r="P83" i="131" s="1"/>
  <c r="B83" i="131"/>
  <c r="AB82" i="131"/>
  <c r="AA82" i="131"/>
  <c r="Z82" i="131"/>
  <c r="Y82" i="131"/>
  <c r="X82" i="131"/>
  <c r="W82" i="131"/>
  <c r="V82" i="131"/>
  <c r="U82" i="131"/>
  <c r="T82" i="131"/>
  <c r="S82" i="131"/>
  <c r="R82" i="131"/>
  <c r="E82" i="131"/>
  <c r="D82" i="131"/>
  <c r="C82" i="131"/>
  <c r="P82" i="131" s="1"/>
  <c r="B82" i="131"/>
  <c r="AB81" i="131"/>
  <c r="AA81" i="131"/>
  <c r="Z81" i="131"/>
  <c r="Y81" i="131"/>
  <c r="X81" i="131"/>
  <c r="W81" i="131"/>
  <c r="V81" i="131"/>
  <c r="U81" i="131"/>
  <c r="T81" i="131"/>
  <c r="S81" i="131"/>
  <c r="R81" i="131"/>
  <c r="E81" i="131"/>
  <c r="D81" i="131"/>
  <c r="C81" i="131"/>
  <c r="P81" i="131" s="1"/>
  <c r="B81" i="131"/>
  <c r="AB80" i="131"/>
  <c r="AA80" i="131"/>
  <c r="Z80" i="131"/>
  <c r="Y80" i="131"/>
  <c r="X80" i="131"/>
  <c r="W80" i="131"/>
  <c r="V80" i="131"/>
  <c r="U80" i="131"/>
  <c r="T80" i="131"/>
  <c r="S80" i="131"/>
  <c r="R80" i="131"/>
  <c r="E80" i="131"/>
  <c r="D80" i="131"/>
  <c r="C80" i="131"/>
  <c r="B80" i="131"/>
  <c r="AB79" i="131"/>
  <c r="AA79" i="131"/>
  <c r="Z79" i="131"/>
  <c r="Y79" i="131"/>
  <c r="X79" i="131"/>
  <c r="W79" i="131"/>
  <c r="V79" i="131"/>
  <c r="U79" i="131"/>
  <c r="T79" i="131"/>
  <c r="S79" i="131"/>
  <c r="R79" i="131"/>
  <c r="E79" i="131"/>
  <c r="D79" i="131"/>
  <c r="C79" i="131"/>
  <c r="B79" i="131"/>
  <c r="AB78" i="131"/>
  <c r="AA78" i="131"/>
  <c r="Z78" i="131"/>
  <c r="Y78" i="131"/>
  <c r="X78" i="131"/>
  <c r="W78" i="131"/>
  <c r="V78" i="131"/>
  <c r="U78" i="131"/>
  <c r="T78" i="131"/>
  <c r="S78" i="131"/>
  <c r="R78" i="131"/>
  <c r="E78" i="131"/>
  <c r="D78" i="131"/>
  <c r="C78" i="131"/>
  <c r="B78" i="131"/>
  <c r="AB77" i="131"/>
  <c r="AA77" i="131"/>
  <c r="Z77" i="131"/>
  <c r="Y77" i="131"/>
  <c r="X77" i="131"/>
  <c r="W77" i="131"/>
  <c r="V77" i="131"/>
  <c r="U77" i="131"/>
  <c r="T77" i="131"/>
  <c r="S77" i="131"/>
  <c r="R77" i="131"/>
  <c r="E77" i="131"/>
  <c r="D77" i="131"/>
  <c r="C77" i="131"/>
  <c r="P77" i="131" s="1"/>
  <c r="B77" i="131"/>
  <c r="AB76" i="131"/>
  <c r="AA76" i="131"/>
  <c r="Z76" i="131"/>
  <c r="Y76" i="131"/>
  <c r="X76" i="131"/>
  <c r="W76" i="131"/>
  <c r="V76" i="131"/>
  <c r="U76" i="131"/>
  <c r="T76" i="131"/>
  <c r="S76" i="131"/>
  <c r="R76" i="131"/>
  <c r="E76" i="131"/>
  <c r="D76" i="131"/>
  <c r="C76" i="131"/>
  <c r="P76" i="131" s="1"/>
  <c r="B76" i="131"/>
  <c r="AB75" i="131"/>
  <c r="AA75" i="131"/>
  <c r="Z75" i="131"/>
  <c r="Y75" i="131"/>
  <c r="X75" i="131"/>
  <c r="W75" i="131"/>
  <c r="V75" i="131"/>
  <c r="U75" i="131"/>
  <c r="T75" i="131"/>
  <c r="S75" i="131"/>
  <c r="R75" i="131"/>
  <c r="E75" i="131"/>
  <c r="D75" i="131"/>
  <c r="C75" i="131"/>
  <c r="P75" i="131" s="1"/>
  <c r="B75" i="131"/>
  <c r="AB74" i="131"/>
  <c r="AA74" i="131"/>
  <c r="Z74" i="131"/>
  <c r="Y74" i="131"/>
  <c r="X74" i="131"/>
  <c r="W74" i="131"/>
  <c r="V74" i="131"/>
  <c r="U74" i="131"/>
  <c r="T74" i="131"/>
  <c r="S74" i="131"/>
  <c r="R74" i="131"/>
  <c r="E74" i="131"/>
  <c r="D74" i="131"/>
  <c r="C74" i="131"/>
  <c r="P74" i="131" s="1"/>
  <c r="B74" i="131"/>
  <c r="AB73" i="131"/>
  <c r="AA73" i="131"/>
  <c r="Z73" i="131"/>
  <c r="Y73" i="131"/>
  <c r="X73" i="131"/>
  <c r="W73" i="131"/>
  <c r="V73" i="131"/>
  <c r="U73" i="131"/>
  <c r="T73" i="131"/>
  <c r="S73" i="131"/>
  <c r="R73" i="131"/>
  <c r="E73" i="131"/>
  <c r="D73" i="131"/>
  <c r="C73" i="131"/>
  <c r="P73" i="131" s="1"/>
  <c r="B73" i="131"/>
  <c r="AB72" i="131"/>
  <c r="AA72" i="131"/>
  <c r="Z72" i="131"/>
  <c r="Y72" i="131"/>
  <c r="X72" i="131"/>
  <c r="W72" i="131"/>
  <c r="V72" i="131"/>
  <c r="U72" i="131"/>
  <c r="T72" i="131"/>
  <c r="S72" i="131"/>
  <c r="R72" i="131"/>
  <c r="E72" i="131"/>
  <c r="D72" i="131"/>
  <c r="C72" i="131"/>
  <c r="P72" i="131" s="1"/>
  <c r="B72" i="131"/>
  <c r="AB71" i="131"/>
  <c r="AA71" i="131"/>
  <c r="Z71" i="131"/>
  <c r="Y71" i="131"/>
  <c r="X71" i="131"/>
  <c r="W71" i="131"/>
  <c r="V71" i="131"/>
  <c r="U71" i="131"/>
  <c r="T71" i="131"/>
  <c r="S71" i="131"/>
  <c r="R71" i="131"/>
  <c r="E71" i="131"/>
  <c r="D71" i="131"/>
  <c r="C71" i="131"/>
  <c r="P71" i="131" s="1"/>
  <c r="B71" i="131"/>
  <c r="AB70" i="131"/>
  <c r="AA70" i="131"/>
  <c r="Z70" i="131"/>
  <c r="Y70" i="131"/>
  <c r="X70" i="131"/>
  <c r="W70" i="131"/>
  <c r="V70" i="131"/>
  <c r="U70" i="131"/>
  <c r="T70" i="131"/>
  <c r="S70" i="131"/>
  <c r="R70" i="131"/>
  <c r="E70" i="131"/>
  <c r="D70" i="131"/>
  <c r="C70" i="131"/>
  <c r="B70" i="131"/>
  <c r="AB69" i="131"/>
  <c r="AA69" i="131"/>
  <c r="Z69" i="131"/>
  <c r="Y69" i="131"/>
  <c r="X69" i="131"/>
  <c r="W69" i="131"/>
  <c r="V69" i="131"/>
  <c r="U69" i="131"/>
  <c r="T69" i="131"/>
  <c r="S69" i="131"/>
  <c r="R69" i="131"/>
  <c r="E69" i="131"/>
  <c r="D69" i="131"/>
  <c r="C69" i="131"/>
  <c r="B69" i="131"/>
  <c r="AB68" i="131"/>
  <c r="AA68" i="131"/>
  <c r="Z68" i="131"/>
  <c r="Y68" i="131"/>
  <c r="X68" i="131"/>
  <c r="W68" i="131"/>
  <c r="V68" i="131"/>
  <c r="U68" i="131"/>
  <c r="T68" i="131"/>
  <c r="S68" i="131"/>
  <c r="R68" i="131"/>
  <c r="E68" i="131"/>
  <c r="D68" i="131"/>
  <c r="C68" i="131"/>
  <c r="B68" i="131"/>
  <c r="AB67" i="131"/>
  <c r="AA67" i="131"/>
  <c r="Z67" i="131"/>
  <c r="Y67" i="131"/>
  <c r="X67" i="131"/>
  <c r="W67" i="131"/>
  <c r="V67" i="131"/>
  <c r="U67" i="131"/>
  <c r="T67" i="131"/>
  <c r="S67" i="131"/>
  <c r="R67" i="131"/>
  <c r="E67" i="131"/>
  <c r="D67" i="131"/>
  <c r="C67" i="131"/>
  <c r="B67" i="131"/>
  <c r="AB66" i="131"/>
  <c r="AA66" i="131"/>
  <c r="Z66" i="131"/>
  <c r="Y66" i="131"/>
  <c r="X66" i="131"/>
  <c r="W66" i="131"/>
  <c r="V66" i="131"/>
  <c r="U66" i="131"/>
  <c r="T66" i="131"/>
  <c r="S66" i="131"/>
  <c r="R66" i="131"/>
  <c r="E66" i="131"/>
  <c r="D66" i="131"/>
  <c r="C66" i="131"/>
  <c r="B66" i="131"/>
  <c r="AB65" i="131"/>
  <c r="AA65" i="131"/>
  <c r="Z65" i="131"/>
  <c r="Y65" i="131"/>
  <c r="X65" i="131"/>
  <c r="W65" i="131"/>
  <c r="V65" i="131"/>
  <c r="U65" i="131"/>
  <c r="T65" i="131"/>
  <c r="S65" i="131"/>
  <c r="R65" i="131"/>
  <c r="E65" i="131"/>
  <c r="D65" i="131"/>
  <c r="C65" i="131"/>
  <c r="B65" i="131"/>
  <c r="AB64" i="131"/>
  <c r="AA64" i="131"/>
  <c r="Z64" i="131"/>
  <c r="Y64" i="131"/>
  <c r="X64" i="131"/>
  <c r="W64" i="131"/>
  <c r="V64" i="131"/>
  <c r="U64" i="131"/>
  <c r="T64" i="131"/>
  <c r="S64" i="131"/>
  <c r="R64" i="131"/>
  <c r="E64" i="131"/>
  <c r="D64" i="131"/>
  <c r="C64" i="131"/>
  <c r="B64" i="131"/>
  <c r="AB63" i="131"/>
  <c r="AA63" i="131"/>
  <c r="Z63" i="131"/>
  <c r="Y63" i="131"/>
  <c r="X63" i="131"/>
  <c r="W63" i="131"/>
  <c r="V63" i="131"/>
  <c r="U63" i="131"/>
  <c r="T63" i="131"/>
  <c r="S63" i="131"/>
  <c r="R63" i="131"/>
  <c r="E63" i="131"/>
  <c r="D63" i="131"/>
  <c r="C63" i="131"/>
  <c r="B63" i="131"/>
  <c r="AB62" i="131"/>
  <c r="AA62" i="131"/>
  <c r="Z62" i="131"/>
  <c r="Y62" i="131"/>
  <c r="X62" i="131"/>
  <c r="W62" i="131"/>
  <c r="V62" i="131"/>
  <c r="U62" i="131"/>
  <c r="T62" i="131"/>
  <c r="S62" i="131"/>
  <c r="R62" i="131"/>
  <c r="E62" i="131"/>
  <c r="D62" i="131"/>
  <c r="C62" i="131"/>
  <c r="B62" i="131"/>
  <c r="AB61" i="131"/>
  <c r="AA61" i="131"/>
  <c r="Z61" i="131"/>
  <c r="Y61" i="131"/>
  <c r="X61" i="131"/>
  <c r="W61" i="131"/>
  <c r="V61" i="131"/>
  <c r="U61" i="131"/>
  <c r="T61" i="131"/>
  <c r="S61" i="131"/>
  <c r="R61" i="131"/>
  <c r="E61" i="131"/>
  <c r="D61" i="131"/>
  <c r="C61" i="131"/>
  <c r="B61" i="131"/>
  <c r="AB60" i="131"/>
  <c r="AA60" i="131"/>
  <c r="Z60" i="131"/>
  <c r="Y60" i="131"/>
  <c r="X60" i="131"/>
  <c r="W60" i="131"/>
  <c r="V60" i="131"/>
  <c r="U60" i="131"/>
  <c r="T60" i="131"/>
  <c r="S60" i="131"/>
  <c r="R60" i="131"/>
  <c r="E60" i="131"/>
  <c r="D60" i="131"/>
  <c r="C60" i="131"/>
  <c r="B60" i="131"/>
  <c r="AB59" i="131"/>
  <c r="AA59" i="131"/>
  <c r="Z59" i="131"/>
  <c r="Y59" i="131"/>
  <c r="X59" i="131"/>
  <c r="W59" i="131"/>
  <c r="V59" i="131"/>
  <c r="U59" i="131"/>
  <c r="T59" i="131"/>
  <c r="S59" i="131"/>
  <c r="R59" i="131"/>
  <c r="E59" i="131"/>
  <c r="D59" i="131"/>
  <c r="C59" i="131"/>
  <c r="B59" i="131"/>
  <c r="AB58" i="131"/>
  <c r="AA58" i="131"/>
  <c r="Z58" i="131"/>
  <c r="Y58" i="131"/>
  <c r="X58" i="131"/>
  <c r="W58" i="131"/>
  <c r="V58" i="131"/>
  <c r="U58" i="131"/>
  <c r="T58" i="131"/>
  <c r="S58" i="131"/>
  <c r="R58" i="131"/>
  <c r="E58" i="131"/>
  <c r="D58" i="131"/>
  <c r="C58" i="131"/>
  <c r="B58" i="131"/>
  <c r="AB57" i="131"/>
  <c r="AA57" i="131"/>
  <c r="Z57" i="131"/>
  <c r="Y57" i="131"/>
  <c r="X57" i="131"/>
  <c r="W57" i="131"/>
  <c r="V57" i="131"/>
  <c r="U57" i="131"/>
  <c r="T57" i="131"/>
  <c r="S57" i="131"/>
  <c r="R57" i="131"/>
  <c r="E57" i="131"/>
  <c r="D57" i="131"/>
  <c r="C57" i="131"/>
  <c r="B57" i="131"/>
  <c r="AB56" i="131"/>
  <c r="AA56" i="131"/>
  <c r="Z56" i="131"/>
  <c r="Y56" i="131"/>
  <c r="X56" i="131"/>
  <c r="W56" i="131"/>
  <c r="V56" i="131"/>
  <c r="U56" i="131"/>
  <c r="T56" i="131"/>
  <c r="S56" i="131"/>
  <c r="R56" i="131"/>
  <c r="E56" i="131"/>
  <c r="D56" i="131"/>
  <c r="C56" i="131"/>
  <c r="B56" i="131"/>
  <c r="AB55" i="131"/>
  <c r="AA55" i="131"/>
  <c r="Z55" i="131"/>
  <c r="Y55" i="131"/>
  <c r="X55" i="131"/>
  <c r="W55" i="131"/>
  <c r="V55" i="131"/>
  <c r="U55" i="131"/>
  <c r="T55" i="131"/>
  <c r="S55" i="131"/>
  <c r="R55" i="131"/>
  <c r="E55" i="131"/>
  <c r="D55" i="131"/>
  <c r="C55" i="131"/>
  <c r="B55" i="131"/>
  <c r="AB54" i="131"/>
  <c r="AA54" i="131"/>
  <c r="Z54" i="131"/>
  <c r="Y54" i="131"/>
  <c r="X54" i="131"/>
  <c r="W54" i="131"/>
  <c r="V54" i="131"/>
  <c r="U54" i="131"/>
  <c r="T54" i="131"/>
  <c r="S54" i="131"/>
  <c r="R54" i="131"/>
  <c r="E54" i="131"/>
  <c r="D54" i="131"/>
  <c r="C54" i="131"/>
  <c r="B54" i="131"/>
  <c r="AB53" i="131"/>
  <c r="AA53" i="131"/>
  <c r="Z53" i="131"/>
  <c r="Y53" i="131"/>
  <c r="X53" i="131"/>
  <c r="W53" i="131"/>
  <c r="V53" i="131"/>
  <c r="U53" i="131"/>
  <c r="T53" i="131"/>
  <c r="S53" i="131"/>
  <c r="R53" i="131"/>
  <c r="E53" i="131"/>
  <c r="D53" i="131"/>
  <c r="C53" i="131"/>
  <c r="B53" i="131"/>
  <c r="AB52" i="131"/>
  <c r="AA52" i="131"/>
  <c r="Z52" i="131"/>
  <c r="Y52" i="131"/>
  <c r="X52" i="131"/>
  <c r="W52" i="131"/>
  <c r="V52" i="131"/>
  <c r="U52" i="131"/>
  <c r="T52" i="131"/>
  <c r="S52" i="131"/>
  <c r="R52" i="131"/>
  <c r="E52" i="131"/>
  <c r="D52" i="131"/>
  <c r="C52" i="131"/>
  <c r="B52" i="131"/>
  <c r="AB51" i="131"/>
  <c r="AA51" i="131"/>
  <c r="Z51" i="131"/>
  <c r="Y51" i="131"/>
  <c r="X51" i="131"/>
  <c r="W51" i="131"/>
  <c r="V51" i="131"/>
  <c r="U51" i="131"/>
  <c r="T51" i="131"/>
  <c r="S51" i="131"/>
  <c r="R51" i="131"/>
  <c r="E51" i="131"/>
  <c r="D51" i="131"/>
  <c r="C51" i="131"/>
  <c r="B51" i="131"/>
  <c r="AB50" i="131"/>
  <c r="AA50" i="131"/>
  <c r="Z50" i="131"/>
  <c r="Y50" i="131"/>
  <c r="X50" i="131"/>
  <c r="W50" i="131"/>
  <c r="V50" i="131"/>
  <c r="U50" i="131"/>
  <c r="T50" i="131"/>
  <c r="S50" i="131"/>
  <c r="R50" i="131"/>
  <c r="E50" i="131"/>
  <c r="D50" i="131"/>
  <c r="C50" i="131"/>
  <c r="B50" i="131"/>
  <c r="AB49" i="131"/>
  <c r="AA49" i="131"/>
  <c r="Z49" i="131"/>
  <c r="Y49" i="131"/>
  <c r="X49" i="131"/>
  <c r="W49" i="131"/>
  <c r="V49" i="131"/>
  <c r="U49" i="131"/>
  <c r="T49" i="131"/>
  <c r="S49" i="131"/>
  <c r="R49" i="131"/>
  <c r="E49" i="131"/>
  <c r="D49" i="131"/>
  <c r="C49" i="131"/>
  <c r="B49" i="131"/>
  <c r="AB48" i="131"/>
  <c r="AA48" i="131"/>
  <c r="Z48" i="131"/>
  <c r="Y48" i="131"/>
  <c r="X48" i="131"/>
  <c r="W48" i="131"/>
  <c r="V48" i="131"/>
  <c r="U48" i="131"/>
  <c r="T48" i="131"/>
  <c r="S48" i="131"/>
  <c r="R48" i="131"/>
  <c r="E48" i="131"/>
  <c r="D48" i="131"/>
  <c r="C48" i="131"/>
  <c r="B48" i="131"/>
  <c r="AB47" i="131"/>
  <c r="AA47" i="131"/>
  <c r="Z47" i="131"/>
  <c r="Y47" i="131"/>
  <c r="X47" i="131"/>
  <c r="W47" i="131"/>
  <c r="V47" i="131"/>
  <c r="U47" i="131"/>
  <c r="T47" i="131"/>
  <c r="S47" i="131"/>
  <c r="R47" i="131"/>
  <c r="E47" i="131"/>
  <c r="D47" i="131"/>
  <c r="C47" i="131"/>
  <c r="B47" i="131"/>
  <c r="AB46" i="131"/>
  <c r="AA46" i="131"/>
  <c r="Z46" i="131"/>
  <c r="Y46" i="131"/>
  <c r="X46" i="131"/>
  <c r="W46" i="131"/>
  <c r="V46" i="131"/>
  <c r="U46" i="131"/>
  <c r="T46" i="131"/>
  <c r="S46" i="131"/>
  <c r="R46" i="131"/>
  <c r="E46" i="131"/>
  <c r="D46" i="131"/>
  <c r="C46" i="131"/>
  <c r="B46" i="131"/>
  <c r="AB45" i="131"/>
  <c r="AA45" i="131"/>
  <c r="Z45" i="131"/>
  <c r="Y45" i="131"/>
  <c r="X45" i="131"/>
  <c r="W45" i="131"/>
  <c r="V45" i="131"/>
  <c r="U45" i="131"/>
  <c r="T45" i="131"/>
  <c r="S45" i="131"/>
  <c r="R45" i="131"/>
  <c r="E45" i="131"/>
  <c r="D45" i="131"/>
  <c r="C45" i="131"/>
  <c r="B45" i="131"/>
  <c r="AB44" i="131"/>
  <c r="AA44" i="131"/>
  <c r="Z44" i="131"/>
  <c r="Y44" i="131"/>
  <c r="X44" i="131"/>
  <c r="W44" i="131"/>
  <c r="V44" i="131"/>
  <c r="U44" i="131"/>
  <c r="T44" i="131"/>
  <c r="S44" i="131"/>
  <c r="R44" i="131"/>
  <c r="E44" i="131"/>
  <c r="D44" i="131"/>
  <c r="C44" i="131"/>
  <c r="B44" i="131"/>
  <c r="AB43" i="131"/>
  <c r="AA43" i="131"/>
  <c r="Z43" i="131"/>
  <c r="Y43" i="131"/>
  <c r="X43" i="131"/>
  <c r="W43" i="131"/>
  <c r="V43" i="131"/>
  <c r="U43" i="131"/>
  <c r="T43" i="131"/>
  <c r="S43" i="131"/>
  <c r="R43" i="131"/>
  <c r="E43" i="131"/>
  <c r="D43" i="131"/>
  <c r="C43" i="131"/>
  <c r="B43" i="131"/>
  <c r="AB42" i="131"/>
  <c r="AA42" i="131"/>
  <c r="Z42" i="131"/>
  <c r="Y42" i="131"/>
  <c r="X42" i="131"/>
  <c r="W42" i="131"/>
  <c r="V42" i="131"/>
  <c r="U42" i="131"/>
  <c r="T42" i="131"/>
  <c r="S42" i="131"/>
  <c r="R42" i="131"/>
  <c r="E42" i="131"/>
  <c r="D42" i="131"/>
  <c r="C42" i="131"/>
  <c r="B42" i="131"/>
  <c r="AB41" i="131"/>
  <c r="AA41" i="131"/>
  <c r="Z41" i="131"/>
  <c r="Y41" i="131"/>
  <c r="X41" i="131"/>
  <c r="W41" i="131"/>
  <c r="V41" i="131"/>
  <c r="U41" i="131"/>
  <c r="T41" i="131"/>
  <c r="S41" i="131"/>
  <c r="R41" i="131"/>
  <c r="E41" i="131"/>
  <c r="D41" i="131"/>
  <c r="C41" i="131"/>
  <c r="B41" i="131"/>
  <c r="AB40" i="131"/>
  <c r="AA40" i="131"/>
  <c r="Z40" i="131"/>
  <c r="Y40" i="131"/>
  <c r="X40" i="131"/>
  <c r="W40" i="131"/>
  <c r="V40" i="131"/>
  <c r="U40" i="131"/>
  <c r="T40" i="131"/>
  <c r="S40" i="131"/>
  <c r="R40" i="131"/>
  <c r="E40" i="131"/>
  <c r="D40" i="131"/>
  <c r="C40" i="131"/>
  <c r="B40" i="131"/>
  <c r="AB39" i="131"/>
  <c r="AA39" i="131"/>
  <c r="Z39" i="131"/>
  <c r="Y39" i="131"/>
  <c r="X39" i="131"/>
  <c r="W39" i="131"/>
  <c r="V39" i="131"/>
  <c r="U39" i="131"/>
  <c r="T39" i="131"/>
  <c r="S39" i="131"/>
  <c r="R39" i="131"/>
  <c r="E39" i="131"/>
  <c r="D39" i="131"/>
  <c r="C39" i="131"/>
  <c r="B39" i="131"/>
  <c r="AB38" i="131"/>
  <c r="AA38" i="131"/>
  <c r="Z38" i="131"/>
  <c r="Y38" i="131"/>
  <c r="X38" i="131"/>
  <c r="W38" i="131"/>
  <c r="V38" i="131"/>
  <c r="U38" i="131"/>
  <c r="T38" i="131"/>
  <c r="S38" i="131"/>
  <c r="R38" i="131"/>
  <c r="E38" i="131"/>
  <c r="D38" i="131"/>
  <c r="C38" i="131"/>
  <c r="B38" i="131"/>
  <c r="AB37" i="131"/>
  <c r="AA37" i="131"/>
  <c r="Z37" i="131"/>
  <c r="Y37" i="131"/>
  <c r="X37" i="131"/>
  <c r="W37" i="131"/>
  <c r="V37" i="131"/>
  <c r="U37" i="131"/>
  <c r="T37" i="131"/>
  <c r="S37" i="131"/>
  <c r="R37" i="131"/>
  <c r="E37" i="131"/>
  <c r="D37" i="131"/>
  <c r="C37" i="131"/>
  <c r="B37" i="131"/>
  <c r="AB36" i="131"/>
  <c r="AA36" i="131"/>
  <c r="Z36" i="131"/>
  <c r="Y36" i="131"/>
  <c r="X36" i="131"/>
  <c r="W36" i="131"/>
  <c r="V36" i="131"/>
  <c r="U36" i="131"/>
  <c r="T36" i="131"/>
  <c r="S36" i="131"/>
  <c r="R36" i="131"/>
  <c r="E36" i="131"/>
  <c r="D36" i="131"/>
  <c r="C36" i="131"/>
  <c r="B36" i="131"/>
  <c r="AB35" i="131"/>
  <c r="AA35" i="131"/>
  <c r="Z35" i="131"/>
  <c r="Y35" i="131"/>
  <c r="X35" i="131"/>
  <c r="W35" i="131"/>
  <c r="V35" i="131"/>
  <c r="U35" i="131"/>
  <c r="T35" i="131"/>
  <c r="S35" i="131"/>
  <c r="R35" i="131"/>
  <c r="E35" i="131"/>
  <c r="D35" i="131"/>
  <c r="C35" i="131"/>
  <c r="B35" i="131"/>
  <c r="AB34" i="131"/>
  <c r="AA34" i="131"/>
  <c r="Z34" i="131"/>
  <c r="Y34" i="131"/>
  <c r="X34" i="131"/>
  <c r="W34" i="131"/>
  <c r="V34" i="131"/>
  <c r="U34" i="131"/>
  <c r="T34" i="131"/>
  <c r="S34" i="131"/>
  <c r="R34" i="131"/>
  <c r="E34" i="131"/>
  <c r="D34" i="131"/>
  <c r="C34" i="131"/>
  <c r="B34" i="131"/>
  <c r="AB33" i="131"/>
  <c r="AA33" i="131"/>
  <c r="Z33" i="131"/>
  <c r="Y33" i="131"/>
  <c r="X33" i="131"/>
  <c r="W33" i="131"/>
  <c r="V33" i="131"/>
  <c r="U33" i="131"/>
  <c r="T33" i="131"/>
  <c r="S33" i="131"/>
  <c r="R33" i="131"/>
  <c r="E33" i="131"/>
  <c r="D33" i="131"/>
  <c r="C33" i="131"/>
  <c r="P33" i="131" s="1"/>
  <c r="B33" i="131"/>
  <c r="AB32" i="131"/>
  <c r="AA32" i="131"/>
  <c r="Z32" i="131"/>
  <c r="Y32" i="131"/>
  <c r="X32" i="131"/>
  <c r="W32" i="131"/>
  <c r="V32" i="131"/>
  <c r="U32" i="131"/>
  <c r="T32" i="131"/>
  <c r="S32" i="131"/>
  <c r="R32" i="131"/>
  <c r="E32" i="131"/>
  <c r="D32" i="131"/>
  <c r="C32" i="131"/>
  <c r="P32" i="131" s="1"/>
  <c r="B32" i="131"/>
  <c r="AB31" i="131"/>
  <c r="AA31" i="131"/>
  <c r="Z31" i="131"/>
  <c r="Y31" i="131"/>
  <c r="X31" i="131"/>
  <c r="W31" i="131"/>
  <c r="V31" i="131"/>
  <c r="U31" i="131"/>
  <c r="T31" i="131"/>
  <c r="S31" i="131"/>
  <c r="R31" i="131"/>
  <c r="E31" i="131"/>
  <c r="D31" i="131"/>
  <c r="C31" i="131"/>
  <c r="B31" i="131"/>
  <c r="AB30" i="131"/>
  <c r="AA30" i="131"/>
  <c r="Z30" i="131"/>
  <c r="Y30" i="131"/>
  <c r="X30" i="131"/>
  <c r="W30" i="131"/>
  <c r="V30" i="131"/>
  <c r="U30" i="131"/>
  <c r="T30" i="131"/>
  <c r="S30" i="131"/>
  <c r="R30" i="131"/>
  <c r="E30" i="131"/>
  <c r="D30" i="131"/>
  <c r="C30" i="131"/>
  <c r="B30" i="131"/>
  <c r="AB29" i="131"/>
  <c r="AA29" i="131"/>
  <c r="Z29" i="131"/>
  <c r="Y29" i="131"/>
  <c r="X29" i="131"/>
  <c r="W29" i="131"/>
  <c r="V29" i="131"/>
  <c r="U29" i="131"/>
  <c r="T29" i="131"/>
  <c r="S29" i="131"/>
  <c r="R29" i="131"/>
  <c r="E29" i="131"/>
  <c r="D29" i="131"/>
  <c r="C29" i="131"/>
  <c r="B29" i="131"/>
  <c r="AB28" i="131"/>
  <c r="AA28" i="131"/>
  <c r="Z28" i="131"/>
  <c r="Y28" i="131"/>
  <c r="X28" i="131"/>
  <c r="W28" i="131"/>
  <c r="V28" i="131"/>
  <c r="U28" i="131"/>
  <c r="T28" i="131"/>
  <c r="S28" i="131"/>
  <c r="R28" i="131"/>
  <c r="E28" i="131"/>
  <c r="D28" i="131"/>
  <c r="C28" i="131"/>
  <c r="B28" i="131"/>
  <c r="AB27" i="131"/>
  <c r="AA27" i="131"/>
  <c r="Z27" i="131"/>
  <c r="Y27" i="131"/>
  <c r="X27" i="131"/>
  <c r="W27" i="131"/>
  <c r="V27" i="131"/>
  <c r="U27" i="131"/>
  <c r="T27" i="131"/>
  <c r="S27" i="131"/>
  <c r="R27" i="131"/>
  <c r="E27" i="131"/>
  <c r="D27" i="131"/>
  <c r="C27" i="131"/>
  <c r="B27" i="131"/>
  <c r="AB26" i="131"/>
  <c r="AA26" i="131"/>
  <c r="Z26" i="131"/>
  <c r="Y26" i="131"/>
  <c r="X26" i="131"/>
  <c r="W26" i="131"/>
  <c r="V26" i="131"/>
  <c r="U26" i="131"/>
  <c r="T26" i="131"/>
  <c r="S26" i="131"/>
  <c r="R26" i="131"/>
  <c r="E26" i="131"/>
  <c r="D26" i="131"/>
  <c r="C26" i="131"/>
  <c r="B26" i="131"/>
  <c r="AB25" i="131"/>
  <c r="AA25" i="131"/>
  <c r="Z25" i="131"/>
  <c r="Y25" i="131"/>
  <c r="X25" i="131"/>
  <c r="W25" i="131"/>
  <c r="V25" i="131"/>
  <c r="U25" i="131"/>
  <c r="T25" i="131"/>
  <c r="S25" i="131"/>
  <c r="R25" i="131"/>
  <c r="E25" i="131"/>
  <c r="D25" i="131"/>
  <c r="C25" i="131"/>
  <c r="B25" i="131"/>
  <c r="AB24" i="131"/>
  <c r="AA24" i="131"/>
  <c r="Z24" i="131"/>
  <c r="Y24" i="131"/>
  <c r="X24" i="131"/>
  <c r="W24" i="131"/>
  <c r="V24" i="131"/>
  <c r="U24" i="131"/>
  <c r="T24" i="131"/>
  <c r="S24" i="131"/>
  <c r="R24" i="131"/>
  <c r="E24" i="131"/>
  <c r="D24" i="131"/>
  <c r="C24" i="131"/>
  <c r="B24" i="131"/>
  <c r="AB23" i="131"/>
  <c r="AA23" i="131"/>
  <c r="Z23" i="131"/>
  <c r="Y23" i="131"/>
  <c r="X23" i="131"/>
  <c r="W23" i="131"/>
  <c r="V23" i="131"/>
  <c r="U23" i="131"/>
  <c r="T23" i="131"/>
  <c r="S23" i="131"/>
  <c r="R23" i="131"/>
  <c r="E23" i="131"/>
  <c r="D23" i="131"/>
  <c r="C23" i="131"/>
  <c r="B23" i="131"/>
  <c r="AB22" i="131"/>
  <c r="AA22" i="131"/>
  <c r="Z22" i="131"/>
  <c r="Y22" i="131"/>
  <c r="X22" i="131"/>
  <c r="W22" i="131"/>
  <c r="V22" i="131"/>
  <c r="U22" i="131"/>
  <c r="T22" i="131"/>
  <c r="S22" i="131"/>
  <c r="R22" i="131"/>
  <c r="E22" i="131"/>
  <c r="D22" i="131"/>
  <c r="C22" i="131"/>
  <c r="B22" i="131"/>
  <c r="AB21" i="131"/>
  <c r="AA21" i="131"/>
  <c r="Z21" i="131"/>
  <c r="Y21" i="131"/>
  <c r="X21" i="131"/>
  <c r="W21" i="131"/>
  <c r="V21" i="131"/>
  <c r="U21" i="131"/>
  <c r="T21" i="131"/>
  <c r="S21" i="131"/>
  <c r="R21" i="131"/>
  <c r="E21" i="131"/>
  <c r="D21" i="131"/>
  <c r="C21" i="131"/>
  <c r="B21" i="131"/>
  <c r="AB20" i="131"/>
  <c r="AA20" i="131"/>
  <c r="Z20" i="131"/>
  <c r="Y20" i="131"/>
  <c r="X20" i="131"/>
  <c r="W20" i="131"/>
  <c r="V20" i="131"/>
  <c r="U20" i="131"/>
  <c r="T20" i="131"/>
  <c r="S20" i="131"/>
  <c r="R20" i="131"/>
  <c r="E20" i="131"/>
  <c r="D20" i="131"/>
  <c r="C20" i="131"/>
  <c r="B20" i="131"/>
  <c r="AB19" i="131"/>
  <c r="AA19" i="131"/>
  <c r="Z19" i="131"/>
  <c r="Y19" i="131"/>
  <c r="X19" i="131"/>
  <c r="W19" i="131"/>
  <c r="V19" i="131"/>
  <c r="U19" i="131"/>
  <c r="T19" i="131"/>
  <c r="S19" i="131"/>
  <c r="R19" i="131"/>
  <c r="E19" i="131"/>
  <c r="D19" i="131"/>
  <c r="C19" i="131"/>
  <c r="B19" i="131"/>
  <c r="AB18" i="131"/>
  <c r="AA18" i="131"/>
  <c r="Z18" i="131"/>
  <c r="Y18" i="131"/>
  <c r="X18" i="131"/>
  <c r="W18" i="131"/>
  <c r="V18" i="131"/>
  <c r="U18" i="131"/>
  <c r="T18" i="131"/>
  <c r="S18" i="131"/>
  <c r="R18" i="131"/>
  <c r="E18" i="131"/>
  <c r="D18" i="131"/>
  <c r="C18" i="131"/>
  <c r="B18" i="131"/>
  <c r="AB17" i="131"/>
  <c r="AA17" i="131"/>
  <c r="Z17" i="131"/>
  <c r="Y17" i="131"/>
  <c r="X17" i="131"/>
  <c r="W17" i="131"/>
  <c r="V17" i="131"/>
  <c r="U17" i="131"/>
  <c r="T17" i="131"/>
  <c r="S17" i="131"/>
  <c r="R17" i="131"/>
  <c r="E17" i="131"/>
  <c r="D17" i="131"/>
  <c r="C17" i="131"/>
  <c r="P17" i="131" s="1"/>
  <c r="B17" i="131"/>
  <c r="AB16" i="131"/>
  <c r="AA16" i="131"/>
  <c r="Z16" i="131"/>
  <c r="Y16" i="131"/>
  <c r="X16" i="131"/>
  <c r="W16" i="131"/>
  <c r="V16" i="131"/>
  <c r="U16" i="131"/>
  <c r="T16" i="131"/>
  <c r="S16" i="131"/>
  <c r="R16" i="131"/>
  <c r="E16" i="131"/>
  <c r="D16" i="131"/>
  <c r="C16" i="131"/>
  <c r="P16" i="131" s="1"/>
  <c r="B16" i="131"/>
  <c r="AB15" i="131"/>
  <c r="AA15" i="131"/>
  <c r="Z15" i="131"/>
  <c r="Y15" i="131"/>
  <c r="X15" i="131"/>
  <c r="W15" i="131"/>
  <c r="V15" i="131"/>
  <c r="U15" i="131"/>
  <c r="T15" i="131"/>
  <c r="S15" i="131"/>
  <c r="R15" i="131"/>
  <c r="E15" i="131"/>
  <c r="D15" i="131"/>
  <c r="C15" i="131"/>
  <c r="P15" i="131" s="1"/>
  <c r="B15" i="131"/>
  <c r="AB14" i="131"/>
  <c r="AA14" i="131"/>
  <c r="Z14" i="131"/>
  <c r="Y14" i="131"/>
  <c r="X14" i="131"/>
  <c r="W14" i="131"/>
  <c r="V14" i="131"/>
  <c r="U14" i="131"/>
  <c r="T14" i="131"/>
  <c r="S14" i="131"/>
  <c r="R14" i="131"/>
  <c r="E14" i="131"/>
  <c r="D14" i="131"/>
  <c r="C14" i="131"/>
  <c r="P14" i="131" s="1"/>
  <c r="B14" i="131"/>
  <c r="AB13" i="131"/>
  <c r="AA13" i="131"/>
  <c r="Z13" i="131"/>
  <c r="Y13" i="131"/>
  <c r="X13" i="131"/>
  <c r="W13" i="131"/>
  <c r="V13" i="131"/>
  <c r="U13" i="131"/>
  <c r="T13" i="131"/>
  <c r="S13" i="131"/>
  <c r="R13" i="131"/>
  <c r="E13" i="131"/>
  <c r="D13" i="131"/>
  <c r="C13" i="131"/>
  <c r="B13" i="131"/>
  <c r="AB12" i="131"/>
  <c r="AA12" i="131"/>
  <c r="Z12" i="131"/>
  <c r="Y12" i="131"/>
  <c r="X12" i="131"/>
  <c r="W12" i="131"/>
  <c r="V12" i="131"/>
  <c r="U12" i="131"/>
  <c r="T12" i="131"/>
  <c r="S12" i="131"/>
  <c r="R12" i="131"/>
  <c r="E12" i="131"/>
  <c r="D12" i="131"/>
  <c r="C12" i="131"/>
  <c r="B12" i="131"/>
  <c r="AB11" i="131"/>
  <c r="AA11" i="131"/>
  <c r="Z11" i="131"/>
  <c r="Y11" i="131"/>
  <c r="X11" i="131"/>
  <c r="W11" i="131"/>
  <c r="V11" i="131"/>
  <c r="U11" i="131"/>
  <c r="T11" i="131"/>
  <c r="S11" i="131"/>
  <c r="R11" i="131"/>
  <c r="E11" i="131"/>
  <c r="D11" i="131"/>
  <c r="C11" i="131"/>
  <c r="B11" i="131"/>
  <c r="AB10" i="131"/>
  <c r="AA10" i="131"/>
  <c r="Z10" i="131"/>
  <c r="Y10" i="131"/>
  <c r="X10" i="131"/>
  <c r="W10" i="131"/>
  <c r="V10" i="131"/>
  <c r="U10" i="131"/>
  <c r="T10" i="131"/>
  <c r="S10" i="131"/>
  <c r="R10" i="131"/>
  <c r="E10" i="131"/>
  <c r="D10" i="131"/>
  <c r="C10" i="131"/>
  <c r="P10" i="131" s="1"/>
  <c r="B10" i="131"/>
  <c r="AB9" i="131"/>
  <c r="AA9" i="131"/>
  <c r="Z9" i="131"/>
  <c r="Y9" i="131"/>
  <c r="X9" i="131"/>
  <c r="W9" i="131"/>
  <c r="V9" i="131"/>
  <c r="U9" i="131"/>
  <c r="T9" i="131"/>
  <c r="S9" i="131"/>
  <c r="R9" i="131"/>
  <c r="E9" i="131"/>
  <c r="D9" i="131"/>
  <c r="C9" i="131"/>
  <c r="P9" i="131" s="1"/>
  <c r="B9" i="131"/>
  <c r="AB8" i="131"/>
  <c r="AA8" i="131"/>
  <c r="Z8" i="131"/>
  <c r="Y8" i="131"/>
  <c r="X8" i="131"/>
  <c r="W8" i="131"/>
  <c r="V8" i="131"/>
  <c r="U8" i="131"/>
  <c r="T8" i="131"/>
  <c r="S8" i="131"/>
  <c r="R8" i="131"/>
  <c r="E8" i="131"/>
  <c r="D8" i="131"/>
  <c r="C8" i="131"/>
  <c r="P8" i="131" s="1"/>
  <c r="B8" i="131"/>
  <c r="AB7" i="131"/>
  <c r="AA7" i="131"/>
  <c r="Z7" i="131"/>
  <c r="Y7" i="131"/>
  <c r="X7" i="131"/>
  <c r="W7" i="131"/>
  <c r="V7" i="131"/>
  <c r="U7" i="131"/>
  <c r="T7" i="131"/>
  <c r="S7" i="131"/>
  <c r="R7" i="131"/>
  <c r="E7" i="131"/>
  <c r="D7" i="131"/>
  <c r="C7" i="131"/>
  <c r="B7" i="131"/>
  <c r="AB6" i="131"/>
  <c r="AA6" i="131"/>
  <c r="Z6" i="131"/>
  <c r="Y6" i="131"/>
  <c r="X6" i="131"/>
  <c r="W6" i="131"/>
  <c r="V6" i="131"/>
  <c r="U6" i="131"/>
  <c r="T6" i="131"/>
  <c r="S6" i="131"/>
  <c r="R6" i="131"/>
  <c r="E6" i="131"/>
  <c r="D6" i="131"/>
  <c r="C6" i="131"/>
  <c r="B6" i="131"/>
  <c r="AB5" i="131"/>
  <c r="AA5" i="131"/>
  <c r="Z5" i="131"/>
  <c r="Y5" i="131"/>
  <c r="X5" i="131"/>
  <c r="W5" i="131"/>
  <c r="V5" i="131"/>
  <c r="U5" i="131"/>
  <c r="T5" i="131"/>
  <c r="S5" i="131"/>
  <c r="R5" i="131"/>
  <c r="E5" i="131"/>
  <c r="D5" i="131"/>
  <c r="C5" i="131"/>
  <c r="B5" i="131"/>
  <c r="AB4" i="131"/>
  <c r="AA4" i="131"/>
  <c r="Z4" i="131"/>
  <c r="Y4" i="131"/>
  <c r="X4" i="131"/>
  <c r="W4" i="131"/>
  <c r="V4" i="131"/>
  <c r="U4" i="131"/>
  <c r="T4" i="131"/>
  <c r="S4" i="131"/>
  <c r="R4" i="131"/>
  <c r="E4" i="131"/>
  <c r="D4" i="131"/>
  <c r="C4" i="131"/>
  <c r="B4" i="131"/>
  <c r="AB3" i="131"/>
  <c r="E3" i="131"/>
  <c r="D3" i="131"/>
  <c r="C3" i="131"/>
  <c r="B3" i="131"/>
  <c r="AB133" i="132"/>
  <c r="AA133" i="132"/>
  <c r="Z133" i="132"/>
  <c r="Y133" i="132"/>
  <c r="X133" i="132"/>
  <c r="W133" i="132"/>
  <c r="V133" i="132"/>
  <c r="U133" i="132"/>
  <c r="T133" i="132"/>
  <c r="S133" i="132"/>
  <c r="R133" i="132"/>
  <c r="E133" i="132"/>
  <c r="D133" i="132"/>
  <c r="C133" i="132"/>
  <c r="P133" i="132" s="1"/>
  <c r="B133" i="132"/>
  <c r="AB132" i="132"/>
  <c r="AA132" i="132"/>
  <c r="Z132" i="132"/>
  <c r="Y132" i="132"/>
  <c r="X132" i="132"/>
  <c r="W132" i="132"/>
  <c r="V132" i="132"/>
  <c r="U132" i="132"/>
  <c r="T132" i="132"/>
  <c r="S132" i="132"/>
  <c r="R132" i="132"/>
  <c r="E132" i="132"/>
  <c r="D132" i="132"/>
  <c r="C132" i="132"/>
  <c r="P132" i="132" s="1"/>
  <c r="B132" i="132"/>
  <c r="AB131" i="132"/>
  <c r="AA131" i="132"/>
  <c r="Z131" i="132"/>
  <c r="Y131" i="132"/>
  <c r="X131" i="132"/>
  <c r="W131" i="132"/>
  <c r="V131" i="132"/>
  <c r="U131" i="132"/>
  <c r="T131" i="132"/>
  <c r="S131" i="132"/>
  <c r="R131" i="132"/>
  <c r="E131" i="132"/>
  <c r="D131" i="132"/>
  <c r="C131" i="132"/>
  <c r="B131" i="132"/>
  <c r="AB130" i="132"/>
  <c r="AA130" i="132"/>
  <c r="Z130" i="132"/>
  <c r="Y130" i="132"/>
  <c r="X130" i="132"/>
  <c r="W130" i="132"/>
  <c r="V130" i="132"/>
  <c r="U130" i="132"/>
  <c r="T130" i="132"/>
  <c r="S130" i="132"/>
  <c r="R130" i="132"/>
  <c r="E130" i="132"/>
  <c r="D130" i="132"/>
  <c r="C130" i="132"/>
  <c r="B130" i="132"/>
  <c r="AB129" i="132"/>
  <c r="AA129" i="132"/>
  <c r="Z129" i="132"/>
  <c r="Y129" i="132"/>
  <c r="X129" i="132"/>
  <c r="W129" i="132"/>
  <c r="V129" i="132"/>
  <c r="U129" i="132"/>
  <c r="T129" i="132"/>
  <c r="S129" i="132"/>
  <c r="R129" i="132"/>
  <c r="E129" i="132"/>
  <c r="D129" i="132"/>
  <c r="C129" i="132"/>
  <c r="B129" i="132"/>
  <c r="AB128" i="132"/>
  <c r="AA128" i="132"/>
  <c r="Z128" i="132"/>
  <c r="Y128" i="132"/>
  <c r="X128" i="132"/>
  <c r="W128" i="132"/>
  <c r="V128" i="132"/>
  <c r="U128" i="132"/>
  <c r="T128" i="132"/>
  <c r="S128" i="132"/>
  <c r="R128" i="132"/>
  <c r="E128" i="132"/>
  <c r="D128" i="132"/>
  <c r="C128" i="132"/>
  <c r="B128" i="132"/>
  <c r="AB127" i="132"/>
  <c r="AA127" i="132"/>
  <c r="Z127" i="132"/>
  <c r="Y127" i="132"/>
  <c r="X127" i="132"/>
  <c r="W127" i="132"/>
  <c r="V127" i="132"/>
  <c r="U127" i="132"/>
  <c r="T127" i="132"/>
  <c r="S127" i="132"/>
  <c r="R127" i="132"/>
  <c r="E127" i="132"/>
  <c r="D127" i="132"/>
  <c r="C127" i="132"/>
  <c r="B127" i="132"/>
  <c r="AB126" i="132"/>
  <c r="AA126" i="132"/>
  <c r="Z126" i="132"/>
  <c r="Y126" i="132"/>
  <c r="X126" i="132"/>
  <c r="W126" i="132"/>
  <c r="V126" i="132"/>
  <c r="U126" i="132"/>
  <c r="T126" i="132"/>
  <c r="S126" i="132"/>
  <c r="R126" i="132"/>
  <c r="E126" i="132"/>
  <c r="D126" i="132"/>
  <c r="C126" i="132"/>
  <c r="B126" i="132"/>
  <c r="AB125" i="132"/>
  <c r="AA125" i="132"/>
  <c r="Z125" i="132"/>
  <c r="Y125" i="132"/>
  <c r="X125" i="132"/>
  <c r="W125" i="132"/>
  <c r="V125" i="132"/>
  <c r="U125" i="132"/>
  <c r="T125" i="132"/>
  <c r="S125" i="132"/>
  <c r="R125" i="132"/>
  <c r="E125" i="132"/>
  <c r="D125" i="132"/>
  <c r="C125" i="132"/>
  <c r="B125" i="132"/>
  <c r="AB124" i="132"/>
  <c r="AA124" i="132"/>
  <c r="Z124" i="132"/>
  <c r="Y124" i="132"/>
  <c r="X124" i="132"/>
  <c r="W124" i="132"/>
  <c r="V124" i="132"/>
  <c r="U124" i="132"/>
  <c r="T124" i="132"/>
  <c r="S124" i="132"/>
  <c r="R124" i="132"/>
  <c r="E124" i="132"/>
  <c r="D124" i="132"/>
  <c r="C124" i="132"/>
  <c r="B124" i="132"/>
  <c r="AB123" i="132"/>
  <c r="AA123" i="132"/>
  <c r="Z123" i="132"/>
  <c r="Y123" i="132"/>
  <c r="X123" i="132"/>
  <c r="W123" i="132"/>
  <c r="V123" i="132"/>
  <c r="U123" i="132"/>
  <c r="T123" i="132"/>
  <c r="S123" i="132"/>
  <c r="R123" i="132"/>
  <c r="E123" i="132"/>
  <c r="D123" i="132"/>
  <c r="C123" i="132"/>
  <c r="B123" i="132"/>
  <c r="AB122" i="132"/>
  <c r="AA122" i="132"/>
  <c r="Z122" i="132"/>
  <c r="Y122" i="132"/>
  <c r="X122" i="132"/>
  <c r="W122" i="132"/>
  <c r="V122" i="132"/>
  <c r="U122" i="132"/>
  <c r="T122" i="132"/>
  <c r="S122" i="132"/>
  <c r="R122" i="132"/>
  <c r="E122" i="132"/>
  <c r="D122" i="132"/>
  <c r="C122" i="132"/>
  <c r="B122" i="132"/>
  <c r="AB121" i="132"/>
  <c r="AA121" i="132"/>
  <c r="Z121" i="132"/>
  <c r="Y121" i="132"/>
  <c r="X121" i="132"/>
  <c r="W121" i="132"/>
  <c r="V121" i="132"/>
  <c r="U121" i="132"/>
  <c r="T121" i="132"/>
  <c r="S121" i="132"/>
  <c r="R121" i="132"/>
  <c r="E121" i="132"/>
  <c r="D121" i="132"/>
  <c r="C121" i="132"/>
  <c r="B121" i="132"/>
  <c r="AB120" i="132"/>
  <c r="AA120" i="132"/>
  <c r="Z120" i="132"/>
  <c r="Y120" i="132"/>
  <c r="X120" i="132"/>
  <c r="W120" i="132"/>
  <c r="V120" i="132"/>
  <c r="U120" i="132"/>
  <c r="T120" i="132"/>
  <c r="S120" i="132"/>
  <c r="R120" i="132"/>
  <c r="E120" i="132"/>
  <c r="D120" i="132"/>
  <c r="C120" i="132"/>
  <c r="B120" i="132"/>
  <c r="AB119" i="132"/>
  <c r="AA119" i="132"/>
  <c r="Z119" i="132"/>
  <c r="Y119" i="132"/>
  <c r="X119" i="132"/>
  <c r="W119" i="132"/>
  <c r="V119" i="132"/>
  <c r="U119" i="132"/>
  <c r="T119" i="132"/>
  <c r="S119" i="132"/>
  <c r="R119" i="132"/>
  <c r="E119" i="132"/>
  <c r="D119" i="132"/>
  <c r="C119" i="132"/>
  <c r="B119" i="132"/>
  <c r="AB118" i="132"/>
  <c r="AA118" i="132"/>
  <c r="Z118" i="132"/>
  <c r="Y118" i="132"/>
  <c r="X118" i="132"/>
  <c r="W118" i="132"/>
  <c r="V118" i="132"/>
  <c r="U118" i="132"/>
  <c r="T118" i="132"/>
  <c r="S118" i="132"/>
  <c r="R118" i="132"/>
  <c r="E118" i="132"/>
  <c r="D118" i="132"/>
  <c r="C118" i="132"/>
  <c r="B118" i="132"/>
  <c r="AB117" i="132"/>
  <c r="AA117" i="132"/>
  <c r="Z117" i="132"/>
  <c r="Y117" i="132"/>
  <c r="X117" i="132"/>
  <c r="W117" i="132"/>
  <c r="V117" i="132"/>
  <c r="U117" i="132"/>
  <c r="T117" i="132"/>
  <c r="S117" i="132"/>
  <c r="R117" i="132"/>
  <c r="E117" i="132"/>
  <c r="D117" i="132"/>
  <c r="C117" i="132"/>
  <c r="B117" i="132"/>
  <c r="AB116" i="132"/>
  <c r="AA116" i="132"/>
  <c r="Z116" i="132"/>
  <c r="Y116" i="132"/>
  <c r="X116" i="132"/>
  <c r="W116" i="132"/>
  <c r="V116" i="132"/>
  <c r="U116" i="132"/>
  <c r="T116" i="132"/>
  <c r="S116" i="132"/>
  <c r="R116" i="132"/>
  <c r="E116" i="132"/>
  <c r="D116" i="132"/>
  <c r="C116" i="132"/>
  <c r="P116" i="132" s="1"/>
  <c r="B116" i="132"/>
  <c r="AB115" i="132"/>
  <c r="AA115" i="132"/>
  <c r="Z115" i="132"/>
  <c r="Y115" i="132"/>
  <c r="X115" i="132"/>
  <c r="W115" i="132"/>
  <c r="V115" i="132"/>
  <c r="U115" i="132"/>
  <c r="T115" i="132"/>
  <c r="S115" i="132"/>
  <c r="R115" i="132"/>
  <c r="E115" i="132"/>
  <c r="D115" i="132"/>
  <c r="C115" i="132"/>
  <c r="P115" i="132" s="1"/>
  <c r="B115" i="132"/>
  <c r="AB114" i="132"/>
  <c r="AA114" i="132"/>
  <c r="Z114" i="132"/>
  <c r="Y114" i="132"/>
  <c r="X114" i="132"/>
  <c r="W114" i="132"/>
  <c r="V114" i="132"/>
  <c r="U114" i="132"/>
  <c r="T114" i="132"/>
  <c r="S114" i="132"/>
  <c r="R114" i="132"/>
  <c r="E114" i="132"/>
  <c r="D114" i="132"/>
  <c r="C114" i="132"/>
  <c r="P114" i="132" s="1"/>
  <c r="B114" i="132"/>
  <c r="AB113" i="132"/>
  <c r="AA113" i="132"/>
  <c r="Z113" i="132"/>
  <c r="Y113" i="132"/>
  <c r="X113" i="132"/>
  <c r="W113" i="132"/>
  <c r="V113" i="132"/>
  <c r="U113" i="132"/>
  <c r="T113" i="132"/>
  <c r="S113" i="132"/>
  <c r="R113" i="132"/>
  <c r="E113" i="132"/>
  <c r="D113" i="132"/>
  <c r="C113" i="132"/>
  <c r="P113" i="132" s="1"/>
  <c r="B113" i="132"/>
  <c r="AB112" i="132"/>
  <c r="AA112" i="132"/>
  <c r="Z112" i="132"/>
  <c r="Y112" i="132"/>
  <c r="X112" i="132"/>
  <c r="W112" i="132"/>
  <c r="V112" i="132"/>
  <c r="U112" i="132"/>
  <c r="T112" i="132"/>
  <c r="S112" i="132"/>
  <c r="R112" i="132"/>
  <c r="E112" i="132"/>
  <c r="D112" i="132"/>
  <c r="C112" i="132"/>
  <c r="P112" i="132" s="1"/>
  <c r="B112" i="132"/>
  <c r="AB111" i="132"/>
  <c r="AA111" i="132"/>
  <c r="Z111" i="132"/>
  <c r="Y111" i="132"/>
  <c r="X111" i="132"/>
  <c r="W111" i="132"/>
  <c r="V111" i="132"/>
  <c r="U111" i="132"/>
  <c r="T111" i="132"/>
  <c r="S111" i="132"/>
  <c r="R111" i="132"/>
  <c r="E111" i="132"/>
  <c r="D111" i="132"/>
  <c r="C111" i="132"/>
  <c r="B111" i="132"/>
  <c r="AB110" i="132"/>
  <c r="AA110" i="132"/>
  <c r="Z110" i="132"/>
  <c r="Y110" i="132"/>
  <c r="X110" i="132"/>
  <c r="W110" i="132"/>
  <c r="V110" i="132"/>
  <c r="U110" i="132"/>
  <c r="T110" i="132"/>
  <c r="S110" i="132"/>
  <c r="R110" i="132"/>
  <c r="E110" i="132"/>
  <c r="D110" i="132"/>
  <c r="C110" i="132"/>
  <c r="B110" i="132"/>
  <c r="AB109" i="132"/>
  <c r="AA109" i="132"/>
  <c r="Z109" i="132"/>
  <c r="Y109" i="132"/>
  <c r="X109" i="132"/>
  <c r="W109" i="132"/>
  <c r="V109" i="132"/>
  <c r="U109" i="132"/>
  <c r="T109" i="132"/>
  <c r="S109" i="132"/>
  <c r="R109" i="132"/>
  <c r="E109" i="132"/>
  <c r="D109" i="132"/>
  <c r="C109" i="132"/>
  <c r="B109" i="132"/>
  <c r="AB108" i="132"/>
  <c r="AA108" i="132"/>
  <c r="Z108" i="132"/>
  <c r="Y108" i="132"/>
  <c r="X108" i="132"/>
  <c r="W108" i="132"/>
  <c r="V108" i="132"/>
  <c r="U108" i="132"/>
  <c r="T108" i="132"/>
  <c r="S108" i="132"/>
  <c r="R108" i="132"/>
  <c r="E108" i="132"/>
  <c r="D108" i="132"/>
  <c r="C108" i="132"/>
  <c r="B108" i="132"/>
  <c r="AB107" i="132"/>
  <c r="AA107" i="132"/>
  <c r="Z107" i="132"/>
  <c r="Y107" i="132"/>
  <c r="X107" i="132"/>
  <c r="W107" i="132"/>
  <c r="V107" i="132"/>
  <c r="U107" i="132"/>
  <c r="T107" i="132"/>
  <c r="S107" i="132"/>
  <c r="R107" i="132"/>
  <c r="E107" i="132"/>
  <c r="D107" i="132"/>
  <c r="C107" i="132"/>
  <c r="B107" i="132"/>
  <c r="AB106" i="132"/>
  <c r="AA106" i="132"/>
  <c r="Z106" i="132"/>
  <c r="Y106" i="132"/>
  <c r="X106" i="132"/>
  <c r="W106" i="132"/>
  <c r="V106" i="132"/>
  <c r="U106" i="132"/>
  <c r="T106" i="132"/>
  <c r="S106" i="132"/>
  <c r="R106" i="132"/>
  <c r="E106" i="132"/>
  <c r="D106" i="132"/>
  <c r="C106" i="132"/>
  <c r="B106" i="132"/>
  <c r="AB105" i="132"/>
  <c r="AA105" i="132"/>
  <c r="Z105" i="132"/>
  <c r="Y105" i="132"/>
  <c r="X105" i="132"/>
  <c r="W105" i="132"/>
  <c r="V105" i="132"/>
  <c r="U105" i="132"/>
  <c r="T105" i="132"/>
  <c r="S105" i="132"/>
  <c r="R105" i="132"/>
  <c r="E105" i="132"/>
  <c r="D105" i="132"/>
  <c r="C105" i="132"/>
  <c r="B105" i="132"/>
  <c r="AB104" i="132"/>
  <c r="AA104" i="132"/>
  <c r="Z104" i="132"/>
  <c r="Y104" i="132"/>
  <c r="X104" i="132"/>
  <c r="W104" i="132"/>
  <c r="V104" i="132"/>
  <c r="U104" i="132"/>
  <c r="T104" i="132"/>
  <c r="S104" i="132"/>
  <c r="R104" i="132"/>
  <c r="E104" i="132"/>
  <c r="D104" i="132"/>
  <c r="C104" i="132"/>
  <c r="B104" i="132"/>
  <c r="AB103" i="132"/>
  <c r="AA103" i="132"/>
  <c r="Z103" i="132"/>
  <c r="Y103" i="132"/>
  <c r="X103" i="132"/>
  <c r="W103" i="132"/>
  <c r="V103" i="132"/>
  <c r="U103" i="132"/>
  <c r="T103" i="132"/>
  <c r="S103" i="132"/>
  <c r="R103" i="132"/>
  <c r="E103" i="132"/>
  <c r="D103" i="132"/>
  <c r="C103" i="132"/>
  <c r="B103" i="132"/>
  <c r="AB102" i="132"/>
  <c r="AA102" i="132"/>
  <c r="Z102" i="132"/>
  <c r="Y102" i="132"/>
  <c r="X102" i="132"/>
  <c r="W102" i="132"/>
  <c r="V102" i="132"/>
  <c r="U102" i="132"/>
  <c r="T102" i="132"/>
  <c r="S102" i="132"/>
  <c r="R102" i="132"/>
  <c r="E102" i="132"/>
  <c r="D102" i="132"/>
  <c r="C102" i="132"/>
  <c r="P102" i="132" s="1"/>
  <c r="B102" i="132"/>
  <c r="AB101" i="132"/>
  <c r="AA101" i="132"/>
  <c r="Z101" i="132"/>
  <c r="Y101" i="132"/>
  <c r="X101" i="132"/>
  <c r="W101" i="132"/>
  <c r="V101" i="132"/>
  <c r="U101" i="132"/>
  <c r="T101" i="132"/>
  <c r="S101" i="132"/>
  <c r="R101" i="132"/>
  <c r="E101" i="132"/>
  <c r="D101" i="132"/>
  <c r="C101" i="132"/>
  <c r="P101" i="132" s="1"/>
  <c r="B101" i="132"/>
  <c r="AB100" i="132"/>
  <c r="AA100" i="132"/>
  <c r="Z100" i="132"/>
  <c r="Y100" i="132"/>
  <c r="X100" i="132"/>
  <c r="W100" i="132"/>
  <c r="V100" i="132"/>
  <c r="U100" i="132"/>
  <c r="T100" i="132"/>
  <c r="S100" i="132"/>
  <c r="R100" i="132"/>
  <c r="E100" i="132"/>
  <c r="D100" i="132"/>
  <c r="C100" i="132"/>
  <c r="P100" i="132" s="1"/>
  <c r="B100" i="132"/>
  <c r="AB99" i="132"/>
  <c r="AA99" i="132"/>
  <c r="Z99" i="132"/>
  <c r="Y99" i="132"/>
  <c r="X99" i="132"/>
  <c r="W99" i="132"/>
  <c r="V99" i="132"/>
  <c r="U99" i="132"/>
  <c r="T99" i="132"/>
  <c r="S99" i="132"/>
  <c r="R99" i="132"/>
  <c r="E99" i="132"/>
  <c r="D99" i="132"/>
  <c r="C99" i="132"/>
  <c r="P99" i="132" s="1"/>
  <c r="B99" i="132"/>
  <c r="AB98" i="132"/>
  <c r="AA98" i="132"/>
  <c r="Z98" i="132"/>
  <c r="Y98" i="132"/>
  <c r="X98" i="132"/>
  <c r="W98" i="132"/>
  <c r="V98" i="132"/>
  <c r="U98" i="132"/>
  <c r="T98" i="132"/>
  <c r="S98" i="132"/>
  <c r="R98" i="132"/>
  <c r="E98" i="132"/>
  <c r="D98" i="132"/>
  <c r="C98" i="132"/>
  <c r="P98" i="132" s="1"/>
  <c r="B98" i="132"/>
  <c r="AB97" i="132"/>
  <c r="AA97" i="132"/>
  <c r="Z97" i="132"/>
  <c r="Y97" i="132"/>
  <c r="X97" i="132"/>
  <c r="W97" i="132"/>
  <c r="V97" i="132"/>
  <c r="U97" i="132"/>
  <c r="T97" i="132"/>
  <c r="S97" i="132"/>
  <c r="R97" i="132"/>
  <c r="E97" i="132"/>
  <c r="D97" i="132"/>
  <c r="C97" i="132"/>
  <c r="P97" i="132" s="1"/>
  <c r="B97" i="132"/>
  <c r="AB96" i="132"/>
  <c r="AA96" i="132"/>
  <c r="Z96" i="132"/>
  <c r="Y96" i="132"/>
  <c r="X96" i="132"/>
  <c r="W96" i="132"/>
  <c r="V96" i="132"/>
  <c r="U96" i="132"/>
  <c r="T96" i="132"/>
  <c r="S96" i="132"/>
  <c r="R96" i="132"/>
  <c r="E96" i="132"/>
  <c r="D96" i="132"/>
  <c r="C96" i="132"/>
  <c r="B96" i="132"/>
  <c r="AB95" i="132"/>
  <c r="AA95" i="132"/>
  <c r="Z95" i="132"/>
  <c r="Y95" i="132"/>
  <c r="X95" i="132"/>
  <c r="W95" i="132"/>
  <c r="V95" i="132"/>
  <c r="U95" i="132"/>
  <c r="T95" i="132"/>
  <c r="S95" i="132"/>
  <c r="R95" i="132"/>
  <c r="E95" i="132"/>
  <c r="D95" i="132"/>
  <c r="C95" i="132"/>
  <c r="B95" i="132"/>
  <c r="AB94" i="132"/>
  <c r="AA94" i="132"/>
  <c r="Z94" i="132"/>
  <c r="Y94" i="132"/>
  <c r="X94" i="132"/>
  <c r="W94" i="132"/>
  <c r="V94" i="132"/>
  <c r="U94" i="132"/>
  <c r="T94" i="132"/>
  <c r="S94" i="132"/>
  <c r="R94" i="132"/>
  <c r="E94" i="132"/>
  <c r="D94" i="132"/>
  <c r="C94" i="132"/>
  <c r="B94" i="132"/>
  <c r="AB93" i="132"/>
  <c r="AA93" i="132"/>
  <c r="Z93" i="132"/>
  <c r="Y93" i="132"/>
  <c r="X93" i="132"/>
  <c r="W93" i="132"/>
  <c r="V93" i="132"/>
  <c r="U93" i="132"/>
  <c r="T93" i="132"/>
  <c r="S93" i="132"/>
  <c r="R93" i="132"/>
  <c r="E93" i="132"/>
  <c r="D93" i="132"/>
  <c r="C93" i="132"/>
  <c r="B93" i="132"/>
  <c r="AB92" i="132"/>
  <c r="AA92" i="132"/>
  <c r="Z92" i="132"/>
  <c r="Y92" i="132"/>
  <c r="X92" i="132"/>
  <c r="W92" i="132"/>
  <c r="V92" i="132"/>
  <c r="U92" i="132"/>
  <c r="T92" i="132"/>
  <c r="S92" i="132"/>
  <c r="R92" i="132"/>
  <c r="E92" i="132"/>
  <c r="D92" i="132"/>
  <c r="C92" i="132"/>
  <c r="B92" i="132"/>
  <c r="AB91" i="132"/>
  <c r="AA91" i="132"/>
  <c r="Z91" i="132"/>
  <c r="Y91" i="132"/>
  <c r="X91" i="132"/>
  <c r="W91" i="132"/>
  <c r="V91" i="132"/>
  <c r="U91" i="132"/>
  <c r="T91" i="132"/>
  <c r="S91" i="132"/>
  <c r="R91" i="132"/>
  <c r="E91" i="132"/>
  <c r="D91" i="132"/>
  <c r="C91" i="132"/>
  <c r="P91" i="132" s="1"/>
  <c r="B91" i="132"/>
  <c r="AB90" i="132"/>
  <c r="AA90" i="132"/>
  <c r="Z90" i="132"/>
  <c r="Y90" i="132"/>
  <c r="X90" i="132"/>
  <c r="W90" i="132"/>
  <c r="V90" i="132"/>
  <c r="U90" i="132"/>
  <c r="T90" i="132"/>
  <c r="S90" i="132"/>
  <c r="R90" i="132"/>
  <c r="E90" i="132"/>
  <c r="D90" i="132"/>
  <c r="C90" i="132"/>
  <c r="P90" i="132" s="1"/>
  <c r="B90" i="132"/>
  <c r="AB89" i="132"/>
  <c r="AA89" i="132"/>
  <c r="Z89" i="132"/>
  <c r="Y89" i="132"/>
  <c r="X89" i="132"/>
  <c r="W89" i="132"/>
  <c r="V89" i="132"/>
  <c r="U89" i="132"/>
  <c r="T89" i="132"/>
  <c r="S89" i="132"/>
  <c r="R89" i="132"/>
  <c r="E89" i="132"/>
  <c r="D89" i="132"/>
  <c r="C89" i="132"/>
  <c r="P89" i="132" s="1"/>
  <c r="B89" i="132"/>
  <c r="AB88" i="132"/>
  <c r="AA88" i="132"/>
  <c r="Z88" i="132"/>
  <c r="Y88" i="132"/>
  <c r="X88" i="132"/>
  <c r="W88" i="132"/>
  <c r="V88" i="132"/>
  <c r="U88" i="132"/>
  <c r="T88" i="132"/>
  <c r="S88" i="132"/>
  <c r="R88" i="132"/>
  <c r="E88" i="132"/>
  <c r="D88" i="132"/>
  <c r="C88" i="132"/>
  <c r="P88" i="132" s="1"/>
  <c r="B88" i="132"/>
  <c r="AB87" i="132"/>
  <c r="AA87" i="132"/>
  <c r="Z87" i="132"/>
  <c r="Y87" i="132"/>
  <c r="X87" i="132"/>
  <c r="W87" i="132"/>
  <c r="V87" i="132"/>
  <c r="U87" i="132"/>
  <c r="T87" i="132"/>
  <c r="S87" i="132"/>
  <c r="R87" i="132"/>
  <c r="E87" i="132"/>
  <c r="D87" i="132"/>
  <c r="C87" i="132"/>
  <c r="P87" i="132" s="1"/>
  <c r="B87" i="132"/>
  <c r="AB86" i="132"/>
  <c r="AA86" i="132"/>
  <c r="Z86" i="132"/>
  <c r="Y86" i="132"/>
  <c r="X86" i="132"/>
  <c r="W86" i="132"/>
  <c r="V86" i="132"/>
  <c r="U86" i="132"/>
  <c r="T86" i="132"/>
  <c r="S86" i="132"/>
  <c r="R86" i="132"/>
  <c r="E86" i="132"/>
  <c r="D86" i="132"/>
  <c r="C86" i="132"/>
  <c r="P86" i="132" s="1"/>
  <c r="B86" i="132"/>
  <c r="AB85" i="132"/>
  <c r="AA85" i="132"/>
  <c r="Z85" i="132"/>
  <c r="Y85" i="132"/>
  <c r="X85" i="132"/>
  <c r="W85" i="132"/>
  <c r="V85" i="132"/>
  <c r="U85" i="132"/>
  <c r="T85" i="132"/>
  <c r="S85" i="132"/>
  <c r="R85" i="132"/>
  <c r="E85" i="132"/>
  <c r="D85" i="132"/>
  <c r="C85" i="132"/>
  <c r="B85" i="132"/>
  <c r="AB84" i="132"/>
  <c r="AA84" i="132"/>
  <c r="Z84" i="132"/>
  <c r="Y84" i="132"/>
  <c r="X84" i="132"/>
  <c r="W84" i="132"/>
  <c r="V84" i="132"/>
  <c r="U84" i="132"/>
  <c r="T84" i="132"/>
  <c r="S84" i="132"/>
  <c r="R84" i="132"/>
  <c r="E84" i="132"/>
  <c r="D84" i="132"/>
  <c r="C84" i="132"/>
  <c r="B84" i="132"/>
  <c r="AB83" i="132"/>
  <c r="AA83" i="132"/>
  <c r="Z83" i="132"/>
  <c r="Y83" i="132"/>
  <c r="X83" i="132"/>
  <c r="W83" i="132"/>
  <c r="V83" i="132"/>
  <c r="U83" i="132"/>
  <c r="T83" i="132"/>
  <c r="S83" i="132"/>
  <c r="R83" i="132"/>
  <c r="E83" i="132"/>
  <c r="D83" i="132"/>
  <c r="C83" i="132"/>
  <c r="P83" i="132" s="1"/>
  <c r="B83" i="132"/>
  <c r="AB82" i="132"/>
  <c r="AA82" i="132"/>
  <c r="Z82" i="132"/>
  <c r="Y82" i="132"/>
  <c r="X82" i="132"/>
  <c r="W82" i="132"/>
  <c r="V82" i="132"/>
  <c r="U82" i="132"/>
  <c r="T82" i="132"/>
  <c r="S82" i="132"/>
  <c r="R82" i="132"/>
  <c r="E82" i="132"/>
  <c r="D82" i="132"/>
  <c r="C82" i="132"/>
  <c r="P82" i="132" s="1"/>
  <c r="B82" i="132"/>
  <c r="AB81" i="132"/>
  <c r="AA81" i="132"/>
  <c r="Z81" i="132"/>
  <c r="Y81" i="132"/>
  <c r="X81" i="132"/>
  <c r="W81" i="132"/>
  <c r="V81" i="132"/>
  <c r="U81" i="132"/>
  <c r="T81" i="132"/>
  <c r="S81" i="132"/>
  <c r="R81" i="132"/>
  <c r="E81" i="132"/>
  <c r="D81" i="132"/>
  <c r="C81" i="132"/>
  <c r="P81" i="132" s="1"/>
  <c r="B81" i="132"/>
  <c r="AB80" i="132"/>
  <c r="AA80" i="132"/>
  <c r="Z80" i="132"/>
  <c r="Y80" i="132"/>
  <c r="X80" i="132"/>
  <c r="W80" i="132"/>
  <c r="V80" i="132"/>
  <c r="U80" i="132"/>
  <c r="T80" i="132"/>
  <c r="S80" i="132"/>
  <c r="R80" i="132"/>
  <c r="E80" i="132"/>
  <c r="D80" i="132"/>
  <c r="C80" i="132"/>
  <c r="B80" i="132"/>
  <c r="AB79" i="132"/>
  <c r="AA79" i="132"/>
  <c r="Z79" i="132"/>
  <c r="Y79" i="132"/>
  <c r="X79" i="132"/>
  <c r="W79" i="132"/>
  <c r="V79" i="132"/>
  <c r="U79" i="132"/>
  <c r="T79" i="132"/>
  <c r="S79" i="132"/>
  <c r="R79" i="132"/>
  <c r="E79" i="132"/>
  <c r="D79" i="132"/>
  <c r="C79" i="132"/>
  <c r="B79" i="132"/>
  <c r="AB78" i="132"/>
  <c r="AA78" i="132"/>
  <c r="Z78" i="132"/>
  <c r="Y78" i="132"/>
  <c r="X78" i="132"/>
  <c r="W78" i="132"/>
  <c r="V78" i="132"/>
  <c r="U78" i="132"/>
  <c r="T78" i="132"/>
  <c r="S78" i="132"/>
  <c r="R78" i="132"/>
  <c r="E78" i="132"/>
  <c r="D78" i="132"/>
  <c r="C78" i="132"/>
  <c r="B78" i="132"/>
  <c r="AB77" i="132"/>
  <c r="AA77" i="132"/>
  <c r="Z77" i="132"/>
  <c r="Y77" i="132"/>
  <c r="X77" i="132"/>
  <c r="W77" i="132"/>
  <c r="V77" i="132"/>
  <c r="U77" i="132"/>
  <c r="T77" i="132"/>
  <c r="S77" i="132"/>
  <c r="R77" i="132"/>
  <c r="E77" i="132"/>
  <c r="D77" i="132"/>
  <c r="C77" i="132"/>
  <c r="P77" i="132" s="1"/>
  <c r="B77" i="132"/>
  <c r="AB76" i="132"/>
  <c r="AA76" i="132"/>
  <c r="Z76" i="132"/>
  <c r="Y76" i="132"/>
  <c r="X76" i="132"/>
  <c r="W76" i="132"/>
  <c r="V76" i="132"/>
  <c r="U76" i="132"/>
  <c r="T76" i="132"/>
  <c r="S76" i="132"/>
  <c r="R76" i="132"/>
  <c r="E76" i="132"/>
  <c r="D76" i="132"/>
  <c r="C76" i="132"/>
  <c r="P76" i="132" s="1"/>
  <c r="B76" i="132"/>
  <c r="AB75" i="132"/>
  <c r="AA75" i="132"/>
  <c r="Z75" i="132"/>
  <c r="Y75" i="132"/>
  <c r="X75" i="132"/>
  <c r="W75" i="132"/>
  <c r="V75" i="132"/>
  <c r="U75" i="132"/>
  <c r="T75" i="132"/>
  <c r="S75" i="132"/>
  <c r="R75" i="132"/>
  <c r="E75" i="132"/>
  <c r="D75" i="132"/>
  <c r="C75" i="132"/>
  <c r="P75" i="132" s="1"/>
  <c r="B75" i="132"/>
  <c r="AB74" i="132"/>
  <c r="AA74" i="132"/>
  <c r="Z74" i="132"/>
  <c r="Y74" i="132"/>
  <c r="X74" i="132"/>
  <c r="W74" i="132"/>
  <c r="V74" i="132"/>
  <c r="U74" i="132"/>
  <c r="T74" i="132"/>
  <c r="S74" i="132"/>
  <c r="R74" i="132"/>
  <c r="E74" i="132"/>
  <c r="D74" i="132"/>
  <c r="C74" i="132"/>
  <c r="P74" i="132" s="1"/>
  <c r="B74" i="132"/>
  <c r="AB73" i="132"/>
  <c r="AA73" i="132"/>
  <c r="Z73" i="132"/>
  <c r="Y73" i="132"/>
  <c r="X73" i="132"/>
  <c r="W73" i="132"/>
  <c r="V73" i="132"/>
  <c r="U73" i="132"/>
  <c r="T73" i="132"/>
  <c r="S73" i="132"/>
  <c r="R73" i="132"/>
  <c r="E73" i="132"/>
  <c r="D73" i="132"/>
  <c r="C73" i="132"/>
  <c r="P73" i="132" s="1"/>
  <c r="B73" i="132"/>
  <c r="AB72" i="132"/>
  <c r="AA72" i="132"/>
  <c r="Z72" i="132"/>
  <c r="Y72" i="132"/>
  <c r="X72" i="132"/>
  <c r="W72" i="132"/>
  <c r="V72" i="132"/>
  <c r="U72" i="132"/>
  <c r="T72" i="132"/>
  <c r="S72" i="132"/>
  <c r="R72" i="132"/>
  <c r="E72" i="132"/>
  <c r="D72" i="132"/>
  <c r="C72" i="132"/>
  <c r="P72" i="132" s="1"/>
  <c r="B72" i="132"/>
  <c r="AB71" i="132"/>
  <c r="AA71" i="132"/>
  <c r="Z71" i="132"/>
  <c r="Y71" i="132"/>
  <c r="X71" i="132"/>
  <c r="W71" i="132"/>
  <c r="V71" i="132"/>
  <c r="U71" i="132"/>
  <c r="T71" i="132"/>
  <c r="S71" i="132"/>
  <c r="R71" i="132"/>
  <c r="E71" i="132"/>
  <c r="D71" i="132"/>
  <c r="C71" i="132"/>
  <c r="P71" i="132" s="1"/>
  <c r="B71" i="132"/>
  <c r="AB70" i="132"/>
  <c r="AA70" i="132"/>
  <c r="Z70" i="132"/>
  <c r="Y70" i="132"/>
  <c r="X70" i="132"/>
  <c r="W70" i="132"/>
  <c r="V70" i="132"/>
  <c r="U70" i="132"/>
  <c r="T70" i="132"/>
  <c r="S70" i="132"/>
  <c r="R70" i="132"/>
  <c r="E70" i="132"/>
  <c r="D70" i="132"/>
  <c r="C70" i="132"/>
  <c r="B70" i="132"/>
  <c r="AB69" i="132"/>
  <c r="AA69" i="132"/>
  <c r="Z69" i="132"/>
  <c r="Y69" i="132"/>
  <c r="X69" i="132"/>
  <c r="W69" i="132"/>
  <c r="V69" i="132"/>
  <c r="U69" i="132"/>
  <c r="T69" i="132"/>
  <c r="S69" i="132"/>
  <c r="R69" i="132"/>
  <c r="E69" i="132"/>
  <c r="D69" i="132"/>
  <c r="C69" i="132"/>
  <c r="B69" i="132"/>
  <c r="AB68" i="132"/>
  <c r="AA68" i="132"/>
  <c r="Z68" i="132"/>
  <c r="Y68" i="132"/>
  <c r="X68" i="132"/>
  <c r="W68" i="132"/>
  <c r="V68" i="132"/>
  <c r="U68" i="132"/>
  <c r="T68" i="132"/>
  <c r="S68" i="132"/>
  <c r="R68" i="132"/>
  <c r="E68" i="132"/>
  <c r="D68" i="132"/>
  <c r="C68" i="132"/>
  <c r="B68" i="132"/>
  <c r="AB67" i="132"/>
  <c r="AA67" i="132"/>
  <c r="Z67" i="132"/>
  <c r="Y67" i="132"/>
  <c r="X67" i="132"/>
  <c r="W67" i="132"/>
  <c r="V67" i="132"/>
  <c r="U67" i="132"/>
  <c r="T67" i="132"/>
  <c r="S67" i="132"/>
  <c r="R67" i="132"/>
  <c r="E67" i="132"/>
  <c r="D67" i="132"/>
  <c r="C67" i="132"/>
  <c r="B67" i="132"/>
  <c r="AB66" i="132"/>
  <c r="AA66" i="132"/>
  <c r="Z66" i="132"/>
  <c r="Y66" i="132"/>
  <c r="X66" i="132"/>
  <c r="W66" i="132"/>
  <c r="V66" i="132"/>
  <c r="U66" i="132"/>
  <c r="T66" i="132"/>
  <c r="S66" i="132"/>
  <c r="R66" i="132"/>
  <c r="E66" i="132"/>
  <c r="D66" i="132"/>
  <c r="C66" i="132"/>
  <c r="B66" i="132"/>
  <c r="AB65" i="132"/>
  <c r="AA65" i="132"/>
  <c r="Z65" i="132"/>
  <c r="Y65" i="132"/>
  <c r="X65" i="132"/>
  <c r="W65" i="132"/>
  <c r="V65" i="132"/>
  <c r="U65" i="132"/>
  <c r="T65" i="132"/>
  <c r="S65" i="132"/>
  <c r="R65" i="132"/>
  <c r="E65" i="132"/>
  <c r="D65" i="132"/>
  <c r="C65" i="132"/>
  <c r="B65" i="132"/>
  <c r="AB64" i="132"/>
  <c r="AA64" i="132"/>
  <c r="Z64" i="132"/>
  <c r="Y64" i="132"/>
  <c r="X64" i="132"/>
  <c r="W64" i="132"/>
  <c r="V64" i="132"/>
  <c r="U64" i="132"/>
  <c r="T64" i="132"/>
  <c r="S64" i="132"/>
  <c r="R64" i="132"/>
  <c r="E64" i="132"/>
  <c r="D64" i="132"/>
  <c r="C64" i="132"/>
  <c r="B64" i="132"/>
  <c r="AB63" i="132"/>
  <c r="AA63" i="132"/>
  <c r="Z63" i="132"/>
  <c r="Y63" i="132"/>
  <c r="X63" i="132"/>
  <c r="W63" i="132"/>
  <c r="V63" i="132"/>
  <c r="U63" i="132"/>
  <c r="T63" i="132"/>
  <c r="S63" i="132"/>
  <c r="R63" i="132"/>
  <c r="E63" i="132"/>
  <c r="D63" i="132"/>
  <c r="C63" i="132"/>
  <c r="B63" i="132"/>
  <c r="AB62" i="132"/>
  <c r="AA62" i="132"/>
  <c r="Z62" i="132"/>
  <c r="Y62" i="132"/>
  <c r="X62" i="132"/>
  <c r="W62" i="132"/>
  <c r="V62" i="132"/>
  <c r="U62" i="132"/>
  <c r="T62" i="132"/>
  <c r="S62" i="132"/>
  <c r="R62" i="132"/>
  <c r="E62" i="132"/>
  <c r="D62" i="132"/>
  <c r="C62" i="132"/>
  <c r="B62" i="132"/>
  <c r="AB61" i="132"/>
  <c r="AA61" i="132"/>
  <c r="Z61" i="132"/>
  <c r="Y61" i="132"/>
  <c r="X61" i="132"/>
  <c r="W61" i="132"/>
  <c r="V61" i="132"/>
  <c r="U61" i="132"/>
  <c r="T61" i="132"/>
  <c r="S61" i="132"/>
  <c r="R61" i="132"/>
  <c r="E61" i="132"/>
  <c r="D61" i="132"/>
  <c r="C61" i="132"/>
  <c r="B61" i="132"/>
  <c r="AB60" i="132"/>
  <c r="AA60" i="132"/>
  <c r="Z60" i="132"/>
  <c r="Y60" i="132"/>
  <c r="X60" i="132"/>
  <c r="W60" i="132"/>
  <c r="V60" i="132"/>
  <c r="U60" i="132"/>
  <c r="T60" i="132"/>
  <c r="S60" i="132"/>
  <c r="R60" i="132"/>
  <c r="E60" i="132"/>
  <c r="D60" i="132"/>
  <c r="C60" i="132"/>
  <c r="B60" i="132"/>
  <c r="AB59" i="132"/>
  <c r="AA59" i="132"/>
  <c r="Z59" i="132"/>
  <c r="Y59" i="132"/>
  <c r="X59" i="132"/>
  <c r="W59" i="132"/>
  <c r="V59" i="132"/>
  <c r="U59" i="132"/>
  <c r="T59" i="132"/>
  <c r="S59" i="132"/>
  <c r="R59" i="132"/>
  <c r="E59" i="132"/>
  <c r="D59" i="132"/>
  <c r="C59" i="132"/>
  <c r="B59" i="132"/>
  <c r="AB58" i="132"/>
  <c r="AA58" i="132"/>
  <c r="Z58" i="132"/>
  <c r="Y58" i="132"/>
  <c r="X58" i="132"/>
  <c r="W58" i="132"/>
  <c r="V58" i="132"/>
  <c r="U58" i="132"/>
  <c r="T58" i="132"/>
  <c r="S58" i="132"/>
  <c r="R58" i="132"/>
  <c r="E58" i="132"/>
  <c r="D58" i="132"/>
  <c r="C58" i="132"/>
  <c r="B58" i="132"/>
  <c r="AB57" i="132"/>
  <c r="AA57" i="132"/>
  <c r="Z57" i="132"/>
  <c r="Y57" i="132"/>
  <c r="X57" i="132"/>
  <c r="W57" i="132"/>
  <c r="V57" i="132"/>
  <c r="U57" i="132"/>
  <c r="T57" i="132"/>
  <c r="S57" i="132"/>
  <c r="R57" i="132"/>
  <c r="E57" i="132"/>
  <c r="D57" i="132"/>
  <c r="C57" i="132"/>
  <c r="B57" i="132"/>
  <c r="AB56" i="132"/>
  <c r="AA56" i="132"/>
  <c r="Z56" i="132"/>
  <c r="Y56" i="132"/>
  <c r="X56" i="132"/>
  <c r="W56" i="132"/>
  <c r="V56" i="132"/>
  <c r="U56" i="132"/>
  <c r="T56" i="132"/>
  <c r="S56" i="132"/>
  <c r="R56" i="132"/>
  <c r="E56" i="132"/>
  <c r="D56" i="132"/>
  <c r="C56" i="132"/>
  <c r="B56" i="132"/>
  <c r="AB55" i="132"/>
  <c r="AA55" i="132"/>
  <c r="Z55" i="132"/>
  <c r="Y55" i="132"/>
  <c r="X55" i="132"/>
  <c r="W55" i="132"/>
  <c r="V55" i="132"/>
  <c r="U55" i="132"/>
  <c r="T55" i="132"/>
  <c r="S55" i="132"/>
  <c r="R55" i="132"/>
  <c r="E55" i="132"/>
  <c r="D55" i="132"/>
  <c r="C55" i="132"/>
  <c r="B55" i="132"/>
  <c r="AB54" i="132"/>
  <c r="AA54" i="132"/>
  <c r="Z54" i="132"/>
  <c r="Y54" i="132"/>
  <c r="X54" i="132"/>
  <c r="W54" i="132"/>
  <c r="V54" i="132"/>
  <c r="U54" i="132"/>
  <c r="T54" i="132"/>
  <c r="S54" i="132"/>
  <c r="R54" i="132"/>
  <c r="E54" i="132"/>
  <c r="D54" i="132"/>
  <c r="C54" i="132"/>
  <c r="B54" i="132"/>
  <c r="AB53" i="132"/>
  <c r="AA53" i="132"/>
  <c r="Z53" i="132"/>
  <c r="Y53" i="132"/>
  <c r="X53" i="132"/>
  <c r="W53" i="132"/>
  <c r="V53" i="132"/>
  <c r="U53" i="132"/>
  <c r="T53" i="132"/>
  <c r="S53" i="132"/>
  <c r="R53" i="132"/>
  <c r="E53" i="132"/>
  <c r="D53" i="132"/>
  <c r="C53" i="132"/>
  <c r="B53" i="132"/>
  <c r="AB52" i="132"/>
  <c r="AA52" i="132"/>
  <c r="Z52" i="132"/>
  <c r="Y52" i="132"/>
  <c r="X52" i="132"/>
  <c r="W52" i="132"/>
  <c r="V52" i="132"/>
  <c r="U52" i="132"/>
  <c r="T52" i="132"/>
  <c r="S52" i="132"/>
  <c r="R52" i="132"/>
  <c r="E52" i="132"/>
  <c r="D52" i="132"/>
  <c r="C52" i="132"/>
  <c r="B52" i="132"/>
  <c r="AB51" i="132"/>
  <c r="AA51" i="132"/>
  <c r="Z51" i="132"/>
  <c r="Y51" i="132"/>
  <c r="X51" i="132"/>
  <c r="W51" i="132"/>
  <c r="V51" i="132"/>
  <c r="U51" i="132"/>
  <c r="T51" i="132"/>
  <c r="S51" i="132"/>
  <c r="R51" i="132"/>
  <c r="E51" i="132"/>
  <c r="D51" i="132"/>
  <c r="C51" i="132"/>
  <c r="B51" i="132"/>
  <c r="AB50" i="132"/>
  <c r="AA50" i="132"/>
  <c r="Z50" i="132"/>
  <c r="Y50" i="132"/>
  <c r="X50" i="132"/>
  <c r="W50" i="132"/>
  <c r="V50" i="132"/>
  <c r="U50" i="132"/>
  <c r="T50" i="132"/>
  <c r="S50" i="132"/>
  <c r="R50" i="132"/>
  <c r="E50" i="132"/>
  <c r="D50" i="132"/>
  <c r="C50" i="132"/>
  <c r="B50" i="132"/>
  <c r="AB49" i="132"/>
  <c r="AA49" i="132"/>
  <c r="Z49" i="132"/>
  <c r="Y49" i="132"/>
  <c r="X49" i="132"/>
  <c r="W49" i="132"/>
  <c r="V49" i="132"/>
  <c r="U49" i="132"/>
  <c r="T49" i="132"/>
  <c r="S49" i="132"/>
  <c r="R49" i="132"/>
  <c r="E49" i="132"/>
  <c r="D49" i="132"/>
  <c r="C49" i="132"/>
  <c r="B49" i="132"/>
  <c r="AB48" i="132"/>
  <c r="AA48" i="132"/>
  <c r="Z48" i="132"/>
  <c r="Y48" i="132"/>
  <c r="X48" i="132"/>
  <c r="W48" i="132"/>
  <c r="V48" i="132"/>
  <c r="U48" i="132"/>
  <c r="T48" i="132"/>
  <c r="S48" i="132"/>
  <c r="R48" i="132"/>
  <c r="E48" i="132"/>
  <c r="D48" i="132"/>
  <c r="C48" i="132"/>
  <c r="B48" i="132"/>
  <c r="AB47" i="132"/>
  <c r="AA47" i="132"/>
  <c r="Z47" i="132"/>
  <c r="Y47" i="132"/>
  <c r="X47" i="132"/>
  <c r="W47" i="132"/>
  <c r="V47" i="132"/>
  <c r="U47" i="132"/>
  <c r="T47" i="132"/>
  <c r="S47" i="132"/>
  <c r="R47" i="132"/>
  <c r="E47" i="132"/>
  <c r="D47" i="132"/>
  <c r="C47" i="132"/>
  <c r="B47" i="132"/>
  <c r="AB46" i="132"/>
  <c r="AA46" i="132"/>
  <c r="Z46" i="132"/>
  <c r="Y46" i="132"/>
  <c r="X46" i="132"/>
  <c r="W46" i="132"/>
  <c r="V46" i="132"/>
  <c r="U46" i="132"/>
  <c r="T46" i="132"/>
  <c r="S46" i="132"/>
  <c r="R46" i="132"/>
  <c r="E46" i="132"/>
  <c r="D46" i="132"/>
  <c r="C46" i="132"/>
  <c r="B46" i="132"/>
  <c r="AB45" i="132"/>
  <c r="AA45" i="132"/>
  <c r="Z45" i="132"/>
  <c r="Y45" i="132"/>
  <c r="X45" i="132"/>
  <c r="W45" i="132"/>
  <c r="V45" i="132"/>
  <c r="U45" i="132"/>
  <c r="T45" i="132"/>
  <c r="S45" i="132"/>
  <c r="R45" i="132"/>
  <c r="E45" i="132"/>
  <c r="D45" i="132"/>
  <c r="C45" i="132"/>
  <c r="B45" i="132"/>
  <c r="AB44" i="132"/>
  <c r="AA44" i="132"/>
  <c r="Z44" i="132"/>
  <c r="Y44" i="132"/>
  <c r="X44" i="132"/>
  <c r="W44" i="132"/>
  <c r="V44" i="132"/>
  <c r="U44" i="132"/>
  <c r="T44" i="132"/>
  <c r="S44" i="132"/>
  <c r="R44" i="132"/>
  <c r="E44" i="132"/>
  <c r="D44" i="132"/>
  <c r="C44" i="132"/>
  <c r="B44" i="132"/>
  <c r="AB43" i="132"/>
  <c r="AA43" i="132"/>
  <c r="Z43" i="132"/>
  <c r="Y43" i="132"/>
  <c r="X43" i="132"/>
  <c r="W43" i="132"/>
  <c r="V43" i="132"/>
  <c r="U43" i="132"/>
  <c r="T43" i="132"/>
  <c r="S43" i="132"/>
  <c r="R43" i="132"/>
  <c r="E43" i="132"/>
  <c r="D43" i="132"/>
  <c r="C43" i="132"/>
  <c r="B43" i="132"/>
  <c r="AB42" i="132"/>
  <c r="AA42" i="132"/>
  <c r="Z42" i="132"/>
  <c r="Y42" i="132"/>
  <c r="X42" i="132"/>
  <c r="W42" i="132"/>
  <c r="V42" i="132"/>
  <c r="U42" i="132"/>
  <c r="T42" i="132"/>
  <c r="S42" i="132"/>
  <c r="R42" i="132"/>
  <c r="E42" i="132"/>
  <c r="D42" i="132"/>
  <c r="C42" i="132"/>
  <c r="B42" i="132"/>
  <c r="AB41" i="132"/>
  <c r="AA41" i="132"/>
  <c r="Z41" i="132"/>
  <c r="Y41" i="132"/>
  <c r="X41" i="132"/>
  <c r="W41" i="132"/>
  <c r="V41" i="132"/>
  <c r="U41" i="132"/>
  <c r="T41" i="132"/>
  <c r="S41" i="132"/>
  <c r="R41" i="132"/>
  <c r="E41" i="132"/>
  <c r="D41" i="132"/>
  <c r="C41" i="132"/>
  <c r="B41" i="132"/>
  <c r="AB40" i="132"/>
  <c r="AA40" i="132"/>
  <c r="Z40" i="132"/>
  <c r="Y40" i="132"/>
  <c r="X40" i="132"/>
  <c r="W40" i="132"/>
  <c r="V40" i="132"/>
  <c r="U40" i="132"/>
  <c r="T40" i="132"/>
  <c r="S40" i="132"/>
  <c r="R40" i="132"/>
  <c r="E40" i="132"/>
  <c r="D40" i="132"/>
  <c r="C40" i="132"/>
  <c r="B40" i="132"/>
  <c r="AB39" i="132"/>
  <c r="AA39" i="132"/>
  <c r="Z39" i="132"/>
  <c r="Y39" i="132"/>
  <c r="X39" i="132"/>
  <c r="W39" i="132"/>
  <c r="V39" i="132"/>
  <c r="U39" i="132"/>
  <c r="T39" i="132"/>
  <c r="S39" i="132"/>
  <c r="R39" i="132"/>
  <c r="E39" i="132"/>
  <c r="D39" i="132"/>
  <c r="C39" i="132"/>
  <c r="B39" i="132"/>
  <c r="AB38" i="132"/>
  <c r="AA38" i="132"/>
  <c r="Z38" i="132"/>
  <c r="Y38" i="132"/>
  <c r="X38" i="132"/>
  <c r="W38" i="132"/>
  <c r="V38" i="132"/>
  <c r="U38" i="132"/>
  <c r="T38" i="132"/>
  <c r="S38" i="132"/>
  <c r="R38" i="132"/>
  <c r="E38" i="132"/>
  <c r="D38" i="132"/>
  <c r="C38" i="132"/>
  <c r="B38" i="132"/>
  <c r="AB37" i="132"/>
  <c r="AA37" i="132"/>
  <c r="Z37" i="132"/>
  <c r="Y37" i="132"/>
  <c r="X37" i="132"/>
  <c r="W37" i="132"/>
  <c r="V37" i="132"/>
  <c r="U37" i="132"/>
  <c r="T37" i="132"/>
  <c r="S37" i="132"/>
  <c r="R37" i="132"/>
  <c r="E37" i="132"/>
  <c r="D37" i="132"/>
  <c r="C37" i="132"/>
  <c r="B37" i="132"/>
  <c r="AB36" i="132"/>
  <c r="AA36" i="132"/>
  <c r="Z36" i="132"/>
  <c r="Y36" i="132"/>
  <c r="X36" i="132"/>
  <c r="W36" i="132"/>
  <c r="V36" i="132"/>
  <c r="U36" i="132"/>
  <c r="T36" i="132"/>
  <c r="S36" i="132"/>
  <c r="R36" i="132"/>
  <c r="E36" i="132"/>
  <c r="D36" i="132"/>
  <c r="C36" i="132"/>
  <c r="B36" i="132"/>
  <c r="AB35" i="132"/>
  <c r="AA35" i="132"/>
  <c r="Z35" i="132"/>
  <c r="Y35" i="132"/>
  <c r="X35" i="132"/>
  <c r="W35" i="132"/>
  <c r="V35" i="132"/>
  <c r="U35" i="132"/>
  <c r="T35" i="132"/>
  <c r="S35" i="132"/>
  <c r="R35" i="132"/>
  <c r="E35" i="132"/>
  <c r="D35" i="132"/>
  <c r="C35" i="132"/>
  <c r="B35" i="132"/>
  <c r="AB34" i="132"/>
  <c r="AA34" i="132"/>
  <c r="Z34" i="132"/>
  <c r="Y34" i="132"/>
  <c r="X34" i="132"/>
  <c r="W34" i="132"/>
  <c r="V34" i="132"/>
  <c r="U34" i="132"/>
  <c r="T34" i="132"/>
  <c r="S34" i="132"/>
  <c r="R34" i="132"/>
  <c r="E34" i="132"/>
  <c r="D34" i="132"/>
  <c r="C34" i="132"/>
  <c r="B34" i="132"/>
  <c r="AB33" i="132"/>
  <c r="AA33" i="132"/>
  <c r="Z33" i="132"/>
  <c r="Y33" i="132"/>
  <c r="X33" i="132"/>
  <c r="W33" i="132"/>
  <c r="V33" i="132"/>
  <c r="U33" i="132"/>
  <c r="T33" i="132"/>
  <c r="S33" i="132"/>
  <c r="R33" i="132"/>
  <c r="E33" i="132"/>
  <c r="D33" i="132"/>
  <c r="C33" i="132"/>
  <c r="P33" i="132" s="1"/>
  <c r="B33" i="132"/>
  <c r="AB32" i="132"/>
  <c r="AA32" i="132"/>
  <c r="Z32" i="132"/>
  <c r="Y32" i="132"/>
  <c r="X32" i="132"/>
  <c r="W32" i="132"/>
  <c r="V32" i="132"/>
  <c r="U32" i="132"/>
  <c r="T32" i="132"/>
  <c r="S32" i="132"/>
  <c r="R32" i="132"/>
  <c r="E32" i="132"/>
  <c r="D32" i="132"/>
  <c r="C32" i="132"/>
  <c r="P32" i="132" s="1"/>
  <c r="B32" i="132"/>
  <c r="AB31" i="132"/>
  <c r="AA31" i="132"/>
  <c r="Z31" i="132"/>
  <c r="Y31" i="132"/>
  <c r="X31" i="132"/>
  <c r="W31" i="132"/>
  <c r="V31" i="132"/>
  <c r="U31" i="132"/>
  <c r="T31" i="132"/>
  <c r="S31" i="132"/>
  <c r="R31" i="132"/>
  <c r="E31" i="132"/>
  <c r="D31" i="132"/>
  <c r="C31" i="132"/>
  <c r="B31" i="132"/>
  <c r="AB30" i="132"/>
  <c r="AA30" i="132"/>
  <c r="Z30" i="132"/>
  <c r="Y30" i="132"/>
  <c r="X30" i="132"/>
  <c r="W30" i="132"/>
  <c r="V30" i="132"/>
  <c r="U30" i="132"/>
  <c r="T30" i="132"/>
  <c r="S30" i="132"/>
  <c r="R30" i="132"/>
  <c r="E30" i="132"/>
  <c r="D30" i="132"/>
  <c r="C30" i="132"/>
  <c r="B30" i="132"/>
  <c r="AB29" i="132"/>
  <c r="AA29" i="132"/>
  <c r="Z29" i="132"/>
  <c r="Y29" i="132"/>
  <c r="X29" i="132"/>
  <c r="W29" i="132"/>
  <c r="V29" i="132"/>
  <c r="U29" i="132"/>
  <c r="T29" i="132"/>
  <c r="S29" i="132"/>
  <c r="R29" i="132"/>
  <c r="E29" i="132"/>
  <c r="D29" i="132"/>
  <c r="C29" i="132"/>
  <c r="B29" i="132"/>
  <c r="AB28" i="132"/>
  <c r="AA28" i="132"/>
  <c r="Z28" i="132"/>
  <c r="Y28" i="132"/>
  <c r="X28" i="132"/>
  <c r="W28" i="132"/>
  <c r="V28" i="132"/>
  <c r="U28" i="132"/>
  <c r="T28" i="132"/>
  <c r="S28" i="132"/>
  <c r="R28" i="132"/>
  <c r="E28" i="132"/>
  <c r="D28" i="132"/>
  <c r="C28" i="132"/>
  <c r="B28" i="132"/>
  <c r="AB27" i="132"/>
  <c r="AA27" i="132"/>
  <c r="Z27" i="132"/>
  <c r="Y27" i="132"/>
  <c r="X27" i="132"/>
  <c r="W27" i="132"/>
  <c r="V27" i="132"/>
  <c r="U27" i="132"/>
  <c r="T27" i="132"/>
  <c r="S27" i="132"/>
  <c r="R27" i="132"/>
  <c r="E27" i="132"/>
  <c r="D27" i="132"/>
  <c r="C27" i="132"/>
  <c r="B27" i="132"/>
  <c r="AB26" i="132"/>
  <c r="AA26" i="132"/>
  <c r="Z26" i="132"/>
  <c r="Y26" i="132"/>
  <c r="X26" i="132"/>
  <c r="W26" i="132"/>
  <c r="V26" i="132"/>
  <c r="U26" i="132"/>
  <c r="T26" i="132"/>
  <c r="S26" i="132"/>
  <c r="R26" i="132"/>
  <c r="E26" i="132"/>
  <c r="D26" i="132"/>
  <c r="C26" i="132"/>
  <c r="B26" i="132"/>
  <c r="AB25" i="132"/>
  <c r="AA25" i="132"/>
  <c r="Z25" i="132"/>
  <c r="Y25" i="132"/>
  <c r="X25" i="132"/>
  <c r="W25" i="132"/>
  <c r="V25" i="132"/>
  <c r="U25" i="132"/>
  <c r="T25" i="132"/>
  <c r="S25" i="132"/>
  <c r="R25" i="132"/>
  <c r="E25" i="132"/>
  <c r="D25" i="132"/>
  <c r="C25" i="132"/>
  <c r="B25" i="132"/>
  <c r="AB24" i="132"/>
  <c r="AA24" i="132"/>
  <c r="Z24" i="132"/>
  <c r="Y24" i="132"/>
  <c r="X24" i="132"/>
  <c r="W24" i="132"/>
  <c r="V24" i="132"/>
  <c r="U24" i="132"/>
  <c r="T24" i="132"/>
  <c r="S24" i="132"/>
  <c r="R24" i="132"/>
  <c r="E24" i="132"/>
  <c r="D24" i="132"/>
  <c r="C24" i="132"/>
  <c r="B24" i="132"/>
  <c r="AB23" i="132"/>
  <c r="AA23" i="132"/>
  <c r="Z23" i="132"/>
  <c r="Y23" i="132"/>
  <c r="X23" i="132"/>
  <c r="W23" i="132"/>
  <c r="V23" i="132"/>
  <c r="U23" i="132"/>
  <c r="T23" i="132"/>
  <c r="S23" i="132"/>
  <c r="R23" i="132"/>
  <c r="E23" i="132"/>
  <c r="D23" i="132"/>
  <c r="C23" i="132"/>
  <c r="B23" i="132"/>
  <c r="AB22" i="132"/>
  <c r="AA22" i="132"/>
  <c r="Z22" i="132"/>
  <c r="Y22" i="132"/>
  <c r="X22" i="132"/>
  <c r="W22" i="132"/>
  <c r="V22" i="132"/>
  <c r="U22" i="132"/>
  <c r="T22" i="132"/>
  <c r="S22" i="132"/>
  <c r="R22" i="132"/>
  <c r="E22" i="132"/>
  <c r="D22" i="132"/>
  <c r="C22" i="132"/>
  <c r="B22" i="132"/>
  <c r="AB21" i="132"/>
  <c r="AA21" i="132"/>
  <c r="Z21" i="132"/>
  <c r="Y21" i="132"/>
  <c r="X21" i="132"/>
  <c r="W21" i="132"/>
  <c r="V21" i="132"/>
  <c r="U21" i="132"/>
  <c r="T21" i="132"/>
  <c r="S21" i="132"/>
  <c r="R21" i="132"/>
  <c r="E21" i="132"/>
  <c r="D21" i="132"/>
  <c r="C21" i="132"/>
  <c r="B21" i="132"/>
  <c r="AB20" i="132"/>
  <c r="AA20" i="132"/>
  <c r="Z20" i="132"/>
  <c r="Y20" i="132"/>
  <c r="X20" i="132"/>
  <c r="W20" i="132"/>
  <c r="V20" i="132"/>
  <c r="U20" i="132"/>
  <c r="T20" i="132"/>
  <c r="S20" i="132"/>
  <c r="R20" i="132"/>
  <c r="E20" i="132"/>
  <c r="D20" i="132"/>
  <c r="C20" i="132"/>
  <c r="B20" i="132"/>
  <c r="AB19" i="132"/>
  <c r="AA19" i="132"/>
  <c r="Z19" i="132"/>
  <c r="Y19" i="132"/>
  <c r="X19" i="132"/>
  <c r="W19" i="132"/>
  <c r="V19" i="132"/>
  <c r="U19" i="132"/>
  <c r="T19" i="132"/>
  <c r="S19" i="132"/>
  <c r="R19" i="132"/>
  <c r="E19" i="132"/>
  <c r="D19" i="132"/>
  <c r="C19" i="132"/>
  <c r="B19" i="132"/>
  <c r="AB18" i="132"/>
  <c r="AA18" i="132"/>
  <c r="Z18" i="132"/>
  <c r="Y18" i="132"/>
  <c r="X18" i="132"/>
  <c r="W18" i="132"/>
  <c r="V18" i="132"/>
  <c r="U18" i="132"/>
  <c r="T18" i="132"/>
  <c r="S18" i="132"/>
  <c r="R18" i="132"/>
  <c r="E18" i="132"/>
  <c r="D18" i="132"/>
  <c r="C18" i="132"/>
  <c r="B18" i="132"/>
  <c r="AB17" i="132"/>
  <c r="AA17" i="132"/>
  <c r="Z17" i="132"/>
  <c r="Y17" i="132"/>
  <c r="X17" i="132"/>
  <c r="W17" i="132"/>
  <c r="V17" i="132"/>
  <c r="U17" i="132"/>
  <c r="T17" i="132"/>
  <c r="S17" i="132"/>
  <c r="R17" i="132"/>
  <c r="E17" i="132"/>
  <c r="D17" i="132"/>
  <c r="C17" i="132"/>
  <c r="P17" i="132" s="1"/>
  <c r="B17" i="132"/>
  <c r="AB16" i="132"/>
  <c r="AA16" i="132"/>
  <c r="Z16" i="132"/>
  <c r="Y16" i="132"/>
  <c r="X16" i="132"/>
  <c r="W16" i="132"/>
  <c r="V16" i="132"/>
  <c r="U16" i="132"/>
  <c r="T16" i="132"/>
  <c r="S16" i="132"/>
  <c r="R16" i="132"/>
  <c r="E16" i="132"/>
  <c r="D16" i="132"/>
  <c r="C16" i="132"/>
  <c r="P16" i="132" s="1"/>
  <c r="B16" i="132"/>
  <c r="AB15" i="132"/>
  <c r="AA15" i="132"/>
  <c r="Z15" i="132"/>
  <c r="Y15" i="132"/>
  <c r="X15" i="132"/>
  <c r="W15" i="132"/>
  <c r="V15" i="132"/>
  <c r="U15" i="132"/>
  <c r="T15" i="132"/>
  <c r="S15" i="132"/>
  <c r="R15" i="132"/>
  <c r="E15" i="132"/>
  <c r="D15" i="132"/>
  <c r="C15" i="132"/>
  <c r="P15" i="132" s="1"/>
  <c r="B15" i="132"/>
  <c r="AB14" i="132"/>
  <c r="AA14" i="132"/>
  <c r="Z14" i="132"/>
  <c r="Y14" i="132"/>
  <c r="X14" i="132"/>
  <c r="W14" i="132"/>
  <c r="V14" i="132"/>
  <c r="U14" i="132"/>
  <c r="T14" i="132"/>
  <c r="S14" i="132"/>
  <c r="R14" i="132"/>
  <c r="E14" i="132"/>
  <c r="D14" i="132"/>
  <c r="C14" i="132"/>
  <c r="P14" i="132" s="1"/>
  <c r="B14" i="132"/>
  <c r="AB13" i="132"/>
  <c r="AA13" i="132"/>
  <c r="Z13" i="132"/>
  <c r="Y13" i="132"/>
  <c r="X13" i="132"/>
  <c r="W13" i="132"/>
  <c r="V13" i="132"/>
  <c r="U13" i="132"/>
  <c r="T13" i="132"/>
  <c r="S13" i="132"/>
  <c r="R13" i="132"/>
  <c r="E13" i="132"/>
  <c r="D13" i="132"/>
  <c r="C13" i="132"/>
  <c r="B13" i="132"/>
  <c r="AB12" i="132"/>
  <c r="AA12" i="132"/>
  <c r="Z12" i="132"/>
  <c r="Y12" i="132"/>
  <c r="X12" i="132"/>
  <c r="W12" i="132"/>
  <c r="V12" i="132"/>
  <c r="U12" i="132"/>
  <c r="T12" i="132"/>
  <c r="S12" i="132"/>
  <c r="R12" i="132"/>
  <c r="E12" i="132"/>
  <c r="D12" i="132"/>
  <c r="C12" i="132"/>
  <c r="B12" i="132"/>
  <c r="AB11" i="132"/>
  <c r="AA11" i="132"/>
  <c r="Z11" i="132"/>
  <c r="Y11" i="132"/>
  <c r="X11" i="132"/>
  <c r="W11" i="132"/>
  <c r="V11" i="132"/>
  <c r="U11" i="132"/>
  <c r="T11" i="132"/>
  <c r="S11" i="132"/>
  <c r="R11" i="132"/>
  <c r="E11" i="132"/>
  <c r="D11" i="132"/>
  <c r="C11" i="132"/>
  <c r="B11" i="132"/>
  <c r="AB10" i="132"/>
  <c r="AA10" i="132"/>
  <c r="Z10" i="132"/>
  <c r="Y10" i="132"/>
  <c r="X10" i="132"/>
  <c r="W10" i="132"/>
  <c r="V10" i="132"/>
  <c r="U10" i="132"/>
  <c r="T10" i="132"/>
  <c r="S10" i="132"/>
  <c r="R10" i="132"/>
  <c r="E10" i="132"/>
  <c r="D10" i="132"/>
  <c r="C10" i="132"/>
  <c r="P10" i="132" s="1"/>
  <c r="B10" i="132"/>
  <c r="AB9" i="132"/>
  <c r="AA9" i="132"/>
  <c r="Z9" i="132"/>
  <c r="Y9" i="132"/>
  <c r="X9" i="132"/>
  <c r="W9" i="132"/>
  <c r="V9" i="132"/>
  <c r="U9" i="132"/>
  <c r="T9" i="132"/>
  <c r="S9" i="132"/>
  <c r="R9" i="132"/>
  <c r="E9" i="132"/>
  <c r="D9" i="132"/>
  <c r="C9" i="132"/>
  <c r="P9" i="132" s="1"/>
  <c r="B9" i="132"/>
  <c r="AB8" i="132"/>
  <c r="AA8" i="132"/>
  <c r="Z8" i="132"/>
  <c r="Y8" i="132"/>
  <c r="X8" i="132"/>
  <c r="W8" i="132"/>
  <c r="V8" i="132"/>
  <c r="U8" i="132"/>
  <c r="T8" i="132"/>
  <c r="S8" i="132"/>
  <c r="R8" i="132"/>
  <c r="E8" i="132"/>
  <c r="D8" i="132"/>
  <c r="C8" i="132"/>
  <c r="P8" i="132" s="1"/>
  <c r="B8" i="132"/>
  <c r="AB7" i="132"/>
  <c r="AA7" i="132"/>
  <c r="Z7" i="132"/>
  <c r="Y7" i="132"/>
  <c r="X7" i="132"/>
  <c r="W7" i="132"/>
  <c r="V7" i="132"/>
  <c r="U7" i="132"/>
  <c r="T7" i="132"/>
  <c r="S7" i="132"/>
  <c r="R7" i="132"/>
  <c r="E7" i="132"/>
  <c r="D7" i="132"/>
  <c r="C7" i="132"/>
  <c r="B7" i="132"/>
  <c r="AB6" i="132"/>
  <c r="AA6" i="132"/>
  <c r="Z6" i="132"/>
  <c r="Y6" i="132"/>
  <c r="X6" i="132"/>
  <c r="W6" i="132"/>
  <c r="V6" i="132"/>
  <c r="U6" i="132"/>
  <c r="T6" i="132"/>
  <c r="S6" i="132"/>
  <c r="R6" i="132"/>
  <c r="E6" i="132"/>
  <c r="D6" i="132"/>
  <c r="C6" i="132"/>
  <c r="B6" i="132"/>
  <c r="AB5" i="132"/>
  <c r="AA5" i="132"/>
  <c r="Z5" i="132"/>
  <c r="Y5" i="132"/>
  <c r="X5" i="132"/>
  <c r="W5" i="132"/>
  <c r="V5" i="132"/>
  <c r="U5" i="132"/>
  <c r="T5" i="132"/>
  <c r="S5" i="132"/>
  <c r="R5" i="132"/>
  <c r="E5" i="132"/>
  <c r="D5" i="132"/>
  <c r="C5" i="132"/>
  <c r="B5" i="132"/>
  <c r="AB4" i="132"/>
  <c r="AA4" i="132"/>
  <c r="Z4" i="132"/>
  <c r="Y4" i="132"/>
  <c r="X4" i="132"/>
  <c r="W4" i="132"/>
  <c r="V4" i="132"/>
  <c r="U4" i="132"/>
  <c r="T4" i="132"/>
  <c r="S4" i="132"/>
  <c r="R4" i="132"/>
  <c r="E4" i="132"/>
  <c r="D4" i="132"/>
  <c r="C4" i="132"/>
  <c r="B4" i="132"/>
  <c r="AB3" i="132"/>
  <c r="E3" i="132"/>
  <c r="D3" i="132"/>
  <c r="C3" i="132"/>
  <c r="B3" i="132"/>
  <c r="AB133" i="133"/>
  <c r="AA133" i="133"/>
  <c r="Z133" i="133"/>
  <c r="Y133" i="133"/>
  <c r="X133" i="133"/>
  <c r="W133" i="133"/>
  <c r="V133" i="133"/>
  <c r="U133" i="133"/>
  <c r="T133" i="133"/>
  <c r="S133" i="133"/>
  <c r="R133" i="133"/>
  <c r="E133" i="133"/>
  <c r="D133" i="133"/>
  <c r="C133" i="133"/>
  <c r="P133" i="133" s="1"/>
  <c r="B133" i="133"/>
  <c r="AB132" i="133"/>
  <c r="AA132" i="133"/>
  <c r="Z132" i="133"/>
  <c r="Y132" i="133"/>
  <c r="X132" i="133"/>
  <c r="W132" i="133"/>
  <c r="V132" i="133"/>
  <c r="U132" i="133"/>
  <c r="T132" i="133"/>
  <c r="S132" i="133"/>
  <c r="R132" i="133"/>
  <c r="E132" i="133"/>
  <c r="D132" i="133"/>
  <c r="C132" i="133"/>
  <c r="P132" i="133" s="1"/>
  <c r="B132" i="133"/>
  <c r="AB131" i="133"/>
  <c r="AA131" i="133"/>
  <c r="Z131" i="133"/>
  <c r="Y131" i="133"/>
  <c r="X131" i="133"/>
  <c r="W131" i="133"/>
  <c r="V131" i="133"/>
  <c r="U131" i="133"/>
  <c r="T131" i="133"/>
  <c r="S131" i="133"/>
  <c r="R131" i="133"/>
  <c r="E131" i="133"/>
  <c r="D131" i="133"/>
  <c r="C131" i="133"/>
  <c r="B131" i="133"/>
  <c r="AB130" i="133"/>
  <c r="AA130" i="133"/>
  <c r="Z130" i="133"/>
  <c r="Y130" i="133"/>
  <c r="X130" i="133"/>
  <c r="W130" i="133"/>
  <c r="V130" i="133"/>
  <c r="U130" i="133"/>
  <c r="T130" i="133"/>
  <c r="S130" i="133"/>
  <c r="R130" i="133"/>
  <c r="E130" i="133"/>
  <c r="D130" i="133"/>
  <c r="C130" i="133"/>
  <c r="B130" i="133"/>
  <c r="AB129" i="133"/>
  <c r="AA129" i="133"/>
  <c r="Z129" i="133"/>
  <c r="Y129" i="133"/>
  <c r="X129" i="133"/>
  <c r="W129" i="133"/>
  <c r="V129" i="133"/>
  <c r="U129" i="133"/>
  <c r="T129" i="133"/>
  <c r="S129" i="133"/>
  <c r="R129" i="133"/>
  <c r="E129" i="133"/>
  <c r="D129" i="133"/>
  <c r="C129" i="133"/>
  <c r="B129" i="133"/>
  <c r="AB128" i="133"/>
  <c r="AA128" i="133"/>
  <c r="Z128" i="133"/>
  <c r="Y128" i="133"/>
  <c r="X128" i="133"/>
  <c r="W128" i="133"/>
  <c r="V128" i="133"/>
  <c r="U128" i="133"/>
  <c r="T128" i="133"/>
  <c r="S128" i="133"/>
  <c r="R128" i="133"/>
  <c r="E128" i="133"/>
  <c r="D128" i="133"/>
  <c r="C128" i="133"/>
  <c r="B128" i="133"/>
  <c r="AB127" i="133"/>
  <c r="AA127" i="133"/>
  <c r="Z127" i="133"/>
  <c r="Y127" i="133"/>
  <c r="X127" i="133"/>
  <c r="W127" i="133"/>
  <c r="V127" i="133"/>
  <c r="U127" i="133"/>
  <c r="T127" i="133"/>
  <c r="S127" i="133"/>
  <c r="R127" i="133"/>
  <c r="E127" i="133"/>
  <c r="D127" i="133"/>
  <c r="C127" i="133"/>
  <c r="B127" i="133"/>
  <c r="AB126" i="133"/>
  <c r="AA126" i="133"/>
  <c r="Z126" i="133"/>
  <c r="Y126" i="133"/>
  <c r="X126" i="133"/>
  <c r="W126" i="133"/>
  <c r="V126" i="133"/>
  <c r="U126" i="133"/>
  <c r="T126" i="133"/>
  <c r="S126" i="133"/>
  <c r="R126" i="133"/>
  <c r="E126" i="133"/>
  <c r="D126" i="133"/>
  <c r="C126" i="133"/>
  <c r="B126" i="133"/>
  <c r="AB125" i="133"/>
  <c r="AA125" i="133"/>
  <c r="Z125" i="133"/>
  <c r="Y125" i="133"/>
  <c r="X125" i="133"/>
  <c r="W125" i="133"/>
  <c r="V125" i="133"/>
  <c r="U125" i="133"/>
  <c r="T125" i="133"/>
  <c r="S125" i="133"/>
  <c r="R125" i="133"/>
  <c r="E125" i="133"/>
  <c r="D125" i="133"/>
  <c r="C125" i="133"/>
  <c r="B125" i="133"/>
  <c r="AB124" i="133"/>
  <c r="AA124" i="133"/>
  <c r="Z124" i="133"/>
  <c r="Y124" i="133"/>
  <c r="X124" i="133"/>
  <c r="W124" i="133"/>
  <c r="V124" i="133"/>
  <c r="U124" i="133"/>
  <c r="T124" i="133"/>
  <c r="S124" i="133"/>
  <c r="R124" i="133"/>
  <c r="E124" i="133"/>
  <c r="D124" i="133"/>
  <c r="C124" i="133"/>
  <c r="B124" i="133"/>
  <c r="AB123" i="133"/>
  <c r="AA123" i="133"/>
  <c r="Z123" i="133"/>
  <c r="Y123" i="133"/>
  <c r="X123" i="133"/>
  <c r="W123" i="133"/>
  <c r="V123" i="133"/>
  <c r="U123" i="133"/>
  <c r="T123" i="133"/>
  <c r="S123" i="133"/>
  <c r="R123" i="133"/>
  <c r="E123" i="133"/>
  <c r="D123" i="133"/>
  <c r="C123" i="133"/>
  <c r="B123" i="133"/>
  <c r="AB122" i="133"/>
  <c r="AA122" i="133"/>
  <c r="Z122" i="133"/>
  <c r="Y122" i="133"/>
  <c r="X122" i="133"/>
  <c r="W122" i="133"/>
  <c r="V122" i="133"/>
  <c r="U122" i="133"/>
  <c r="T122" i="133"/>
  <c r="S122" i="133"/>
  <c r="R122" i="133"/>
  <c r="E122" i="133"/>
  <c r="D122" i="133"/>
  <c r="C122" i="133"/>
  <c r="B122" i="133"/>
  <c r="AB121" i="133"/>
  <c r="AA121" i="133"/>
  <c r="Z121" i="133"/>
  <c r="Y121" i="133"/>
  <c r="X121" i="133"/>
  <c r="W121" i="133"/>
  <c r="V121" i="133"/>
  <c r="U121" i="133"/>
  <c r="T121" i="133"/>
  <c r="S121" i="133"/>
  <c r="R121" i="133"/>
  <c r="E121" i="133"/>
  <c r="D121" i="133"/>
  <c r="C121" i="133"/>
  <c r="B121" i="133"/>
  <c r="AB120" i="133"/>
  <c r="AA120" i="133"/>
  <c r="Z120" i="133"/>
  <c r="Y120" i="133"/>
  <c r="X120" i="133"/>
  <c r="W120" i="133"/>
  <c r="V120" i="133"/>
  <c r="U120" i="133"/>
  <c r="T120" i="133"/>
  <c r="S120" i="133"/>
  <c r="R120" i="133"/>
  <c r="E120" i="133"/>
  <c r="D120" i="133"/>
  <c r="C120" i="133"/>
  <c r="B120" i="133"/>
  <c r="AB119" i="133"/>
  <c r="AA119" i="133"/>
  <c r="Z119" i="133"/>
  <c r="Y119" i="133"/>
  <c r="X119" i="133"/>
  <c r="W119" i="133"/>
  <c r="V119" i="133"/>
  <c r="U119" i="133"/>
  <c r="T119" i="133"/>
  <c r="S119" i="133"/>
  <c r="R119" i="133"/>
  <c r="E119" i="133"/>
  <c r="D119" i="133"/>
  <c r="C119" i="133"/>
  <c r="B119" i="133"/>
  <c r="AB118" i="133"/>
  <c r="AA118" i="133"/>
  <c r="Z118" i="133"/>
  <c r="Y118" i="133"/>
  <c r="X118" i="133"/>
  <c r="W118" i="133"/>
  <c r="V118" i="133"/>
  <c r="U118" i="133"/>
  <c r="T118" i="133"/>
  <c r="S118" i="133"/>
  <c r="R118" i="133"/>
  <c r="E118" i="133"/>
  <c r="D118" i="133"/>
  <c r="C118" i="133"/>
  <c r="B118" i="133"/>
  <c r="AB117" i="133"/>
  <c r="AA117" i="133"/>
  <c r="Z117" i="133"/>
  <c r="Y117" i="133"/>
  <c r="X117" i="133"/>
  <c r="W117" i="133"/>
  <c r="V117" i="133"/>
  <c r="U117" i="133"/>
  <c r="T117" i="133"/>
  <c r="S117" i="133"/>
  <c r="R117" i="133"/>
  <c r="E117" i="133"/>
  <c r="D117" i="133"/>
  <c r="C117" i="133"/>
  <c r="B117" i="133"/>
  <c r="AB116" i="133"/>
  <c r="AA116" i="133"/>
  <c r="Z116" i="133"/>
  <c r="Y116" i="133"/>
  <c r="X116" i="133"/>
  <c r="W116" i="133"/>
  <c r="V116" i="133"/>
  <c r="U116" i="133"/>
  <c r="T116" i="133"/>
  <c r="S116" i="133"/>
  <c r="R116" i="133"/>
  <c r="E116" i="133"/>
  <c r="D116" i="133"/>
  <c r="C116" i="133"/>
  <c r="P116" i="133" s="1"/>
  <c r="B116" i="133"/>
  <c r="AB115" i="133"/>
  <c r="AA115" i="133"/>
  <c r="Z115" i="133"/>
  <c r="Y115" i="133"/>
  <c r="X115" i="133"/>
  <c r="W115" i="133"/>
  <c r="V115" i="133"/>
  <c r="U115" i="133"/>
  <c r="T115" i="133"/>
  <c r="S115" i="133"/>
  <c r="R115" i="133"/>
  <c r="E115" i="133"/>
  <c r="D115" i="133"/>
  <c r="C115" i="133"/>
  <c r="P115" i="133" s="1"/>
  <c r="B115" i="133"/>
  <c r="AB114" i="133"/>
  <c r="AA114" i="133"/>
  <c r="Z114" i="133"/>
  <c r="Y114" i="133"/>
  <c r="X114" i="133"/>
  <c r="W114" i="133"/>
  <c r="V114" i="133"/>
  <c r="U114" i="133"/>
  <c r="T114" i="133"/>
  <c r="S114" i="133"/>
  <c r="R114" i="133"/>
  <c r="E114" i="133"/>
  <c r="D114" i="133"/>
  <c r="C114" i="133"/>
  <c r="P114" i="133" s="1"/>
  <c r="B114" i="133"/>
  <c r="AB113" i="133"/>
  <c r="AA113" i="133"/>
  <c r="Z113" i="133"/>
  <c r="Y113" i="133"/>
  <c r="X113" i="133"/>
  <c r="W113" i="133"/>
  <c r="V113" i="133"/>
  <c r="U113" i="133"/>
  <c r="T113" i="133"/>
  <c r="S113" i="133"/>
  <c r="R113" i="133"/>
  <c r="E113" i="133"/>
  <c r="D113" i="133"/>
  <c r="C113" i="133"/>
  <c r="P113" i="133" s="1"/>
  <c r="B113" i="133"/>
  <c r="AB112" i="133"/>
  <c r="AA112" i="133"/>
  <c r="Z112" i="133"/>
  <c r="Y112" i="133"/>
  <c r="X112" i="133"/>
  <c r="W112" i="133"/>
  <c r="V112" i="133"/>
  <c r="U112" i="133"/>
  <c r="T112" i="133"/>
  <c r="S112" i="133"/>
  <c r="R112" i="133"/>
  <c r="E112" i="133"/>
  <c r="D112" i="133"/>
  <c r="C112" i="133"/>
  <c r="P112" i="133" s="1"/>
  <c r="B112" i="133"/>
  <c r="AB111" i="133"/>
  <c r="AA111" i="133"/>
  <c r="Z111" i="133"/>
  <c r="Y111" i="133"/>
  <c r="X111" i="133"/>
  <c r="W111" i="133"/>
  <c r="V111" i="133"/>
  <c r="U111" i="133"/>
  <c r="T111" i="133"/>
  <c r="S111" i="133"/>
  <c r="R111" i="133"/>
  <c r="E111" i="133"/>
  <c r="D111" i="133"/>
  <c r="C111" i="133"/>
  <c r="B111" i="133"/>
  <c r="AB110" i="133"/>
  <c r="AA110" i="133"/>
  <c r="Z110" i="133"/>
  <c r="Y110" i="133"/>
  <c r="X110" i="133"/>
  <c r="W110" i="133"/>
  <c r="V110" i="133"/>
  <c r="U110" i="133"/>
  <c r="T110" i="133"/>
  <c r="S110" i="133"/>
  <c r="R110" i="133"/>
  <c r="E110" i="133"/>
  <c r="D110" i="133"/>
  <c r="C110" i="133"/>
  <c r="B110" i="133"/>
  <c r="AB109" i="133"/>
  <c r="AA109" i="133"/>
  <c r="Z109" i="133"/>
  <c r="Y109" i="133"/>
  <c r="X109" i="133"/>
  <c r="W109" i="133"/>
  <c r="V109" i="133"/>
  <c r="U109" i="133"/>
  <c r="T109" i="133"/>
  <c r="S109" i="133"/>
  <c r="R109" i="133"/>
  <c r="E109" i="133"/>
  <c r="D109" i="133"/>
  <c r="C109" i="133"/>
  <c r="B109" i="133"/>
  <c r="AB108" i="133"/>
  <c r="AA108" i="133"/>
  <c r="Z108" i="133"/>
  <c r="Y108" i="133"/>
  <c r="X108" i="133"/>
  <c r="W108" i="133"/>
  <c r="V108" i="133"/>
  <c r="U108" i="133"/>
  <c r="T108" i="133"/>
  <c r="S108" i="133"/>
  <c r="R108" i="133"/>
  <c r="E108" i="133"/>
  <c r="D108" i="133"/>
  <c r="C108" i="133"/>
  <c r="B108" i="133"/>
  <c r="AB107" i="133"/>
  <c r="AA107" i="133"/>
  <c r="Z107" i="133"/>
  <c r="Y107" i="133"/>
  <c r="X107" i="133"/>
  <c r="W107" i="133"/>
  <c r="V107" i="133"/>
  <c r="U107" i="133"/>
  <c r="T107" i="133"/>
  <c r="S107" i="133"/>
  <c r="R107" i="133"/>
  <c r="E107" i="133"/>
  <c r="D107" i="133"/>
  <c r="C107" i="133"/>
  <c r="B107" i="133"/>
  <c r="AB106" i="133"/>
  <c r="AA106" i="133"/>
  <c r="Z106" i="133"/>
  <c r="Y106" i="133"/>
  <c r="X106" i="133"/>
  <c r="W106" i="133"/>
  <c r="V106" i="133"/>
  <c r="U106" i="133"/>
  <c r="T106" i="133"/>
  <c r="S106" i="133"/>
  <c r="R106" i="133"/>
  <c r="E106" i="133"/>
  <c r="D106" i="133"/>
  <c r="C106" i="133"/>
  <c r="B106" i="133"/>
  <c r="AB105" i="133"/>
  <c r="AA105" i="133"/>
  <c r="Z105" i="133"/>
  <c r="Y105" i="133"/>
  <c r="X105" i="133"/>
  <c r="W105" i="133"/>
  <c r="V105" i="133"/>
  <c r="U105" i="133"/>
  <c r="T105" i="133"/>
  <c r="S105" i="133"/>
  <c r="R105" i="133"/>
  <c r="E105" i="133"/>
  <c r="D105" i="133"/>
  <c r="C105" i="133"/>
  <c r="B105" i="133"/>
  <c r="AB104" i="133"/>
  <c r="AA104" i="133"/>
  <c r="Z104" i="133"/>
  <c r="Y104" i="133"/>
  <c r="X104" i="133"/>
  <c r="W104" i="133"/>
  <c r="V104" i="133"/>
  <c r="U104" i="133"/>
  <c r="T104" i="133"/>
  <c r="S104" i="133"/>
  <c r="R104" i="133"/>
  <c r="E104" i="133"/>
  <c r="D104" i="133"/>
  <c r="C104" i="133"/>
  <c r="B104" i="133"/>
  <c r="AB103" i="133"/>
  <c r="AA103" i="133"/>
  <c r="Z103" i="133"/>
  <c r="Y103" i="133"/>
  <c r="X103" i="133"/>
  <c r="W103" i="133"/>
  <c r="V103" i="133"/>
  <c r="U103" i="133"/>
  <c r="T103" i="133"/>
  <c r="S103" i="133"/>
  <c r="R103" i="133"/>
  <c r="E103" i="133"/>
  <c r="D103" i="133"/>
  <c r="C103" i="133"/>
  <c r="B103" i="133"/>
  <c r="AB102" i="133"/>
  <c r="AA102" i="133"/>
  <c r="Z102" i="133"/>
  <c r="Y102" i="133"/>
  <c r="X102" i="133"/>
  <c r="W102" i="133"/>
  <c r="V102" i="133"/>
  <c r="U102" i="133"/>
  <c r="T102" i="133"/>
  <c r="S102" i="133"/>
  <c r="R102" i="133"/>
  <c r="E102" i="133"/>
  <c r="D102" i="133"/>
  <c r="C102" i="133"/>
  <c r="P102" i="133" s="1"/>
  <c r="B102" i="133"/>
  <c r="AB101" i="133"/>
  <c r="AA101" i="133"/>
  <c r="Z101" i="133"/>
  <c r="Y101" i="133"/>
  <c r="X101" i="133"/>
  <c r="W101" i="133"/>
  <c r="V101" i="133"/>
  <c r="U101" i="133"/>
  <c r="T101" i="133"/>
  <c r="S101" i="133"/>
  <c r="R101" i="133"/>
  <c r="E101" i="133"/>
  <c r="D101" i="133"/>
  <c r="C101" i="133"/>
  <c r="P101" i="133" s="1"/>
  <c r="B101" i="133"/>
  <c r="AB100" i="133"/>
  <c r="AA100" i="133"/>
  <c r="Z100" i="133"/>
  <c r="Y100" i="133"/>
  <c r="X100" i="133"/>
  <c r="W100" i="133"/>
  <c r="V100" i="133"/>
  <c r="U100" i="133"/>
  <c r="T100" i="133"/>
  <c r="S100" i="133"/>
  <c r="R100" i="133"/>
  <c r="E100" i="133"/>
  <c r="D100" i="133"/>
  <c r="C100" i="133"/>
  <c r="P100" i="133" s="1"/>
  <c r="B100" i="133"/>
  <c r="AB99" i="133"/>
  <c r="AA99" i="133"/>
  <c r="Z99" i="133"/>
  <c r="Y99" i="133"/>
  <c r="X99" i="133"/>
  <c r="W99" i="133"/>
  <c r="V99" i="133"/>
  <c r="U99" i="133"/>
  <c r="T99" i="133"/>
  <c r="S99" i="133"/>
  <c r="R99" i="133"/>
  <c r="E99" i="133"/>
  <c r="D99" i="133"/>
  <c r="C99" i="133"/>
  <c r="P99" i="133" s="1"/>
  <c r="B99" i="133"/>
  <c r="AB98" i="133"/>
  <c r="AA98" i="133"/>
  <c r="Z98" i="133"/>
  <c r="Y98" i="133"/>
  <c r="X98" i="133"/>
  <c r="W98" i="133"/>
  <c r="V98" i="133"/>
  <c r="U98" i="133"/>
  <c r="T98" i="133"/>
  <c r="S98" i="133"/>
  <c r="R98" i="133"/>
  <c r="E98" i="133"/>
  <c r="D98" i="133"/>
  <c r="C98" i="133"/>
  <c r="P98" i="133" s="1"/>
  <c r="B98" i="133"/>
  <c r="AB97" i="133"/>
  <c r="AA97" i="133"/>
  <c r="Z97" i="133"/>
  <c r="Y97" i="133"/>
  <c r="X97" i="133"/>
  <c r="W97" i="133"/>
  <c r="V97" i="133"/>
  <c r="U97" i="133"/>
  <c r="T97" i="133"/>
  <c r="S97" i="133"/>
  <c r="R97" i="133"/>
  <c r="E97" i="133"/>
  <c r="D97" i="133"/>
  <c r="C97" i="133"/>
  <c r="P97" i="133" s="1"/>
  <c r="B97" i="133"/>
  <c r="AB96" i="133"/>
  <c r="AA96" i="133"/>
  <c r="Z96" i="133"/>
  <c r="Y96" i="133"/>
  <c r="X96" i="133"/>
  <c r="W96" i="133"/>
  <c r="V96" i="133"/>
  <c r="U96" i="133"/>
  <c r="T96" i="133"/>
  <c r="S96" i="133"/>
  <c r="R96" i="133"/>
  <c r="E96" i="133"/>
  <c r="D96" i="133"/>
  <c r="C96" i="133"/>
  <c r="B96" i="133"/>
  <c r="AB95" i="133"/>
  <c r="AA95" i="133"/>
  <c r="Z95" i="133"/>
  <c r="Y95" i="133"/>
  <c r="X95" i="133"/>
  <c r="W95" i="133"/>
  <c r="V95" i="133"/>
  <c r="U95" i="133"/>
  <c r="T95" i="133"/>
  <c r="S95" i="133"/>
  <c r="R95" i="133"/>
  <c r="E95" i="133"/>
  <c r="D95" i="133"/>
  <c r="C95" i="133"/>
  <c r="B95" i="133"/>
  <c r="AB94" i="133"/>
  <c r="AA94" i="133"/>
  <c r="Z94" i="133"/>
  <c r="Y94" i="133"/>
  <c r="X94" i="133"/>
  <c r="W94" i="133"/>
  <c r="V94" i="133"/>
  <c r="U94" i="133"/>
  <c r="T94" i="133"/>
  <c r="S94" i="133"/>
  <c r="R94" i="133"/>
  <c r="E94" i="133"/>
  <c r="D94" i="133"/>
  <c r="C94" i="133"/>
  <c r="B94" i="133"/>
  <c r="AB93" i="133"/>
  <c r="AA93" i="133"/>
  <c r="Z93" i="133"/>
  <c r="Y93" i="133"/>
  <c r="X93" i="133"/>
  <c r="W93" i="133"/>
  <c r="V93" i="133"/>
  <c r="U93" i="133"/>
  <c r="T93" i="133"/>
  <c r="S93" i="133"/>
  <c r="R93" i="133"/>
  <c r="E93" i="133"/>
  <c r="D93" i="133"/>
  <c r="C93" i="133"/>
  <c r="B93" i="133"/>
  <c r="AB92" i="133"/>
  <c r="AA92" i="133"/>
  <c r="Z92" i="133"/>
  <c r="Y92" i="133"/>
  <c r="X92" i="133"/>
  <c r="W92" i="133"/>
  <c r="V92" i="133"/>
  <c r="U92" i="133"/>
  <c r="T92" i="133"/>
  <c r="S92" i="133"/>
  <c r="R92" i="133"/>
  <c r="E92" i="133"/>
  <c r="D92" i="133"/>
  <c r="C92" i="133"/>
  <c r="B92" i="133"/>
  <c r="AB91" i="133"/>
  <c r="AA91" i="133"/>
  <c r="Z91" i="133"/>
  <c r="Y91" i="133"/>
  <c r="X91" i="133"/>
  <c r="W91" i="133"/>
  <c r="V91" i="133"/>
  <c r="U91" i="133"/>
  <c r="T91" i="133"/>
  <c r="S91" i="133"/>
  <c r="R91" i="133"/>
  <c r="E91" i="133"/>
  <c r="D91" i="133"/>
  <c r="C91" i="133"/>
  <c r="P91" i="133" s="1"/>
  <c r="B91" i="133"/>
  <c r="AB90" i="133"/>
  <c r="AA90" i="133"/>
  <c r="Z90" i="133"/>
  <c r="Y90" i="133"/>
  <c r="X90" i="133"/>
  <c r="W90" i="133"/>
  <c r="V90" i="133"/>
  <c r="U90" i="133"/>
  <c r="T90" i="133"/>
  <c r="S90" i="133"/>
  <c r="R90" i="133"/>
  <c r="E90" i="133"/>
  <c r="D90" i="133"/>
  <c r="C90" i="133"/>
  <c r="P90" i="133" s="1"/>
  <c r="B90" i="133"/>
  <c r="AB89" i="133"/>
  <c r="AA89" i="133"/>
  <c r="Z89" i="133"/>
  <c r="Y89" i="133"/>
  <c r="X89" i="133"/>
  <c r="W89" i="133"/>
  <c r="V89" i="133"/>
  <c r="U89" i="133"/>
  <c r="T89" i="133"/>
  <c r="S89" i="133"/>
  <c r="R89" i="133"/>
  <c r="E89" i="133"/>
  <c r="D89" i="133"/>
  <c r="C89" i="133"/>
  <c r="P89" i="133" s="1"/>
  <c r="B89" i="133"/>
  <c r="AB88" i="133"/>
  <c r="AA88" i="133"/>
  <c r="Z88" i="133"/>
  <c r="Y88" i="133"/>
  <c r="X88" i="133"/>
  <c r="W88" i="133"/>
  <c r="V88" i="133"/>
  <c r="U88" i="133"/>
  <c r="T88" i="133"/>
  <c r="S88" i="133"/>
  <c r="R88" i="133"/>
  <c r="E88" i="133"/>
  <c r="D88" i="133"/>
  <c r="C88" i="133"/>
  <c r="P88" i="133" s="1"/>
  <c r="B88" i="133"/>
  <c r="AB87" i="133"/>
  <c r="AA87" i="133"/>
  <c r="Z87" i="133"/>
  <c r="Y87" i="133"/>
  <c r="X87" i="133"/>
  <c r="W87" i="133"/>
  <c r="V87" i="133"/>
  <c r="U87" i="133"/>
  <c r="T87" i="133"/>
  <c r="S87" i="133"/>
  <c r="R87" i="133"/>
  <c r="E87" i="133"/>
  <c r="D87" i="133"/>
  <c r="C87" i="133"/>
  <c r="P87" i="133" s="1"/>
  <c r="B87" i="133"/>
  <c r="AB86" i="133"/>
  <c r="AA86" i="133"/>
  <c r="Z86" i="133"/>
  <c r="Y86" i="133"/>
  <c r="X86" i="133"/>
  <c r="W86" i="133"/>
  <c r="V86" i="133"/>
  <c r="U86" i="133"/>
  <c r="T86" i="133"/>
  <c r="S86" i="133"/>
  <c r="R86" i="133"/>
  <c r="E86" i="133"/>
  <c r="D86" i="133"/>
  <c r="C86" i="133"/>
  <c r="P86" i="133" s="1"/>
  <c r="B86" i="133"/>
  <c r="AB85" i="133"/>
  <c r="AA85" i="133"/>
  <c r="Z85" i="133"/>
  <c r="Y85" i="133"/>
  <c r="X85" i="133"/>
  <c r="W85" i="133"/>
  <c r="V85" i="133"/>
  <c r="U85" i="133"/>
  <c r="T85" i="133"/>
  <c r="S85" i="133"/>
  <c r="R85" i="133"/>
  <c r="E85" i="133"/>
  <c r="D85" i="133"/>
  <c r="C85" i="133"/>
  <c r="B85" i="133"/>
  <c r="AB84" i="133"/>
  <c r="AA84" i="133"/>
  <c r="Z84" i="133"/>
  <c r="Y84" i="133"/>
  <c r="X84" i="133"/>
  <c r="W84" i="133"/>
  <c r="V84" i="133"/>
  <c r="U84" i="133"/>
  <c r="T84" i="133"/>
  <c r="S84" i="133"/>
  <c r="R84" i="133"/>
  <c r="E84" i="133"/>
  <c r="D84" i="133"/>
  <c r="C84" i="133"/>
  <c r="B84" i="133"/>
  <c r="AB83" i="133"/>
  <c r="AA83" i="133"/>
  <c r="Z83" i="133"/>
  <c r="Y83" i="133"/>
  <c r="X83" i="133"/>
  <c r="W83" i="133"/>
  <c r="V83" i="133"/>
  <c r="U83" i="133"/>
  <c r="T83" i="133"/>
  <c r="S83" i="133"/>
  <c r="R83" i="133"/>
  <c r="E83" i="133"/>
  <c r="D83" i="133"/>
  <c r="C83" i="133"/>
  <c r="P83" i="133" s="1"/>
  <c r="B83" i="133"/>
  <c r="AB82" i="133"/>
  <c r="AA82" i="133"/>
  <c r="Z82" i="133"/>
  <c r="Y82" i="133"/>
  <c r="X82" i="133"/>
  <c r="W82" i="133"/>
  <c r="V82" i="133"/>
  <c r="U82" i="133"/>
  <c r="T82" i="133"/>
  <c r="S82" i="133"/>
  <c r="R82" i="133"/>
  <c r="E82" i="133"/>
  <c r="D82" i="133"/>
  <c r="C82" i="133"/>
  <c r="P82" i="133" s="1"/>
  <c r="B82" i="133"/>
  <c r="AB81" i="133"/>
  <c r="AA81" i="133"/>
  <c r="Z81" i="133"/>
  <c r="Y81" i="133"/>
  <c r="X81" i="133"/>
  <c r="W81" i="133"/>
  <c r="V81" i="133"/>
  <c r="U81" i="133"/>
  <c r="T81" i="133"/>
  <c r="S81" i="133"/>
  <c r="R81" i="133"/>
  <c r="E81" i="133"/>
  <c r="D81" i="133"/>
  <c r="C81" i="133"/>
  <c r="P81" i="133" s="1"/>
  <c r="B81" i="133"/>
  <c r="AB80" i="133"/>
  <c r="AA80" i="133"/>
  <c r="Z80" i="133"/>
  <c r="Y80" i="133"/>
  <c r="X80" i="133"/>
  <c r="W80" i="133"/>
  <c r="V80" i="133"/>
  <c r="U80" i="133"/>
  <c r="T80" i="133"/>
  <c r="S80" i="133"/>
  <c r="R80" i="133"/>
  <c r="E80" i="133"/>
  <c r="D80" i="133"/>
  <c r="C80" i="133"/>
  <c r="B80" i="133"/>
  <c r="AB79" i="133"/>
  <c r="AA79" i="133"/>
  <c r="Z79" i="133"/>
  <c r="Y79" i="133"/>
  <c r="X79" i="133"/>
  <c r="W79" i="133"/>
  <c r="V79" i="133"/>
  <c r="U79" i="133"/>
  <c r="T79" i="133"/>
  <c r="S79" i="133"/>
  <c r="R79" i="133"/>
  <c r="E79" i="133"/>
  <c r="D79" i="133"/>
  <c r="C79" i="133"/>
  <c r="B79" i="133"/>
  <c r="AB78" i="133"/>
  <c r="AA78" i="133"/>
  <c r="Z78" i="133"/>
  <c r="Y78" i="133"/>
  <c r="X78" i="133"/>
  <c r="W78" i="133"/>
  <c r="V78" i="133"/>
  <c r="U78" i="133"/>
  <c r="T78" i="133"/>
  <c r="S78" i="133"/>
  <c r="R78" i="133"/>
  <c r="E78" i="133"/>
  <c r="D78" i="133"/>
  <c r="C78" i="133"/>
  <c r="B78" i="133"/>
  <c r="AB77" i="133"/>
  <c r="AA77" i="133"/>
  <c r="Z77" i="133"/>
  <c r="Y77" i="133"/>
  <c r="X77" i="133"/>
  <c r="W77" i="133"/>
  <c r="V77" i="133"/>
  <c r="U77" i="133"/>
  <c r="T77" i="133"/>
  <c r="S77" i="133"/>
  <c r="R77" i="133"/>
  <c r="E77" i="133"/>
  <c r="D77" i="133"/>
  <c r="C77" i="133"/>
  <c r="P77" i="133" s="1"/>
  <c r="B77" i="133"/>
  <c r="AB76" i="133"/>
  <c r="AA76" i="133"/>
  <c r="Z76" i="133"/>
  <c r="Y76" i="133"/>
  <c r="X76" i="133"/>
  <c r="W76" i="133"/>
  <c r="V76" i="133"/>
  <c r="U76" i="133"/>
  <c r="T76" i="133"/>
  <c r="S76" i="133"/>
  <c r="R76" i="133"/>
  <c r="E76" i="133"/>
  <c r="D76" i="133"/>
  <c r="C76" i="133"/>
  <c r="P76" i="133" s="1"/>
  <c r="B76" i="133"/>
  <c r="AB75" i="133"/>
  <c r="AA75" i="133"/>
  <c r="Z75" i="133"/>
  <c r="Y75" i="133"/>
  <c r="X75" i="133"/>
  <c r="W75" i="133"/>
  <c r="V75" i="133"/>
  <c r="U75" i="133"/>
  <c r="T75" i="133"/>
  <c r="S75" i="133"/>
  <c r="R75" i="133"/>
  <c r="E75" i="133"/>
  <c r="D75" i="133"/>
  <c r="C75" i="133"/>
  <c r="P75" i="133" s="1"/>
  <c r="B75" i="133"/>
  <c r="AB74" i="133"/>
  <c r="AA74" i="133"/>
  <c r="Z74" i="133"/>
  <c r="Y74" i="133"/>
  <c r="X74" i="133"/>
  <c r="W74" i="133"/>
  <c r="V74" i="133"/>
  <c r="U74" i="133"/>
  <c r="T74" i="133"/>
  <c r="S74" i="133"/>
  <c r="R74" i="133"/>
  <c r="E74" i="133"/>
  <c r="D74" i="133"/>
  <c r="C74" i="133"/>
  <c r="P74" i="133" s="1"/>
  <c r="B74" i="133"/>
  <c r="AB73" i="133"/>
  <c r="AA73" i="133"/>
  <c r="Z73" i="133"/>
  <c r="Y73" i="133"/>
  <c r="X73" i="133"/>
  <c r="W73" i="133"/>
  <c r="V73" i="133"/>
  <c r="U73" i="133"/>
  <c r="T73" i="133"/>
  <c r="S73" i="133"/>
  <c r="R73" i="133"/>
  <c r="E73" i="133"/>
  <c r="D73" i="133"/>
  <c r="C73" i="133"/>
  <c r="P73" i="133" s="1"/>
  <c r="B73" i="133"/>
  <c r="AB72" i="133"/>
  <c r="AA72" i="133"/>
  <c r="Z72" i="133"/>
  <c r="Y72" i="133"/>
  <c r="X72" i="133"/>
  <c r="W72" i="133"/>
  <c r="V72" i="133"/>
  <c r="U72" i="133"/>
  <c r="T72" i="133"/>
  <c r="S72" i="133"/>
  <c r="R72" i="133"/>
  <c r="E72" i="133"/>
  <c r="D72" i="133"/>
  <c r="C72" i="133"/>
  <c r="P72" i="133" s="1"/>
  <c r="B72" i="133"/>
  <c r="AB71" i="133"/>
  <c r="AA71" i="133"/>
  <c r="Z71" i="133"/>
  <c r="Y71" i="133"/>
  <c r="X71" i="133"/>
  <c r="W71" i="133"/>
  <c r="V71" i="133"/>
  <c r="U71" i="133"/>
  <c r="T71" i="133"/>
  <c r="S71" i="133"/>
  <c r="R71" i="133"/>
  <c r="E71" i="133"/>
  <c r="D71" i="133"/>
  <c r="C71" i="133"/>
  <c r="P71" i="133" s="1"/>
  <c r="B71" i="133"/>
  <c r="AB70" i="133"/>
  <c r="AA70" i="133"/>
  <c r="Z70" i="133"/>
  <c r="Y70" i="133"/>
  <c r="X70" i="133"/>
  <c r="W70" i="133"/>
  <c r="V70" i="133"/>
  <c r="U70" i="133"/>
  <c r="T70" i="133"/>
  <c r="S70" i="133"/>
  <c r="R70" i="133"/>
  <c r="E70" i="133"/>
  <c r="D70" i="133"/>
  <c r="C70" i="133"/>
  <c r="B70" i="133"/>
  <c r="AB69" i="133"/>
  <c r="AA69" i="133"/>
  <c r="Z69" i="133"/>
  <c r="Y69" i="133"/>
  <c r="X69" i="133"/>
  <c r="W69" i="133"/>
  <c r="V69" i="133"/>
  <c r="U69" i="133"/>
  <c r="T69" i="133"/>
  <c r="S69" i="133"/>
  <c r="R69" i="133"/>
  <c r="E69" i="133"/>
  <c r="D69" i="133"/>
  <c r="C69" i="133"/>
  <c r="B69" i="133"/>
  <c r="AB68" i="133"/>
  <c r="AA68" i="133"/>
  <c r="Z68" i="133"/>
  <c r="Y68" i="133"/>
  <c r="X68" i="133"/>
  <c r="W68" i="133"/>
  <c r="V68" i="133"/>
  <c r="U68" i="133"/>
  <c r="T68" i="133"/>
  <c r="S68" i="133"/>
  <c r="R68" i="133"/>
  <c r="E68" i="133"/>
  <c r="D68" i="133"/>
  <c r="C68" i="133"/>
  <c r="B68" i="133"/>
  <c r="AB67" i="133"/>
  <c r="AA67" i="133"/>
  <c r="Z67" i="133"/>
  <c r="Y67" i="133"/>
  <c r="X67" i="133"/>
  <c r="W67" i="133"/>
  <c r="V67" i="133"/>
  <c r="U67" i="133"/>
  <c r="T67" i="133"/>
  <c r="S67" i="133"/>
  <c r="R67" i="133"/>
  <c r="E67" i="133"/>
  <c r="D67" i="133"/>
  <c r="C67" i="133"/>
  <c r="B67" i="133"/>
  <c r="AB66" i="133"/>
  <c r="AA66" i="133"/>
  <c r="Z66" i="133"/>
  <c r="Y66" i="133"/>
  <c r="X66" i="133"/>
  <c r="W66" i="133"/>
  <c r="V66" i="133"/>
  <c r="U66" i="133"/>
  <c r="T66" i="133"/>
  <c r="S66" i="133"/>
  <c r="R66" i="133"/>
  <c r="E66" i="133"/>
  <c r="D66" i="133"/>
  <c r="C66" i="133"/>
  <c r="B66" i="133"/>
  <c r="AB65" i="133"/>
  <c r="AA65" i="133"/>
  <c r="Z65" i="133"/>
  <c r="Y65" i="133"/>
  <c r="X65" i="133"/>
  <c r="W65" i="133"/>
  <c r="V65" i="133"/>
  <c r="U65" i="133"/>
  <c r="T65" i="133"/>
  <c r="S65" i="133"/>
  <c r="R65" i="133"/>
  <c r="E65" i="133"/>
  <c r="D65" i="133"/>
  <c r="C65" i="133"/>
  <c r="B65" i="133"/>
  <c r="AB64" i="133"/>
  <c r="AA64" i="133"/>
  <c r="Z64" i="133"/>
  <c r="Y64" i="133"/>
  <c r="X64" i="133"/>
  <c r="W64" i="133"/>
  <c r="V64" i="133"/>
  <c r="U64" i="133"/>
  <c r="T64" i="133"/>
  <c r="S64" i="133"/>
  <c r="R64" i="133"/>
  <c r="E64" i="133"/>
  <c r="D64" i="133"/>
  <c r="C64" i="133"/>
  <c r="B64" i="133"/>
  <c r="AB63" i="133"/>
  <c r="AA63" i="133"/>
  <c r="Z63" i="133"/>
  <c r="Y63" i="133"/>
  <c r="X63" i="133"/>
  <c r="W63" i="133"/>
  <c r="V63" i="133"/>
  <c r="U63" i="133"/>
  <c r="T63" i="133"/>
  <c r="S63" i="133"/>
  <c r="R63" i="133"/>
  <c r="E63" i="133"/>
  <c r="D63" i="133"/>
  <c r="C63" i="133"/>
  <c r="B63" i="133"/>
  <c r="AB62" i="133"/>
  <c r="AA62" i="133"/>
  <c r="Z62" i="133"/>
  <c r="Y62" i="133"/>
  <c r="X62" i="133"/>
  <c r="W62" i="133"/>
  <c r="V62" i="133"/>
  <c r="U62" i="133"/>
  <c r="T62" i="133"/>
  <c r="S62" i="133"/>
  <c r="R62" i="133"/>
  <c r="E62" i="133"/>
  <c r="D62" i="133"/>
  <c r="C62" i="133"/>
  <c r="B62" i="133"/>
  <c r="AB61" i="133"/>
  <c r="AA61" i="133"/>
  <c r="Z61" i="133"/>
  <c r="Y61" i="133"/>
  <c r="X61" i="133"/>
  <c r="W61" i="133"/>
  <c r="V61" i="133"/>
  <c r="U61" i="133"/>
  <c r="T61" i="133"/>
  <c r="S61" i="133"/>
  <c r="R61" i="133"/>
  <c r="E61" i="133"/>
  <c r="D61" i="133"/>
  <c r="C61" i="133"/>
  <c r="B61" i="133"/>
  <c r="AB60" i="133"/>
  <c r="AA60" i="133"/>
  <c r="Z60" i="133"/>
  <c r="Y60" i="133"/>
  <c r="X60" i="133"/>
  <c r="W60" i="133"/>
  <c r="V60" i="133"/>
  <c r="U60" i="133"/>
  <c r="T60" i="133"/>
  <c r="S60" i="133"/>
  <c r="R60" i="133"/>
  <c r="E60" i="133"/>
  <c r="D60" i="133"/>
  <c r="C60" i="133"/>
  <c r="B60" i="133"/>
  <c r="AB59" i="133"/>
  <c r="AA59" i="133"/>
  <c r="Z59" i="133"/>
  <c r="Y59" i="133"/>
  <c r="X59" i="133"/>
  <c r="W59" i="133"/>
  <c r="V59" i="133"/>
  <c r="U59" i="133"/>
  <c r="T59" i="133"/>
  <c r="S59" i="133"/>
  <c r="R59" i="133"/>
  <c r="E59" i="133"/>
  <c r="D59" i="133"/>
  <c r="C59" i="133"/>
  <c r="B59" i="133"/>
  <c r="AB58" i="133"/>
  <c r="AA58" i="133"/>
  <c r="Z58" i="133"/>
  <c r="Y58" i="133"/>
  <c r="X58" i="133"/>
  <c r="W58" i="133"/>
  <c r="V58" i="133"/>
  <c r="U58" i="133"/>
  <c r="T58" i="133"/>
  <c r="S58" i="133"/>
  <c r="R58" i="133"/>
  <c r="E58" i="133"/>
  <c r="D58" i="133"/>
  <c r="C58" i="133"/>
  <c r="B58" i="133"/>
  <c r="AB57" i="133"/>
  <c r="AA57" i="133"/>
  <c r="Z57" i="133"/>
  <c r="Y57" i="133"/>
  <c r="X57" i="133"/>
  <c r="W57" i="133"/>
  <c r="V57" i="133"/>
  <c r="U57" i="133"/>
  <c r="T57" i="133"/>
  <c r="S57" i="133"/>
  <c r="R57" i="133"/>
  <c r="E57" i="133"/>
  <c r="D57" i="133"/>
  <c r="C57" i="133"/>
  <c r="B57" i="133"/>
  <c r="AB56" i="133"/>
  <c r="AA56" i="133"/>
  <c r="Z56" i="133"/>
  <c r="Y56" i="133"/>
  <c r="X56" i="133"/>
  <c r="W56" i="133"/>
  <c r="V56" i="133"/>
  <c r="U56" i="133"/>
  <c r="T56" i="133"/>
  <c r="S56" i="133"/>
  <c r="R56" i="133"/>
  <c r="E56" i="133"/>
  <c r="D56" i="133"/>
  <c r="C56" i="133"/>
  <c r="B56" i="133"/>
  <c r="AB55" i="133"/>
  <c r="AA55" i="133"/>
  <c r="Z55" i="133"/>
  <c r="Y55" i="133"/>
  <c r="X55" i="133"/>
  <c r="W55" i="133"/>
  <c r="V55" i="133"/>
  <c r="U55" i="133"/>
  <c r="T55" i="133"/>
  <c r="S55" i="133"/>
  <c r="R55" i="133"/>
  <c r="E55" i="133"/>
  <c r="D55" i="133"/>
  <c r="C55" i="133"/>
  <c r="B55" i="133"/>
  <c r="AB54" i="133"/>
  <c r="AA54" i="133"/>
  <c r="Z54" i="133"/>
  <c r="Y54" i="133"/>
  <c r="X54" i="133"/>
  <c r="W54" i="133"/>
  <c r="V54" i="133"/>
  <c r="U54" i="133"/>
  <c r="T54" i="133"/>
  <c r="S54" i="133"/>
  <c r="R54" i="133"/>
  <c r="E54" i="133"/>
  <c r="D54" i="133"/>
  <c r="C54" i="133"/>
  <c r="B54" i="133"/>
  <c r="AB53" i="133"/>
  <c r="AA53" i="133"/>
  <c r="Z53" i="133"/>
  <c r="Y53" i="133"/>
  <c r="X53" i="133"/>
  <c r="W53" i="133"/>
  <c r="V53" i="133"/>
  <c r="U53" i="133"/>
  <c r="T53" i="133"/>
  <c r="S53" i="133"/>
  <c r="R53" i="133"/>
  <c r="E53" i="133"/>
  <c r="D53" i="133"/>
  <c r="C53" i="133"/>
  <c r="B53" i="133"/>
  <c r="AB52" i="133"/>
  <c r="AA52" i="133"/>
  <c r="Z52" i="133"/>
  <c r="Y52" i="133"/>
  <c r="X52" i="133"/>
  <c r="W52" i="133"/>
  <c r="V52" i="133"/>
  <c r="U52" i="133"/>
  <c r="T52" i="133"/>
  <c r="S52" i="133"/>
  <c r="R52" i="133"/>
  <c r="E52" i="133"/>
  <c r="D52" i="133"/>
  <c r="C52" i="133"/>
  <c r="B52" i="133"/>
  <c r="AB51" i="133"/>
  <c r="AA51" i="133"/>
  <c r="Z51" i="133"/>
  <c r="Y51" i="133"/>
  <c r="X51" i="133"/>
  <c r="W51" i="133"/>
  <c r="V51" i="133"/>
  <c r="U51" i="133"/>
  <c r="T51" i="133"/>
  <c r="S51" i="133"/>
  <c r="R51" i="133"/>
  <c r="E51" i="133"/>
  <c r="D51" i="133"/>
  <c r="C51" i="133"/>
  <c r="B51" i="133"/>
  <c r="AB50" i="133"/>
  <c r="AA50" i="133"/>
  <c r="Z50" i="133"/>
  <c r="Y50" i="133"/>
  <c r="X50" i="133"/>
  <c r="W50" i="133"/>
  <c r="V50" i="133"/>
  <c r="U50" i="133"/>
  <c r="T50" i="133"/>
  <c r="S50" i="133"/>
  <c r="R50" i="133"/>
  <c r="E50" i="133"/>
  <c r="D50" i="133"/>
  <c r="C50" i="133"/>
  <c r="B50" i="133"/>
  <c r="AB49" i="133"/>
  <c r="AA49" i="133"/>
  <c r="Z49" i="133"/>
  <c r="Y49" i="133"/>
  <c r="X49" i="133"/>
  <c r="W49" i="133"/>
  <c r="V49" i="133"/>
  <c r="U49" i="133"/>
  <c r="T49" i="133"/>
  <c r="S49" i="133"/>
  <c r="R49" i="133"/>
  <c r="E49" i="133"/>
  <c r="D49" i="133"/>
  <c r="C49" i="133"/>
  <c r="B49" i="133"/>
  <c r="AB48" i="133"/>
  <c r="AA48" i="133"/>
  <c r="Z48" i="133"/>
  <c r="Y48" i="133"/>
  <c r="X48" i="133"/>
  <c r="W48" i="133"/>
  <c r="V48" i="133"/>
  <c r="U48" i="133"/>
  <c r="T48" i="133"/>
  <c r="S48" i="133"/>
  <c r="R48" i="133"/>
  <c r="E48" i="133"/>
  <c r="D48" i="133"/>
  <c r="C48" i="133"/>
  <c r="B48" i="133"/>
  <c r="AB47" i="133"/>
  <c r="AA47" i="133"/>
  <c r="Z47" i="133"/>
  <c r="Y47" i="133"/>
  <c r="X47" i="133"/>
  <c r="W47" i="133"/>
  <c r="V47" i="133"/>
  <c r="U47" i="133"/>
  <c r="T47" i="133"/>
  <c r="S47" i="133"/>
  <c r="R47" i="133"/>
  <c r="E47" i="133"/>
  <c r="D47" i="133"/>
  <c r="C47" i="133"/>
  <c r="B47" i="133"/>
  <c r="AB46" i="133"/>
  <c r="AA46" i="133"/>
  <c r="Z46" i="133"/>
  <c r="Y46" i="133"/>
  <c r="X46" i="133"/>
  <c r="W46" i="133"/>
  <c r="V46" i="133"/>
  <c r="U46" i="133"/>
  <c r="T46" i="133"/>
  <c r="S46" i="133"/>
  <c r="R46" i="133"/>
  <c r="E46" i="133"/>
  <c r="D46" i="133"/>
  <c r="C46" i="133"/>
  <c r="B46" i="133"/>
  <c r="AB45" i="133"/>
  <c r="AA45" i="133"/>
  <c r="Z45" i="133"/>
  <c r="Y45" i="133"/>
  <c r="X45" i="133"/>
  <c r="W45" i="133"/>
  <c r="V45" i="133"/>
  <c r="U45" i="133"/>
  <c r="T45" i="133"/>
  <c r="S45" i="133"/>
  <c r="R45" i="133"/>
  <c r="E45" i="133"/>
  <c r="D45" i="133"/>
  <c r="C45" i="133"/>
  <c r="B45" i="133"/>
  <c r="AB44" i="133"/>
  <c r="AA44" i="133"/>
  <c r="Z44" i="133"/>
  <c r="Y44" i="133"/>
  <c r="X44" i="133"/>
  <c r="W44" i="133"/>
  <c r="V44" i="133"/>
  <c r="U44" i="133"/>
  <c r="T44" i="133"/>
  <c r="S44" i="133"/>
  <c r="R44" i="133"/>
  <c r="E44" i="133"/>
  <c r="D44" i="133"/>
  <c r="C44" i="133"/>
  <c r="B44" i="133"/>
  <c r="AB43" i="133"/>
  <c r="AA43" i="133"/>
  <c r="Z43" i="133"/>
  <c r="Y43" i="133"/>
  <c r="X43" i="133"/>
  <c r="W43" i="133"/>
  <c r="V43" i="133"/>
  <c r="U43" i="133"/>
  <c r="T43" i="133"/>
  <c r="S43" i="133"/>
  <c r="R43" i="133"/>
  <c r="E43" i="133"/>
  <c r="D43" i="133"/>
  <c r="C43" i="133"/>
  <c r="B43" i="133"/>
  <c r="AB42" i="133"/>
  <c r="AA42" i="133"/>
  <c r="Z42" i="133"/>
  <c r="Y42" i="133"/>
  <c r="X42" i="133"/>
  <c r="W42" i="133"/>
  <c r="V42" i="133"/>
  <c r="U42" i="133"/>
  <c r="T42" i="133"/>
  <c r="S42" i="133"/>
  <c r="R42" i="133"/>
  <c r="E42" i="133"/>
  <c r="D42" i="133"/>
  <c r="C42" i="133"/>
  <c r="B42" i="133"/>
  <c r="AB41" i="133"/>
  <c r="AA41" i="133"/>
  <c r="Z41" i="133"/>
  <c r="Y41" i="133"/>
  <c r="X41" i="133"/>
  <c r="W41" i="133"/>
  <c r="V41" i="133"/>
  <c r="U41" i="133"/>
  <c r="T41" i="133"/>
  <c r="S41" i="133"/>
  <c r="R41" i="133"/>
  <c r="E41" i="133"/>
  <c r="D41" i="133"/>
  <c r="C41" i="133"/>
  <c r="B41" i="133"/>
  <c r="AB40" i="133"/>
  <c r="AA40" i="133"/>
  <c r="Z40" i="133"/>
  <c r="Y40" i="133"/>
  <c r="X40" i="133"/>
  <c r="W40" i="133"/>
  <c r="V40" i="133"/>
  <c r="U40" i="133"/>
  <c r="T40" i="133"/>
  <c r="S40" i="133"/>
  <c r="R40" i="133"/>
  <c r="E40" i="133"/>
  <c r="D40" i="133"/>
  <c r="C40" i="133"/>
  <c r="B40" i="133"/>
  <c r="AB39" i="133"/>
  <c r="AA39" i="133"/>
  <c r="Z39" i="133"/>
  <c r="Y39" i="133"/>
  <c r="X39" i="133"/>
  <c r="W39" i="133"/>
  <c r="V39" i="133"/>
  <c r="U39" i="133"/>
  <c r="T39" i="133"/>
  <c r="S39" i="133"/>
  <c r="R39" i="133"/>
  <c r="E39" i="133"/>
  <c r="D39" i="133"/>
  <c r="C39" i="133"/>
  <c r="B39" i="133"/>
  <c r="AB38" i="133"/>
  <c r="AA38" i="133"/>
  <c r="Z38" i="133"/>
  <c r="Y38" i="133"/>
  <c r="X38" i="133"/>
  <c r="W38" i="133"/>
  <c r="V38" i="133"/>
  <c r="U38" i="133"/>
  <c r="T38" i="133"/>
  <c r="S38" i="133"/>
  <c r="R38" i="133"/>
  <c r="E38" i="133"/>
  <c r="D38" i="133"/>
  <c r="C38" i="133"/>
  <c r="B38" i="133"/>
  <c r="AB37" i="133"/>
  <c r="AA37" i="133"/>
  <c r="Z37" i="133"/>
  <c r="Y37" i="133"/>
  <c r="X37" i="133"/>
  <c r="W37" i="133"/>
  <c r="V37" i="133"/>
  <c r="U37" i="133"/>
  <c r="T37" i="133"/>
  <c r="S37" i="133"/>
  <c r="R37" i="133"/>
  <c r="E37" i="133"/>
  <c r="D37" i="133"/>
  <c r="C37" i="133"/>
  <c r="B37" i="133"/>
  <c r="AB36" i="133"/>
  <c r="AA36" i="133"/>
  <c r="Z36" i="133"/>
  <c r="Y36" i="133"/>
  <c r="X36" i="133"/>
  <c r="W36" i="133"/>
  <c r="V36" i="133"/>
  <c r="U36" i="133"/>
  <c r="T36" i="133"/>
  <c r="S36" i="133"/>
  <c r="R36" i="133"/>
  <c r="E36" i="133"/>
  <c r="D36" i="133"/>
  <c r="C36" i="133"/>
  <c r="B36" i="133"/>
  <c r="AB35" i="133"/>
  <c r="AA35" i="133"/>
  <c r="Z35" i="133"/>
  <c r="Y35" i="133"/>
  <c r="X35" i="133"/>
  <c r="W35" i="133"/>
  <c r="V35" i="133"/>
  <c r="U35" i="133"/>
  <c r="T35" i="133"/>
  <c r="S35" i="133"/>
  <c r="R35" i="133"/>
  <c r="E35" i="133"/>
  <c r="D35" i="133"/>
  <c r="C35" i="133"/>
  <c r="B35" i="133"/>
  <c r="AB34" i="133"/>
  <c r="AA34" i="133"/>
  <c r="Z34" i="133"/>
  <c r="Y34" i="133"/>
  <c r="X34" i="133"/>
  <c r="W34" i="133"/>
  <c r="V34" i="133"/>
  <c r="U34" i="133"/>
  <c r="T34" i="133"/>
  <c r="S34" i="133"/>
  <c r="R34" i="133"/>
  <c r="E34" i="133"/>
  <c r="D34" i="133"/>
  <c r="C34" i="133"/>
  <c r="B34" i="133"/>
  <c r="AB33" i="133"/>
  <c r="AA33" i="133"/>
  <c r="Z33" i="133"/>
  <c r="Y33" i="133"/>
  <c r="X33" i="133"/>
  <c r="W33" i="133"/>
  <c r="V33" i="133"/>
  <c r="U33" i="133"/>
  <c r="T33" i="133"/>
  <c r="S33" i="133"/>
  <c r="R33" i="133"/>
  <c r="E33" i="133"/>
  <c r="D33" i="133"/>
  <c r="C33" i="133"/>
  <c r="P33" i="133" s="1"/>
  <c r="B33" i="133"/>
  <c r="AB32" i="133"/>
  <c r="AA32" i="133"/>
  <c r="Z32" i="133"/>
  <c r="Y32" i="133"/>
  <c r="X32" i="133"/>
  <c r="W32" i="133"/>
  <c r="V32" i="133"/>
  <c r="U32" i="133"/>
  <c r="T32" i="133"/>
  <c r="S32" i="133"/>
  <c r="R32" i="133"/>
  <c r="E32" i="133"/>
  <c r="D32" i="133"/>
  <c r="C32" i="133"/>
  <c r="P32" i="133" s="1"/>
  <c r="B32" i="133"/>
  <c r="AB31" i="133"/>
  <c r="AA31" i="133"/>
  <c r="Z31" i="133"/>
  <c r="Y31" i="133"/>
  <c r="X31" i="133"/>
  <c r="W31" i="133"/>
  <c r="V31" i="133"/>
  <c r="U31" i="133"/>
  <c r="T31" i="133"/>
  <c r="S31" i="133"/>
  <c r="R31" i="133"/>
  <c r="E31" i="133"/>
  <c r="D31" i="133"/>
  <c r="C31" i="133"/>
  <c r="B31" i="133"/>
  <c r="AB30" i="133"/>
  <c r="AA30" i="133"/>
  <c r="Z30" i="133"/>
  <c r="Y30" i="133"/>
  <c r="X30" i="133"/>
  <c r="W30" i="133"/>
  <c r="V30" i="133"/>
  <c r="U30" i="133"/>
  <c r="T30" i="133"/>
  <c r="S30" i="133"/>
  <c r="R30" i="133"/>
  <c r="E30" i="133"/>
  <c r="D30" i="133"/>
  <c r="C30" i="133"/>
  <c r="B30" i="133"/>
  <c r="AB29" i="133"/>
  <c r="AA29" i="133"/>
  <c r="Z29" i="133"/>
  <c r="Y29" i="133"/>
  <c r="X29" i="133"/>
  <c r="W29" i="133"/>
  <c r="V29" i="133"/>
  <c r="U29" i="133"/>
  <c r="T29" i="133"/>
  <c r="S29" i="133"/>
  <c r="R29" i="133"/>
  <c r="E29" i="133"/>
  <c r="D29" i="133"/>
  <c r="C29" i="133"/>
  <c r="B29" i="133"/>
  <c r="AB28" i="133"/>
  <c r="AA28" i="133"/>
  <c r="Z28" i="133"/>
  <c r="Y28" i="133"/>
  <c r="X28" i="133"/>
  <c r="W28" i="133"/>
  <c r="V28" i="133"/>
  <c r="U28" i="133"/>
  <c r="T28" i="133"/>
  <c r="S28" i="133"/>
  <c r="R28" i="133"/>
  <c r="E28" i="133"/>
  <c r="D28" i="133"/>
  <c r="C28" i="133"/>
  <c r="B28" i="133"/>
  <c r="AB27" i="133"/>
  <c r="AA27" i="133"/>
  <c r="Z27" i="133"/>
  <c r="Y27" i="133"/>
  <c r="X27" i="133"/>
  <c r="W27" i="133"/>
  <c r="V27" i="133"/>
  <c r="U27" i="133"/>
  <c r="T27" i="133"/>
  <c r="S27" i="133"/>
  <c r="R27" i="133"/>
  <c r="E27" i="133"/>
  <c r="D27" i="133"/>
  <c r="C27" i="133"/>
  <c r="B27" i="133"/>
  <c r="AB26" i="133"/>
  <c r="AA26" i="133"/>
  <c r="Z26" i="133"/>
  <c r="Y26" i="133"/>
  <c r="X26" i="133"/>
  <c r="W26" i="133"/>
  <c r="V26" i="133"/>
  <c r="U26" i="133"/>
  <c r="T26" i="133"/>
  <c r="S26" i="133"/>
  <c r="R26" i="133"/>
  <c r="E26" i="133"/>
  <c r="D26" i="133"/>
  <c r="C26" i="133"/>
  <c r="B26" i="133"/>
  <c r="AB25" i="133"/>
  <c r="AA25" i="133"/>
  <c r="Z25" i="133"/>
  <c r="Y25" i="133"/>
  <c r="X25" i="133"/>
  <c r="W25" i="133"/>
  <c r="V25" i="133"/>
  <c r="U25" i="133"/>
  <c r="T25" i="133"/>
  <c r="S25" i="133"/>
  <c r="R25" i="133"/>
  <c r="E25" i="133"/>
  <c r="D25" i="133"/>
  <c r="C25" i="133"/>
  <c r="B25" i="133"/>
  <c r="AB24" i="133"/>
  <c r="AA24" i="133"/>
  <c r="Z24" i="133"/>
  <c r="Y24" i="133"/>
  <c r="X24" i="133"/>
  <c r="W24" i="133"/>
  <c r="V24" i="133"/>
  <c r="U24" i="133"/>
  <c r="T24" i="133"/>
  <c r="S24" i="133"/>
  <c r="R24" i="133"/>
  <c r="E24" i="133"/>
  <c r="D24" i="133"/>
  <c r="C24" i="133"/>
  <c r="B24" i="133"/>
  <c r="AB23" i="133"/>
  <c r="AA23" i="133"/>
  <c r="Z23" i="133"/>
  <c r="Y23" i="133"/>
  <c r="X23" i="133"/>
  <c r="W23" i="133"/>
  <c r="V23" i="133"/>
  <c r="U23" i="133"/>
  <c r="T23" i="133"/>
  <c r="S23" i="133"/>
  <c r="R23" i="133"/>
  <c r="E23" i="133"/>
  <c r="D23" i="133"/>
  <c r="C23" i="133"/>
  <c r="B23" i="133"/>
  <c r="AB22" i="133"/>
  <c r="AA22" i="133"/>
  <c r="Z22" i="133"/>
  <c r="Y22" i="133"/>
  <c r="X22" i="133"/>
  <c r="W22" i="133"/>
  <c r="V22" i="133"/>
  <c r="U22" i="133"/>
  <c r="T22" i="133"/>
  <c r="S22" i="133"/>
  <c r="R22" i="133"/>
  <c r="E22" i="133"/>
  <c r="D22" i="133"/>
  <c r="C22" i="133"/>
  <c r="B22" i="133"/>
  <c r="AB21" i="133"/>
  <c r="AA21" i="133"/>
  <c r="Z21" i="133"/>
  <c r="Y21" i="133"/>
  <c r="X21" i="133"/>
  <c r="W21" i="133"/>
  <c r="V21" i="133"/>
  <c r="U21" i="133"/>
  <c r="T21" i="133"/>
  <c r="S21" i="133"/>
  <c r="R21" i="133"/>
  <c r="E21" i="133"/>
  <c r="D21" i="133"/>
  <c r="C21" i="133"/>
  <c r="B21" i="133"/>
  <c r="AB20" i="133"/>
  <c r="AA20" i="133"/>
  <c r="Z20" i="133"/>
  <c r="Y20" i="133"/>
  <c r="X20" i="133"/>
  <c r="W20" i="133"/>
  <c r="V20" i="133"/>
  <c r="U20" i="133"/>
  <c r="T20" i="133"/>
  <c r="S20" i="133"/>
  <c r="R20" i="133"/>
  <c r="E20" i="133"/>
  <c r="D20" i="133"/>
  <c r="C20" i="133"/>
  <c r="B20" i="133"/>
  <c r="AB19" i="133"/>
  <c r="AA19" i="133"/>
  <c r="Z19" i="133"/>
  <c r="Y19" i="133"/>
  <c r="X19" i="133"/>
  <c r="W19" i="133"/>
  <c r="V19" i="133"/>
  <c r="U19" i="133"/>
  <c r="T19" i="133"/>
  <c r="S19" i="133"/>
  <c r="R19" i="133"/>
  <c r="E19" i="133"/>
  <c r="D19" i="133"/>
  <c r="C19" i="133"/>
  <c r="B19" i="133"/>
  <c r="AB18" i="133"/>
  <c r="AA18" i="133"/>
  <c r="Z18" i="133"/>
  <c r="Y18" i="133"/>
  <c r="X18" i="133"/>
  <c r="W18" i="133"/>
  <c r="V18" i="133"/>
  <c r="U18" i="133"/>
  <c r="T18" i="133"/>
  <c r="S18" i="133"/>
  <c r="R18" i="133"/>
  <c r="E18" i="133"/>
  <c r="D18" i="133"/>
  <c r="C18" i="133"/>
  <c r="B18" i="133"/>
  <c r="AB17" i="133"/>
  <c r="AA17" i="133"/>
  <c r="Z17" i="133"/>
  <c r="Y17" i="133"/>
  <c r="X17" i="133"/>
  <c r="W17" i="133"/>
  <c r="V17" i="133"/>
  <c r="U17" i="133"/>
  <c r="T17" i="133"/>
  <c r="S17" i="133"/>
  <c r="R17" i="133"/>
  <c r="E17" i="133"/>
  <c r="D17" i="133"/>
  <c r="C17" i="133"/>
  <c r="P17" i="133" s="1"/>
  <c r="B17" i="133"/>
  <c r="AB16" i="133"/>
  <c r="AA16" i="133"/>
  <c r="Z16" i="133"/>
  <c r="Y16" i="133"/>
  <c r="X16" i="133"/>
  <c r="W16" i="133"/>
  <c r="V16" i="133"/>
  <c r="U16" i="133"/>
  <c r="T16" i="133"/>
  <c r="S16" i="133"/>
  <c r="R16" i="133"/>
  <c r="E16" i="133"/>
  <c r="D16" i="133"/>
  <c r="C16" i="133"/>
  <c r="P16" i="133" s="1"/>
  <c r="B16" i="133"/>
  <c r="AB15" i="133"/>
  <c r="AA15" i="133"/>
  <c r="Z15" i="133"/>
  <c r="Y15" i="133"/>
  <c r="X15" i="133"/>
  <c r="W15" i="133"/>
  <c r="V15" i="133"/>
  <c r="U15" i="133"/>
  <c r="T15" i="133"/>
  <c r="S15" i="133"/>
  <c r="R15" i="133"/>
  <c r="E15" i="133"/>
  <c r="D15" i="133"/>
  <c r="C15" i="133"/>
  <c r="P15" i="133" s="1"/>
  <c r="B15" i="133"/>
  <c r="AB14" i="133"/>
  <c r="AA14" i="133"/>
  <c r="Z14" i="133"/>
  <c r="Y14" i="133"/>
  <c r="X14" i="133"/>
  <c r="W14" i="133"/>
  <c r="V14" i="133"/>
  <c r="U14" i="133"/>
  <c r="T14" i="133"/>
  <c r="S14" i="133"/>
  <c r="R14" i="133"/>
  <c r="E14" i="133"/>
  <c r="D14" i="133"/>
  <c r="C14" i="133"/>
  <c r="P14" i="133" s="1"/>
  <c r="B14" i="133"/>
  <c r="AB13" i="133"/>
  <c r="AA13" i="133"/>
  <c r="Z13" i="133"/>
  <c r="Y13" i="133"/>
  <c r="X13" i="133"/>
  <c r="W13" i="133"/>
  <c r="V13" i="133"/>
  <c r="U13" i="133"/>
  <c r="T13" i="133"/>
  <c r="S13" i="133"/>
  <c r="R13" i="133"/>
  <c r="E13" i="133"/>
  <c r="D13" i="133"/>
  <c r="C13" i="133"/>
  <c r="B13" i="133"/>
  <c r="AB12" i="133"/>
  <c r="AA12" i="133"/>
  <c r="Z12" i="133"/>
  <c r="Y12" i="133"/>
  <c r="X12" i="133"/>
  <c r="W12" i="133"/>
  <c r="V12" i="133"/>
  <c r="U12" i="133"/>
  <c r="T12" i="133"/>
  <c r="S12" i="133"/>
  <c r="R12" i="133"/>
  <c r="E12" i="133"/>
  <c r="D12" i="133"/>
  <c r="C12" i="133"/>
  <c r="B12" i="133"/>
  <c r="AB11" i="133"/>
  <c r="AA11" i="133"/>
  <c r="Z11" i="133"/>
  <c r="Y11" i="133"/>
  <c r="X11" i="133"/>
  <c r="W11" i="133"/>
  <c r="V11" i="133"/>
  <c r="U11" i="133"/>
  <c r="T11" i="133"/>
  <c r="S11" i="133"/>
  <c r="R11" i="133"/>
  <c r="E11" i="133"/>
  <c r="D11" i="133"/>
  <c r="C11" i="133"/>
  <c r="B11" i="133"/>
  <c r="AB10" i="133"/>
  <c r="AA10" i="133"/>
  <c r="Z10" i="133"/>
  <c r="Y10" i="133"/>
  <c r="X10" i="133"/>
  <c r="W10" i="133"/>
  <c r="V10" i="133"/>
  <c r="U10" i="133"/>
  <c r="T10" i="133"/>
  <c r="S10" i="133"/>
  <c r="R10" i="133"/>
  <c r="E10" i="133"/>
  <c r="D10" i="133"/>
  <c r="C10" i="133"/>
  <c r="P10" i="133" s="1"/>
  <c r="B10" i="133"/>
  <c r="AB9" i="133"/>
  <c r="AA9" i="133"/>
  <c r="Z9" i="133"/>
  <c r="Y9" i="133"/>
  <c r="X9" i="133"/>
  <c r="W9" i="133"/>
  <c r="V9" i="133"/>
  <c r="U9" i="133"/>
  <c r="T9" i="133"/>
  <c r="S9" i="133"/>
  <c r="R9" i="133"/>
  <c r="E9" i="133"/>
  <c r="D9" i="133"/>
  <c r="C9" i="133"/>
  <c r="P9" i="133" s="1"/>
  <c r="B9" i="133"/>
  <c r="AB8" i="133"/>
  <c r="AA8" i="133"/>
  <c r="Z8" i="133"/>
  <c r="Y8" i="133"/>
  <c r="X8" i="133"/>
  <c r="W8" i="133"/>
  <c r="V8" i="133"/>
  <c r="U8" i="133"/>
  <c r="T8" i="133"/>
  <c r="S8" i="133"/>
  <c r="R8" i="133"/>
  <c r="E8" i="133"/>
  <c r="D8" i="133"/>
  <c r="C8" i="133"/>
  <c r="P8" i="133" s="1"/>
  <c r="B8" i="133"/>
  <c r="AB7" i="133"/>
  <c r="AA7" i="133"/>
  <c r="Z7" i="133"/>
  <c r="Y7" i="133"/>
  <c r="X7" i="133"/>
  <c r="W7" i="133"/>
  <c r="V7" i="133"/>
  <c r="U7" i="133"/>
  <c r="T7" i="133"/>
  <c r="S7" i="133"/>
  <c r="R7" i="133"/>
  <c r="E7" i="133"/>
  <c r="D7" i="133"/>
  <c r="C7" i="133"/>
  <c r="B7" i="133"/>
  <c r="AB6" i="133"/>
  <c r="AA6" i="133"/>
  <c r="Z6" i="133"/>
  <c r="Y6" i="133"/>
  <c r="X6" i="133"/>
  <c r="W6" i="133"/>
  <c r="V6" i="133"/>
  <c r="U6" i="133"/>
  <c r="T6" i="133"/>
  <c r="S6" i="133"/>
  <c r="R6" i="133"/>
  <c r="E6" i="133"/>
  <c r="D6" i="133"/>
  <c r="C6" i="133"/>
  <c r="B6" i="133"/>
  <c r="AB5" i="133"/>
  <c r="AA5" i="133"/>
  <c r="Z5" i="133"/>
  <c r="Y5" i="133"/>
  <c r="X5" i="133"/>
  <c r="W5" i="133"/>
  <c r="V5" i="133"/>
  <c r="U5" i="133"/>
  <c r="T5" i="133"/>
  <c r="S5" i="133"/>
  <c r="R5" i="133"/>
  <c r="E5" i="133"/>
  <c r="D5" i="133"/>
  <c r="C5" i="133"/>
  <c r="B5" i="133"/>
  <c r="AB4" i="133"/>
  <c r="AA4" i="133"/>
  <c r="Z4" i="133"/>
  <c r="Y4" i="133"/>
  <c r="X4" i="133"/>
  <c r="W4" i="133"/>
  <c r="V4" i="133"/>
  <c r="U4" i="133"/>
  <c r="T4" i="133"/>
  <c r="S4" i="133"/>
  <c r="R4" i="133"/>
  <c r="E4" i="133"/>
  <c r="D4" i="133"/>
  <c r="C4" i="133"/>
  <c r="B4" i="133"/>
  <c r="AB3" i="133"/>
  <c r="E3" i="133"/>
  <c r="D3" i="133"/>
  <c r="C3" i="133"/>
  <c r="B3" i="133"/>
  <c r="AB133" i="134"/>
  <c r="AA133" i="134"/>
  <c r="Z133" i="134"/>
  <c r="Y133" i="134"/>
  <c r="X133" i="134"/>
  <c r="W133" i="134"/>
  <c r="V133" i="134"/>
  <c r="U133" i="134"/>
  <c r="T133" i="134"/>
  <c r="S133" i="134"/>
  <c r="R133" i="134"/>
  <c r="E133" i="134"/>
  <c r="D133" i="134"/>
  <c r="C133" i="134"/>
  <c r="P133" i="134" s="1"/>
  <c r="B133" i="134"/>
  <c r="AB132" i="134"/>
  <c r="AA132" i="134"/>
  <c r="Z132" i="134"/>
  <c r="Y132" i="134"/>
  <c r="X132" i="134"/>
  <c r="W132" i="134"/>
  <c r="V132" i="134"/>
  <c r="U132" i="134"/>
  <c r="T132" i="134"/>
  <c r="S132" i="134"/>
  <c r="R132" i="134"/>
  <c r="E132" i="134"/>
  <c r="D132" i="134"/>
  <c r="C132" i="134"/>
  <c r="P132" i="134" s="1"/>
  <c r="B132" i="134"/>
  <c r="AB131" i="134"/>
  <c r="AA131" i="134"/>
  <c r="Z131" i="134"/>
  <c r="Y131" i="134"/>
  <c r="X131" i="134"/>
  <c r="W131" i="134"/>
  <c r="V131" i="134"/>
  <c r="U131" i="134"/>
  <c r="T131" i="134"/>
  <c r="S131" i="134"/>
  <c r="R131" i="134"/>
  <c r="E131" i="134"/>
  <c r="D131" i="134"/>
  <c r="C131" i="134"/>
  <c r="B131" i="134"/>
  <c r="AB130" i="134"/>
  <c r="AA130" i="134"/>
  <c r="Z130" i="134"/>
  <c r="Y130" i="134"/>
  <c r="X130" i="134"/>
  <c r="W130" i="134"/>
  <c r="V130" i="134"/>
  <c r="U130" i="134"/>
  <c r="T130" i="134"/>
  <c r="S130" i="134"/>
  <c r="R130" i="134"/>
  <c r="E130" i="134"/>
  <c r="D130" i="134"/>
  <c r="C130" i="134"/>
  <c r="B130" i="134"/>
  <c r="AB129" i="134"/>
  <c r="AA129" i="134"/>
  <c r="Z129" i="134"/>
  <c r="Y129" i="134"/>
  <c r="X129" i="134"/>
  <c r="W129" i="134"/>
  <c r="V129" i="134"/>
  <c r="U129" i="134"/>
  <c r="T129" i="134"/>
  <c r="S129" i="134"/>
  <c r="R129" i="134"/>
  <c r="E129" i="134"/>
  <c r="D129" i="134"/>
  <c r="C129" i="134"/>
  <c r="B129" i="134"/>
  <c r="AB128" i="134"/>
  <c r="AA128" i="134"/>
  <c r="Z128" i="134"/>
  <c r="Y128" i="134"/>
  <c r="X128" i="134"/>
  <c r="W128" i="134"/>
  <c r="V128" i="134"/>
  <c r="U128" i="134"/>
  <c r="T128" i="134"/>
  <c r="S128" i="134"/>
  <c r="R128" i="134"/>
  <c r="E128" i="134"/>
  <c r="D128" i="134"/>
  <c r="C128" i="134"/>
  <c r="B128" i="134"/>
  <c r="AB127" i="134"/>
  <c r="AA127" i="134"/>
  <c r="Z127" i="134"/>
  <c r="Y127" i="134"/>
  <c r="X127" i="134"/>
  <c r="W127" i="134"/>
  <c r="V127" i="134"/>
  <c r="U127" i="134"/>
  <c r="T127" i="134"/>
  <c r="S127" i="134"/>
  <c r="R127" i="134"/>
  <c r="E127" i="134"/>
  <c r="D127" i="134"/>
  <c r="C127" i="134"/>
  <c r="B127" i="134"/>
  <c r="AB126" i="134"/>
  <c r="AA126" i="134"/>
  <c r="Z126" i="134"/>
  <c r="Y126" i="134"/>
  <c r="X126" i="134"/>
  <c r="W126" i="134"/>
  <c r="V126" i="134"/>
  <c r="U126" i="134"/>
  <c r="T126" i="134"/>
  <c r="S126" i="134"/>
  <c r="R126" i="134"/>
  <c r="E126" i="134"/>
  <c r="D126" i="134"/>
  <c r="C126" i="134"/>
  <c r="B126" i="134"/>
  <c r="AB125" i="134"/>
  <c r="AA125" i="134"/>
  <c r="Z125" i="134"/>
  <c r="Y125" i="134"/>
  <c r="X125" i="134"/>
  <c r="W125" i="134"/>
  <c r="V125" i="134"/>
  <c r="U125" i="134"/>
  <c r="T125" i="134"/>
  <c r="S125" i="134"/>
  <c r="R125" i="134"/>
  <c r="E125" i="134"/>
  <c r="D125" i="134"/>
  <c r="C125" i="134"/>
  <c r="B125" i="134"/>
  <c r="AB124" i="134"/>
  <c r="AA124" i="134"/>
  <c r="Z124" i="134"/>
  <c r="Y124" i="134"/>
  <c r="X124" i="134"/>
  <c r="W124" i="134"/>
  <c r="V124" i="134"/>
  <c r="U124" i="134"/>
  <c r="T124" i="134"/>
  <c r="S124" i="134"/>
  <c r="R124" i="134"/>
  <c r="E124" i="134"/>
  <c r="D124" i="134"/>
  <c r="C124" i="134"/>
  <c r="B124" i="134"/>
  <c r="AB123" i="134"/>
  <c r="AA123" i="134"/>
  <c r="Z123" i="134"/>
  <c r="Y123" i="134"/>
  <c r="X123" i="134"/>
  <c r="W123" i="134"/>
  <c r="V123" i="134"/>
  <c r="U123" i="134"/>
  <c r="T123" i="134"/>
  <c r="S123" i="134"/>
  <c r="R123" i="134"/>
  <c r="E123" i="134"/>
  <c r="D123" i="134"/>
  <c r="C123" i="134"/>
  <c r="B123" i="134"/>
  <c r="AB122" i="134"/>
  <c r="AA122" i="134"/>
  <c r="Z122" i="134"/>
  <c r="Y122" i="134"/>
  <c r="X122" i="134"/>
  <c r="W122" i="134"/>
  <c r="V122" i="134"/>
  <c r="U122" i="134"/>
  <c r="T122" i="134"/>
  <c r="S122" i="134"/>
  <c r="R122" i="134"/>
  <c r="E122" i="134"/>
  <c r="D122" i="134"/>
  <c r="C122" i="134"/>
  <c r="B122" i="134"/>
  <c r="AB121" i="134"/>
  <c r="AA121" i="134"/>
  <c r="Z121" i="134"/>
  <c r="Y121" i="134"/>
  <c r="X121" i="134"/>
  <c r="W121" i="134"/>
  <c r="V121" i="134"/>
  <c r="U121" i="134"/>
  <c r="T121" i="134"/>
  <c r="S121" i="134"/>
  <c r="R121" i="134"/>
  <c r="E121" i="134"/>
  <c r="D121" i="134"/>
  <c r="C121" i="134"/>
  <c r="B121" i="134"/>
  <c r="AB120" i="134"/>
  <c r="AA120" i="134"/>
  <c r="Z120" i="134"/>
  <c r="Y120" i="134"/>
  <c r="X120" i="134"/>
  <c r="W120" i="134"/>
  <c r="V120" i="134"/>
  <c r="U120" i="134"/>
  <c r="T120" i="134"/>
  <c r="S120" i="134"/>
  <c r="R120" i="134"/>
  <c r="E120" i="134"/>
  <c r="D120" i="134"/>
  <c r="C120" i="134"/>
  <c r="B120" i="134"/>
  <c r="AB119" i="134"/>
  <c r="AA119" i="134"/>
  <c r="Z119" i="134"/>
  <c r="Y119" i="134"/>
  <c r="X119" i="134"/>
  <c r="W119" i="134"/>
  <c r="V119" i="134"/>
  <c r="U119" i="134"/>
  <c r="T119" i="134"/>
  <c r="S119" i="134"/>
  <c r="R119" i="134"/>
  <c r="E119" i="134"/>
  <c r="D119" i="134"/>
  <c r="C119" i="134"/>
  <c r="B119" i="134"/>
  <c r="AB118" i="134"/>
  <c r="AA118" i="134"/>
  <c r="Z118" i="134"/>
  <c r="Y118" i="134"/>
  <c r="X118" i="134"/>
  <c r="W118" i="134"/>
  <c r="V118" i="134"/>
  <c r="U118" i="134"/>
  <c r="T118" i="134"/>
  <c r="S118" i="134"/>
  <c r="R118" i="134"/>
  <c r="E118" i="134"/>
  <c r="D118" i="134"/>
  <c r="C118" i="134"/>
  <c r="B118" i="134"/>
  <c r="AB117" i="134"/>
  <c r="AA117" i="134"/>
  <c r="Z117" i="134"/>
  <c r="Y117" i="134"/>
  <c r="X117" i="134"/>
  <c r="W117" i="134"/>
  <c r="V117" i="134"/>
  <c r="U117" i="134"/>
  <c r="T117" i="134"/>
  <c r="S117" i="134"/>
  <c r="R117" i="134"/>
  <c r="E117" i="134"/>
  <c r="D117" i="134"/>
  <c r="C117" i="134"/>
  <c r="B117" i="134"/>
  <c r="AB116" i="134"/>
  <c r="AA116" i="134"/>
  <c r="Z116" i="134"/>
  <c r="Y116" i="134"/>
  <c r="X116" i="134"/>
  <c r="W116" i="134"/>
  <c r="V116" i="134"/>
  <c r="U116" i="134"/>
  <c r="T116" i="134"/>
  <c r="S116" i="134"/>
  <c r="R116" i="134"/>
  <c r="E116" i="134"/>
  <c r="D116" i="134"/>
  <c r="C116" i="134"/>
  <c r="P116" i="134" s="1"/>
  <c r="B116" i="134"/>
  <c r="AB115" i="134"/>
  <c r="AA115" i="134"/>
  <c r="Z115" i="134"/>
  <c r="Y115" i="134"/>
  <c r="X115" i="134"/>
  <c r="W115" i="134"/>
  <c r="V115" i="134"/>
  <c r="U115" i="134"/>
  <c r="T115" i="134"/>
  <c r="S115" i="134"/>
  <c r="R115" i="134"/>
  <c r="E115" i="134"/>
  <c r="D115" i="134"/>
  <c r="C115" i="134"/>
  <c r="P115" i="134" s="1"/>
  <c r="B115" i="134"/>
  <c r="AB114" i="134"/>
  <c r="AA114" i="134"/>
  <c r="Z114" i="134"/>
  <c r="Y114" i="134"/>
  <c r="X114" i="134"/>
  <c r="W114" i="134"/>
  <c r="V114" i="134"/>
  <c r="U114" i="134"/>
  <c r="T114" i="134"/>
  <c r="S114" i="134"/>
  <c r="R114" i="134"/>
  <c r="E114" i="134"/>
  <c r="D114" i="134"/>
  <c r="C114" i="134"/>
  <c r="P114" i="134" s="1"/>
  <c r="B114" i="134"/>
  <c r="AB113" i="134"/>
  <c r="AA113" i="134"/>
  <c r="Z113" i="134"/>
  <c r="Y113" i="134"/>
  <c r="X113" i="134"/>
  <c r="W113" i="134"/>
  <c r="V113" i="134"/>
  <c r="U113" i="134"/>
  <c r="T113" i="134"/>
  <c r="S113" i="134"/>
  <c r="R113" i="134"/>
  <c r="E113" i="134"/>
  <c r="D113" i="134"/>
  <c r="C113" i="134"/>
  <c r="P113" i="134" s="1"/>
  <c r="B113" i="134"/>
  <c r="AB112" i="134"/>
  <c r="AA112" i="134"/>
  <c r="Z112" i="134"/>
  <c r="Y112" i="134"/>
  <c r="X112" i="134"/>
  <c r="W112" i="134"/>
  <c r="V112" i="134"/>
  <c r="U112" i="134"/>
  <c r="T112" i="134"/>
  <c r="S112" i="134"/>
  <c r="R112" i="134"/>
  <c r="E112" i="134"/>
  <c r="D112" i="134"/>
  <c r="C112" i="134"/>
  <c r="P112" i="134" s="1"/>
  <c r="B112" i="134"/>
  <c r="AB111" i="134"/>
  <c r="AA111" i="134"/>
  <c r="Z111" i="134"/>
  <c r="Y111" i="134"/>
  <c r="X111" i="134"/>
  <c r="W111" i="134"/>
  <c r="V111" i="134"/>
  <c r="U111" i="134"/>
  <c r="T111" i="134"/>
  <c r="S111" i="134"/>
  <c r="R111" i="134"/>
  <c r="E111" i="134"/>
  <c r="D111" i="134"/>
  <c r="C111" i="134"/>
  <c r="B111" i="134"/>
  <c r="AB110" i="134"/>
  <c r="AA110" i="134"/>
  <c r="Z110" i="134"/>
  <c r="Y110" i="134"/>
  <c r="X110" i="134"/>
  <c r="W110" i="134"/>
  <c r="V110" i="134"/>
  <c r="U110" i="134"/>
  <c r="T110" i="134"/>
  <c r="S110" i="134"/>
  <c r="R110" i="134"/>
  <c r="E110" i="134"/>
  <c r="D110" i="134"/>
  <c r="C110" i="134"/>
  <c r="B110" i="134"/>
  <c r="AB109" i="134"/>
  <c r="AA109" i="134"/>
  <c r="Z109" i="134"/>
  <c r="Y109" i="134"/>
  <c r="X109" i="134"/>
  <c r="W109" i="134"/>
  <c r="V109" i="134"/>
  <c r="U109" i="134"/>
  <c r="T109" i="134"/>
  <c r="S109" i="134"/>
  <c r="R109" i="134"/>
  <c r="E109" i="134"/>
  <c r="D109" i="134"/>
  <c r="C109" i="134"/>
  <c r="B109" i="134"/>
  <c r="AB108" i="134"/>
  <c r="AA108" i="134"/>
  <c r="Z108" i="134"/>
  <c r="Y108" i="134"/>
  <c r="X108" i="134"/>
  <c r="W108" i="134"/>
  <c r="V108" i="134"/>
  <c r="U108" i="134"/>
  <c r="T108" i="134"/>
  <c r="S108" i="134"/>
  <c r="R108" i="134"/>
  <c r="E108" i="134"/>
  <c r="D108" i="134"/>
  <c r="C108" i="134"/>
  <c r="B108" i="134"/>
  <c r="AB107" i="134"/>
  <c r="AA107" i="134"/>
  <c r="Z107" i="134"/>
  <c r="Y107" i="134"/>
  <c r="X107" i="134"/>
  <c r="W107" i="134"/>
  <c r="V107" i="134"/>
  <c r="U107" i="134"/>
  <c r="T107" i="134"/>
  <c r="S107" i="134"/>
  <c r="R107" i="134"/>
  <c r="E107" i="134"/>
  <c r="D107" i="134"/>
  <c r="C107" i="134"/>
  <c r="B107" i="134"/>
  <c r="AB106" i="134"/>
  <c r="AA106" i="134"/>
  <c r="Z106" i="134"/>
  <c r="Y106" i="134"/>
  <c r="X106" i="134"/>
  <c r="W106" i="134"/>
  <c r="V106" i="134"/>
  <c r="U106" i="134"/>
  <c r="T106" i="134"/>
  <c r="S106" i="134"/>
  <c r="R106" i="134"/>
  <c r="E106" i="134"/>
  <c r="D106" i="134"/>
  <c r="C106" i="134"/>
  <c r="B106" i="134"/>
  <c r="AB105" i="134"/>
  <c r="AA105" i="134"/>
  <c r="Z105" i="134"/>
  <c r="Y105" i="134"/>
  <c r="X105" i="134"/>
  <c r="W105" i="134"/>
  <c r="V105" i="134"/>
  <c r="U105" i="134"/>
  <c r="T105" i="134"/>
  <c r="S105" i="134"/>
  <c r="R105" i="134"/>
  <c r="E105" i="134"/>
  <c r="D105" i="134"/>
  <c r="C105" i="134"/>
  <c r="B105" i="134"/>
  <c r="AB104" i="134"/>
  <c r="AA104" i="134"/>
  <c r="Z104" i="134"/>
  <c r="Y104" i="134"/>
  <c r="X104" i="134"/>
  <c r="W104" i="134"/>
  <c r="V104" i="134"/>
  <c r="U104" i="134"/>
  <c r="T104" i="134"/>
  <c r="S104" i="134"/>
  <c r="R104" i="134"/>
  <c r="E104" i="134"/>
  <c r="D104" i="134"/>
  <c r="C104" i="134"/>
  <c r="B104" i="134"/>
  <c r="AB103" i="134"/>
  <c r="AA103" i="134"/>
  <c r="Z103" i="134"/>
  <c r="Y103" i="134"/>
  <c r="X103" i="134"/>
  <c r="W103" i="134"/>
  <c r="V103" i="134"/>
  <c r="U103" i="134"/>
  <c r="T103" i="134"/>
  <c r="S103" i="134"/>
  <c r="R103" i="134"/>
  <c r="E103" i="134"/>
  <c r="D103" i="134"/>
  <c r="C103" i="134"/>
  <c r="B103" i="134"/>
  <c r="AB102" i="134"/>
  <c r="AA102" i="134"/>
  <c r="Z102" i="134"/>
  <c r="Y102" i="134"/>
  <c r="X102" i="134"/>
  <c r="W102" i="134"/>
  <c r="V102" i="134"/>
  <c r="U102" i="134"/>
  <c r="T102" i="134"/>
  <c r="S102" i="134"/>
  <c r="R102" i="134"/>
  <c r="E102" i="134"/>
  <c r="D102" i="134"/>
  <c r="C102" i="134"/>
  <c r="P102" i="134" s="1"/>
  <c r="B102" i="134"/>
  <c r="AB101" i="134"/>
  <c r="AA101" i="134"/>
  <c r="Z101" i="134"/>
  <c r="Y101" i="134"/>
  <c r="X101" i="134"/>
  <c r="W101" i="134"/>
  <c r="V101" i="134"/>
  <c r="U101" i="134"/>
  <c r="T101" i="134"/>
  <c r="S101" i="134"/>
  <c r="R101" i="134"/>
  <c r="E101" i="134"/>
  <c r="D101" i="134"/>
  <c r="C101" i="134"/>
  <c r="P101" i="134" s="1"/>
  <c r="B101" i="134"/>
  <c r="AB100" i="134"/>
  <c r="AA100" i="134"/>
  <c r="Z100" i="134"/>
  <c r="Y100" i="134"/>
  <c r="X100" i="134"/>
  <c r="W100" i="134"/>
  <c r="V100" i="134"/>
  <c r="U100" i="134"/>
  <c r="T100" i="134"/>
  <c r="S100" i="134"/>
  <c r="R100" i="134"/>
  <c r="E100" i="134"/>
  <c r="D100" i="134"/>
  <c r="C100" i="134"/>
  <c r="P100" i="134" s="1"/>
  <c r="B100" i="134"/>
  <c r="AB99" i="134"/>
  <c r="AA99" i="134"/>
  <c r="Z99" i="134"/>
  <c r="Y99" i="134"/>
  <c r="X99" i="134"/>
  <c r="W99" i="134"/>
  <c r="V99" i="134"/>
  <c r="U99" i="134"/>
  <c r="T99" i="134"/>
  <c r="S99" i="134"/>
  <c r="R99" i="134"/>
  <c r="E99" i="134"/>
  <c r="D99" i="134"/>
  <c r="C99" i="134"/>
  <c r="P99" i="134" s="1"/>
  <c r="B99" i="134"/>
  <c r="AB98" i="134"/>
  <c r="AA98" i="134"/>
  <c r="Z98" i="134"/>
  <c r="Y98" i="134"/>
  <c r="X98" i="134"/>
  <c r="W98" i="134"/>
  <c r="V98" i="134"/>
  <c r="U98" i="134"/>
  <c r="T98" i="134"/>
  <c r="S98" i="134"/>
  <c r="R98" i="134"/>
  <c r="E98" i="134"/>
  <c r="D98" i="134"/>
  <c r="C98" i="134"/>
  <c r="P98" i="134" s="1"/>
  <c r="B98" i="134"/>
  <c r="AB97" i="134"/>
  <c r="AA97" i="134"/>
  <c r="Z97" i="134"/>
  <c r="Y97" i="134"/>
  <c r="X97" i="134"/>
  <c r="W97" i="134"/>
  <c r="V97" i="134"/>
  <c r="U97" i="134"/>
  <c r="T97" i="134"/>
  <c r="S97" i="134"/>
  <c r="R97" i="134"/>
  <c r="E97" i="134"/>
  <c r="D97" i="134"/>
  <c r="C97" i="134"/>
  <c r="P97" i="134" s="1"/>
  <c r="B97" i="134"/>
  <c r="AB96" i="134"/>
  <c r="AA96" i="134"/>
  <c r="Z96" i="134"/>
  <c r="Y96" i="134"/>
  <c r="X96" i="134"/>
  <c r="W96" i="134"/>
  <c r="V96" i="134"/>
  <c r="U96" i="134"/>
  <c r="T96" i="134"/>
  <c r="S96" i="134"/>
  <c r="R96" i="134"/>
  <c r="E96" i="134"/>
  <c r="D96" i="134"/>
  <c r="C96" i="134"/>
  <c r="B96" i="134"/>
  <c r="AB95" i="134"/>
  <c r="AA95" i="134"/>
  <c r="Z95" i="134"/>
  <c r="Y95" i="134"/>
  <c r="X95" i="134"/>
  <c r="W95" i="134"/>
  <c r="V95" i="134"/>
  <c r="U95" i="134"/>
  <c r="T95" i="134"/>
  <c r="S95" i="134"/>
  <c r="R95" i="134"/>
  <c r="E95" i="134"/>
  <c r="D95" i="134"/>
  <c r="C95" i="134"/>
  <c r="B95" i="134"/>
  <c r="AB94" i="134"/>
  <c r="AA94" i="134"/>
  <c r="Z94" i="134"/>
  <c r="Y94" i="134"/>
  <c r="X94" i="134"/>
  <c r="W94" i="134"/>
  <c r="V94" i="134"/>
  <c r="U94" i="134"/>
  <c r="T94" i="134"/>
  <c r="S94" i="134"/>
  <c r="R94" i="134"/>
  <c r="E94" i="134"/>
  <c r="D94" i="134"/>
  <c r="C94" i="134"/>
  <c r="B94" i="134"/>
  <c r="AB93" i="134"/>
  <c r="AA93" i="134"/>
  <c r="Z93" i="134"/>
  <c r="Y93" i="134"/>
  <c r="X93" i="134"/>
  <c r="W93" i="134"/>
  <c r="V93" i="134"/>
  <c r="U93" i="134"/>
  <c r="T93" i="134"/>
  <c r="S93" i="134"/>
  <c r="R93" i="134"/>
  <c r="E93" i="134"/>
  <c r="D93" i="134"/>
  <c r="C93" i="134"/>
  <c r="B93" i="134"/>
  <c r="AB92" i="134"/>
  <c r="AA92" i="134"/>
  <c r="Z92" i="134"/>
  <c r="Y92" i="134"/>
  <c r="X92" i="134"/>
  <c r="W92" i="134"/>
  <c r="V92" i="134"/>
  <c r="U92" i="134"/>
  <c r="T92" i="134"/>
  <c r="S92" i="134"/>
  <c r="R92" i="134"/>
  <c r="E92" i="134"/>
  <c r="D92" i="134"/>
  <c r="C92" i="134"/>
  <c r="B92" i="134"/>
  <c r="AB91" i="134"/>
  <c r="AA91" i="134"/>
  <c r="Z91" i="134"/>
  <c r="Y91" i="134"/>
  <c r="X91" i="134"/>
  <c r="W91" i="134"/>
  <c r="V91" i="134"/>
  <c r="U91" i="134"/>
  <c r="T91" i="134"/>
  <c r="S91" i="134"/>
  <c r="R91" i="134"/>
  <c r="E91" i="134"/>
  <c r="D91" i="134"/>
  <c r="C91" i="134"/>
  <c r="P91" i="134" s="1"/>
  <c r="B91" i="134"/>
  <c r="AB90" i="134"/>
  <c r="AA90" i="134"/>
  <c r="Z90" i="134"/>
  <c r="Y90" i="134"/>
  <c r="X90" i="134"/>
  <c r="W90" i="134"/>
  <c r="V90" i="134"/>
  <c r="U90" i="134"/>
  <c r="T90" i="134"/>
  <c r="S90" i="134"/>
  <c r="R90" i="134"/>
  <c r="E90" i="134"/>
  <c r="D90" i="134"/>
  <c r="C90" i="134"/>
  <c r="P90" i="134" s="1"/>
  <c r="B90" i="134"/>
  <c r="AB89" i="134"/>
  <c r="AA89" i="134"/>
  <c r="Z89" i="134"/>
  <c r="Y89" i="134"/>
  <c r="X89" i="134"/>
  <c r="W89" i="134"/>
  <c r="V89" i="134"/>
  <c r="U89" i="134"/>
  <c r="T89" i="134"/>
  <c r="S89" i="134"/>
  <c r="R89" i="134"/>
  <c r="E89" i="134"/>
  <c r="D89" i="134"/>
  <c r="C89" i="134"/>
  <c r="P89" i="134" s="1"/>
  <c r="B89" i="134"/>
  <c r="AB88" i="134"/>
  <c r="AA88" i="134"/>
  <c r="Z88" i="134"/>
  <c r="Y88" i="134"/>
  <c r="X88" i="134"/>
  <c r="W88" i="134"/>
  <c r="V88" i="134"/>
  <c r="U88" i="134"/>
  <c r="T88" i="134"/>
  <c r="S88" i="134"/>
  <c r="R88" i="134"/>
  <c r="E88" i="134"/>
  <c r="D88" i="134"/>
  <c r="C88" i="134"/>
  <c r="P88" i="134" s="1"/>
  <c r="B88" i="134"/>
  <c r="AB87" i="134"/>
  <c r="AA87" i="134"/>
  <c r="Z87" i="134"/>
  <c r="Y87" i="134"/>
  <c r="X87" i="134"/>
  <c r="W87" i="134"/>
  <c r="V87" i="134"/>
  <c r="U87" i="134"/>
  <c r="T87" i="134"/>
  <c r="S87" i="134"/>
  <c r="R87" i="134"/>
  <c r="E87" i="134"/>
  <c r="D87" i="134"/>
  <c r="C87" i="134"/>
  <c r="P87" i="134" s="1"/>
  <c r="B87" i="134"/>
  <c r="AB86" i="134"/>
  <c r="AA86" i="134"/>
  <c r="Z86" i="134"/>
  <c r="Y86" i="134"/>
  <c r="X86" i="134"/>
  <c r="W86" i="134"/>
  <c r="V86" i="134"/>
  <c r="U86" i="134"/>
  <c r="T86" i="134"/>
  <c r="S86" i="134"/>
  <c r="R86" i="134"/>
  <c r="E86" i="134"/>
  <c r="D86" i="134"/>
  <c r="C86" i="134"/>
  <c r="P86" i="134" s="1"/>
  <c r="B86" i="134"/>
  <c r="AB85" i="134"/>
  <c r="AA85" i="134"/>
  <c r="Z85" i="134"/>
  <c r="Y85" i="134"/>
  <c r="X85" i="134"/>
  <c r="W85" i="134"/>
  <c r="V85" i="134"/>
  <c r="U85" i="134"/>
  <c r="T85" i="134"/>
  <c r="S85" i="134"/>
  <c r="R85" i="134"/>
  <c r="E85" i="134"/>
  <c r="D85" i="134"/>
  <c r="C85" i="134"/>
  <c r="B85" i="134"/>
  <c r="AB84" i="134"/>
  <c r="AA84" i="134"/>
  <c r="Z84" i="134"/>
  <c r="Y84" i="134"/>
  <c r="X84" i="134"/>
  <c r="W84" i="134"/>
  <c r="V84" i="134"/>
  <c r="U84" i="134"/>
  <c r="T84" i="134"/>
  <c r="S84" i="134"/>
  <c r="R84" i="134"/>
  <c r="E84" i="134"/>
  <c r="D84" i="134"/>
  <c r="C84" i="134"/>
  <c r="B84" i="134"/>
  <c r="AB83" i="134"/>
  <c r="AA83" i="134"/>
  <c r="Z83" i="134"/>
  <c r="Y83" i="134"/>
  <c r="X83" i="134"/>
  <c r="W83" i="134"/>
  <c r="V83" i="134"/>
  <c r="U83" i="134"/>
  <c r="T83" i="134"/>
  <c r="S83" i="134"/>
  <c r="R83" i="134"/>
  <c r="E83" i="134"/>
  <c r="D83" i="134"/>
  <c r="C83" i="134"/>
  <c r="P83" i="134" s="1"/>
  <c r="B83" i="134"/>
  <c r="AB82" i="134"/>
  <c r="AA82" i="134"/>
  <c r="Z82" i="134"/>
  <c r="Y82" i="134"/>
  <c r="X82" i="134"/>
  <c r="W82" i="134"/>
  <c r="V82" i="134"/>
  <c r="U82" i="134"/>
  <c r="T82" i="134"/>
  <c r="S82" i="134"/>
  <c r="R82" i="134"/>
  <c r="E82" i="134"/>
  <c r="D82" i="134"/>
  <c r="C82" i="134"/>
  <c r="P82" i="134" s="1"/>
  <c r="B82" i="134"/>
  <c r="AB81" i="134"/>
  <c r="AA81" i="134"/>
  <c r="Z81" i="134"/>
  <c r="Y81" i="134"/>
  <c r="X81" i="134"/>
  <c r="W81" i="134"/>
  <c r="V81" i="134"/>
  <c r="U81" i="134"/>
  <c r="T81" i="134"/>
  <c r="S81" i="134"/>
  <c r="R81" i="134"/>
  <c r="E81" i="134"/>
  <c r="D81" i="134"/>
  <c r="C81" i="134"/>
  <c r="P81" i="134" s="1"/>
  <c r="B81" i="134"/>
  <c r="AB80" i="134"/>
  <c r="AA80" i="134"/>
  <c r="Z80" i="134"/>
  <c r="Y80" i="134"/>
  <c r="X80" i="134"/>
  <c r="W80" i="134"/>
  <c r="V80" i="134"/>
  <c r="U80" i="134"/>
  <c r="T80" i="134"/>
  <c r="S80" i="134"/>
  <c r="R80" i="134"/>
  <c r="E80" i="134"/>
  <c r="D80" i="134"/>
  <c r="C80" i="134"/>
  <c r="B80" i="134"/>
  <c r="AB79" i="134"/>
  <c r="AA79" i="134"/>
  <c r="Z79" i="134"/>
  <c r="Y79" i="134"/>
  <c r="X79" i="134"/>
  <c r="W79" i="134"/>
  <c r="V79" i="134"/>
  <c r="U79" i="134"/>
  <c r="T79" i="134"/>
  <c r="S79" i="134"/>
  <c r="R79" i="134"/>
  <c r="E79" i="134"/>
  <c r="D79" i="134"/>
  <c r="C79" i="134"/>
  <c r="B79" i="134"/>
  <c r="AB78" i="134"/>
  <c r="AA78" i="134"/>
  <c r="Z78" i="134"/>
  <c r="Y78" i="134"/>
  <c r="X78" i="134"/>
  <c r="W78" i="134"/>
  <c r="V78" i="134"/>
  <c r="U78" i="134"/>
  <c r="T78" i="134"/>
  <c r="S78" i="134"/>
  <c r="R78" i="134"/>
  <c r="E78" i="134"/>
  <c r="D78" i="134"/>
  <c r="C78" i="134"/>
  <c r="B78" i="134"/>
  <c r="AB77" i="134"/>
  <c r="AA77" i="134"/>
  <c r="Z77" i="134"/>
  <c r="Y77" i="134"/>
  <c r="X77" i="134"/>
  <c r="W77" i="134"/>
  <c r="V77" i="134"/>
  <c r="U77" i="134"/>
  <c r="T77" i="134"/>
  <c r="S77" i="134"/>
  <c r="R77" i="134"/>
  <c r="E77" i="134"/>
  <c r="D77" i="134"/>
  <c r="C77" i="134"/>
  <c r="P77" i="134" s="1"/>
  <c r="B77" i="134"/>
  <c r="AB76" i="134"/>
  <c r="AA76" i="134"/>
  <c r="Z76" i="134"/>
  <c r="Y76" i="134"/>
  <c r="X76" i="134"/>
  <c r="W76" i="134"/>
  <c r="V76" i="134"/>
  <c r="U76" i="134"/>
  <c r="T76" i="134"/>
  <c r="S76" i="134"/>
  <c r="R76" i="134"/>
  <c r="E76" i="134"/>
  <c r="D76" i="134"/>
  <c r="C76" i="134"/>
  <c r="P76" i="134" s="1"/>
  <c r="B76" i="134"/>
  <c r="AB75" i="134"/>
  <c r="AA75" i="134"/>
  <c r="Z75" i="134"/>
  <c r="Y75" i="134"/>
  <c r="X75" i="134"/>
  <c r="W75" i="134"/>
  <c r="V75" i="134"/>
  <c r="U75" i="134"/>
  <c r="T75" i="134"/>
  <c r="S75" i="134"/>
  <c r="R75" i="134"/>
  <c r="E75" i="134"/>
  <c r="D75" i="134"/>
  <c r="C75" i="134"/>
  <c r="P75" i="134" s="1"/>
  <c r="B75" i="134"/>
  <c r="AB74" i="134"/>
  <c r="AA74" i="134"/>
  <c r="Z74" i="134"/>
  <c r="Y74" i="134"/>
  <c r="X74" i="134"/>
  <c r="W74" i="134"/>
  <c r="V74" i="134"/>
  <c r="U74" i="134"/>
  <c r="T74" i="134"/>
  <c r="S74" i="134"/>
  <c r="R74" i="134"/>
  <c r="E74" i="134"/>
  <c r="D74" i="134"/>
  <c r="C74" i="134"/>
  <c r="P74" i="134" s="1"/>
  <c r="B74" i="134"/>
  <c r="AB73" i="134"/>
  <c r="AA73" i="134"/>
  <c r="Z73" i="134"/>
  <c r="Y73" i="134"/>
  <c r="X73" i="134"/>
  <c r="W73" i="134"/>
  <c r="V73" i="134"/>
  <c r="U73" i="134"/>
  <c r="T73" i="134"/>
  <c r="S73" i="134"/>
  <c r="R73" i="134"/>
  <c r="E73" i="134"/>
  <c r="D73" i="134"/>
  <c r="C73" i="134"/>
  <c r="P73" i="134" s="1"/>
  <c r="B73" i="134"/>
  <c r="AB72" i="134"/>
  <c r="AA72" i="134"/>
  <c r="Z72" i="134"/>
  <c r="Y72" i="134"/>
  <c r="X72" i="134"/>
  <c r="W72" i="134"/>
  <c r="V72" i="134"/>
  <c r="U72" i="134"/>
  <c r="T72" i="134"/>
  <c r="S72" i="134"/>
  <c r="R72" i="134"/>
  <c r="E72" i="134"/>
  <c r="D72" i="134"/>
  <c r="C72" i="134"/>
  <c r="P72" i="134" s="1"/>
  <c r="B72" i="134"/>
  <c r="AB71" i="134"/>
  <c r="AA71" i="134"/>
  <c r="Z71" i="134"/>
  <c r="Y71" i="134"/>
  <c r="X71" i="134"/>
  <c r="W71" i="134"/>
  <c r="V71" i="134"/>
  <c r="U71" i="134"/>
  <c r="T71" i="134"/>
  <c r="S71" i="134"/>
  <c r="R71" i="134"/>
  <c r="E71" i="134"/>
  <c r="D71" i="134"/>
  <c r="C71" i="134"/>
  <c r="P71" i="134" s="1"/>
  <c r="B71" i="134"/>
  <c r="AB70" i="134"/>
  <c r="AA70" i="134"/>
  <c r="Z70" i="134"/>
  <c r="Y70" i="134"/>
  <c r="X70" i="134"/>
  <c r="W70" i="134"/>
  <c r="V70" i="134"/>
  <c r="U70" i="134"/>
  <c r="T70" i="134"/>
  <c r="S70" i="134"/>
  <c r="R70" i="134"/>
  <c r="E70" i="134"/>
  <c r="D70" i="134"/>
  <c r="C70" i="134"/>
  <c r="B70" i="134"/>
  <c r="AB69" i="134"/>
  <c r="AA69" i="134"/>
  <c r="Z69" i="134"/>
  <c r="Y69" i="134"/>
  <c r="X69" i="134"/>
  <c r="W69" i="134"/>
  <c r="V69" i="134"/>
  <c r="U69" i="134"/>
  <c r="T69" i="134"/>
  <c r="S69" i="134"/>
  <c r="R69" i="134"/>
  <c r="E69" i="134"/>
  <c r="D69" i="134"/>
  <c r="C69" i="134"/>
  <c r="B69" i="134"/>
  <c r="AB68" i="134"/>
  <c r="AA68" i="134"/>
  <c r="Z68" i="134"/>
  <c r="Y68" i="134"/>
  <c r="X68" i="134"/>
  <c r="W68" i="134"/>
  <c r="V68" i="134"/>
  <c r="U68" i="134"/>
  <c r="T68" i="134"/>
  <c r="S68" i="134"/>
  <c r="R68" i="134"/>
  <c r="E68" i="134"/>
  <c r="D68" i="134"/>
  <c r="C68" i="134"/>
  <c r="B68" i="134"/>
  <c r="AB67" i="134"/>
  <c r="AA67" i="134"/>
  <c r="Z67" i="134"/>
  <c r="Y67" i="134"/>
  <c r="X67" i="134"/>
  <c r="W67" i="134"/>
  <c r="V67" i="134"/>
  <c r="U67" i="134"/>
  <c r="T67" i="134"/>
  <c r="S67" i="134"/>
  <c r="R67" i="134"/>
  <c r="E67" i="134"/>
  <c r="D67" i="134"/>
  <c r="C67" i="134"/>
  <c r="B67" i="134"/>
  <c r="AB66" i="134"/>
  <c r="AA66" i="134"/>
  <c r="Z66" i="134"/>
  <c r="Y66" i="134"/>
  <c r="X66" i="134"/>
  <c r="W66" i="134"/>
  <c r="V66" i="134"/>
  <c r="U66" i="134"/>
  <c r="T66" i="134"/>
  <c r="S66" i="134"/>
  <c r="R66" i="134"/>
  <c r="E66" i="134"/>
  <c r="D66" i="134"/>
  <c r="C66" i="134"/>
  <c r="B66" i="134"/>
  <c r="AB65" i="134"/>
  <c r="AA65" i="134"/>
  <c r="Z65" i="134"/>
  <c r="Y65" i="134"/>
  <c r="X65" i="134"/>
  <c r="W65" i="134"/>
  <c r="V65" i="134"/>
  <c r="U65" i="134"/>
  <c r="T65" i="134"/>
  <c r="S65" i="134"/>
  <c r="R65" i="134"/>
  <c r="E65" i="134"/>
  <c r="D65" i="134"/>
  <c r="C65" i="134"/>
  <c r="B65" i="134"/>
  <c r="AB64" i="134"/>
  <c r="AA64" i="134"/>
  <c r="Z64" i="134"/>
  <c r="Y64" i="134"/>
  <c r="X64" i="134"/>
  <c r="W64" i="134"/>
  <c r="V64" i="134"/>
  <c r="U64" i="134"/>
  <c r="T64" i="134"/>
  <c r="S64" i="134"/>
  <c r="R64" i="134"/>
  <c r="E64" i="134"/>
  <c r="D64" i="134"/>
  <c r="C64" i="134"/>
  <c r="B64" i="134"/>
  <c r="AB63" i="134"/>
  <c r="AA63" i="134"/>
  <c r="Z63" i="134"/>
  <c r="Y63" i="134"/>
  <c r="X63" i="134"/>
  <c r="W63" i="134"/>
  <c r="V63" i="134"/>
  <c r="U63" i="134"/>
  <c r="T63" i="134"/>
  <c r="S63" i="134"/>
  <c r="R63" i="134"/>
  <c r="E63" i="134"/>
  <c r="D63" i="134"/>
  <c r="C63" i="134"/>
  <c r="B63" i="134"/>
  <c r="AB62" i="134"/>
  <c r="AA62" i="134"/>
  <c r="Z62" i="134"/>
  <c r="Y62" i="134"/>
  <c r="X62" i="134"/>
  <c r="W62" i="134"/>
  <c r="V62" i="134"/>
  <c r="U62" i="134"/>
  <c r="T62" i="134"/>
  <c r="S62" i="134"/>
  <c r="R62" i="134"/>
  <c r="E62" i="134"/>
  <c r="D62" i="134"/>
  <c r="C62" i="134"/>
  <c r="B62" i="134"/>
  <c r="AB61" i="134"/>
  <c r="AA61" i="134"/>
  <c r="Z61" i="134"/>
  <c r="Y61" i="134"/>
  <c r="X61" i="134"/>
  <c r="W61" i="134"/>
  <c r="V61" i="134"/>
  <c r="U61" i="134"/>
  <c r="T61" i="134"/>
  <c r="S61" i="134"/>
  <c r="R61" i="134"/>
  <c r="E61" i="134"/>
  <c r="D61" i="134"/>
  <c r="C61" i="134"/>
  <c r="B61" i="134"/>
  <c r="AB60" i="134"/>
  <c r="AA60" i="134"/>
  <c r="Z60" i="134"/>
  <c r="Y60" i="134"/>
  <c r="X60" i="134"/>
  <c r="W60" i="134"/>
  <c r="V60" i="134"/>
  <c r="U60" i="134"/>
  <c r="T60" i="134"/>
  <c r="S60" i="134"/>
  <c r="R60" i="134"/>
  <c r="E60" i="134"/>
  <c r="D60" i="134"/>
  <c r="C60" i="134"/>
  <c r="B60" i="134"/>
  <c r="AB59" i="134"/>
  <c r="AA59" i="134"/>
  <c r="Z59" i="134"/>
  <c r="Y59" i="134"/>
  <c r="X59" i="134"/>
  <c r="W59" i="134"/>
  <c r="V59" i="134"/>
  <c r="U59" i="134"/>
  <c r="T59" i="134"/>
  <c r="S59" i="134"/>
  <c r="R59" i="134"/>
  <c r="E59" i="134"/>
  <c r="D59" i="134"/>
  <c r="C59" i="134"/>
  <c r="B59" i="134"/>
  <c r="AB58" i="134"/>
  <c r="AA58" i="134"/>
  <c r="Z58" i="134"/>
  <c r="Y58" i="134"/>
  <c r="X58" i="134"/>
  <c r="W58" i="134"/>
  <c r="V58" i="134"/>
  <c r="U58" i="134"/>
  <c r="T58" i="134"/>
  <c r="S58" i="134"/>
  <c r="R58" i="134"/>
  <c r="E58" i="134"/>
  <c r="D58" i="134"/>
  <c r="C58" i="134"/>
  <c r="B58" i="134"/>
  <c r="AB57" i="134"/>
  <c r="AA57" i="134"/>
  <c r="Z57" i="134"/>
  <c r="Y57" i="134"/>
  <c r="X57" i="134"/>
  <c r="W57" i="134"/>
  <c r="V57" i="134"/>
  <c r="U57" i="134"/>
  <c r="T57" i="134"/>
  <c r="S57" i="134"/>
  <c r="R57" i="134"/>
  <c r="E57" i="134"/>
  <c r="D57" i="134"/>
  <c r="C57" i="134"/>
  <c r="B57" i="134"/>
  <c r="AB56" i="134"/>
  <c r="AA56" i="134"/>
  <c r="Z56" i="134"/>
  <c r="Y56" i="134"/>
  <c r="X56" i="134"/>
  <c r="W56" i="134"/>
  <c r="V56" i="134"/>
  <c r="U56" i="134"/>
  <c r="T56" i="134"/>
  <c r="S56" i="134"/>
  <c r="R56" i="134"/>
  <c r="E56" i="134"/>
  <c r="D56" i="134"/>
  <c r="C56" i="134"/>
  <c r="B56" i="134"/>
  <c r="AB55" i="134"/>
  <c r="AA55" i="134"/>
  <c r="Z55" i="134"/>
  <c r="Y55" i="134"/>
  <c r="X55" i="134"/>
  <c r="W55" i="134"/>
  <c r="V55" i="134"/>
  <c r="U55" i="134"/>
  <c r="T55" i="134"/>
  <c r="S55" i="134"/>
  <c r="R55" i="134"/>
  <c r="E55" i="134"/>
  <c r="D55" i="134"/>
  <c r="C55" i="134"/>
  <c r="B55" i="134"/>
  <c r="AB54" i="134"/>
  <c r="AA54" i="134"/>
  <c r="Z54" i="134"/>
  <c r="Y54" i="134"/>
  <c r="X54" i="134"/>
  <c r="W54" i="134"/>
  <c r="V54" i="134"/>
  <c r="U54" i="134"/>
  <c r="T54" i="134"/>
  <c r="S54" i="134"/>
  <c r="R54" i="134"/>
  <c r="E54" i="134"/>
  <c r="D54" i="134"/>
  <c r="C54" i="134"/>
  <c r="B54" i="134"/>
  <c r="AB53" i="134"/>
  <c r="AA53" i="134"/>
  <c r="Z53" i="134"/>
  <c r="Y53" i="134"/>
  <c r="X53" i="134"/>
  <c r="W53" i="134"/>
  <c r="V53" i="134"/>
  <c r="U53" i="134"/>
  <c r="T53" i="134"/>
  <c r="S53" i="134"/>
  <c r="R53" i="134"/>
  <c r="E53" i="134"/>
  <c r="D53" i="134"/>
  <c r="C53" i="134"/>
  <c r="B53" i="134"/>
  <c r="AB52" i="134"/>
  <c r="AA52" i="134"/>
  <c r="Z52" i="134"/>
  <c r="Y52" i="134"/>
  <c r="X52" i="134"/>
  <c r="W52" i="134"/>
  <c r="V52" i="134"/>
  <c r="U52" i="134"/>
  <c r="T52" i="134"/>
  <c r="S52" i="134"/>
  <c r="R52" i="134"/>
  <c r="E52" i="134"/>
  <c r="D52" i="134"/>
  <c r="C52" i="134"/>
  <c r="B52" i="134"/>
  <c r="AB51" i="134"/>
  <c r="AA51" i="134"/>
  <c r="Z51" i="134"/>
  <c r="Y51" i="134"/>
  <c r="X51" i="134"/>
  <c r="W51" i="134"/>
  <c r="V51" i="134"/>
  <c r="U51" i="134"/>
  <c r="T51" i="134"/>
  <c r="S51" i="134"/>
  <c r="R51" i="134"/>
  <c r="E51" i="134"/>
  <c r="D51" i="134"/>
  <c r="C51" i="134"/>
  <c r="B51" i="134"/>
  <c r="AB50" i="134"/>
  <c r="AA50" i="134"/>
  <c r="Z50" i="134"/>
  <c r="Y50" i="134"/>
  <c r="X50" i="134"/>
  <c r="W50" i="134"/>
  <c r="V50" i="134"/>
  <c r="U50" i="134"/>
  <c r="T50" i="134"/>
  <c r="S50" i="134"/>
  <c r="R50" i="134"/>
  <c r="E50" i="134"/>
  <c r="D50" i="134"/>
  <c r="C50" i="134"/>
  <c r="B50" i="134"/>
  <c r="AB49" i="134"/>
  <c r="AA49" i="134"/>
  <c r="Z49" i="134"/>
  <c r="Y49" i="134"/>
  <c r="X49" i="134"/>
  <c r="W49" i="134"/>
  <c r="V49" i="134"/>
  <c r="U49" i="134"/>
  <c r="T49" i="134"/>
  <c r="S49" i="134"/>
  <c r="R49" i="134"/>
  <c r="E49" i="134"/>
  <c r="D49" i="134"/>
  <c r="C49" i="134"/>
  <c r="B49" i="134"/>
  <c r="AB48" i="134"/>
  <c r="AA48" i="134"/>
  <c r="Z48" i="134"/>
  <c r="Y48" i="134"/>
  <c r="X48" i="134"/>
  <c r="W48" i="134"/>
  <c r="V48" i="134"/>
  <c r="U48" i="134"/>
  <c r="T48" i="134"/>
  <c r="S48" i="134"/>
  <c r="R48" i="134"/>
  <c r="E48" i="134"/>
  <c r="D48" i="134"/>
  <c r="C48" i="134"/>
  <c r="B48" i="134"/>
  <c r="AB47" i="134"/>
  <c r="AA47" i="134"/>
  <c r="Z47" i="134"/>
  <c r="Y47" i="134"/>
  <c r="X47" i="134"/>
  <c r="W47" i="134"/>
  <c r="V47" i="134"/>
  <c r="U47" i="134"/>
  <c r="T47" i="134"/>
  <c r="S47" i="134"/>
  <c r="R47" i="134"/>
  <c r="E47" i="134"/>
  <c r="D47" i="134"/>
  <c r="C47" i="134"/>
  <c r="B47" i="134"/>
  <c r="AB46" i="134"/>
  <c r="AA46" i="134"/>
  <c r="Z46" i="134"/>
  <c r="Y46" i="134"/>
  <c r="X46" i="134"/>
  <c r="W46" i="134"/>
  <c r="V46" i="134"/>
  <c r="U46" i="134"/>
  <c r="T46" i="134"/>
  <c r="S46" i="134"/>
  <c r="R46" i="134"/>
  <c r="E46" i="134"/>
  <c r="D46" i="134"/>
  <c r="C46" i="134"/>
  <c r="B46" i="134"/>
  <c r="AB45" i="134"/>
  <c r="AA45" i="134"/>
  <c r="Z45" i="134"/>
  <c r="Y45" i="134"/>
  <c r="X45" i="134"/>
  <c r="W45" i="134"/>
  <c r="V45" i="134"/>
  <c r="U45" i="134"/>
  <c r="T45" i="134"/>
  <c r="S45" i="134"/>
  <c r="R45" i="134"/>
  <c r="E45" i="134"/>
  <c r="D45" i="134"/>
  <c r="C45" i="134"/>
  <c r="B45" i="134"/>
  <c r="AB44" i="134"/>
  <c r="AA44" i="134"/>
  <c r="Z44" i="134"/>
  <c r="Y44" i="134"/>
  <c r="X44" i="134"/>
  <c r="W44" i="134"/>
  <c r="V44" i="134"/>
  <c r="U44" i="134"/>
  <c r="T44" i="134"/>
  <c r="S44" i="134"/>
  <c r="R44" i="134"/>
  <c r="E44" i="134"/>
  <c r="D44" i="134"/>
  <c r="C44" i="134"/>
  <c r="B44" i="134"/>
  <c r="AB43" i="134"/>
  <c r="AA43" i="134"/>
  <c r="Z43" i="134"/>
  <c r="Y43" i="134"/>
  <c r="X43" i="134"/>
  <c r="W43" i="134"/>
  <c r="V43" i="134"/>
  <c r="U43" i="134"/>
  <c r="T43" i="134"/>
  <c r="S43" i="134"/>
  <c r="R43" i="134"/>
  <c r="E43" i="134"/>
  <c r="D43" i="134"/>
  <c r="C43" i="134"/>
  <c r="B43" i="134"/>
  <c r="AB42" i="134"/>
  <c r="AA42" i="134"/>
  <c r="Z42" i="134"/>
  <c r="Y42" i="134"/>
  <c r="X42" i="134"/>
  <c r="W42" i="134"/>
  <c r="V42" i="134"/>
  <c r="U42" i="134"/>
  <c r="T42" i="134"/>
  <c r="S42" i="134"/>
  <c r="R42" i="134"/>
  <c r="E42" i="134"/>
  <c r="D42" i="134"/>
  <c r="C42" i="134"/>
  <c r="B42" i="134"/>
  <c r="AB41" i="134"/>
  <c r="AA41" i="134"/>
  <c r="Z41" i="134"/>
  <c r="Y41" i="134"/>
  <c r="X41" i="134"/>
  <c r="W41" i="134"/>
  <c r="V41" i="134"/>
  <c r="U41" i="134"/>
  <c r="T41" i="134"/>
  <c r="S41" i="134"/>
  <c r="R41" i="134"/>
  <c r="E41" i="134"/>
  <c r="D41" i="134"/>
  <c r="C41" i="134"/>
  <c r="B41" i="134"/>
  <c r="AB40" i="134"/>
  <c r="AA40" i="134"/>
  <c r="Z40" i="134"/>
  <c r="Y40" i="134"/>
  <c r="X40" i="134"/>
  <c r="W40" i="134"/>
  <c r="V40" i="134"/>
  <c r="U40" i="134"/>
  <c r="T40" i="134"/>
  <c r="S40" i="134"/>
  <c r="R40" i="134"/>
  <c r="E40" i="134"/>
  <c r="D40" i="134"/>
  <c r="C40" i="134"/>
  <c r="B40" i="134"/>
  <c r="AB39" i="134"/>
  <c r="AA39" i="134"/>
  <c r="Z39" i="134"/>
  <c r="Y39" i="134"/>
  <c r="X39" i="134"/>
  <c r="W39" i="134"/>
  <c r="V39" i="134"/>
  <c r="U39" i="134"/>
  <c r="T39" i="134"/>
  <c r="S39" i="134"/>
  <c r="R39" i="134"/>
  <c r="E39" i="134"/>
  <c r="D39" i="134"/>
  <c r="C39" i="134"/>
  <c r="B39" i="134"/>
  <c r="AB38" i="134"/>
  <c r="AA38" i="134"/>
  <c r="Z38" i="134"/>
  <c r="Y38" i="134"/>
  <c r="X38" i="134"/>
  <c r="W38" i="134"/>
  <c r="V38" i="134"/>
  <c r="U38" i="134"/>
  <c r="T38" i="134"/>
  <c r="S38" i="134"/>
  <c r="R38" i="134"/>
  <c r="E38" i="134"/>
  <c r="D38" i="134"/>
  <c r="C38" i="134"/>
  <c r="B38" i="134"/>
  <c r="AB37" i="134"/>
  <c r="AA37" i="134"/>
  <c r="Z37" i="134"/>
  <c r="Y37" i="134"/>
  <c r="X37" i="134"/>
  <c r="W37" i="134"/>
  <c r="V37" i="134"/>
  <c r="U37" i="134"/>
  <c r="T37" i="134"/>
  <c r="S37" i="134"/>
  <c r="R37" i="134"/>
  <c r="E37" i="134"/>
  <c r="D37" i="134"/>
  <c r="C37" i="134"/>
  <c r="B37" i="134"/>
  <c r="AB36" i="134"/>
  <c r="AA36" i="134"/>
  <c r="Z36" i="134"/>
  <c r="Y36" i="134"/>
  <c r="X36" i="134"/>
  <c r="W36" i="134"/>
  <c r="V36" i="134"/>
  <c r="U36" i="134"/>
  <c r="T36" i="134"/>
  <c r="S36" i="134"/>
  <c r="R36" i="134"/>
  <c r="E36" i="134"/>
  <c r="D36" i="134"/>
  <c r="C36" i="134"/>
  <c r="B36" i="134"/>
  <c r="AB35" i="134"/>
  <c r="AA35" i="134"/>
  <c r="Z35" i="134"/>
  <c r="Y35" i="134"/>
  <c r="X35" i="134"/>
  <c r="W35" i="134"/>
  <c r="V35" i="134"/>
  <c r="U35" i="134"/>
  <c r="T35" i="134"/>
  <c r="S35" i="134"/>
  <c r="R35" i="134"/>
  <c r="E35" i="134"/>
  <c r="D35" i="134"/>
  <c r="C35" i="134"/>
  <c r="B35" i="134"/>
  <c r="AB34" i="134"/>
  <c r="AA34" i="134"/>
  <c r="Z34" i="134"/>
  <c r="Y34" i="134"/>
  <c r="X34" i="134"/>
  <c r="W34" i="134"/>
  <c r="V34" i="134"/>
  <c r="U34" i="134"/>
  <c r="T34" i="134"/>
  <c r="S34" i="134"/>
  <c r="R34" i="134"/>
  <c r="E34" i="134"/>
  <c r="D34" i="134"/>
  <c r="C34" i="134"/>
  <c r="B34" i="134"/>
  <c r="AB33" i="134"/>
  <c r="AA33" i="134"/>
  <c r="Z33" i="134"/>
  <c r="Y33" i="134"/>
  <c r="X33" i="134"/>
  <c r="W33" i="134"/>
  <c r="V33" i="134"/>
  <c r="U33" i="134"/>
  <c r="T33" i="134"/>
  <c r="S33" i="134"/>
  <c r="R33" i="134"/>
  <c r="E33" i="134"/>
  <c r="D33" i="134"/>
  <c r="C33" i="134"/>
  <c r="P33" i="134" s="1"/>
  <c r="B33" i="134"/>
  <c r="AB32" i="134"/>
  <c r="AA32" i="134"/>
  <c r="Z32" i="134"/>
  <c r="Y32" i="134"/>
  <c r="X32" i="134"/>
  <c r="W32" i="134"/>
  <c r="V32" i="134"/>
  <c r="U32" i="134"/>
  <c r="T32" i="134"/>
  <c r="S32" i="134"/>
  <c r="R32" i="134"/>
  <c r="E32" i="134"/>
  <c r="D32" i="134"/>
  <c r="C32" i="134"/>
  <c r="P32" i="134" s="1"/>
  <c r="B32" i="134"/>
  <c r="AB31" i="134"/>
  <c r="AA31" i="134"/>
  <c r="Z31" i="134"/>
  <c r="Y31" i="134"/>
  <c r="X31" i="134"/>
  <c r="W31" i="134"/>
  <c r="V31" i="134"/>
  <c r="U31" i="134"/>
  <c r="T31" i="134"/>
  <c r="S31" i="134"/>
  <c r="R31" i="134"/>
  <c r="E31" i="134"/>
  <c r="D31" i="134"/>
  <c r="C31" i="134"/>
  <c r="B31" i="134"/>
  <c r="AB30" i="134"/>
  <c r="AA30" i="134"/>
  <c r="Z30" i="134"/>
  <c r="Y30" i="134"/>
  <c r="X30" i="134"/>
  <c r="W30" i="134"/>
  <c r="V30" i="134"/>
  <c r="U30" i="134"/>
  <c r="T30" i="134"/>
  <c r="S30" i="134"/>
  <c r="R30" i="134"/>
  <c r="E30" i="134"/>
  <c r="D30" i="134"/>
  <c r="C30" i="134"/>
  <c r="B30" i="134"/>
  <c r="AB29" i="134"/>
  <c r="AA29" i="134"/>
  <c r="Z29" i="134"/>
  <c r="Y29" i="134"/>
  <c r="X29" i="134"/>
  <c r="W29" i="134"/>
  <c r="V29" i="134"/>
  <c r="U29" i="134"/>
  <c r="T29" i="134"/>
  <c r="S29" i="134"/>
  <c r="R29" i="134"/>
  <c r="E29" i="134"/>
  <c r="D29" i="134"/>
  <c r="C29" i="134"/>
  <c r="B29" i="134"/>
  <c r="AB28" i="134"/>
  <c r="AA28" i="134"/>
  <c r="Z28" i="134"/>
  <c r="Y28" i="134"/>
  <c r="X28" i="134"/>
  <c r="W28" i="134"/>
  <c r="V28" i="134"/>
  <c r="U28" i="134"/>
  <c r="T28" i="134"/>
  <c r="S28" i="134"/>
  <c r="R28" i="134"/>
  <c r="E28" i="134"/>
  <c r="D28" i="134"/>
  <c r="C28" i="134"/>
  <c r="B28" i="134"/>
  <c r="AB27" i="134"/>
  <c r="AA27" i="134"/>
  <c r="Z27" i="134"/>
  <c r="Y27" i="134"/>
  <c r="X27" i="134"/>
  <c r="W27" i="134"/>
  <c r="V27" i="134"/>
  <c r="U27" i="134"/>
  <c r="T27" i="134"/>
  <c r="S27" i="134"/>
  <c r="R27" i="134"/>
  <c r="E27" i="134"/>
  <c r="D27" i="134"/>
  <c r="C27" i="134"/>
  <c r="B27" i="134"/>
  <c r="AB26" i="134"/>
  <c r="AA26" i="134"/>
  <c r="Z26" i="134"/>
  <c r="Y26" i="134"/>
  <c r="X26" i="134"/>
  <c r="W26" i="134"/>
  <c r="V26" i="134"/>
  <c r="U26" i="134"/>
  <c r="T26" i="134"/>
  <c r="S26" i="134"/>
  <c r="R26" i="134"/>
  <c r="E26" i="134"/>
  <c r="D26" i="134"/>
  <c r="C26" i="134"/>
  <c r="B26" i="134"/>
  <c r="AB25" i="134"/>
  <c r="AA25" i="134"/>
  <c r="Z25" i="134"/>
  <c r="Y25" i="134"/>
  <c r="X25" i="134"/>
  <c r="W25" i="134"/>
  <c r="V25" i="134"/>
  <c r="U25" i="134"/>
  <c r="T25" i="134"/>
  <c r="S25" i="134"/>
  <c r="R25" i="134"/>
  <c r="E25" i="134"/>
  <c r="D25" i="134"/>
  <c r="C25" i="134"/>
  <c r="B25" i="134"/>
  <c r="AB24" i="134"/>
  <c r="AA24" i="134"/>
  <c r="Z24" i="134"/>
  <c r="Y24" i="134"/>
  <c r="X24" i="134"/>
  <c r="W24" i="134"/>
  <c r="V24" i="134"/>
  <c r="U24" i="134"/>
  <c r="T24" i="134"/>
  <c r="S24" i="134"/>
  <c r="R24" i="134"/>
  <c r="E24" i="134"/>
  <c r="D24" i="134"/>
  <c r="C24" i="134"/>
  <c r="B24" i="134"/>
  <c r="AB23" i="134"/>
  <c r="AA23" i="134"/>
  <c r="Z23" i="134"/>
  <c r="Y23" i="134"/>
  <c r="X23" i="134"/>
  <c r="W23" i="134"/>
  <c r="V23" i="134"/>
  <c r="U23" i="134"/>
  <c r="T23" i="134"/>
  <c r="S23" i="134"/>
  <c r="R23" i="134"/>
  <c r="E23" i="134"/>
  <c r="D23" i="134"/>
  <c r="C23" i="134"/>
  <c r="B23" i="134"/>
  <c r="AB22" i="134"/>
  <c r="AA22" i="134"/>
  <c r="Z22" i="134"/>
  <c r="Y22" i="134"/>
  <c r="X22" i="134"/>
  <c r="W22" i="134"/>
  <c r="V22" i="134"/>
  <c r="U22" i="134"/>
  <c r="T22" i="134"/>
  <c r="S22" i="134"/>
  <c r="R22" i="134"/>
  <c r="E22" i="134"/>
  <c r="D22" i="134"/>
  <c r="C22" i="134"/>
  <c r="B22" i="134"/>
  <c r="AB21" i="134"/>
  <c r="AA21" i="134"/>
  <c r="Z21" i="134"/>
  <c r="Y21" i="134"/>
  <c r="X21" i="134"/>
  <c r="W21" i="134"/>
  <c r="V21" i="134"/>
  <c r="U21" i="134"/>
  <c r="T21" i="134"/>
  <c r="S21" i="134"/>
  <c r="R21" i="134"/>
  <c r="E21" i="134"/>
  <c r="D21" i="134"/>
  <c r="C21" i="134"/>
  <c r="B21" i="134"/>
  <c r="AB20" i="134"/>
  <c r="AA20" i="134"/>
  <c r="Z20" i="134"/>
  <c r="Y20" i="134"/>
  <c r="X20" i="134"/>
  <c r="W20" i="134"/>
  <c r="V20" i="134"/>
  <c r="U20" i="134"/>
  <c r="T20" i="134"/>
  <c r="S20" i="134"/>
  <c r="R20" i="134"/>
  <c r="E20" i="134"/>
  <c r="D20" i="134"/>
  <c r="C20" i="134"/>
  <c r="B20" i="134"/>
  <c r="AB19" i="134"/>
  <c r="AA19" i="134"/>
  <c r="Z19" i="134"/>
  <c r="Y19" i="134"/>
  <c r="X19" i="134"/>
  <c r="W19" i="134"/>
  <c r="V19" i="134"/>
  <c r="U19" i="134"/>
  <c r="T19" i="134"/>
  <c r="S19" i="134"/>
  <c r="R19" i="134"/>
  <c r="E19" i="134"/>
  <c r="D19" i="134"/>
  <c r="C19" i="134"/>
  <c r="B19" i="134"/>
  <c r="AB18" i="134"/>
  <c r="AA18" i="134"/>
  <c r="Z18" i="134"/>
  <c r="Y18" i="134"/>
  <c r="X18" i="134"/>
  <c r="W18" i="134"/>
  <c r="V18" i="134"/>
  <c r="U18" i="134"/>
  <c r="T18" i="134"/>
  <c r="S18" i="134"/>
  <c r="R18" i="134"/>
  <c r="E18" i="134"/>
  <c r="D18" i="134"/>
  <c r="C18" i="134"/>
  <c r="B18" i="134"/>
  <c r="AB17" i="134"/>
  <c r="AA17" i="134"/>
  <c r="Z17" i="134"/>
  <c r="Y17" i="134"/>
  <c r="X17" i="134"/>
  <c r="W17" i="134"/>
  <c r="V17" i="134"/>
  <c r="U17" i="134"/>
  <c r="T17" i="134"/>
  <c r="S17" i="134"/>
  <c r="R17" i="134"/>
  <c r="E17" i="134"/>
  <c r="D17" i="134"/>
  <c r="C17" i="134"/>
  <c r="P17" i="134" s="1"/>
  <c r="B17" i="134"/>
  <c r="AB16" i="134"/>
  <c r="AA16" i="134"/>
  <c r="Z16" i="134"/>
  <c r="Y16" i="134"/>
  <c r="X16" i="134"/>
  <c r="W16" i="134"/>
  <c r="V16" i="134"/>
  <c r="U16" i="134"/>
  <c r="T16" i="134"/>
  <c r="S16" i="134"/>
  <c r="R16" i="134"/>
  <c r="E16" i="134"/>
  <c r="D16" i="134"/>
  <c r="C16" i="134"/>
  <c r="P16" i="134" s="1"/>
  <c r="B16" i="134"/>
  <c r="AB15" i="134"/>
  <c r="AA15" i="134"/>
  <c r="Z15" i="134"/>
  <c r="Y15" i="134"/>
  <c r="X15" i="134"/>
  <c r="W15" i="134"/>
  <c r="V15" i="134"/>
  <c r="U15" i="134"/>
  <c r="T15" i="134"/>
  <c r="S15" i="134"/>
  <c r="R15" i="134"/>
  <c r="E15" i="134"/>
  <c r="D15" i="134"/>
  <c r="C15" i="134"/>
  <c r="P15" i="134" s="1"/>
  <c r="B15" i="134"/>
  <c r="AB14" i="134"/>
  <c r="AA14" i="134"/>
  <c r="Z14" i="134"/>
  <c r="Y14" i="134"/>
  <c r="X14" i="134"/>
  <c r="W14" i="134"/>
  <c r="V14" i="134"/>
  <c r="U14" i="134"/>
  <c r="T14" i="134"/>
  <c r="S14" i="134"/>
  <c r="R14" i="134"/>
  <c r="E14" i="134"/>
  <c r="D14" i="134"/>
  <c r="C14" i="134"/>
  <c r="P14" i="134" s="1"/>
  <c r="B14" i="134"/>
  <c r="AB13" i="134"/>
  <c r="AA13" i="134"/>
  <c r="Z13" i="134"/>
  <c r="Y13" i="134"/>
  <c r="X13" i="134"/>
  <c r="W13" i="134"/>
  <c r="V13" i="134"/>
  <c r="U13" i="134"/>
  <c r="T13" i="134"/>
  <c r="S13" i="134"/>
  <c r="R13" i="134"/>
  <c r="E13" i="134"/>
  <c r="D13" i="134"/>
  <c r="C13" i="134"/>
  <c r="B13" i="134"/>
  <c r="AB12" i="134"/>
  <c r="AA12" i="134"/>
  <c r="Z12" i="134"/>
  <c r="Y12" i="134"/>
  <c r="X12" i="134"/>
  <c r="W12" i="134"/>
  <c r="V12" i="134"/>
  <c r="U12" i="134"/>
  <c r="T12" i="134"/>
  <c r="S12" i="134"/>
  <c r="R12" i="134"/>
  <c r="E12" i="134"/>
  <c r="D12" i="134"/>
  <c r="C12" i="134"/>
  <c r="B12" i="134"/>
  <c r="AB11" i="134"/>
  <c r="AA11" i="134"/>
  <c r="Z11" i="134"/>
  <c r="Y11" i="134"/>
  <c r="X11" i="134"/>
  <c r="W11" i="134"/>
  <c r="V11" i="134"/>
  <c r="U11" i="134"/>
  <c r="T11" i="134"/>
  <c r="S11" i="134"/>
  <c r="R11" i="134"/>
  <c r="E11" i="134"/>
  <c r="D11" i="134"/>
  <c r="C11" i="134"/>
  <c r="B11" i="134"/>
  <c r="AB10" i="134"/>
  <c r="AA10" i="134"/>
  <c r="Z10" i="134"/>
  <c r="Y10" i="134"/>
  <c r="X10" i="134"/>
  <c r="W10" i="134"/>
  <c r="V10" i="134"/>
  <c r="U10" i="134"/>
  <c r="T10" i="134"/>
  <c r="S10" i="134"/>
  <c r="R10" i="134"/>
  <c r="E10" i="134"/>
  <c r="D10" i="134"/>
  <c r="C10" i="134"/>
  <c r="P10" i="134" s="1"/>
  <c r="B10" i="134"/>
  <c r="AB9" i="134"/>
  <c r="AA9" i="134"/>
  <c r="Z9" i="134"/>
  <c r="Y9" i="134"/>
  <c r="X9" i="134"/>
  <c r="W9" i="134"/>
  <c r="V9" i="134"/>
  <c r="U9" i="134"/>
  <c r="T9" i="134"/>
  <c r="S9" i="134"/>
  <c r="R9" i="134"/>
  <c r="E9" i="134"/>
  <c r="D9" i="134"/>
  <c r="C9" i="134"/>
  <c r="P9" i="134" s="1"/>
  <c r="B9" i="134"/>
  <c r="AB8" i="134"/>
  <c r="AA8" i="134"/>
  <c r="Z8" i="134"/>
  <c r="Y8" i="134"/>
  <c r="X8" i="134"/>
  <c r="W8" i="134"/>
  <c r="V8" i="134"/>
  <c r="U8" i="134"/>
  <c r="T8" i="134"/>
  <c r="S8" i="134"/>
  <c r="R8" i="134"/>
  <c r="E8" i="134"/>
  <c r="D8" i="134"/>
  <c r="C8" i="134"/>
  <c r="P8" i="134" s="1"/>
  <c r="B8" i="134"/>
  <c r="AB7" i="134"/>
  <c r="AA7" i="134"/>
  <c r="Z7" i="134"/>
  <c r="Y7" i="134"/>
  <c r="X7" i="134"/>
  <c r="W7" i="134"/>
  <c r="V7" i="134"/>
  <c r="U7" i="134"/>
  <c r="T7" i="134"/>
  <c r="S7" i="134"/>
  <c r="R7" i="134"/>
  <c r="E7" i="134"/>
  <c r="D7" i="134"/>
  <c r="C7" i="134"/>
  <c r="B7" i="134"/>
  <c r="AB6" i="134"/>
  <c r="AA6" i="134"/>
  <c r="Z6" i="134"/>
  <c r="Y6" i="134"/>
  <c r="X6" i="134"/>
  <c r="W6" i="134"/>
  <c r="V6" i="134"/>
  <c r="U6" i="134"/>
  <c r="T6" i="134"/>
  <c r="S6" i="134"/>
  <c r="R6" i="134"/>
  <c r="E6" i="134"/>
  <c r="D6" i="134"/>
  <c r="C6" i="134"/>
  <c r="B6" i="134"/>
  <c r="AB5" i="134"/>
  <c r="AA5" i="134"/>
  <c r="Z5" i="134"/>
  <c r="Y5" i="134"/>
  <c r="X5" i="134"/>
  <c r="W5" i="134"/>
  <c r="V5" i="134"/>
  <c r="U5" i="134"/>
  <c r="T5" i="134"/>
  <c r="S5" i="134"/>
  <c r="R5" i="134"/>
  <c r="E5" i="134"/>
  <c r="D5" i="134"/>
  <c r="C5" i="134"/>
  <c r="B5" i="134"/>
  <c r="AB4" i="134"/>
  <c r="AA4" i="134"/>
  <c r="Z4" i="134"/>
  <c r="Y4" i="134"/>
  <c r="X4" i="134"/>
  <c r="W4" i="134"/>
  <c r="V4" i="134"/>
  <c r="U4" i="134"/>
  <c r="T4" i="134"/>
  <c r="S4" i="134"/>
  <c r="R4" i="134"/>
  <c r="E4" i="134"/>
  <c r="D4" i="134"/>
  <c r="C4" i="134"/>
  <c r="B4" i="134"/>
  <c r="AB3" i="134"/>
  <c r="E3" i="134"/>
  <c r="D3" i="134"/>
  <c r="C3" i="134"/>
  <c r="B3" i="134"/>
  <c r="AB133" i="135"/>
  <c r="AA133" i="135"/>
  <c r="Z133" i="135"/>
  <c r="Y133" i="135"/>
  <c r="X133" i="135"/>
  <c r="W133" i="135"/>
  <c r="V133" i="135"/>
  <c r="U133" i="135"/>
  <c r="T133" i="135"/>
  <c r="S133" i="135"/>
  <c r="R133" i="135"/>
  <c r="E133" i="135"/>
  <c r="D133" i="135"/>
  <c r="C133" i="135"/>
  <c r="P133" i="135" s="1"/>
  <c r="B133" i="135"/>
  <c r="AB132" i="135"/>
  <c r="AA132" i="135"/>
  <c r="Z132" i="135"/>
  <c r="Y132" i="135"/>
  <c r="X132" i="135"/>
  <c r="W132" i="135"/>
  <c r="V132" i="135"/>
  <c r="U132" i="135"/>
  <c r="T132" i="135"/>
  <c r="S132" i="135"/>
  <c r="R132" i="135"/>
  <c r="E132" i="135"/>
  <c r="D132" i="135"/>
  <c r="C132" i="135"/>
  <c r="P132" i="135" s="1"/>
  <c r="B132" i="135"/>
  <c r="AB131" i="135"/>
  <c r="AA131" i="135"/>
  <c r="Z131" i="135"/>
  <c r="Y131" i="135"/>
  <c r="X131" i="135"/>
  <c r="W131" i="135"/>
  <c r="V131" i="135"/>
  <c r="U131" i="135"/>
  <c r="T131" i="135"/>
  <c r="S131" i="135"/>
  <c r="R131" i="135"/>
  <c r="E131" i="135"/>
  <c r="D131" i="135"/>
  <c r="C131" i="135"/>
  <c r="B131" i="135"/>
  <c r="AB130" i="135"/>
  <c r="AA130" i="135"/>
  <c r="Z130" i="135"/>
  <c r="Y130" i="135"/>
  <c r="X130" i="135"/>
  <c r="W130" i="135"/>
  <c r="V130" i="135"/>
  <c r="U130" i="135"/>
  <c r="T130" i="135"/>
  <c r="S130" i="135"/>
  <c r="R130" i="135"/>
  <c r="E130" i="135"/>
  <c r="D130" i="135"/>
  <c r="C130" i="135"/>
  <c r="B130" i="135"/>
  <c r="AB129" i="135"/>
  <c r="AA129" i="135"/>
  <c r="Z129" i="135"/>
  <c r="Y129" i="135"/>
  <c r="X129" i="135"/>
  <c r="W129" i="135"/>
  <c r="V129" i="135"/>
  <c r="U129" i="135"/>
  <c r="T129" i="135"/>
  <c r="S129" i="135"/>
  <c r="R129" i="135"/>
  <c r="E129" i="135"/>
  <c r="D129" i="135"/>
  <c r="C129" i="135"/>
  <c r="B129" i="135"/>
  <c r="AB128" i="135"/>
  <c r="AA128" i="135"/>
  <c r="Z128" i="135"/>
  <c r="Y128" i="135"/>
  <c r="X128" i="135"/>
  <c r="W128" i="135"/>
  <c r="V128" i="135"/>
  <c r="U128" i="135"/>
  <c r="T128" i="135"/>
  <c r="S128" i="135"/>
  <c r="R128" i="135"/>
  <c r="E128" i="135"/>
  <c r="D128" i="135"/>
  <c r="C128" i="135"/>
  <c r="B128" i="135"/>
  <c r="AB127" i="135"/>
  <c r="AA127" i="135"/>
  <c r="Z127" i="135"/>
  <c r="Y127" i="135"/>
  <c r="X127" i="135"/>
  <c r="W127" i="135"/>
  <c r="V127" i="135"/>
  <c r="U127" i="135"/>
  <c r="T127" i="135"/>
  <c r="S127" i="135"/>
  <c r="R127" i="135"/>
  <c r="E127" i="135"/>
  <c r="D127" i="135"/>
  <c r="C127" i="135"/>
  <c r="B127" i="135"/>
  <c r="AB126" i="135"/>
  <c r="AA126" i="135"/>
  <c r="Z126" i="135"/>
  <c r="Y126" i="135"/>
  <c r="X126" i="135"/>
  <c r="W126" i="135"/>
  <c r="V126" i="135"/>
  <c r="U126" i="135"/>
  <c r="T126" i="135"/>
  <c r="S126" i="135"/>
  <c r="R126" i="135"/>
  <c r="E126" i="135"/>
  <c r="D126" i="135"/>
  <c r="C126" i="135"/>
  <c r="B126" i="135"/>
  <c r="AB125" i="135"/>
  <c r="AA125" i="135"/>
  <c r="Z125" i="135"/>
  <c r="Y125" i="135"/>
  <c r="X125" i="135"/>
  <c r="W125" i="135"/>
  <c r="V125" i="135"/>
  <c r="U125" i="135"/>
  <c r="T125" i="135"/>
  <c r="S125" i="135"/>
  <c r="R125" i="135"/>
  <c r="E125" i="135"/>
  <c r="D125" i="135"/>
  <c r="C125" i="135"/>
  <c r="B125" i="135"/>
  <c r="AB124" i="135"/>
  <c r="AA124" i="135"/>
  <c r="Z124" i="135"/>
  <c r="Y124" i="135"/>
  <c r="X124" i="135"/>
  <c r="W124" i="135"/>
  <c r="V124" i="135"/>
  <c r="U124" i="135"/>
  <c r="T124" i="135"/>
  <c r="S124" i="135"/>
  <c r="R124" i="135"/>
  <c r="E124" i="135"/>
  <c r="D124" i="135"/>
  <c r="C124" i="135"/>
  <c r="B124" i="135"/>
  <c r="AB123" i="135"/>
  <c r="AA123" i="135"/>
  <c r="Z123" i="135"/>
  <c r="Y123" i="135"/>
  <c r="X123" i="135"/>
  <c r="W123" i="135"/>
  <c r="V123" i="135"/>
  <c r="U123" i="135"/>
  <c r="T123" i="135"/>
  <c r="S123" i="135"/>
  <c r="R123" i="135"/>
  <c r="E123" i="135"/>
  <c r="D123" i="135"/>
  <c r="C123" i="135"/>
  <c r="B123" i="135"/>
  <c r="AB122" i="135"/>
  <c r="AA122" i="135"/>
  <c r="Z122" i="135"/>
  <c r="Y122" i="135"/>
  <c r="X122" i="135"/>
  <c r="W122" i="135"/>
  <c r="V122" i="135"/>
  <c r="U122" i="135"/>
  <c r="T122" i="135"/>
  <c r="S122" i="135"/>
  <c r="R122" i="135"/>
  <c r="E122" i="135"/>
  <c r="D122" i="135"/>
  <c r="C122" i="135"/>
  <c r="B122" i="135"/>
  <c r="AB121" i="135"/>
  <c r="AA121" i="135"/>
  <c r="Z121" i="135"/>
  <c r="Y121" i="135"/>
  <c r="X121" i="135"/>
  <c r="W121" i="135"/>
  <c r="V121" i="135"/>
  <c r="U121" i="135"/>
  <c r="T121" i="135"/>
  <c r="S121" i="135"/>
  <c r="R121" i="135"/>
  <c r="E121" i="135"/>
  <c r="D121" i="135"/>
  <c r="C121" i="135"/>
  <c r="B121" i="135"/>
  <c r="AB120" i="135"/>
  <c r="AA120" i="135"/>
  <c r="Z120" i="135"/>
  <c r="Y120" i="135"/>
  <c r="X120" i="135"/>
  <c r="W120" i="135"/>
  <c r="V120" i="135"/>
  <c r="U120" i="135"/>
  <c r="T120" i="135"/>
  <c r="S120" i="135"/>
  <c r="R120" i="135"/>
  <c r="E120" i="135"/>
  <c r="D120" i="135"/>
  <c r="C120" i="135"/>
  <c r="B120" i="135"/>
  <c r="AB119" i="135"/>
  <c r="AA119" i="135"/>
  <c r="Z119" i="135"/>
  <c r="Y119" i="135"/>
  <c r="X119" i="135"/>
  <c r="W119" i="135"/>
  <c r="V119" i="135"/>
  <c r="U119" i="135"/>
  <c r="T119" i="135"/>
  <c r="S119" i="135"/>
  <c r="R119" i="135"/>
  <c r="E119" i="135"/>
  <c r="D119" i="135"/>
  <c r="C119" i="135"/>
  <c r="B119" i="135"/>
  <c r="AB118" i="135"/>
  <c r="AA118" i="135"/>
  <c r="Z118" i="135"/>
  <c r="Y118" i="135"/>
  <c r="X118" i="135"/>
  <c r="W118" i="135"/>
  <c r="V118" i="135"/>
  <c r="U118" i="135"/>
  <c r="T118" i="135"/>
  <c r="S118" i="135"/>
  <c r="R118" i="135"/>
  <c r="E118" i="135"/>
  <c r="D118" i="135"/>
  <c r="C118" i="135"/>
  <c r="B118" i="135"/>
  <c r="AB117" i="135"/>
  <c r="AA117" i="135"/>
  <c r="Z117" i="135"/>
  <c r="Y117" i="135"/>
  <c r="X117" i="135"/>
  <c r="W117" i="135"/>
  <c r="V117" i="135"/>
  <c r="U117" i="135"/>
  <c r="T117" i="135"/>
  <c r="S117" i="135"/>
  <c r="R117" i="135"/>
  <c r="E117" i="135"/>
  <c r="D117" i="135"/>
  <c r="C117" i="135"/>
  <c r="B117" i="135"/>
  <c r="AB116" i="135"/>
  <c r="AA116" i="135"/>
  <c r="Z116" i="135"/>
  <c r="Y116" i="135"/>
  <c r="X116" i="135"/>
  <c r="W116" i="135"/>
  <c r="V116" i="135"/>
  <c r="U116" i="135"/>
  <c r="T116" i="135"/>
  <c r="S116" i="135"/>
  <c r="R116" i="135"/>
  <c r="E116" i="135"/>
  <c r="D116" i="135"/>
  <c r="C116" i="135"/>
  <c r="P116" i="135" s="1"/>
  <c r="B116" i="135"/>
  <c r="AB115" i="135"/>
  <c r="AA115" i="135"/>
  <c r="Z115" i="135"/>
  <c r="Y115" i="135"/>
  <c r="X115" i="135"/>
  <c r="W115" i="135"/>
  <c r="V115" i="135"/>
  <c r="U115" i="135"/>
  <c r="T115" i="135"/>
  <c r="S115" i="135"/>
  <c r="R115" i="135"/>
  <c r="E115" i="135"/>
  <c r="D115" i="135"/>
  <c r="C115" i="135"/>
  <c r="P115" i="135" s="1"/>
  <c r="B115" i="135"/>
  <c r="AB114" i="135"/>
  <c r="AA114" i="135"/>
  <c r="Z114" i="135"/>
  <c r="Y114" i="135"/>
  <c r="X114" i="135"/>
  <c r="W114" i="135"/>
  <c r="V114" i="135"/>
  <c r="U114" i="135"/>
  <c r="T114" i="135"/>
  <c r="S114" i="135"/>
  <c r="R114" i="135"/>
  <c r="E114" i="135"/>
  <c r="D114" i="135"/>
  <c r="C114" i="135"/>
  <c r="P114" i="135" s="1"/>
  <c r="B114" i="135"/>
  <c r="AB113" i="135"/>
  <c r="AA113" i="135"/>
  <c r="Z113" i="135"/>
  <c r="Y113" i="135"/>
  <c r="X113" i="135"/>
  <c r="W113" i="135"/>
  <c r="V113" i="135"/>
  <c r="U113" i="135"/>
  <c r="T113" i="135"/>
  <c r="S113" i="135"/>
  <c r="R113" i="135"/>
  <c r="E113" i="135"/>
  <c r="D113" i="135"/>
  <c r="C113" i="135"/>
  <c r="P113" i="135" s="1"/>
  <c r="B113" i="135"/>
  <c r="AB112" i="135"/>
  <c r="AA112" i="135"/>
  <c r="Z112" i="135"/>
  <c r="Y112" i="135"/>
  <c r="X112" i="135"/>
  <c r="W112" i="135"/>
  <c r="V112" i="135"/>
  <c r="U112" i="135"/>
  <c r="T112" i="135"/>
  <c r="S112" i="135"/>
  <c r="R112" i="135"/>
  <c r="E112" i="135"/>
  <c r="D112" i="135"/>
  <c r="C112" i="135"/>
  <c r="P112" i="135" s="1"/>
  <c r="B112" i="135"/>
  <c r="AB111" i="135"/>
  <c r="AA111" i="135"/>
  <c r="Z111" i="135"/>
  <c r="Y111" i="135"/>
  <c r="X111" i="135"/>
  <c r="W111" i="135"/>
  <c r="V111" i="135"/>
  <c r="U111" i="135"/>
  <c r="T111" i="135"/>
  <c r="S111" i="135"/>
  <c r="R111" i="135"/>
  <c r="E111" i="135"/>
  <c r="D111" i="135"/>
  <c r="C111" i="135"/>
  <c r="B111" i="135"/>
  <c r="AB110" i="135"/>
  <c r="AA110" i="135"/>
  <c r="Z110" i="135"/>
  <c r="Y110" i="135"/>
  <c r="X110" i="135"/>
  <c r="W110" i="135"/>
  <c r="V110" i="135"/>
  <c r="U110" i="135"/>
  <c r="T110" i="135"/>
  <c r="S110" i="135"/>
  <c r="R110" i="135"/>
  <c r="E110" i="135"/>
  <c r="D110" i="135"/>
  <c r="C110" i="135"/>
  <c r="B110" i="135"/>
  <c r="AB109" i="135"/>
  <c r="AA109" i="135"/>
  <c r="Z109" i="135"/>
  <c r="Y109" i="135"/>
  <c r="X109" i="135"/>
  <c r="W109" i="135"/>
  <c r="V109" i="135"/>
  <c r="U109" i="135"/>
  <c r="T109" i="135"/>
  <c r="S109" i="135"/>
  <c r="R109" i="135"/>
  <c r="E109" i="135"/>
  <c r="D109" i="135"/>
  <c r="C109" i="135"/>
  <c r="B109" i="135"/>
  <c r="AB108" i="135"/>
  <c r="AA108" i="135"/>
  <c r="Z108" i="135"/>
  <c r="Y108" i="135"/>
  <c r="X108" i="135"/>
  <c r="W108" i="135"/>
  <c r="V108" i="135"/>
  <c r="U108" i="135"/>
  <c r="T108" i="135"/>
  <c r="S108" i="135"/>
  <c r="R108" i="135"/>
  <c r="E108" i="135"/>
  <c r="D108" i="135"/>
  <c r="C108" i="135"/>
  <c r="B108" i="135"/>
  <c r="AB107" i="135"/>
  <c r="AA107" i="135"/>
  <c r="Z107" i="135"/>
  <c r="Y107" i="135"/>
  <c r="X107" i="135"/>
  <c r="W107" i="135"/>
  <c r="V107" i="135"/>
  <c r="U107" i="135"/>
  <c r="T107" i="135"/>
  <c r="S107" i="135"/>
  <c r="R107" i="135"/>
  <c r="E107" i="135"/>
  <c r="D107" i="135"/>
  <c r="C107" i="135"/>
  <c r="B107" i="135"/>
  <c r="AB106" i="135"/>
  <c r="AA106" i="135"/>
  <c r="Z106" i="135"/>
  <c r="Y106" i="135"/>
  <c r="X106" i="135"/>
  <c r="W106" i="135"/>
  <c r="V106" i="135"/>
  <c r="U106" i="135"/>
  <c r="T106" i="135"/>
  <c r="S106" i="135"/>
  <c r="R106" i="135"/>
  <c r="E106" i="135"/>
  <c r="D106" i="135"/>
  <c r="C106" i="135"/>
  <c r="B106" i="135"/>
  <c r="AB105" i="135"/>
  <c r="AA105" i="135"/>
  <c r="Z105" i="135"/>
  <c r="Y105" i="135"/>
  <c r="X105" i="135"/>
  <c r="W105" i="135"/>
  <c r="V105" i="135"/>
  <c r="U105" i="135"/>
  <c r="T105" i="135"/>
  <c r="S105" i="135"/>
  <c r="R105" i="135"/>
  <c r="E105" i="135"/>
  <c r="D105" i="135"/>
  <c r="C105" i="135"/>
  <c r="B105" i="135"/>
  <c r="AB104" i="135"/>
  <c r="AA104" i="135"/>
  <c r="Z104" i="135"/>
  <c r="Y104" i="135"/>
  <c r="X104" i="135"/>
  <c r="W104" i="135"/>
  <c r="V104" i="135"/>
  <c r="U104" i="135"/>
  <c r="T104" i="135"/>
  <c r="S104" i="135"/>
  <c r="R104" i="135"/>
  <c r="E104" i="135"/>
  <c r="D104" i="135"/>
  <c r="C104" i="135"/>
  <c r="B104" i="135"/>
  <c r="AB103" i="135"/>
  <c r="AA103" i="135"/>
  <c r="Z103" i="135"/>
  <c r="Y103" i="135"/>
  <c r="X103" i="135"/>
  <c r="W103" i="135"/>
  <c r="V103" i="135"/>
  <c r="U103" i="135"/>
  <c r="T103" i="135"/>
  <c r="S103" i="135"/>
  <c r="R103" i="135"/>
  <c r="E103" i="135"/>
  <c r="D103" i="135"/>
  <c r="C103" i="135"/>
  <c r="B103" i="135"/>
  <c r="AB102" i="135"/>
  <c r="AA102" i="135"/>
  <c r="Z102" i="135"/>
  <c r="Y102" i="135"/>
  <c r="X102" i="135"/>
  <c r="W102" i="135"/>
  <c r="V102" i="135"/>
  <c r="U102" i="135"/>
  <c r="T102" i="135"/>
  <c r="S102" i="135"/>
  <c r="R102" i="135"/>
  <c r="E102" i="135"/>
  <c r="D102" i="135"/>
  <c r="C102" i="135"/>
  <c r="P102" i="135" s="1"/>
  <c r="B102" i="135"/>
  <c r="AB101" i="135"/>
  <c r="AA101" i="135"/>
  <c r="Z101" i="135"/>
  <c r="Y101" i="135"/>
  <c r="X101" i="135"/>
  <c r="W101" i="135"/>
  <c r="V101" i="135"/>
  <c r="U101" i="135"/>
  <c r="T101" i="135"/>
  <c r="S101" i="135"/>
  <c r="R101" i="135"/>
  <c r="E101" i="135"/>
  <c r="D101" i="135"/>
  <c r="C101" i="135"/>
  <c r="P101" i="135" s="1"/>
  <c r="B101" i="135"/>
  <c r="AB100" i="135"/>
  <c r="AA100" i="135"/>
  <c r="Z100" i="135"/>
  <c r="Y100" i="135"/>
  <c r="X100" i="135"/>
  <c r="W100" i="135"/>
  <c r="V100" i="135"/>
  <c r="U100" i="135"/>
  <c r="T100" i="135"/>
  <c r="S100" i="135"/>
  <c r="R100" i="135"/>
  <c r="E100" i="135"/>
  <c r="D100" i="135"/>
  <c r="C100" i="135"/>
  <c r="P100" i="135" s="1"/>
  <c r="B100" i="135"/>
  <c r="AB99" i="135"/>
  <c r="AA99" i="135"/>
  <c r="Z99" i="135"/>
  <c r="Y99" i="135"/>
  <c r="X99" i="135"/>
  <c r="W99" i="135"/>
  <c r="V99" i="135"/>
  <c r="U99" i="135"/>
  <c r="T99" i="135"/>
  <c r="S99" i="135"/>
  <c r="R99" i="135"/>
  <c r="E99" i="135"/>
  <c r="D99" i="135"/>
  <c r="C99" i="135"/>
  <c r="P99" i="135" s="1"/>
  <c r="B99" i="135"/>
  <c r="AB98" i="135"/>
  <c r="AA98" i="135"/>
  <c r="Z98" i="135"/>
  <c r="Y98" i="135"/>
  <c r="X98" i="135"/>
  <c r="W98" i="135"/>
  <c r="V98" i="135"/>
  <c r="U98" i="135"/>
  <c r="T98" i="135"/>
  <c r="S98" i="135"/>
  <c r="R98" i="135"/>
  <c r="E98" i="135"/>
  <c r="D98" i="135"/>
  <c r="C98" i="135"/>
  <c r="P98" i="135" s="1"/>
  <c r="B98" i="135"/>
  <c r="AB97" i="135"/>
  <c r="AA97" i="135"/>
  <c r="Z97" i="135"/>
  <c r="Y97" i="135"/>
  <c r="X97" i="135"/>
  <c r="W97" i="135"/>
  <c r="V97" i="135"/>
  <c r="U97" i="135"/>
  <c r="T97" i="135"/>
  <c r="S97" i="135"/>
  <c r="R97" i="135"/>
  <c r="E97" i="135"/>
  <c r="D97" i="135"/>
  <c r="C97" i="135"/>
  <c r="P97" i="135" s="1"/>
  <c r="B97" i="135"/>
  <c r="AB96" i="135"/>
  <c r="AA96" i="135"/>
  <c r="Z96" i="135"/>
  <c r="Y96" i="135"/>
  <c r="X96" i="135"/>
  <c r="W96" i="135"/>
  <c r="V96" i="135"/>
  <c r="U96" i="135"/>
  <c r="T96" i="135"/>
  <c r="S96" i="135"/>
  <c r="R96" i="135"/>
  <c r="E96" i="135"/>
  <c r="D96" i="135"/>
  <c r="C96" i="135"/>
  <c r="B96" i="135"/>
  <c r="AB95" i="135"/>
  <c r="AA95" i="135"/>
  <c r="Z95" i="135"/>
  <c r="Y95" i="135"/>
  <c r="X95" i="135"/>
  <c r="W95" i="135"/>
  <c r="V95" i="135"/>
  <c r="U95" i="135"/>
  <c r="T95" i="135"/>
  <c r="S95" i="135"/>
  <c r="R95" i="135"/>
  <c r="E95" i="135"/>
  <c r="D95" i="135"/>
  <c r="C95" i="135"/>
  <c r="B95" i="135"/>
  <c r="AB94" i="135"/>
  <c r="AA94" i="135"/>
  <c r="Z94" i="135"/>
  <c r="Y94" i="135"/>
  <c r="X94" i="135"/>
  <c r="W94" i="135"/>
  <c r="V94" i="135"/>
  <c r="U94" i="135"/>
  <c r="T94" i="135"/>
  <c r="S94" i="135"/>
  <c r="R94" i="135"/>
  <c r="E94" i="135"/>
  <c r="D94" i="135"/>
  <c r="C94" i="135"/>
  <c r="B94" i="135"/>
  <c r="AB93" i="135"/>
  <c r="AA93" i="135"/>
  <c r="Z93" i="135"/>
  <c r="Y93" i="135"/>
  <c r="X93" i="135"/>
  <c r="W93" i="135"/>
  <c r="V93" i="135"/>
  <c r="U93" i="135"/>
  <c r="T93" i="135"/>
  <c r="S93" i="135"/>
  <c r="R93" i="135"/>
  <c r="E93" i="135"/>
  <c r="D93" i="135"/>
  <c r="C93" i="135"/>
  <c r="B93" i="135"/>
  <c r="AB92" i="135"/>
  <c r="AA92" i="135"/>
  <c r="Z92" i="135"/>
  <c r="Y92" i="135"/>
  <c r="X92" i="135"/>
  <c r="W92" i="135"/>
  <c r="V92" i="135"/>
  <c r="U92" i="135"/>
  <c r="T92" i="135"/>
  <c r="S92" i="135"/>
  <c r="R92" i="135"/>
  <c r="E92" i="135"/>
  <c r="D92" i="135"/>
  <c r="C92" i="135"/>
  <c r="B92" i="135"/>
  <c r="AB91" i="135"/>
  <c r="AA91" i="135"/>
  <c r="Z91" i="135"/>
  <c r="Y91" i="135"/>
  <c r="X91" i="135"/>
  <c r="W91" i="135"/>
  <c r="V91" i="135"/>
  <c r="U91" i="135"/>
  <c r="T91" i="135"/>
  <c r="S91" i="135"/>
  <c r="R91" i="135"/>
  <c r="E91" i="135"/>
  <c r="D91" i="135"/>
  <c r="C91" i="135"/>
  <c r="P91" i="135" s="1"/>
  <c r="B91" i="135"/>
  <c r="AB90" i="135"/>
  <c r="AA90" i="135"/>
  <c r="Z90" i="135"/>
  <c r="Y90" i="135"/>
  <c r="X90" i="135"/>
  <c r="W90" i="135"/>
  <c r="V90" i="135"/>
  <c r="U90" i="135"/>
  <c r="T90" i="135"/>
  <c r="S90" i="135"/>
  <c r="R90" i="135"/>
  <c r="E90" i="135"/>
  <c r="D90" i="135"/>
  <c r="C90" i="135"/>
  <c r="P90" i="135" s="1"/>
  <c r="B90" i="135"/>
  <c r="AB89" i="135"/>
  <c r="AA89" i="135"/>
  <c r="Z89" i="135"/>
  <c r="Y89" i="135"/>
  <c r="X89" i="135"/>
  <c r="W89" i="135"/>
  <c r="V89" i="135"/>
  <c r="U89" i="135"/>
  <c r="T89" i="135"/>
  <c r="S89" i="135"/>
  <c r="R89" i="135"/>
  <c r="E89" i="135"/>
  <c r="D89" i="135"/>
  <c r="C89" i="135"/>
  <c r="P89" i="135" s="1"/>
  <c r="B89" i="135"/>
  <c r="AB88" i="135"/>
  <c r="AA88" i="135"/>
  <c r="Z88" i="135"/>
  <c r="Y88" i="135"/>
  <c r="X88" i="135"/>
  <c r="W88" i="135"/>
  <c r="V88" i="135"/>
  <c r="U88" i="135"/>
  <c r="T88" i="135"/>
  <c r="S88" i="135"/>
  <c r="R88" i="135"/>
  <c r="E88" i="135"/>
  <c r="D88" i="135"/>
  <c r="C88" i="135"/>
  <c r="P88" i="135" s="1"/>
  <c r="B88" i="135"/>
  <c r="AB87" i="135"/>
  <c r="AA87" i="135"/>
  <c r="Z87" i="135"/>
  <c r="Y87" i="135"/>
  <c r="X87" i="135"/>
  <c r="W87" i="135"/>
  <c r="V87" i="135"/>
  <c r="U87" i="135"/>
  <c r="T87" i="135"/>
  <c r="S87" i="135"/>
  <c r="R87" i="135"/>
  <c r="E87" i="135"/>
  <c r="D87" i="135"/>
  <c r="C87" i="135"/>
  <c r="P87" i="135" s="1"/>
  <c r="B87" i="135"/>
  <c r="AB86" i="135"/>
  <c r="AA86" i="135"/>
  <c r="Z86" i="135"/>
  <c r="Y86" i="135"/>
  <c r="X86" i="135"/>
  <c r="W86" i="135"/>
  <c r="V86" i="135"/>
  <c r="U86" i="135"/>
  <c r="T86" i="135"/>
  <c r="S86" i="135"/>
  <c r="R86" i="135"/>
  <c r="E86" i="135"/>
  <c r="D86" i="135"/>
  <c r="C86" i="135"/>
  <c r="P86" i="135" s="1"/>
  <c r="B86" i="135"/>
  <c r="AB85" i="135"/>
  <c r="AA85" i="135"/>
  <c r="Z85" i="135"/>
  <c r="Y85" i="135"/>
  <c r="X85" i="135"/>
  <c r="W85" i="135"/>
  <c r="V85" i="135"/>
  <c r="U85" i="135"/>
  <c r="T85" i="135"/>
  <c r="S85" i="135"/>
  <c r="R85" i="135"/>
  <c r="E85" i="135"/>
  <c r="D85" i="135"/>
  <c r="C85" i="135"/>
  <c r="B85" i="135"/>
  <c r="AB84" i="135"/>
  <c r="AA84" i="135"/>
  <c r="Z84" i="135"/>
  <c r="Y84" i="135"/>
  <c r="X84" i="135"/>
  <c r="W84" i="135"/>
  <c r="V84" i="135"/>
  <c r="U84" i="135"/>
  <c r="T84" i="135"/>
  <c r="S84" i="135"/>
  <c r="R84" i="135"/>
  <c r="E84" i="135"/>
  <c r="D84" i="135"/>
  <c r="C84" i="135"/>
  <c r="B84" i="135"/>
  <c r="AB83" i="135"/>
  <c r="AA83" i="135"/>
  <c r="Z83" i="135"/>
  <c r="Y83" i="135"/>
  <c r="X83" i="135"/>
  <c r="W83" i="135"/>
  <c r="V83" i="135"/>
  <c r="U83" i="135"/>
  <c r="T83" i="135"/>
  <c r="S83" i="135"/>
  <c r="R83" i="135"/>
  <c r="E83" i="135"/>
  <c r="D83" i="135"/>
  <c r="C83" i="135"/>
  <c r="P83" i="135" s="1"/>
  <c r="B83" i="135"/>
  <c r="AB82" i="135"/>
  <c r="AA82" i="135"/>
  <c r="Z82" i="135"/>
  <c r="Y82" i="135"/>
  <c r="X82" i="135"/>
  <c r="W82" i="135"/>
  <c r="V82" i="135"/>
  <c r="U82" i="135"/>
  <c r="T82" i="135"/>
  <c r="S82" i="135"/>
  <c r="R82" i="135"/>
  <c r="E82" i="135"/>
  <c r="D82" i="135"/>
  <c r="C82" i="135"/>
  <c r="P82" i="135" s="1"/>
  <c r="B82" i="135"/>
  <c r="AB81" i="135"/>
  <c r="AA81" i="135"/>
  <c r="Z81" i="135"/>
  <c r="Y81" i="135"/>
  <c r="X81" i="135"/>
  <c r="W81" i="135"/>
  <c r="V81" i="135"/>
  <c r="U81" i="135"/>
  <c r="T81" i="135"/>
  <c r="S81" i="135"/>
  <c r="R81" i="135"/>
  <c r="E81" i="135"/>
  <c r="D81" i="135"/>
  <c r="C81" i="135"/>
  <c r="P81" i="135" s="1"/>
  <c r="B81" i="135"/>
  <c r="AB80" i="135"/>
  <c r="AA80" i="135"/>
  <c r="Z80" i="135"/>
  <c r="Y80" i="135"/>
  <c r="X80" i="135"/>
  <c r="W80" i="135"/>
  <c r="V80" i="135"/>
  <c r="U80" i="135"/>
  <c r="T80" i="135"/>
  <c r="S80" i="135"/>
  <c r="R80" i="135"/>
  <c r="E80" i="135"/>
  <c r="D80" i="135"/>
  <c r="C80" i="135"/>
  <c r="B80" i="135"/>
  <c r="AB79" i="135"/>
  <c r="AA79" i="135"/>
  <c r="Z79" i="135"/>
  <c r="Y79" i="135"/>
  <c r="X79" i="135"/>
  <c r="W79" i="135"/>
  <c r="V79" i="135"/>
  <c r="U79" i="135"/>
  <c r="T79" i="135"/>
  <c r="S79" i="135"/>
  <c r="R79" i="135"/>
  <c r="E79" i="135"/>
  <c r="D79" i="135"/>
  <c r="C79" i="135"/>
  <c r="B79" i="135"/>
  <c r="AB78" i="135"/>
  <c r="AA78" i="135"/>
  <c r="Z78" i="135"/>
  <c r="Y78" i="135"/>
  <c r="X78" i="135"/>
  <c r="W78" i="135"/>
  <c r="V78" i="135"/>
  <c r="U78" i="135"/>
  <c r="T78" i="135"/>
  <c r="S78" i="135"/>
  <c r="R78" i="135"/>
  <c r="E78" i="135"/>
  <c r="D78" i="135"/>
  <c r="C78" i="135"/>
  <c r="B78" i="135"/>
  <c r="AB77" i="135"/>
  <c r="AA77" i="135"/>
  <c r="Z77" i="135"/>
  <c r="Y77" i="135"/>
  <c r="X77" i="135"/>
  <c r="W77" i="135"/>
  <c r="V77" i="135"/>
  <c r="U77" i="135"/>
  <c r="T77" i="135"/>
  <c r="S77" i="135"/>
  <c r="R77" i="135"/>
  <c r="E77" i="135"/>
  <c r="D77" i="135"/>
  <c r="C77" i="135"/>
  <c r="P77" i="135" s="1"/>
  <c r="B77" i="135"/>
  <c r="AB76" i="135"/>
  <c r="AA76" i="135"/>
  <c r="Z76" i="135"/>
  <c r="Y76" i="135"/>
  <c r="X76" i="135"/>
  <c r="W76" i="135"/>
  <c r="V76" i="135"/>
  <c r="U76" i="135"/>
  <c r="T76" i="135"/>
  <c r="S76" i="135"/>
  <c r="R76" i="135"/>
  <c r="E76" i="135"/>
  <c r="D76" i="135"/>
  <c r="C76" i="135"/>
  <c r="P76" i="135" s="1"/>
  <c r="B76" i="135"/>
  <c r="AB75" i="135"/>
  <c r="AA75" i="135"/>
  <c r="Z75" i="135"/>
  <c r="Y75" i="135"/>
  <c r="X75" i="135"/>
  <c r="W75" i="135"/>
  <c r="V75" i="135"/>
  <c r="U75" i="135"/>
  <c r="T75" i="135"/>
  <c r="S75" i="135"/>
  <c r="R75" i="135"/>
  <c r="E75" i="135"/>
  <c r="D75" i="135"/>
  <c r="C75" i="135"/>
  <c r="P75" i="135" s="1"/>
  <c r="B75" i="135"/>
  <c r="AB74" i="135"/>
  <c r="AA74" i="135"/>
  <c r="Z74" i="135"/>
  <c r="Y74" i="135"/>
  <c r="X74" i="135"/>
  <c r="W74" i="135"/>
  <c r="V74" i="135"/>
  <c r="U74" i="135"/>
  <c r="T74" i="135"/>
  <c r="S74" i="135"/>
  <c r="R74" i="135"/>
  <c r="E74" i="135"/>
  <c r="D74" i="135"/>
  <c r="C74" i="135"/>
  <c r="P74" i="135" s="1"/>
  <c r="B74" i="135"/>
  <c r="AB73" i="135"/>
  <c r="AA73" i="135"/>
  <c r="Z73" i="135"/>
  <c r="Y73" i="135"/>
  <c r="X73" i="135"/>
  <c r="W73" i="135"/>
  <c r="V73" i="135"/>
  <c r="U73" i="135"/>
  <c r="T73" i="135"/>
  <c r="S73" i="135"/>
  <c r="R73" i="135"/>
  <c r="E73" i="135"/>
  <c r="D73" i="135"/>
  <c r="C73" i="135"/>
  <c r="P73" i="135" s="1"/>
  <c r="B73" i="135"/>
  <c r="AB72" i="135"/>
  <c r="AA72" i="135"/>
  <c r="Z72" i="135"/>
  <c r="Y72" i="135"/>
  <c r="X72" i="135"/>
  <c r="W72" i="135"/>
  <c r="V72" i="135"/>
  <c r="U72" i="135"/>
  <c r="T72" i="135"/>
  <c r="S72" i="135"/>
  <c r="R72" i="135"/>
  <c r="E72" i="135"/>
  <c r="D72" i="135"/>
  <c r="C72" i="135"/>
  <c r="P72" i="135" s="1"/>
  <c r="B72" i="135"/>
  <c r="AB71" i="135"/>
  <c r="AA71" i="135"/>
  <c r="Z71" i="135"/>
  <c r="Y71" i="135"/>
  <c r="X71" i="135"/>
  <c r="W71" i="135"/>
  <c r="V71" i="135"/>
  <c r="U71" i="135"/>
  <c r="T71" i="135"/>
  <c r="S71" i="135"/>
  <c r="R71" i="135"/>
  <c r="E71" i="135"/>
  <c r="D71" i="135"/>
  <c r="C71" i="135"/>
  <c r="P71" i="135" s="1"/>
  <c r="B71" i="135"/>
  <c r="AB70" i="135"/>
  <c r="AA70" i="135"/>
  <c r="Z70" i="135"/>
  <c r="Y70" i="135"/>
  <c r="X70" i="135"/>
  <c r="W70" i="135"/>
  <c r="V70" i="135"/>
  <c r="U70" i="135"/>
  <c r="T70" i="135"/>
  <c r="S70" i="135"/>
  <c r="R70" i="135"/>
  <c r="E70" i="135"/>
  <c r="D70" i="135"/>
  <c r="C70" i="135"/>
  <c r="B70" i="135"/>
  <c r="AB69" i="135"/>
  <c r="AA69" i="135"/>
  <c r="Z69" i="135"/>
  <c r="Y69" i="135"/>
  <c r="X69" i="135"/>
  <c r="W69" i="135"/>
  <c r="V69" i="135"/>
  <c r="U69" i="135"/>
  <c r="T69" i="135"/>
  <c r="S69" i="135"/>
  <c r="R69" i="135"/>
  <c r="E69" i="135"/>
  <c r="D69" i="135"/>
  <c r="C69" i="135"/>
  <c r="B69" i="135"/>
  <c r="AB68" i="135"/>
  <c r="AA68" i="135"/>
  <c r="Z68" i="135"/>
  <c r="Y68" i="135"/>
  <c r="X68" i="135"/>
  <c r="W68" i="135"/>
  <c r="V68" i="135"/>
  <c r="U68" i="135"/>
  <c r="T68" i="135"/>
  <c r="S68" i="135"/>
  <c r="R68" i="135"/>
  <c r="E68" i="135"/>
  <c r="D68" i="135"/>
  <c r="C68" i="135"/>
  <c r="B68" i="135"/>
  <c r="AB67" i="135"/>
  <c r="AA67" i="135"/>
  <c r="Z67" i="135"/>
  <c r="Y67" i="135"/>
  <c r="X67" i="135"/>
  <c r="W67" i="135"/>
  <c r="V67" i="135"/>
  <c r="U67" i="135"/>
  <c r="T67" i="135"/>
  <c r="S67" i="135"/>
  <c r="R67" i="135"/>
  <c r="E67" i="135"/>
  <c r="D67" i="135"/>
  <c r="C67" i="135"/>
  <c r="B67" i="135"/>
  <c r="AB66" i="135"/>
  <c r="AA66" i="135"/>
  <c r="Z66" i="135"/>
  <c r="Y66" i="135"/>
  <c r="X66" i="135"/>
  <c r="W66" i="135"/>
  <c r="V66" i="135"/>
  <c r="U66" i="135"/>
  <c r="T66" i="135"/>
  <c r="S66" i="135"/>
  <c r="R66" i="135"/>
  <c r="E66" i="135"/>
  <c r="D66" i="135"/>
  <c r="C66" i="135"/>
  <c r="B66" i="135"/>
  <c r="AB65" i="135"/>
  <c r="AA65" i="135"/>
  <c r="Z65" i="135"/>
  <c r="Y65" i="135"/>
  <c r="X65" i="135"/>
  <c r="W65" i="135"/>
  <c r="V65" i="135"/>
  <c r="U65" i="135"/>
  <c r="T65" i="135"/>
  <c r="S65" i="135"/>
  <c r="R65" i="135"/>
  <c r="E65" i="135"/>
  <c r="D65" i="135"/>
  <c r="C65" i="135"/>
  <c r="B65" i="135"/>
  <c r="AB64" i="135"/>
  <c r="AA64" i="135"/>
  <c r="Z64" i="135"/>
  <c r="Y64" i="135"/>
  <c r="X64" i="135"/>
  <c r="W64" i="135"/>
  <c r="V64" i="135"/>
  <c r="U64" i="135"/>
  <c r="T64" i="135"/>
  <c r="S64" i="135"/>
  <c r="R64" i="135"/>
  <c r="E64" i="135"/>
  <c r="D64" i="135"/>
  <c r="C64" i="135"/>
  <c r="B64" i="135"/>
  <c r="AB63" i="135"/>
  <c r="AA63" i="135"/>
  <c r="Z63" i="135"/>
  <c r="Y63" i="135"/>
  <c r="X63" i="135"/>
  <c r="W63" i="135"/>
  <c r="V63" i="135"/>
  <c r="U63" i="135"/>
  <c r="T63" i="135"/>
  <c r="S63" i="135"/>
  <c r="R63" i="135"/>
  <c r="E63" i="135"/>
  <c r="D63" i="135"/>
  <c r="C63" i="135"/>
  <c r="B63" i="135"/>
  <c r="AB62" i="135"/>
  <c r="AA62" i="135"/>
  <c r="Z62" i="135"/>
  <c r="Y62" i="135"/>
  <c r="X62" i="135"/>
  <c r="W62" i="135"/>
  <c r="V62" i="135"/>
  <c r="U62" i="135"/>
  <c r="T62" i="135"/>
  <c r="S62" i="135"/>
  <c r="R62" i="135"/>
  <c r="E62" i="135"/>
  <c r="D62" i="135"/>
  <c r="C62" i="135"/>
  <c r="B62" i="135"/>
  <c r="AB61" i="135"/>
  <c r="AA61" i="135"/>
  <c r="Z61" i="135"/>
  <c r="Y61" i="135"/>
  <c r="X61" i="135"/>
  <c r="W61" i="135"/>
  <c r="V61" i="135"/>
  <c r="U61" i="135"/>
  <c r="T61" i="135"/>
  <c r="S61" i="135"/>
  <c r="R61" i="135"/>
  <c r="E61" i="135"/>
  <c r="D61" i="135"/>
  <c r="C61" i="135"/>
  <c r="B61" i="135"/>
  <c r="AB60" i="135"/>
  <c r="AA60" i="135"/>
  <c r="Z60" i="135"/>
  <c r="Y60" i="135"/>
  <c r="X60" i="135"/>
  <c r="W60" i="135"/>
  <c r="V60" i="135"/>
  <c r="U60" i="135"/>
  <c r="T60" i="135"/>
  <c r="S60" i="135"/>
  <c r="R60" i="135"/>
  <c r="E60" i="135"/>
  <c r="D60" i="135"/>
  <c r="C60" i="135"/>
  <c r="B60" i="135"/>
  <c r="AB59" i="135"/>
  <c r="AA59" i="135"/>
  <c r="Z59" i="135"/>
  <c r="Y59" i="135"/>
  <c r="X59" i="135"/>
  <c r="W59" i="135"/>
  <c r="V59" i="135"/>
  <c r="U59" i="135"/>
  <c r="T59" i="135"/>
  <c r="S59" i="135"/>
  <c r="R59" i="135"/>
  <c r="E59" i="135"/>
  <c r="D59" i="135"/>
  <c r="C59" i="135"/>
  <c r="B59" i="135"/>
  <c r="AB58" i="135"/>
  <c r="AA58" i="135"/>
  <c r="Z58" i="135"/>
  <c r="Y58" i="135"/>
  <c r="X58" i="135"/>
  <c r="W58" i="135"/>
  <c r="V58" i="135"/>
  <c r="U58" i="135"/>
  <c r="T58" i="135"/>
  <c r="S58" i="135"/>
  <c r="R58" i="135"/>
  <c r="E58" i="135"/>
  <c r="D58" i="135"/>
  <c r="C58" i="135"/>
  <c r="B58" i="135"/>
  <c r="AB57" i="135"/>
  <c r="AA57" i="135"/>
  <c r="Z57" i="135"/>
  <c r="Y57" i="135"/>
  <c r="X57" i="135"/>
  <c r="W57" i="135"/>
  <c r="V57" i="135"/>
  <c r="U57" i="135"/>
  <c r="T57" i="135"/>
  <c r="S57" i="135"/>
  <c r="R57" i="135"/>
  <c r="E57" i="135"/>
  <c r="D57" i="135"/>
  <c r="C57" i="135"/>
  <c r="B57" i="135"/>
  <c r="AB56" i="135"/>
  <c r="AA56" i="135"/>
  <c r="Z56" i="135"/>
  <c r="Y56" i="135"/>
  <c r="X56" i="135"/>
  <c r="W56" i="135"/>
  <c r="V56" i="135"/>
  <c r="U56" i="135"/>
  <c r="T56" i="135"/>
  <c r="S56" i="135"/>
  <c r="R56" i="135"/>
  <c r="E56" i="135"/>
  <c r="D56" i="135"/>
  <c r="C56" i="135"/>
  <c r="B56" i="135"/>
  <c r="AB55" i="135"/>
  <c r="AA55" i="135"/>
  <c r="Z55" i="135"/>
  <c r="Y55" i="135"/>
  <c r="X55" i="135"/>
  <c r="W55" i="135"/>
  <c r="V55" i="135"/>
  <c r="U55" i="135"/>
  <c r="T55" i="135"/>
  <c r="S55" i="135"/>
  <c r="R55" i="135"/>
  <c r="E55" i="135"/>
  <c r="D55" i="135"/>
  <c r="C55" i="135"/>
  <c r="B55" i="135"/>
  <c r="AB54" i="135"/>
  <c r="AA54" i="135"/>
  <c r="Z54" i="135"/>
  <c r="Y54" i="135"/>
  <c r="X54" i="135"/>
  <c r="W54" i="135"/>
  <c r="V54" i="135"/>
  <c r="U54" i="135"/>
  <c r="T54" i="135"/>
  <c r="S54" i="135"/>
  <c r="R54" i="135"/>
  <c r="E54" i="135"/>
  <c r="D54" i="135"/>
  <c r="C54" i="135"/>
  <c r="B54" i="135"/>
  <c r="AB53" i="135"/>
  <c r="AA53" i="135"/>
  <c r="Z53" i="135"/>
  <c r="Y53" i="135"/>
  <c r="X53" i="135"/>
  <c r="W53" i="135"/>
  <c r="V53" i="135"/>
  <c r="U53" i="135"/>
  <c r="T53" i="135"/>
  <c r="S53" i="135"/>
  <c r="R53" i="135"/>
  <c r="E53" i="135"/>
  <c r="D53" i="135"/>
  <c r="C53" i="135"/>
  <c r="B53" i="135"/>
  <c r="AB52" i="135"/>
  <c r="AA52" i="135"/>
  <c r="Z52" i="135"/>
  <c r="Y52" i="135"/>
  <c r="X52" i="135"/>
  <c r="W52" i="135"/>
  <c r="V52" i="135"/>
  <c r="U52" i="135"/>
  <c r="T52" i="135"/>
  <c r="S52" i="135"/>
  <c r="R52" i="135"/>
  <c r="E52" i="135"/>
  <c r="D52" i="135"/>
  <c r="C52" i="135"/>
  <c r="B52" i="135"/>
  <c r="AB51" i="135"/>
  <c r="AA51" i="135"/>
  <c r="Z51" i="135"/>
  <c r="Y51" i="135"/>
  <c r="X51" i="135"/>
  <c r="W51" i="135"/>
  <c r="V51" i="135"/>
  <c r="U51" i="135"/>
  <c r="T51" i="135"/>
  <c r="S51" i="135"/>
  <c r="R51" i="135"/>
  <c r="E51" i="135"/>
  <c r="D51" i="135"/>
  <c r="C51" i="135"/>
  <c r="B51" i="135"/>
  <c r="AB50" i="135"/>
  <c r="AA50" i="135"/>
  <c r="Z50" i="135"/>
  <c r="Y50" i="135"/>
  <c r="X50" i="135"/>
  <c r="W50" i="135"/>
  <c r="V50" i="135"/>
  <c r="U50" i="135"/>
  <c r="T50" i="135"/>
  <c r="S50" i="135"/>
  <c r="R50" i="135"/>
  <c r="E50" i="135"/>
  <c r="D50" i="135"/>
  <c r="C50" i="135"/>
  <c r="B50" i="135"/>
  <c r="AB49" i="135"/>
  <c r="AA49" i="135"/>
  <c r="Z49" i="135"/>
  <c r="Y49" i="135"/>
  <c r="X49" i="135"/>
  <c r="W49" i="135"/>
  <c r="V49" i="135"/>
  <c r="U49" i="135"/>
  <c r="T49" i="135"/>
  <c r="S49" i="135"/>
  <c r="R49" i="135"/>
  <c r="E49" i="135"/>
  <c r="D49" i="135"/>
  <c r="C49" i="135"/>
  <c r="B49" i="135"/>
  <c r="AB48" i="135"/>
  <c r="AA48" i="135"/>
  <c r="Z48" i="135"/>
  <c r="Y48" i="135"/>
  <c r="X48" i="135"/>
  <c r="W48" i="135"/>
  <c r="V48" i="135"/>
  <c r="U48" i="135"/>
  <c r="T48" i="135"/>
  <c r="S48" i="135"/>
  <c r="R48" i="135"/>
  <c r="E48" i="135"/>
  <c r="D48" i="135"/>
  <c r="C48" i="135"/>
  <c r="B48" i="135"/>
  <c r="AB47" i="135"/>
  <c r="AA47" i="135"/>
  <c r="Z47" i="135"/>
  <c r="Y47" i="135"/>
  <c r="X47" i="135"/>
  <c r="W47" i="135"/>
  <c r="V47" i="135"/>
  <c r="U47" i="135"/>
  <c r="T47" i="135"/>
  <c r="S47" i="135"/>
  <c r="R47" i="135"/>
  <c r="E47" i="135"/>
  <c r="D47" i="135"/>
  <c r="C47" i="135"/>
  <c r="B47" i="135"/>
  <c r="AB46" i="135"/>
  <c r="AA46" i="135"/>
  <c r="Z46" i="135"/>
  <c r="Y46" i="135"/>
  <c r="X46" i="135"/>
  <c r="W46" i="135"/>
  <c r="V46" i="135"/>
  <c r="U46" i="135"/>
  <c r="T46" i="135"/>
  <c r="S46" i="135"/>
  <c r="R46" i="135"/>
  <c r="E46" i="135"/>
  <c r="D46" i="135"/>
  <c r="C46" i="135"/>
  <c r="B46" i="135"/>
  <c r="AB45" i="135"/>
  <c r="AA45" i="135"/>
  <c r="Z45" i="135"/>
  <c r="Y45" i="135"/>
  <c r="X45" i="135"/>
  <c r="W45" i="135"/>
  <c r="V45" i="135"/>
  <c r="U45" i="135"/>
  <c r="T45" i="135"/>
  <c r="S45" i="135"/>
  <c r="R45" i="135"/>
  <c r="E45" i="135"/>
  <c r="D45" i="135"/>
  <c r="C45" i="135"/>
  <c r="B45" i="135"/>
  <c r="AB44" i="135"/>
  <c r="AA44" i="135"/>
  <c r="Z44" i="135"/>
  <c r="Y44" i="135"/>
  <c r="X44" i="135"/>
  <c r="W44" i="135"/>
  <c r="V44" i="135"/>
  <c r="U44" i="135"/>
  <c r="T44" i="135"/>
  <c r="S44" i="135"/>
  <c r="R44" i="135"/>
  <c r="E44" i="135"/>
  <c r="D44" i="135"/>
  <c r="C44" i="135"/>
  <c r="B44" i="135"/>
  <c r="AB43" i="135"/>
  <c r="AA43" i="135"/>
  <c r="Z43" i="135"/>
  <c r="Y43" i="135"/>
  <c r="X43" i="135"/>
  <c r="W43" i="135"/>
  <c r="V43" i="135"/>
  <c r="U43" i="135"/>
  <c r="T43" i="135"/>
  <c r="S43" i="135"/>
  <c r="R43" i="135"/>
  <c r="E43" i="135"/>
  <c r="D43" i="135"/>
  <c r="C43" i="135"/>
  <c r="B43" i="135"/>
  <c r="AB42" i="135"/>
  <c r="AA42" i="135"/>
  <c r="Z42" i="135"/>
  <c r="Y42" i="135"/>
  <c r="X42" i="135"/>
  <c r="W42" i="135"/>
  <c r="V42" i="135"/>
  <c r="U42" i="135"/>
  <c r="T42" i="135"/>
  <c r="S42" i="135"/>
  <c r="R42" i="135"/>
  <c r="E42" i="135"/>
  <c r="D42" i="135"/>
  <c r="C42" i="135"/>
  <c r="B42" i="135"/>
  <c r="AB41" i="135"/>
  <c r="AA41" i="135"/>
  <c r="Z41" i="135"/>
  <c r="Y41" i="135"/>
  <c r="X41" i="135"/>
  <c r="W41" i="135"/>
  <c r="V41" i="135"/>
  <c r="U41" i="135"/>
  <c r="T41" i="135"/>
  <c r="S41" i="135"/>
  <c r="R41" i="135"/>
  <c r="E41" i="135"/>
  <c r="D41" i="135"/>
  <c r="C41" i="135"/>
  <c r="B41" i="135"/>
  <c r="AB40" i="135"/>
  <c r="AA40" i="135"/>
  <c r="Z40" i="135"/>
  <c r="Y40" i="135"/>
  <c r="X40" i="135"/>
  <c r="W40" i="135"/>
  <c r="V40" i="135"/>
  <c r="U40" i="135"/>
  <c r="T40" i="135"/>
  <c r="S40" i="135"/>
  <c r="R40" i="135"/>
  <c r="E40" i="135"/>
  <c r="D40" i="135"/>
  <c r="C40" i="135"/>
  <c r="B40" i="135"/>
  <c r="AB39" i="135"/>
  <c r="AA39" i="135"/>
  <c r="Z39" i="135"/>
  <c r="Y39" i="135"/>
  <c r="X39" i="135"/>
  <c r="W39" i="135"/>
  <c r="V39" i="135"/>
  <c r="U39" i="135"/>
  <c r="T39" i="135"/>
  <c r="S39" i="135"/>
  <c r="R39" i="135"/>
  <c r="E39" i="135"/>
  <c r="D39" i="135"/>
  <c r="C39" i="135"/>
  <c r="B39" i="135"/>
  <c r="AB38" i="135"/>
  <c r="AA38" i="135"/>
  <c r="Z38" i="135"/>
  <c r="Y38" i="135"/>
  <c r="X38" i="135"/>
  <c r="W38" i="135"/>
  <c r="V38" i="135"/>
  <c r="U38" i="135"/>
  <c r="T38" i="135"/>
  <c r="S38" i="135"/>
  <c r="R38" i="135"/>
  <c r="E38" i="135"/>
  <c r="D38" i="135"/>
  <c r="C38" i="135"/>
  <c r="B38" i="135"/>
  <c r="AB37" i="135"/>
  <c r="AA37" i="135"/>
  <c r="Z37" i="135"/>
  <c r="Y37" i="135"/>
  <c r="X37" i="135"/>
  <c r="W37" i="135"/>
  <c r="V37" i="135"/>
  <c r="U37" i="135"/>
  <c r="T37" i="135"/>
  <c r="S37" i="135"/>
  <c r="R37" i="135"/>
  <c r="E37" i="135"/>
  <c r="D37" i="135"/>
  <c r="C37" i="135"/>
  <c r="B37" i="135"/>
  <c r="AB36" i="135"/>
  <c r="AA36" i="135"/>
  <c r="Z36" i="135"/>
  <c r="Y36" i="135"/>
  <c r="X36" i="135"/>
  <c r="W36" i="135"/>
  <c r="V36" i="135"/>
  <c r="U36" i="135"/>
  <c r="T36" i="135"/>
  <c r="S36" i="135"/>
  <c r="R36" i="135"/>
  <c r="E36" i="135"/>
  <c r="D36" i="135"/>
  <c r="C36" i="135"/>
  <c r="B36" i="135"/>
  <c r="AB35" i="135"/>
  <c r="AA35" i="135"/>
  <c r="Z35" i="135"/>
  <c r="Y35" i="135"/>
  <c r="X35" i="135"/>
  <c r="W35" i="135"/>
  <c r="V35" i="135"/>
  <c r="U35" i="135"/>
  <c r="T35" i="135"/>
  <c r="S35" i="135"/>
  <c r="R35" i="135"/>
  <c r="E35" i="135"/>
  <c r="D35" i="135"/>
  <c r="C35" i="135"/>
  <c r="B35" i="135"/>
  <c r="AB34" i="135"/>
  <c r="AA34" i="135"/>
  <c r="Z34" i="135"/>
  <c r="Y34" i="135"/>
  <c r="X34" i="135"/>
  <c r="W34" i="135"/>
  <c r="V34" i="135"/>
  <c r="U34" i="135"/>
  <c r="T34" i="135"/>
  <c r="S34" i="135"/>
  <c r="R34" i="135"/>
  <c r="E34" i="135"/>
  <c r="D34" i="135"/>
  <c r="C34" i="135"/>
  <c r="B34" i="135"/>
  <c r="AB33" i="135"/>
  <c r="AA33" i="135"/>
  <c r="Z33" i="135"/>
  <c r="Y33" i="135"/>
  <c r="X33" i="135"/>
  <c r="W33" i="135"/>
  <c r="V33" i="135"/>
  <c r="U33" i="135"/>
  <c r="T33" i="135"/>
  <c r="S33" i="135"/>
  <c r="R33" i="135"/>
  <c r="E33" i="135"/>
  <c r="D33" i="135"/>
  <c r="C33" i="135"/>
  <c r="P33" i="135" s="1"/>
  <c r="B33" i="135"/>
  <c r="AB32" i="135"/>
  <c r="AA32" i="135"/>
  <c r="Z32" i="135"/>
  <c r="Y32" i="135"/>
  <c r="X32" i="135"/>
  <c r="W32" i="135"/>
  <c r="V32" i="135"/>
  <c r="U32" i="135"/>
  <c r="T32" i="135"/>
  <c r="S32" i="135"/>
  <c r="R32" i="135"/>
  <c r="E32" i="135"/>
  <c r="D32" i="135"/>
  <c r="C32" i="135"/>
  <c r="P32" i="135" s="1"/>
  <c r="B32" i="135"/>
  <c r="AB31" i="135"/>
  <c r="AA31" i="135"/>
  <c r="Z31" i="135"/>
  <c r="Y31" i="135"/>
  <c r="X31" i="135"/>
  <c r="W31" i="135"/>
  <c r="V31" i="135"/>
  <c r="U31" i="135"/>
  <c r="T31" i="135"/>
  <c r="S31" i="135"/>
  <c r="R31" i="135"/>
  <c r="E31" i="135"/>
  <c r="D31" i="135"/>
  <c r="C31" i="135"/>
  <c r="B31" i="135"/>
  <c r="AB30" i="135"/>
  <c r="AA30" i="135"/>
  <c r="Z30" i="135"/>
  <c r="Y30" i="135"/>
  <c r="X30" i="135"/>
  <c r="W30" i="135"/>
  <c r="V30" i="135"/>
  <c r="U30" i="135"/>
  <c r="T30" i="135"/>
  <c r="S30" i="135"/>
  <c r="R30" i="135"/>
  <c r="E30" i="135"/>
  <c r="D30" i="135"/>
  <c r="C30" i="135"/>
  <c r="B30" i="135"/>
  <c r="AB29" i="135"/>
  <c r="AA29" i="135"/>
  <c r="Z29" i="135"/>
  <c r="Y29" i="135"/>
  <c r="X29" i="135"/>
  <c r="W29" i="135"/>
  <c r="V29" i="135"/>
  <c r="U29" i="135"/>
  <c r="T29" i="135"/>
  <c r="S29" i="135"/>
  <c r="R29" i="135"/>
  <c r="E29" i="135"/>
  <c r="D29" i="135"/>
  <c r="C29" i="135"/>
  <c r="B29" i="135"/>
  <c r="AB28" i="135"/>
  <c r="AA28" i="135"/>
  <c r="Z28" i="135"/>
  <c r="Y28" i="135"/>
  <c r="X28" i="135"/>
  <c r="W28" i="135"/>
  <c r="V28" i="135"/>
  <c r="U28" i="135"/>
  <c r="T28" i="135"/>
  <c r="S28" i="135"/>
  <c r="R28" i="135"/>
  <c r="E28" i="135"/>
  <c r="D28" i="135"/>
  <c r="C28" i="135"/>
  <c r="B28" i="135"/>
  <c r="AB27" i="135"/>
  <c r="AA27" i="135"/>
  <c r="Z27" i="135"/>
  <c r="Y27" i="135"/>
  <c r="X27" i="135"/>
  <c r="W27" i="135"/>
  <c r="V27" i="135"/>
  <c r="U27" i="135"/>
  <c r="T27" i="135"/>
  <c r="S27" i="135"/>
  <c r="R27" i="135"/>
  <c r="E27" i="135"/>
  <c r="D27" i="135"/>
  <c r="C27" i="135"/>
  <c r="B27" i="135"/>
  <c r="AB26" i="135"/>
  <c r="AA26" i="135"/>
  <c r="Z26" i="135"/>
  <c r="Y26" i="135"/>
  <c r="X26" i="135"/>
  <c r="W26" i="135"/>
  <c r="V26" i="135"/>
  <c r="U26" i="135"/>
  <c r="T26" i="135"/>
  <c r="S26" i="135"/>
  <c r="R26" i="135"/>
  <c r="E26" i="135"/>
  <c r="D26" i="135"/>
  <c r="C26" i="135"/>
  <c r="B26" i="135"/>
  <c r="AB25" i="135"/>
  <c r="AA25" i="135"/>
  <c r="Z25" i="135"/>
  <c r="Y25" i="135"/>
  <c r="X25" i="135"/>
  <c r="W25" i="135"/>
  <c r="V25" i="135"/>
  <c r="U25" i="135"/>
  <c r="T25" i="135"/>
  <c r="S25" i="135"/>
  <c r="R25" i="135"/>
  <c r="E25" i="135"/>
  <c r="D25" i="135"/>
  <c r="C25" i="135"/>
  <c r="B25" i="135"/>
  <c r="AB24" i="135"/>
  <c r="AA24" i="135"/>
  <c r="Z24" i="135"/>
  <c r="Y24" i="135"/>
  <c r="X24" i="135"/>
  <c r="W24" i="135"/>
  <c r="V24" i="135"/>
  <c r="U24" i="135"/>
  <c r="T24" i="135"/>
  <c r="S24" i="135"/>
  <c r="R24" i="135"/>
  <c r="E24" i="135"/>
  <c r="D24" i="135"/>
  <c r="C24" i="135"/>
  <c r="B24" i="135"/>
  <c r="AB23" i="135"/>
  <c r="AA23" i="135"/>
  <c r="Z23" i="135"/>
  <c r="Y23" i="135"/>
  <c r="X23" i="135"/>
  <c r="W23" i="135"/>
  <c r="V23" i="135"/>
  <c r="U23" i="135"/>
  <c r="T23" i="135"/>
  <c r="S23" i="135"/>
  <c r="R23" i="135"/>
  <c r="E23" i="135"/>
  <c r="D23" i="135"/>
  <c r="C23" i="135"/>
  <c r="B23" i="135"/>
  <c r="AB22" i="135"/>
  <c r="AA22" i="135"/>
  <c r="Z22" i="135"/>
  <c r="Y22" i="135"/>
  <c r="X22" i="135"/>
  <c r="W22" i="135"/>
  <c r="V22" i="135"/>
  <c r="U22" i="135"/>
  <c r="T22" i="135"/>
  <c r="S22" i="135"/>
  <c r="R22" i="135"/>
  <c r="E22" i="135"/>
  <c r="D22" i="135"/>
  <c r="C22" i="135"/>
  <c r="B22" i="135"/>
  <c r="AB21" i="135"/>
  <c r="AA21" i="135"/>
  <c r="Z21" i="135"/>
  <c r="Y21" i="135"/>
  <c r="X21" i="135"/>
  <c r="W21" i="135"/>
  <c r="V21" i="135"/>
  <c r="U21" i="135"/>
  <c r="T21" i="135"/>
  <c r="S21" i="135"/>
  <c r="R21" i="135"/>
  <c r="E21" i="135"/>
  <c r="D21" i="135"/>
  <c r="C21" i="135"/>
  <c r="B21" i="135"/>
  <c r="AB20" i="135"/>
  <c r="AA20" i="135"/>
  <c r="Z20" i="135"/>
  <c r="Y20" i="135"/>
  <c r="X20" i="135"/>
  <c r="W20" i="135"/>
  <c r="V20" i="135"/>
  <c r="U20" i="135"/>
  <c r="T20" i="135"/>
  <c r="S20" i="135"/>
  <c r="R20" i="135"/>
  <c r="E20" i="135"/>
  <c r="D20" i="135"/>
  <c r="C20" i="135"/>
  <c r="B20" i="135"/>
  <c r="AB19" i="135"/>
  <c r="AA19" i="135"/>
  <c r="Z19" i="135"/>
  <c r="Y19" i="135"/>
  <c r="X19" i="135"/>
  <c r="W19" i="135"/>
  <c r="V19" i="135"/>
  <c r="U19" i="135"/>
  <c r="T19" i="135"/>
  <c r="S19" i="135"/>
  <c r="R19" i="135"/>
  <c r="E19" i="135"/>
  <c r="D19" i="135"/>
  <c r="C19" i="135"/>
  <c r="B19" i="135"/>
  <c r="AB18" i="135"/>
  <c r="AA18" i="135"/>
  <c r="Z18" i="135"/>
  <c r="Y18" i="135"/>
  <c r="X18" i="135"/>
  <c r="W18" i="135"/>
  <c r="V18" i="135"/>
  <c r="U18" i="135"/>
  <c r="T18" i="135"/>
  <c r="S18" i="135"/>
  <c r="R18" i="135"/>
  <c r="E18" i="135"/>
  <c r="D18" i="135"/>
  <c r="C18" i="135"/>
  <c r="B18" i="135"/>
  <c r="AB17" i="135"/>
  <c r="AA17" i="135"/>
  <c r="Z17" i="135"/>
  <c r="Y17" i="135"/>
  <c r="X17" i="135"/>
  <c r="W17" i="135"/>
  <c r="V17" i="135"/>
  <c r="U17" i="135"/>
  <c r="T17" i="135"/>
  <c r="S17" i="135"/>
  <c r="R17" i="135"/>
  <c r="E17" i="135"/>
  <c r="D17" i="135"/>
  <c r="C17" i="135"/>
  <c r="P17" i="135" s="1"/>
  <c r="B17" i="135"/>
  <c r="AB16" i="135"/>
  <c r="AA16" i="135"/>
  <c r="Z16" i="135"/>
  <c r="Y16" i="135"/>
  <c r="X16" i="135"/>
  <c r="W16" i="135"/>
  <c r="V16" i="135"/>
  <c r="U16" i="135"/>
  <c r="T16" i="135"/>
  <c r="S16" i="135"/>
  <c r="R16" i="135"/>
  <c r="E16" i="135"/>
  <c r="D16" i="135"/>
  <c r="C16" i="135"/>
  <c r="P16" i="135" s="1"/>
  <c r="B16" i="135"/>
  <c r="AB15" i="135"/>
  <c r="AA15" i="135"/>
  <c r="Z15" i="135"/>
  <c r="Y15" i="135"/>
  <c r="X15" i="135"/>
  <c r="W15" i="135"/>
  <c r="V15" i="135"/>
  <c r="U15" i="135"/>
  <c r="T15" i="135"/>
  <c r="S15" i="135"/>
  <c r="R15" i="135"/>
  <c r="E15" i="135"/>
  <c r="D15" i="135"/>
  <c r="C15" i="135"/>
  <c r="P15" i="135" s="1"/>
  <c r="B15" i="135"/>
  <c r="AB14" i="135"/>
  <c r="AA14" i="135"/>
  <c r="Z14" i="135"/>
  <c r="Y14" i="135"/>
  <c r="X14" i="135"/>
  <c r="W14" i="135"/>
  <c r="V14" i="135"/>
  <c r="U14" i="135"/>
  <c r="T14" i="135"/>
  <c r="S14" i="135"/>
  <c r="R14" i="135"/>
  <c r="E14" i="135"/>
  <c r="D14" i="135"/>
  <c r="C14" i="135"/>
  <c r="P14" i="135" s="1"/>
  <c r="B14" i="135"/>
  <c r="AB13" i="135"/>
  <c r="AA13" i="135"/>
  <c r="Z13" i="135"/>
  <c r="Y13" i="135"/>
  <c r="X13" i="135"/>
  <c r="W13" i="135"/>
  <c r="V13" i="135"/>
  <c r="U13" i="135"/>
  <c r="T13" i="135"/>
  <c r="S13" i="135"/>
  <c r="R13" i="135"/>
  <c r="E13" i="135"/>
  <c r="D13" i="135"/>
  <c r="C13" i="135"/>
  <c r="B13" i="135"/>
  <c r="AB12" i="135"/>
  <c r="AA12" i="135"/>
  <c r="Z12" i="135"/>
  <c r="Y12" i="135"/>
  <c r="X12" i="135"/>
  <c r="W12" i="135"/>
  <c r="V12" i="135"/>
  <c r="U12" i="135"/>
  <c r="T12" i="135"/>
  <c r="S12" i="135"/>
  <c r="R12" i="135"/>
  <c r="E12" i="135"/>
  <c r="D12" i="135"/>
  <c r="C12" i="135"/>
  <c r="B12" i="135"/>
  <c r="AB11" i="135"/>
  <c r="AA11" i="135"/>
  <c r="Z11" i="135"/>
  <c r="Y11" i="135"/>
  <c r="X11" i="135"/>
  <c r="W11" i="135"/>
  <c r="V11" i="135"/>
  <c r="U11" i="135"/>
  <c r="T11" i="135"/>
  <c r="S11" i="135"/>
  <c r="R11" i="135"/>
  <c r="E11" i="135"/>
  <c r="D11" i="135"/>
  <c r="C11" i="135"/>
  <c r="B11" i="135"/>
  <c r="AB10" i="135"/>
  <c r="AA10" i="135"/>
  <c r="Z10" i="135"/>
  <c r="Y10" i="135"/>
  <c r="X10" i="135"/>
  <c r="W10" i="135"/>
  <c r="V10" i="135"/>
  <c r="U10" i="135"/>
  <c r="T10" i="135"/>
  <c r="S10" i="135"/>
  <c r="R10" i="135"/>
  <c r="E10" i="135"/>
  <c r="D10" i="135"/>
  <c r="C10" i="135"/>
  <c r="P10" i="135" s="1"/>
  <c r="B10" i="135"/>
  <c r="AB9" i="135"/>
  <c r="AA9" i="135"/>
  <c r="Z9" i="135"/>
  <c r="Y9" i="135"/>
  <c r="X9" i="135"/>
  <c r="W9" i="135"/>
  <c r="V9" i="135"/>
  <c r="U9" i="135"/>
  <c r="T9" i="135"/>
  <c r="S9" i="135"/>
  <c r="R9" i="135"/>
  <c r="E9" i="135"/>
  <c r="D9" i="135"/>
  <c r="C9" i="135"/>
  <c r="P9" i="135" s="1"/>
  <c r="B9" i="135"/>
  <c r="AB8" i="135"/>
  <c r="AA8" i="135"/>
  <c r="Z8" i="135"/>
  <c r="Y8" i="135"/>
  <c r="X8" i="135"/>
  <c r="W8" i="135"/>
  <c r="V8" i="135"/>
  <c r="U8" i="135"/>
  <c r="T8" i="135"/>
  <c r="S8" i="135"/>
  <c r="R8" i="135"/>
  <c r="E8" i="135"/>
  <c r="D8" i="135"/>
  <c r="C8" i="135"/>
  <c r="P8" i="135" s="1"/>
  <c r="B8" i="135"/>
  <c r="AB7" i="135"/>
  <c r="AA7" i="135"/>
  <c r="Z7" i="135"/>
  <c r="Y7" i="135"/>
  <c r="X7" i="135"/>
  <c r="W7" i="135"/>
  <c r="V7" i="135"/>
  <c r="U7" i="135"/>
  <c r="T7" i="135"/>
  <c r="S7" i="135"/>
  <c r="R7" i="135"/>
  <c r="E7" i="135"/>
  <c r="D7" i="135"/>
  <c r="C7" i="135"/>
  <c r="B7" i="135"/>
  <c r="AB6" i="135"/>
  <c r="AA6" i="135"/>
  <c r="Z6" i="135"/>
  <c r="Y6" i="135"/>
  <c r="X6" i="135"/>
  <c r="W6" i="135"/>
  <c r="V6" i="135"/>
  <c r="U6" i="135"/>
  <c r="T6" i="135"/>
  <c r="S6" i="135"/>
  <c r="R6" i="135"/>
  <c r="E6" i="135"/>
  <c r="D6" i="135"/>
  <c r="C6" i="135"/>
  <c r="B6" i="135"/>
  <c r="AB5" i="135"/>
  <c r="AA5" i="135"/>
  <c r="Z5" i="135"/>
  <c r="Y5" i="135"/>
  <c r="X5" i="135"/>
  <c r="W5" i="135"/>
  <c r="V5" i="135"/>
  <c r="U5" i="135"/>
  <c r="T5" i="135"/>
  <c r="S5" i="135"/>
  <c r="R5" i="135"/>
  <c r="E5" i="135"/>
  <c r="D5" i="135"/>
  <c r="C5" i="135"/>
  <c r="B5" i="135"/>
  <c r="AB4" i="135"/>
  <c r="AA4" i="135"/>
  <c r="Z4" i="135"/>
  <c r="Y4" i="135"/>
  <c r="X4" i="135"/>
  <c r="W4" i="135"/>
  <c r="V4" i="135"/>
  <c r="U4" i="135"/>
  <c r="T4" i="135"/>
  <c r="S4" i="135"/>
  <c r="R4" i="135"/>
  <c r="E4" i="135"/>
  <c r="D4" i="135"/>
  <c r="C4" i="135"/>
  <c r="B4" i="135"/>
  <c r="AB3" i="135"/>
  <c r="E3" i="135"/>
  <c r="D3" i="135"/>
  <c r="C3" i="135"/>
  <c r="B3" i="135"/>
  <c r="AB133" i="136"/>
  <c r="AA133" i="136"/>
  <c r="Z133" i="136"/>
  <c r="Y133" i="136"/>
  <c r="X133" i="136"/>
  <c r="W133" i="136"/>
  <c r="V133" i="136"/>
  <c r="U133" i="136"/>
  <c r="T133" i="136"/>
  <c r="S133" i="136"/>
  <c r="R133" i="136"/>
  <c r="E133" i="136"/>
  <c r="D133" i="136"/>
  <c r="C133" i="136"/>
  <c r="P133" i="136" s="1"/>
  <c r="B133" i="136"/>
  <c r="AB132" i="136"/>
  <c r="AA132" i="136"/>
  <c r="Z132" i="136"/>
  <c r="Y132" i="136"/>
  <c r="X132" i="136"/>
  <c r="W132" i="136"/>
  <c r="V132" i="136"/>
  <c r="U132" i="136"/>
  <c r="T132" i="136"/>
  <c r="S132" i="136"/>
  <c r="R132" i="136"/>
  <c r="E132" i="136"/>
  <c r="D132" i="136"/>
  <c r="C132" i="136"/>
  <c r="P132" i="136" s="1"/>
  <c r="B132" i="136"/>
  <c r="AB131" i="136"/>
  <c r="AA131" i="136"/>
  <c r="Z131" i="136"/>
  <c r="Y131" i="136"/>
  <c r="X131" i="136"/>
  <c r="W131" i="136"/>
  <c r="V131" i="136"/>
  <c r="U131" i="136"/>
  <c r="T131" i="136"/>
  <c r="S131" i="136"/>
  <c r="R131" i="136"/>
  <c r="E131" i="136"/>
  <c r="D131" i="136"/>
  <c r="C131" i="136"/>
  <c r="B131" i="136"/>
  <c r="AB130" i="136"/>
  <c r="AA130" i="136"/>
  <c r="Z130" i="136"/>
  <c r="Y130" i="136"/>
  <c r="X130" i="136"/>
  <c r="W130" i="136"/>
  <c r="V130" i="136"/>
  <c r="U130" i="136"/>
  <c r="T130" i="136"/>
  <c r="S130" i="136"/>
  <c r="R130" i="136"/>
  <c r="E130" i="136"/>
  <c r="D130" i="136"/>
  <c r="C130" i="136"/>
  <c r="B130" i="136"/>
  <c r="AB129" i="136"/>
  <c r="AA129" i="136"/>
  <c r="Z129" i="136"/>
  <c r="Y129" i="136"/>
  <c r="X129" i="136"/>
  <c r="W129" i="136"/>
  <c r="V129" i="136"/>
  <c r="U129" i="136"/>
  <c r="T129" i="136"/>
  <c r="S129" i="136"/>
  <c r="R129" i="136"/>
  <c r="E129" i="136"/>
  <c r="D129" i="136"/>
  <c r="C129" i="136"/>
  <c r="B129" i="136"/>
  <c r="AB128" i="136"/>
  <c r="AA128" i="136"/>
  <c r="Z128" i="136"/>
  <c r="Y128" i="136"/>
  <c r="X128" i="136"/>
  <c r="W128" i="136"/>
  <c r="V128" i="136"/>
  <c r="U128" i="136"/>
  <c r="T128" i="136"/>
  <c r="S128" i="136"/>
  <c r="R128" i="136"/>
  <c r="E128" i="136"/>
  <c r="D128" i="136"/>
  <c r="C128" i="136"/>
  <c r="B128" i="136"/>
  <c r="AB127" i="136"/>
  <c r="AA127" i="136"/>
  <c r="Z127" i="136"/>
  <c r="Y127" i="136"/>
  <c r="X127" i="136"/>
  <c r="W127" i="136"/>
  <c r="V127" i="136"/>
  <c r="U127" i="136"/>
  <c r="T127" i="136"/>
  <c r="S127" i="136"/>
  <c r="R127" i="136"/>
  <c r="E127" i="136"/>
  <c r="D127" i="136"/>
  <c r="C127" i="136"/>
  <c r="B127" i="136"/>
  <c r="AB126" i="136"/>
  <c r="AA126" i="136"/>
  <c r="Z126" i="136"/>
  <c r="Y126" i="136"/>
  <c r="X126" i="136"/>
  <c r="W126" i="136"/>
  <c r="V126" i="136"/>
  <c r="U126" i="136"/>
  <c r="T126" i="136"/>
  <c r="S126" i="136"/>
  <c r="R126" i="136"/>
  <c r="E126" i="136"/>
  <c r="D126" i="136"/>
  <c r="C126" i="136"/>
  <c r="B126" i="136"/>
  <c r="AB125" i="136"/>
  <c r="AA125" i="136"/>
  <c r="Z125" i="136"/>
  <c r="Y125" i="136"/>
  <c r="X125" i="136"/>
  <c r="W125" i="136"/>
  <c r="V125" i="136"/>
  <c r="U125" i="136"/>
  <c r="T125" i="136"/>
  <c r="S125" i="136"/>
  <c r="R125" i="136"/>
  <c r="E125" i="136"/>
  <c r="D125" i="136"/>
  <c r="C125" i="136"/>
  <c r="B125" i="136"/>
  <c r="AB124" i="136"/>
  <c r="AA124" i="136"/>
  <c r="Z124" i="136"/>
  <c r="Y124" i="136"/>
  <c r="X124" i="136"/>
  <c r="W124" i="136"/>
  <c r="V124" i="136"/>
  <c r="U124" i="136"/>
  <c r="T124" i="136"/>
  <c r="S124" i="136"/>
  <c r="R124" i="136"/>
  <c r="E124" i="136"/>
  <c r="D124" i="136"/>
  <c r="C124" i="136"/>
  <c r="B124" i="136"/>
  <c r="AB123" i="136"/>
  <c r="AA123" i="136"/>
  <c r="Z123" i="136"/>
  <c r="Y123" i="136"/>
  <c r="X123" i="136"/>
  <c r="W123" i="136"/>
  <c r="V123" i="136"/>
  <c r="U123" i="136"/>
  <c r="T123" i="136"/>
  <c r="S123" i="136"/>
  <c r="R123" i="136"/>
  <c r="E123" i="136"/>
  <c r="D123" i="136"/>
  <c r="C123" i="136"/>
  <c r="B123" i="136"/>
  <c r="AB122" i="136"/>
  <c r="AA122" i="136"/>
  <c r="Z122" i="136"/>
  <c r="Y122" i="136"/>
  <c r="X122" i="136"/>
  <c r="W122" i="136"/>
  <c r="V122" i="136"/>
  <c r="U122" i="136"/>
  <c r="T122" i="136"/>
  <c r="S122" i="136"/>
  <c r="R122" i="136"/>
  <c r="E122" i="136"/>
  <c r="D122" i="136"/>
  <c r="C122" i="136"/>
  <c r="B122" i="136"/>
  <c r="AB121" i="136"/>
  <c r="AA121" i="136"/>
  <c r="Z121" i="136"/>
  <c r="Y121" i="136"/>
  <c r="X121" i="136"/>
  <c r="W121" i="136"/>
  <c r="V121" i="136"/>
  <c r="U121" i="136"/>
  <c r="T121" i="136"/>
  <c r="S121" i="136"/>
  <c r="R121" i="136"/>
  <c r="E121" i="136"/>
  <c r="D121" i="136"/>
  <c r="C121" i="136"/>
  <c r="B121" i="136"/>
  <c r="AB120" i="136"/>
  <c r="AA120" i="136"/>
  <c r="Z120" i="136"/>
  <c r="Y120" i="136"/>
  <c r="X120" i="136"/>
  <c r="W120" i="136"/>
  <c r="V120" i="136"/>
  <c r="U120" i="136"/>
  <c r="T120" i="136"/>
  <c r="S120" i="136"/>
  <c r="R120" i="136"/>
  <c r="E120" i="136"/>
  <c r="D120" i="136"/>
  <c r="C120" i="136"/>
  <c r="B120" i="136"/>
  <c r="AB119" i="136"/>
  <c r="AA119" i="136"/>
  <c r="Z119" i="136"/>
  <c r="Y119" i="136"/>
  <c r="X119" i="136"/>
  <c r="W119" i="136"/>
  <c r="V119" i="136"/>
  <c r="U119" i="136"/>
  <c r="T119" i="136"/>
  <c r="S119" i="136"/>
  <c r="R119" i="136"/>
  <c r="E119" i="136"/>
  <c r="D119" i="136"/>
  <c r="C119" i="136"/>
  <c r="B119" i="136"/>
  <c r="AB118" i="136"/>
  <c r="AA118" i="136"/>
  <c r="Z118" i="136"/>
  <c r="Y118" i="136"/>
  <c r="X118" i="136"/>
  <c r="W118" i="136"/>
  <c r="V118" i="136"/>
  <c r="U118" i="136"/>
  <c r="T118" i="136"/>
  <c r="S118" i="136"/>
  <c r="R118" i="136"/>
  <c r="E118" i="136"/>
  <c r="D118" i="136"/>
  <c r="C118" i="136"/>
  <c r="B118" i="136"/>
  <c r="AB117" i="136"/>
  <c r="AA117" i="136"/>
  <c r="Z117" i="136"/>
  <c r="Y117" i="136"/>
  <c r="X117" i="136"/>
  <c r="W117" i="136"/>
  <c r="V117" i="136"/>
  <c r="U117" i="136"/>
  <c r="T117" i="136"/>
  <c r="S117" i="136"/>
  <c r="R117" i="136"/>
  <c r="E117" i="136"/>
  <c r="D117" i="136"/>
  <c r="C117" i="136"/>
  <c r="B117" i="136"/>
  <c r="AB116" i="136"/>
  <c r="AA116" i="136"/>
  <c r="Z116" i="136"/>
  <c r="Y116" i="136"/>
  <c r="X116" i="136"/>
  <c r="W116" i="136"/>
  <c r="V116" i="136"/>
  <c r="U116" i="136"/>
  <c r="T116" i="136"/>
  <c r="S116" i="136"/>
  <c r="R116" i="136"/>
  <c r="E116" i="136"/>
  <c r="D116" i="136"/>
  <c r="C116" i="136"/>
  <c r="P116" i="136" s="1"/>
  <c r="B116" i="136"/>
  <c r="AB115" i="136"/>
  <c r="AA115" i="136"/>
  <c r="Z115" i="136"/>
  <c r="Y115" i="136"/>
  <c r="X115" i="136"/>
  <c r="W115" i="136"/>
  <c r="V115" i="136"/>
  <c r="U115" i="136"/>
  <c r="T115" i="136"/>
  <c r="S115" i="136"/>
  <c r="R115" i="136"/>
  <c r="E115" i="136"/>
  <c r="D115" i="136"/>
  <c r="C115" i="136"/>
  <c r="P115" i="136" s="1"/>
  <c r="B115" i="136"/>
  <c r="AB114" i="136"/>
  <c r="AA114" i="136"/>
  <c r="Z114" i="136"/>
  <c r="Y114" i="136"/>
  <c r="X114" i="136"/>
  <c r="W114" i="136"/>
  <c r="V114" i="136"/>
  <c r="U114" i="136"/>
  <c r="T114" i="136"/>
  <c r="S114" i="136"/>
  <c r="R114" i="136"/>
  <c r="E114" i="136"/>
  <c r="D114" i="136"/>
  <c r="C114" i="136"/>
  <c r="P114" i="136" s="1"/>
  <c r="B114" i="136"/>
  <c r="AB113" i="136"/>
  <c r="AA113" i="136"/>
  <c r="Z113" i="136"/>
  <c r="Y113" i="136"/>
  <c r="X113" i="136"/>
  <c r="W113" i="136"/>
  <c r="V113" i="136"/>
  <c r="U113" i="136"/>
  <c r="T113" i="136"/>
  <c r="S113" i="136"/>
  <c r="R113" i="136"/>
  <c r="E113" i="136"/>
  <c r="D113" i="136"/>
  <c r="C113" i="136"/>
  <c r="P113" i="136" s="1"/>
  <c r="B113" i="136"/>
  <c r="AB112" i="136"/>
  <c r="AA112" i="136"/>
  <c r="Z112" i="136"/>
  <c r="Y112" i="136"/>
  <c r="X112" i="136"/>
  <c r="W112" i="136"/>
  <c r="V112" i="136"/>
  <c r="U112" i="136"/>
  <c r="T112" i="136"/>
  <c r="S112" i="136"/>
  <c r="R112" i="136"/>
  <c r="E112" i="136"/>
  <c r="D112" i="136"/>
  <c r="C112" i="136"/>
  <c r="P112" i="136" s="1"/>
  <c r="B112" i="136"/>
  <c r="AB111" i="136"/>
  <c r="AA111" i="136"/>
  <c r="Z111" i="136"/>
  <c r="Y111" i="136"/>
  <c r="X111" i="136"/>
  <c r="W111" i="136"/>
  <c r="V111" i="136"/>
  <c r="U111" i="136"/>
  <c r="T111" i="136"/>
  <c r="S111" i="136"/>
  <c r="R111" i="136"/>
  <c r="E111" i="136"/>
  <c r="D111" i="136"/>
  <c r="C111" i="136"/>
  <c r="B111" i="136"/>
  <c r="AB110" i="136"/>
  <c r="AA110" i="136"/>
  <c r="Z110" i="136"/>
  <c r="Y110" i="136"/>
  <c r="X110" i="136"/>
  <c r="W110" i="136"/>
  <c r="V110" i="136"/>
  <c r="U110" i="136"/>
  <c r="T110" i="136"/>
  <c r="S110" i="136"/>
  <c r="R110" i="136"/>
  <c r="E110" i="136"/>
  <c r="D110" i="136"/>
  <c r="C110" i="136"/>
  <c r="B110" i="136"/>
  <c r="AB109" i="136"/>
  <c r="AA109" i="136"/>
  <c r="Z109" i="136"/>
  <c r="Y109" i="136"/>
  <c r="X109" i="136"/>
  <c r="W109" i="136"/>
  <c r="V109" i="136"/>
  <c r="U109" i="136"/>
  <c r="T109" i="136"/>
  <c r="S109" i="136"/>
  <c r="R109" i="136"/>
  <c r="E109" i="136"/>
  <c r="D109" i="136"/>
  <c r="C109" i="136"/>
  <c r="B109" i="136"/>
  <c r="AB108" i="136"/>
  <c r="AA108" i="136"/>
  <c r="Z108" i="136"/>
  <c r="Y108" i="136"/>
  <c r="X108" i="136"/>
  <c r="W108" i="136"/>
  <c r="V108" i="136"/>
  <c r="U108" i="136"/>
  <c r="T108" i="136"/>
  <c r="S108" i="136"/>
  <c r="R108" i="136"/>
  <c r="E108" i="136"/>
  <c r="D108" i="136"/>
  <c r="C108" i="136"/>
  <c r="B108" i="136"/>
  <c r="AB107" i="136"/>
  <c r="AA107" i="136"/>
  <c r="Z107" i="136"/>
  <c r="Y107" i="136"/>
  <c r="X107" i="136"/>
  <c r="W107" i="136"/>
  <c r="V107" i="136"/>
  <c r="U107" i="136"/>
  <c r="T107" i="136"/>
  <c r="S107" i="136"/>
  <c r="R107" i="136"/>
  <c r="E107" i="136"/>
  <c r="D107" i="136"/>
  <c r="C107" i="136"/>
  <c r="B107" i="136"/>
  <c r="AB106" i="136"/>
  <c r="AA106" i="136"/>
  <c r="Z106" i="136"/>
  <c r="Y106" i="136"/>
  <c r="X106" i="136"/>
  <c r="W106" i="136"/>
  <c r="V106" i="136"/>
  <c r="U106" i="136"/>
  <c r="T106" i="136"/>
  <c r="S106" i="136"/>
  <c r="R106" i="136"/>
  <c r="E106" i="136"/>
  <c r="D106" i="136"/>
  <c r="C106" i="136"/>
  <c r="B106" i="136"/>
  <c r="AB105" i="136"/>
  <c r="AA105" i="136"/>
  <c r="Z105" i="136"/>
  <c r="Y105" i="136"/>
  <c r="X105" i="136"/>
  <c r="W105" i="136"/>
  <c r="V105" i="136"/>
  <c r="U105" i="136"/>
  <c r="T105" i="136"/>
  <c r="S105" i="136"/>
  <c r="R105" i="136"/>
  <c r="E105" i="136"/>
  <c r="D105" i="136"/>
  <c r="C105" i="136"/>
  <c r="B105" i="136"/>
  <c r="AB104" i="136"/>
  <c r="AA104" i="136"/>
  <c r="Z104" i="136"/>
  <c r="Y104" i="136"/>
  <c r="X104" i="136"/>
  <c r="W104" i="136"/>
  <c r="V104" i="136"/>
  <c r="U104" i="136"/>
  <c r="T104" i="136"/>
  <c r="S104" i="136"/>
  <c r="R104" i="136"/>
  <c r="E104" i="136"/>
  <c r="D104" i="136"/>
  <c r="C104" i="136"/>
  <c r="B104" i="136"/>
  <c r="AB103" i="136"/>
  <c r="AA103" i="136"/>
  <c r="Z103" i="136"/>
  <c r="Y103" i="136"/>
  <c r="X103" i="136"/>
  <c r="W103" i="136"/>
  <c r="V103" i="136"/>
  <c r="U103" i="136"/>
  <c r="T103" i="136"/>
  <c r="S103" i="136"/>
  <c r="R103" i="136"/>
  <c r="E103" i="136"/>
  <c r="D103" i="136"/>
  <c r="C103" i="136"/>
  <c r="B103" i="136"/>
  <c r="AB102" i="136"/>
  <c r="AA102" i="136"/>
  <c r="Z102" i="136"/>
  <c r="Y102" i="136"/>
  <c r="X102" i="136"/>
  <c r="W102" i="136"/>
  <c r="V102" i="136"/>
  <c r="U102" i="136"/>
  <c r="T102" i="136"/>
  <c r="S102" i="136"/>
  <c r="R102" i="136"/>
  <c r="E102" i="136"/>
  <c r="D102" i="136"/>
  <c r="C102" i="136"/>
  <c r="P102" i="136" s="1"/>
  <c r="B102" i="136"/>
  <c r="AB101" i="136"/>
  <c r="AA101" i="136"/>
  <c r="Z101" i="136"/>
  <c r="Y101" i="136"/>
  <c r="X101" i="136"/>
  <c r="W101" i="136"/>
  <c r="V101" i="136"/>
  <c r="U101" i="136"/>
  <c r="T101" i="136"/>
  <c r="S101" i="136"/>
  <c r="R101" i="136"/>
  <c r="E101" i="136"/>
  <c r="D101" i="136"/>
  <c r="C101" i="136"/>
  <c r="P101" i="136" s="1"/>
  <c r="B101" i="136"/>
  <c r="AB100" i="136"/>
  <c r="AA100" i="136"/>
  <c r="Z100" i="136"/>
  <c r="Y100" i="136"/>
  <c r="X100" i="136"/>
  <c r="W100" i="136"/>
  <c r="V100" i="136"/>
  <c r="U100" i="136"/>
  <c r="T100" i="136"/>
  <c r="S100" i="136"/>
  <c r="R100" i="136"/>
  <c r="E100" i="136"/>
  <c r="D100" i="136"/>
  <c r="C100" i="136"/>
  <c r="P100" i="136" s="1"/>
  <c r="B100" i="136"/>
  <c r="AB99" i="136"/>
  <c r="AA99" i="136"/>
  <c r="Z99" i="136"/>
  <c r="Y99" i="136"/>
  <c r="X99" i="136"/>
  <c r="W99" i="136"/>
  <c r="V99" i="136"/>
  <c r="U99" i="136"/>
  <c r="T99" i="136"/>
  <c r="S99" i="136"/>
  <c r="R99" i="136"/>
  <c r="E99" i="136"/>
  <c r="D99" i="136"/>
  <c r="C99" i="136"/>
  <c r="P99" i="136" s="1"/>
  <c r="B99" i="136"/>
  <c r="AB98" i="136"/>
  <c r="AA98" i="136"/>
  <c r="Z98" i="136"/>
  <c r="Y98" i="136"/>
  <c r="X98" i="136"/>
  <c r="W98" i="136"/>
  <c r="V98" i="136"/>
  <c r="U98" i="136"/>
  <c r="T98" i="136"/>
  <c r="S98" i="136"/>
  <c r="R98" i="136"/>
  <c r="E98" i="136"/>
  <c r="D98" i="136"/>
  <c r="C98" i="136"/>
  <c r="P98" i="136" s="1"/>
  <c r="B98" i="136"/>
  <c r="AB97" i="136"/>
  <c r="AA97" i="136"/>
  <c r="Z97" i="136"/>
  <c r="Y97" i="136"/>
  <c r="X97" i="136"/>
  <c r="W97" i="136"/>
  <c r="V97" i="136"/>
  <c r="U97" i="136"/>
  <c r="T97" i="136"/>
  <c r="S97" i="136"/>
  <c r="R97" i="136"/>
  <c r="E97" i="136"/>
  <c r="D97" i="136"/>
  <c r="C97" i="136"/>
  <c r="P97" i="136" s="1"/>
  <c r="B97" i="136"/>
  <c r="AB96" i="136"/>
  <c r="AA96" i="136"/>
  <c r="Z96" i="136"/>
  <c r="Y96" i="136"/>
  <c r="X96" i="136"/>
  <c r="W96" i="136"/>
  <c r="V96" i="136"/>
  <c r="U96" i="136"/>
  <c r="T96" i="136"/>
  <c r="S96" i="136"/>
  <c r="R96" i="136"/>
  <c r="E96" i="136"/>
  <c r="D96" i="136"/>
  <c r="C96" i="136"/>
  <c r="B96" i="136"/>
  <c r="AB95" i="136"/>
  <c r="AA95" i="136"/>
  <c r="Z95" i="136"/>
  <c r="Y95" i="136"/>
  <c r="X95" i="136"/>
  <c r="W95" i="136"/>
  <c r="V95" i="136"/>
  <c r="U95" i="136"/>
  <c r="T95" i="136"/>
  <c r="S95" i="136"/>
  <c r="R95" i="136"/>
  <c r="E95" i="136"/>
  <c r="D95" i="136"/>
  <c r="C95" i="136"/>
  <c r="B95" i="136"/>
  <c r="AB94" i="136"/>
  <c r="AA94" i="136"/>
  <c r="Z94" i="136"/>
  <c r="Y94" i="136"/>
  <c r="X94" i="136"/>
  <c r="W94" i="136"/>
  <c r="V94" i="136"/>
  <c r="U94" i="136"/>
  <c r="T94" i="136"/>
  <c r="S94" i="136"/>
  <c r="R94" i="136"/>
  <c r="E94" i="136"/>
  <c r="D94" i="136"/>
  <c r="C94" i="136"/>
  <c r="B94" i="136"/>
  <c r="AB93" i="136"/>
  <c r="AA93" i="136"/>
  <c r="Z93" i="136"/>
  <c r="Y93" i="136"/>
  <c r="X93" i="136"/>
  <c r="W93" i="136"/>
  <c r="V93" i="136"/>
  <c r="U93" i="136"/>
  <c r="T93" i="136"/>
  <c r="S93" i="136"/>
  <c r="R93" i="136"/>
  <c r="E93" i="136"/>
  <c r="D93" i="136"/>
  <c r="C93" i="136"/>
  <c r="B93" i="136"/>
  <c r="AB92" i="136"/>
  <c r="AA92" i="136"/>
  <c r="Z92" i="136"/>
  <c r="Y92" i="136"/>
  <c r="X92" i="136"/>
  <c r="W92" i="136"/>
  <c r="V92" i="136"/>
  <c r="U92" i="136"/>
  <c r="T92" i="136"/>
  <c r="S92" i="136"/>
  <c r="R92" i="136"/>
  <c r="E92" i="136"/>
  <c r="D92" i="136"/>
  <c r="C92" i="136"/>
  <c r="B92" i="136"/>
  <c r="AB91" i="136"/>
  <c r="AA91" i="136"/>
  <c r="Z91" i="136"/>
  <c r="Y91" i="136"/>
  <c r="X91" i="136"/>
  <c r="W91" i="136"/>
  <c r="V91" i="136"/>
  <c r="U91" i="136"/>
  <c r="T91" i="136"/>
  <c r="S91" i="136"/>
  <c r="R91" i="136"/>
  <c r="E91" i="136"/>
  <c r="D91" i="136"/>
  <c r="C91" i="136"/>
  <c r="P91" i="136" s="1"/>
  <c r="B91" i="136"/>
  <c r="AB90" i="136"/>
  <c r="AA90" i="136"/>
  <c r="Z90" i="136"/>
  <c r="Y90" i="136"/>
  <c r="X90" i="136"/>
  <c r="W90" i="136"/>
  <c r="V90" i="136"/>
  <c r="U90" i="136"/>
  <c r="T90" i="136"/>
  <c r="S90" i="136"/>
  <c r="R90" i="136"/>
  <c r="E90" i="136"/>
  <c r="D90" i="136"/>
  <c r="C90" i="136"/>
  <c r="P90" i="136" s="1"/>
  <c r="B90" i="136"/>
  <c r="AB89" i="136"/>
  <c r="AA89" i="136"/>
  <c r="Z89" i="136"/>
  <c r="Y89" i="136"/>
  <c r="X89" i="136"/>
  <c r="W89" i="136"/>
  <c r="V89" i="136"/>
  <c r="U89" i="136"/>
  <c r="T89" i="136"/>
  <c r="S89" i="136"/>
  <c r="R89" i="136"/>
  <c r="E89" i="136"/>
  <c r="D89" i="136"/>
  <c r="C89" i="136"/>
  <c r="P89" i="136" s="1"/>
  <c r="B89" i="136"/>
  <c r="AB88" i="136"/>
  <c r="AA88" i="136"/>
  <c r="Z88" i="136"/>
  <c r="Y88" i="136"/>
  <c r="X88" i="136"/>
  <c r="W88" i="136"/>
  <c r="V88" i="136"/>
  <c r="U88" i="136"/>
  <c r="T88" i="136"/>
  <c r="S88" i="136"/>
  <c r="R88" i="136"/>
  <c r="E88" i="136"/>
  <c r="D88" i="136"/>
  <c r="C88" i="136"/>
  <c r="P88" i="136" s="1"/>
  <c r="B88" i="136"/>
  <c r="AB87" i="136"/>
  <c r="AA87" i="136"/>
  <c r="Z87" i="136"/>
  <c r="Y87" i="136"/>
  <c r="X87" i="136"/>
  <c r="W87" i="136"/>
  <c r="V87" i="136"/>
  <c r="U87" i="136"/>
  <c r="T87" i="136"/>
  <c r="S87" i="136"/>
  <c r="R87" i="136"/>
  <c r="E87" i="136"/>
  <c r="D87" i="136"/>
  <c r="C87" i="136"/>
  <c r="P87" i="136" s="1"/>
  <c r="B87" i="136"/>
  <c r="AB86" i="136"/>
  <c r="AA86" i="136"/>
  <c r="Z86" i="136"/>
  <c r="Y86" i="136"/>
  <c r="X86" i="136"/>
  <c r="W86" i="136"/>
  <c r="V86" i="136"/>
  <c r="U86" i="136"/>
  <c r="T86" i="136"/>
  <c r="S86" i="136"/>
  <c r="R86" i="136"/>
  <c r="E86" i="136"/>
  <c r="D86" i="136"/>
  <c r="C86" i="136"/>
  <c r="P86" i="136" s="1"/>
  <c r="B86" i="136"/>
  <c r="AB85" i="136"/>
  <c r="AA85" i="136"/>
  <c r="Z85" i="136"/>
  <c r="Y85" i="136"/>
  <c r="X85" i="136"/>
  <c r="W85" i="136"/>
  <c r="V85" i="136"/>
  <c r="U85" i="136"/>
  <c r="T85" i="136"/>
  <c r="S85" i="136"/>
  <c r="R85" i="136"/>
  <c r="E85" i="136"/>
  <c r="D85" i="136"/>
  <c r="C85" i="136"/>
  <c r="B85" i="136"/>
  <c r="AB84" i="136"/>
  <c r="AA84" i="136"/>
  <c r="Z84" i="136"/>
  <c r="Y84" i="136"/>
  <c r="X84" i="136"/>
  <c r="W84" i="136"/>
  <c r="V84" i="136"/>
  <c r="U84" i="136"/>
  <c r="T84" i="136"/>
  <c r="S84" i="136"/>
  <c r="R84" i="136"/>
  <c r="E84" i="136"/>
  <c r="D84" i="136"/>
  <c r="C84" i="136"/>
  <c r="B84" i="136"/>
  <c r="AB83" i="136"/>
  <c r="AA83" i="136"/>
  <c r="Z83" i="136"/>
  <c r="Y83" i="136"/>
  <c r="X83" i="136"/>
  <c r="W83" i="136"/>
  <c r="V83" i="136"/>
  <c r="U83" i="136"/>
  <c r="T83" i="136"/>
  <c r="S83" i="136"/>
  <c r="R83" i="136"/>
  <c r="E83" i="136"/>
  <c r="D83" i="136"/>
  <c r="C83" i="136"/>
  <c r="P83" i="136" s="1"/>
  <c r="B83" i="136"/>
  <c r="AB82" i="136"/>
  <c r="AA82" i="136"/>
  <c r="Z82" i="136"/>
  <c r="Y82" i="136"/>
  <c r="X82" i="136"/>
  <c r="W82" i="136"/>
  <c r="V82" i="136"/>
  <c r="U82" i="136"/>
  <c r="T82" i="136"/>
  <c r="S82" i="136"/>
  <c r="R82" i="136"/>
  <c r="E82" i="136"/>
  <c r="D82" i="136"/>
  <c r="C82" i="136"/>
  <c r="P82" i="136" s="1"/>
  <c r="B82" i="136"/>
  <c r="AB81" i="136"/>
  <c r="AA81" i="136"/>
  <c r="Z81" i="136"/>
  <c r="Y81" i="136"/>
  <c r="X81" i="136"/>
  <c r="W81" i="136"/>
  <c r="V81" i="136"/>
  <c r="U81" i="136"/>
  <c r="T81" i="136"/>
  <c r="S81" i="136"/>
  <c r="R81" i="136"/>
  <c r="E81" i="136"/>
  <c r="D81" i="136"/>
  <c r="C81" i="136"/>
  <c r="P81" i="136" s="1"/>
  <c r="B81" i="136"/>
  <c r="AB80" i="136"/>
  <c r="AA80" i="136"/>
  <c r="Z80" i="136"/>
  <c r="Y80" i="136"/>
  <c r="X80" i="136"/>
  <c r="W80" i="136"/>
  <c r="V80" i="136"/>
  <c r="U80" i="136"/>
  <c r="T80" i="136"/>
  <c r="S80" i="136"/>
  <c r="R80" i="136"/>
  <c r="E80" i="136"/>
  <c r="D80" i="136"/>
  <c r="C80" i="136"/>
  <c r="B80" i="136"/>
  <c r="AB79" i="136"/>
  <c r="AA79" i="136"/>
  <c r="Z79" i="136"/>
  <c r="Y79" i="136"/>
  <c r="X79" i="136"/>
  <c r="W79" i="136"/>
  <c r="V79" i="136"/>
  <c r="U79" i="136"/>
  <c r="T79" i="136"/>
  <c r="S79" i="136"/>
  <c r="R79" i="136"/>
  <c r="E79" i="136"/>
  <c r="D79" i="136"/>
  <c r="C79" i="136"/>
  <c r="B79" i="136"/>
  <c r="AB78" i="136"/>
  <c r="AA78" i="136"/>
  <c r="Z78" i="136"/>
  <c r="Y78" i="136"/>
  <c r="X78" i="136"/>
  <c r="W78" i="136"/>
  <c r="V78" i="136"/>
  <c r="U78" i="136"/>
  <c r="T78" i="136"/>
  <c r="S78" i="136"/>
  <c r="R78" i="136"/>
  <c r="E78" i="136"/>
  <c r="D78" i="136"/>
  <c r="C78" i="136"/>
  <c r="B78" i="136"/>
  <c r="AB77" i="136"/>
  <c r="AA77" i="136"/>
  <c r="Z77" i="136"/>
  <c r="Y77" i="136"/>
  <c r="X77" i="136"/>
  <c r="W77" i="136"/>
  <c r="V77" i="136"/>
  <c r="U77" i="136"/>
  <c r="T77" i="136"/>
  <c r="S77" i="136"/>
  <c r="R77" i="136"/>
  <c r="E77" i="136"/>
  <c r="D77" i="136"/>
  <c r="C77" i="136"/>
  <c r="P77" i="136" s="1"/>
  <c r="B77" i="136"/>
  <c r="AB76" i="136"/>
  <c r="AA76" i="136"/>
  <c r="Z76" i="136"/>
  <c r="Y76" i="136"/>
  <c r="X76" i="136"/>
  <c r="W76" i="136"/>
  <c r="V76" i="136"/>
  <c r="U76" i="136"/>
  <c r="T76" i="136"/>
  <c r="S76" i="136"/>
  <c r="R76" i="136"/>
  <c r="E76" i="136"/>
  <c r="D76" i="136"/>
  <c r="C76" i="136"/>
  <c r="P76" i="136" s="1"/>
  <c r="B76" i="136"/>
  <c r="AB75" i="136"/>
  <c r="AA75" i="136"/>
  <c r="Z75" i="136"/>
  <c r="Y75" i="136"/>
  <c r="X75" i="136"/>
  <c r="W75" i="136"/>
  <c r="V75" i="136"/>
  <c r="U75" i="136"/>
  <c r="T75" i="136"/>
  <c r="S75" i="136"/>
  <c r="R75" i="136"/>
  <c r="E75" i="136"/>
  <c r="D75" i="136"/>
  <c r="C75" i="136"/>
  <c r="P75" i="136" s="1"/>
  <c r="B75" i="136"/>
  <c r="AB74" i="136"/>
  <c r="AA74" i="136"/>
  <c r="Z74" i="136"/>
  <c r="Y74" i="136"/>
  <c r="X74" i="136"/>
  <c r="W74" i="136"/>
  <c r="V74" i="136"/>
  <c r="U74" i="136"/>
  <c r="T74" i="136"/>
  <c r="S74" i="136"/>
  <c r="R74" i="136"/>
  <c r="E74" i="136"/>
  <c r="D74" i="136"/>
  <c r="C74" i="136"/>
  <c r="P74" i="136" s="1"/>
  <c r="B74" i="136"/>
  <c r="AB73" i="136"/>
  <c r="AA73" i="136"/>
  <c r="Z73" i="136"/>
  <c r="Y73" i="136"/>
  <c r="X73" i="136"/>
  <c r="W73" i="136"/>
  <c r="V73" i="136"/>
  <c r="U73" i="136"/>
  <c r="T73" i="136"/>
  <c r="S73" i="136"/>
  <c r="R73" i="136"/>
  <c r="E73" i="136"/>
  <c r="D73" i="136"/>
  <c r="C73" i="136"/>
  <c r="P73" i="136" s="1"/>
  <c r="B73" i="136"/>
  <c r="AB72" i="136"/>
  <c r="AA72" i="136"/>
  <c r="Z72" i="136"/>
  <c r="Y72" i="136"/>
  <c r="X72" i="136"/>
  <c r="W72" i="136"/>
  <c r="V72" i="136"/>
  <c r="U72" i="136"/>
  <c r="T72" i="136"/>
  <c r="S72" i="136"/>
  <c r="R72" i="136"/>
  <c r="E72" i="136"/>
  <c r="D72" i="136"/>
  <c r="C72" i="136"/>
  <c r="P72" i="136" s="1"/>
  <c r="B72" i="136"/>
  <c r="AB71" i="136"/>
  <c r="AA71" i="136"/>
  <c r="Z71" i="136"/>
  <c r="Y71" i="136"/>
  <c r="X71" i="136"/>
  <c r="W71" i="136"/>
  <c r="V71" i="136"/>
  <c r="U71" i="136"/>
  <c r="T71" i="136"/>
  <c r="S71" i="136"/>
  <c r="R71" i="136"/>
  <c r="E71" i="136"/>
  <c r="D71" i="136"/>
  <c r="C71" i="136"/>
  <c r="P71" i="136" s="1"/>
  <c r="B71" i="136"/>
  <c r="AB70" i="136"/>
  <c r="AA70" i="136"/>
  <c r="Z70" i="136"/>
  <c r="Y70" i="136"/>
  <c r="X70" i="136"/>
  <c r="W70" i="136"/>
  <c r="V70" i="136"/>
  <c r="U70" i="136"/>
  <c r="T70" i="136"/>
  <c r="S70" i="136"/>
  <c r="R70" i="136"/>
  <c r="E70" i="136"/>
  <c r="D70" i="136"/>
  <c r="C70" i="136"/>
  <c r="B70" i="136"/>
  <c r="AB69" i="136"/>
  <c r="AA69" i="136"/>
  <c r="Z69" i="136"/>
  <c r="Y69" i="136"/>
  <c r="X69" i="136"/>
  <c r="W69" i="136"/>
  <c r="V69" i="136"/>
  <c r="U69" i="136"/>
  <c r="T69" i="136"/>
  <c r="S69" i="136"/>
  <c r="R69" i="136"/>
  <c r="E69" i="136"/>
  <c r="D69" i="136"/>
  <c r="C69" i="136"/>
  <c r="B69" i="136"/>
  <c r="AB68" i="136"/>
  <c r="AA68" i="136"/>
  <c r="Z68" i="136"/>
  <c r="Y68" i="136"/>
  <c r="X68" i="136"/>
  <c r="W68" i="136"/>
  <c r="V68" i="136"/>
  <c r="U68" i="136"/>
  <c r="T68" i="136"/>
  <c r="S68" i="136"/>
  <c r="R68" i="136"/>
  <c r="E68" i="136"/>
  <c r="D68" i="136"/>
  <c r="C68" i="136"/>
  <c r="B68" i="136"/>
  <c r="AB67" i="136"/>
  <c r="AA67" i="136"/>
  <c r="Z67" i="136"/>
  <c r="Y67" i="136"/>
  <c r="X67" i="136"/>
  <c r="W67" i="136"/>
  <c r="V67" i="136"/>
  <c r="U67" i="136"/>
  <c r="T67" i="136"/>
  <c r="S67" i="136"/>
  <c r="R67" i="136"/>
  <c r="E67" i="136"/>
  <c r="D67" i="136"/>
  <c r="C67" i="136"/>
  <c r="B67" i="136"/>
  <c r="AB66" i="136"/>
  <c r="AA66" i="136"/>
  <c r="Z66" i="136"/>
  <c r="Y66" i="136"/>
  <c r="X66" i="136"/>
  <c r="W66" i="136"/>
  <c r="V66" i="136"/>
  <c r="U66" i="136"/>
  <c r="T66" i="136"/>
  <c r="S66" i="136"/>
  <c r="R66" i="136"/>
  <c r="E66" i="136"/>
  <c r="D66" i="136"/>
  <c r="C66" i="136"/>
  <c r="B66" i="136"/>
  <c r="AB65" i="136"/>
  <c r="AA65" i="136"/>
  <c r="Z65" i="136"/>
  <c r="Y65" i="136"/>
  <c r="X65" i="136"/>
  <c r="W65" i="136"/>
  <c r="V65" i="136"/>
  <c r="U65" i="136"/>
  <c r="T65" i="136"/>
  <c r="S65" i="136"/>
  <c r="R65" i="136"/>
  <c r="E65" i="136"/>
  <c r="D65" i="136"/>
  <c r="C65" i="136"/>
  <c r="B65" i="136"/>
  <c r="AB64" i="136"/>
  <c r="AA64" i="136"/>
  <c r="Z64" i="136"/>
  <c r="Y64" i="136"/>
  <c r="X64" i="136"/>
  <c r="W64" i="136"/>
  <c r="V64" i="136"/>
  <c r="U64" i="136"/>
  <c r="T64" i="136"/>
  <c r="S64" i="136"/>
  <c r="R64" i="136"/>
  <c r="E64" i="136"/>
  <c r="D64" i="136"/>
  <c r="C64" i="136"/>
  <c r="B64" i="136"/>
  <c r="AB63" i="136"/>
  <c r="AA63" i="136"/>
  <c r="Z63" i="136"/>
  <c r="Y63" i="136"/>
  <c r="X63" i="136"/>
  <c r="W63" i="136"/>
  <c r="V63" i="136"/>
  <c r="U63" i="136"/>
  <c r="T63" i="136"/>
  <c r="S63" i="136"/>
  <c r="R63" i="136"/>
  <c r="E63" i="136"/>
  <c r="D63" i="136"/>
  <c r="C63" i="136"/>
  <c r="B63" i="136"/>
  <c r="AB62" i="136"/>
  <c r="AA62" i="136"/>
  <c r="Z62" i="136"/>
  <c r="Y62" i="136"/>
  <c r="X62" i="136"/>
  <c r="W62" i="136"/>
  <c r="V62" i="136"/>
  <c r="U62" i="136"/>
  <c r="T62" i="136"/>
  <c r="S62" i="136"/>
  <c r="R62" i="136"/>
  <c r="E62" i="136"/>
  <c r="D62" i="136"/>
  <c r="C62" i="136"/>
  <c r="B62" i="136"/>
  <c r="AB61" i="136"/>
  <c r="AA61" i="136"/>
  <c r="Z61" i="136"/>
  <c r="Y61" i="136"/>
  <c r="X61" i="136"/>
  <c r="W61" i="136"/>
  <c r="V61" i="136"/>
  <c r="U61" i="136"/>
  <c r="T61" i="136"/>
  <c r="S61" i="136"/>
  <c r="R61" i="136"/>
  <c r="E61" i="136"/>
  <c r="D61" i="136"/>
  <c r="C61" i="136"/>
  <c r="B61" i="136"/>
  <c r="AB60" i="136"/>
  <c r="AA60" i="136"/>
  <c r="Z60" i="136"/>
  <c r="Y60" i="136"/>
  <c r="X60" i="136"/>
  <c r="W60" i="136"/>
  <c r="V60" i="136"/>
  <c r="U60" i="136"/>
  <c r="T60" i="136"/>
  <c r="S60" i="136"/>
  <c r="R60" i="136"/>
  <c r="E60" i="136"/>
  <c r="D60" i="136"/>
  <c r="C60" i="136"/>
  <c r="B60" i="136"/>
  <c r="AB59" i="136"/>
  <c r="AA59" i="136"/>
  <c r="Z59" i="136"/>
  <c r="Y59" i="136"/>
  <c r="X59" i="136"/>
  <c r="W59" i="136"/>
  <c r="V59" i="136"/>
  <c r="U59" i="136"/>
  <c r="T59" i="136"/>
  <c r="S59" i="136"/>
  <c r="R59" i="136"/>
  <c r="E59" i="136"/>
  <c r="D59" i="136"/>
  <c r="C59" i="136"/>
  <c r="B59" i="136"/>
  <c r="AB58" i="136"/>
  <c r="AA58" i="136"/>
  <c r="Z58" i="136"/>
  <c r="Y58" i="136"/>
  <c r="X58" i="136"/>
  <c r="W58" i="136"/>
  <c r="V58" i="136"/>
  <c r="U58" i="136"/>
  <c r="T58" i="136"/>
  <c r="S58" i="136"/>
  <c r="R58" i="136"/>
  <c r="E58" i="136"/>
  <c r="D58" i="136"/>
  <c r="C58" i="136"/>
  <c r="B58" i="136"/>
  <c r="AB57" i="136"/>
  <c r="AA57" i="136"/>
  <c r="Z57" i="136"/>
  <c r="Y57" i="136"/>
  <c r="X57" i="136"/>
  <c r="W57" i="136"/>
  <c r="V57" i="136"/>
  <c r="U57" i="136"/>
  <c r="T57" i="136"/>
  <c r="S57" i="136"/>
  <c r="R57" i="136"/>
  <c r="E57" i="136"/>
  <c r="D57" i="136"/>
  <c r="C57" i="136"/>
  <c r="B57" i="136"/>
  <c r="AB56" i="136"/>
  <c r="AA56" i="136"/>
  <c r="Z56" i="136"/>
  <c r="Y56" i="136"/>
  <c r="X56" i="136"/>
  <c r="W56" i="136"/>
  <c r="V56" i="136"/>
  <c r="U56" i="136"/>
  <c r="T56" i="136"/>
  <c r="S56" i="136"/>
  <c r="R56" i="136"/>
  <c r="E56" i="136"/>
  <c r="D56" i="136"/>
  <c r="C56" i="136"/>
  <c r="B56" i="136"/>
  <c r="AB55" i="136"/>
  <c r="AA55" i="136"/>
  <c r="Z55" i="136"/>
  <c r="Y55" i="136"/>
  <c r="X55" i="136"/>
  <c r="W55" i="136"/>
  <c r="V55" i="136"/>
  <c r="U55" i="136"/>
  <c r="T55" i="136"/>
  <c r="S55" i="136"/>
  <c r="R55" i="136"/>
  <c r="E55" i="136"/>
  <c r="D55" i="136"/>
  <c r="C55" i="136"/>
  <c r="B55" i="136"/>
  <c r="AB54" i="136"/>
  <c r="AA54" i="136"/>
  <c r="Z54" i="136"/>
  <c r="Y54" i="136"/>
  <c r="X54" i="136"/>
  <c r="W54" i="136"/>
  <c r="V54" i="136"/>
  <c r="U54" i="136"/>
  <c r="T54" i="136"/>
  <c r="S54" i="136"/>
  <c r="R54" i="136"/>
  <c r="E54" i="136"/>
  <c r="D54" i="136"/>
  <c r="C54" i="136"/>
  <c r="B54" i="136"/>
  <c r="AB53" i="136"/>
  <c r="AA53" i="136"/>
  <c r="Z53" i="136"/>
  <c r="Y53" i="136"/>
  <c r="X53" i="136"/>
  <c r="W53" i="136"/>
  <c r="V53" i="136"/>
  <c r="U53" i="136"/>
  <c r="T53" i="136"/>
  <c r="S53" i="136"/>
  <c r="R53" i="136"/>
  <c r="E53" i="136"/>
  <c r="D53" i="136"/>
  <c r="C53" i="136"/>
  <c r="B53" i="136"/>
  <c r="AB52" i="136"/>
  <c r="AA52" i="136"/>
  <c r="Z52" i="136"/>
  <c r="Y52" i="136"/>
  <c r="X52" i="136"/>
  <c r="W52" i="136"/>
  <c r="V52" i="136"/>
  <c r="U52" i="136"/>
  <c r="T52" i="136"/>
  <c r="S52" i="136"/>
  <c r="R52" i="136"/>
  <c r="E52" i="136"/>
  <c r="D52" i="136"/>
  <c r="C52" i="136"/>
  <c r="B52" i="136"/>
  <c r="AB51" i="136"/>
  <c r="AA51" i="136"/>
  <c r="Z51" i="136"/>
  <c r="Y51" i="136"/>
  <c r="X51" i="136"/>
  <c r="W51" i="136"/>
  <c r="V51" i="136"/>
  <c r="U51" i="136"/>
  <c r="T51" i="136"/>
  <c r="S51" i="136"/>
  <c r="R51" i="136"/>
  <c r="E51" i="136"/>
  <c r="D51" i="136"/>
  <c r="C51" i="136"/>
  <c r="B51" i="136"/>
  <c r="AB50" i="136"/>
  <c r="AA50" i="136"/>
  <c r="Z50" i="136"/>
  <c r="Y50" i="136"/>
  <c r="X50" i="136"/>
  <c r="W50" i="136"/>
  <c r="V50" i="136"/>
  <c r="U50" i="136"/>
  <c r="T50" i="136"/>
  <c r="S50" i="136"/>
  <c r="R50" i="136"/>
  <c r="E50" i="136"/>
  <c r="D50" i="136"/>
  <c r="C50" i="136"/>
  <c r="B50" i="136"/>
  <c r="AB49" i="136"/>
  <c r="AA49" i="136"/>
  <c r="Z49" i="136"/>
  <c r="Y49" i="136"/>
  <c r="X49" i="136"/>
  <c r="W49" i="136"/>
  <c r="V49" i="136"/>
  <c r="U49" i="136"/>
  <c r="T49" i="136"/>
  <c r="S49" i="136"/>
  <c r="R49" i="136"/>
  <c r="E49" i="136"/>
  <c r="D49" i="136"/>
  <c r="C49" i="136"/>
  <c r="B49" i="136"/>
  <c r="AB48" i="136"/>
  <c r="AA48" i="136"/>
  <c r="Z48" i="136"/>
  <c r="Y48" i="136"/>
  <c r="X48" i="136"/>
  <c r="W48" i="136"/>
  <c r="V48" i="136"/>
  <c r="U48" i="136"/>
  <c r="T48" i="136"/>
  <c r="S48" i="136"/>
  <c r="R48" i="136"/>
  <c r="E48" i="136"/>
  <c r="D48" i="136"/>
  <c r="C48" i="136"/>
  <c r="B48" i="136"/>
  <c r="AB47" i="136"/>
  <c r="AA47" i="136"/>
  <c r="Z47" i="136"/>
  <c r="Y47" i="136"/>
  <c r="X47" i="136"/>
  <c r="W47" i="136"/>
  <c r="V47" i="136"/>
  <c r="U47" i="136"/>
  <c r="T47" i="136"/>
  <c r="S47" i="136"/>
  <c r="R47" i="136"/>
  <c r="E47" i="136"/>
  <c r="D47" i="136"/>
  <c r="C47" i="136"/>
  <c r="B47" i="136"/>
  <c r="AB46" i="136"/>
  <c r="AA46" i="136"/>
  <c r="Z46" i="136"/>
  <c r="Y46" i="136"/>
  <c r="X46" i="136"/>
  <c r="W46" i="136"/>
  <c r="V46" i="136"/>
  <c r="U46" i="136"/>
  <c r="T46" i="136"/>
  <c r="S46" i="136"/>
  <c r="R46" i="136"/>
  <c r="E46" i="136"/>
  <c r="D46" i="136"/>
  <c r="C46" i="136"/>
  <c r="B46" i="136"/>
  <c r="AB45" i="136"/>
  <c r="AA45" i="136"/>
  <c r="Z45" i="136"/>
  <c r="Y45" i="136"/>
  <c r="X45" i="136"/>
  <c r="W45" i="136"/>
  <c r="V45" i="136"/>
  <c r="U45" i="136"/>
  <c r="T45" i="136"/>
  <c r="S45" i="136"/>
  <c r="R45" i="136"/>
  <c r="E45" i="136"/>
  <c r="D45" i="136"/>
  <c r="C45" i="136"/>
  <c r="B45" i="136"/>
  <c r="AB44" i="136"/>
  <c r="AA44" i="136"/>
  <c r="Z44" i="136"/>
  <c r="Y44" i="136"/>
  <c r="X44" i="136"/>
  <c r="W44" i="136"/>
  <c r="V44" i="136"/>
  <c r="U44" i="136"/>
  <c r="T44" i="136"/>
  <c r="S44" i="136"/>
  <c r="R44" i="136"/>
  <c r="E44" i="136"/>
  <c r="D44" i="136"/>
  <c r="C44" i="136"/>
  <c r="B44" i="136"/>
  <c r="AB43" i="136"/>
  <c r="AA43" i="136"/>
  <c r="Z43" i="136"/>
  <c r="Y43" i="136"/>
  <c r="X43" i="136"/>
  <c r="W43" i="136"/>
  <c r="V43" i="136"/>
  <c r="U43" i="136"/>
  <c r="T43" i="136"/>
  <c r="S43" i="136"/>
  <c r="R43" i="136"/>
  <c r="E43" i="136"/>
  <c r="D43" i="136"/>
  <c r="C43" i="136"/>
  <c r="B43" i="136"/>
  <c r="AB42" i="136"/>
  <c r="AA42" i="136"/>
  <c r="Z42" i="136"/>
  <c r="Y42" i="136"/>
  <c r="X42" i="136"/>
  <c r="W42" i="136"/>
  <c r="V42" i="136"/>
  <c r="U42" i="136"/>
  <c r="T42" i="136"/>
  <c r="S42" i="136"/>
  <c r="R42" i="136"/>
  <c r="E42" i="136"/>
  <c r="D42" i="136"/>
  <c r="C42" i="136"/>
  <c r="B42" i="136"/>
  <c r="AB41" i="136"/>
  <c r="AA41" i="136"/>
  <c r="Z41" i="136"/>
  <c r="Y41" i="136"/>
  <c r="X41" i="136"/>
  <c r="W41" i="136"/>
  <c r="V41" i="136"/>
  <c r="U41" i="136"/>
  <c r="T41" i="136"/>
  <c r="S41" i="136"/>
  <c r="R41" i="136"/>
  <c r="E41" i="136"/>
  <c r="D41" i="136"/>
  <c r="C41" i="136"/>
  <c r="B41" i="136"/>
  <c r="AB40" i="136"/>
  <c r="AA40" i="136"/>
  <c r="Z40" i="136"/>
  <c r="Y40" i="136"/>
  <c r="X40" i="136"/>
  <c r="W40" i="136"/>
  <c r="V40" i="136"/>
  <c r="U40" i="136"/>
  <c r="T40" i="136"/>
  <c r="S40" i="136"/>
  <c r="R40" i="136"/>
  <c r="E40" i="136"/>
  <c r="D40" i="136"/>
  <c r="C40" i="136"/>
  <c r="B40" i="136"/>
  <c r="AB39" i="136"/>
  <c r="AA39" i="136"/>
  <c r="Z39" i="136"/>
  <c r="Y39" i="136"/>
  <c r="X39" i="136"/>
  <c r="W39" i="136"/>
  <c r="V39" i="136"/>
  <c r="U39" i="136"/>
  <c r="T39" i="136"/>
  <c r="S39" i="136"/>
  <c r="R39" i="136"/>
  <c r="E39" i="136"/>
  <c r="D39" i="136"/>
  <c r="C39" i="136"/>
  <c r="B39" i="136"/>
  <c r="AB38" i="136"/>
  <c r="AA38" i="136"/>
  <c r="Z38" i="136"/>
  <c r="Y38" i="136"/>
  <c r="X38" i="136"/>
  <c r="W38" i="136"/>
  <c r="V38" i="136"/>
  <c r="U38" i="136"/>
  <c r="T38" i="136"/>
  <c r="S38" i="136"/>
  <c r="R38" i="136"/>
  <c r="E38" i="136"/>
  <c r="D38" i="136"/>
  <c r="C38" i="136"/>
  <c r="B38" i="136"/>
  <c r="AB37" i="136"/>
  <c r="AA37" i="136"/>
  <c r="Z37" i="136"/>
  <c r="Y37" i="136"/>
  <c r="X37" i="136"/>
  <c r="W37" i="136"/>
  <c r="V37" i="136"/>
  <c r="U37" i="136"/>
  <c r="T37" i="136"/>
  <c r="S37" i="136"/>
  <c r="R37" i="136"/>
  <c r="E37" i="136"/>
  <c r="D37" i="136"/>
  <c r="C37" i="136"/>
  <c r="B37" i="136"/>
  <c r="AB36" i="136"/>
  <c r="AA36" i="136"/>
  <c r="Z36" i="136"/>
  <c r="Y36" i="136"/>
  <c r="X36" i="136"/>
  <c r="W36" i="136"/>
  <c r="V36" i="136"/>
  <c r="U36" i="136"/>
  <c r="T36" i="136"/>
  <c r="S36" i="136"/>
  <c r="R36" i="136"/>
  <c r="E36" i="136"/>
  <c r="D36" i="136"/>
  <c r="C36" i="136"/>
  <c r="B36" i="136"/>
  <c r="AB35" i="136"/>
  <c r="AA35" i="136"/>
  <c r="Z35" i="136"/>
  <c r="Y35" i="136"/>
  <c r="X35" i="136"/>
  <c r="W35" i="136"/>
  <c r="V35" i="136"/>
  <c r="U35" i="136"/>
  <c r="T35" i="136"/>
  <c r="S35" i="136"/>
  <c r="R35" i="136"/>
  <c r="E35" i="136"/>
  <c r="D35" i="136"/>
  <c r="C35" i="136"/>
  <c r="B35" i="136"/>
  <c r="AB34" i="136"/>
  <c r="AA34" i="136"/>
  <c r="Z34" i="136"/>
  <c r="Y34" i="136"/>
  <c r="X34" i="136"/>
  <c r="W34" i="136"/>
  <c r="V34" i="136"/>
  <c r="U34" i="136"/>
  <c r="T34" i="136"/>
  <c r="S34" i="136"/>
  <c r="R34" i="136"/>
  <c r="E34" i="136"/>
  <c r="D34" i="136"/>
  <c r="C34" i="136"/>
  <c r="B34" i="136"/>
  <c r="AB33" i="136"/>
  <c r="AA33" i="136"/>
  <c r="Z33" i="136"/>
  <c r="Y33" i="136"/>
  <c r="X33" i="136"/>
  <c r="W33" i="136"/>
  <c r="V33" i="136"/>
  <c r="U33" i="136"/>
  <c r="T33" i="136"/>
  <c r="S33" i="136"/>
  <c r="R33" i="136"/>
  <c r="E33" i="136"/>
  <c r="D33" i="136"/>
  <c r="C33" i="136"/>
  <c r="P33" i="136" s="1"/>
  <c r="B33" i="136"/>
  <c r="AB32" i="136"/>
  <c r="AA32" i="136"/>
  <c r="Z32" i="136"/>
  <c r="Y32" i="136"/>
  <c r="X32" i="136"/>
  <c r="W32" i="136"/>
  <c r="V32" i="136"/>
  <c r="U32" i="136"/>
  <c r="T32" i="136"/>
  <c r="S32" i="136"/>
  <c r="R32" i="136"/>
  <c r="E32" i="136"/>
  <c r="D32" i="136"/>
  <c r="C32" i="136"/>
  <c r="P32" i="136" s="1"/>
  <c r="B32" i="136"/>
  <c r="AB31" i="136"/>
  <c r="AA31" i="136"/>
  <c r="Z31" i="136"/>
  <c r="Y31" i="136"/>
  <c r="X31" i="136"/>
  <c r="W31" i="136"/>
  <c r="V31" i="136"/>
  <c r="U31" i="136"/>
  <c r="T31" i="136"/>
  <c r="S31" i="136"/>
  <c r="R31" i="136"/>
  <c r="E31" i="136"/>
  <c r="D31" i="136"/>
  <c r="C31" i="136"/>
  <c r="B31" i="136"/>
  <c r="AB30" i="136"/>
  <c r="AA30" i="136"/>
  <c r="Z30" i="136"/>
  <c r="Y30" i="136"/>
  <c r="X30" i="136"/>
  <c r="W30" i="136"/>
  <c r="V30" i="136"/>
  <c r="U30" i="136"/>
  <c r="T30" i="136"/>
  <c r="S30" i="136"/>
  <c r="R30" i="136"/>
  <c r="E30" i="136"/>
  <c r="D30" i="136"/>
  <c r="C30" i="136"/>
  <c r="B30" i="136"/>
  <c r="AB29" i="136"/>
  <c r="AA29" i="136"/>
  <c r="Z29" i="136"/>
  <c r="Y29" i="136"/>
  <c r="X29" i="136"/>
  <c r="W29" i="136"/>
  <c r="V29" i="136"/>
  <c r="U29" i="136"/>
  <c r="T29" i="136"/>
  <c r="S29" i="136"/>
  <c r="R29" i="136"/>
  <c r="E29" i="136"/>
  <c r="D29" i="136"/>
  <c r="C29" i="136"/>
  <c r="B29" i="136"/>
  <c r="AB28" i="136"/>
  <c r="AA28" i="136"/>
  <c r="Z28" i="136"/>
  <c r="Y28" i="136"/>
  <c r="X28" i="136"/>
  <c r="W28" i="136"/>
  <c r="V28" i="136"/>
  <c r="U28" i="136"/>
  <c r="T28" i="136"/>
  <c r="S28" i="136"/>
  <c r="R28" i="136"/>
  <c r="E28" i="136"/>
  <c r="D28" i="136"/>
  <c r="C28" i="136"/>
  <c r="B28" i="136"/>
  <c r="AB27" i="136"/>
  <c r="AA27" i="136"/>
  <c r="Z27" i="136"/>
  <c r="Y27" i="136"/>
  <c r="X27" i="136"/>
  <c r="W27" i="136"/>
  <c r="V27" i="136"/>
  <c r="U27" i="136"/>
  <c r="T27" i="136"/>
  <c r="S27" i="136"/>
  <c r="R27" i="136"/>
  <c r="E27" i="136"/>
  <c r="D27" i="136"/>
  <c r="C27" i="136"/>
  <c r="B27" i="136"/>
  <c r="AB26" i="136"/>
  <c r="AA26" i="136"/>
  <c r="Z26" i="136"/>
  <c r="Y26" i="136"/>
  <c r="X26" i="136"/>
  <c r="W26" i="136"/>
  <c r="V26" i="136"/>
  <c r="U26" i="136"/>
  <c r="T26" i="136"/>
  <c r="S26" i="136"/>
  <c r="R26" i="136"/>
  <c r="E26" i="136"/>
  <c r="D26" i="136"/>
  <c r="C26" i="136"/>
  <c r="B26" i="136"/>
  <c r="AB25" i="136"/>
  <c r="AA25" i="136"/>
  <c r="Z25" i="136"/>
  <c r="Y25" i="136"/>
  <c r="X25" i="136"/>
  <c r="W25" i="136"/>
  <c r="V25" i="136"/>
  <c r="U25" i="136"/>
  <c r="T25" i="136"/>
  <c r="S25" i="136"/>
  <c r="R25" i="136"/>
  <c r="E25" i="136"/>
  <c r="D25" i="136"/>
  <c r="C25" i="136"/>
  <c r="B25" i="136"/>
  <c r="AB24" i="136"/>
  <c r="AA24" i="136"/>
  <c r="Z24" i="136"/>
  <c r="Y24" i="136"/>
  <c r="X24" i="136"/>
  <c r="W24" i="136"/>
  <c r="V24" i="136"/>
  <c r="U24" i="136"/>
  <c r="T24" i="136"/>
  <c r="S24" i="136"/>
  <c r="R24" i="136"/>
  <c r="E24" i="136"/>
  <c r="D24" i="136"/>
  <c r="C24" i="136"/>
  <c r="B24" i="136"/>
  <c r="AB23" i="136"/>
  <c r="AA23" i="136"/>
  <c r="Z23" i="136"/>
  <c r="Y23" i="136"/>
  <c r="X23" i="136"/>
  <c r="W23" i="136"/>
  <c r="V23" i="136"/>
  <c r="U23" i="136"/>
  <c r="T23" i="136"/>
  <c r="S23" i="136"/>
  <c r="R23" i="136"/>
  <c r="E23" i="136"/>
  <c r="D23" i="136"/>
  <c r="C23" i="136"/>
  <c r="B23" i="136"/>
  <c r="AB22" i="136"/>
  <c r="AA22" i="136"/>
  <c r="Z22" i="136"/>
  <c r="Y22" i="136"/>
  <c r="X22" i="136"/>
  <c r="W22" i="136"/>
  <c r="V22" i="136"/>
  <c r="U22" i="136"/>
  <c r="T22" i="136"/>
  <c r="S22" i="136"/>
  <c r="R22" i="136"/>
  <c r="E22" i="136"/>
  <c r="D22" i="136"/>
  <c r="C22" i="136"/>
  <c r="B22" i="136"/>
  <c r="AB21" i="136"/>
  <c r="AA21" i="136"/>
  <c r="Z21" i="136"/>
  <c r="Y21" i="136"/>
  <c r="X21" i="136"/>
  <c r="W21" i="136"/>
  <c r="V21" i="136"/>
  <c r="U21" i="136"/>
  <c r="T21" i="136"/>
  <c r="S21" i="136"/>
  <c r="R21" i="136"/>
  <c r="E21" i="136"/>
  <c r="D21" i="136"/>
  <c r="C21" i="136"/>
  <c r="B21" i="136"/>
  <c r="AB20" i="136"/>
  <c r="AA20" i="136"/>
  <c r="Z20" i="136"/>
  <c r="Y20" i="136"/>
  <c r="X20" i="136"/>
  <c r="W20" i="136"/>
  <c r="V20" i="136"/>
  <c r="U20" i="136"/>
  <c r="T20" i="136"/>
  <c r="S20" i="136"/>
  <c r="R20" i="136"/>
  <c r="E20" i="136"/>
  <c r="D20" i="136"/>
  <c r="C20" i="136"/>
  <c r="B20" i="136"/>
  <c r="AB19" i="136"/>
  <c r="AA19" i="136"/>
  <c r="Z19" i="136"/>
  <c r="Y19" i="136"/>
  <c r="X19" i="136"/>
  <c r="W19" i="136"/>
  <c r="V19" i="136"/>
  <c r="U19" i="136"/>
  <c r="T19" i="136"/>
  <c r="S19" i="136"/>
  <c r="R19" i="136"/>
  <c r="E19" i="136"/>
  <c r="D19" i="136"/>
  <c r="C19" i="136"/>
  <c r="B19" i="136"/>
  <c r="AB18" i="136"/>
  <c r="AA18" i="136"/>
  <c r="Z18" i="136"/>
  <c r="Y18" i="136"/>
  <c r="X18" i="136"/>
  <c r="W18" i="136"/>
  <c r="V18" i="136"/>
  <c r="U18" i="136"/>
  <c r="T18" i="136"/>
  <c r="S18" i="136"/>
  <c r="R18" i="136"/>
  <c r="E18" i="136"/>
  <c r="D18" i="136"/>
  <c r="C18" i="136"/>
  <c r="B18" i="136"/>
  <c r="AB17" i="136"/>
  <c r="AA17" i="136"/>
  <c r="Z17" i="136"/>
  <c r="Y17" i="136"/>
  <c r="X17" i="136"/>
  <c r="W17" i="136"/>
  <c r="V17" i="136"/>
  <c r="U17" i="136"/>
  <c r="T17" i="136"/>
  <c r="S17" i="136"/>
  <c r="R17" i="136"/>
  <c r="E17" i="136"/>
  <c r="D17" i="136"/>
  <c r="C17" i="136"/>
  <c r="P17" i="136" s="1"/>
  <c r="B17" i="136"/>
  <c r="AB16" i="136"/>
  <c r="AA16" i="136"/>
  <c r="Z16" i="136"/>
  <c r="Y16" i="136"/>
  <c r="X16" i="136"/>
  <c r="W16" i="136"/>
  <c r="V16" i="136"/>
  <c r="U16" i="136"/>
  <c r="T16" i="136"/>
  <c r="S16" i="136"/>
  <c r="R16" i="136"/>
  <c r="E16" i="136"/>
  <c r="D16" i="136"/>
  <c r="C16" i="136"/>
  <c r="P16" i="136" s="1"/>
  <c r="B16" i="136"/>
  <c r="AB15" i="136"/>
  <c r="AA15" i="136"/>
  <c r="Z15" i="136"/>
  <c r="Y15" i="136"/>
  <c r="X15" i="136"/>
  <c r="W15" i="136"/>
  <c r="V15" i="136"/>
  <c r="U15" i="136"/>
  <c r="T15" i="136"/>
  <c r="S15" i="136"/>
  <c r="R15" i="136"/>
  <c r="E15" i="136"/>
  <c r="D15" i="136"/>
  <c r="C15" i="136"/>
  <c r="P15" i="136" s="1"/>
  <c r="B15" i="136"/>
  <c r="AB14" i="136"/>
  <c r="AA14" i="136"/>
  <c r="Z14" i="136"/>
  <c r="Y14" i="136"/>
  <c r="X14" i="136"/>
  <c r="W14" i="136"/>
  <c r="V14" i="136"/>
  <c r="U14" i="136"/>
  <c r="T14" i="136"/>
  <c r="S14" i="136"/>
  <c r="R14" i="136"/>
  <c r="E14" i="136"/>
  <c r="D14" i="136"/>
  <c r="C14" i="136"/>
  <c r="P14" i="136" s="1"/>
  <c r="B14" i="136"/>
  <c r="AB13" i="136"/>
  <c r="AA13" i="136"/>
  <c r="Z13" i="136"/>
  <c r="Y13" i="136"/>
  <c r="X13" i="136"/>
  <c r="W13" i="136"/>
  <c r="V13" i="136"/>
  <c r="U13" i="136"/>
  <c r="T13" i="136"/>
  <c r="S13" i="136"/>
  <c r="R13" i="136"/>
  <c r="E13" i="136"/>
  <c r="D13" i="136"/>
  <c r="C13" i="136"/>
  <c r="B13" i="136"/>
  <c r="AB12" i="136"/>
  <c r="AA12" i="136"/>
  <c r="Z12" i="136"/>
  <c r="Y12" i="136"/>
  <c r="X12" i="136"/>
  <c r="W12" i="136"/>
  <c r="V12" i="136"/>
  <c r="U12" i="136"/>
  <c r="T12" i="136"/>
  <c r="S12" i="136"/>
  <c r="R12" i="136"/>
  <c r="E12" i="136"/>
  <c r="D12" i="136"/>
  <c r="C12" i="136"/>
  <c r="B12" i="136"/>
  <c r="AB11" i="136"/>
  <c r="AA11" i="136"/>
  <c r="Z11" i="136"/>
  <c r="Y11" i="136"/>
  <c r="X11" i="136"/>
  <c r="W11" i="136"/>
  <c r="V11" i="136"/>
  <c r="U11" i="136"/>
  <c r="T11" i="136"/>
  <c r="S11" i="136"/>
  <c r="R11" i="136"/>
  <c r="E11" i="136"/>
  <c r="D11" i="136"/>
  <c r="C11" i="136"/>
  <c r="B11" i="136"/>
  <c r="AB10" i="136"/>
  <c r="AA10" i="136"/>
  <c r="Z10" i="136"/>
  <c r="Y10" i="136"/>
  <c r="X10" i="136"/>
  <c r="W10" i="136"/>
  <c r="V10" i="136"/>
  <c r="U10" i="136"/>
  <c r="T10" i="136"/>
  <c r="S10" i="136"/>
  <c r="R10" i="136"/>
  <c r="E10" i="136"/>
  <c r="D10" i="136"/>
  <c r="C10" i="136"/>
  <c r="P10" i="136"/>
  <c r="B10" i="136"/>
  <c r="AB9" i="136"/>
  <c r="AA9" i="136"/>
  <c r="Z9" i="136"/>
  <c r="Y9" i="136"/>
  <c r="X9" i="136"/>
  <c r="W9" i="136"/>
  <c r="V9" i="136"/>
  <c r="U9" i="136"/>
  <c r="T9" i="136"/>
  <c r="S9" i="136"/>
  <c r="R9" i="136"/>
  <c r="E9" i="136"/>
  <c r="D9" i="136"/>
  <c r="C9" i="136"/>
  <c r="P9" i="136" s="1"/>
  <c r="B9" i="136"/>
  <c r="AB8" i="136"/>
  <c r="AA8" i="136"/>
  <c r="Z8" i="136"/>
  <c r="Y8" i="136"/>
  <c r="X8" i="136"/>
  <c r="W8" i="136"/>
  <c r="V8" i="136"/>
  <c r="U8" i="136"/>
  <c r="T8" i="136"/>
  <c r="S8" i="136"/>
  <c r="R8" i="136"/>
  <c r="E8" i="136"/>
  <c r="D8" i="136"/>
  <c r="C8" i="136"/>
  <c r="P8" i="136" s="1"/>
  <c r="B8" i="136"/>
  <c r="AB7" i="136"/>
  <c r="AA7" i="136"/>
  <c r="Z7" i="136"/>
  <c r="Y7" i="136"/>
  <c r="X7" i="136"/>
  <c r="W7" i="136"/>
  <c r="V7" i="136"/>
  <c r="U7" i="136"/>
  <c r="T7" i="136"/>
  <c r="S7" i="136"/>
  <c r="R7" i="136"/>
  <c r="E7" i="136"/>
  <c r="D7" i="136"/>
  <c r="C7" i="136"/>
  <c r="B7" i="136"/>
  <c r="AB6" i="136"/>
  <c r="AA6" i="136"/>
  <c r="Z6" i="136"/>
  <c r="Y6" i="136"/>
  <c r="X6" i="136"/>
  <c r="W6" i="136"/>
  <c r="V6" i="136"/>
  <c r="U6" i="136"/>
  <c r="T6" i="136"/>
  <c r="S6" i="136"/>
  <c r="R6" i="136"/>
  <c r="E6" i="136"/>
  <c r="D6" i="136"/>
  <c r="C6" i="136"/>
  <c r="B6" i="136"/>
  <c r="AB5" i="136"/>
  <c r="AA5" i="136"/>
  <c r="Z5" i="136"/>
  <c r="Y5" i="136"/>
  <c r="X5" i="136"/>
  <c r="W5" i="136"/>
  <c r="V5" i="136"/>
  <c r="U5" i="136"/>
  <c r="T5" i="136"/>
  <c r="S5" i="136"/>
  <c r="R5" i="136"/>
  <c r="E5" i="136"/>
  <c r="D5" i="136"/>
  <c r="C5" i="136"/>
  <c r="B5" i="136"/>
  <c r="AB4" i="136"/>
  <c r="AA4" i="136"/>
  <c r="Z4" i="136"/>
  <c r="Y4" i="136"/>
  <c r="X4" i="136"/>
  <c r="W4" i="136"/>
  <c r="V4" i="136"/>
  <c r="U4" i="136"/>
  <c r="T4" i="136"/>
  <c r="S4" i="136"/>
  <c r="R4" i="136"/>
  <c r="E4" i="136"/>
  <c r="D4" i="136"/>
  <c r="C4" i="136"/>
  <c r="B4" i="136"/>
  <c r="AB3" i="136"/>
  <c r="E3" i="136"/>
  <c r="D3" i="136"/>
  <c r="C3" i="136"/>
  <c r="B3" i="136"/>
  <c r="AB133" i="137"/>
  <c r="AA133" i="137"/>
  <c r="Z133" i="137"/>
  <c r="Y133" i="137"/>
  <c r="X133" i="137"/>
  <c r="W133" i="137"/>
  <c r="V133" i="137"/>
  <c r="U133" i="137"/>
  <c r="T133" i="137"/>
  <c r="S133" i="137"/>
  <c r="R133" i="137"/>
  <c r="E133" i="137"/>
  <c r="D133" i="137"/>
  <c r="C133" i="137"/>
  <c r="P133" i="137" s="1"/>
  <c r="B133" i="137"/>
  <c r="AB132" i="137"/>
  <c r="AA132" i="137"/>
  <c r="Z132" i="137"/>
  <c r="Y132" i="137"/>
  <c r="X132" i="137"/>
  <c r="W132" i="137"/>
  <c r="V132" i="137"/>
  <c r="U132" i="137"/>
  <c r="T132" i="137"/>
  <c r="S132" i="137"/>
  <c r="R132" i="137"/>
  <c r="E132" i="137"/>
  <c r="D132" i="137"/>
  <c r="C132" i="137"/>
  <c r="P132" i="137" s="1"/>
  <c r="B132" i="137"/>
  <c r="AB131" i="137"/>
  <c r="AA131" i="137"/>
  <c r="Z131" i="137"/>
  <c r="Y131" i="137"/>
  <c r="X131" i="137"/>
  <c r="W131" i="137"/>
  <c r="V131" i="137"/>
  <c r="U131" i="137"/>
  <c r="T131" i="137"/>
  <c r="S131" i="137"/>
  <c r="R131" i="137"/>
  <c r="E131" i="137"/>
  <c r="D131" i="137"/>
  <c r="C131" i="137"/>
  <c r="B131" i="137"/>
  <c r="AB130" i="137"/>
  <c r="AA130" i="137"/>
  <c r="Z130" i="137"/>
  <c r="Y130" i="137"/>
  <c r="X130" i="137"/>
  <c r="W130" i="137"/>
  <c r="V130" i="137"/>
  <c r="U130" i="137"/>
  <c r="T130" i="137"/>
  <c r="S130" i="137"/>
  <c r="R130" i="137"/>
  <c r="E130" i="137"/>
  <c r="D130" i="137"/>
  <c r="C130" i="137"/>
  <c r="B130" i="137"/>
  <c r="AB129" i="137"/>
  <c r="AA129" i="137"/>
  <c r="Z129" i="137"/>
  <c r="Y129" i="137"/>
  <c r="X129" i="137"/>
  <c r="W129" i="137"/>
  <c r="V129" i="137"/>
  <c r="U129" i="137"/>
  <c r="T129" i="137"/>
  <c r="S129" i="137"/>
  <c r="R129" i="137"/>
  <c r="E129" i="137"/>
  <c r="D129" i="137"/>
  <c r="C129" i="137"/>
  <c r="B129" i="137"/>
  <c r="AB128" i="137"/>
  <c r="AA128" i="137"/>
  <c r="Z128" i="137"/>
  <c r="Y128" i="137"/>
  <c r="X128" i="137"/>
  <c r="W128" i="137"/>
  <c r="V128" i="137"/>
  <c r="U128" i="137"/>
  <c r="T128" i="137"/>
  <c r="S128" i="137"/>
  <c r="R128" i="137"/>
  <c r="E128" i="137"/>
  <c r="D128" i="137"/>
  <c r="C128" i="137"/>
  <c r="B128" i="137"/>
  <c r="AB127" i="137"/>
  <c r="AA127" i="137"/>
  <c r="Z127" i="137"/>
  <c r="Y127" i="137"/>
  <c r="X127" i="137"/>
  <c r="W127" i="137"/>
  <c r="V127" i="137"/>
  <c r="U127" i="137"/>
  <c r="T127" i="137"/>
  <c r="S127" i="137"/>
  <c r="R127" i="137"/>
  <c r="E127" i="137"/>
  <c r="D127" i="137"/>
  <c r="C127" i="137"/>
  <c r="B127" i="137"/>
  <c r="AB126" i="137"/>
  <c r="AA126" i="137"/>
  <c r="Z126" i="137"/>
  <c r="Y126" i="137"/>
  <c r="X126" i="137"/>
  <c r="W126" i="137"/>
  <c r="V126" i="137"/>
  <c r="U126" i="137"/>
  <c r="T126" i="137"/>
  <c r="S126" i="137"/>
  <c r="R126" i="137"/>
  <c r="E126" i="137"/>
  <c r="D126" i="137"/>
  <c r="C126" i="137"/>
  <c r="B126" i="137"/>
  <c r="AB125" i="137"/>
  <c r="AA125" i="137"/>
  <c r="Z125" i="137"/>
  <c r="Y125" i="137"/>
  <c r="X125" i="137"/>
  <c r="W125" i="137"/>
  <c r="V125" i="137"/>
  <c r="U125" i="137"/>
  <c r="T125" i="137"/>
  <c r="S125" i="137"/>
  <c r="R125" i="137"/>
  <c r="E125" i="137"/>
  <c r="D125" i="137"/>
  <c r="C125" i="137"/>
  <c r="B125" i="137"/>
  <c r="AB124" i="137"/>
  <c r="AA124" i="137"/>
  <c r="Z124" i="137"/>
  <c r="Y124" i="137"/>
  <c r="X124" i="137"/>
  <c r="W124" i="137"/>
  <c r="V124" i="137"/>
  <c r="U124" i="137"/>
  <c r="T124" i="137"/>
  <c r="S124" i="137"/>
  <c r="R124" i="137"/>
  <c r="E124" i="137"/>
  <c r="D124" i="137"/>
  <c r="C124" i="137"/>
  <c r="B124" i="137"/>
  <c r="AB123" i="137"/>
  <c r="AA123" i="137"/>
  <c r="Z123" i="137"/>
  <c r="Y123" i="137"/>
  <c r="X123" i="137"/>
  <c r="W123" i="137"/>
  <c r="V123" i="137"/>
  <c r="U123" i="137"/>
  <c r="T123" i="137"/>
  <c r="S123" i="137"/>
  <c r="R123" i="137"/>
  <c r="E123" i="137"/>
  <c r="D123" i="137"/>
  <c r="C123" i="137"/>
  <c r="B123" i="137"/>
  <c r="AB122" i="137"/>
  <c r="AA122" i="137"/>
  <c r="Z122" i="137"/>
  <c r="Y122" i="137"/>
  <c r="X122" i="137"/>
  <c r="W122" i="137"/>
  <c r="V122" i="137"/>
  <c r="U122" i="137"/>
  <c r="T122" i="137"/>
  <c r="S122" i="137"/>
  <c r="R122" i="137"/>
  <c r="E122" i="137"/>
  <c r="D122" i="137"/>
  <c r="C122" i="137"/>
  <c r="B122" i="137"/>
  <c r="AB121" i="137"/>
  <c r="AA121" i="137"/>
  <c r="Z121" i="137"/>
  <c r="Y121" i="137"/>
  <c r="X121" i="137"/>
  <c r="W121" i="137"/>
  <c r="V121" i="137"/>
  <c r="U121" i="137"/>
  <c r="T121" i="137"/>
  <c r="S121" i="137"/>
  <c r="R121" i="137"/>
  <c r="E121" i="137"/>
  <c r="D121" i="137"/>
  <c r="C121" i="137"/>
  <c r="B121" i="137"/>
  <c r="AB120" i="137"/>
  <c r="AA120" i="137"/>
  <c r="Z120" i="137"/>
  <c r="Y120" i="137"/>
  <c r="X120" i="137"/>
  <c r="W120" i="137"/>
  <c r="V120" i="137"/>
  <c r="U120" i="137"/>
  <c r="T120" i="137"/>
  <c r="S120" i="137"/>
  <c r="R120" i="137"/>
  <c r="E120" i="137"/>
  <c r="D120" i="137"/>
  <c r="C120" i="137"/>
  <c r="B120" i="137"/>
  <c r="AB119" i="137"/>
  <c r="AA119" i="137"/>
  <c r="Z119" i="137"/>
  <c r="Y119" i="137"/>
  <c r="X119" i="137"/>
  <c r="W119" i="137"/>
  <c r="V119" i="137"/>
  <c r="U119" i="137"/>
  <c r="T119" i="137"/>
  <c r="S119" i="137"/>
  <c r="R119" i="137"/>
  <c r="E119" i="137"/>
  <c r="D119" i="137"/>
  <c r="C119" i="137"/>
  <c r="B119" i="137"/>
  <c r="AB118" i="137"/>
  <c r="AA118" i="137"/>
  <c r="Z118" i="137"/>
  <c r="Y118" i="137"/>
  <c r="X118" i="137"/>
  <c r="W118" i="137"/>
  <c r="V118" i="137"/>
  <c r="U118" i="137"/>
  <c r="T118" i="137"/>
  <c r="S118" i="137"/>
  <c r="R118" i="137"/>
  <c r="E118" i="137"/>
  <c r="D118" i="137"/>
  <c r="C118" i="137"/>
  <c r="B118" i="137"/>
  <c r="AB117" i="137"/>
  <c r="AA117" i="137"/>
  <c r="Z117" i="137"/>
  <c r="Y117" i="137"/>
  <c r="X117" i="137"/>
  <c r="W117" i="137"/>
  <c r="V117" i="137"/>
  <c r="U117" i="137"/>
  <c r="T117" i="137"/>
  <c r="S117" i="137"/>
  <c r="R117" i="137"/>
  <c r="E117" i="137"/>
  <c r="D117" i="137"/>
  <c r="C117" i="137"/>
  <c r="B117" i="137"/>
  <c r="AB116" i="137"/>
  <c r="AA116" i="137"/>
  <c r="Z116" i="137"/>
  <c r="Y116" i="137"/>
  <c r="X116" i="137"/>
  <c r="W116" i="137"/>
  <c r="V116" i="137"/>
  <c r="U116" i="137"/>
  <c r="T116" i="137"/>
  <c r="S116" i="137"/>
  <c r="R116" i="137"/>
  <c r="E116" i="137"/>
  <c r="D116" i="137"/>
  <c r="C116" i="137"/>
  <c r="P116" i="137" s="1"/>
  <c r="B116" i="137"/>
  <c r="AB115" i="137"/>
  <c r="AA115" i="137"/>
  <c r="Z115" i="137"/>
  <c r="Y115" i="137"/>
  <c r="X115" i="137"/>
  <c r="W115" i="137"/>
  <c r="V115" i="137"/>
  <c r="U115" i="137"/>
  <c r="T115" i="137"/>
  <c r="S115" i="137"/>
  <c r="R115" i="137"/>
  <c r="E115" i="137"/>
  <c r="D115" i="137"/>
  <c r="C115" i="137"/>
  <c r="P115" i="137" s="1"/>
  <c r="B115" i="137"/>
  <c r="AB114" i="137"/>
  <c r="AA114" i="137"/>
  <c r="Z114" i="137"/>
  <c r="Y114" i="137"/>
  <c r="X114" i="137"/>
  <c r="W114" i="137"/>
  <c r="V114" i="137"/>
  <c r="U114" i="137"/>
  <c r="T114" i="137"/>
  <c r="S114" i="137"/>
  <c r="R114" i="137"/>
  <c r="E114" i="137"/>
  <c r="D114" i="137"/>
  <c r="C114" i="137"/>
  <c r="P114" i="137" s="1"/>
  <c r="B114" i="137"/>
  <c r="AB113" i="137"/>
  <c r="AA113" i="137"/>
  <c r="Z113" i="137"/>
  <c r="Y113" i="137"/>
  <c r="X113" i="137"/>
  <c r="W113" i="137"/>
  <c r="V113" i="137"/>
  <c r="U113" i="137"/>
  <c r="T113" i="137"/>
  <c r="S113" i="137"/>
  <c r="R113" i="137"/>
  <c r="E113" i="137"/>
  <c r="D113" i="137"/>
  <c r="C113" i="137"/>
  <c r="P113" i="137" s="1"/>
  <c r="B113" i="137"/>
  <c r="AB112" i="137"/>
  <c r="AA112" i="137"/>
  <c r="Z112" i="137"/>
  <c r="Y112" i="137"/>
  <c r="X112" i="137"/>
  <c r="W112" i="137"/>
  <c r="V112" i="137"/>
  <c r="U112" i="137"/>
  <c r="T112" i="137"/>
  <c r="S112" i="137"/>
  <c r="R112" i="137"/>
  <c r="E112" i="137"/>
  <c r="D112" i="137"/>
  <c r="C112" i="137"/>
  <c r="P112" i="137" s="1"/>
  <c r="B112" i="137"/>
  <c r="AB111" i="137"/>
  <c r="AA111" i="137"/>
  <c r="Z111" i="137"/>
  <c r="Y111" i="137"/>
  <c r="X111" i="137"/>
  <c r="W111" i="137"/>
  <c r="V111" i="137"/>
  <c r="U111" i="137"/>
  <c r="T111" i="137"/>
  <c r="S111" i="137"/>
  <c r="R111" i="137"/>
  <c r="E111" i="137"/>
  <c r="D111" i="137"/>
  <c r="C111" i="137"/>
  <c r="B111" i="137"/>
  <c r="AB110" i="137"/>
  <c r="AA110" i="137"/>
  <c r="Z110" i="137"/>
  <c r="Y110" i="137"/>
  <c r="X110" i="137"/>
  <c r="W110" i="137"/>
  <c r="V110" i="137"/>
  <c r="U110" i="137"/>
  <c r="T110" i="137"/>
  <c r="S110" i="137"/>
  <c r="R110" i="137"/>
  <c r="E110" i="137"/>
  <c r="D110" i="137"/>
  <c r="C110" i="137"/>
  <c r="B110" i="137"/>
  <c r="AB109" i="137"/>
  <c r="AA109" i="137"/>
  <c r="Z109" i="137"/>
  <c r="Y109" i="137"/>
  <c r="X109" i="137"/>
  <c r="W109" i="137"/>
  <c r="V109" i="137"/>
  <c r="U109" i="137"/>
  <c r="T109" i="137"/>
  <c r="S109" i="137"/>
  <c r="R109" i="137"/>
  <c r="E109" i="137"/>
  <c r="D109" i="137"/>
  <c r="C109" i="137"/>
  <c r="B109" i="137"/>
  <c r="AB108" i="137"/>
  <c r="AA108" i="137"/>
  <c r="Z108" i="137"/>
  <c r="Y108" i="137"/>
  <c r="X108" i="137"/>
  <c r="W108" i="137"/>
  <c r="V108" i="137"/>
  <c r="U108" i="137"/>
  <c r="T108" i="137"/>
  <c r="S108" i="137"/>
  <c r="R108" i="137"/>
  <c r="E108" i="137"/>
  <c r="D108" i="137"/>
  <c r="C108" i="137"/>
  <c r="B108" i="137"/>
  <c r="AB107" i="137"/>
  <c r="AA107" i="137"/>
  <c r="Z107" i="137"/>
  <c r="Y107" i="137"/>
  <c r="X107" i="137"/>
  <c r="W107" i="137"/>
  <c r="V107" i="137"/>
  <c r="U107" i="137"/>
  <c r="T107" i="137"/>
  <c r="S107" i="137"/>
  <c r="R107" i="137"/>
  <c r="E107" i="137"/>
  <c r="D107" i="137"/>
  <c r="C107" i="137"/>
  <c r="B107" i="137"/>
  <c r="AB106" i="137"/>
  <c r="AA106" i="137"/>
  <c r="Z106" i="137"/>
  <c r="Y106" i="137"/>
  <c r="X106" i="137"/>
  <c r="W106" i="137"/>
  <c r="V106" i="137"/>
  <c r="U106" i="137"/>
  <c r="T106" i="137"/>
  <c r="S106" i="137"/>
  <c r="R106" i="137"/>
  <c r="E106" i="137"/>
  <c r="D106" i="137"/>
  <c r="C106" i="137"/>
  <c r="B106" i="137"/>
  <c r="AB105" i="137"/>
  <c r="AA105" i="137"/>
  <c r="Z105" i="137"/>
  <c r="Y105" i="137"/>
  <c r="X105" i="137"/>
  <c r="W105" i="137"/>
  <c r="V105" i="137"/>
  <c r="U105" i="137"/>
  <c r="T105" i="137"/>
  <c r="S105" i="137"/>
  <c r="R105" i="137"/>
  <c r="E105" i="137"/>
  <c r="D105" i="137"/>
  <c r="C105" i="137"/>
  <c r="B105" i="137"/>
  <c r="AB104" i="137"/>
  <c r="AA104" i="137"/>
  <c r="Z104" i="137"/>
  <c r="Y104" i="137"/>
  <c r="X104" i="137"/>
  <c r="W104" i="137"/>
  <c r="V104" i="137"/>
  <c r="U104" i="137"/>
  <c r="T104" i="137"/>
  <c r="S104" i="137"/>
  <c r="R104" i="137"/>
  <c r="E104" i="137"/>
  <c r="D104" i="137"/>
  <c r="C104" i="137"/>
  <c r="B104" i="137"/>
  <c r="AB103" i="137"/>
  <c r="AA103" i="137"/>
  <c r="Z103" i="137"/>
  <c r="Y103" i="137"/>
  <c r="X103" i="137"/>
  <c r="W103" i="137"/>
  <c r="V103" i="137"/>
  <c r="U103" i="137"/>
  <c r="T103" i="137"/>
  <c r="S103" i="137"/>
  <c r="R103" i="137"/>
  <c r="E103" i="137"/>
  <c r="D103" i="137"/>
  <c r="C103" i="137"/>
  <c r="B103" i="137"/>
  <c r="AB102" i="137"/>
  <c r="AA102" i="137"/>
  <c r="Z102" i="137"/>
  <c r="Y102" i="137"/>
  <c r="X102" i="137"/>
  <c r="W102" i="137"/>
  <c r="V102" i="137"/>
  <c r="U102" i="137"/>
  <c r="T102" i="137"/>
  <c r="S102" i="137"/>
  <c r="R102" i="137"/>
  <c r="E102" i="137"/>
  <c r="D102" i="137"/>
  <c r="C102" i="137"/>
  <c r="P102" i="137" s="1"/>
  <c r="B102" i="137"/>
  <c r="AB101" i="137"/>
  <c r="AA101" i="137"/>
  <c r="Z101" i="137"/>
  <c r="Y101" i="137"/>
  <c r="X101" i="137"/>
  <c r="W101" i="137"/>
  <c r="V101" i="137"/>
  <c r="U101" i="137"/>
  <c r="T101" i="137"/>
  <c r="S101" i="137"/>
  <c r="R101" i="137"/>
  <c r="E101" i="137"/>
  <c r="D101" i="137"/>
  <c r="C101" i="137"/>
  <c r="P101" i="137" s="1"/>
  <c r="B101" i="137"/>
  <c r="AB100" i="137"/>
  <c r="AA100" i="137"/>
  <c r="Z100" i="137"/>
  <c r="Y100" i="137"/>
  <c r="X100" i="137"/>
  <c r="W100" i="137"/>
  <c r="V100" i="137"/>
  <c r="U100" i="137"/>
  <c r="T100" i="137"/>
  <c r="S100" i="137"/>
  <c r="R100" i="137"/>
  <c r="E100" i="137"/>
  <c r="D100" i="137"/>
  <c r="C100" i="137"/>
  <c r="P100" i="137" s="1"/>
  <c r="B100" i="137"/>
  <c r="AB99" i="137"/>
  <c r="AA99" i="137"/>
  <c r="Z99" i="137"/>
  <c r="Y99" i="137"/>
  <c r="X99" i="137"/>
  <c r="W99" i="137"/>
  <c r="V99" i="137"/>
  <c r="U99" i="137"/>
  <c r="T99" i="137"/>
  <c r="S99" i="137"/>
  <c r="R99" i="137"/>
  <c r="E99" i="137"/>
  <c r="D99" i="137"/>
  <c r="C99" i="137"/>
  <c r="P99" i="137" s="1"/>
  <c r="B99" i="137"/>
  <c r="AB98" i="137"/>
  <c r="AA98" i="137"/>
  <c r="Z98" i="137"/>
  <c r="Y98" i="137"/>
  <c r="X98" i="137"/>
  <c r="W98" i="137"/>
  <c r="V98" i="137"/>
  <c r="U98" i="137"/>
  <c r="T98" i="137"/>
  <c r="S98" i="137"/>
  <c r="R98" i="137"/>
  <c r="E98" i="137"/>
  <c r="D98" i="137"/>
  <c r="C98" i="137"/>
  <c r="P98" i="137" s="1"/>
  <c r="B98" i="137"/>
  <c r="AB97" i="137"/>
  <c r="AA97" i="137"/>
  <c r="Z97" i="137"/>
  <c r="Y97" i="137"/>
  <c r="X97" i="137"/>
  <c r="W97" i="137"/>
  <c r="V97" i="137"/>
  <c r="U97" i="137"/>
  <c r="T97" i="137"/>
  <c r="S97" i="137"/>
  <c r="R97" i="137"/>
  <c r="E97" i="137"/>
  <c r="D97" i="137"/>
  <c r="C97" i="137"/>
  <c r="P97" i="137" s="1"/>
  <c r="B97" i="137"/>
  <c r="AB96" i="137"/>
  <c r="AA96" i="137"/>
  <c r="Z96" i="137"/>
  <c r="Y96" i="137"/>
  <c r="X96" i="137"/>
  <c r="W96" i="137"/>
  <c r="V96" i="137"/>
  <c r="U96" i="137"/>
  <c r="T96" i="137"/>
  <c r="S96" i="137"/>
  <c r="R96" i="137"/>
  <c r="E96" i="137"/>
  <c r="D96" i="137"/>
  <c r="C96" i="137"/>
  <c r="B96" i="137"/>
  <c r="AB95" i="137"/>
  <c r="AA95" i="137"/>
  <c r="Z95" i="137"/>
  <c r="Y95" i="137"/>
  <c r="X95" i="137"/>
  <c r="W95" i="137"/>
  <c r="V95" i="137"/>
  <c r="U95" i="137"/>
  <c r="T95" i="137"/>
  <c r="S95" i="137"/>
  <c r="R95" i="137"/>
  <c r="E95" i="137"/>
  <c r="D95" i="137"/>
  <c r="C95" i="137"/>
  <c r="B95" i="137"/>
  <c r="AB94" i="137"/>
  <c r="AA94" i="137"/>
  <c r="Z94" i="137"/>
  <c r="Y94" i="137"/>
  <c r="X94" i="137"/>
  <c r="W94" i="137"/>
  <c r="V94" i="137"/>
  <c r="U94" i="137"/>
  <c r="T94" i="137"/>
  <c r="S94" i="137"/>
  <c r="R94" i="137"/>
  <c r="E94" i="137"/>
  <c r="D94" i="137"/>
  <c r="C94" i="137"/>
  <c r="B94" i="137"/>
  <c r="AB93" i="137"/>
  <c r="AA93" i="137"/>
  <c r="Z93" i="137"/>
  <c r="Y93" i="137"/>
  <c r="X93" i="137"/>
  <c r="W93" i="137"/>
  <c r="V93" i="137"/>
  <c r="U93" i="137"/>
  <c r="T93" i="137"/>
  <c r="S93" i="137"/>
  <c r="R93" i="137"/>
  <c r="E93" i="137"/>
  <c r="D93" i="137"/>
  <c r="C93" i="137"/>
  <c r="B93" i="137"/>
  <c r="AB92" i="137"/>
  <c r="AA92" i="137"/>
  <c r="Z92" i="137"/>
  <c r="Y92" i="137"/>
  <c r="X92" i="137"/>
  <c r="W92" i="137"/>
  <c r="V92" i="137"/>
  <c r="U92" i="137"/>
  <c r="T92" i="137"/>
  <c r="S92" i="137"/>
  <c r="R92" i="137"/>
  <c r="E92" i="137"/>
  <c r="D92" i="137"/>
  <c r="C92" i="137"/>
  <c r="B92" i="137"/>
  <c r="AB91" i="137"/>
  <c r="AA91" i="137"/>
  <c r="Z91" i="137"/>
  <c r="Y91" i="137"/>
  <c r="X91" i="137"/>
  <c r="W91" i="137"/>
  <c r="V91" i="137"/>
  <c r="U91" i="137"/>
  <c r="T91" i="137"/>
  <c r="S91" i="137"/>
  <c r="R91" i="137"/>
  <c r="E91" i="137"/>
  <c r="D91" i="137"/>
  <c r="C91" i="137"/>
  <c r="P91" i="137" s="1"/>
  <c r="B91" i="137"/>
  <c r="AB90" i="137"/>
  <c r="AA90" i="137"/>
  <c r="Z90" i="137"/>
  <c r="Y90" i="137"/>
  <c r="X90" i="137"/>
  <c r="W90" i="137"/>
  <c r="V90" i="137"/>
  <c r="U90" i="137"/>
  <c r="T90" i="137"/>
  <c r="S90" i="137"/>
  <c r="R90" i="137"/>
  <c r="E90" i="137"/>
  <c r="D90" i="137"/>
  <c r="C90" i="137"/>
  <c r="P90" i="137" s="1"/>
  <c r="B90" i="137"/>
  <c r="AB89" i="137"/>
  <c r="AA89" i="137"/>
  <c r="Z89" i="137"/>
  <c r="Y89" i="137"/>
  <c r="X89" i="137"/>
  <c r="W89" i="137"/>
  <c r="V89" i="137"/>
  <c r="U89" i="137"/>
  <c r="T89" i="137"/>
  <c r="S89" i="137"/>
  <c r="R89" i="137"/>
  <c r="E89" i="137"/>
  <c r="D89" i="137"/>
  <c r="C89" i="137"/>
  <c r="P89" i="137" s="1"/>
  <c r="B89" i="137"/>
  <c r="AB88" i="137"/>
  <c r="AA88" i="137"/>
  <c r="Z88" i="137"/>
  <c r="Y88" i="137"/>
  <c r="X88" i="137"/>
  <c r="W88" i="137"/>
  <c r="V88" i="137"/>
  <c r="U88" i="137"/>
  <c r="T88" i="137"/>
  <c r="S88" i="137"/>
  <c r="R88" i="137"/>
  <c r="E88" i="137"/>
  <c r="D88" i="137"/>
  <c r="C88" i="137"/>
  <c r="P88" i="137" s="1"/>
  <c r="B88" i="137"/>
  <c r="AB87" i="137"/>
  <c r="AA87" i="137"/>
  <c r="Z87" i="137"/>
  <c r="Y87" i="137"/>
  <c r="X87" i="137"/>
  <c r="W87" i="137"/>
  <c r="V87" i="137"/>
  <c r="U87" i="137"/>
  <c r="T87" i="137"/>
  <c r="S87" i="137"/>
  <c r="R87" i="137"/>
  <c r="E87" i="137"/>
  <c r="D87" i="137"/>
  <c r="C87" i="137"/>
  <c r="P87" i="137" s="1"/>
  <c r="B87" i="137"/>
  <c r="AB86" i="137"/>
  <c r="AA86" i="137"/>
  <c r="Z86" i="137"/>
  <c r="Y86" i="137"/>
  <c r="X86" i="137"/>
  <c r="W86" i="137"/>
  <c r="V86" i="137"/>
  <c r="U86" i="137"/>
  <c r="T86" i="137"/>
  <c r="S86" i="137"/>
  <c r="R86" i="137"/>
  <c r="E86" i="137"/>
  <c r="D86" i="137"/>
  <c r="C86" i="137"/>
  <c r="P86" i="137" s="1"/>
  <c r="B86" i="137"/>
  <c r="AB85" i="137"/>
  <c r="AA85" i="137"/>
  <c r="Z85" i="137"/>
  <c r="Y85" i="137"/>
  <c r="X85" i="137"/>
  <c r="W85" i="137"/>
  <c r="V85" i="137"/>
  <c r="U85" i="137"/>
  <c r="T85" i="137"/>
  <c r="S85" i="137"/>
  <c r="R85" i="137"/>
  <c r="E85" i="137"/>
  <c r="D85" i="137"/>
  <c r="C85" i="137"/>
  <c r="B85" i="137"/>
  <c r="AB84" i="137"/>
  <c r="AA84" i="137"/>
  <c r="Z84" i="137"/>
  <c r="Y84" i="137"/>
  <c r="X84" i="137"/>
  <c r="W84" i="137"/>
  <c r="V84" i="137"/>
  <c r="U84" i="137"/>
  <c r="T84" i="137"/>
  <c r="S84" i="137"/>
  <c r="R84" i="137"/>
  <c r="E84" i="137"/>
  <c r="D84" i="137"/>
  <c r="C84" i="137"/>
  <c r="B84" i="137"/>
  <c r="AB83" i="137"/>
  <c r="AA83" i="137"/>
  <c r="Z83" i="137"/>
  <c r="Y83" i="137"/>
  <c r="X83" i="137"/>
  <c r="W83" i="137"/>
  <c r="V83" i="137"/>
  <c r="U83" i="137"/>
  <c r="T83" i="137"/>
  <c r="S83" i="137"/>
  <c r="R83" i="137"/>
  <c r="E83" i="137"/>
  <c r="D83" i="137"/>
  <c r="C83" i="137"/>
  <c r="P83" i="137" s="1"/>
  <c r="B83" i="137"/>
  <c r="AB82" i="137"/>
  <c r="AA82" i="137"/>
  <c r="Z82" i="137"/>
  <c r="Y82" i="137"/>
  <c r="X82" i="137"/>
  <c r="W82" i="137"/>
  <c r="V82" i="137"/>
  <c r="U82" i="137"/>
  <c r="T82" i="137"/>
  <c r="S82" i="137"/>
  <c r="R82" i="137"/>
  <c r="E82" i="137"/>
  <c r="D82" i="137"/>
  <c r="C82" i="137"/>
  <c r="P82" i="137" s="1"/>
  <c r="B82" i="137"/>
  <c r="AB81" i="137"/>
  <c r="AA81" i="137"/>
  <c r="Z81" i="137"/>
  <c r="Y81" i="137"/>
  <c r="X81" i="137"/>
  <c r="W81" i="137"/>
  <c r="V81" i="137"/>
  <c r="U81" i="137"/>
  <c r="T81" i="137"/>
  <c r="S81" i="137"/>
  <c r="R81" i="137"/>
  <c r="E81" i="137"/>
  <c r="D81" i="137"/>
  <c r="C81" i="137"/>
  <c r="P81" i="137" s="1"/>
  <c r="B81" i="137"/>
  <c r="AB80" i="137"/>
  <c r="AA80" i="137"/>
  <c r="Z80" i="137"/>
  <c r="Y80" i="137"/>
  <c r="X80" i="137"/>
  <c r="W80" i="137"/>
  <c r="V80" i="137"/>
  <c r="U80" i="137"/>
  <c r="T80" i="137"/>
  <c r="S80" i="137"/>
  <c r="R80" i="137"/>
  <c r="E80" i="137"/>
  <c r="D80" i="137"/>
  <c r="C80" i="137"/>
  <c r="B80" i="137"/>
  <c r="AB79" i="137"/>
  <c r="AA79" i="137"/>
  <c r="Z79" i="137"/>
  <c r="Y79" i="137"/>
  <c r="X79" i="137"/>
  <c r="W79" i="137"/>
  <c r="V79" i="137"/>
  <c r="U79" i="137"/>
  <c r="T79" i="137"/>
  <c r="S79" i="137"/>
  <c r="R79" i="137"/>
  <c r="E79" i="137"/>
  <c r="D79" i="137"/>
  <c r="C79" i="137"/>
  <c r="B79" i="137"/>
  <c r="AB78" i="137"/>
  <c r="AA78" i="137"/>
  <c r="Z78" i="137"/>
  <c r="Y78" i="137"/>
  <c r="X78" i="137"/>
  <c r="W78" i="137"/>
  <c r="V78" i="137"/>
  <c r="U78" i="137"/>
  <c r="T78" i="137"/>
  <c r="S78" i="137"/>
  <c r="R78" i="137"/>
  <c r="E78" i="137"/>
  <c r="D78" i="137"/>
  <c r="C78" i="137"/>
  <c r="B78" i="137"/>
  <c r="AB77" i="137"/>
  <c r="AA77" i="137"/>
  <c r="Z77" i="137"/>
  <c r="Y77" i="137"/>
  <c r="X77" i="137"/>
  <c r="W77" i="137"/>
  <c r="V77" i="137"/>
  <c r="U77" i="137"/>
  <c r="T77" i="137"/>
  <c r="S77" i="137"/>
  <c r="R77" i="137"/>
  <c r="E77" i="137"/>
  <c r="D77" i="137"/>
  <c r="C77" i="137"/>
  <c r="P77" i="137" s="1"/>
  <c r="B77" i="137"/>
  <c r="AB76" i="137"/>
  <c r="AA76" i="137"/>
  <c r="Z76" i="137"/>
  <c r="Y76" i="137"/>
  <c r="X76" i="137"/>
  <c r="W76" i="137"/>
  <c r="V76" i="137"/>
  <c r="U76" i="137"/>
  <c r="T76" i="137"/>
  <c r="S76" i="137"/>
  <c r="R76" i="137"/>
  <c r="E76" i="137"/>
  <c r="D76" i="137"/>
  <c r="C76" i="137"/>
  <c r="P76" i="137" s="1"/>
  <c r="B76" i="137"/>
  <c r="AB75" i="137"/>
  <c r="AA75" i="137"/>
  <c r="Z75" i="137"/>
  <c r="Y75" i="137"/>
  <c r="X75" i="137"/>
  <c r="W75" i="137"/>
  <c r="V75" i="137"/>
  <c r="U75" i="137"/>
  <c r="T75" i="137"/>
  <c r="S75" i="137"/>
  <c r="R75" i="137"/>
  <c r="E75" i="137"/>
  <c r="D75" i="137"/>
  <c r="C75" i="137"/>
  <c r="P75" i="137" s="1"/>
  <c r="B75" i="137"/>
  <c r="AB74" i="137"/>
  <c r="AA74" i="137"/>
  <c r="Z74" i="137"/>
  <c r="Y74" i="137"/>
  <c r="X74" i="137"/>
  <c r="W74" i="137"/>
  <c r="V74" i="137"/>
  <c r="U74" i="137"/>
  <c r="T74" i="137"/>
  <c r="S74" i="137"/>
  <c r="R74" i="137"/>
  <c r="E74" i="137"/>
  <c r="D74" i="137"/>
  <c r="C74" i="137"/>
  <c r="P74" i="137" s="1"/>
  <c r="B74" i="137"/>
  <c r="AB73" i="137"/>
  <c r="AA73" i="137"/>
  <c r="Z73" i="137"/>
  <c r="Y73" i="137"/>
  <c r="X73" i="137"/>
  <c r="W73" i="137"/>
  <c r="V73" i="137"/>
  <c r="U73" i="137"/>
  <c r="T73" i="137"/>
  <c r="S73" i="137"/>
  <c r="R73" i="137"/>
  <c r="E73" i="137"/>
  <c r="D73" i="137"/>
  <c r="C73" i="137"/>
  <c r="P73" i="137" s="1"/>
  <c r="B73" i="137"/>
  <c r="AB72" i="137"/>
  <c r="AA72" i="137"/>
  <c r="Z72" i="137"/>
  <c r="Y72" i="137"/>
  <c r="X72" i="137"/>
  <c r="W72" i="137"/>
  <c r="V72" i="137"/>
  <c r="U72" i="137"/>
  <c r="T72" i="137"/>
  <c r="S72" i="137"/>
  <c r="R72" i="137"/>
  <c r="E72" i="137"/>
  <c r="D72" i="137"/>
  <c r="C72" i="137"/>
  <c r="P72" i="137" s="1"/>
  <c r="B72" i="137"/>
  <c r="AB71" i="137"/>
  <c r="AA71" i="137"/>
  <c r="Z71" i="137"/>
  <c r="Y71" i="137"/>
  <c r="X71" i="137"/>
  <c r="W71" i="137"/>
  <c r="V71" i="137"/>
  <c r="U71" i="137"/>
  <c r="T71" i="137"/>
  <c r="S71" i="137"/>
  <c r="R71" i="137"/>
  <c r="E71" i="137"/>
  <c r="D71" i="137"/>
  <c r="C71" i="137"/>
  <c r="P71" i="137" s="1"/>
  <c r="B71" i="137"/>
  <c r="AB70" i="137"/>
  <c r="AA70" i="137"/>
  <c r="Z70" i="137"/>
  <c r="Y70" i="137"/>
  <c r="X70" i="137"/>
  <c r="W70" i="137"/>
  <c r="V70" i="137"/>
  <c r="U70" i="137"/>
  <c r="T70" i="137"/>
  <c r="S70" i="137"/>
  <c r="R70" i="137"/>
  <c r="E70" i="137"/>
  <c r="D70" i="137"/>
  <c r="C70" i="137"/>
  <c r="B70" i="137"/>
  <c r="AB69" i="137"/>
  <c r="AA69" i="137"/>
  <c r="Z69" i="137"/>
  <c r="Y69" i="137"/>
  <c r="X69" i="137"/>
  <c r="W69" i="137"/>
  <c r="V69" i="137"/>
  <c r="U69" i="137"/>
  <c r="T69" i="137"/>
  <c r="S69" i="137"/>
  <c r="R69" i="137"/>
  <c r="E69" i="137"/>
  <c r="D69" i="137"/>
  <c r="C69" i="137"/>
  <c r="B69" i="137"/>
  <c r="AB68" i="137"/>
  <c r="AA68" i="137"/>
  <c r="Z68" i="137"/>
  <c r="Y68" i="137"/>
  <c r="X68" i="137"/>
  <c r="W68" i="137"/>
  <c r="V68" i="137"/>
  <c r="U68" i="137"/>
  <c r="T68" i="137"/>
  <c r="S68" i="137"/>
  <c r="R68" i="137"/>
  <c r="E68" i="137"/>
  <c r="D68" i="137"/>
  <c r="C68" i="137"/>
  <c r="B68" i="137"/>
  <c r="AB67" i="137"/>
  <c r="AA67" i="137"/>
  <c r="Z67" i="137"/>
  <c r="Y67" i="137"/>
  <c r="X67" i="137"/>
  <c r="W67" i="137"/>
  <c r="V67" i="137"/>
  <c r="U67" i="137"/>
  <c r="T67" i="137"/>
  <c r="S67" i="137"/>
  <c r="R67" i="137"/>
  <c r="E67" i="137"/>
  <c r="D67" i="137"/>
  <c r="C67" i="137"/>
  <c r="B67" i="137"/>
  <c r="AB66" i="137"/>
  <c r="AA66" i="137"/>
  <c r="Z66" i="137"/>
  <c r="Y66" i="137"/>
  <c r="X66" i="137"/>
  <c r="W66" i="137"/>
  <c r="V66" i="137"/>
  <c r="U66" i="137"/>
  <c r="T66" i="137"/>
  <c r="S66" i="137"/>
  <c r="R66" i="137"/>
  <c r="E66" i="137"/>
  <c r="D66" i="137"/>
  <c r="C66" i="137"/>
  <c r="B66" i="137"/>
  <c r="AB65" i="137"/>
  <c r="AA65" i="137"/>
  <c r="Z65" i="137"/>
  <c r="Y65" i="137"/>
  <c r="X65" i="137"/>
  <c r="W65" i="137"/>
  <c r="V65" i="137"/>
  <c r="U65" i="137"/>
  <c r="T65" i="137"/>
  <c r="S65" i="137"/>
  <c r="R65" i="137"/>
  <c r="E65" i="137"/>
  <c r="D65" i="137"/>
  <c r="C65" i="137"/>
  <c r="B65" i="137"/>
  <c r="AB64" i="137"/>
  <c r="AA64" i="137"/>
  <c r="Z64" i="137"/>
  <c r="Y64" i="137"/>
  <c r="X64" i="137"/>
  <c r="W64" i="137"/>
  <c r="V64" i="137"/>
  <c r="U64" i="137"/>
  <c r="T64" i="137"/>
  <c r="S64" i="137"/>
  <c r="R64" i="137"/>
  <c r="E64" i="137"/>
  <c r="D64" i="137"/>
  <c r="C64" i="137"/>
  <c r="B64" i="137"/>
  <c r="AB63" i="137"/>
  <c r="AA63" i="137"/>
  <c r="Z63" i="137"/>
  <c r="Y63" i="137"/>
  <c r="X63" i="137"/>
  <c r="W63" i="137"/>
  <c r="V63" i="137"/>
  <c r="U63" i="137"/>
  <c r="T63" i="137"/>
  <c r="S63" i="137"/>
  <c r="R63" i="137"/>
  <c r="E63" i="137"/>
  <c r="D63" i="137"/>
  <c r="C63" i="137"/>
  <c r="B63" i="137"/>
  <c r="AB62" i="137"/>
  <c r="AA62" i="137"/>
  <c r="Z62" i="137"/>
  <c r="Y62" i="137"/>
  <c r="X62" i="137"/>
  <c r="W62" i="137"/>
  <c r="V62" i="137"/>
  <c r="U62" i="137"/>
  <c r="T62" i="137"/>
  <c r="S62" i="137"/>
  <c r="R62" i="137"/>
  <c r="E62" i="137"/>
  <c r="D62" i="137"/>
  <c r="C62" i="137"/>
  <c r="B62" i="137"/>
  <c r="AB61" i="137"/>
  <c r="AA61" i="137"/>
  <c r="Z61" i="137"/>
  <c r="Y61" i="137"/>
  <c r="X61" i="137"/>
  <c r="W61" i="137"/>
  <c r="V61" i="137"/>
  <c r="U61" i="137"/>
  <c r="T61" i="137"/>
  <c r="S61" i="137"/>
  <c r="R61" i="137"/>
  <c r="E61" i="137"/>
  <c r="D61" i="137"/>
  <c r="C61" i="137"/>
  <c r="B61" i="137"/>
  <c r="AB60" i="137"/>
  <c r="AA60" i="137"/>
  <c r="Z60" i="137"/>
  <c r="Y60" i="137"/>
  <c r="X60" i="137"/>
  <c r="W60" i="137"/>
  <c r="V60" i="137"/>
  <c r="U60" i="137"/>
  <c r="T60" i="137"/>
  <c r="S60" i="137"/>
  <c r="R60" i="137"/>
  <c r="E60" i="137"/>
  <c r="D60" i="137"/>
  <c r="C60" i="137"/>
  <c r="B60" i="137"/>
  <c r="AB59" i="137"/>
  <c r="AA59" i="137"/>
  <c r="Z59" i="137"/>
  <c r="Y59" i="137"/>
  <c r="X59" i="137"/>
  <c r="W59" i="137"/>
  <c r="V59" i="137"/>
  <c r="U59" i="137"/>
  <c r="T59" i="137"/>
  <c r="S59" i="137"/>
  <c r="R59" i="137"/>
  <c r="E59" i="137"/>
  <c r="D59" i="137"/>
  <c r="C59" i="137"/>
  <c r="B59" i="137"/>
  <c r="AB58" i="137"/>
  <c r="AA58" i="137"/>
  <c r="Z58" i="137"/>
  <c r="Y58" i="137"/>
  <c r="X58" i="137"/>
  <c r="W58" i="137"/>
  <c r="V58" i="137"/>
  <c r="U58" i="137"/>
  <c r="T58" i="137"/>
  <c r="S58" i="137"/>
  <c r="R58" i="137"/>
  <c r="E58" i="137"/>
  <c r="D58" i="137"/>
  <c r="C58" i="137"/>
  <c r="B58" i="137"/>
  <c r="AB57" i="137"/>
  <c r="AA57" i="137"/>
  <c r="Z57" i="137"/>
  <c r="Y57" i="137"/>
  <c r="X57" i="137"/>
  <c r="W57" i="137"/>
  <c r="V57" i="137"/>
  <c r="U57" i="137"/>
  <c r="T57" i="137"/>
  <c r="S57" i="137"/>
  <c r="R57" i="137"/>
  <c r="E57" i="137"/>
  <c r="D57" i="137"/>
  <c r="C57" i="137"/>
  <c r="B57" i="137"/>
  <c r="AB56" i="137"/>
  <c r="AA56" i="137"/>
  <c r="Z56" i="137"/>
  <c r="Y56" i="137"/>
  <c r="X56" i="137"/>
  <c r="W56" i="137"/>
  <c r="V56" i="137"/>
  <c r="U56" i="137"/>
  <c r="T56" i="137"/>
  <c r="S56" i="137"/>
  <c r="R56" i="137"/>
  <c r="E56" i="137"/>
  <c r="D56" i="137"/>
  <c r="C56" i="137"/>
  <c r="B56" i="137"/>
  <c r="AB55" i="137"/>
  <c r="AA55" i="137"/>
  <c r="Z55" i="137"/>
  <c r="Y55" i="137"/>
  <c r="X55" i="137"/>
  <c r="W55" i="137"/>
  <c r="V55" i="137"/>
  <c r="U55" i="137"/>
  <c r="T55" i="137"/>
  <c r="S55" i="137"/>
  <c r="R55" i="137"/>
  <c r="E55" i="137"/>
  <c r="D55" i="137"/>
  <c r="C55" i="137"/>
  <c r="B55" i="137"/>
  <c r="AB54" i="137"/>
  <c r="AA54" i="137"/>
  <c r="Z54" i="137"/>
  <c r="Y54" i="137"/>
  <c r="X54" i="137"/>
  <c r="W54" i="137"/>
  <c r="V54" i="137"/>
  <c r="U54" i="137"/>
  <c r="T54" i="137"/>
  <c r="S54" i="137"/>
  <c r="R54" i="137"/>
  <c r="E54" i="137"/>
  <c r="D54" i="137"/>
  <c r="C54" i="137"/>
  <c r="B54" i="137"/>
  <c r="AB53" i="137"/>
  <c r="AA53" i="137"/>
  <c r="Z53" i="137"/>
  <c r="Y53" i="137"/>
  <c r="X53" i="137"/>
  <c r="W53" i="137"/>
  <c r="V53" i="137"/>
  <c r="U53" i="137"/>
  <c r="T53" i="137"/>
  <c r="S53" i="137"/>
  <c r="R53" i="137"/>
  <c r="E53" i="137"/>
  <c r="D53" i="137"/>
  <c r="C53" i="137"/>
  <c r="B53" i="137"/>
  <c r="AB52" i="137"/>
  <c r="AA52" i="137"/>
  <c r="Z52" i="137"/>
  <c r="Y52" i="137"/>
  <c r="X52" i="137"/>
  <c r="W52" i="137"/>
  <c r="V52" i="137"/>
  <c r="U52" i="137"/>
  <c r="T52" i="137"/>
  <c r="S52" i="137"/>
  <c r="R52" i="137"/>
  <c r="E52" i="137"/>
  <c r="D52" i="137"/>
  <c r="C52" i="137"/>
  <c r="B52" i="137"/>
  <c r="AB51" i="137"/>
  <c r="AA51" i="137"/>
  <c r="Z51" i="137"/>
  <c r="Y51" i="137"/>
  <c r="X51" i="137"/>
  <c r="W51" i="137"/>
  <c r="V51" i="137"/>
  <c r="U51" i="137"/>
  <c r="T51" i="137"/>
  <c r="S51" i="137"/>
  <c r="R51" i="137"/>
  <c r="E51" i="137"/>
  <c r="D51" i="137"/>
  <c r="C51" i="137"/>
  <c r="B51" i="137"/>
  <c r="AB50" i="137"/>
  <c r="AA50" i="137"/>
  <c r="Z50" i="137"/>
  <c r="Y50" i="137"/>
  <c r="X50" i="137"/>
  <c r="W50" i="137"/>
  <c r="V50" i="137"/>
  <c r="U50" i="137"/>
  <c r="T50" i="137"/>
  <c r="S50" i="137"/>
  <c r="R50" i="137"/>
  <c r="E50" i="137"/>
  <c r="D50" i="137"/>
  <c r="C50" i="137"/>
  <c r="B50" i="137"/>
  <c r="AB49" i="137"/>
  <c r="AA49" i="137"/>
  <c r="Z49" i="137"/>
  <c r="Y49" i="137"/>
  <c r="X49" i="137"/>
  <c r="W49" i="137"/>
  <c r="V49" i="137"/>
  <c r="U49" i="137"/>
  <c r="T49" i="137"/>
  <c r="S49" i="137"/>
  <c r="R49" i="137"/>
  <c r="E49" i="137"/>
  <c r="D49" i="137"/>
  <c r="C49" i="137"/>
  <c r="B49" i="137"/>
  <c r="AB48" i="137"/>
  <c r="AA48" i="137"/>
  <c r="Z48" i="137"/>
  <c r="Y48" i="137"/>
  <c r="X48" i="137"/>
  <c r="W48" i="137"/>
  <c r="V48" i="137"/>
  <c r="U48" i="137"/>
  <c r="T48" i="137"/>
  <c r="S48" i="137"/>
  <c r="R48" i="137"/>
  <c r="E48" i="137"/>
  <c r="D48" i="137"/>
  <c r="C48" i="137"/>
  <c r="B48" i="137"/>
  <c r="AB47" i="137"/>
  <c r="AA47" i="137"/>
  <c r="Z47" i="137"/>
  <c r="Y47" i="137"/>
  <c r="X47" i="137"/>
  <c r="W47" i="137"/>
  <c r="V47" i="137"/>
  <c r="U47" i="137"/>
  <c r="T47" i="137"/>
  <c r="S47" i="137"/>
  <c r="R47" i="137"/>
  <c r="E47" i="137"/>
  <c r="D47" i="137"/>
  <c r="C47" i="137"/>
  <c r="B47" i="137"/>
  <c r="AB46" i="137"/>
  <c r="AA46" i="137"/>
  <c r="Z46" i="137"/>
  <c r="Y46" i="137"/>
  <c r="X46" i="137"/>
  <c r="W46" i="137"/>
  <c r="V46" i="137"/>
  <c r="U46" i="137"/>
  <c r="T46" i="137"/>
  <c r="S46" i="137"/>
  <c r="R46" i="137"/>
  <c r="E46" i="137"/>
  <c r="D46" i="137"/>
  <c r="C46" i="137"/>
  <c r="B46" i="137"/>
  <c r="AB45" i="137"/>
  <c r="AA45" i="137"/>
  <c r="Z45" i="137"/>
  <c r="Y45" i="137"/>
  <c r="X45" i="137"/>
  <c r="W45" i="137"/>
  <c r="V45" i="137"/>
  <c r="U45" i="137"/>
  <c r="T45" i="137"/>
  <c r="S45" i="137"/>
  <c r="R45" i="137"/>
  <c r="E45" i="137"/>
  <c r="D45" i="137"/>
  <c r="C45" i="137"/>
  <c r="B45" i="137"/>
  <c r="AB44" i="137"/>
  <c r="AA44" i="137"/>
  <c r="Z44" i="137"/>
  <c r="Y44" i="137"/>
  <c r="X44" i="137"/>
  <c r="W44" i="137"/>
  <c r="V44" i="137"/>
  <c r="U44" i="137"/>
  <c r="T44" i="137"/>
  <c r="S44" i="137"/>
  <c r="R44" i="137"/>
  <c r="E44" i="137"/>
  <c r="D44" i="137"/>
  <c r="C44" i="137"/>
  <c r="B44" i="137"/>
  <c r="AB43" i="137"/>
  <c r="AA43" i="137"/>
  <c r="Z43" i="137"/>
  <c r="Y43" i="137"/>
  <c r="X43" i="137"/>
  <c r="W43" i="137"/>
  <c r="V43" i="137"/>
  <c r="U43" i="137"/>
  <c r="T43" i="137"/>
  <c r="S43" i="137"/>
  <c r="R43" i="137"/>
  <c r="E43" i="137"/>
  <c r="D43" i="137"/>
  <c r="C43" i="137"/>
  <c r="B43" i="137"/>
  <c r="AB42" i="137"/>
  <c r="AA42" i="137"/>
  <c r="Z42" i="137"/>
  <c r="Y42" i="137"/>
  <c r="X42" i="137"/>
  <c r="W42" i="137"/>
  <c r="V42" i="137"/>
  <c r="U42" i="137"/>
  <c r="T42" i="137"/>
  <c r="S42" i="137"/>
  <c r="R42" i="137"/>
  <c r="E42" i="137"/>
  <c r="D42" i="137"/>
  <c r="C42" i="137"/>
  <c r="B42" i="137"/>
  <c r="AB41" i="137"/>
  <c r="AA41" i="137"/>
  <c r="Z41" i="137"/>
  <c r="Y41" i="137"/>
  <c r="X41" i="137"/>
  <c r="W41" i="137"/>
  <c r="V41" i="137"/>
  <c r="U41" i="137"/>
  <c r="T41" i="137"/>
  <c r="S41" i="137"/>
  <c r="R41" i="137"/>
  <c r="E41" i="137"/>
  <c r="D41" i="137"/>
  <c r="C41" i="137"/>
  <c r="B41" i="137"/>
  <c r="AB40" i="137"/>
  <c r="AA40" i="137"/>
  <c r="Z40" i="137"/>
  <c r="Y40" i="137"/>
  <c r="X40" i="137"/>
  <c r="W40" i="137"/>
  <c r="V40" i="137"/>
  <c r="U40" i="137"/>
  <c r="T40" i="137"/>
  <c r="S40" i="137"/>
  <c r="R40" i="137"/>
  <c r="E40" i="137"/>
  <c r="D40" i="137"/>
  <c r="C40" i="137"/>
  <c r="B40" i="137"/>
  <c r="AB39" i="137"/>
  <c r="AA39" i="137"/>
  <c r="Z39" i="137"/>
  <c r="Y39" i="137"/>
  <c r="X39" i="137"/>
  <c r="W39" i="137"/>
  <c r="V39" i="137"/>
  <c r="U39" i="137"/>
  <c r="T39" i="137"/>
  <c r="S39" i="137"/>
  <c r="R39" i="137"/>
  <c r="E39" i="137"/>
  <c r="D39" i="137"/>
  <c r="C39" i="137"/>
  <c r="B39" i="137"/>
  <c r="AB38" i="137"/>
  <c r="AA38" i="137"/>
  <c r="Z38" i="137"/>
  <c r="Y38" i="137"/>
  <c r="X38" i="137"/>
  <c r="W38" i="137"/>
  <c r="V38" i="137"/>
  <c r="U38" i="137"/>
  <c r="T38" i="137"/>
  <c r="S38" i="137"/>
  <c r="R38" i="137"/>
  <c r="E38" i="137"/>
  <c r="D38" i="137"/>
  <c r="C38" i="137"/>
  <c r="B38" i="137"/>
  <c r="AB37" i="137"/>
  <c r="AA37" i="137"/>
  <c r="Z37" i="137"/>
  <c r="Y37" i="137"/>
  <c r="X37" i="137"/>
  <c r="W37" i="137"/>
  <c r="V37" i="137"/>
  <c r="U37" i="137"/>
  <c r="T37" i="137"/>
  <c r="S37" i="137"/>
  <c r="R37" i="137"/>
  <c r="E37" i="137"/>
  <c r="D37" i="137"/>
  <c r="C37" i="137"/>
  <c r="B37" i="137"/>
  <c r="AB36" i="137"/>
  <c r="AA36" i="137"/>
  <c r="Z36" i="137"/>
  <c r="Y36" i="137"/>
  <c r="X36" i="137"/>
  <c r="W36" i="137"/>
  <c r="V36" i="137"/>
  <c r="U36" i="137"/>
  <c r="T36" i="137"/>
  <c r="S36" i="137"/>
  <c r="R36" i="137"/>
  <c r="E36" i="137"/>
  <c r="D36" i="137"/>
  <c r="C36" i="137"/>
  <c r="B36" i="137"/>
  <c r="AB35" i="137"/>
  <c r="AA35" i="137"/>
  <c r="Z35" i="137"/>
  <c r="Y35" i="137"/>
  <c r="X35" i="137"/>
  <c r="W35" i="137"/>
  <c r="V35" i="137"/>
  <c r="U35" i="137"/>
  <c r="T35" i="137"/>
  <c r="S35" i="137"/>
  <c r="R35" i="137"/>
  <c r="E35" i="137"/>
  <c r="D35" i="137"/>
  <c r="C35" i="137"/>
  <c r="B35" i="137"/>
  <c r="AB34" i="137"/>
  <c r="AA34" i="137"/>
  <c r="Z34" i="137"/>
  <c r="Y34" i="137"/>
  <c r="X34" i="137"/>
  <c r="W34" i="137"/>
  <c r="V34" i="137"/>
  <c r="U34" i="137"/>
  <c r="T34" i="137"/>
  <c r="S34" i="137"/>
  <c r="R34" i="137"/>
  <c r="E34" i="137"/>
  <c r="D34" i="137"/>
  <c r="C34" i="137"/>
  <c r="B34" i="137"/>
  <c r="AB33" i="137"/>
  <c r="AA33" i="137"/>
  <c r="Z33" i="137"/>
  <c r="Y33" i="137"/>
  <c r="X33" i="137"/>
  <c r="W33" i="137"/>
  <c r="V33" i="137"/>
  <c r="U33" i="137"/>
  <c r="T33" i="137"/>
  <c r="S33" i="137"/>
  <c r="R33" i="137"/>
  <c r="E33" i="137"/>
  <c r="D33" i="137"/>
  <c r="C33" i="137"/>
  <c r="P33" i="137" s="1"/>
  <c r="B33" i="137"/>
  <c r="AB32" i="137"/>
  <c r="AA32" i="137"/>
  <c r="Z32" i="137"/>
  <c r="Y32" i="137"/>
  <c r="X32" i="137"/>
  <c r="W32" i="137"/>
  <c r="V32" i="137"/>
  <c r="U32" i="137"/>
  <c r="T32" i="137"/>
  <c r="S32" i="137"/>
  <c r="R32" i="137"/>
  <c r="E32" i="137"/>
  <c r="D32" i="137"/>
  <c r="C32" i="137"/>
  <c r="P32" i="137" s="1"/>
  <c r="B32" i="137"/>
  <c r="AB31" i="137"/>
  <c r="AA31" i="137"/>
  <c r="Z31" i="137"/>
  <c r="Y31" i="137"/>
  <c r="X31" i="137"/>
  <c r="W31" i="137"/>
  <c r="V31" i="137"/>
  <c r="U31" i="137"/>
  <c r="T31" i="137"/>
  <c r="S31" i="137"/>
  <c r="R31" i="137"/>
  <c r="E31" i="137"/>
  <c r="D31" i="137"/>
  <c r="C31" i="137"/>
  <c r="B31" i="137"/>
  <c r="AB30" i="137"/>
  <c r="AA30" i="137"/>
  <c r="Z30" i="137"/>
  <c r="Y30" i="137"/>
  <c r="X30" i="137"/>
  <c r="W30" i="137"/>
  <c r="V30" i="137"/>
  <c r="U30" i="137"/>
  <c r="T30" i="137"/>
  <c r="S30" i="137"/>
  <c r="R30" i="137"/>
  <c r="E30" i="137"/>
  <c r="D30" i="137"/>
  <c r="C30" i="137"/>
  <c r="B30" i="137"/>
  <c r="AB29" i="137"/>
  <c r="AA29" i="137"/>
  <c r="Z29" i="137"/>
  <c r="Y29" i="137"/>
  <c r="X29" i="137"/>
  <c r="W29" i="137"/>
  <c r="V29" i="137"/>
  <c r="U29" i="137"/>
  <c r="T29" i="137"/>
  <c r="S29" i="137"/>
  <c r="R29" i="137"/>
  <c r="E29" i="137"/>
  <c r="D29" i="137"/>
  <c r="C29" i="137"/>
  <c r="B29" i="137"/>
  <c r="AB28" i="137"/>
  <c r="AA28" i="137"/>
  <c r="Z28" i="137"/>
  <c r="Y28" i="137"/>
  <c r="X28" i="137"/>
  <c r="W28" i="137"/>
  <c r="V28" i="137"/>
  <c r="U28" i="137"/>
  <c r="T28" i="137"/>
  <c r="S28" i="137"/>
  <c r="R28" i="137"/>
  <c r="E28" i="137"/>
  <c r="D28" i="137"/>
  <c r="C28" i="137"/>
  <c r="B28" i="137"/>
  <c r="AB27" i="137"/>
  <c r="AA27" i="137"/>
  <c r="Z27" i="137"/>
  <c r="Y27" i="137"/>
  <c r="X27" i="137"/>
  <c r="W27" i="137"/>
  <c r="V27" i="137"/>
  <c r="U27" i="137"/>
  <c r="T27" i="137"/>
  <c r="S27" i="137"/>
  <c r="R27" i="137"/>
  <c r="E27" i="137"/>
  <c r="D27" i="137"/>
  <c r="C27" i="137"/>
  <c r="B27" i="137"/>
  <c r="AB26" i="137"/>
  <c r="AA26" i="137"/>
  <c r="Z26" i="137"/>
  <c r="Y26" i="137"/>
  <c r="X26" i="137"/>
  <c r="W26" i="137"/>
  <c r="V26" i="137"/>
  <c r="U26" i="137"/>
  <c r="T26" i="137"/>
  <c r="S26" i="137"/>
  <c r="R26" i="137"/>
  <c r="E26" i="137"/>
  <c r="D26" i="137"/>
  <c r="C26" i="137"/>
  <c r="B26" i="137"/>
  <c r="AB25" i="137"/>
  <c r="AA25" i="137"/>
  <c r="Z25" i="137"/>
  <c r="Y25" i="137"/>
  <c r="X25" i="137"/>
  <c r="W25" i="137"/>
  <c r="V25" i="137"/>
  <c r="U25" i="137"/>
  <c r="T25" i="137"/>
  <c r="S25" i="137"/>
  <c r="R25" i="137"/>
  <c r="E25" i="137"/>
  <c r="D25" i="137"/>
  <c r="C25" i="137"/>
  <c r="B25" i="137"/>
  <c r="AB24" i="137"/>
  <c r="AA24" i="137"/>
  <c r="Z24" i="137"/>
  <c r="Y24" i="137"/>
  <c r="X24" i="137"/>
  <c r="W24" i="137"/>
  <c r="V24" i="137"/>
  <c r="U24" i="137"/>
  <c r="T24" i="137"/>
  <c r="S24" i="137"/>
  <c r="R24" i="137"/>
  <c r="E24" i="137"/>
  <c r="D24" i="137"/>
  <c r="C24" i="137"/>
  <c r="B24" i="137"/>
  <c r="AB23" i="137"/>
  <c r="AA23" i="137"/>
  <c r="Z23" i="137"/>
  <c r="Y23" i="137"/>
  <c r="X23" i="137"/>
  <c r="W23" i="137"/>
  <c r="V23" i="137"/>
  <c r="U23" i="137"/>
  <c r="T23" i="137"/>
  <c r="S23" i="137"/>
  <c r="R23" i="137"/>
  <c r="E23" i="137"/>
  <c r="D23" i="137"/>
  <c r="C23" i="137"/>
  <c r="B23" i="137"/>
  <c r="AB22" i="137"/>
  <c r="AA22" i="137"/>
  <c r="Z22" i="137"/>
  <c r="Y22" i="137"/>
  <c r="X22" i="137"/>
  <c r="W22" i="137"/>
  <c r="V22" i="137"/>
  <c r="U22" i="137"/>
  <c r="T22" i="137"/>
  <c r="S22" i="137"/>
  <c r="R22" i="137"/>
  <c r="E22" i="137"/>
  <c r="D22" i="137"/>
  <c r="C22" i="137"/>
  <c r="B22" i="137"/>
  <c r="AB21" i="137"/>
  <c r="AA21" i="137"/>
  <c r="Z21" i="137"/>
  <c r="Y21" i="137"/>
  <c r="X21" i="137"/>
  <c r="W21" i="137"/>
  <c r="V21" i="137"/>
  <c r="U21" i="137"/>
  <c r="T21" i="137"/>
  <c r="S21" i="137"/>
  <c r="R21" i="137"/>
  <c r="E21" i="137"/>
  <c r="D21" i="137"/>
  <c r="C21" i="137"/>
  <c r="B21" i="137"/>
  <c r="AB20" i="137"/>
  <c r="AA20" i="137"/>
  <c r="Z20" i="137"/>
  <c r="Y20" i="137"/>
  <c r="X20" i="137"/>
  <c r="W20" i="137"/>
  <c r="V20" i="137"/>
  <c r="U20" i="137"/>
  <c r="T20" i="137"/>
  <c r="S20" i="137"/>
  <c r="R20" i="137"/>
  <c r="E20" i="137"/>
  <c r="D20" i="137"/>
  <c r="C20" i="137"/>
  <c r="B20" i="137"/>
  <c r="AB19" i="137"/>
  <c r="AA19" i="137"/>
  <c r="Z19" i="137"/>
  <c r="Y19" i="137"/>
  <c r="X19" i="137"/>
  <c r="W19" i="137"/>
  <c r="V19" i="137"/>
  <c r="U19" i="137"/>
  <c r="T19" i="137"/>
  <c r="S19" i="137"/>
  <c r="R19" i="137"/>
  <c r="E19" i="137"/>
  <c r="D19" i="137"/>
  <c r="C19" i="137"/>
  <c r="B19" i="137"/>
  <c r="AB18" i="137"/>
  <c r="AA18" i="137"/>
  <c r="Z18" i="137"/>
  <c r="Y18" i="137"/>
  <c r="X18" i="137"/>
  <c r="W18" i="137"/>
  <c r="V18" i="137"/>
  <c r="U18" i="137"/>
  <c r="T18" i="137"/>
  <c r="S18" i="137"/>
  <c r="R18" i="137"/>
  <c r="E18" i="137"/>
  <c r="D18" i="137"/>
  <c r="C18" i="137"/>
  <c r="B18" i="137"/>
  <c r="AB17" i="137"/>
  <c r="AA17" i="137"/>
  <c r="Z17" i="137"/>
  <c r="Y17" i="137"/>
  <c r="X17" i="137"/>
  <c r="W17" i="137"/>
  <c r="V17" i="137"/>
  <c r="U17" i="137"/>
  <c r="T17" i="137"/>
  <c r="S17" i="137"/>
  <c r="R17" i="137"/>
  <c r="E17" i="137"/>
  <c r="D17" i="137"/>
  <c r="C17" i="137"/>
  <c r="P17" i="137" s="1"/>
  <c r="B17" i="137"/>
  <c r="AB16" i="137"/>
  <c r="AA16" i="137"/>
  <c r="Z16" i="137"/>
  <c r="Y16" i="137"/>
  <c r="X16" i="137"/>
  <c r="W16" i="137"/>
  <c r="V16" i="137"/>
  <c r="U16" i="137"/>
  <c r="T16" i="137"/>
  <c r="S16" i="137"/>
  <c r="R16" i="137"/>
  <c r="E16" i="137"/>
  <c r="D16" i="137"/>
  <c r="C16" i="137"/>
  <c r="P16" i="137" s="1"/>
  <c r="B16" i="137"/>
  <c r="AB15" i="137"/>
  <c r="AA15" i="137"/>
  <c r="Z15" i="137"/>
  <c r="Y15" i="137"/>
  <c r="X15" i="137"/>
  <c r="W15" i="137"/>
  <c r="V15" i="137"/>
  <c r="U15" i="137"/>
  <c r="T15" i="137"/>
  <c r="S15" i="137"/>
  <c r="R15" i="137"/>
  <c r="E15" i="137"/>
  <c r="D15" i="137"/>
  <c r="C15" i="137"/>
  <c r="P15" i="137" s="1"/>
  <c r="B15" i="137"/>
  <c r="AB14" i="137"/>
  <c r="AA14" i="137"/>
  <c r="Z14" i="137"/>
  <c r="Y14" i="137"/>
  <c r="X14" i="137"/>
  <c r="W14" i="137"/>
  <c r="V14" i="137"/>
  <c r="U14" i="137"/>
  <c r="T14" i="137"/>
  <c r="S14" i="137"/>
  <c r="R14" i="137"/>
  <c r="E14" i="137"/>
  <c r="D14" i="137"/>
  <c r="C14" i="137"/>
  <c r="P14" i="137" s="1"/>
  <c r="B14" i="137"/>
  <c r="AB13" i="137"/>
  <c r="AA13" i="137"/>
  <c r="Z13" i="137"/>
  <c r="Y13" i="137"/>
  <c r="X13" i="137"/>
  <c r="W13" i="137"/>
  <c r="V13" i="137"/>
  <c r="U13" i="137"/>
  <c r="T13" i="137"/>
  <c r="S13" i="137"/>
  <c r="R13" i="137"/>
  <c r="E13" i="137"/>
  <c r="D13" i="137"/>
  <c r="C13" i="137"/>
  <c r="B13" i="137"/>
  <c r="AB12" i="137"/>
  <c r="AA12" i="137"/>
  <c r="Z12" i="137"/>
  <c r="Y12" i="137"/>
  <c r="X12" i="137"/>
  <c r="W12" i="137"/>
  <c r="V12" i="137"/>
  <c r="U12" i="137"/>
  <c r="T12" i="137"/>
  <c r="S12" i="137"/>
  <c r="R12" i="137"/>
  <c r="E12" i="137"/>
  <c r="D12" i="137"/>
  <c r="C12" i="137"/>
  <c r="B12" i="137"/>
  <c r="AB11" i="137"/>
  <c r="AA11" i="137"/>
  <c r="Z11" i="137"/>
  <c r="Y11" i="137"/>
  <c r="X11" i="137"/>
  <c r="W11" i="137"/>
  <c r="V11" i="137"/>
  <c r="U11" i="137"/>
  <c r="T11" i="137"/>
  <c r="S11" i="137"/>
  <c r="R11" i="137"/>
  <c r="E11" i="137"/>
  <c r="D11" i="137"/>
  <c r="C11" i="137"/>
  <c r="B11" i="137"/>
  <c r="AB10" i="137"/>
  <c r="AA10" i="137"/>
  <c r="Z10" i="137"/>
  <c r="Y10" i="137"/>
  <c r="X10" i="137"/>
  <c r="W10" i="137"/>
  <c r="V10" i="137"/>
  <c r="U10" i="137"/>
  <c r="T10" i="137"/>
  <c r="S10" i="137"/>
  <c r="R10" i="137"/>
  <c r="E10" i="137"/>
  <c r="D10" i="137"/>
  <c r="C10" i="137"/>
  <c r="P10" i="137" s="1"/>
  <c r="B10" i="137"/>
  <c r="AB9" i="137"/>
  <c r="AA9" i="137"/>
  <c r="Z9" i="137"/>
  <c r="Y9" i="137"/>
  <c r="X9" i="137"/>
  <c r="W9" i="137"/>
  <c r="V9" i="137"/>
  <c r="U9" i="137"/>
  <c r="T9" i="137"/>
  <c r="S9" i="137"/>
  <c r="R9" i="137"/>
  <c r="E9" i="137"/>
  <c r="D9" i="137"/>
  <c r="C9" i="137"/>
  <c r="P9" i="137" s="1"/>
  <c r="B9" i="137"/>
  <c r="AB8" i="137"/>
  <c r="AA8" i="137"/>
  <c r="Z8" i="137"/>
  <c r="Y8" i="137"/>
  <c r="X8" i="137"/>
  <c r="W8" i="137"/>
  <c r="V8" i="137"/>
  <c r="U8" i="137"/>
  <c r="T8" i="137"/>
  <c r="S8" i="137"/>
  <c r="R8" i="137"/>
  <c r="E8" i="137"/>
  <c r="D8" i="137"/>
  <c r="C8" i="137"/>
  <c r="P8" i="137" s="1"/>
  <c r="B8" i="137"/>
  <c r="AB7" i="137"/>
  <c r="AA7" i="137"/>
  <c r="Z7" i="137"/>
  <c r="Y7" i="137"/>
  <c r="X7" i="137"/>
  <c r="W7" i="137"/>
  <c r="V7" i="137"/>
  <c r="U7" i="137"/>
  <c r="T7" i="137"/>
  <c r="S7" i="137"/>
  <c r="R7" i="137"/>
  <c r="E7" i="137"/>
  <c r="D7" i="137"/>
  <c r="C7" i="137"/>
  <c r="B7" i="137"/>
  <c r="AB6" i="137"/>
  <c r="AA6" i="137"/>
  <c r="Z6" i="137"/>
  <c r="Y6" i="137"/>
  <c r="X6" i="137"/>
  <c r="W6" i="137"/>
  <c r="V6" i="137"/>
  <c r="U6" i="137"/>
  <c r="T6" i="137"/>
  <c r="S6" i="137"/>
  <c r="R6" i="137"/>
  <c r="E6" i="137"/>
  <c r="D6" i="137"/>
  <c r="C6" i="137"/>
  <c r="B6" i="137"/>
  <c r="AB5" i="137"/>
  <c r="AA5" i="137"/>
  <c r="Z5" i="137"/>
  <c r="Y5" i="137"/>
  <c r="X5" i="137"/>
  <c r="W5" i="137"/>
  <c r="V5" i="137"/>
  <c r="U5" i="137"/>
  <c r="T5" i="137"/>
  <c r="S5" i="137"/>
  <c r="R5" i="137"/>
  <c r="E5" i="137"/>
  <c r="D5" i="137"/>
  <c r="C5" i="137"/>
  <c r="B5" i="137"/>
  <c r="AB4" i="137"/>
  <c r="AA4" i="137"/>
  <c r="Z4" i="137"/>
  <c r="Y4" i="137"/>
  <c r="X4" i="137"/>
  <c r="W4" i="137"/>
  <c r="V4" i="137"/>
  <c r="U4" i="137"/>
  <c r="T4" i="137"/>
  <c r="S4" i="137"/>
  <c r="R4" i="137"/>
  <c r="E4" i="137"/>
  <c r="D4" i="137"/>
  <c r="C4" i="137"/>
  <c r="B4" i="137"/>
  <c r="AB3" i="137"/>
  <c r="E3" i="137"/>
  <c r="D3" i="137"/>
  <c r="C3" i="137"/>
  <c r="B3" i="137"/>
  <c r="AB133" i="138"/>
  <c r="AA133" i="138"/>
  <c r="Z133" i="138"/>
  <c r="Y133" i="138"/>
  <c r="X133" i="138"/>
  <c r="W133" i="138"/>
  <c r="V133" i="138"/>
  <c r="U133" i="138"/>
  <c r="T133" i="138"/>
  <c r="S133" i="138"/>
  <c r="R133" i="138"/>
  <c r="E133" i="138"/>
  <c r="D133" i="138"/>
  <c r="C133" i="138"/>
  <c r="P133" i="138" s="1"/>
  <c r="B133" i="138"/>
  <c r="AB132" i="138"/>
  <c r="AA132" i="138"/>
  <c r="Z132" i="138"/>
  <c r="Y132" i="138"/>
  <c r="X132" i="138"/>
  <c r="W132" i="138"/>
  <c r="V132" i="138"/>
  <c r="U132" i="138"/>
  <c r="T132" i="138"/>
  <c r="S132" i="138"/>
  <c r="R132" i="138"/>
  <c r="E132" i="138"/>
  <c r="D132" i="138"/>
  <c r="C132" i="138"/>
  <c r="P132" i="138" s="1"/>
  <c r="B132" i="138"/>
  <c r="AB131" i="138"/>
  <c r="AA131" i="138"/>
  <c r="Z131" i="138"/>
  <c r="Y131" i="138"/>
  <c r="X131" i="138"/>
  <c r="W131" i="138"/>
  <c r="V131" i="138"/>
  <c r="U131" i="138"/>
  <c r="T131" i="138"/>
  <c r="S131" i="138"/>
  <c r="R131" i="138"/>
  <c r="E131" i="138"/>
  <c r="D131" i="138"/>
  <c r="C131" i="138"/>
  <c r="B131" i="138"/>
  <c r="AB130" i="138"/>
  <c r="AA130" i="138"/>
  <c r="Z130" i="138"/>
  <c r="Y130" i="138"/>
  <c r="X130" i="138"/>
  <c r="W130" i="138"/>
  <c r="V130" i="138"/>
  <c r="U130" i="138"/>
  <c r="T130" i="138"/>
  <c r="S130" i="138"/>
  <c r="R130" i="138"/>
  <c r="E130" i="138"/>
  <c r="D130" i="138"/>
  <c r="C130" i="138"/>
  <c r="B130" i="138"/>
  <c r="AB129" i="138"/>
  <c r="AA129" i="138"/>
  <c r="Z129" i="138"/>
  <c r="Y129" i="138"/>
  <c r="X129" i="138"/>
  <c r="W129" i="138"/>
  <c r="V129" i="138"/>
  <c r="U129" i="138"/>
  <c r="T129" i="138"/>
  <c r="S129" i="138"/>
  <c r="R129" i="138"/>
  <c r="E129" i="138"/>
  <c r="D129" i="138"/>
  <c r="C129" i="138"/>
  <c r="B129" i="138"/>
  <c r="AB128" i="138"/>
  <c r="AA128" i="138"/>
  <c r="Z128" i="138"/>
  <c r="Y128" i="138"/>
  <c r="X128" i="138"/>
  <c r="W128" i="138"/>
  <c r="V128" i="138"/>
  <c r="U128" i="138"/>
  <c r="T128" i="138"/>
  <c r="S128" i="138"/>
  <c r="R128" i="138"/>
  <c r="E128" i="138"/>
  <c r="D128" i="138"/>
  <c r="C128" i="138"/>
  <c r="B128" i="138"/>
  <c r="AB127" i="138"/>
  <c r="AA127" i="138"/>
  <c r="Z127" i="138"/>
  <c r="Y127" i="138"/>
  <c r="X127" i="138"/>
  <c r="W127" i="138"/>
  <c r="V127" i="138"/>
  <c r="U127" i="138"/>
  <c r="T127" i="138"/>
  <c r="S127" i="138"/>
  <c r="R127" i="138"/>
  <c r="E127" i="138"/>
  <c r="D127" i="138"/>
  <c r="C127" i="138"/>
  <c r="B127" i="138"/>
  <c r="AB126" i="138"/>
  <c r="AA126" i="138"/>
  <c r="Z126" i="138"/>
  <c r="Y126" i="138"/>
  <c r="X126" i="138"/>
  <c r="W126" i="138"/>
  <c r="V126" i="138"/>
  <c r="U126" i="138"/>
  <c r="T126" i="138"/>
  <c r="S126" i="138"/>
  <c r="R126" i="138"/>
  <c r="E126" i="138"/>
  <c r="D126" i="138"/>
  <c r="C126" i="138"/>
  <c r="B126" i="138"/>
  <c r="AB125" i="138"/>
  <c r="AA125" i="138"/>
  <c r="Z125" i="138"/>
  <c r="Y125" i="138"/>
  <c r="X125" i="138"/>
  <c r="W125" i="138"/>
  <c r="V125" i="138"/>
  <c r="U125" i="138"/>
  <c r="T125" i="138"/>
  <c r="S125" i="138"/>
  <c r="R125" i="138"/>
  <c r="E125" i="138"/>
  <c r="D125" i="138"/>
  <c r="C125" i="138"/>
  <c r="B125" i="138"/>
  <c r="AB124" i="138"/>
  <c r="AA124" i="138"/>
  <c r="Z124" i="138"/>
  <c r="Y124" i="138"/>
  <c r="X124" i="138"/>
  <c r="W124" i="138"/>
  <c r="V124" i="138"/>
  <c r="U124" i="138"/>
  <c r="T124" i="138"/>
  <c r="S124" i="138"/>
  <c r="R124" i="138"/>
  <c r="E124" i="138"/>
  <c r="D124" i="138"/>
  <c r="C124" i="138"/>
  <c r="B124" i="138"/>
  <c r="AB123" i="138"/>
  <c r="AA123" i="138"/>
  <c r="Z123" i="138"/>
  <c r="Y123" i="138"/>
  <c r="X123" i="138"/>
  <c r="W123" i="138"/>
  <c r="V123" i="138"/>
  <c r="U123" i="138"/>
  <c r="T123" i="138"/>
  <c r="S123" i="138"/>
  <c r="R123" i="138"/>
  <c r="E123" i="138"/>
  <c r="D123" i="138"/>
  <c r="C123" i="138"/>
  <c r="B123" i="138"/>
  <c r="AB122" i="138"/>
  <c r="AA122" i="138"/>
  <c r="Z122" i="138"/>
  <c r="Y122" i="138"/>
  <c r="X122" i="138"/>
  <c r="W122" i="138"/>
  <c r="V122" i="138"/>
  <c r="U122" i="138"/>
  <c r="T122" i="138"/>
  <c r="S122" i="138"/>
  <c r="R122" i="138"/>
  <c r="E122" i="138"/>
  <c r="D122" i="138"/>
  <c r="C122" i="138"/>
  <c r="B122" i="138"/>
  <c r="AB121" i="138"/>
  <c r="AA121" i="138"/>
  <c r="Z121" i="138"/>
  <c r="Y121" i="138"/>
  <c r="X121" i="138"/>
  <c r="W121" i="138"/>
  <c r="V121" i="138"/>
  <c r="U121" i="138"/>
  <c r="T121" i="138"/>
  <c r="S121" i="138"/>
  <c r="R121" i="138"/>
  <c r="E121" i="138"/>
  <c r="D121" i="138"/>
  <c r="C121" i="138"/>
  <c r="B121" i="138"/>
  <c r="AB120" i="138"/>
  <c r="AA120" i="138"/>
  <c r="Z120" i="138"/>
  <c r="Y120" i="138"/>
  <c r="X120" i="138"/>
  <c r="W120" i="138"/>
  <c r="V120" i="138"/>
  <c r="U120" i="138"/>
  <c r="T120" i="138"/>
  <c r="S120" i="138"/>
  <c r="R120" i="138"/>
  <c r="E120" i="138"/>
  <c r="D120" i="138"/>
  <c r="C120" i="138"/>
  <c r="B120" i="138"/>
  <c r="AB119" i="138"/>
  <c r="AA119" i="138"/>
  <c r="Z119" i="138"/>
  <c r="Y119" i="138"/>
  <c r="X119" i="138"/>
  <c r="W119" i="138"/>
  <c r="V119" i="138"/>
  <c r="U119" i="138"/>
  <c r="T119" i="138"/>
  <c r="S119" i="138"/>
  <c r="R119" i="138"/>
  <c r="E119" i="138"/>
  <c r="D119" i="138"/>
  <c r="C119" i="138"/>
  <c r="B119" i="138"/>
  <c r="AB118" i="138"/>
  <c r="AA118" i="138"/>
  <c r="Z118" i="138"/>
  <c r="Y118" i="138"/>
  <c r="X118" i="138"/>
  <c r="W118" i="138"/>
  <c r="V118" i="138"/>
  <c r="U118" i="138"/>
  <c r="T118" i="138"/>
  <c r="S118" i="138"/>
  <c r="R118" i="138"/>
  <c r="E118" i="138"/>
  <c r="D118" i="138"/>
  <c r="C118" i="138"/>
  <c r="B118" i="138"/>
  <c r="AB117" i="138"/>
  <c r="AA117" i="138"/>
  <c r="Z117" i="138"/>
  <c r="Y117" i="138"/>
  <c r="X117" i="138"/>
  <c r="W117" i="138"/>
  <c r="V117" i="138"/>
  <c r="U117" i="138"/>
  <c r="T117" i="138"/>
  <c r="S117" i="138"/>
  <c r="R117" i="138"/>
  <c r="E117" i="138"/>
  <c r="D117" i="138"/>
  <c r="C117" i="138"/>
  <c r="B117" i="138"/>
  <c r="AB116" i="138"/>
  <c r="AA116" i="138"/>
  <c r="Z116" i="138"/>
  <c r="Y116" i="138"/>
  <c r="X116" i="138"/>
  <c r="W116" i="138"/>
  <c r="V116" i="138"/>
  <c r="U116" i="138"/>
  <c r="T116" i="138"/>
  <c r="S116" i="138"/>
  <c r="R116" i="138"/>
  <c r="E116" i="138"/>
  <c r="D116" i="138"/>
  <c r="C116" i="138"/>
  <c r="P116" i="138" s="1"/>
  <c r="B116" i="138"/>
  <c r="AB115" i="138"/>
  <c r="AA115" i="138"/>
  <c r="Z115" i="138"/>
  <c r="Y115" i="138"/>
  <c r="X115" i="138"/>
  <c r="W115" i="138"/>
  <c r="V115" i="138"/>
  <c r="U115" i="138"/>
  <c r="T115" i="138"/>
  <c r="S115" i="138"/>
  <c r="R115" i="138"/>
  <c r="E115" i="138"/>
  <c r="D115" i="138"/>
  <c r="C115" i="138"/>
  <c r="P115" i="138" s="1"/>
  <c r="B115" i="138"/>
  <c r="AB114" i="138"/>
  <c r="AA114" i="138"/>
  <c r="Z114" i="138"/>
  <c r="Y114" i="138"/>
  <c r="X114" i="138"/>
  <c r="W114" i="138"/>
  <c r="V114" i="138"/>
  <c r="U114" i="138"/>
  <c r="T114" i="138"/>
  <c r="S114" i="138"/>
  <c r="R114" i="138"/>
  <c r="E114" i="138"/>
  <c r="D114" i="138"/>
  <c r="C114" i="138"/>
  <c r="P114" i="138" s="1"/>
  <c r="B114" i="138"/>
  <c r="AB113" i="138"/>
  <c r="AA113" i="138"/>
  <c r="Z113" i="138"/>
  <c r="Y113" i="138"/>
  <c r="X113" i="138"/>
  <c r="W113" i="138"/>
  <c r="V113" i="138"/>
  <c r="U113" i="138"/>
  <c r="T113" i="138"/>
  <c r="S113" i="138"/>
  <c r="R113" i="138"/>
  <c r="E113" i="138"/>
  <c r="D113" i="138"/>
  <c r="C113" i="138"/>
  <c r="P113" i="138" s="1"/>
  <c r="B113" i="138"/>
  <c r="AB112" i="138"/>
  <c r="AA112" i="138"/>
  <c r="Z112" i="138"/>
  <c r="Y112" i="138"/>
  <c r="X112" i="138"/>
  <c r="W112" i="138"/>
  <c r="V112" i="138"/>
  <c r="U112" i="138"/>
  <c r="T112" i="138"/>
  <c r="S112" i="138"/>
  <c r="R112" i="138"/>
  <c r="E112" i="138"/>
  <c r="D112" i="138"/>
  <c r="C112" i="138"/>
  <c r="P112" i="138" s="1"/>
  <c r="B112" i="138"/>
  <c r="AB111" i="138"/>
  <c r="AA111" i="138"/>
  <c r="Z111" i="138"/>
  <c r="Y111" i="138"/>
  <c r="X111" i="138"/>
  <c r="W111" i="138"/>
  <c r="V111" i="138"/>
  <c r="U111" i="138"/>
  <c r="T111" i="138"/>
  <c r="S111" i="138"/>
  <c r="R111" i="138"/>
  <c r="E111" i="138"/>
  <c r="D111" i="138"/>
  <c r="C111" i="138"/>
  <c r="B111" i="138"/>
  <c r="AB110" i="138"/>
  <c r="AA110" i="138"/>
  <c r="Z110" i="138"/>
  <c r="Y110" i="138"/>
  <c r="X110" i="138"/>
  <c r="W110" i="138"/>
  <c r="V110" i="138"/>
  <c r="U110" i="138"/>
  <c r="T110" i="138"/>
  <c r="S110" i="138"/>
  <c r="R110" i="138"/>
  <c r="E110" i="138"/>
  <c r="D110" i="138"/>
  <c r="C110" i="138"/>
  <c r="B110" i="138"/>
  <c r="AB109" i="138"/>
  <c r="AA109" i="138"/>
  <c r="Z109" i="138"/>
  <c r="Y109" i="138"/>
  <c r="X109" i="138"/>
  <c r="W109" i="138"/>
  <c r="V109" i="138"/>
  <c r="U109" i="138"/>
  <c r="T109" i="138"/>
  <c r="S109" i="138"/>
  <c r="R109" i="138"/>
  <c r="E109" i="138"/>
  <c r="D109" i="138"/>
  <c r="C109" i="138"/>
  <c r="B109" i="138"/>
  <c r="AB108" i="138"/>
  <c r="AA108" i="138"/>
  <c r="Z108" i="138"/>
  <c r="Y108" i="138"/>
  <c r="X108" i="138"/>
  <c r="W108" i="138"/>
  <c r="V108" i="138"/>
  <c r="U108" i="138"/>
  <c r="T108" i="138"/>
  <c r="S108" i="138"/>
  <c r="R108" i="138"/>
  <c r="E108" i="138"/>
  <c r="D108" i="138"/>
  <c r="C108" i="138"/>
  <c r="B108" i="138"/>
  <c r="AB107" i="138"/>
  <c r="AA107" i="138"/>
  <c r="Z107" i="138"/>
  <c r="Y107" i="138"/>
  <c r="X107" i="138"/>
  <c r="W107" i="138"/>
  <c r="V107" i="138"/>
  <c r="U107" i="138"/>
  <c r="T107" i="138"/>
  <c r="S107" i="138"/>
  <c r="R107" i="138"/>
  <c r="E107" i="138"/>
  <c r="D107" i="138"/>
  <c r="C107" i="138"/>
  <c r="B107" i="138"/>
  <c r="AB106" i="138"/>
  <c r="AA106" i="138"/>
  <c r="Z106" i="138"/>
  <c r="Y106" i="138"/>
  <c r="X106" i="138"/>
  <c r="W106" i="138"/>
  <c r="V106" i="138"/>
  <c r="U106" i="138"/>
  <c r="T106" i="138"/>
  <c r="S106" i="138"/>
  <c r="R106" i="138"/>
  <c r="E106" i="138"/>
  <c r="D106" i="138"/>
  <c r="C106" i="138"/>
  <c r="B106" i="138"/>
  <c r="AB105" i="138"/>
  <c r="AA105" i="138"/>
  <c r="Z105" i="138"/>
  <c r="Y105" i="138"/>
  <c r="X105" i="138"/>
  <c r="W105" i="138"/>
  <c r="V105" i="138"/>
  <c r="U105" i="138"/>
  <c r="T105" i="138"/>
  <c r="S105" i="138"/>
  <c r="R105" i="138"/>
  <c r="E105" i="138"/>
  <c r="D105" i="138"/>
  <c r="C105" i="138"/>
  <c r="B105" i="138"/>
  <c r="AB104" i="138"/>
  <c r="AA104" i="138"/>
  <c r="Z104" i="138"/>
  <c r="Y104" i="138"/>
  <c r="X104" i="138"/>
  <c r="W104" i="138"/>
  <c r="V104" i="138"/>
  <c r="U104" i="138"/>
  <c r="T104" i="138"/>
  <c r="S104" i="138"/>
  <c r="R104" i="138"/>
  <c r="E104" i="138"/>
  <c r="D104" i="138"/>
  <c r="C104" i="138"/>
  <c r="B104" i="138"/>
  <c r="AB103" i="138"/>
  <c r="AA103" i="138"/>
  <c r="Z103" i="138"/>
  <c r="Y103" i="138"/>
  <c r="X103" i="138"/>
  <c r="W103" i="138"/>
  <c r="V103" i="138"/>
  <c r="U103" i="138"/>
  <c r="T103" i="138"/>
  <c r="S103" i="138"/>
  <c r="R103" i="138"/>
  <c r="E103" i="138"/>
  <c r="D103" i="138"/>
  <c r="C103" i="138"/>
  <c r="B103" i="138"/>
  <c r="AB102" i="138"/>
  <c r="AA102" i="138"/>
  <c r="Z102" i="138"/>
  <c r="Y102" i="138"/>
  <c r="X102" i="138"/>
  <c r="W102" i="138"/>
  <c r="V102" i="138"/>
  <c r="U102" i="138"/>
  <c r="T102" i="138"/>
  <c r="S102" i="138"/>
  <c r="R102" i="138"/>
  <c r="E102" i="138"/>
  <c r="D102" i="138"/>
  <c r="C102" i="138"/>
  <c r="P102" i="138" s="1"/>
  <c r="B102" i="138"/>
  <c r="AB101" i="138"/>
  <c r="AA101" i="138"/>
  <c r="Z101" i="138"/>
  <c r="Y101" i="138"/>
  <c r="X101" i="138"/>
  <c r="W101" i="138"/>
  <c r="V101" i="138"/>
  <c r="U101" i="138"/>
  <c r="T101" i="138"/>
  <c r="S101" i="138"/>
  <c r="R101" i="138"/>
  <c r="E101" i="138"/>
  <c r="D101" i="138"/>
  <c r="C101" i="138"/>
  <c r="P101" i="138" s="1"/>
  <c r="B101" i="138"/>
  <c r="AB100" i="138"/>
  <c r="AA100" i="138"/>
  <c r="Z100" i="138"/>
  <c r="Y100" i="138"/>
  <c r="X100" i="138"/>
  <c r="W100" i="138"/>
  <c r="V100" i="138"/>
  <c r="U100" i="138"/>
  <c r="T100" i="138"/>
  <c r="S100" i="138"/>
  <c r="R100" i="138"/>
  <c r="E100" i="138"/>
  <c r="D100" i="138"/>
  <c r="C100" i="138"/>
  <c r="P100" i="138" s="1"/>
  <c r="B100" i="138"/>
  <c r="AB99" i="138"/>
  <c r="AA99" i="138"/>
  <c r="Z99" i="138"/>
  <c r="Y99" i="138"/>
  <c r="X99" i="138"/>
  <c r="W99" i="138"/>
  <c r="V99" i="138"/>
  <c r="U99" i="138"/>
  <c r="T99" i="138"/>
  <c r="S99" i="138"/>
  <c r="R99" i="138"/>
  <c r="E99" i="138"/>
  <c r="D99" i="138"/>
  <c r="C99" i="138"/>
  <c r="P99" i="138" s="1"/>
  <c r="B99" i="138"/>
  <c r="AB98" i="138"/>
  <c r="AA98" i="138"/>
  <c r="Z98" i="138"/>
  <c r="Y98" i="138"/>
  <c r="X98" i="138"/>
  <c r="W98" i="138"/>
  <c r="V98" i="138"/>
  <c r="U98" i="138"/>
  <c r="T98" i="138"/>
  <c r="S98" i="138"/>
  <c r="R98" i="138"/>
  <c r="E98" i="138"/>
  <c r="D98" i="138"/>
  <c r="C98" i="138"/>
  <c r="P98" i="138" s="1"/>
  <c r="B98" i="138"/>
  <c r="AB97" i="138"/>
  <c r="AA97" i="138"/>
  <c r="Z97" i="138"/>
  <c r="Y97" i="138"/>
  <c r="X97" i="138"/>
  <c r="W97" i="138"/>
  <c r="V97" i="138"/>
  <c r="U97" i="138"/>
  <c r="T97" i="138"/>
  <c r="S97" i="138"/>
  <c r="R97" i="138"/>
  <c r="E97" i="138"/>
  <c r="D97" i="138"/>
  <c r="C97" i="138"/>
  <c r="P97" i="138" s="1"/>
  <c r="B97" i="138"/>
  <c r="AB96" i="138"/>
  <c r="AA96" i="138"/>
  <c r="Z96" i="138"/>
  <c r="Y96" i="138"/>
  <c r="X96" i="138"/>
  <c r="W96" i="138"/>
  <c r="V96" i="138"/>
  <c r="U96" i="138"/>
  <c r="T96" i="138"/>
  <c r="S96" i="138"/>
  <c r="R96" i="138"/>
  <c r="E96" i="138"/>
  <c r="D96" i="138"/>
  <c r="C96" i="138"/>
  <c r="B96" i="138"/>
  <c r="AB95" i="138"/>
  <c r="AA95" i="138"/>
  <c r="Z95" i="138"/>
  <c r="Y95" i="138"/>
  <c r="X95" i="138"/>
  <c r="W95" i="138"/>
  <c r="V95" i="138"/>
  <c r="U95" i="138"/>
  <c r="T95" i="138"/>
  <c r="S95" i="138"/>
  <c r="R95" i="138"/>
  <c r="E95" i="138"/>
  <c r="D95" i="138"/>
  <c r="C95" i="138"/>
  <c r="B95" i="138"/>
  <c r="AB94" i="138"/>
  <c r="AA94" i="138"/>
  <c r="Z94" i="138"/>
  <c r="Y94" i="138"/>
  <c r="X94" i="138"/>
  <c r="W94" i="138"/>
  <c r="V94" i="138"/>
  <c r="U94" i="138"/>
  <c r="T94" i="138"/>
  <c r="S94" i="138"/>
  <c r="R94" i="138"/>
  <c r="E94" i="138"/>
  <c r="D94" i="138"/>
  <c r="C94" i="138"/>
  <c r="B94" i="138"/>
  <c r="AB93" i="138"/>
  <c r="AA93" i="138"/>
  <c r="Z93" i="138"/>
  <c r="Y93" i="138"/>
  <c r="X93" i="138"/>
  <c r="W93" i="138"/>
  <c r="V93" i="138"/>
  <c r="U93" i="138"/>
  <c r="T93" i="138"/>
  <c r="S93" i="138"/>
  <c r="R93" i="138"/>
  <c r="E93" i="138"/>
  <c r="D93" i="138"/>
  <c r="C93" i="138"/>
  <c r="B93" i="138"/>
  <c r="AB92" i="138"/>
  <c r="AA92" i="138"/>
  <c r="Z92" i="138"/>
  <c r="Y92" i="138"/>
  <c r="X92" i="138"/>
  <c r="W92" i="138"/>
  <c r="V92" i="138"/>
  <c r="U92" i="138"/>
  <c r="T92" i="138"/>
  <c r="S92" i="138"/>
  <c r="R92" i="138"/>
  <c r="E92" i="138"/>
  <c r="D92" i="138"/>
  <c r="C92" i="138"/>
  <c r="B92" i="138"/>
  <c r="AB91" i="138"/>
  <c r="AA91" i="138"/>
  <c r="Z91" i="138"/>
  <c r="Y91" i="138"/>
  <c r="X91" i="138"/>
  <c r="W91" i="138"/>
  <c r="V91" i="138"/>
  <c r="U91" i="138"/>
  <c r="T91" i="138"/>
  <c r="S91" i="138"/>
  <c r="R91" i="138"/>
  <c r="E91" i="138"/>
  <c r="D91" i="138"/>
  <c r="C91" i="138"/>
  <c r="P91" i="138" s="1"/>
  <c r="B91" i="138"/>
  <c r="AB90" i="138"/>
  <c r="AA90" i="138"/>
  <c r="Z90" i="138"/>
  <c r="Y90" i="138"/>
  <c r="X90" i="138"/>
  <c r="W90" i="138"/>
  <c r="V90" i="138"/>
  <c r="U90" i="138"/>
  <c r="T90" i="138"/>
  <c r="S90" i="138"/>
  <c r="R90" i="138"/>
  <c r="E90" i="138"/>
  <c r="D90" i="138"/>
  <c r="C90" i="138"/>
  <c r="P90" i="138" s="1"/>
  <c r="B90" i="138"/>
  <c r="AB89" i="138"/>
  <c r="AA89" i="138"/>
  <c r="Z89" i="138"/>
  <c r="Y89" i="138"/>
  <c r="X89" i="138"/>
  <c r="W89" i="138"/>
  <c r="V89" i="138"/>
  <c r="U89" i="138"/>
  <c r="T89" i="138"/>
  <c r="S89" i="138"/>
  <c r="R89" i="138"/>
  <c r="E89" i="138"/>
  <c r="D89" i="138"/>
  <c r="C89" i="138"/>
  <c r="P89" i="138" s="1"/>
  <c r="B89" i="138"/>
  <c r="AB88" i="138"/>
  <c r="AA88" i="138"/>
  <c r="Z88" i="138"/>
  <c r="Y88" i="138"/>
  <c r="X88" i="138"/>
  <c r="W88" i="138"/>
  <c r="V88" i="138"/>
  <c r="U88" i="138"/>
  <c r="T88" i="138"/>
  <c r="S88" i="138"/>
  <c r="R88" i="138"/>
  <c r="E88" i="138"/>
  <c r="D88" i="138"/>
  <c r="C88" i="138"/>
  <c r="P88" i="138" s="1"/>
  <c r="B88" i="138"/>
  <c r="AB87" i="138"/>
  <c r="AA87" i="138"/>
  <c r="Z87" i="138"/>
  <c r="Y87" i="138"/>
  <c r="X87" i="138"/>
  <c r="W87" i="138"/>
  <c r="V87" i="138"/>
  <c r="U87" i="138"/>
  <c r="T87" i="138"/>
  <c r="S87" i="138"/>
  <c r="R87" i="138"/>
  <c r="E87" i="138"/>
  <c r="D87" i="138"/>
  <c r="C87" i="138"/>
  <c r="P87" i="138" s="1"/>
  <c r="B87" i="138"/>
  <c r="AB86" i="138"/>
  <c r="AA86" i="138"/>
  <c r="Z86" i="138"/>
  <c r="Y86" i="138"/>
  <c r="X86" i="138"/>
  <c r="W86" i="138"/>
  <c r="V86" i="138"/>
  <c r="U86" i="138"/>
  <c r="T86" i="138"/>
  <c r="S86" i="138"/>
  <c r="R86" i="138"/>
  <c r="E86" i="138"/>
  <c r="D86" i="138"/>
  <c r="C86" i="138"/>
  <c r="P86" i="138" s="1"/>
  <c r="B86" i="138"/>
  <c r="AB85" i="138"/>
  <c r="AA85" i="138"/>
  <c r="Z85" i="138"/>
  <c r="Y85" i="138"/>
  <c r="X85" i="138"/>
  <c r="W85" i="138"/>
  <c r="V85" i="138"/>
  <c r="U85" i="138"/>
  <c r="T85" i="138"/>
  <c r="S85" i="138"/>
  <c r="R85" i="138"/>
  <c r="E85" i="138"/>
  <c r="D85" i="138"/>
  <c r="C85" i="138"/>
  <c r="B85" i="138"/>
  <c r="AB84" i="138"/>
  <c r="AA84" i="138"/>
  <c r="Z84" i="138"/>
  <c r="Y84" i="138"/>
  <c r="X84" i="138"/>
  <c r="W84" i="138"/>
  <c r="V84" i="138"/>
  <c r="U84" i="138"/>
  <c r="T84" i="138"/>
  <c r="S84" i="138"/>
  <c r="R84" i="138"/>
  <c r="E84" i="138"/>
  <c r="D84" i="138"/>
  <c r="C84" i="138"/>
  <c r="B84" i="138"/>
  <c r="AB83" i="138"/>
  <c r="AA83" i="138"/>
  <c r="Z83" i="138"/>
  <c r="Y83" i="138"/>
  <c r="X83" i="138"/>
  <c r="W83" i="138"/>
  <c r="V83" i="138"/>
  <c r="U83" i="138"/>
  <c r="T83" i="138"/>
  <c r="S83" i="138"/>
  <c r="R83" i="138"/>
  <c r="E83" i="138"/>
  <c r="D83" i="138"/>
  <c r="C83" i="138"/>
  <c r="P83" i="138" s="1"/>
  <c r="B83" i="138"/>
  <c r="AB82" i="138"/>
  <c r="AA82" i="138"/>
  <c r="Z82" i="138"/>
  <c r="Y82" i="138"/>
  <c r="X82" i="138"/>
  <c r="W82" i="138"/>
  <c r="V82" i="138"/>
  <c r="U82" i="138"/>
  <c r="T82" i="138"/>
  <c r="S82" i="138"/>
  <c r="R82" i="138"/>
  <c r="E82" i="138"/>
  <c r="D82" i="138"/>
  <c r="C82" i="138"/>
  <c r="P82" i="138" s="1"/>
  <c r="B82" i="138"/>
  <c r="AB81" i="138"/>
  <c r="AA81" i="138"/>
  <c r="Z81" i="138"/>
  <c r="Y81" i="138"/>
  <c r="X81" i="138"/>
  <c r="W81" i="138"/>
  <c r="V81" i="138"/>
  <c r="U81" i="138"/>
  <c r="T81" i="138"/>
  <c r="S81" i="138"/>
  <c r="R81" i="138"/>
  <c r="E81" i="138"/>
  <c r="D81" i="138"/>
  <c r="C81" i="138"/>
  <c r="P81" i="138" s="1"/>
  <c r="B81" i="138"/>
  <c r="AB80" i="138"/>
  <c r="AA80" i="138"/>
  <c r="Z80" i="138"/>
  <c r="Y80" i="138"/>
  <c r="X80" i="138"/>
  <c r="W80" i="138"/>
  <c r="V80" i="138"/>
  <c r="U80" i="138"/>
  <c r="T80" i="138"/>
  <c r="S80" i="138"/>
  <c r="R80" i="138"/>
  <c r="E80" i="138"/>
  <c r="D80" i="138"/>
  <c r="C80" i="138"/>
  <c r="B80" i="138"/>
  <c r="AB79" i="138"/>
  <c r="AA79" i="138"/>
  <c r="Z79" i="138"/>
  <c r="Y79" i="138"/>
  <c r="X79" i="138"/>
  <c r="W79" i="138"/>
  <c r="V79" i="138"/>
  <c r="U79" i="138"/>
  <c r="T79" i="138"/>
  <c r="S79" i="138"/>
  <c r="R79" i="138"/>
  <c r="E79" i="138"/>
  <c r="D79" i="138"/>
  <c r="C79" i="138"/>
  <c r="B79" i="138"/>
  <c r="AB78" i="138"/>
  <c r="AA78" i="138"/>
  <c r="Z78" i="138"/>
  <c r="Y78" i="138"/>
  <c r="X78" i="138"/>
  <c r="W78" i="138"/>
  <c r="V78" i="138"/>
  <c r="U78" i="138"/>
  <c r="T78" i="138"/>
  <c r="S78" i="138"/>
  <c r="R78" i="138"/>
  <c r="E78" i="138"/>
  <c r="D78" i="138"/>
  <c r="C78" i="138"/>
  <c r="B78" i="138"/>
  <c r="AB77" i="138"/>
  <c r="AA77" i="138"/>
  <c r="Z77" i="138"/>
  <c r="Y77" i="138"/>
  <c r="X77" i="138"/>
  <c r="W77" i="138"/>
  <c r="V77" i="138"/>
  <c r="U77" i="138"/>
  <c r="T77" i="138"/>
  <c r="S77" i="138"/>
  <c r="R77" i="138"/>
  <c r="E77" i="138"/>
  <c r="D77" i="138"/>
  <c r="C77" i="138"/>
  <c r="P77" i="138" s="1"/>
  <c r="B77" i="138"/>
  <c r="AB76" i="138"/>
  <c r="AA76" i="138"/>
  <c r="Z76" i="138"/>
  <c r="Y76" i="138"/>
  <c r="X76" i="138"/>
  <c r="W76" i="138"/>
  <c r="V76" i="138"/>
  <c r="U76" i="138"/>
  <c r="T76" i="138"/>
  <c r="S76" i="138"/>
  <c r="R76" i="138"/>
  <c r="E76" i="138"/>
  <c r="D76" i="138"/>
  <c r="C76" i="138"/>
  <c r="P76" i="138" s="1"/>
  <c r="B76" i="138"/>
  <c r="AB75" i="138"/>
  <c r="AA75" i="138"/>
  <c r="Z75" i="138"/>
  <c r="Y75" i="138"/>
  <c r="X75" i="138"/>
  <c r="W75" i="138"/>
  <c r="V75" i="138"/>
  <c r="U75" i="138"/>
  <c r="T75" i="138"/>
  <c r="S75" i="138"/>
  <c r="R75" i="138"/>
  <c r="E75" i="138"/>
  <c r="D75" i="138"/>
  <c r="C75" i="138"/>
  <c r="P75" i="138" s="1"/>
  <c r="B75" i="138"/>
  <c r="AB74" i="138"/>
  <c r="AA74" i="138"/>
  <c r="Z74" i="138"/>
  <c r="Y74" i="138"/>
  <c r="X74" i="138"/>
  <c r="W74" i="138"/>
  <c r="V74" i="138"/>
  <c r="U74" i="138"/>
  <c r="T74" i="138"/>
  <c r="S74" i="138"/>
  <c r="R74" i="138"/>
  <c r="E74" i="138"/>
  <c r="D74" i="138"/>
  <c r="C74" i="138"/>
  <c r="P74" i="138" s="1"/>
  <c r="B74" i="138"/>
  <c r="AB73" i="138"/>
  <c r="AA73" i="138"/>
  <c r="Z73" i="138"/>
  <c r="Y73" i="138"/>
  <c r="X73" i="138"/>
  <c r="W73" i="138"/>
  <c r="V73" i="138"/>
  <c r="U73" i="138"/>
  <c r="T73" i="138"/>
  <c r="S73" i="138"/>
  <c r="R73" i="138"/>
  <c r="E73" i="138"/>
  <c r="D73" i="138"/>
  <c r="C73" i="138"/>
  <c r="P73" i="138" s="1"/>
  <c r="B73" i="138"/>
  <c r="AB72" i="138"/>
  <c r="AA72" i="138"/>
  <c r="Z72" i="138"/>
  <c r="Y72" i="138"/>
  <c r="X72" i="138"/>
  <c r="W72" i="138"/>
  <c r="V72" i="138"/>
  <c r="U72" i="138"/>
  <c r="T72" i="138"/>
  <c r="S72" i="138"/>
  <c r="R72" i="138"/>
  <c r="E72" i="138"/>
  <c r="D72" i="138"/>
  <c r="C72" i="138"/>
  <c r="P72" i="138" s="1"/>
  <c r="B72" i="138"/>
  <c r="AB71" i="138"/>
  <c r="AA71" i="138"/>
  <c r="Z71" i="138"/>
  <c r="Y71" i="138"/>
  <c r="X71" i="138"/>
  <c r="W71" i="138"/>
  <c r="V71" i="138"/>
  <c r="U71" i="138"/>
  <c r="T71" i="138"/>
  <c r="S71" i="138"/>
  <c r="R71" i="138"/>
  <c r="E71" i="138"/>
  <c r="D71" i="138"/>
  <c r="C71" i="138"/>
  <c r="P71" i="138" s="1"/>
  <c r="B71" i="138"/>
  <c r="AB70" i="138"/>
  <c r="AA70" i="138"/>
  <c r="Z70" i="138"/>
  <c r="Y70" i="138"/>
  <c r="X70" i="138"/>
  <c r="W70" i="138"/>
  <c r="V70" i="138"/>
  <c r="U70" i="138"/>
  <c r="T70" i="138"/>
  <c r="S70" i="138"/>
  <c r="R70" i="138"/>
  <c r="E70" i="138"/>
  <c r="D70" i="138"/>
  <c r="C70" i="138"/>
  <c r="B70" i="138"/>
  <c r="AB69" i="138"/>
  <c r="AA69" i="138"/>
  <c r="Z69" i="138"/>
  <c r="Y69" i="138"/>
  <c r="X69" i="138"/>
  <c r="W69" i="138"/>
  <c r="V69" i="138"/>
  <c r="U69" i="138"/>
  <c r="T69" i="138"/>
  <c r="S69" i="138"/>
  <c r="R69" i="138"/>
  <c r="E69" i="138"/>
  <c r="D69" i="138"/>
  <c r="C69" i="138"/>
  <c r="B69" i="138"/>
  <c r="AB68" i="138"/>
  <c r="AA68" i="138"/>
  <c r="Z68" i="138"/>
  <c r="Y68" i="138"/>
  <c r="X68" i="138"/>
  <c r="W68" i="138"/>
  <c r="V68" i="138"/>
  <c r="U68" i="138"/>
  <c r="T68" i="138"/>
  <c r="S68" i="138"/>
  <c r="R68" i="138"/>
  <c r="E68" i="138"/>
  <c r="D68" i="138"/>
  <c r="C68" i="138"/>
  <c r="B68" i="138"/>
  <c r="AB67" i="138"/>
  <c r="AA67" i="138"/>
  <c r="Z67" i="138"/>
  <c r="Y67" i="138"/>
  <c r="X67" i="138"/>
  <c r="W67" i="138"/>
  <c r="V67" i="138"/>
  <c r="U67" i="138"/>
  <c r="T67" i="138"/>
  <c r="S67" i="138"/>
  <c r="R67" i="138"/>
  <c r="E67" i="138"/>
  <c r="D67" i="138"/>
  <c r="C67" i="138"/>
  <c r="B67" i="138"/>
  <c r="AB66" i="138"/>
  <c r="AA66" i="138"/>
  <c r="Z66" i="138"/>
  <c r="Y66" i="138"/>
  <c r="X66" i="138"/>
  <c r="W66" i="138"/>
  <c r="V66" i="138"/>
  <c r="U66" i="138"/>
  <c r="T66" i="138"/>
  <c r="S66" i="138"/>
  <c r="R66" i="138"/>
  <c r="E66" i="138"/>
  <c r="D66" i="138"/>
  <c r="C66" i="138"/>
  <c r="B66" i="138"/>
  <c r="AB65" i="138"/>
  <c r="AA65" i="138"/>
  <c r="Z65" i="138"/>
  <c r="Y65" i="138"/>
  <c r="X65" i="138"/>
  <c r="W65" i="138"/>
  <c r="V65" i="138"/>
  <c r="U65" i="138"/>
  <c r="T65" i="138"/>
  <c r="S65" i="138"/>
  <c r="R65" i="138"/>
  <c r="E65" i="138"/>
  <c r="D65" i="138"/>
  <c r="C65" i="138"/>
  <c r="B65" i="138"/>
  <c r="AB64" i="138"/>
  <c r="AA64" i="138"/>
  <c r="Z64" i="138"/>
  <c r="Y64" i="138"/>
  <c r="X64" i="138"/>
  <c r="W64" i="138"/>
  <c r="V64" i="138"/>
  <c r="U64" i="138"/>
  <c r="T64" i="138"/>
  <c r="S64" i="138"/>
  <c r="R64" i="138"/>
  <c r="E64" i="138"/>
  <c r="D64" i="138"/>
  <c r="C64" i="138"/>
  <c r="B64" i="138"/>
  <c r="AB63" i="138"/>
  <c r="AA63" i="138"/>
  <c r="Z63" i="138"/>
  <c r="Y63" i="138"/>
  <c r="X63" i="138"/>
  <c r="W63" i="138"/>
  <c r="V63" i="138"/>
  <c r="U63" i="138"/>
  <c r="T63" i="138"/>
  <c r="S63" i="138"/>
  <c r="R63" i="138"/>
  <c r="E63" i="138"/>
  <c r="D63" i="138"/>
  <c r="C63" i="138"/>
  <c r="B63" i="138"/>
  <c r="AB62" i="138"/>
  <c r="AA62" i="138"/>
  <c r="Z62" i="138"/>
  <c r="Y62" i="138"/>
  <c r="X62" i="138"/>
  <c r="W62" i="138"/>
  <c r="V62" i="138"/>
  <c r="U62" i="138"/>
  <c r="T62" i="138"/>
  <c r="S62" i="138"/>
  <c r="R62" i="138"/>
  <c r="E62" i="138"/>
  <c r="D62" i="138"/>
  <c r="C62" i="138"/>
  <c r="B62" i="138"/>
  <c r="AB61" i="138"/>
  <c r="AA61" i="138"/>
  <c r="Z61" i="138"/>
  <c r="Y61" i="138"/>
  <c r="X61" i="138"/>
  <c r="W61" i="138"/>
  <c r="V61" i="138"/>
  <c r="U61" i="138"/>
  <c r="T61" i="138"/>
  <c r="S61" i="138"/>
  <c r="R61" i="138"/>
  <c r="E61" i="138"/>
  <c r="D61" i="138"/>
  <c r="C61" i="138"/>
  <c r="B61" i="138"/>
  <c r="AB60" i="138"/>
  <c r="AA60" i="138"/>
  <c r="Z60" i="138"/>
  <c r="Y60" i="138"/>
  <c r="X60" i="138"/>
  <c r="W60" i="138"/>
  <c r="V60" i="138"/>
  <c r="U60" i="138"/>
  <c r="T60" i="138"/>
  <c r="S60" i="138"/>
  <c r="R60" i="138"/>
  <c r="E60" i="138"/>
  <c r="D60" i="138"/>
  <c r="C60" i="138"/>
  <c r="B60" i="138"/>
  <c r="AB59" i="138"/>
  <c r="AA59" i="138"/>
  <c r="Z59" i="138"/>
  <c r="Y59" i="138"/>
  <c r="X59" i="138"/>
  <c r="W59" i="138"/>
  <c r="V59" i="138"/>
  <c r="U59" i="138"/>
  <c r="T59" i="138"/>
  <c r="S59" i="138"/>
  <c r="R59" i="138"/>
  <c r="E59" i="138"/>
  <c r="D59" i="138"/>
  <c r="C59" i="138"/>
  <c r="B59" i="138"/>
  <c r="AB58" i="138"/>
  <c r="AA58" i="138"/>
  <c r="Z58" i="138"/>
  <c r="Y58" i="138"/>
  <c r="X58" i="138"/>
  <c r="W58" i="138"/>
  <c r="V58" i="138"/>
  <c r="U58" i="138"/>
  <c r="T58" i="138"/>
  <c r="S58" i="138"/>
  <c r="R58" i="138"/>
  <c r="E58" i="138"/>
  <c r="D58" i="138"/>
  <c r="C58" i="138"/>
  <c r="B58" i="138"/>
  <c r="AB57" i="138"/>
  <c r="AA57" i="138"/>
  <c r="Z57" i="138"/>
  <c r="Y57" i="138"/>
  <c r="X57" i="138"/>
  <c r="W57" i="138"/>
  <c r="V57" i="138"/>
  <c r="U57" i="138"/>
  <c r="T57" i="138"/>
  <c r="S57" i="138"/>
  <c r="R57" i="138"/>
  <c r="E57" i="138"/>
  <c r="D57" i="138"/>
  <c r="C57" i="138"/>
  <c r="B57" i="138"/>
  <c r="AB56" i="138"/>
  <c r="AA56" i="138"/>
  <c r="Z56" i="138"/>
  <c r="Y56" i="138"/>
  <c r="X56" i="138"/>
  <c r="W56" i="138"/>
  <c r="V56" i="138"/>
  <c r="U56" i="138"/>
  <c r="T56" i="138"/>
  <c r="S56" i="138"/>
  <c r="R56" i="138"/>
  <c r="E56" i="138"/>
  <c r="D56" i="138"/>
  <c r="C56" i="138"/>
  <c r="B56" i="138"/>
  <c r="AB55" i="138"/>
  <c r="AA55" i="138"/>
  <c r="Z55" i="138"/>
  <c r="Y55" i="138"/>
  <c r="X55" i="138"/>
  <c r="W55" i="138"/>
  <c r="V55" i="138"/>
  <c r="U55" i="138"/>
  <c r="T55" i="138"/>
  <c r="S55" i="138"/>
  <c r="R55" i="138"/>
  <c r="E55" i="138"/>
  <c r="D55" i="138"/>
  <c r="C55" i="138"/>
  <c r="B55" i="138"/>
  <c r="AB54" i="138"/>
  <c r="AA54" i="138"/>
  <c r="Z54" i="138"/>
  <c r="Y54" i="138"/>
  <c r="X54" i="138"/>
  <c r="W54" i="138"/>
  <c r="V54" i="138"/>
  <c r="U54" i="138"/>
  <c r="T54" i="138"/>
  <c r="S54" i="138"/>
  <c r="R54" i="138"/>
  <c r="E54" i="138"/>
  <c r="D54" i="138"/>
  <c r="C54" i="138"/>
  <c r="B54" i="138"/>
  <c r="AB53" i="138"/>
  <c r="AA53" i="138"/>
  <c r="Z53" i="138"/>
  <c r="Y53" i="138"/>
  <c r="X53" i="138"/>
  <c r="W53" i="138"/>
  <c r="V53" i="138"/>
  <c r="U53" i="138"/>
  <c r="T53" i="138"/>
  <c r="S53" i="138"/>
  <c r="R53" i="138"/>
  <c r="E53" i="138"/>
  <c r="D53" i="138"/>
  <c r="C53" i="138"/>
  <c r="B53" i="138"/>
  <c r="AB52" i="138"/>
  <c r="AA52" i="138"/>
  <c r="Z52" i="138"/>
  <c r="Y52" i="138"/>
  <c r="X52" i="138"/>
  <c r="W52" i="138"/>
  <c r="V52" i="138"/>
  <c r="U52" i="138"/>
  <c r="T52" i="138"/>
  <c r="S52" i="138"/>
  <c r="R52" i="138"/>
  <c r="E52" i="138"/>
  <c r="D52" i="138"/>
  <c r="C52" i="138"/>
  <c r="B52" i="138"/>
  <c r="AB51" i="138"/>
  <c r="AA51" i="138"/>
  <c r="Z51" i="138"/>
  <c r="Y51" i="138"/>
  <c r="X51" i="138"/>
  <c r="W51" i="138"/>
  <c r="V51" i="138"/>
  <c r="U51" i="138"/>
  <c r="T51" i="138"/>
  <c r="S51" i="138"/>
  <c r="R51" i="138"/>
  <c r="E51" i="138"/>
  <c r="D51" i="138"/>
  <c r="C51" i="138"/>
  <c r="B51" i="138"/>
  <c r="AB50" i="138"/>
  <c r="AA50" i="138"/>
  <c r="Z50" i="138"/>
  <c r="Y50" i="138"/>
  <c r="X50" i="138"/>
  <c r="W50" i="138"/>
  <c r="V50" i="138"/>
  <c r="U50" i="138"/>
  <c r="T50" i="138"/>
  <c r="S50" i="138"/>
  <c r="R50" i="138"/>
  <c r="E50" i="138"/>
  <c r="D50" i="138"/>
  <c r="C50" i="138"/>
  <c r="B50" i="138"/>
  <c r="AB49" i="138"/>
  <c r="AA49" i="138"/>
  <c r="Z49" i="138"/>
  <c r="Y49" i="138"/>
  <c r="X49" i="138"/>
  <c r="W49" i="138"/>
  <c r="V49" i="138"/>
  <c r="U49" i="138"/>
  <c r="T49" i="138"/>
  <c r="S49" i="138"/>
  <c r="R49" i="138"/>
  <c r="E49" i="138"/>
  <c r="D49" i="138"/>
  <c r="C49" i="138"/>
  <c r="B49" i="138"/>
  <c r="AB48" i="138"/>
  <c r="AA48" i="138"/>
  <c r="Z48" i="138"/>
  <c r="Y48" i="138"/>
  <c r="X48" i="138"/>
  <c r="W48" i="138"/>
  <c r="V48" i="138"/>
  <c r="U48" i="138"/>
  <c r="T48" i="138"/>
  <c r="S48" i="138"/>
  <c r="R48" i="138"/>
  <c r="E48" i="138"/>
  <c r="D48" i="138"/>
  <c r="C48" i="138"/>
  <c r="B48" i="138"/>
  <c r="AB47" i="138"/>
  <c r="AA47" i="138"/>
  <c r="Z47" i="138"/>
  <c r="Y47" i="138"/>
  <c r="X47" i="138"/>
  <c r="W47" i="138"/>
  <c r="V47" i="138"/>
  <c r="U47" i="138"/>
  <c r="T47" i="138"/>
  <c r="S47" i="138"/>
  <c r="R47" i="138"/>
  <c r="E47" i="138"/>
  <c r="D47" i="138"/>
  <c r="C47" i="138"/>
  <c r="B47" i="138"/>
  <c r="AB46" i="138"/>
  <c r="AA46" i="138"/>
  <c r="Z46" i="138"/>
  <c r="Y46" i="138"/>
  <c r="X46" i="138"/>
  <c r="W46" i="138"/>
  <c r="V46" i="138"/>
  <c r="U46" i="138"/>
  <c r="T46" i="138"/>
  <c r="S46" i="138"/>
  <c r="R46" i="138"/>
  <c r="E46" i="138"/>
  <c r="D46" i="138"/>
  <c r="C46" i="138"/>
  <c r="B46" i="138"/>
  <c r="AB45" i="138"/>
  <c r="AA45" i="138"/>
  <c r="Z45" i="138"/>
  <c r="Y45" i="138"/>
  <c r="X45" i="138"/>
  <c r="W45" i="138"/>
  <c r="V45" i="138"/>
  <c r="U45" i="138"/>
  <c r="T45" i="138"/>
  <c r="S45" i="138"/>
  <c r="R45" i="138"/>
  <c r="E45" i="138"/>
  <c r="D45" i="138"/>
  <c r="C45" i="138"/>
  <c r="B45" i="138"/>
  <c r="AB44" i="138"/>
  <c r="AA44" i="138"/>
  <c r="Z44" i="138"/>
  <c r="Y44" i="138"/>
  <c r="X44" i="138"/>
  <c r="W44" i="138"/>
  <c r="V44" i="138"/>
  <c r="U44" i="138"/>
  <c r="T44" i="138"/>
  <c r="S44" i="138"/>
  <c r="R44" i="138"/>
  <c r="E44" i="138"/>
  <c r="D44" i="138"/>
  <c r="C44" i="138"/>
  <c r="B44" i="138"/>
  <c r="AB43" i="138"/>
  <c r="AA43" i="138"/>
  <c r="Z43" i="138"/>
  <c r="Y43" i="138"/>
  <c r="X43" i="138"/>
  <c r="W43" i="138"/>
  <c r="V43" i="138"/>
  <c r="U43" i="138"/>
  <c r="T43" i="138"/>
  <c r="S43" i="138"/>
  <c r="R43" i="138"/>
  <c r="E43" i="138"/>
  <c r="D43" i="138"/>
  <c r="C43" i="138"/>
  <c r="B43" i="138"/>
  <c r="AB42" i="138"/>
  <c r="AA42" i="138"/>
  <c r="Z42" i="138"/>
  <c r="Y42" i="138"/>
  <c r="X42" i="138"/>
  <c r="W42" i="138"/>
  <c r="V42" i="138"/>
  <c r="U42" i="138"/>
  <c r="T42" i="138"/>
  <c r="S42" i="138"/>
  <c r="R42" i="138"/>
  <c r="E42" i="138"/>
  <c r="D42" i="138"/>
  <c r="C42" i="138"/>
  <c r="B42" i="138"/>
  <c r="AB41" i="138"/>
  <c r="AA41" i="138"/>
  <c r="Z41" i="138"/>
  <c r="Y41" i="138"/>
  <c r="X41" i="138"/>
  <c r="W41" i="138"/>
  <c r="V41" i="138"/>
  <c r="U41" i="138"/>
  <c r="T41" i="138"/>
  <c r="S41" i="138"/>
  <c r="R41" i="138"/>
  <c r="E41" i="138"/>
  <c r="D41" i="138"/>
  <c r="C41" i="138"/>
  <c r="B41" i="138"/>
  <c r="AB40" i="138"/>
  <c r="AA40" i="138"/>
  <c r="Z40" i="138"/>
  <c r="Y40" i="138"/>
  <c r="X40" i="138"/>
  <c r="W40" i="138"/>
  <c r="V40" i="138"/>
  <c r="U40" i="138"/>
  <c r="T40" i="138"/>
  <c r="S40" i="138"/>
  <c r="R40" i="138"/>
  <c r="E40" i="138"/>
  <c r="D40" i="138"/>
  <c r="C40" i="138"/>
  <c r="B40" i="138"/>
  <c r="AB39" i="138"/>
  <c r="AA39" i="138"/>
  <c r="Z39" i="138"/>
  <c r="Y39" i="138"/>
  <c r="X39" i="138"/>
  <c r="W39" i="138"/>
  <c r="V39" i="138"/>
  <c r="U39" i="138"/>
  <c r="T39" i="138"/>
  <c r="S39" i="138"/>
  <c r="R39" i="138"/>
  <c r="E39" i="138"/>
  <c r="D39" i="138"/>
  <c r="C39" i="138"/>
  <c r="B39" i="138"/>
  <c r="AB38" i="138"/>
  <c r="AA38" i="138"/>
  <c r="Z38" i="138"/>
  <c r="Y38" i="138"/>
  <c r="X38" i="138"/>
  <c r="W38" i="138"/>
  <c r="V38" i="138"/>
  <c r="U38" i="138"/>
  <c r="T38" i="138"/>
  <c r="S38" i="138"/>
  <c r="R38" i="138"/>
  <c r="E38" i="138"/>
  <c r="D38" i="138"/>
  <c r="C38" i="138"/>
  <c r="B38" i="138"/>
  <c r="AB37" i="138"/>
  <c r="AA37" i="138"/>
  <c r="Z37" i="138"/>
  <c r="Y37" i="138"/>
  <c r="X37" i="138"/>
  <c r="W37" i="138"/>
  <c r="V37" i="138"/>
  <c r="U37" i="138"/>
  <c r="T37" i="138"/>
  <c r="S37" i="138"/>
  <c r="R37" i="138"/>
  <c r="E37" i="138"/>
  <c r="D37" i="138"/>
  <c r="C37" i="138"/>
  <c r="B37" i="138"/>
  <c r="AB36" i="138"/>
  <c r="AA36" i="138"/>
  <c r="Z36" i="138"/>
  <c r="Y36" i="138"/>
  <c r="X36" i="138"/>
  <c r="W36" i="138"/>
  <c r="V36" i="138"/>
  <c r="U36" i="138"/>
  <c r="T36" i="138"/>
  <c r="S36" i="138"/>
  <c r="R36" i="138"/>
  <c r="E36" i="138"/>
  <c r="D36" i="138"/>
  <c r="C36" i="138"/>
  <c r="B36" i="138"/>
  <c r="AB35" i="138"/>
  <c r="AA35" i="138"/>
  <c r="Z35" i="138"/>
  <c r="Y35" i="138"/>
  <c r="X35" i="138"/>
  <c r="W35" i="138"/>
  <c r="V35" i="138"/>
  <c r="U35" i="138"/>
  <c r="T35" i="138"/>
  <c r="S35" i="138"/>
  <c r="R35" i="138"/>
  <c r="E35" i="138"/>
  <c r="D35" i="138"/>
  <c r="C35" i="138"/>
  <c r="B35" i="138"/>
  <c r="AB34" i="138"/>
  <c r="AA34" i="138"/>
  <c r="Z34" i="138"/>
  <c r="Y34" i="138"/>
  <c r="X34" i="138"/>
  <c r="W34" i="138"/>
  <c r="V34" i="138"/>
  <c r="U34" i="138"/>
  <c r="T34" i="138"/>
  <c r="S34" i="138"/>
  <c r="R34" i="138"/>
  <c r="E34" i="138"/>
  <c r="D34" i="138"/>
  <c r="C34" i="138"/>
  <c r="B34" i="138"/>
  <c r="AB33" i="138"/>
  <c r="AA33" i="138"/>
  <c r="Z33" i="138"/>
  <c r="Y33" i="138"/>
  <c r="X33" i="138"/>
  <c r="W33" i="138"/>
  <c r="V33" i="138"/>
  <c r="U33" i="138"/>
  <c r="T33" i="138"/>
  <c r="S33" i="138"/>
  <c r="R33" i="138"/>
  <c r="E33" i="138"/>
  <c r="D33" i="138"/>
  <c r="C33" i="138"/>
  <c r="P33" i="138" s="1"/>
  <c r="B33" i="138"/>
  <c r="AB32" i="138"/>
  <c r="AA32" i="138"/>
  <c r="Z32" i="138"/>
  <c r="Y32" i="138"/>
  <c r="X32" i="138"/>
  <c r="W32" i="138"/>
  <c r="V32" i="138"/>
  <c r="U32" i="138"/>
  <c r="T32" i="138"/>
  <c r="S32" i="138"/>
  <c r="R32" i="138"/>
  <c r="E32" i="138"/>
  <c r="D32" i="138"/>
  <c r="C32" i="138"/>
  <c r="P32" i="138" s="1"/>
  <c r="B32" i="138"/>
  <c r="AB31" i="138"/>
  <c r="AA31" i="138"/>
  <c r="Z31" i="138"/>
  <c r="Y31" i="138"/>
  <c r="X31" i="138"/>
  <c r="W31" i="138"/>
  <c r="V31" i="138"/>
  <c r="U31" i="138"/>
  <c r="T31" i="138"/>
  <c r="S31" i="138"/>
  <c r="R31" i="138"/>
  <c r="E31" i="138"/>
  <c r="D31" i="138"/>
  <c r="C31" i="138"/>
  <c r="B31" i="138"/>
  <c r="AB30" i="138"/>
  <c r="AA30" i="138"/>
  <c r="Z30" i="138"/>
  <c r="Y30" i="138"/>
  <c r="X30" i="138"/>
  <c r="W30" i="138"/>
  <c r="V30" i="138"/>
  <c r="U30" i="138"/>
  <c r="T30" i="138"/>
  <c r="S30" i="138"/>
  <c r="R30" i="138"/>
  <c r="E30" i="138"/>
  <c r="D30" i="138"/>
  <c r="C30" i="138"/>
  <c r="B30" i="138"/>
  <c r="AB29" i="138"/>
  <c r="AA29" i="138"/>
  <c r="Z29" i="138"/>
  <c r="Y29" i="138"/>
  <c r="X29" i="138"/>
  <c r="W29" i="138"/>
  <c r="V29" i="138"/>
  <c r="U29" i="138"/>
  <c r="T29" i="138"/>
  <c r="S29" i="138"/>
  <c r="R29" i="138"/>
  <c r="E29" i="138"/>
  <c r="D29" i="138"/>
  <c r="C29" i="138"/>
  <c r="B29" i="138"/>
  <c r="AB28" i="138"/>
  <c r="AA28" i="138"/>
  <c r="Z28" i="138"/>
  <c r="Y28" i="138"/>
  <c r="X28" i="138"/>
  <c r="W28" i="138"/>
  <c r="V28" i="138"/>
  <c r="U28" i="138"/>
  <c r="T28" i="138"/>
  <c r="S28" i="138"/>
  <c r="R28" i="138"/>
  <c r="E28" i="138"/>
  <c r="D28" i="138"/>
  <c r="C28" i="138"/>
  <c r="B28" i="138"/>
  <c r="AB27" i="138"/>
  <c r="AA27" i="138"/>
  <c r="Z27" i="138"/>
  <c r="Y27" i="138"/>
  <c r="X27" i="138"/>
  <c r="W27" i="138"/>
  <c r="V27" i="138"/>
  <c r="U27" i="138"/>
  <c r="T27" i="138"/>
  <c r="S27" i="138"/>
  <c r="R27" i="138"/>
  <c r="E27" i="138"/>
  <c r="D27" i="138"/>
  <c r="C27" i="138"/>
  <c r="B27" i="138"/>
  <c r="AB26" i="138"/>
  <c r="AA26" i="138"/>
  <c r="Z26" i="138"/>
  <c r="Y26" i="138"/>
  <c r="X26" i="138"/>
  <c r="W26" i="138"/>
  <c r="V26" i="138"/>
  <c r="U26" i="138"/>
  <c r="T26" i="138"/>
  <c r="S26" i="138"/>
  <c r="R26" i="138"/>
  <c r="E26" i="138"/>
  <c r="D26" i="138"/>
  <c r="C26" i="138"/>
  <c r="B26" i="138"/>
  <c r="AB25" i="138"/>
  <c r="AA25" i="138"/>
  <c r="Z25" i="138"/>
  <c r="Y25" i="138"/>
  <c r="X25" i="138"/>
  <c r="W25" i="138"/>
  <c r="V25" i="138"/>
  <c r="U25" i="138"/>
  <c r="T25" i="138"/>
  <c r="S25" i="138"/>
  <c r="R25" i="138"/>
  <c r="E25" i="138"/>
  <c r="D25" i="138"/>
  <c r="C25" i="138"/>
  <c r="B25" i="138"/>
  <c r="AB24" i="138"/>
  <c r="AA24" i="138"/>
  <c r="Z24" i="138"/>
  <c r="Y24" i="138"/>
  <c r="X24" i="138"/>
  <c r="W24" i="138"/>
  <c r="V24" i="138"/>
  <c r="U24" i="138"/>
  <c r="T24" i="138"/>
  <c r="S24" i="138"/>
  <c r="R24" i="138"/>
  <c r="E24" i="138"/>
  <c r="D24" i="138"/>
  <c r="C24" i="138"/>
  <c r="B24" i="138"/>
  <c r="AB23" i="138"/>
  <c r="AA23" i="138"/>
  <c r="Z23" i="138"/>
  <c r="Y23" i="138"/>
  <c r="X23" i="138"/>
  <c r="W23" i="138"/>
  <c r="V23" i="138"/>
  <c r="U23" i="138"/>
  <c r="T23" i="138"/>
  <c r="S23" i="138"/>
  <c r="R23" i="138"/>
  <c r="E23" i="138"/>
  <c r="D23" i="138"/>
  <c r="C23" i="138"/>
  <c r="B23" i="138"/>
  <c r="AB22" i="138"/>
  <c r="AA22" i="138"/>
  <c r="Z22" i="138"/>
  <c r="Y22" i="138"/>
  <c r="X22" i="138"/>
  <c r="W22" i="138"/>
  <c r="V22" i="138"/>
  <c r="U22" i="138"/>
  <c r="T22" i="138"/>
  <c r="S22" i="138"/>
  <c r="R22" i="138"/>
  <c r="E22" i="138"/>
  <c r="D22" i="138"/>
  <c r="C22" i="138"/>
  <c r="B22" i="138"/>
  <c r="AB21" i="138"/>
  <c r="AA21" i="138"/>
  <c r="Z21" i="138"/>
  <c r="Y21" i="138"/>
  <c r="X21" i="138"/>
  <c r="W21" i="138"/>
  <c r="V21" i="138"/>
  <c r="U21" i="138"/>
  <c r="T21" i="138"/>
  <c r="S21" i="138"/>
  <c r="R21" i="138"/>
  <c r="E21" i="138"/>
  <c r="D21" i="138"/>
  <c r="C21" i="138"/>
  <c r="B21" i="138"/>
  <c r="AB20" i="138"/>
  <c r="AA20" i="138"/>
  <c r="Z20" i="138"/>
  <c r="Y20" i="138"/>
  <c r="X20" i="138"/>
  <c r="W20" i="138"/>
  <c r="V20" i="138"/>
  <c r="U20" i="138"/>
  <c r="T20" i="138"/>
  <c r="S20" i="138"/>
  <c r="R20" i="138"/>
  <c r="E20" i="138"/>
  <c r="D20" i="138"/>
  <c r="C20" i="138"/>
  <c r="B20" i="138"/>
  <c r="AB19" i="138"/>
  <c r="AA19" i="138"/>
  <c r="Z19" i="138"/>
  <c r="Y19" i="138"/>
  <c r="X19" i="138"/>
  <c r="W19" i="138"/>
  <c r="V19" i="138"/>
  <c r="U19" i="138"/>
  <c r="T19" i="138"/>
  <c r="S19" i="138"/>
  <c r="R19" i="138"/>
  <c r="E19" i="138"/>
  <c r="D19" i="138"/>
  <c r="C19" i="138"/>
  <c r="B19" i="138"/>
  <c r="AB18" i="138"/>
  <c r="AA18" i="138"/>
  <c r="Z18" i="138"/>
  <c r="Y18" i="138"/>
  <c r="X18" i="138"/>
  <c r="W18" i="138"/>
  <c r="V18" i="138"/>
  <c r="U18" i="138"/>
  <c r="T18" i="138"/>
  <c r="S18" i="138"/>
  <c r="R18" i="138"/>
  <c r="E18" i="138"/>
  <c r="D18" i="138"/>
  <c r="C18" i="138"/>
  <c r="B18" i="138"/>
  <c r="AB17" i="138"/>
  <c r="AA17" i="138"/>
  <c r="Z17" i="138"/>
  <c r="Y17" i="138"/>
  <c r="X17" i="138"/>
  <c r="W17" i="138"/>
  <c r="V17" i="138"/>
  <c r="U17" i="138"/>
  <c r="T17" i="138"/>
  <c r="S17" i="138"/>
  <c r="R17" i="138"/>
  <c r="E17" i="138"/>
  <c r="D17" i="138"/>
  <c r="C17" i="138"/>
  <c r="P17" i="138" s="1"/>
  <c r="B17" i="138"/>
  <c r="AB16" i="138"/>
  <c r="AA16" i="138"/>
  <c r="Z16" i="138"/>
  <c r="Y16" i="138"/>
  <c r="X16" i="138"/>
  <c r="W16" i="138"/>
  <c r="V16" i="138"/>
  <c r="U16" i="138"/>
  <c r="T16" i="138"/>
  <c r="S16" i="138"/>
  <c r="R16" i="138"/>
  <c r="E16" i="138"/>
  <c r="D16" i="138"/>
  <c r="C16" i="138"/>
  <c r="P16" i="138" s="1"/>
  <c r="B16" i="138"/>
  <c r="AB15" i="138"/>
  <c r="AA15" i="138"/>
  <c r="Z15" i="138"/>
  <c r="Y15" i="138"/>
  <c r="X15" i="138"/>
  <c r="W15" i="138"/>
  <c r="V15" i="138"/>
  <c r="U15" i="138"/>
  <c r="T15" i="138"/>
  <c r="S15" i="138"/>
  <c r="R15" i="138"/>
  <c r="E15" i="138"/>
  <c r="D15" i="138"/>
  <c r="C15" i="138"/>
  <c r="P15" i="138" s="1"/>
  <c r="B15" i="138"/>
  <c r="AB14" i="138"/>
  <c r="AA14" i="138"/>
  <c r="Z14" i="138"/>
  <c r="Y14" i="138"/>
  <c r="X14" i="138"/>
  <c r="W14" i="138"/>
  <c r="V14" i="138"/>
  <c r="U14" i="138"/>
  <c r="T14" i="138"/>
  <c r="S14" i="138"/>
  <c r="R14" i="138"/>
  <c r="E14" i="138"/>
  <c r="D14" i="138"/>
  <c r="C14" i="138"/>
  <c r="P14" i="138" s="1"/>
  <c r="B14" i="138"/>
  <c r="AB13" i="138"/>
  <c r="AA13" i="138"/>
  <c r="Z13" i="138"/>
  <c r="Y13" i="138"/>
  <c r="X13" i="138"/>
  <c r="W13" i="138"/>
  <c r="V13" i="138"/>
  <c r="U13" i="138"/>
  <c r="T13" i="138"/>
  <c r="S13" i="138"/>
  <c r="R13" i="138"/>
  <c r="E13" i="138"/>
  <c r="D13" i="138"/>
  <c r="C13" i="138"/>
  <c r="B13" i="138"/>
  <c r="AB12" i="138"/>
  <c r="AA12" i="138"/>
  <c r="Z12" i="138"/>
  <c r="Y12" i="138"/>
  <c r="X12" i="138"/>
  <c r="W12" i="138"/>
  <c r="V12" i="138"/>
  <c r="U12" i="138"/>
  <c r="T12" i="138"/>
  <c r="S12" i="138"/>
  <c r="R12" i="138"/>
  <c r="E12" i="138"/>
  <c r="D12" i="138"/>
  <c r="C12" i="138"/>
  <c r="B12" i="138"/>
  <c r="AB11" i="138"/>
  <c r="AA11" i="138"/>
  <c r="Z11" i="138"/>
  <c r="Y11" i="138"/>
  <c r="X11" i="138"/>
  <c r="W11" i="138"/>
  <c r="V11" i="138"/>
  <c r="U11" i="138"/>
  <c r="T11" i="138"/>
  <c r="S11" i="138"/>
  <c r="R11" i="138"/>
  <c r="E11" i="138"/>
  <c r="D11" i="138"/>
  <c r="C11" i="138"/>
  <c r="B11" i="138"/>
  <c r="AB10" i="138"/>
  <c r="AA10" i="138"/>
  <c r="Z10" i="138"/>
  <c r="Y10" i="138"/>
  <c r="X10" i="138"/>
  <c r="W10" i="138"/>
  <c r="V10" i="138"/>
  <c r="U10" i="138"/>
  <c r="T10" i="138"/>
  <c r="S10" i="138"/>
  <c r="R10" i="138"/>
  <c r="E10" i="138"/>
  <c r="D10" i="138"/>
  <c r="C10" i="138"/>
  <c r="P10" i="138" s="1"/>
  <c r="B10" i="138"/>
  <c r="AB9" i="138"/>
  <c r="AA9" i="138"/>
  <c r="Z9" i="138"/>
  <c r="Y9" i="138"/>
  <c r="X9" i="138"/>
  <c r="W9" i="138"/>
  <c r="V9" i="138"/>
  <c r="U9" i="138"/>
  <c r="T9" i="138"/>
  <c r="S9" i="138"/>
  <c r="R9" i="138"/>
  <c r="E9" i="138"/>
  <c r="D9" i="138"/>
  <c r="C9" i="138"/>
  <c r="P9" i="138" s="1"/>
  <c r="B9" i="138"/>
  <c r="AB8" i="138"/>
  <c r="AA8" i="138"/>
  <c r="Z8" i="138"/>
  <c r="Y8" i="138"/>
  <c r="X8" i="138"/>
  <c r="W8" i="138"/>
  <c r="V8" i="138"/>
  <c r="U8" i="138"/>
  <c r="T8" i="138"/>
  <c r="S8" i="138"/>
  <c r="R8" i="138"/>
  <c r="E8" i="138"/>
  <c r="D8" i="138"/>
  <c r="C8" i="138"/>
  <c r="P8" i="138" s="1"/>
  <c r="B8" i="138"/>
  <c r="AB7" i="138"/>
  <c r="AA7" i="138"/>
  <c r="Z7" i="138"/>
  <c r="Y7" i="138"/>
  <c r="X7" i="138"/>
  <c r="W7" i="138"/>
  <c r="V7" i="138"/>
  <c r="U7" i="138"/>
  <c r="T7" i="138"/>
  <c r="S7" i="138"/>
  <c r="R7" i="138"/>
  <c r="E7" i="138"/>
  <c r="D7" i="138"/>
  <c r="C7" i="138"/>
  <c r="B7" i="138"/>
  <c r="AB6" i="138"/>
  <c r="AA6" i="138"/>
  <c r="Z6" i="138"/>
  <c r="Y6" i="138"/>
  <c r="X6" i="138"/>
  <c r="W6" i="138"/>
  <c r="V6" i="138"/>
  <c r="U6" i="138"/>
  <c r="T6" i="138"/>
  <c r="S6" i="138"/>
  <c r="R6" i="138"/>
  <c r="E6" i="138"/>
  <c r="D6" i="138"/>
  <c r="C6" i="138"/>
  <c r="B6" i="138"/>
  <c r="AB5" i="138"/>
  <c r="AA5" i="138"/>
  <c r="Z5" i="138"/>
  <c r="Y5" i="138"/>
  <c r="X5" i="138"/>
  <c r="W5" i="138"/>
  <c r="V5" i="138"/>
  <c r="U5" i="138"/>
  <c r="T5" i="138"/>
  <c r="S5" i="138"/>
  <c r="R5" i="138"/>
  <c r="E5" i="138"/>
  <c r="D5" i="138"/>
  <c r="C5" i="138"/>
  <c r="B5" i="138"/>
  <c r="AB4" i="138"/>
  <c r="AA4" i="138"/>
  <c r="Z4" i="138"/>
  <c r="Y4" i="138"/>
  <c r="X4" i="138"/>
  <c r="W4" i="138"/>
  <c r="V4" i="138"/>
  <c r="U4" i="138"/>
  <c r="T4" i="138"/>
  <c r="S4" i="138"/>
  <c r="R4" i="138"/>
  <c r="E4" i="138"/>
  <c r="D4" i="138"/>
  <c r="C4" i="138"/>
  <c r="B4" i="138"/>
  <c r="AB3" i="138"/>
  <c r="E3" i="138"/>
  <c r="D3" i="138"/>
  <c r="C3" i="138"/>
  <c r="B3" i="138"/>
  <c r="AB133" i="139"/>
  <c r="AA133" i="139"/>
  <c r="Z133" i="139"/>
  <c r="Y133" i="139"/>
  <c r="X133" i="139"/>
  <c r="W133" i="139"/>
  <c r="V133" i="139"/>
  <c r="U133" i="139"/>
  <c r="T133" i="139"/>
  <c r="S133" i="139"/>
  <c r="R133" i="139"/>
  <c r="E133" i="139"/>
  <c r="D133" i="139"/>
  <c r="C133" i="139"/>
  <c r="P133" i="139" s="1"/>
  <c r="B133" i="139"/>
  <c r="AB132" i="139"/>
  <c r="AA132" i="139"/>
  <c r="Z132" i="139"/>
  <c r="Y132" i="139"/>
  <c r="X132" i="139"/>
  <c r="W132" i="139"/>
  <c r="V132" i="139"/>
  <c r="U132" i="139"/>
  <c r="T132" i="139"/>
  <c r="S132" i="139"/>
  <c r="R132" i="139"/>
  <c r="E132" i="139"/>
  <c r="D132" i="139"/>
  <c r="C132" i="139"/>
  <c r="P132" i="139" s="1"/>
  <c r="B132" i="139"/>
  <c r="AB131" i="139"/>
  <c r="AA131" i="139"/>
  <c r="Z131" i="139"/>
  <c r="Y131" i="139"/>
  <c r="X131" i="139"/>
  <c r="W131" i="139"/>
  <c r="V131" i="139"/>
  <c r="U131" i="139"/>
  <c r="T131" i="139"/>
  <c r="S131" i="139"/>
  <c r="R131" i="139"/>
  <c r="E131" i="139"/>
  <c r="D131" i="139"/>
  <c r="C131" i="139"/>
  <c r="B131" i="139"/>
  <c r="AB130" i="139"/>
  <c r="AA130" i="139"/>
  <c r="Z130" i="139"/>
  <c r="Y130" i="139"/>
  <c r="X130" i="139"/>
  <c r="W130" i="139"/>
  <c r="V130" i="139"/>
  <c r="U130" i="139"/>
  <c r="T130" i="139"/>
  <c r="S130" i="139"/>
  <c r="R130" i="139"/>
  <c r="E130" i="139"/>
  <c r="D130" i="139"/>
  <c r="C130" i="139"/>
  <c r="B130" i="139"/>
  <c r="AB129" i="139"/>
  <c r="AA129" i="139"/>
  <c r="Z129" i="139"/>
  <c r="Y129" i="139"/>
  <c r="X129" i="139"/>
  <c r="W129" i="139"/>
  <c r="V129" i="139"/>
  <c r="U129" i="139"/>
  <c r="T129" i="139"/>
  <c r="S129" i="139"/>
  <c r="R129" i="139"/>
  <c r="E129" i="139"/>
  <c r="D129" i="139"/>
  <c r="C129" i="139"/>
  <c r="B129" i="139"/>
  <c r="AB128" i="139"/>
  <c r="AA128" i="139"/>
  <c r="Z128" i="139"/>
  <c r="Y128" i="139"/>
  <c r="X128" i="139"/>
  <c r="W128" i="139"/>
  <c r="V128" i="139"/>
  <c r="U128" i="139"/>
  <c r="T128" i="139"/>
  <c r="S128" i="139"/>
  <c r="R128" i="139"/>
  <c r="E128" i="139"/>
  <c r="D128" i="139"/>
  <c r="C128" i="139"/>
  <c r="B128" i="139"/>
  <c r="AB127" i="139"/>
  <c r="AA127" i="139"/>
  <c r="Z127" i="139"/>
  <c r="Y127" i="139"/>
  <c r="X127" i="139"/>
  <c r="W127" i="139"/>
  <c r="V127" i="139"/>
  <c r="U127" i="139"/>
  <c r="T127" i="139"/>
  <c r="S127" i="139"/>
  <c r="R127" i="139"/>
  <c r="E127" i="139"/>
  <c r="D127" i="139"/>
  <c r="C127" i="139"/>
  <c r="B127" i="139"/>
  <c r="AB126" i="139"/>
  <c r="AA126" i="139"/>
  <c r="Z126" i="139"/>
  <c r="Y126" i="139"/>
  <c r="X126" i="139"/>
  <c r="W126" i="139"/>
  <c r="V126" i="139"/>
  <c r="U126" i="139"/>
  <c r="T126" i="139"/>
  <c r="S126" i="139"/>
  <c r="R126" i="139"/>
  <c r="E126" i="139"/>
  <c r="D126" i="139"/>
  <c r="C126" i="139"/>
  <c r="B126" i="139"/>
  <c r="AB125" i="139"/>
  <c r="AA125" i="139"/>
  <c r="Z125" i="139"/>
  <c r="Y125" i="139"/>
  <c r="X125" i="139"/>
  <c r="W125" i="139"/>
  <c r="V125" i="139"/>
  <c r="U125" i="139"/>
  <c r="T125" i="139"/>
  <c r="S125" i="139"/>
  <c r="R125" i="139"/>
  <c r="E125" i="139"/>
  <c r="D125" i="139"/>
  <c r="C125" i="139"/>
  <c r="B125" i="139"/>
  <c r="AB124" i="139"/>
  <c r="AA124" i="139"/>
  <c r="Z124" i="139"/>
  <c r="Y124" i="139"/>
  <c r="X124" i="139"/>
  <c r="W124" i="139"/>
  <c r="V124" i="139"/>
  <c r="U124" i="139"/>
  <c r="T124" i="139"/>
  <c r="S124" i="139"/>
  <c r="R124" i="139"/>
  <c r="E124" i="139"/>
  <c r="D124" i="139"/>
  <c r="C124" i="139"/>
  <c r="B124" i="139"/>
  <c r="AB123" i="139"/>
  <c r="AA123" i="139"/>
  <c r="Z123" i="139"/>
  <c r="Y123" i="139"/>
  <c r="X123" i="139"/>
  <c r="W123" i="139"/>
  <c r="V123" i="139"/>
  <c r="U123" i="139"/>
  <c r="T123" i="139"/>
  <c r="S123" i="139"/>
  <c r="R123" i="139"/>
  <c r="E123" i="139"/>
  <c r="D123" i="139"/>
  <c r="C123" i="139"/>
  <c r="B123" i="139"/>
  <c r="AB122" i="139"/>
  <c r="AA122" i="139"/>
  <c r="Z122" i="139"/>
  <c r="Y122" i="139"/>
  <c r="X122" i="139"/>
  <c r="W122" i="139"/>
  <c r="V122" i="139"/>
  <c r="U122" i="139"/>
  <c r="T122" i="139"/>
  <c r="S122" i="139"/>
  <c r="R122" i="139"/>
  <c r="E122" i="139"/>
  <c r="D122" i="139"/>
  <c r="C122" i="139"/>
  <c r="B122" i="139"/>
  <c r="AB121" i="139"/>
  <c r="AA121" i="139"/>
  <c r="Z121" i="139"/>
  <c r="Y121" i="139"/>
  <c r="X121" i="139"/>
  <c r="W121" i="139"/>
  <c r="V121" i="139"/>
  <c r="U121" i="139"/>
  <c r="T121" i="139"/>
  <c r="S121" i="139"/>
  <c r="R121" i="139"/>
  <c r="E121" i="139"/>
  <c r="D121" i="139"/>
  <c r="C121" i="139"/>
  <c r="B121" i="139"/>
  <c r="AB120" i="139"/>
  <c r="AA120" i="139"/>
  <c r="Z120" i="139"/>
  <c r="Y120" i="139"/>
  <c r="X120" i="139"/>
  <c r="W120" i="139"/>
  <c r="V120" i="139"/>
  <c r="U120" i="139"/>
  <c r="T120" i="139"/>
  <c r="S120" i="139"/>
  <c r="R120" i="139"/>
  <c r="E120" i="139"/>
  <c r="D120" i="139"/>
  <c r="C120" i="139"/>
  <c r="B120" i="139"/>
  <c r="AB119" i="139"/>
  <c r="AA119" i="139"/>
  <c r="Z119" i="139"/>
  <c r="Y119" i="139"/>
  <c r="X119" i="139"/>
  <c r="W119" i="139"/>
  <c r="V119" i="139"/>
  <c r="U119" i="139"/>
  <c r="T119" i="139"/>
  <c r="S119" i="139"/>
  <c r="R119" i="139"/>
  <c r="E119" i="139"/>
  <c r="D119" i="139"/>
  <c r="C119" i="139"/>
  <c r="B119" i="139"/>
  <c r="AB118" i="139"/>
  <c r="AA118" i="139"/>
  <c r="Z118" i="139"/>
  <c r="Y118" i="139"/>
  <c r="X118" i="139"/>
  <c r="W118" i="139"/>
  <c r="V118" i="139"/>
  <c r="U118" i="139"/>
  <c r="T118" i="139"/>
  <c r="S118" i="139"/>
  <c r="R118" i="139"/>
  <c r="E118" i="139"/>
  <c r="D118" i="139"/>
  <c r="C118" i="139"/>
  <c r="B118" i="139"/>
  <c r="AB117" i="139"/>
  <c r="AA117" i="139"/>
  <c r="Z117" i="139"/>
  <c r="Y117" i="139"/>
  <c r="X117" i="139"/>
  <c r="W117" i="139"/>
  <c r="V117" i="139"/>
  <c r="U117" i="139"/>
  <c r="T117" i="139"/>
  <c r="S117" i="139"/>
  <c r="R117" i="139"/>
  <c r="E117" i="139"/>
  <c r="D117" i="139"/>
  <c r="C117" i="139"/>
  <c r="B117" i="139"/>
  <c r="AB116" i="139"/>
  <c r="AA116" i="139"/>
  <c r="Z116" i="139"/>
  <c r="Y116" i="139"/>
  <c r="X116" i="139"/>
  <c r="W116" i="139"/>
  <c r="V116" i="139"/>
  <c r="U116" i="139"/>
  <c r="T116" i="139"/>
  <c r="S116" i="139"/>
  <c r="R116" i="139"/>
  <c r="E116" i="139"/>
  <c r="D116" i="139"/>
  <c r="C116" i="139"/>
  <c r="P116" i="139" s="1"/>
  <c r="B116" i="139"/>
  <c r="AB115" i="139"/>
  <c r="AA115" i="139"/>
  <c r="Z115" i="139"/>
  <c r="Y115" i="139"/>
  <c r="X115" i="139"/>
  <c r="W115" i="139"/>
  <c r="V115" i="139"/>
  <c r="U115" i="139"/>
  <c r="T115" i="139"/>
  <c r="S115" i="139"/>
  <c r="R115" i="139"/>
  <c r="E115" i="139"/>
  <c r="D115" i="139"/>
  <c r="C115" i="139"/>
  <c r="P115" i="139" s="1"/>
  <c r="B115" i="139"/>
  <c r="AB114" i="139"/>
  <c r="AA114" i="139"/>
  <c r="Z114" i="139"/>
  <c r="Y114" i="139"/>
  <c r="X114" i="139"/>
  <c r="W114" i="139"/>
  <c r="V114" i="139"/>
  <c r="U114" i="139"/>
  <c r="T114" i="139"/>
  <c r="S114" i="139"/>
  <c r="R114" i="139"/>
  <c r="E114" i="139"/>
  <c r="D114" i="139"/>
  <c r="C114" i="139"/>
  <c r="P114" i="139" s="1"/>
  <c r="B114" i="139"/>
  <c r="AB113" i="139"/>
  <c r="AA113" i="139"/>
  <c r="Z113" i="139"/>
  <c r="Y113" i="139"/>
  <c r="X113" i="139"/>
  <c r="W113" i="139"/>
  <c r="V113" i="139"/>
  <c r="U113" i="139"/>
  <c r="T113" i="139"/>
  <c r="S113" i="139"/>
  <c r="R113" i="139"/>
  <c r="E113" i="139"/>
  <c r="D113" i="139"/>
  <c r="C113" i="139"/>
  <c r="P113" i="139" s="1"/>
  <c r="B113" i="139"/>
  <c r="AB112" i="139"/>
  <c r="AA112" i="139"/>
  <c r="Z112" i="139"/>
  <c r="Y112" i="139"/>
  <c r="X112" i="139"/>
  <c r="W112" i="139"/>
  <c r="V112" i="139"/>
  <c r="U112" i="139"/>
  <c r="T112" i="139"/>
  <c r="S112" i="139"/>
  <c r="R112" i="139"/>
  <c r="E112" i="139"/>
  <c r="D112" i="139"/>
  <c r="C112" i="139"/>
  <c r="P112" i="139" s="1"/>
  <c r="B112" i="139"/>
  <c r="AB111" i="139"/>
  <c r="AA111" i="139"/>
  <c r="Z111" i="139"/>
  <c r="Y111" i="139"/>
  <c r="X111" i="139"/>
  <c r="W111" i="139"/>
  <c r="V111" i="139"/>
  <c r="U111" i="139"/>
  <c r="T111" i="139"/>
  <c r="S111" i="139"/>
  <c r="R111" i="139"/>
  <c r="E111" i="139"/>
  <c r="D111" i="139"/>
  <c r="C111" i="139"/>
  <c r="B111" i="139"/>
  <c r="AB110" i="139"/>
  <c r="AA110" i="139"/>
  <c r="Z110" i="139"/>
  <c r="Y110" i="139"/>
  <c r="X110" i="139"/>
  <c r="W110" i="139"/>
  <c r="V110" i="139"/>
  <c r="U110" i="139"/>
  <c r="T110" i="139"/>
  <c r="S110" i="139"/>
  <c r="R110" i="139"/>
  <c r="E110" i="139"/>
  <c r="D110" i="139"/>
  <c r="C110" i="139"/>
  <c r="B110" i="139"/>
  <c r="AB109" i="139"/>
  <c r="AA109" i="139"/>
  <c r="Z109" i="139"/>
  <c r="Y109" i="139"/>
  <c r="X109" i="139"/>
  <c r="W109" i="139"/>
  <c r="V109" i="139"/>
  <c r="U109" i="139"/>
  <c r="T109" i="139"/>
  <c r="S109" i="139"/>
  <c r="R109" i="139"/>
  <c r="E109" i="139"/>
  <c r="D109" i="139"/>
  <c r="C109" i="139"/>
  <c r="B109" i="139"/>
  <c r="AB108" i="139"/>
  <c r="AA108" i="139"/>
  <c r="Z108" i="139"/>
  <c r="Y108" i="139"/>
  <c r="X108" i="139"/>
  <c r="W108" i="139"/>
  <c r="V108" i="139"/>
  <c r="U108" i="139"/>
  <c r="T108" i="139"/>
  <c r="S108" i="139"/>
  <c r="R108" i="139"/>
  <c r="E108" i="139"/>
  <c r="D108" i="139"/>
  <c r="C108" i="139"/>
  <c r="B108" i="139"/>
  <c r="AB107" i="139"/>
  <c r="AA107" i="139"/>
  <c r="Z107" i="139"/>
  <c r="Y107" i="139"/>
  <c r="X107" i="139"/>
  <c r="W107" i="139"/>
  <c r="V107" i="139"/>
  <c r="U107" i="139"/>
  <c r="T107" i="139"/>
  <c r="S107" i="139"/>
  <c r="R107" i="139"/>
  <c r="E107" i="139"/>
  <c r="D107" i="139"/>
  <c r="C107" i="139"/>
  <c r="B107" i="139"/>
  <c r="AB106" i="139"/>
  <c r="AA106" i="139"/>
  <c r="Z106" i="139"/>
  <c r="Y106" i="139"/>
  <c r="X106" i="139"/>
  <c r="W106" i="139"/>
  <c r="V106" i="139"/>
  <c r="U106" i="139"/>
  <c r="T106" i="139"/>
  <c r="S106" i="139"/>
  <c r="R106" i="139"/>
  <c r="E106" i="139"/>
  <c r="D106" i="139"/>
  <c r="C106" i="139"/>
  <c r="B106" i="139"/>
  <c r="AB105" i="139"/>
  <c r="AA105" i="139"/>
  <c r="Z105" i="139"/>
  <c r="Y105" i="139"/>
  <c r="X105" i="139"/>
  <c r="W105" i="139"/>
  <c r="V105" i="139"/>
  <c r="U105" i="139"/>
  <c r="T105" i="139"/>
  <c r="S105" i="139"/>
  <c r="R105" i="139"/>
  <c r="E105" i="139"/>
  <c r="D105" i="139"/>
  <c r="C105" i="139"/>
  <c r="B105" i="139"/>
  <c r="AB104" i="139"/>
  <c r="AA104" i="139"/>
  <c r="Z104" i="139"/>
  <c r="Y104" i="139"/>
  <c r="X104" i="139"/>
  <c r="W104" i="139"/>
  <c r="V104" i="139"/>
  <c r="U104" i="139"/>
  <c r="T104" i="139"/>
  <c r="S104" i="139"/>
  <c r="R104" i="139"/>
  <c r="E104" i="139"/>
  <c r="D104" i="139"/>
  <c r="C104" i="139"/>
  <c r="B104" i="139"/>
  <c r="AB103" i="139"/>
  <c r="AA103" i="139"/>
  <c r="Z103" i="139"/>
  <c r="Y103" i="139"/>
  <c r="X103" i="139"/>
  <c r="W103" i="139"/>
  <c r="V103" i="139"/>
  <c r="U103" i="139"/>
  <c r="T103" i="139"/>
  <c r="S103" i="139"/>
  <c r="R103" i="139"/>
  <c r="E103" i="139"/>
  <c r="D103" i="139"/>
  <c r="C103" i="139"/>
  <c r="B103" i="139"/>
  <c r="AB102" i="139"/>
  <c r="AA102" i="139"/>
  <c r="Z102" i="139"/>
  <c r="Y102" i="139"/>
  <c r="X102" i="139"/>
  <c r="W102" i="139"/>
  <c r="V102" i="139"/>
  <c r="U102" i="139"/>
  <c r="T102" i="139"/>
  <c r="S102" i="139"/>
  <c r="R102" i="139"/>
  <c r="E102" i="139"/>
  <c r="D102" i="139"/>
  <c r="C102" i="139"/>
  <c r="P102" i="139" s="1"/>
  <c r="B102" i="139"/>
  <c r="AB101" i="139"/>
  <c r="AA101" i="139"/>
  <c r="Z101" i="139"/>
  <c r="Y101" i="139"/>
  <c r="X101" i="139"/>
  <c r="W101" i="139"/>
  <c r="V101" i="139"/>
  <c r="U101" i="139"/>
  <c r="T101" i="139"/>
  <c r="S101" i="139"/>
  <c r="R101" i="139"/>
  <c r="E101" i="139"/>
  <c r="D101" i="139"/>
  <c r="C101" i="139"/>
  <c r="P101" i="139" s="1"/>
  <c r="B101" i="139"/>
  <c r="AB100" i="139"/>
  <c r="AA100" i="139"/>
  <c r="Z100" i="139"/>
  <c r="Y100" i="139"/>
  <c r="X100" i="139"/>
  <c r="W100" i="139"/>
  <c r="V100" i="139"/>
  <c r="U100" i="139"/>
  <c r="T100" i="139"/>
  <c r="S100" i="139"/>
  <c r="R100" i="139"/>
  <c r="E100" i="139"/>
  <c r="D100" i="139"/>
  <c r="C100" i="139"/>
  <c r="P100" i="139" s="1"/>
  <c r="B100" i="139"/>
  <c r="AB99" i="139"/>
  <c r="AA99" i="139"/>
  <c r="Z99" i="139"/>
  <c r="Y99" i="139"/>
  <c r="X99" i="139"/>
  <c r="W99" i="139"/>
  <c r="V99" i="139"/>
  <c r="U99" i="139"/>
  <c r="T99" i="139"/>
  <c r="S99" i="139"/>
  <c r="R99" i="139"/>
  <c r="E99" i="139"/>
  <c r="D99" i="139"/>
  <c r="C99" i="139"/>
  <c r="P99" i="139" s="1"/>
  <c r="B99" i="139"/>
  <c r="AB98" i="139"/>
  <c r="AA98" i="139"/>
  <c r="Z98" i="139"/>
  <c r="Y98" i="139"/>
  <c r="X98" i="139"/>
  <c r="W98" i="139"/>
  <c r="V98" i="139"/>
  <c r="U98" i="139"/>
  <c r="T98" i="139"/>
  <c r="S98" i="139"/>
  <c r="R98" i="139"/>
  <c r="E98" i="139"/>
  <c r="D98" i="139"/>
  <c r="C98" i="139"/>
  <c r="P98" i="139" s="1"/>
  <c r="B98" i="139"/>
  <c r="AB97" i="139"/>
  <c r="AA97" i="139"/>
  <c r="Z97" i="139"/>
  <c r="Y97" i="139"/>
  <c r="X97" i="139"/>
  <c r="W97" i="139"/>
  <c r="V97" i="139"/>
  <c r="U97" i="139"/>
  <c r="T97" i="139"/>
  <c r="S97" i="139"/>
  <c r="R97" i="139"/>
  <c r="E97" i="139"/>
  <c r="D97" i="139"/>
  <c r="C97" i="139"/>
  <c r="P97" i="139" s="1"/>
  <c r="B97" i="139"/>
  <c r="AB96" i="139"/>
  <c r="AA96" i="139"/>
  <c r="Z96" i="139"/>
  <c r="Y96" i="139"/>
  <c r="X96" i="139"/>
  <c r="W96" i="139"/>
  <c r="V96" i="139"/>
  <c r="U96" i="139"/>
  <c r="T96" i="139"/>
  <c r="S96" i="139"/>
  <c r="R96" i="139"/>
  <c r="E96" i="139"/>
  <c r="D96" i="139"/>
  <c r="C96" i="139"/>
  <c r="B96" i="139"/>
  <c r="AB95" i="139"/>
  <c r="AA95" i="139"/>
  <c r="Z95" i="139"/>
  <c r="Y95" i="139"/>
  <c r="X95" i="139"/>
  <c r="W95" i="139"/>
  <c r="V95" i="139"/>
  <c r="U95" i="139"/>
  <c r="T95" i="139"/>
  <c r="S95" i="139"/>
  <c r="R95" i="139"/>
  <c r="E95" i="139"/>
  <c r="D95" i="139"/>
  <c r="C95" i="139"/>
  <c r="B95" i="139"/>
  <c r="AB94" i="139"/>
  <c r="AA94" i="139"/>
  <c r="Z94" i="139"/>
  <c r="Y94" i="139"/>
  <c r="X94" i="139"/>
  <c r="W94" i="139"/>
  <c r="V94" i="139"/>
  <c r="U94" i="139"/>
  <c r="T94" i="139"/>
  <c r="S94" i="139"/>
  <c r="R94" i="139"/>
  <c r="E94" i="139"/>
  <c r="D94" i="139"/>
  <c r="C94" i="139"/>
  <c r="B94" i="139"/>
  <c r="AB93" i="139"/>
  <c r="AA93" i="139"/>
  <c r="Z93" i="139"/>
  <c r="Y93" i="139"/>
  <c r="X93" i="139"/>
  <c r="W93" i="139"/>
  <c r="V93" i="139"/>
  <c r="U93" i="139"/>
  <c r="T93" i="139"/>
  <c r="S93" i="139"/>
  <c r="R93" i="139"/>
  <c r="E93" i="139"/>
  <c r="D93" i="139"/>
  <c r="C93" i="139"/>
  <c r="B93" i="139"/>
  <c r="AB92" i="139"/>
  <c r="AA92" i="139"/>
  <c r="Z92" i="139"/>
  <c r="Y92" i="139"/>
  <c r="X92" i="139"/>
  <c r="W92" i="139"/>
  <c r="V92" i="139"/>
  <c r="U92" i="139"/>
  <c r="T92" i="139"/>
  <c r="S92" i="139"/>
  <c r="R92" i="139"/>
  <c r="E92" i="139"/>
  <c r="D92" i="139"/>
  <c r="C92" i="139"/>
  <c r="B92" i="139"/>
  <c r="AB91" i="139"/>
  <c r="AA91" i="139"/>
  <c r="Z91" i="139"/>
  <c r="Y91" i="139"/>
  <c r="X91" i="139"/>
  <c r="W91" i="139"/>
  <c r="V91" i="139"/>
  <c r="U91" i="139"/>
  <c r="T91" i="139"/>
  <c r="S91" i="139"/>
  <c r="R91" i="139"/>
  <c r="E91" i="139"/>
  <c r="D91" i="139"/>
  <c r="C91" i="139"/>
  <c r="P91" i="139" s="1"/>
  <c r="B91" i="139"/>
  <c r="AB90" i="139"/>
  <c r="AA90" i="139"/>
  <c r="Z90" i="139"/>
  <c r="Y90" i="139"/>
  <c r="X90" i="139"/>
  <c r="W90" i="139"/>
  <c r="V90" i="139"/>
  <c r="U90" i="139"/>
  <c r="T90" i="139"/>
  <c r="S90" i="139"/>
  <c r="R90" i="139"/>
  <c r="E90" i="139"/>
  <c r="D90" i="139"/>
  <c r="C90" i="139"/>
  <c r="P90" i="139" s="1"/>
  <c r="B90" i="139"/>
  <c r="AB89" i="139"/>
  <c r="AA89" i="139"/>
  <c r="Z89" i="139"/>
  <c r="Y89" i="139"/>
  <c r="X89" i="139"/>
  <c r="W89" i="139"/>
  <c r="V89" i="139"/>
  <c r="U89" i="139"/>
  <c r="T89" i="139"/>
  <c r="S89" i="139"/>
  <c r="R89" i="139"/>
  <c r="E89" i="139"/>
  <c r="D89" i="139"/>
  <c r="C89" i="139"/>
  <c r="P89" i="139" s="1"/>
  <c r="B89" i="139"/>
  <c r="AB88" i="139"/>
  <c r="AA88" i="139"/>
  <c r="Z88" i="139"/>
  <c r="Y88" i="139"/>
  <c r="X88" i="139"/>
  <c r="W88" i="139"/>
  <c r="V88" i="139"/>
  <c r="U88" i="139"/>
  <c r="T88" i="139"/>
  <c r="S88" i="139"/>
  <c r="R88" i="139"/>
  <c r="E88" i="139"/>
  <c r="D88" i="139"/>
  <c r="C88" i="139"/>
  <c r="P88" i="139" s="1"/>
  <c r="B88" i="139"/>
  <c r="AB87" i="139"/>
  <c r="AA87" i="139"/>
  <c r="Z87" i="139"/>
  <c r="Y87" i="139"/>
  <c r="X87" i="139"/>
  <c r="W87" i="139"/>
  <c r="V87" i="139"/>
  <c r="U87" i="139"/>
  <c r="T87" i="139"/>
  <c r="S87" i="139"/>
  <c r="R87" i="139"/>
  <c r="E87" i="139"/>
  <c r="D87" i="139"/>
  <c r="C87" i="139"/>
  <c r="P87" i="139" s="1"/>
  <c r="B87" i="139"/>
  <c r="AB86" i="139"/>
  <c r="AA86" i="139"/>
  <c r="Z86" i="139"/>
  <c r="Y86" i="139"/>
  <c r="X86" i="139"/>
  <c r="W86" i="139"/>
  <c r="V86" i="139"/>
  <c r="U86" i="139"/>
  <c r="T86" i="139"/>
  <c r="S86" i="139"/>
  <c r="R86" i="139"/>
  <c r="E86" i="139"/>
  <c r="D86" i="139"/>
  <c r="C86" i="139"/>
  <c r="P86" i="139" s="1"/>
  <c r="B86" i="139"/>
  <c r="AB85" i="139"/>
  <c r="AA85" i="139"/>
  <c r="Z85" i="139"/>
  <c r="Y85" i="139"/>
  <c r="X85" i="139"/>
  <c r="W85" i="139"/>
  <c r="V85" i="139"/>
  <c r="U85" i="139"/>
  <c r="T85" i="139"/>
  <c r="S85" i="139"/>
  <c r="R85" i="139"/>
  <c r="E85" i="139"/>
  <c r="D85" i="139"/>
  <c r="C85" i="139"/>
  <c r="B85" i="139"/>
  <c r="AB84" i="139"/>
  <c r="AA84" i="139"/>
  <c r="Z84" i="139"/>
  <c r="Y84" i="139"/>
  <c r="X84" i="139"/>
  <c r="W84" i="139"/>
  <c r="V84" i="139"/>
  <c r="U84" i="139"/>
  <c r="T84" i="139"/>
  <c r="S84" i="139"/>
  <c r="R84" i="139"/>
  <c r="E84" i="139"/>
  <c r="D84" i="139"/>
  <c r="C84" i="139"/>
  <c r="B84" i="139"/>
  <c r="AB83" i="139"/>
  <c r="AA83" i="139"/>
  <c r="Z83" i="139"/>
  <c r="Y83" i="139"/>
  <c r="X83" i="139"/>
  <c r="W83" i="139"/>
  <c r="V83" i="139"/>
  <c r="U83" i="139"/>
  <c r="T83" i="139"/>
  <c r="S83" i="139"/>
  <c r="R83" i="139"/>
  <c r="E83" i="139"/>
  <c r="D83" i="139"/>
  <c r="C83" i="139"/>
  <c r="P83" i="139" s="1"/>
  <c r="B83" i="139"/>
  <c r="AB82" i="139"/>
  <c r="AA82" i="139"/>
  <c r="Z82" i="139"/>
  <c r="Y82" i="139"/>
  <c r="X82" i="139"/>
  <c r="W82" i="139"/>
  <c r="V82" i="139"/>
  <c r="U82" i="139"/>
  <c r="T82" i="139"/>
  <c r="S82" i="139"/>
  <c r="R82" i="139"/>
  <c r="E82" i="139"/>
  <c r="D82" i="139"/>
  <c r="C82" i="139"/>
  <c r="P82" i="139" s="1"/>
  <c r="B82" i="139"/>
  <c r="AB81" i="139"/>
  <c r="AA81" i="139"/>
  <c r="Z81" i="139"/>
  <c r="Y81" i="139"/>
  <c r="X81" i="139"/>
  <c r="W81" i="139"/>
  <c r="V81" i="139"/>
  <c r="U81" i="139"/>
  <c r="T81" i="139"/>
  <c r="S81" i="139"/>
  <c r="R81" i="139"/>
  <c r="E81" i="139"/>
  <c r="D81" i="139"/>
  <c r="C81" i="139"/>
  <c r="P81" i="139" s="1"/>
  <c r="B81" i="139"/>
  <c r="AB80" i="139"/>
  <c r="AA80" i="139"/>
  <c r="Z80" i="139"/>
  <c r="Y80" i="139"/>
  <c r="X80" i="139"/>
  <c r="W80" i="139"/>
  <c r="V80" i="139"/>
  <c r="U80" i="139"/>
  <c r="T80" i="139"/>
  <c r="S80" i="139"/>
  <c r="R80" i="139"/>
  <c r="E80" i="139"/>
  <c r="D80" i="139"/>
  <c r="C80" i="139"/>
  <c r="B80" i="139"/>
  <c r="AB79" i="139"/>
  <c r="AA79" i="139"/>
  <c r="Z79" i="139"/>
  <c r="Y79" i="139"/>
  <c r="X79" i="139"/>
  <c r="W79" i="139"/>
  <c r="V79" i="139"/>
  <c r="U79" i="139"/>
  <c r="T79" i="139"/>
  <c r="S79" i="139"/>
  <c r="R79" i="139"/>
  <c r="E79" i="139"/>
  <c r="D79" i="139"/>
  <c r="C79" i="139"/>
  <c r="B79" i="139"/>
  <c r="AB78" i="139"/>
  <c r="AA78" i="139"/>
  <c r="Z78" i="139"/>
  <c r="Y78" i="139"/>
  <c r="X78" i="139"/>
  <c r="W78" i="139"/>
  <c r="V78" i="139"/>
  <c r="U78" i="139"/>
  <c r="T78" i="139"/>
  <c r="S78" i="139"/>
  <c r="R78" i="139"/>
  <c r="E78" i="139"/>
  <c r="D78" i="139"/>
  <c r="C78" i="139"/>
  <c r="B78" i="139"/>
  <c r="AB77" i="139"/>
  <c r="AA77" i="139"/>
  <c r="Z77" i="139"/>
  <c r="Y77" i="139"/>
  <c r="X77" i="139"/>
  <c r="W77" i="139"/>
  <c r="V77" i="139"/>
  <c r="U77" i="139"/>
  <c r="T77" i="139"/>
  <c r="S77" i="139"/>
  <c r="R77" i="139"/>
  <c r="E77" i="139"/>
  <c r="D77" i="139"/>
  <c r="C77" i="139"/>
  <c r="P77" i="139" s="1"/>
  <c r="B77" i="139"/>
  <c r="AB76" i="139"/>
  <c r="AA76" i="139"/>
  <c r="Z76" i="139"/>
  <c r="Y76" i="139"/>
  <c r="X76" i="139"/>
  <c r="W76" i="139"/>
  <c r="V76" i="139"/>
  <c r="U76" i="139"/>
  <c r="T76" i="139"/>
  <c r="S76" i="139"/>
  <c r="R76" i="139"/>
  <c r="E76" i="139"/>
  <c r="D76" i="139"/>
  <c r="C76" i="139"/>
  <c r="P76" i="139" s="1"/>
  <c r="B76" i="139"/>
  <c r="AB75" i="139"/>
  <c r="AA75" i="139"/>
  <c r="Z75" i="139"/>
  <c r="Y75" i="139"/>
  <c r="X75" i="139"/>
  <c r="W75" i="139"/>
  <c r="V75" i="139"/>
  <c r="U75" i="139"/>
  <c r="T75" i="139"/>
  <c r="S75" i="139"/>
  <c r="R75" i="139"/>
  <c r="E75" i="139"/>
  <c r="D75" i="139"/>
  <c r="C75" i="139"/>
  <c r="P75" i="139" s="1"/>
  <c r="B75" i="139"/>
  <c r="AB74" i="139"/>
  <c r="AA74" i="139"/>
  <c r="Z74" i="139"/>
  <c r="Y74" i="139"/>
  <c r="X74" i="139"/>
  <c r="W74" i="139"/>
  <c r="V74" i="139"/>
  <c r="U74" i="139"/>
  <c r="T74" i="139"/>
  <c r="S74" i="139"/>
  <c r="R74" i="139"/>
  <c r="E74" i="139"/>
  <c r="D74" i="139"/>
  <c r="C74" i="139"/>
  <c r="P74" i="139" s="1"/>
  <c r="B74" i="139"/>
  <c r="AB73" i="139"/>
  <c r="AA73" i="139"/>
  <c r="Z73" i="139"/>
  <c r="Y73" i="139"/>
  <c r="X73" i="139"/>
  <c r="W73" i="139"/>
  <c r="V73" i="139"/>
  <c r="U73" i="139"/>
  <c r="T73" i="139"/>
  <c r="S73" i="139"/>
  <c r="R73" i="139"/>
  <c r="E73" i="139"/>
  <c r="D73" i="139"/>
  <c r="C73" i="139"/>
  <c r="P73" i="139" s="1"/>
  <c r="B73" i="139"/>
  <c r="AB72" i="139"/>
  <c r="AA72" i="139"/>
  <c r="Z72" i="139"/>
  <c r="Y72" i="139"/>
  <c r="X72" i="139"/>
  <c r="W72" i="139"/>
  <c r="V72" i="139"/>
  <c r="U72" i="139"/>
  <c r="T72" i="139"/>
  <c r="S72" i="139"/>
  <c r="R72" i="139"/>
  <c r="E72" i="139"/>
  <c r="D72" i="139"/>
  <c r="C72" i="139"/>
  <c r="P72" i="139" s="1"/>
  <c r="B72" i="139"/>
  <c r="AB71" i="139"/>
  <c r="AA71" i="139"/>
  <c r="Z71" i="139"/>
  <c r="Y71" i="139"/>
  <c r="X71" i="139"/>
  <c r="W71" i="139"/>
  <c r="V71" i="139"/>
  <c r="U71" i="139"/>
  <c r="T71" i="139"/>
  <c r="S71" i="139"/>
  <c r="R71" i="139"/>
  <c r="E71" i="139"/>
  <c r="D71" i="139"/>
  <c r="C71" i="139"/>
  <c r="P71" i="139" s="1"/>
  <c r="B71" i="139"/>
  <c r="AB70" i="139"/>
  <c r="AA70" i="139"/>
  <c r="Z70" i="139"/>
  <c r="Y70" i="139"/>
  <c r="X70" i="139"/>
  <c r="W70" i="139"/>
  <c r="V70" i="139"/>
  <c r="U70" i="139"/>
  <c r="T70" i="139"/>
  <c r="S70" i="139"/>
  <c r="R70" i="139"/>
  <c r="E70" i="139"/>
  <c r="D70" i="139"/>
  <c r="C70" i="139"/>
  <c r="B70" i="139"/>
  <c r="AB69" i="139"/>
  <c r="AA69" i="139"/>
  <c r="Z69" i="139"/>
  <c r="Y69" i="139"/>
  <c r="X69" i="139"/>
  <c r="W69" i="139"/>
  <c r="V69" i="139"/>
  <c r="U69" i="139"/>
  <c r="T69" i="139"/>
  <c r="S69" i="139"/>
  <c r="R69" i="139"/>
  <c r="E69" i="139"/>
  <c r="D69" i="139"/>
  <c r="C69" i="139"/>
  <c r="B69" i="139"/>
  <c r="AB68" i="139"/>
  <c r="AA68" i="139"/>
  <c r="Z68" i="139"/>
  <c r="Y68" i="139"/>
  <c r="X68" i="139"/>
  <c r="W68" i="139"/>
  <c r="V68" i="139"/>
  <c r="U68" i="139"/>
  <c r="T68" i="139"/>
  <c r="S68" i="139"/>
  <c r="R68" i="139"/>
  <c r="E68" i="139"/>
  <c r="D68" i="139"/>
  <c r="C68" i="139"/>
  <c r="B68" i="139"/>
  <c r="AB67" i="139"/>
  <c r="AA67" i="139"/>
  <c r="Z67" i="139"/>
  <c r="Y67" i="139"/>
  <c r="X67" i="139"/>
  <c r="W67" i="139"/>
  <c r="V67" i="139"/>
  <c r="U67" i="139"/>
  <c r="T67" i="139"/>
  <c r="S67" i="139"/>
  <c r="R67" i="139"/>
  <c r="E67" i="139"/>
  <c r="D67" i="139"/>
  <c r="C67" i="139"/>
  <c r="B67" i="139"/>
  <c r="AB66" i="139"/>
  <c r="AA66" i="139"/>
  <c r="Z66" i="139"/>
  <c r="Y66" i="139"/>
  <c r="X66" i="139"/>
  <c r="W66" i="139"/>
  <c r="V66" i="139"/>
  <c r="U66" i="139"/>
  <c r="T66" i="139"/>
  <c r="S66" i="139"/>
  <c r="R66" i="139"/>
  <c r="E66" i="139"/>
  <c r="D66" i="139"/>
  <c r="C66" i="139"/>
  <c r="B66" i="139"/>
  <c r="AB65" i="139"/>
  <c r="AA65" i="139"/>
  <c r="Z65" i="139"/>
  <c r="Y65" i="139"/>
  <c r="X65" i="139"/>
  <c r="W65" i="139"/>
  <c r="V65" i="139"/>
  <c r="U65" i="139"/>
  <c r="T65" i="139"/>
  <c r="S65" i="139"/>
  <c r="R65" i="139"/>
  <c r="E65" i="139"/>
  <c r="D65" i="139"/>
  <c r="C65" i="139"/>
  <c r="B65" i="139"/>
  <c r="AB64" i="139"/>
  <c r="AA64" i="139"/>
  <c r="Z64" i="139"/>
  <c r="Y64" i="139"/>
  <c r="X64" i="139"/>
  <c r="W64" i="139"/>
  <c r="V64" i="139"/>
  <c r="U64" i="139"/>
  <c r="T64" i="139"/>
  <c r="S64" i="139"/>
  <c r="R64" i="139"/>
  <c r="E64" i="139"/>
  <c r="D64" i="139"/>
  <c r="C64" i="139"/>
  <c r="B64" i="139"/>
  <c r="AB63" i="139"/>
  <c r="AA63" i="139"/>
  <c r="Z63" i="139"/>
  <c r="Y63" i="139"/>
  <c r="X63" i="139"/>
  <c r="W63" i="139"/>
  <c r="V63" i="139"/>
  <c r="U63" i="139"/>
  <c r="T63" i="139"/>
  <c r="S63" i="139"/>
  <c r="R63" i="139"/>
  <c r="E63" i="139"/>
  <c r="D63" i="139"/>
  <c r="C63" i="139"/>
  <c r="B63" i="139"/>
  <c r="AB62" i="139"/>
  <c r="AA62" i="139"/>
  <c r="Z62" i="139"/>
  <c r="Y62" i="139"/>
  <c r="X62" i="139"/>
  <c r="W62" i="139"/>
  <c r="V62" i="139"/>
  <c r="U62" i="139"/>
  <c r="T62" i="139"/>
  <c r="S62" i="139"/>
  <c r="R62" i="139"/>
  <c r="E62" i="139"/>
  <c r="D62" i="139"/>
  <c r="C62" i="139"/>
  <c r="B62" i="139"/>
  <c r="AB61" i="139"/>
  <c r="AA61" i="139"/>
  <c r="Z61" i="139"/>
  <c r="Y61" i="139"/>
  <c r="X61" i="139"/>
  <c r="W61" i="139"/>
  <c r="V61" i="139"/>
  <c r="U61" i="139"/>
  <c r="T61" i="139"/>
  <c r="S61" i="139"/>
  <c r="R61" i="139"/>
  <c r="E61" i="139"/>
  <c r="D61" i="139"/>
  <c r="C61" i="139"/>
  <c r="B61" i="139"/>
  <c r="AB60" i="139"/>
  <c r="AA60" i="139"/>
  <c r="Z60" i="139"/>
  <c r="Y60" i="139"/>
  <c r="X60" i="139"/>
  <c r="W60" i="139"/>
  <c r="V60" i="139"/>
  <c r="U60" i="139"/>
  <c r="T60" i="139"/>
  <c r="S60" i="139"/>
  <c r="R60" i="139"/>
  <c r="E60" i="139"/>
  <c r="D60" i="139"/>
  <c r="C60" i="139"/>
  <c r="B60" i="139"/>
  <c r="AB59" i="139"/>
  <c r="AA59" i="139"/>
  <c r="Z59" i="139"/>
  <c r="Y59" i="139"/>
  <c r="X59" i="139"/>
  <c r="W59" i="139"/>
  <c r="V59" i="139"/>
  <c r="U59" i="139"/>
  <c r="T59" i="139"/>
  <c r="S59" i="139"/>
  <c r="R59" i="139"/>
  <c r="E59" i="139"/>
  <c r="D59" i="139"/>
  <c r="C59" i="139"/>
  <c r="B59" i="139"/>
  <c r="AB58" i="139"/>
  <c r="AA58" i="139"/>
  <c r="Z58" i="139"/>
  <c r="Y58" i="139"/>
  <c r="X58" i="139"/>
  <c r="W58" i="139"/>
  <c r="V58" i="139"/>
  <c r="U58" i="139"/>
  <c r="T58" i="139"/>
  <c r="S58" i="139"/>
  <c r="R58" i="139"/>
  <c r="E58" i="139"/>
  <c r="D58" i="139"/>
  <c r="C58" i="139"/>
  <c r="B58" i="139"/>
  <c r="AB57" i="139"/>
  <c r="AA57" i="139"/>
  <c r="Z57" i="139"/>
  <c r="Y57" i="139"/>
  <c r="X57" i="139"/>
  <c r="W57" i="139"/>
  <c r="V57" i="139"/>
  <c r="U57" i="139"/>
  <c r="T57" i="139"/>
  <c r="S57" i="139"/>
  <c r="R57" i="139"/>
  <c r="E57" i="139"/>
  <c r="D57" i="139"/>
  <c r="C57" i="139"/>
  <c r="B57" i="139"/>
  <c r="AB56" i="139"/>
  <c r="AA56" i="139"/>
  <c r="Z56" i="139"/>
  <c r="Y56" i="139"/>
  <c r="X56" i="139"/>
  <c r="W56" i="139"/>
  <c r="V56" i="139"/>
  <c r="U56" i="139"/>
  <c r="T56" i="139"/>
  <c r="S56" i="139"/>
  <c r="R56" i="139"/>
  <c r="E56" i="139"/>
  <c r="D56" i="139"/>
  <c r="C56" i="139"/>
  <c r="B56" i="139"/>
  <c r="AB55" i="139"/>
  <c r="AA55" i="139"/>
  <c r="Z55" i="139"/>
  <c r="Y55" i="139"/>
  <c r="X55" i="139"/>
  <c r="W55" i="139"/>
  <c r="V55" i="139"/>
  <c r="U55" i="139"/>
  <c r="T55" i="139"/>
  <c r="S55" i="139"/>
  <c r="R55" i="139"/>
  <c r="E55" i="139"/>
  <c r="D55" i="139"/>
  <c r="C55" i="139"/>
  <c r="B55" i="139"/>
  <c r="AB54" i="139"/>
  <c r="AA54" i="139"/>
  <c r="Z54" i="139"/>
  <c r="Y54" i="139"/>
  <c r="X54" i="139"/>
  <c r="W54" i="139"/>
  <c r="V54" i="139"/>
  <c r="U54" i="139"/>
  <c r="T54" i="139"/>
  <c r="S54" i="139"/>
  <c r="R54" i="139"/>
  <c r="E54" i="139"/>
  <c r="D54" i="139"/>
  <c r="C54" i="139"/>
  <c r="B54" i="139"/>
  <c r="AB53" i="139"/>
  <c r="AA53" i="139"/>
  <c r="Z53" i="139"/>
  <c r="Y53" i="139"/>
  <c r="X53" i="139"/>
  <c r="W53" i="139"/>
  <c r="V53" i="139"/>
  <c r="U53" i="139"/>
  <c r="T53" i="139"/>
  <c r="S53" i="139"/>
  <c r="R53" i="139"/>
  <c r="E53" i="139"/>
  <c r="D53" i="139"/>
  <c r="C53" i="139"/>
  <c r="B53" i="139"/>
  <c r="AB52" i="139"/>
  <c r="AA52" i="139"/>
  <c r="Z52" i="139"/>
  <c r="Y52" i="139"/>
  <c r="X52" i="139"/>
  <c r="W52" i="139"/>
  <c r="V52" i="139"/>
  <c r="U52" i="139"/>
  <c r="T52" i="139"/>
  <c r="S52" i="139"/>
  <c r="R52" i="139"/>
  <c r="E52" i="139"/>
  <c r="D52" i="139"/>
  <c r="C52" i="139"/>
  <c r="B52" i="139"/>
  <c r="AB51" i="139"/>
  <c r="AA51" i="139"/>
  <c r="Z51" i="139"/>
  <c r="Y51" i="139"/>
  <c r="X51" i="139"/>
  <c r="W51" i="139"/>
  <c r="V51" i="139"/>
  <c r="U51" i="139"/>
  <c r="T51" i="139"/>
  <c r="S51" i="139"/>
  <c r="R51" i="139"/>
  <c r="E51" i="139"/>
  <c r="D51" i="139"/>
  <c r="C51" i="139"/>
  <c r="B51" i="139"/>
  <c r="AB50" i="139"/>
  <c r="AA50" i="139"/>
  <c r="Z50" i="139"/>
  <c r="Y50" i="139"/>
  <c r="X50" i="139"/>
  <c r="W50" i="139"/>
  <c r="V50" i="139"/>
  <c r="U50" i="139"/>
  <c r="T50" i="139"/>
  <c r="S50" i="139"/>
  <c r="R50" i="139"/>
  <c r="E50" i="139"/>
  <c r="D50" i="139"/>
  <c r="C50" i="139"/>
  <c r="B50" i="139"/>
  <c r="AB49" i="139"/>
  <c r="AA49" i="139"/>
  <c r="Z49" i="139"/>
  <c r="Y49" i="139"/>
  <c r="X49" i="139"/>
  <c r="W49" i="139"/>
  <c r="V49" i="139"/>
  <c r="U49" i="139"/>
  <c r="T49" i="139"/>
  <c r="S49" i="139"/>
  <c r="R49" i="139"/>
  <c r="E49" i="139"/>
  <c r="D49" i="139"/>
  <c r="C49" i="139"/>
  <c r="B49" i="139"/>
  <c r="AB48" i="139"/>
  <c r="AA48" i="139"/>
  <c r="Z48" i="139"/>
  <c r="Y48" i="139"/>
  <c r="X48" i="139"/>
  <c r="W48" i="139"/>
  <c r="V48" i="139"/>
  <c r="U48" i="139"/>
  <c r="T48" i="139"/>
  <c r="S48" i="139"/>
  <c r="R48" i="139"/>
  <c r="E48" i="139"/>
  <c r="D48" i="139"/>
  <c r="C48" i="139"/>
  <c r="B48" i="139"/>
  <c r="AB47" i="139"/>
  <c r="AA47" i="139"/>
  <c r="Z47" i="139"/>
  <c r="Y47" i="139"/>
  <c r="X47" i="139"/>
  <c r="W47" i="139"/>
  <c r="V47" i="139"/>
  <c r="U47" i="139"/>
  <c r="T47" i="139"/>
  <c r="S47" i="139"/>
  <c r="R47" i="139"/>
  <c r="E47" i="139"/>
  <c r="D47" i="139"/>
  <c r="C47" i="139"/>
  <c r="B47" i="139"/>
  <c r="AB46" i="139"/>
  <c r="AA46" i="139"/>
  <c r="Z46" i="139"/>
  <c r="Y46" i="139"/>
  <c r="X46" i="139"/>
  <c r="W46" i="139"/>
  <c r="V46" i="139"/>
  <c r="U46" i="139"/>
  <c r="T46" i="139"/>
  <c r="S46" i="139"/>
  <c r="R46" i="139"/>
  <c r="E46" i="139"/>
  <c r="D46" i="139"/>
  <c r="C46" i="139"/>
  <c r="B46" i="139"/>
  <c r="AB45" i="139"/>
  <c r="AA45" i="139"/>
  <c r="Z45" i="139"/>
  <c r="Y45" i="139"/>
  <c r="X45" i="139"/>
  <c r="W45" i="139"/>
  <c r="V45" i="139"/>
  <c r="U45" i="139"/>
  <c r="T45" i="139"/>
  <c r="S45" i="139"/>
  <c r="R45" i="139"/>
  <c r="E45" i="139"/>
  <c r="D45" i="139"/>
  <c r="C45" i="139"/>
  <c r="B45" i="139"/>
  <c r="AB44" i="139"/>
  <c r="AA44" i="139"/>
  <c r="Z44" i="139"/>
  <c r="Y44" i="139"/>
  <c r="X44" i="139"/>
  <c r="W44" i="139"/>
  <c r="V44" i="139"/>
  <c r="U44" i="139"/>
  <c r="T44" i="139"/>
  <c r="S44" i="139"/>
  <c r="R44" i="139"/>
  <c r="E44" i="139"/>
  <c r="D44" i="139"/>
  <c r="C44" i="139"/>
  <c r="B44" i="139"/>
  <c r="AB43" i="139"/>
  <c r="AA43" i="139"/>
  <c r="Z43" i="139"/>
  <c r="Y43" i="139"/>
  <c r="X43" i="139"/>
  <c r="W43" i="139"/>
  <c r="V43" i="139"/>
  <c r="U43" i="139"/>
  <c r="T43" i="139"/>
  <c r="S43" i="139"/>
  <c r="R43" i="139"/>
  <c r="E43" i="139"/>
  <c r="D43" i="139"/>
  <c r="C43" i="139"/>
  <c r="B43" i="139"/>
  <c r="AB42" i="139"/>
  <c r="AA42" i="139"/>
  <c r="Z42" i="139"/>
  <c r="Y42" i="139"/>
  <c r="X42" i="139"/>
  <c r="W42" i="139"/>
  <c r="V42" i="139"/>
  <c r="U42" i="139"/>
  <c r="T42" i="139"/>
  <c r="S42" i="139"/>
  <c r="R42" i="139"/>
  <c r="E42" i="139"/>
  <c r="D42" i="139"/>
  <c r="C42" i="139"/>
  <c r="B42" i="139"/>
  <c r="AB41" i="139"/>
  <c r="AA41" i="139"/>
  <c r="Z41" i="139"/>
  <c r="Y41" i="139"/>
  <c r="X41" i="139"/>
  <c r="W41" i="139"/>
  <c r="V41" i="139"/>
  <c r="U41" i="139"/>
  <c r="T41" i="139"/>
  <c r="S41" i="139"/>
  <c r="R41" i="139"/>
  <c r="E41" i="139"/>
  <c r="D41" i="139"/>
  <c r="C41" i="139"/>
  <c r="B41" i="139"/>
  <c r="AB40" i="139"/>
  <c r="AA40" i="139"/>
  <c r="Z40" i="139"/>
  <c r="Y40" i="139"/>
  <c r="X40" i="139"/>
  <c r="W40" i="139"/>
  <c r="V40" i="139"/>
  <c r="U40" i="139"/>
  <c r="T40" i="139"/>
  <c r="S40" i="139"/>
  <c r="R40" i="139"/>
  <c r="E40" i="139"/>
  <c r="D40" i="139"/>
  <c r="C40" i="139"/>
  <c r="B40" i="139"/>
  <c r="AB39" i="139"/>
  <c r="AA39" i="139"/>
  <c r="Z39" i="139"/>
  <c r="Y39" i="139"/>
  <c r="X39" i="139"/>
  <c r="W39" i="139"/>
  <c r="V39" i="139"/>
  <c r="U39" i="139"/>
  <c r="T39" i="139"/>
  <c r="S39" i="139"/>
  <c r="R39" i="139"/>
  <c r="E39" i="139"/>
  <c r="D39" i="139"/>
  <c r="C39" i="139"/>
  <c r="B39" i="139"/>
  <c r="AB38" i="139"/>
  <c r="AA38" i="139"/>
  <c r="Z38" i="139"/>
  <c r="Y38" i="139"/>
  <c r="X38" i="139"/>
  <c r="W38" i="139"/>
  <c r="V38" i="139"/>
  <c r="U38" i="139"/>
  <c r="T38" i="139"/>
  <c r="S38" i="139"/>
  <c r="R38" i="139"/>
  <c r="E38" i="139"/>
  <c r="D38" i="139"/>
  <c r="C38" i="139"/>
  <c r="B38" i="139"/>
  <c r="AB37" i="139"/>
  <c r="AA37" i="139"/>
  <c r="Z37" i="139"/>
  <c r="Y37" i="139"/>
  <c r="X37" i="139"/>
  <c r="W37" i="139"/>
  <c r="V37" i="139"/>
  <c r="U37" i="139"/>
  <c r="T37" i="139"/>
  <c r="S37" i="139"/>
  <c r="R37" i="139"/>
  <c r="E37" i="139"/>
  <c r="D37" i="139"/>
  <c r="C37" i="139"/>
  <c r="B37" i="139"/>
  <c r="AB36" i="139"/>
  <c r="AA36" i="139"/>
  <c r="Z36" i="139"/>
  <c r="Y36" i="139"/>
  <c r="X36" i="139"/>
  <c r="W36" i="139"/>
  <c r="V36" i="139"/>
  <c r="U36" i="139"/>
  <c r="T36" i="139"/>
  <c r="S36" i="139"/>
  <c r="R36" i="139"/>
  <c r="E36" i="139"/>
  <c r="D36" i="139"/>
  <c r="C36" i="139"/>
  <c r="B36" i="139"/>
  <c r="AB35" i="139"/>
  <c r="AA35" i="139"/>
  <c r="Z35" i="139"/>
  <c r="Y35" i="139"/>
  <c r="X35" i="139"/>
  <c r="W35" i="139"/>
  <c r="V35" i="139"/>
  <c r="U35" i="139"/>
  <c r="T35" i="139"/>
  <c r="S35" i="139"/>
  <c r="R35" i="139"/>
  <c r="E35" i="139"/>
  <c r="D35" i="139"/>
  <c r="C35" i="139"/>
  <c r="B35" i="139"/>
  <c r="AB34" i="139"/>
  <c r="AA34" i="139"/>
  <c r="Z34" i="139"/>
  <c r="Y34" i="139"/>
  <c r="X34" i="139"/>
  <c r="W34" i="139"/>
  <c r="V34" i="139"/>
  <c r="U34" i="139"/>
  <c r="T34" i="139"/>
  <c r="S34" i="139"/>
  <c r="R34" i="139"/>
  <c r="E34" i="139"/>
  <c r="D34" i="139"/>
  <c r="C34" i="139"/>
  <c r="B34" i="139"/>
  <c r="AB33" i="139"/>
  <c r="AA33" i="139"/>
  <c r="Z33" i="139"/>
  <c r="Y33" i="139"/>
  <c r="X33" i="139"/>
  <c r="W33" i="139"/>
  <c r="V33" i="139"/>
  <c r="U33" i="139"/>
  <c r="T33" i="139"/>
  <c r="S33" i="139"/>
  <c r="R33" i="139"/>
  <c r="E33" i="139"/>
  <c r="D33" i="139"/>
  <c r="C33" i="139"/>
  <c r="P33" i="139" s="1"/>
  <c r="B33" i="139"/>
  <c r="AB32" i="139"/>
  <c r="AA32" i="139"/>
  <c r="Z32" i="139"/>
  <c r="Y32" i="139"/>
  <c r="X32" i="139"/>
  <c r="W32" i="139"/>
  <c r="V32" i="139"/>
  <c r="U32" i="139"/>
  <c r="T32" i="139"/>
  <c r="S32" i="139"/>
  <c r="R32" i="139"/>
  <c r="E32" i="139"/>
  <c r="D32" i="139"/>
  <c r="C32" i="139"/>
  <c r="P32" i="139" s="1"/>
  <c r="B32" i="139"/>
  <c r="AB31" i="139"/>
  <c r="AA31" i="139"/>
  <c r="Z31" i="139"/>
  <c r="Y31" i="139"/>
  <c r="X31" i="139"/>
  <c r="W31" i="139"/>
  <c r="V31" i="139"/>
  <c r="U31" i="139"/>
  <c r="T31" i="139"/>
  <c r="S31" i="139"/>
  <c r="R31" i="139"/>
  <c r="E31" i="139"/>
  <c r="D31" i="139"/>
  <c r="C31" i="139"/>
  <c r="B31" i="139"/>
  <c r="AB30" i="139"/>
  <c r="AA30" i="139"/>
  <c r="Z30" i="139"/>
  <c r="Y30" i="139"/>
  <c r="X30" i="139"/>
  <c r="W30" i="139"/>
  <c r="V30" i="139"/>
  <c r="U30" i="139"/>
  <c r="T30" i="139"/>
  <c r="S30" i="139"/>
  <c r="R30" i="139"/>
  <c r="E30" i="139"/>
  <c r="D30" i="139"/>
  <c r="C30" i="139"/>
  <c r="B30" i="139"/>
  <c r="AB29" i="139"/>
  <c r="AA29" i="139"/>
  <c r="Z29" i="139"/>
  <c r="Y29" i="139"/>
  <c r="X29" i="139"/>
  <c r="W29" i="139"/>
  <c r="V29" i="139"/>
  <c r="U29" i="139"/>
  <c r="T29" i="139"/>
  <c r="S29" i="139"/>
  <c r="R29" i="139"/>
  <c r="E29" i="139"/>
  <c r="D29" i="139"/>
  <c r="C29" i="139"/>
  <c r="B29" i="139"/>
  <c r="AB28" i="139"/>
  <c r="AA28" i="139"/>
  <c r="Z28" i="139"/>
  <c r="Y28" i="139"/>
  <c r="X28" i="139"/>
  <c r="W28" i="139"/>
  <c r="V28" i="139"/>
  <c r="U28" i="139"/>
  <c r="T28" i="139"/>
  <c r="S28" i="139"/>
  <c r="R28" i="139"/>
  <c r="E28" i="139"/>
  <c r="D28" i="139"/>
  <c r="C28" i="139"/>
  <c r="B28" i="139"/>
  <c r="AB27" i="139"/>
  <c r="AA27" i="139"/>
  <c r="Z27" i="139"/>
  <c r="Y27" i="139"/>
  <c r="X27" i="139"/>
  <c r="W27" i="139"/>
  <c r="V27" i="139"/>
  <c r="U27" i="139"/>
  <c r="T27" i="139"/>
  <c r="S27" i="139"/>
  <c r="R27" i="139"/>
  <c r="E27" i="139"/>
  <c r="D27" i="139"/>
  <c r="C27" i="139"/>
  <c r="B27" i="139"/>
  <c r="AB26" i="139"/>
  <c r="AA26" i="139"/>
  <c r="Z26" i="139"/>
  <c r="Y26" i="139"/>
  <c r="X26" i="139"/>
  <c r="W26" i="139"/>
  <c r="V26" i="139"/>
  <c r="U26" i="139"/>
  <c r="T26" i="139"/>
  <c r="S26" i="139"/>
  <c r="R26" i="139"/>
  <c r="E26" i="139"/>
  <c r="D26" i="139"/>
  <c r="C26" i="139"/>
  <c r="B26" i="139"/>
  <c r="AB25" i="139"/>
  <c r="AA25" i="139"/>
  <c r="Z25" i="139"/>
  <c r="Y25" i="139"/>
  <c r="X25" i="139"/>
  <c r="W25" i="139"/>
  <c r="V25" i="139"/>
  <c r="U25" i="139"/>
  <c r="T25" i="139"/>
  <c r="S25" i="139"/>
  <c r="R25" i="139"/>
  <c r="E25" i="139"/>
  <c r="D25" i="139"/>
  <c r="C25" i="139"/>
  <c r="B25" i="139"/>
  <c r="AB24" i="139"/>
  <c r="AA24" i="139"/>
  <c r="Z24" i="139"/>
  <c r="Y24" i="139"/>
  <c r="X24" i="139"/>
  <c r="W24" i="139"/>
  <c r="V24" i="139"/>
  <c r="U24" i="139"/>
  <c r="T24" i="139"/>
  <c r="S24" i="139"/>
  <c r="R24" i="139"/>
  <c r="E24" i="139"/>
  <c r="D24" i="139"/>
  <c r="C24" i="139"/>
  <c r="B24" i="139"/>
  <c r="AB23" i="139"/>
  <c r="AA23" i="139"/>
  <c r="Z23" i="139"/>
  <c r="Y23" i="139"/>
  <c r="X23" i="139"/>
  <c r="W23" i="139"/>
  <c r="V23" i="139"/>
  <c r="U23" i="139"/>
  <c r="T23" i="139"/>
  <c r="S23" i="139"/>
  <c r="R23" i="139"/>
  <c r="E23" i="139"/>
  <c r="D23" i="139"/>
  <c r="C23" i="139"/>
  <c r="B23" i="139"/>
  <c r="AB22" i="139"/>
  <c r="AA22" i="139"/>
  <c r="Z22" i="139"/>
  <c r="Y22" i="139"/>
  <c r="X22" i="139"/>
  <c r="W22" i="139"/>
  <c r="V22" i="139"/>
  <c r="U22" i="139"/>
  <c r="T22" i="139"/>
  <c r="S22" i="139"/>
  <c r="R22" i="139"/>
  <c r="E22" i="139"/>
  <c r="D22" i="139"/>
  <c r="C22" i="139"/>
  <c r="B22" i="139"/>
  <c r="AB21" i="139"/>
  <c r="AA21" i="139"/>
  <c r="Z21" i="139"/>
  <c r="Y21" i="139"/>
  <c r="X21" i="139"/>
  <c r="W21" i="139"/>
  <c r="V21" i="139"/>
  <c r="U21" i="139"/>
  <c r="T21" i="139"/>
  <c r="S21" i="139"/>
  <c r="R21" i="139"/>
  <c r="E21" i="139"/>
  <c r="D21" i="139"/>
  <c r="C21" i="139"/>
  <c r="B21" i="139"/>
  <c r="AB20" i="139"/>
  <c r="AA20" i="139"/>
  <c r="Z20" i="139"/>
  <c r="Y20" i="139"/>
  <c r="X20" i="139"/>
  <c r="W20" i="139"/>
  <c r="V20" i="139"/>
  <c r="U20" i="139"/>
  <c r="T20" i="139"/>
  <c r="S20" i="139"/>
  <c r="R20" i="139"/>
  <c r="E20" i="139"/>
  <c r="D20" i="139"/>
  <c r="C20" i="139"/>
  <c r="B20" i="139"/>
  <c r="AB19" i="139"/>
  <c r="AA19" i="139"/>
  <c r="Z19" i="139"/>
  <c r="Y19" i="139"/>
  <c r="X19" i="139"/>
  <c r="W19" i="139"/>
  <c r="V19" i="139"/>
  <c r="U19" i="139"/>
  <c r="T19" i="139"/>
  <c r="S19" i="139"/>
  <c r="R19" i="139"/>
  <c r="E19" i="139"/>
  <c r="D19" i="139"/>
  <c r="C19" i="139"/>
  <c r="B19" i="139"/>
  <c r="AB18" i="139"/>
  <c r="AA18" i="139"/>
  <c r="Z18" i="139"/>
  <c r="Y18" i="139"/>
  <c r="X18" i="139"/>
  <c r="W18" i="139"/>
  <c r="V18" i="139"/>
  <c r="U18" i="139"/>
  <c r="T18" i="139"/>
  <c r="S18" i="139"/>
  <c r="R18" i="139"/>
  <c r="E18" i="139"/>
  <c r="D18" i="139"/>
  <c r="C18" i="139"/>
  <c r="B18" i="139"/>
  <c r="AB17" i="139"/>
  <c r="AA17" i="139"/>
  <c r="Z17" i="139"/>
  <c r="Y17" i="139"/>
  <c r="X17" i="139"/>
  <c r="W17" i="139"/>
  <c r="V17" i="139"/>
  <c r="U17" i="139"/>
  <c r="T17" i="139"/>
  <c r="S17" i="139"/>
  <c r="R17" i="139"/>
  <c r="E17" i="139"/>
  <c r="D17" i="139"/>
  <c r="C17" i="139"/>
  <c r="P17" i="139" s="1"/>
  <c r="B17" i="139"/>
  <c r="AB16" i="139"/>
  <c r="AA16" i="139"/>
  <c r="Z16" i="139"/>
  <c r="Y16" i="139"/>
  <c r="X16" i="139"/>
  <c r="W16" i="139"/>
  <c r="V16" i="139"/>
  <c r="U16" i="139"/>
  <c r="T16" i="139"/>
  <c r="S16" i="139"/>
  <c r="R16" i="139"/>
  <c r="E16" i="139"/>
  <c r="D16" i="139"/>
  <c r="C16" i="139"/>
  <c r="P16" i="139" s="1"/>
  <c r="B16" i="139"/>
  <c r="AB15" i="139"/>
  <c r="AA15" i="139"/>
  <c r="Z15" i="139"/>
  <c r="Y15" i="139"/>
  <c r="X15" i="139"/>
  <c r="W15" i="139"/>
  <c r="V15" i="139"/>
  <c r="U15" i="139"/>
  <c r="T15" i="139"/>
  <c r="S15" i="139"/>
  <c r="R15" i="139"/>
  <c r="E15" i="139"/>
  <c r="D15" i="139"/>
  <c r="C15" i="139"/>
  <c r="P15" i="139" s="1"/>
  <c r="B15" i="139"/>
  <c r="AB14" i="139"/>
  <c r="AA14" i="139"/>
  <c r="Z14" i="139"/>
  <c r="Y14" i="139"/>
  <c r="X14" i="139"/>
  <c r="W14" i="139"/>
  <c r="V14" i="139"/>
  <c r="U14" i="139"/>
  <c r="T14" i="139"/>
  <c r="S14" i="139"/>
  <c r="R14" i="139"/>
  <c r="E14" i="139"/>
  <c r="D14" i="139"/>
  <c r="C14" i="139"/>
  <c r="P14" i="139" s="1"/>
  <c r="B14" i="139"/>
  <c r="AB13" i="139"/>
  <c r="AA13" i="139"/>
  <c r="Z13" i="139"/>
  <c r="Y13" i="139"/>
  <c r="X13" i="139"/>
  <c r="W13" i="139"/>
  <c r="V13" i="139"/>
  <c r="U13" i="139"/>
  <c r="T13" i="139"/>
  <c r="S13" i="139"/>
  <c r="R13" i="139"/>
  <c r="E13" i="139"/>
  <c r="D13" i="139"/>
  <c r="C13" i="139"/>
  <c r="B13" i="139"/>
  <c r="AB12" i="139"/>
  <c r="AA12" i="139"/>
  <c r="Z12" i="139"/>
  <c r="Y12" i="139"/>
  <c r="X12" i="139"/>
  <c r="W12" i="139"/>
  <c r="V12" i="139"/>
  <c r="U12" i="139"/>
  <c r="T12" i="139"/>
  <c r="S12" i="139"/>
  <c r="R12" i="139"/>
  <c r="E12" i="139"/>
  <c r="D12" i="139"/>
  <c r="C12" i="139"/>
  <c r="B12" i="139"/>
  <c r="AB11" i="139"/>
  <c r="AA11" i="139"/>
  <c r="Z11" i="139"/>
  <c r="Y11" i="139"/>
  <c r="X11" i="139"/>
  <c r="W11" i="139"/>
  <c r="V11" i="139"/>
  <c r="U11" i="139"/>
  <c r="T11" i="139"/>
  <c r="S11" i="139"/>
  <c r="R11" i="139"/>
  <c r="E11" i="139"/>
  <c r="D11" i="139"/>
  <c r="C11" i="139"/>
  <c r="B11" i="139"/>
  <c r="AB10" i="139"/>
  <c r="AA10" i="139"/>
  <c r="Z10" i="139"/>
  <c r="Y10" i="139"/>
  <c r="X10" i="139"/>
  <c r="W10" i="139"/>
  <c r="V10" i="139"/>
  <c r="U10" i="139"/>
  <c r="T10" i="139"/>
  <c r="S10" i="139"/>
  <c r="R10" i="139"/>
  <c r="E10" i="139"/>
  <c r="D10" i="139"/>
  <c r="C10" i="139"/>
  <c r="P10" i="139" s="1"/>
  <c r="B10" i="139"/>
  <c r="AB9" i="139"/>
  <c r="AA9" i="139"/>
  <c r="Z9" i="139"/>
  <c r="Y9" i="139"/>
  <c r="X9" i="139"/>
  <c r="W9" i="139"/>
  <c r="V9" i="139"/>
  <c r="U9" i="139"/>
  <c r="T9" i="139"/>
  <c r="S9" i="139"/>
  <c r="R9" i="139"/>
  <c r="E9" i="139"/>
  <c r="D9" i="139"/>
  <c r="C9" i="139"/>
  <c r="P9" i="139" s="1"/>
  <c r="B9" i="139"/>
  <c r="AB8" i="139"/>
  <c r="AA8" i="139"/>
  <c r="Z8" i="139"/>
  <c r="Y8" i="139"/>
  <c r="X8" i="139"/>
  <c r="W8" i="139"/>
  <c r="V8" i="139"/>
  <c r="U8" i="139"/>
  <c r="T8" i="139"/>
  <c r="S8" i="139"/>
  <c r="R8" i="139"/>
  <c r="E8" i="139"/>
  <c r="D8" i="139"/>
  <c r="C8" i="139"/>
  <c r="P8" i="139" s="1"/>
  <c r="B8" i="139"/>
  <c r="AB7" i="139"/>
  <c r="AA7" i="139"/>
  <c r="Z7" i="139"/>
  <c r="Y7" i="139"/>
  <c r="X7" i="139"/>
  <c r="W7" i="139"/>
  <c r="V7" i="139"/>
  <c r="U7" i="139"/>
  <c r="T7" i="139"/>
  <c r="S7" i="139"/>
  <c r="R7" i="139"/>
  <c r="E7" i="139"/>
  <c r="D7" i="139"/>
  <c r="C7" i="139"/>
  <c r="B7" i="139"/>
  <c r="AB6" i="139"/>
  <c r="AA6" i="139"/>
  <c r="Z6" i="139"/>
  <c r="Y6" i="139"/>
  <c r="X6" i="139"/>
  <c r="W6" i="139"/>
  <c r="V6" i="139"/>
  <c r="U6" i="139"/>
  <c r="T6" i="139"/>
  <c r="S6" i="139"/>
  <c r="R6" i="139"/>
  <c r="E6" i="139"/>
  <c r="D6" i="139"/>
  <c r="C6" i="139"/>
  <c r="B6" i="139"/>
  <c r="AB5" i="139"/>
  <c r="AA5" i="139"/>
  <c r="Z5" i="139"/>
  <c r="Y5" i="139"/>
  <c r="X5" i="139"/>
  <c r="W5" i="139"/>
  <c r="V5" i="139"/>
  <c r="U5" i="139"/>
  <c r="T5" i="139"/>
  <c r="S5" i="139"/>
  <c r="R5" i="139"/>
  <c r="E5" i="139"/>
  <c r="D5" i="139"/>
  <c r="C5" i="139"/>
  <c r="B5" i="139"/>
  <c r="AB4" i="139"/>
  <c r="AA4" i="139"/>
  <c r="Z4" i="139"/>
  <c r="Y4" i="139"/>
  <c r="X4" i="139"/>
  <c r="W4" i="139"/>
  <c r="V4" i="139"/>
  <c r="U4" i="139"/>
  <c r="T4" i="139"/>
  <c r="S4" i="139"/>
  <c r="R4" i="139"/>
  <c r="E4" i="139"/>
  <c r="D4" i="139"/>
  <c r="C4" i="139"/>
  <c r="B4" i="139"/>
  <c r="AB3" i="139"/>
  <c r="E3" i="139"/>
  <c r="D3" i="139"/>
  <c r="C3" i="139"/>
  <c r="B3" i="139"/>
  <c r="AB133" i="140"/>
  <c r="AA133" i="140"/>
  <c r="Z133" i="140"/>
  <c r="Y133" i="140"/>
  <c r="X133" i="140"/>
  <c r="W133" i="140"/>
  <c r="V133" i="140"/>
  <c r="U133" i="140"/>
  <c r="T133" i="140"/>
  <c r="S133" i="140"/>
  <c r="R133" i="140"/>
  <c r="E133" i="140"/>
  <c r="D133" i="140"/>
  <c r="C133" i="140"/>
  <c r="P133" i="140" s="1"/>
  <c r="B133" i="140"/>
  <c r="AB132" i="140"/>
  <c r="AA132" i="140"/>
  <c r="Z132" i="140"/>
  <c r="Y132" i="140"/>
  <c r="X132" i="140"/>
  <c r="W132" i="140"/>
  <c r="V132" i="140"/>
  <c r="U132" i="140"/>
  <c r="T132" i="140"/>
  <c r="S132" i="140"/>
  <c r="R132" i="140"/>
  <c r="E132" i="140"/>
  <c r="D132" i="140"/>
  <c r="C132" i="140"/>
  <c r="P132" i="140" s="1"/>
  <c r="B132" i="140"/>
  <c r="AB131" i="140"/>
  <c r="AA131" i="140"/>
  <c r="Z131" i="140"/>
  <c r="Y131" i="140"/>
  <c r="X131" i="140"/>
  <c r="W131" i="140"/>
  <c r="V131" i="140"/>
  <c r="U131" i="140"/>
  <c r="T131" i="140"/>
  <c r="S131" i="140"/>
  <c r="R131" i="140"/>
  <c r="E131" i="140"/>
  <c r="D131" i="140"/>
  <c r="C131" i="140"/>
  <c r="B131" i="140"/>
  <c r="AB130" i="140"/>
  <c r="AA130" i="140"/>
  <c r="Z130" i="140"/>
  <c r="Y130" i="140"/>
  <c r="X130" i="140"/>
  <c r="W130" i="140"/>
  <c r="V130" i="140"/>
  <c r="U130" i="140"/>
  <c r="T130" i="140"/>
  <c r="S130" i="140"/>
  <c r="R130" i="140"/>
  <c r="E130" i="140"/>
  <c r="D130" i="140"/>
  <c r="C130" i="140"/>
  <c r="B130" i="140"/>
  <c r="AB129" i="140"/>
  <c r="AA129" i="140"/>
  <c r="Z129" i="140"/>
  <c r="Y129" i="140"/>
  <c r="X129" i="140"/>
  <c r="W129" i="140"/>
  <c r="V129" i="140"/>
  <c r="U129" i="140"/>
  <c r="T129" i="140"/>
  <c r="S129" i="140"/>
  <c r="R129" i="140"/>
  <c r="E129" i="140"/>
  <c r="D129" i="140"/>
  <c r="C129" i="140"/>
  <c r="B129" i="140"/>
  <c r="AB128" i="140"/>
  <c r="AA128" i="140"/>
  <c r="Z128" i="140"/>
  <c r="Y128" i="140"/>
  <c r="X128" i="140"/>
  <c r="W128" i="140"/>
  <c r="V128" i="140"/>
  <c r="U128" i="140"/>
  <c r="T128" i="140"/>
  <c r="S128" i="140"/>
  <c r="R128" i="140"/>
  <c r="E128" i="140"/>
  <c r="D128" i="140"/>
  <c r="C128" i="140"/>
  <c r="B128" i="140"/>
  <c r="AB127" i="140"/>
  <c r="AA127" i="140"/>
  <c r="Z127" i="140"/>
  <c r="Y127" i="140"/>
  <c r="X127" i="140"/>
  <c r="W127" i="140"/>
  <c r="V127" i="140"/>
  <c r="U127" i="140"/>
  <c r="T127" i="140"/>
  <c r="S127" i="140"/>
  <c r="R127" i="140"/>
  <c r="E127" i="140"/>
  <c r="D127" i="140"/>
  <c r="C127" i="140"/>
  <c r="B127" i="140"/>
  <c r="AB126" i="140"/>
  <c r="AA126" i="140"/>
  <c r="Z126" i="140"/>
  <c r="Y126" i="140"/>
  <c r="X126" i="140"/>
  <c r="W126" i="140"/>
  <c r="V126" i="140"/>
  <c r="U126" i="140"/>
  <c r="T126" i="140"/>
  <c r="S126" i="140"/>
  <c r="R126" i="140"/>
  <c r="E126" i="140"/>
  <c r="D126" i="140"/>
  <c r="C126" i="140"/>
  <c r="B126" i="140"/>
  <c r="AB125" i="140"/>
  <c r="AA125" i="140"/>
  <c r="Z125" i="140"/>
  <c r="Y125" i="140"/>
  <c r="X125" i="140"/>
  <c r="W125" i="140"/>
  <c r="V125" i="140"/>
  <c r="U125" i="140"/>
  <c r="T125" i="140"/>
  <c r="S125" i="140"/>
  <c r="R125" i="140"/>
  <c r="E125" i="140"/>
  <c r="D125" i="140"/>
  <c r="C125" i="140"/>
  <c r="B125" i="140"/>
  <c r="AB124" i="140"/>
  <c r="AA124" i="140"/>
  <c r="Z124" i="140"/>
  <c r="Y124" i="140"/>
  <c r="X124" i="140"/>
  <c r="W124" i="140"/>
  <c r="V124" i="140"/>
  <c r="U124" i="140"/>
  <c r="T124" i="140"/>
  <c r="S124" i="140"/>
  <c r="R124" i="140"/>
  <c r="E124" i="140"/>
  <c r="D124" i="140"/>
  <c r="C124" i="140"/>
  <c r="B124" i="140"/>
  <c r="AB123" i="140"/>
  <c r="AA123" i="140"/>
  <c r="Z123" i="140"/>
  <c r="Y123" i="140"/>
  <c r="X123" i="140"/>
  <c r="W123" i="140"/>
  <c r="V123" i="140"/>
  <c r="U123" i="140"/>
  <c r="T123" i="140"/>
  <c r="S123" i="140"/>
  <c r="R123" i="140"/>
  <c r="E123" i="140"/>
  <c r="D123" i="140"/>
  <c r="C123" i="140"/>
  <c r="B123" i="140"/>
  <c r="AB122" i="140"/>
  <c r="AA122" i="140"/>
  <c r="Z122" i="140"/>
  <c r="Y122" i="140"/>
  <c r="X122" i="140"/>
  <c r="W122" i="140"/>
  <c r="V122" i="140"/>
  <c r="U122" i="140"/>
  <c r="T122" i="140"/>
  <c r="S122" i="140"/>
  <c r="R122" i="140"/>
  <c r="E122" i="140"/>
  <c r="D122" i="140"/>
  <c r="C122" i="140"/>
  <c r="B122" i="140"/>
  <c r="AB121" i="140"/>
  <c r="AA121" i="140"/>
  <c r="Z121" i="140"/>
  <c r="Y121" i="140"/>
  <c r="X121" i="140"/>
  <c r="W121" i="140"/>
  <c r="V121" i="140"/>
  <c r="U121" i="140"/>
  <c r="T121" i="140"/>
  <c r="S121" i="140"/>
  <c r="R121" i="140"/>
  <c r="E121" i="140"/>
  <c r="D121" i="140"/>
  <c r="C121" i="140"/>
  <c r="B121" i="140"/>
  <c r="AB120" i="140"/>
  <c r="AA120" i="140"/>
  <c r="Z120" i="140"/>
  <c r="Y120" i="140"/>
  <c r="X120" i="140"/>
  <c r="W120" i="140"/>
  <c r="V120" i="140"/>
  <c r="U120" i="140"/>
  <c r="T120" i="140"/>
  <c r="S120" i="140"/>
  <c r="R120" i="140"/>
  <c r="E120" i="140"/>
  <c r="D120" i="140"/>
  <c r="C120" i="140"/>
  <c r="B120" i="140"/>
  <c r="AB119" i="140"/>
  <c r="AA119" i="140"/>
  <c r="Z119" i="140"/>
  <c r="Y119" i="140"/>
  <c r="X119" i="140"/>
  <c r="W119" i="140"/>
  <c r="V119" i="140"/>
  <c r="U119" i="140"/>
  <c r="T119" i="140"/>
  <c r="S119" i="140"/>
  <c r="R119" i="140"/>
  <c r="E119" i="140"/>
  <c r="D119" i="140"/>
  <c r="C119" i="140"/>
  <c r="B119" i="140"/>
  <c r="AB118" i="140"/>
  <c r="AA118" i="140"/>
  <c r="Z118" i="140"/>
  <c r="Y118" i="140"/>
  <c r="X118" i="140"/>
  <c r="W118" i="140"/>
  <c r="V118" i="140"/>
  <c r="U118" i="140"/>
  <c r="T118" i="140"/>
  <c r="S118" i="140"/>
  <c r="R118" i="140"/>
  <c r="E118" i="140"/>
  <c r="D118" i="140"/>
  <c r="C118" i="140"/>
  <c r="B118" i="140"/>
  <c r="AB117" i="140"/>
  <c r="AA117" i="140"/>
  <c r="Z117" i="140"/>
  <c r="Y117" i="140"/>
  <c r="X117" i="140"/>
  <c r="W117" i="140"/>
  <c r="V117" i="140"/>
  <c r="U117" i="140"/>
  <c r="T117" i="140"/>
  <c r="S117" i="140"/>
  <c r="R117" i="140"/>
  <c r="E117" i="140"/>
  <c r="D117" i="140"/>
  <c r="C117" i="140"/>
  <c r="B117" i="140"/>
  <c r="AB116" i="140"/>
  <c r="AA116" i="140"/>
  <c r="Z116" i="140"/>
  <c r="Y116" i="140"/>
  <c r="X116" i="140"/>
  <c r="W116" i="140"/>
  <c r="V116" i="140"/>
  <c r="U116" i="140"/>
  <c r="T116" i="140"/>
  <c r="S116" i="140"/>
  <c r="R116" i="140"/>
  <c r="E116" i="140"/>
  <c r="D116" i="140"/>
  <c r="C116" i="140"/>
  <c r="P116" i="140" s="1"/>
  <c r="B116" i="140"/>
  <c r="AB115" i="140"/>
  <c r="AA115" i="140"/>
  <c r="Z115" i="140"/>
  <c r="Y115" i="140"/>
  <c r="X115" i="140"/>
  <c r="W115" i="140"/>
  <c r="V115" i="140"/>
  <c r="U115" i="140"/>
  <c r="T115" i="140"/>
  <c r="S115" i="140"/>
  <c r="R115" i="140"/>
  <c r="E115" i="140"/>
  <c r="D115" i="140"/>
  <c r="C115" i="140"/>
  <c r="P115" i="140" s="1"/>
  <c r="B115" i="140"/>
  <c r="AB114" i="140"/>
  <c r="AA114" i="140"/>
  <c r="Z114" i="140"/>
  <c r="Y114" i="140"/>
  <c r="X114" i="140"/>
  <c r="W114" i="140"/>
  <c r="V114" i="140"/>
  <c r="U114" i="140"/>
  <c r="T114" i="140"/>
  <c r="S114" i="140"/>
  <c r="R114" i="140"/>
  <c r="E114" i="140"/>
  <c r="D114" i="140"/>
  <c r="C114" i="140"/>
  <c r="P114" i="140" s="1"/>
  <c r="B114" i="140"/>
  <c r="AB113" i="140"/>
  <c r="AA113" i="140"/>
  <c r="Z113" i="140"/>
  <c r="Y113" i="140"/>
  <c r="X113" i="140"/>
  <c r="W113" i="140"/>
  <c r="V113" i="140"/>
  <c r="U113" i="140"/>
  <c r="T113" i="140"/>
  <c r="S113" i="140"/>
  <c r="R113" i="140"/>
  <c r="E113" i="140"/>
  <c r="D113" i="140"/>
  <c r="C113" i="140"/>
  <c r="P113" i="140" s="1"/>
  <c r="B113" i="140"/>
  <c r="AB112" i="140"/>
  <c r="AA112" i="140"/>
  <c r="Z112" i="140"/>
  <c r="Y112" i="140"/>
  <c r="X112" i="140"/>
  <c r="W112" i="140"/>
  <c r="V112" i="140"/>
  <c r="U112" i="140"/>
  <c r="T112" i="140"/>
  <c r="S112" i="140"/>
  <c r="R112" i="140"/>
  <c r="E112" i="140"/>
  <c r="D112" i="140"/>
  <c r="C112" i="140"/>
  <c r="P112" i="140" s="1"/>
  <c r="B112" i="140"/>
  <c r="AB111" i="140"/>
  <c r="AA111" i="140"/>
  <c r="Z111" i="140"/>
  <c r="Y111" i="140"/>
  <c r="X111" i="140"/>
  <c r="W111" i="140"/>
  <c r="V111" i="140"/>
  <c r="U111" i="140"/>
  <c r="T111" i="140"/>
  <c r="S111" i="140"/>
  <c r="R111" i="140"/>
  <c r="E111" i="140"/>
  <c r="D111" i="140"/>
  <c r="C111" i="140"/>
  <c r="B111" i="140"/>
  <c r="AB110" i="140"/>
  <c r="AA110" i="140"/>
  <c r="Z110" i="140"/>
  <c r="Y110" i="140"/>
  <c r="X110" i="140"/>
  <c r="W110" i="140"/>
  <c r="V110" i="140"/>
  <c r="U110" i="140"/>
  <c r="T110" i="140"/>
  <c r="S110" i="140"/>
  <c r="R110" i="140"/>
  <c r="E110" i="140"/>
  <c r="D110" i="140"/>
  <c r="C110" i="140"/>
  <c r="B110" i="140"/>
  <c r="AB109" i="140"/>
  <c r="AA109" i="140"/>
  <c r="Z109" i="140"/>
  <c r="Y109" i="140"/>
  <c r="X109" i="140"/>
  <c r="W109" i="140"/>
  <c r="V109" i="140"/>
  <c r="U109" i="140"/>
  <c r="T109" i="140"/>
  <c r="S109" i="140"/>
  <c r="R109" i="140"/>
  <c r="E109" i="140"/>
  <c r="D109" i="140"/>
  <c r="C109" i="140"/>
  <c r="B109" i="140"/>
  <c r="AB108" i="140"/>
  <c r="AA108" i="140"/>
  <c r="Z108" i="140"/>
  <c r="Y108" i="140"/>
  <c r="X108" i="140"/>
  <c r="W108" i="140"/>
  <c r="V108" i="140"/>
  <c r="U108" i="140"/>
  <c r="T108" i="140"/>
  <c r="S108" i="140"/>
  <c r="R108" i="140"/>
  <c r="E108" i="140"/>
  <c r="D108" i="140"/>
  <c r="C108" i="140"/>
  <c r="B108" i="140"/>
  <c r="AB107" i="140"/>
  <c r="AA107" i="140"/>
  <c r="Z107" i="140"/>
  <c r="Y107" i="140"/>
  <c r="X107" i="140"/>
  <c r="W107" i="140"/>
  <c r="V107" i="140"/>
  <c r="U107" i="140"/>
  <c r="T107" i="140"/>
  <c r="S107" i="140"/>
  <c r="R107" i="140"/>
  <c r="E107" i="140"/>
  <c r="D107" i="140"/>
  <c r="C107" i="140"/>
  <c r="B107" i="140"/>
  <c r="AB106" i="140"/>
  <c r="AA106" i="140"/>
  <c r="Z106" i="140"/>
  <c r="Y106" i="140"/>
  <c r="X106" i="140"/>
  <c r="W106" i="140"/>
  <c r="V106" i="140"/>
  <c r="U106" i="140"/>
  <c r="T106" i="140"/>
  <c r="S106" i="140"/>
  <c r="R106" i="140"/>
  <c r="E106" i="140"/>
  <c r="D106" i="140"/>
  <c r="C106" i="140"/>
  <c r="B106" i="140"/>
  <c r="AB105" i="140"/>
  <c r="AA105" i="140"/>
  <c r="Z105" i="140"/>
  <c r="Y105" i="140"/>
  <c r="X105" i="140"/>
  <c r="W105" i="140"/>
  <c r="V105" i="140"/>
  <c r="U105" i="140"/>
  <c r="T105" i="140"/>
  <c r="S105" i="140"/>
  <c r="R105" i="140"/>
  <c r="E105" i="140"/>
  <c r="D105" i="140"/>
  <c r="C105" i="140"/>
  <c r="B105" i="140"/>
  <c r="AB104" i="140"/>
  <c r="AA104" i="140"/>
  <c r="Z104" i="140"/>
  <c r="Y104" i="140"/>
  <c r="X104" i="140"/>
  <c r="W104" i="140"/>
  <c r="V104" i="140"/>
  <c r="U104" i="140"/>
  <c r="T104" i="140"/>
  <c r="S104" i="140"/>
  <c r="R104" i="140"/>
  <c r="E104" i="140"/>
  <c r="D104" i="140"/>
  <c r="C104" i="140"/>
  <c r="B104" i="140"/>
  <c r="AB103" i="140"/>
  <c r="AA103" i="140"/>
  <c r="Z103" i="140"/>
  <c r="Y103" i="140"/>
  <c r="X103" i="140"/>
  <c r="W103" i="140"/>
  <c r="V103" i="140"/>
  <c r="U103" i="140"/>
  <c r="T103" i="140"/>
  <c r="S103" i="140"/>
  <c r="R103" i="140"/>
  <c r="E103" i="140"/>
  <c r="D103" i="140"/>
  <c r="C103" i="140"/>
  <c r="B103" i="140"/>
  <c r="AB102" i="140"/>
  <c r="AA102" i="140"/>
  <c r="Z102" i="140"/>
  <c r="Y102" i="140"/>
  <c r="X102" i="140"/>
  <c r="W102" i="140"/>
  <c r="V102" i="140"/>
  <c r="U102" i="140"/>
  <c r="T102" i="140"/>
  <c r="S102" i="140"/>
  <c r="R102" i="140"/>
  <c r="E102" i="140"/>
  <c r="D102" i="140"/>
  <c r="C102" i="140"/>
  <c r="P102" i="140" s="1"/>
  <c r="B102" i="140"/>
  <c r="AB101" i="140"/>
  <c r="AA101" i="140"/>
  <c r="Z101" i="140"/>
  <c r="Y101" i="140"/>
  <c r="X101" i="140"/>
  <c r="W101" i="140"/>
  <c r="V101" i="140"/>
  <c r="U101" i="140"/>
  <c r="T101" i="140"/>
  <c r="S101" i="140"/>
  <c r="R101" i="140"/>
  <c r="E101" i="140"/>
  <c r="D101" i="140"/>
  <c r="C101" i="140"/>
  <c r="P101" i="140" s="1"/>
  <c r="B101" i="140"/>
  <c r="AB100" i="140"/>
  <c r="AA100" i="140"/>
  <c r="Z100" i="140"/>
  <c r="Y100" i="140"/>
  <c r="X100" i="140"/>
  <c r="W100" i="140"/>
  <c r="V100" i="140"/>
  <c r="U100" i="140"/>
  <c r="T100" i="140"/>
  <c r="S100" i="140"/>
  <c r="R100" i="140"/>
  <c r="E100" i="140"/>
  <c r="D100" i="140"/>
  <c r="C100" i="140"/>
  <c r="P100" i="140" s="1"/>
  <c r="B100" i="140"/>
  <c r="AB99" i="140"/>
  <c r="AA99" i="140"/>
  <c r="Z99" i="140"/>
  <c r="Y99" i="140"/>
  <c r="X99" i="140"/>
  <c r="W99" i="140"/>
  <c r="V99" i="140"/>
  <c r="U99" i="140"/>
  <c r="T99" i="140"/>
  <c r="S99" i="140"/>
  <c r="R99" i="140"/>
  <c r="E99" i="140"/>
  <c r="D99" i="140"/>
  <c r="C99" i="140"/>
  <c r="P99" i="140" s="1"/>
  <c r="B99" i="140"/>
  <c r="AB98" i="140"/>
  <c r="AA98" i="140"/>
  <c r="Z98" i="140"/>
  <c r="Y98" i="140"/>
  <c r="X98" i="140"/>
  <c r="W98" i="140"/>
  <c r="V98" i="140"/>
  <c r="U98" i="140"/>
  <c r="T98" i="140"/>
  <c r="S98" i="140"/>
  <c r="R98" i="140"/>
  <c r="E98" i="140"/>
  <c r="D98" i="140"/>
  <c r="C98" i="140"/>
  <c r="P98" i="140" s="1"/>
  <c r="B98" i="140"/>
  <c r="AB97" i="140"/>
  <c r="AA97" i="140"/>
  <c r="Z97" i="140"/>
  <c r="Y97" i="140"/>
  <c r="X97" i="140"/>
  <c r="W97" i="140"/>
  <c r="V97" i="140"/>
  <c r="U97" i="140"/>
  <c r="T97" i="140"/>
  <c r="S97" i="140"/>
  <c r="R97" i="140"/>
  <c r="E97" i="140"/>
  <c r="D97" i="140"/>
  <c r="C97" i="140"/>
  <c r="P97" i="140" s="1"/>
  <c r="B97" i="140"/>
  <c r="AB96" i="140"/>
  <c r="AA96" i="140"/>
  <c r="Z96" i="140"/>
  <c r="Y96" i="140"/>
  <c r="X96" i="140"/>
  <c r="W96" i="140"/>
  <c r="V96" i="140"/>
  <c r="U96" i="140"/>
  <c r="T96" i="140"/>
  <c r="S96" i="140"/>
  <c r="R96" i="140"/>
  <c r="E96" i="140"/>
  <c r="D96" i="140"/>
  <c r="C96" i="140"/>
  <c r="B96" i="140"/>
  <c r="AB95" i="140"/>
  <c r="AA95" i="140"/>
  <c r="Z95" i="140"/>
  <c r="Y95" i="140"/>
  <c r="X95" i="140"/>
  <c r="W95" i="140"/>
  <c r="V95" i="140"/>
  <c r="U95" i="140"/>
  <c r="T95" i="140"/>
  <c r="S95" i="140"/>
  <c r="R95" i="140"/>
  <c r="E95" i="140"/>
  <c r="D95" i="140"/>
  <c r="C95" i="140"/>
  <c r="B95" i="140"/>
  <c r="AB94" i="140"/>
  <c r="AA94" i="140"/>
  <c r="Z94" i="140"/>
  <c r="Y94" i="140"/>
  <c r="X94" i="140"/>
  <c r="W94" i="140"/>
  <c r="V94" i="140"/>
  <c r="U94" i="140"/>
  <c r="T94" i="140"/>
  <c r="S94" i="140"/>
  <c r="R94" i="140"/>
  <c r="E94" i="140"/>
  <c r="D94" i="140"/>
  <c r="C94" i="140"/>
  <c r="B94" i="140"/>
  <c r="AB93" i="140"/>
  <c r="AA93" i="140"/>
  <c r="Z93" i="140"/>
  <c r="Y93" i="140"/>
  <c r="X93" i="140"/>
  <c r="W93" i="140"/>
  <c r="V93" i="140"/>
  <c r="U93" i="140"/>
  <c r="T93" i="140"/>
  <c r="S93" i="140"/>
  <c r="R93" i="140"/>
  <c r="E93" i="140"/>
  <c r="D93" i="140"/>
  <c r="C93" i="140"/>
  <c r="B93" i="140"/>
  <c r="AB92" i="140"/>
  <c r="AA92" i="140"/>
  <c r="Z92" i="140"/>
  <c r="Y92" i="140"/>
  <c r="X92" i="140"/>
  <c r="W92" i="140"/>
  <c r="V92" i="140"/>
  <c r="U92" i="140"/>
  <c r="T92" i="140"/>
  <c r="S92" i="140"/>
  <c r="R92" i="140"/>
  <c r="E92" i="140"/>
  <c r="D92" i="140"/>
  <c r="C92" i="140"/>
  <c r="B92" i="140"/>
  <c r="AB91" i="140"/>
  <c r="AA91" i="140"/>
  <c r="Z91" i="140"/>
  <c r="Y91" i="140"/>
  <c r="X91" i="140"/>
  <c r="W91" i="140"/>
  <c r="V91" i="140"/>
  <c r="U91" i="140"/>
  <c r="T91" i="140"/>
  <c r="S91" i="140"/>
  <c r="R91" i="140"/>
  <c r="E91" i="140"/>
  <c r="D91" i="140"/>
  <c r="C91" i="140"/>
  <c r="P91" i="140" s="1"/>
  <c r="B91" i="140"/>
  <c r="AB90" i="140"/>
  <c r="AA90" i="140"/>
  <c r="Z90" i="140"/>
  <c r="Y90" i="140"/>
  <c r="X90" i="140"/>
  <c r="W90" i="140"/>
  <c r="V90" i="140"/>
  <c r="U90" i="140"/>
  <c r="T90" i="140"/>
  <c r="S90" i="140"/>
  <c r="R90" i="140"/>
  <c r="E90" i="140"/>
  <c r="D90" i="140"/>
  <c r="C90" i="140"/>
  <c r="P90" i="140" s="1"/>
  <c r="B90" i="140"/>
  <c r="AB89" i="140"/>
  <c r="AA89" i="140"/>
  <c r="Z89" i="140"/>
  <c r="Y89" i="140"/>
  <c r="X89" i="140"/>
  <c r="W89" i="140"/>
  <c r="V89" i="140"/>
  <c r="U89" i="140"/>
  <c r="T89" i="140"/>
  <c r="S89" i="140"/>
  <c r="R89" i="140"/>
  <c r="E89" i="140"/>
  <c r="D89" i="140"/>
  <c r="C89" i="140"/>
  <c r="P89" i="140" s="1"/>
  <c r="B89" i="140"/>
  <c r="AB88" i="140"/>
  <c r="AA88" i="140"/>
  <c r="Z88" i="140"/>
  <c r="Y88" i="140"/>
  <c r="X88" i="140"/>
  <c r="W88" i="140"/>
  <c r="V88" i="140"/>
  <c r="U88" i="140"/>
  <c r="T88" i="140"/>
  <c r="S88" i="140"/>
  <c r="R88" i="140"/>
  <c r="E88" i="140"/>
  <c r="D88" i="140"/>
  <c r="C88" i="140"/>
  <c r="P88" i="140" s="1"/>
  <c r="B88" i="140"/>
  <c r="AB87" i="140"/>
  <c r="AA87" i="140"/>
  <c r="Z87" i="140"/>
  <c r="Y87" i="140"/>
  <c r="X87" i="140"/>
  <c r="W87" i="140"/>
  <c r="V87" i="140"/>
  <c r="U87" i="140"/>
  <c r="T87" i="140"/>
  <c r="S87" i="140"/>
  <c r="R87" i="140"/>
  <c r="E87" i="140"/>
  <c r="D87" i="140"/>
  <c r="C87" i="140"/>
  <c r="P87" i="140" s="1"/>
  <c r="B87" i="140"/>
  <c r="AB86" i="140"/>
  <c r="AA86" i="140"/>
  <c r="Z86" i="140"/>
  <c r="Y86" i="140"/>
  <c r="X86" i="140"/>
  <c r="W86" i="140"/>
  <c r="V86" i="140"/>
  <c r="U86" i="140"/>
  <c r="T86" i="140"/>
  <c r="S86" i="140"/>
  <c r="R86" i="140"/>
  <c r="E86" i="140"/>
  <c r="D86" i="140"/>
  <c r="C86" i="140"/>
  <c r="P86" i="140" s="1"/>
  <c r="B86" i="140"/>
  <c r="AB85" i="140"/>
  <c r="AA85" i="140"/>
  <c r="Z85" i="140"/>
  <c r="Y85" i="140"/>
  <c r="X85" i="140"/>
  <c r="W85" i="140"/>
  <c r="V85" i="140"/>
  <c r="U85" i="140"/>
  <c r="T85" i="140"/>
  <c r="S85" i="140"/>
  <c r="R85" i="140"/>
  <c r="E85" i="140"/>
  <c r="D85" i="140"/>
  <c r="C85" i="140"/>
  <c r="B85" i="140"/>
  <c r="AB84" i="140"/>
  <c r="AA84" i="140"/>
  <c r="Z84" i="140"/>
  <c r="Y84" i="140"/>
  <c r="X84" i="140"/>
  <c r="W84" i="140"/>
  <c r="V84" i="140"/>
  <c r="U84" i="140"/>
  <c r="T84" i="140"/>
  <c r="S84" i="140"/>
  <c r="R84" i="140"/>
  <c r="E84" i="140"/>
  <c r="D84" i="140"/>
  <c r="C84" i="140"/>
  <c r="B84" i="140"/>
  <c r="AB83" i="140"/>
  <c r="AA83" i="140"/>
  <c r="Z83" i="140"/>
  <c r="Y83" i="140"/>
  <c r="X83" i="140"/>
  <c r="W83" i="140"/>
  <c r="V83" i="140"/>
  <c r="U83" i="140"/>
  <c r="T83" i="140"/>
  <c r="S83" i="140"/>
  <c r="R83" i="140"/>
  <c r="E83" i="140"/>
  <c r="D83" i="140"/>
  <c r="C83" i="140"/>
  <c r="P83" i="140" s="1"/>
  <c r="B83" i="140"/>
  <c r="AB82" i="140"/>
  <c r="AA82" i="140"/>
  <c r="Z82" i="140"/>
  <c r="Y82" i="140"/>
  <c r="X82" i="140"/>
  <c r="W82" i="140"/>
  <c r="V82" i="140"/>
  <c r="U82" i="140"/>
  <c r="T82" i="140"/>
  <c r="S82" i="140"/>
  <c r="R82" i="140"/>
  <c r="E82" i="140"/>
  <c r="D82" i="140"/>
  <c r="C82" i="140"/>
  <c r="P82" i="140" s="1"/>
  <c r="B82" i="140"/>
  <c r="AB81" i="140"/>
  <c r="AA81" i="140"/>
  <c r="Z81" i="140"/>
  <c r="Y81" i="140"/>
  <c r="X81" i="140"/>
  <c r="W81" i="140"/>
  <c r="V81" i="140"/>
  <c r="U81" i="140"/>
  <c r="T81" i="140"/>
  <c r="S81" i="140"/>
  <c r="R81" i="140"/>
  <c r="E81" i="140"/>
  <c r="D81" i="140"/>
  <c r="C81" i="140"/>
  <c r="P81" i="140" s="1"/>
  <c r="B81" i="140"/>
  <c r="AB80" i="140"/>
  <c r="AA80" i="140"/>
  <c r="Z80" i="140"/>
  <c r="Y80" i="140"/>
  <c r="X80" i="140"/>
  <c r="W80" i="140"/>
  <c r="V80" i="140"/>
  <c r="U80" i="140"/>
  <c r="T80" i="140"/>
  <c r="S80" i="140"/>
  <c r="R80" i="140"/>
  <c r="E80" i="140"/>
  <c r="D80" i="140"/>
  <c r="C80" i="140"/>
  <c r="B80" i="140"/>
  <c r="AB79" i="140"/>
  <c r="AA79" i="140"/>
  <c r="Z79" i="140"/>
  <c r="Y79" i="140"/>
  <c r="X79" i="140"/>
  <c r="W79" i="140"/>
  <c r="V79" i="140"/>
  <c r="U79" i="140"/>
  <c r="T79" i="140"/>
  <c r="S79" i="140"/>
  <c r="R79" i="140"/>
  <c r="E79" i="140"/>
  <c r="D79" i="140"/>
  <c r="C79" i="140"/>
  <c r="B79" i="140"/>
  <c r="AB78" i="140"/>
  <c r="AA78" i="140"/>
  <c r="Z78" i="140"/>
  <c r="Y78" i="140"/>
  <c r="X78" i="140"/>
  <c r="W78" i="140"/>
  <c r="V78" i="140"/>
  <c r="U78" i="140"/>
  <c r="T78" i="140"/>
  <c r="S78" i="140"/>
  <c r="R78" i="140"/>
  <c r="E78" i="140"/>
  <c r="D78" i="140"/>
  <c r="C78" i="140"/>
  <c r="B78" i="140"/>
  <c r="AB77" i="140"/>
  <c r="AA77" i="140"/>
  <c r="Z77" i="140"/>
  <c r="Y77" i="140"/>
  <c r="X77" i="140"/>
  <c r="W77" i="140"/>
  <c r="V77" i="140"/>
  <c r="U77" i="140"/>
  <c r="T77" i="140"/>
  <c r="S77" i="140"/>
  <c r="R77" i="140"/>
  <c r="E77" i="140"/>
  <c r="D77" i="140"/>
  <c r="C77" i="140"/>
  <c r="P77" i="140" s="1"/>
  <c r="B77" i="140"/>
  <c r="AB76" i="140"/>
  <c r="AA76" i="140"/>
  <c r="Z76" i="140"/>
  <c r="Y76" i="140"/>
  <c r="X76" i="140"/>
  <c r="W76" i="140"/>
  <c r="V76" i="140"/>
  <c r="U76" i="140"/>
  <c r="T76" i="140"/>
  <c r="S76" i="140"/>
  <c r="R76" i="140"/>
  <c r="E76" i="140"/>
  <c r="D76" i="140"/>
  <c r="C76" i="140"/>
  <c r="P76" i="140" s="1"/>
  <c r="B76" i="140"/>
  <c r="AB75" i="140"/>
  <c r="AA75" i="140"/>
  <c r="Z75" i="140"/>
  <c r="Y75" i="140"/>
  <c r="X75" i="140"/>
  <c r="W75" i="140"/>
  <c r="V75" i="140"/>
  <c r="U75" i="140"/>
  <c r="T75" i="140"/>
  <c r="S75" i="140"/>
  <c r="R75" i="140"/>
  <c r="E75" i="140"/>
  <c r="D75" i="140"/>
  <c r="C75" i="140"/>
  <c r="P75" i="140" s="1"/>
  <c r="B75" i="140"/>
  <c r="AB74" i="140"/>
  <c r="AA74" i="140"/>
  <c r="Z74" i="140"/>
  <c r="Y74" i="140"/>
  <c r="X74" i="140"/>
  <c r="W74" i="140"/>
  <c r="V74" i="140"/>
  <c r="U74" i="140"/>
  <c r="T74" i="140"/>
  <c r="S74" i="140"/>
  <c r="R74" i="140"/>
  <c r="E74" i="140"/>
  <c r="D74" i="140"/>
  <c r="C74" i="140"/>
  <c r="P74" i="140" s="1"/>
  <c r="B74" i="140"/>
  <c r="AB73" i="140"/>
  <c r="AA73" i="140"/>
  <c r="Z73" i="140"/>
  <c r="Y73" i="140"/>
  <c r="X73" i="140"/>
  <c r="W73" i="140"/>
  <c r="V73" i="140"/>
  <c r="U73" i="140"/>
  <c r="T73" i="140"/>
  <c r="S73" i="140"/>
  <c r="R73" i="140"/>
  <c r="E73" i="140"/>
  <c r="D73" i="140"/>
  <c r="C73" i="140"/>
  <c r="P73" i="140" s="1"/>
  <c r="B73" i="140"/>
  <c r="AB72" i="140"/>
  <c r="AA72" i="140"/>
  <c r="Z72" i="140"/>
  <c r="Y72" i="140"/>
  <c r="X72" i="140"/>
  <c r="W72" i="140"/>
  <c r="V72" i="140"/>
  <c r="U72" i="140"/>
  <c r="T72" i="140"/>
  <c r="S72" i="140"/>
  <c r="R72" i="140"/>
  <c r="E72" i="140"/>
  <c r="D72" i="140"/>
  <c r="C72" i="140"/>
  <c r="P72" i="140" s="1"/>
  <c r="B72" i="140"/>
  <c r="AB71" i="140"/>
  <c r="AA71" i="140"/>
  <c r="Z71" i="140"/>
  <c r="Y71" i="140"/>
  <c r="X71" i="140"/>
  <c r="W71" i="140"/>
  <c r="V71" i="140"/>
  <c r="U71" i="140"/>
  <c r="T71" i="140"/>
  <c r="S71" i="140"/>
  <c r="R71" i="140"/>
  <c r="E71" i="140"/>
  <c r="D71" i="140"/>
  <c r="C71" i="140"/>
  <c r="P71" i="140" s="1"/>
  <c r="B71" i="140"/>
  <c r="AB70" i="140"/>
  <c r="AA70" i="140"/>
  <c r="Z70" i="140"/>
  <c r="Y70" i="140"/>
  <c r="X70" i="140"/>
  <c r="W70" i="140"/>
  <c r="V70" i="140"/>
  <c r="U70" i="140"/>
  <c r="T70" i="140"/>
  <c r="S70" i="140"/>
  <c r="R70" i="140"/>
  <c r="E70" i="140"/>
  <c r="D70" i="140"/>
  <c r="C70" i="140"/>
  <c r="B70" i="140"/>
  <c r="AB69" i="140"/>
  <c r="AA69" i="140"/>
  <c r="Z69" i="140"/>
  <c r="Y69" i="140"/>
  <c r="X69" i="140"/>
  <c r="W69" i="140"/>
  <c r="V69" i="140"/>
  <c r="U69" i="140"/>
  <c r="T69" i="140"/>
  <c r="S69" i="140"/>
  <c r="R69" i="140"/>
  <c r="E69" i="140"/>
  <c r="D69" i="140"/>
  <c r="C69" i="140"/>
  <c r="B69" i="140"/>
  <c r="AB68" i="140"/>
  <c r="AA68" i="140"/>
  <c r="Z68" i="140"/>
  <c r="Y68" i="140"/>
  <c r="X68" i="140"/>
  <c r="W68" i="140"/>
  <c r="V68" i="140"/>
  <c r="U68" i="140"/>
  <c r="T68" i="140"/>
  <c r="S68" i="140"/>
  <c r="R68" i="140"/>
  <c r="E68" i="140"/>
  <c r="D68" i="140"/>
  <c r="C68" i="140"/>
  <c r="B68" i="140"/>
  <c r="AB67" i="140"/>
  <c r="AA67" i="140"/>
  <c r="Z67" i="140"/>
  <c r="Y67" i="140"/>
  <c r="X67" i="140"/>
  <c r="W67" i="140"/>
  <c r="V67" i="140"/>
  <c r="U67" i="140"/>
  <c r="T67" i="140"/>
  <c r="S67" i="140"/>
  <c r="R67" i="140"/>
  <c r="E67" i="140"/>
  <c r="D67" i="140"/>
  <c r="C67" i="140"/>
  <c r="B67" i="140"/>
  <c r="AB66" i="140"/>
  <c r="AA66" i="140"/>
  <c r="Z66" i="140"/>
  <c r="Y66" i="140"/>
  <c r="X66" i="140"/>
  <c r="W66" i="140"/>
  <c r="V66" i="140"/>
  <c r="U66" i="140"/>
  <c r="T66" i="140"/>
  <c r="S66" i="140"/>
  <c r="R66" i="140"/>
  <c r="E66" i="140"/>
  <c r="D66" i="140"/>
  <c r="C66" i="140"/>
  <c r="B66" i="140"/>
  <c r="AB65" i="140"/>
  <c r="AA65" i="140"/>
  <c r="Z65" i="140"/>
  <c r="Y65" i="140"/>
  <c r="X65" i="140"/>
  <c r="W65" i="140"/>
  <c r="V65" i="140"/>
  <c r="U65" i="140"/>
  <c r="T65" i="140"/>
  <c r="S65" i="140"/>
  <c r="R65" i="140"/>
  <c r="E65" i="140"/>
  <c r="D65" i="140"/>
  <c r="C65" i="140"/>
  <c r="B65" i="140"/>
  <c r="AB64" i="140"/>
  <c r="AA64" i="140"/>
  <c r="Z64" i="140"/>
  <c r="Y64" i="140"/>
  <c r="X64" i="140"/>
  <c r="W64" i="140"/>
  <c r="V64" i="140"/>
  <c r="U64" i="140"/>
  <c r="T64" i="140"/>
  <c r="S64" i="140"/>
  <c r="R64" i="140"/>
  <c r="E64" i="140"/>
  <c r="D64" i="140"/>
  <c r="C64" i="140"/>
  <c r="B64" i="140"/>
  <c r="AB63" i="140"/>
  <c r="AA63" i="140"/>
  <c r="Z63" i="140"/>
  <c r="Y63" i="140"/>
  <c r="X63" i="140"/>
  <c r="W63" i="140"/>
  <c r="V63" i="140"/>
  <c r="U63" i="140"/>
  <c r="T63" i="140"/>
  <c r="S63" i="140"/>
  <c r="R63" i="140"/>
  <c r="E63" i="140"/>
  <c r="D63" i="140"/>
  <c r="C63" i="140"/>
  <c r="B63" i="140"/>
  <c r="AB62" i="140"/>
  <c r="AA62" i="140"/>
  <c r="Z62" i="140"/>
  <c r="Y62" i="140"/>
  <c r="X62" i="140"/>
  <c r="W62" i="140"/>
  <c r="V62" i="140"/>
  <c r="U62" i="140"/>
  <c r="T62" i="140"/>
  <c r="S62" i="140"/>
  <c r="R62" i="140"/>
  <c r="E62" i="140"/>
  <c r="D62" i="140"/>
  <c r="C62" i="140"/>
  <c r="B62" i="140"/>
  <c r="AB61" i="140"/>
  <c r="AA61" i="140"/>
  <c r="Z61" i="140"/>
  <c r="Y61" i="140"/>
  <c r="X61" i="140"/>
  <c r="W61" i="140"/>
  <c r="V61" i="140"/>
  <c r="U61" i="140"/>
  <c r="T61" i="140"/>
  <c r="S61" i="140"/>
  <c r="R61" i="140"/>
  <c r="E61" i="140"/>
  <c r="D61" i="140"/>
  <c r="C61" i="140"/>
  <c r="B61" i="140"/>
  <c r="AB60" i="140"/>
  <c r="AA60" i="140"/>
  <c r="Z60" i="140"/>
  <c r="Y60" i="140"/>
  <c r="X60" i="140"/>
  <c r="W60" i="140"/>
  <c r="V60" i="140"/>
  <c r="U60" i="140"/>
  <c r="T60" i="140"/>
  <c r="S60" i="140"/>
  <c r="R60" i="140"/>
  <c r="E60" i="140"/>
  <c r="D60" i="140"/>
  <c r="C60" i="140"/>
  <c r="B60" i="140"/>
  <c r="AB59" i="140"/>
  <c r="AA59" i="140"/>
  <c r="Z59" i="140"/>
  <c r="Y59" i="140"/>
  <c r="X59" i="140"/>
  <c r="W59" i="140"/>
  <c r="V59" i="140"/>
  <c r="U59" i="140"/>
  <c r="T59" i="140"/>
  <c r="S59" i="140"/>
  <c r="R59" i="140"/>
  <c r="E59" i="140"/>
  <c r="D59" i="140"/>
  <c r="C59" i="140"/>
  <c r="B59" i="140"/>
  <c r="AB58" i="140"/>
  <c r="AA58" i="140"/>
  <c r="Z58" i="140"/>
  <c r="Y58" i="140"/>
  <c r="X58" i="140"/>
  <c r="W58" i="140"/>
  <c r="V58" i="140"/>
  <c r="U58" i="140"/>
  <c r="T58" i="140"/>
  <c r="S58" i="140"/>
  <c r="R58" i="140"/>
  <c r="E58" i="140"/>
  <c r="D58" i="140"/>
  <c r="C58" i="140"/>
  <c r="B58" i="140"/>
  <c r="AB57" i="140"/>
  <c r="AA57" i="140"/>
  <c r="Z57" i="140"/>
  <c r="Y57" i="140"/>
  <c r="X57" i="140"/>
  <c r="W57" i="140"/>
  <c r="V57" i="140"/>
  <c r="U57" i="140"/>
  <c r="T57" i="140"/>
  <c r="S57" i="140"/>
  <c r="R57" i="140"/>
  <c r="E57" i="140"/>
  <c r="D57" i="140"/>
  <c r="C57" i="140"/>
  <c r="B57" i="140"/>
  <c r="AB56" i="140"/>
  <c r="AA56" i="140"/>
  <c r="Z56" i="140"/>
  <c r="Y56" i="140"/>
  <c r="X56" i="140"/>
  <c r="W56" i="140"/>
  <c r="V56" i="140"/>
  <c r="U56" i="140"/>
  <c r="T56" i="140"/>
  <c r="S56" i="140"/>
  <c r="R56" i="140"/>
  <c r="E56" i="140"/>
  <c r="D56" i="140"/>
  <c r="C56" i="140"/>
  <c r="B56" i="140"/>
  <c r="AB55" i="140"/>
  <c r="AA55" i="140"/>
  <c r="Z55" i="140"/>
  <c r="Y55" i="140"/>
  <c r="X55" i="140"/>
  <c r="W55" i="140"/>
  <c r="V55" i="140"/>
  <c r="U55" i="140"/>
  <c r="T55" i="140"/>
  <c r="S55" i="140"/>
  <c r="R55" i="140"/>
  <c r="E55" i="140"/>
  <c r="D55" i="140"/>
  <c r="C55" i="140"/>
  <c r="B55" i="140"/>
  <c r="AB54" i="140"/>
  <c r="AA54" i="140"/>
  <c r="Z54" i="140"/>
  <c r="Y54" i="140"/>
  <c r="X54" i="140"/>
  <c r="W54" i="140"/>
  <c r="V54" i="140"/>
  <c r="U54" i="140"/>
  <c r="T54" i="140"/>
  <c r="S54" i="140"/>
  <c r="R54" i="140"/>
  <c r="E54" i="140"/>
  <c r="D54" i="140"/>
  <c r="C54" i="140"/>
  <c r="B54" i="140"/>
  <c r="AB53" i="140"/>
  <c r="AA53" i="140"/>
  <c r="Z53" i="140"/>
  <c r="Y53" i="140"/>
  <c r="X53" i="140"/>
  <c r="W53" i="140"/>
  <c r="V53" i="140"/>
  <c r="U53" i="140"/>
  <c r="T53" i="140"/>
  <c r="S53" i="140"/>
  <c r="R53" i="140"/>
  <c r="E53" i="140"/>
  <c r="D53" i="140"/>
  <c r="C53" i="140"/>
  <c r="B53" i="140"/>
  <c r="AB52" i="140"/>
  <c r="AA52" i="140"/>
  <c r="Z52" i="140"/>
  <c r="Y52" i="140"/>
  <c r="X52" i="140"/>
  <c r="W52" i="140"/>
  <c r="V52" i="140"/>
  <c r="U52" i="140"/>
  <c r="T52" i="140"/>
  <c r="S52" i="140"/>
  <c r="R52" i="140"/>
  <c r="E52" i="140"/>
  <c r="D52" i="140"/>
  <c r="C52" i="140"/>
  <c r="B52" i="140"/>
  <c r="AB51" i="140"/>
  <c r="AA51" i="140"/>
  <c r="Z51" i="140"/>
  <c r="Y51" i="140"/>
  <c r="X51" i="140"/>
  <c r="W51" i="140"/>
  <c r="V51" i="140"/>
  <c r="U51" i="140"/>
  <c r="T51" i="140"/>
  <c r="S51" i="140"/>
  <c r="R51" i="140"/>
  <c r="E51" i="140"/>
  <c r="D51" i="140"/>
  <c r="C51" i="140"/>
  <c r="B51" i="140"/>
  <c r="AB50" i="140"/>
  <c r="AA50" i="140"/>
  <c r="Z50" i="140"/>
  <c r="Y50" i="140"/>
  <c r="X50" i="140"/>
  <c r="W50" i="140"/>
  <c r="V50" i="140"/>
  <c r="U50" i="140"/>
  <c r="T50" i="140"/>
  <c r="S50" i="140"/>
  <c r="R50" i="140"/>
  <c r="E50" i="140"/>
  <c r="D50" i="140"/>
  <c r="C50" i="140"/>
  <c r="B50" i="140"/>
  <c r="AB49" i="140"/>
  <c r="AA49" i="140"/>
  <c r="Z49" i="140"/>
  <c r="Y49" i="140"/>
  <c r="X49" i="140"/>
  <c r="W49" i="140"/>
  <c r="V49" i="140"/>
  <c r="U49" i="140"/>
  <c r="T49" i="140"/>
  <c r="S49" i="140"/>
  <c r="R49" i="140"/>
  <c r="E49" i="140"/>
  <c r="D49" i="140"/>
  <c r="C49" i="140"/>
  <c r="B49" i="140"/>
  <c r="AB48" i="140"/>
  <c r="AA48" i="140"/>
  <c r="Z48" i="140"/>
  <c r="Y48" i="140"/>
  <c r="X48" i="140"/>
  <c r="W48" i="140"/>
  <c r="V48" i="140"/>
  <c r="U48" i="140"/>
  <c r="T48" i="140"/>
  <c r="S48" i="140"/>
  <c r="R48" i="140"/>
  <c r="E48" i="140"/>
  <c r="D48" i="140"/>
  <c r="C48" i="140"/>
  <c r="B48" i="140"/>
  <c r="AB47" i="140"/>
  <c r="AA47" i="140"/>
  <c r="Z47" i="140"/>
  <c r="Y47" i="140"/>
  <c r="X47" i="140"/>
  <c r="W47" i="140"/>
  <c r="V47" i="140"/>
  <c r="U47" i="140"/>
  <c r="T47" i="140"/>
  <c r="S47" i="140"/>
  <c r="R47" i="140"/>
  <c r="E47" i="140"/>
  <c r="D47" i="140"/>
  <c r="C47" i="140"/>
  <c r="B47" i="140"/>
  <c r="AB46" i="140"/>
  <c r="AA46" i="140"/>
  <c r="Z46" i="140"/>
  <c r="Y46" i="140"/>
  <c r="X46" i="140"/>
  <c r="W46" i="140"/>
  <c r="V46" i="140"/>
  <c r="U46" i="140"/>
  <c r="T46" i="140"/>
  <c r="S46" i="140"/>
  <c r="R46" i="140"/>
  <c r="E46" i="140"/>
  <c r="D46" i="140"/>
  <c r="C46" i="140"/>
  <c r="B46" i="140"/>
  <c r="AB45" i="140"/>
  <c r="AA45" i="140"/>
  <c r="Z45" i="140"/>
  <c r="Y45" i="140"/>
  <c r="X45" i="140"/>
  <c r="W45" i="140"/>
  <c r="V45" i="140"/>
  <c r="U45" i="140"/>
  <c r="T45" i="140"/>
  <c r="S45" i="140"/>
  <c r="R45" i="140"/>
  <c r="E45" i="140"/>
  <c r="D45" i="140"/>
  <c r="C45" i="140"/>
  <c r="B45" i="140"/>
  <c r="AB44" i="140"/>
  <c r="AA44" i="140"/>
  <c r="Z44" i="140"/>
  <c r="Y44" i="140"/>
  <c r="X44" i="140"/>
  <c r="W44" i="140"/>
  <c r="V44" i="140"/>
  <c r="U44" i="140"/>
  <c r="T44" i="140"/>
  <c r="S44" i="140"/>
  <c r="R44" i="140"/>
  <c r="E44" i="140"/>
  <c r="D44" i="140"/>
  <c r="C44" i="140"/>
  <c r="B44" i="140"/>
  <c r="AB43" i="140"/>
  <c r="AA43" i="140"/>
  <c r="Z43" i="140"/>
  <c r="Y43" i="140"/>
  <c r="X43" i="140"/>
  <c r="W43" i="140"/>
  <c r="V43" i="140"/>
  <c r="U43" i="140"/>
  <c r="T43" i="140"/>
  <c r="S43" i="140"/>
  <c r="R43" i="140"/>
  <c r="E43" i="140"/>
  <c r="D43" i="140"/>
  <c r="C43" i="140"/>
  <c r="B43" i="140"/>
  <c r="AB42" i="140"/>
  <c r="AA42" i="140"/>
  <c r="Z42" i="140"/>
  <c r="Y42" i="140"/>
  <c r="X42" i="140"/>
  <c r="W42" i="140"/>
  <c r="V42" i="140"/>
  <c r="U42" i="140"/>
  <c r="T42" i="140"/>
  <c r="S42" i="140"/>
  <c r="R42" i="140"/>
  <c r="E42" i="140"/>
  <c r="D42" i="140"/>
  <c r="C42" i="140"/>
  <c r="B42" i="140"/>
  <c r="AB41" i="140"/>
  <c r="AA41" i="140"/>
  <c r="Z41" i="140"/>
  <c r="Y41" i="140"/>
  <c r="X41" i="140"/>
  <c r="W41" i="140"/>
  <c r="V41" i="140"/>
  <c r="U41" i="140"/>
  <c r="T41" i="140"/>
  <c r="S41" i="140"/>
  <c r="R41" i="140"/>
  <c r="E41" i="140"/>
  <c r="D41" i="140"/>
  <c r="C41" i="140"/>
  <c r="B41" i="140"/>
  <c r="AB40" i="140"/>
  <c r="AA40" i="140"/>
  <c r="Z40" i="140"/>
  <c r="Y40" i="140"/>
  <c r="X40" i="140"/>
  <c r="W40" i="140"/>
  <c r="V40" i="140"/>
  <c r="U40" i="140"/>
  <c r="T40" i="140"/>
  <c r="S40" i="140"/>
  <c r="R40" i="140"/>
  <c r="E40" i="140"/>
  <c r="D40" i="140"/>
  <c r="C40" i="140"/>
  <c r="B40" i="140"/>
  <c r="AB39" i="140"/>
  <c r="AA39" i="140"/>
  <c r="Z39" i="140"/>
  <c r="Y39" i="140"/>
  <c r="X39" i="140"/>
  <c r="W39" i="140"/>
  <c r="V39" i="140"/>
  <c r="U39" i="140"/>
  <c r="T39" i="140"/>
  <c r="S39" i="140"/>
  <c r="R39" i="140"/>
  <c r="E39" i="140"/>
  <c r="D39" i="140"/>
  <c r="C39" i="140"/>
  <c r="B39" i="140"/>
  <c r="AB38" i="140"/>
  <c r="AA38" i="140"/>
  <c r="Z38" i="140"/>
  <c r="Y38" i="140"/>
  <c r="X38" i="140"/>
  <c r="W38" i="140"/>
  <c r="V38" i="140"/>
  <c r="U38" i="140"/>
  <c r="T38" i="140"/>
  <c r="S38" i="140"/>
  <c r="R38" i="140"/>
  <c r="E38" i="140"/>
  <c r="D38" i="140"/>
  <c r="C38" i="140"/>
  <c r="B38" i="140"/>
  <c r="AB37" i="140"/>
  <c r="AA37" i="140"/>
  <c r="Z37" i="140"/>
  <c r="Y37" i="140"/>
  <c r="X37" i="140"/>
  <c r="W37" i="140"/>
  <c r="V37" i="140"/>
  <c r="U37" i="140"/>
  <c r="T37" i="140"/>
  <c r="S37" i="140"/>
  <c r="R37" i="140"/>
  <c r="E37" i="140"/>
  <c r="D37" i="140"/>
  <c r="C37" i="140"/>
  <c r="B37" i="140"/>
  <c r="AB36" i="140"/>
  <c r="AA36" i="140"/>
  <c r="Z36" i="140"/>
  <c r="Y36" i="140"/>
  <c r="X36" i="140"/>
  <c r="W36" i="140"/>
  <c r="V36" i="140"/>
  <c r="U36" i="140"/>
  <c r="T36" i="140"/>
  <c r="S36" i="140"/>
  <c r="R36" i="140"/>
  <c r="E36" i="140"/>
  <c r="D36" i="140"/>
  <c r="C36" i="140"/>
  <c r="B36" i="140"/>
  <c r="AB35" i="140"/>
  <c r="AA35" i="140"/>
  <c r="Z35" i="140"/>
  <c r="Y35" i="140"/>
  <c r="X35" i="140"/>
  <c r="W35" i="140"/>
  <c r="V35" i="140"/>
  <c r="U35" i="140"/>
  <c r="T35" i="140"/>
  <c r="S35" i="140"/>
  <c r="R35" i="140"/>
  <c r="E35" i="140"/>
  <c r="D35" i="140"/>
  <c r="C35" i="140"/>
  <c r="B35" i="140"/>
  <c r="AB34" i="140"/>
  <c r="AA34" i="140"/>
  <c r="Z34" i="140"/>
  <c r="Y34" i="140"/>
  <c r="X34" i="140"/>
  <c r="W34" i="140"/>
  <c r="V34" i="140"/>
  <c r="U34" i="140"/>
  <c r="T34" i="140"/>
  <c r="S34" i="140"/>
  <c r="R34" i="140"/>
  <c r="E34" i="140"/>
  <c r="D34" i="140"/>
  <c r="C34" i="140"/>
  <c r="B34" i="140"/>
  <c r="AB33" i="140"/>
  <c r="AA33" i="140"/>
  <c r="Z33" i="140"/>
  <c r="Y33" i="140"/>
  <c r="X33" i="140"/>
  <c r="W33" i="140"/>
  <c r="V33" i="140"/>
  <c r="U33" i="140"/>
  <c r="T33" i="140"/>
  <c r="S33" i="140"/>
  <c r="R33" i="140"/>
  <c r="E33" i="140"/>
  <c r="D33" i="140"/>
  <c r="C33" i="140"/>
  <c r="P33" i="140" s="1"/>
  <c r="B33" i="140"/>
  <c r="AB32" i="140"/>
  <c r="AA32" i="140"/>
  <c r="Z32" i="140"/>
  <c r="Y32" i="140"/>
  <c r="X32" i="140"/>
  <c r="W32" i="140"/>
  <c r="V32" i="140"/>
  <c r="U32" i="140"/>
  <c r="T32" i="140"/>
  <c r="S32" i="140"/>
  <c r="R32" i="140"/>
  <c r="E32" i="140"/>
  <c r="D32" i="140"/>
  <c r="C32" i="140"/>
  <c r="P32" i="140" s="1"/>
  <c r="B32" i="140"/>
  <c r="AB31" i="140"/>
  <c r="AA31" i="140"/>
  <c r="Z31" i="140"/>
  <c r="Y31" i="140"/>
  <c r="X31" i="140"/>
  <c r="W31" i="140"/>
  <c r="V31" i="140"/>
  <c r="U31" i="140"/>
  <c r="T31" i="140"/>
  <c r="S31" i="140"/>
  <c r="R31" i="140"/>
  <c r="E31" i="140"/>
  <c r="D31" i="140"/>
  <c r="C31" i="140"/>
  <c r="B31" i="140"/>
  <c r="AB30" i="140"/>
  <c r="AA30" i="140"/>
  <c r="Z30" i="140"/>
  <c r="Y30" i="140"/>
  <c r="X30" i="140"/>
  <c r="W30" i="140"/>
  <c r="V30" i="140"/>
  <c r="U30" i="140"/>
  <c r="T30" i="140"/>
  <c r="S30" i="140"/>
  <c r="R30" i="140"/>
  <c r="E30" i="140"/>
  <c r="D30" i="140"/>
  <c r="C30" i="140"/>
  <c r="B30" i="140"/>
  <c r="AB29" i="140"/>
  <c r="AA29" i="140"/>
  <c r="Z29" i="140"/>
  <c r="Y29" i="140"/>
  <c r="X29" i="140"/>
  <c r="W29" i="140"/>
  <c r="V29" i="140"/>
  <c r="U29" i="140"/>
  <c r="T29" i="140"/>
  <c r="S29" i="140"/>
  <c r="R29" i="140"/>
  <c r="E29" i="140"/>
  <c r="D29" i="140"/>
  <c r="C29" i="140"/>
  <c r="B29" i="140"/>
  <c r="AB28" i="140"/>
  <c r="AA28" i="140"/>
  <c r="Z28" i="140"/>
  <c r="Y28" i="140"/>
  <c r="X28" i="140"/>
  <c r="W28" i="140"/>
  <c r="V28" i="140"/>
  <c r="U28" i="140"/>
  <c r="T28" i="140"/>
  <c r="S28" i="140"/>
  <c r="R28" i="140"/>
  <c r="E28" i="140"/>
  <c r="D28" i="140"/>
  <c r="C28" i="140"/>
  <c r="B28" i="140"/>
  <c r="AB27" i="140"/>
  <c r="AA27" i="140"/>
  <c r="Z27" i="140"/>
  <c r="Y27" i="140"/>
  <c r="X27" i="140"/>
  <c r="W27" i="140"/>
  <c r="V27" i="140"/>
  <c r="U27" i="140"/>
  <c r="T27" i="140"/>
  <c r="S27" i="140"/>
  <c r="R27" i="140"/>
  <c r="E27" i="140"/>
  <c r="D27" i="140"/>
  <c r="C27" i="140"/>
  <c r="B27" i="140"/>
  <c r="AB26" i="140"/>
  <c r="AA26" i="140"/>
  <c r="Z26" i="140"/>
  <c r="Y26" i="140"/>
  <c r="X26" i="140"/>
  <c r="W26" i="140"/>
  <c r="V26" i="140"/>
  <c r="U26" i="140"/>
  <c r="T26" i="140"/>
  <c r="S26" i="140"/>
  <c r="R26" i="140"/>
  <c r="E26" i="140"/>
  <c r="D26" i="140"/>
  <c r="C26" i="140"/>
  <c r="B26" i="140"/>
  <c r="AB25" i="140"/>
  <c r="AA25" i="140"/>
  <c r="Z25" i="140"/>
  <c r="Y25" i="140"/>
  <c r="X25" i="140"/>
  <c r="W25" i="140"/>
  <c r="V25" i="140"/>
  <c r="U25" i="140"/>
  <c r="T25" i="140"/>
  <c r="S25" i="140"/>
  <c r="R25" i="140"/>
  <c r="E25" i="140"/>
  <c r="D25" i="140"/>
  <c r="C25" i="140"/>
  <c r="B25" i="140"/>
  <c r="AB24" i="140"/>
  <c r="AA24" i="140"/>
  <c r="Z24" i="140"/>
  <c r="Y24" i="140"/>
  <c r="X24" i="140"/>
  <c r="W24" i="140"/>
  <c r="V24" i="140"/>
  <c r="U24" i="140"/>
  <c r="T24" i="140"/>
  <c r="S24" i="140"/>
  <c r="R24" i="140"/>
  <c r="E24" i="140"/>
  <c r="D24" i="140"/>
  <c r="C24" i="140"/>
  <c r="B24" i="140"/>
  <c r="AB23" i="140"/>
  <c r="AA23" i="140"/>
  <c r="Z23" i="140"/>
  <c r="Y23" i="140"/>
  <c r="X23" i="140"/>
  <c r="W23" i="140"/>
  <c r="V23" i="140"/>
  <c r="U23" i="140"/>
  <c r="T23" i="140"/>
  <c r="S23" i="140"/>
  <c r="R23" i="140"/>
  <c r="E23" i="140"/>
  <c r="D23" i="140"/>
  <c r="C23" i="140"/>
  <c r="B23" i="140"/>
  <c r="AB22" i="140"/>
  <c r="AA22" i="140"/>
  <c r="Z22" i="140"/>
  <c r="Y22" i="140"/>
  <c r="X22" i="140"/>
  <c r="W22" i="140"/>
  <c r="V22" i="140"/>
  <c r="U22" i="140"/>
  <c r="T22" i="140"/>
  <c r="S22" i="140"/>
  <c r="R22" i="140"/>
  <c r="E22" i="140"/>
  <c r="D22" i="140"/>
  <c r="C22" i="140"/>
  <c r="B22" i="140"/>
  <c r="AB21" i="140"/>
  <c r="AA21" i="140"/>
  <c r="Z21" i="140"/>
  <c r="Y21" i="140"/>
  <c r="X21" i="140"/>
  <c r="W21" i="140"/>
  <c r="V21" i="140"/>
  <c r="U21" i="140"/>
  <c r="T21" i="140"/>
  <c r="S21" i="140"/>
  <c r="R21" i="140"/>
  <c r="E21" i="140"/>
  <c r="D21" i="140"/>
  <c r="C21" i="140"/>
  <c r="B21" i="140"/>
  <c r="AB20" i="140"/>
  <c r="AA20" i="140"/>
  <c r="Z20" i="140"/>
  <c r="Y20" i="140"/>
  <c r="X20" i="140"/>
  <c r="W20" i="140"/>
  <c r="V20" i="140"/>
  <c r="U20" i="140"/>
  <c r="T20" i="140"/>
  <c r="S20" i="140"/>
  <c r="R20" i="140"/>
  <c r="E20" i="140"/>
  <c r="D20" i="140"/>
  <c r="C20" i="140"/>
  <c r="B20" i="140"/>
  <c r="AB19" i="140"/>
  <c r="AA19" i="140"/>
  <c r="Z19" i="140"/>
  <c r="Y19" i="140"/>
  <c r="X19" i="140"/>
  <c r="W19" i="140"/>
  <c r="V19" i="140"/>
  <c r="U19" i="140"/>
  <c r="T19" i="140"/>
  <c r="S19" i="140"/>
  <c r="R19" i="140"/>
  <c r="E19" i="140"/>
  <c r="D19" i="140"/>
  <c r="C19" i="140"/>
  <c r="B19" i="140"/>
  <c r="AB18" i="140"/>
  <c r="AA18" i="140"/>
  <c r="Z18" i="140"/>
  <c r="Y18" i="140"/>
  <c r="X18" i="140"/>
  <c r="W18" i="140"/>
  <c r="V18" i="140"/>
  <c r="U18" i="140"/>
  <c r="T18" i="140"/>
  <c r="S18" i="140"/>
  <c r="R18" i="140"/>
  <c r="E18" i="140"/>
  <c r="D18" i="140"/>
  <c r="C18" i="140"/>
  <c r="B18" i="140"/>
  <c r="AB17" i="140"/>
  <c r="AA17" i="140"/>
  <c r="Z17" i="140"/>
  <c r="Y17" i="140"/>
  <c r="X17" i="140"/>
  <c r="W17" i="140"/>
  <c r="V17" i="140"/>
  <c r="U17" i="140"/>
  <c r="T17" i="140"/>
  <c r="S17" i="140"/>
  <c r="R17" i="140"/>
  <c r="E17" i="140"/>
  <c r="D17" i="140"/>
  <c r="C17" i="140"/>
  <c r="P17" i="140" s="1"/>
  <c r="B17" i="140"/>
  <c r="AB16" i="140"/>
  <c r="AA16" i="140"/>
  <c r="Z16" i="140"/>
  <c r="Y16" i="140"/>
  <c r="X16" i="140"/>
  <c r="W16" i="140"/>
  <c r="V16" i="140"/>
  <c r="U16" i="140"/>
  <c r="T16" i="140"/>
  <c r="S16" i="140"/>
  <c r="R16" i="140"/>
  <c r="E16" i="140"/>
  <c r="D16" i="140"/>
  <c r="C16" i="140"/>
  <c r="P16" i="140" s="1"/>
  <c r="B16" i="140"/>
  <c r="AB15" i="140"/>
  <c r="AA15" i="140"/>
  <c r="Z15" i="140"/>
  <c r="Y15" i="140"/>
  <c r="X15" i="140"/>
  <c r="W15" i="140"/>
  <c r="V15" i="140"/>
  <c r="U15" i="140"/>
  <c r="T15" i="140"/>
  <c r="S15" i="140"/>
  <c r="R15" i="140"/>
  <c r="E15" i="140"/>
  <c r="D15" i="140"/>
  <c r="C15" i="140"/>
  <c r="P15" i="140" s="1"/>
  <c r="B15" i="140"/>
  <c r="AB14" i="140"/>
  <c r="AA14" i="140"/>
  <c r="Z14" i="140"/>
  <c r="Y14" i="140"/>
  <c r="X14" i="140"/>
  <c r="W14" i="140"/>
  <c r="V14" i="140"/>
  <c r="U14" i="140"/>
  <c r="T14" i="140"/>
  <c r="S14" i="140"/>
  <c r="R14" i="140"/>
  <c r="E14" i="140"/>
  <c r="D14" i="140"/>
  <c r="C14" i="140"/>
  <c r="P14" i="140" s="1"/>
  <c r="B14" i="140"/>
  <c r="AB13" i="140"/>
  <c r="AA13" i="140"/>
  <c r="Z13" i="140"/>
  <c r="Y13" i="140"/>
  <c r="X13" i="140"/>
  <c r="W13" i="140"/>
  <c r="V13" i="140"/>
  <c r="U13" i="140"/>
  <c r="T13" i="140"/>
  <c r="S13" i="140"/>
  <c r="R13" i="140"/>
  <c r="E13" i="140"/>
  <c r="D13" i="140"/>
  <c r="C13" i="140"/>
  <c r="B13" i="140"/>
  <c r="AB12" i="140"/>
  <c r="AA12" i="140"/>
  <c r="Z12" i="140"/>
  <c r="Y12" i="140"/>
  <c r="X12" i="140"/>
  <c r="W12" i="140"/>
  <c r="V12" i="140"/>
  <c r="U12" i="140"/>
  <c r="T12" i="140"/>
  <c r="S12" i="140"/>
  <c r="R12" i="140"/>
  <c r="E12" i="140"/>
  <c r="D12" i="140"/>
  <c r="C12" i="140"/>
  <c r="B12" i="140"/>
  <c r="AB11" i="140"/>
  <c r="AA11" i="140"/>
  <c r="Z11" i="140"/>
  <c r="Y11" i="140"/>
  <c r="X11" i="140"/>
  <c r="W11" i="140"/>
  <c r="V11" i="140"/>
  <c r="U11" i="140"/>
  <c r="T11" i="140"/>
  <c r="S11" i="140"/>
  <c r="R11" i="140"/>
  <c r="E11" i="140"/>
  <c r="D11" i="140"/>
  <c r="C11" i="140"/>
  <c r="B11" i="140"/>
  <c r="AB10" i="140"/>
  <c r="AA10" i="140"/>
  <c r="Z10" i="140"/>
  <c r="Y10" i="140"/>
  <c r="X10" i="140"/>
  <c r="W10" i="140"/>
  <c r="V10" i="140"/>
  <c r="U10" i="140"/>
  <c r="T10" i="140"/>
  <c r="S10" i="140"/>
  <c r="R10" i="140"/>
  <c r="E10" i="140"/>
  <c r="D10" i="140"/>
  <c r="C10" i="140"/>
  <c r="P10" i="140" s="1"/>
  <c r="B10" i="140"/>
  <c r="AB9" i="140"/>
  <c r="AA9" i="140"/>
  <c r="Z9" i="140"/>
  <c r="Y9" i="140"/>
  <c r="X9" i="140"/>
  <c r="W9" i="140"/>
  <c r="V9" i="140"/>
  <c r="U9" i="140"/>
  <c r="T9" i="140"/>
  <c r="S9" i="140"/>
  <c r="R9" i="140"/>
  <c r="E9" i="140"/>
  <c r="D9" i="140"/>
  <c r="C9" i="140"/>
  <c r="P9" i="140" s="1"/>
  <c r="B9" i="140"/>
  <c r="AB8" i="140"/>
  <c r="AA8" i="140"/>
  <c r="Z8" i="140"/>
  <c r="Y8" i="140"/>
  <c r="X8" i="140"/>
  <c r="W8" i="140"/>
  <c r="V8" i="140"/>
  <c r="U8" i="140"/>
  <c r="T8" i="140"/>
  <c r="S8" i="140"/>
  <c r="R8" i="140"/>
  <c r="E8" i="140"/>
  <c r="D8" i="140"/>
  <c r="C8" i="140"/>
  <c r="P8" i="140" s="1"/>
  <c r="B8" i="140"/>
  <c r="AB7" i="140"/>
  <c r="AA7" i="140"/>
  <c r="Z7" i="140"/>
  <c r="Y7" i="140"/>
  <c r="X7" i="140"/>
  <c r="W7" i="140"/>
  <c r="V7" i="140"/>
  <c r="U7" i="140"/>
  <c r="T7" i="140"/>
  <c r="S7" i="140"/>
  <c r="R7" i="140"/>
  <c r="E7" i="140"/>
  <c r="D7" i="140"/>
  <c r="C7" i="140"/>
  <c r="B7" i="140"/>
  <c r="AB6" i="140"/>
  <c r="AA6" i="140"/>
  <c r="Z6" i="140"/>
  <c r="Y6" i="140"/>
  <c r="X6" i="140"/>
  <c r="W6" i="140"/>
  <c r="V6" i="140"/>
  <c r="U6" i="140"/>
  <c r="T6" i="140"/>
  <c r="S6" i="140"/>
  <c r="R6" i="140"/>
  <c r="E6" i="140"/>
  <c r="D6" i="140"/>
  <c r="C6" i="140"/>
  <c r="B6" i="140"/>
  <c r="AB5" i="140"/>
  <c r="AA5" i="140"/>
  <c r="Z5" i="140"/>
  <c r="Y5" i="140"/>
  <c r="X5" i="140"/>
  <c r="W5" i="140"/>
  <c r="V5" i="140"/>
  <c r="U5" i="140"/>
  <c r="T5" i="140"/>
  <c r="S5" i="140"/>
  <c r="R5" i="140"/>
  <c r="E5" i="140"/>
  <c r="D5" i="140"/>
  <c r="C5" i="140"/>
  <c r="B5" i="140"/>
  <c r="AB4" i="140"/>
  <c r="AA4" i="140"/>
  <c r="Z4" i="140"/>
  <c r="Y4" i="140"/>
  <c r="X4" i="140"/>
  <c r="W4" i="140"/>
  <c r="V4" i="140"/>
  <c r="U4" i="140"/>
  <c r="T4" i="140"/>
  <c r="S4" i="140"/>
  <c r="R4" i="140"/>
  <c r="E4" i="140"/>
  <c r="D4" i="140"/>
  <c r="C4" i="140"/>
  <c r="B4" i="140"/>
  <c r="AB3" i="140"/>
  <c r="E3" i="140"/>
  <c r="D3" i="140"/>
  <c r="C3" i="140"/>
  <c r="B3" i="140"/>
  <c r="AB133" i="141"/>
  <c r="AA133" i="141"/>
  <c r="Z133" i="141"/>
  <c r="Y133" i="141"/>
  <c r="X133" i="141"/>
  <c r="W133" i="141"/>
  <c r="V133" i="141"/>
  <c r="U133" i="141"/>
  <c r="T133" i="141"/>
  <c r="S133" i="141"/>
  <c r="R133" i="141"/>
  <c r="E133" i="141"/>
  <c r="D133" i="141"/>
  <c r="C133" i="141"/>
  <c r="P133" i="141" s="1"/>
  <c r="B133" i="141"/>
  <c r="AB132" i="141"/>
  <c r="AA132" i="141"/>
  <c r="Z132" i="141"/>
  <c r="Y132" i="141"/>
  <c r="X132" i="141"/>
  <c r="W132" i="141"/>
  <c r="V132" i="141"/>
  <c r="U132" i="141"/>
  <c r="T132" i="141"/>
  <c r="S132" i="141"/>
  <c r="R132" i="141"/>
  <c r="E132" i="141"/>
  <c r="D132" i="141"/>
  <c r="C132" i="141"/>
  <c r="P132" i="141" s="1"/>
  <c r="B132" i="141"/>
  <c r="AB131" i="141"/>
  <c r="AA131" i="141"/>
  <c r="Z131" i="141"/>
  <c r="Y131" i="141"/>
  <c r="X131" i="141"/>
  <c r="W131" i="141"/>
  <c r="V131" i="141"/>
  <c r="U131" i="141"/>
  <c r="T131" i="141"/>
  <c r="S131" i="141"/>
  <c r="R131" i="141"/>
  <c r="E131" i="141"/>
  <c r="D131" i="141"/>
  <c r="C131" i="141"/>
  <c r="B131" i="141"/>
  <c r="AB130" i="141"/>
  <c r="AA130" i="141"/>
  <c r="Z130" i="141"/>
  <c r="Y130" i="141"/>
  <c r="X130" i="141"/>
  <c r="W130" i="141"/>
  <c r="V130" i="141"/>
  <c r="U130" i="141"/>
  <c r="T130" i="141"/>
  <c r="S130" i="141"/>
  <c r="R130" i="141"/>
  <c r="E130" i="141"/>
  <c r="D130" i="141"/>
  <c r="C130" i="141"/>
  <c r="B130" i="141"/>
  <c r="AB129" i="141"/>
  <c r="AA129" i="141"/>
  <c r="Z129" i="141"/>
  <c r="Y129" i="141"/>
  <c r="X129" i="141"/>
  <c r="W129" i="141"/>
  <c r="V129" i="141"/>
  <c r="U129" i="141"/>
  <c r="T129" i="141"/>
  <c r="S129" i="141"/>
  <c r="R129" i="141"/>
  <c r="E129" i="141"/>
  <c r="D129" i="141"/>
  <c r="C129" i="141"/>
  <c r="B129" i="141"/>
  <c r="AB128" i="141"/>
  <c r="AA128" i="141"/>
  <c r="Z128" i="141"/>
  <c r="Y128" i="141"/>
  <c r="X128" i="141"/>
  <c r="W128" i="141"/>
  <c r="V128" i="141"/>
  <c r="U128" i="141"/>
  <c r="T128" i="141"/>
  <c r="S128" i="141"/>
  <c r="R128" i="141"/>
  <c r="E128" i="141"/>
  <c r="D128" i="141"/>
  <c r="C128" i="141"/>
  <c r="B128" i="141"/>
  <c r="AB127" i="141"/>
  <c r="AA127" i="141"/>
  <c r="Z127" i="141"/>
  <c r="Y127" i="141"/>
  <c r="X127" i="141"/>
  <c r="W127" i="141"/>
  <c r="V127" i="141"/>
  <c r="U127" i="141"/>
  <c r="T127" i="141"/>
  <c r="S127" i="141"/>
  <c r="R127" i="141"/>
  <c r="E127" i="141"/>
  <c r="D127" i="141"/>
  <c r="C127" i="141"/>
  <c r="B127" i="141"/>
  <c r="AB126" i="141"/>
  <c r="AA126" i="141"/>
  <c r="Z126" i="141"/>
  <c r="Y126" i="141"/>
  <c r="X126" i="141"/>
  <c r="W126" i="141"/>
  <c r="V126" i="141"/>
  <c r="U126" i="141"/>
  <c r="T126" i="141"/>
  <c r="S126" i="141"/>
  <c r="R126" i="141"/>
  <c r="E126" i="141"/>
  <c r="D126" i="141"/>
  <c r="C126" i="141"/>
  <c r="B126" i="141"/>
  <c r="AB125" i="141"/>
  <c r="AA125" i="141"/>
  <c r="Z125" i="141"/>
  <c r="Y125" i="141"/>
  <c r="X125" i="141"/>
  <c r="W125" i="141"/>
  <c r="V125" i="141"/>
  <c r="U125" i="141"/>
  <c r="T125" i="141"/>
  <c r="S125" i="141"/>
  <c r="R125" i="141"/>
  <c r="E125" i="141"/>
  <c r="D125" i="141"/>
  <c r="C125" i="141"/>
  <c r="B125" i="141"/>
  <c r="AB124" i="141"/>
  <c r="AA124" i="141"/>
  <c r="Z124" i="141"/>
  <c r="Y124" i="141"/>
  <c r="X124" i="141"/>
  <c r="W124" i="141"/>
  <c r="V124" i="141"/>
  <c r="U124" i="141"/>
  <c r="T124" i="141"/>
  <c r="S124" i="141"/>
  <c r="R124" i="141"/>
  <c r="E124" i="141"/>
  <c r="D124" i="141"/>
  <c r="C124" i="141"/>
  <c r="B124" i="141"/>
  <c r="AB123" i="141"/>
  <c r="AA123" i="141"/>
  <c r="Z123" i="141"/>
  <c r="Y123" i="141"/>
  <c r="X123" i="141"/>
  <c r="W123" i="141"/>
  <c r="V123" i="141"/>
  <c r="U123" i="141"/>
  <c r="T123" i="141"/>
  <c r="S123" i="141"/>
  <c r="R123" i="141"/>
  <c r="E123" i="141"/>
  <c r="D123" i="141"/>
  <c r="C123" i="141"/>
  <c r="B123" i="141"/>
  <c r="AB122" i="141"/>
  <c r="AA122" i="141"/>
  <c r="Z122" i="141"/>
  <c r="Y122" i="141"/>
  <c r="X122" i="141"/>
  <c r="W122" i="141"/>
  <c r="V122" i="141"/>
  <c r="U122" i="141"/>
  <c r="T122" i="141"/>
  <c r="S122" i="141"/>
  <c r="R122" i="141"/>
  <c r="E122" i="141"/>
  <c r="D122" i="141"/>
  <c r="C122" i="141"/>
  <c r="B122" i="141"/>
  <c r="AB121" i="141"/>
  <c r="AA121" i="141"/>
  <c r="Z121" i="141"/>
  <c r="Y121" i="141"/>
  <c r="X121" i="141"/>
  <c r="W121" i="141"/>
  <c r="V121" i="141"/>
  <c r="U121" i="141"/>
  <c r="T121" i="141"/>
  <c r="S121" i="141"/>
  <c r="R121" i="141"/>
  <c r="E121" i="141"/>
  <c r="D121" i="141"/>
  <c r="C121" i="141"/>
  <c r="B121" i="141"/>
  <c r="AB120" i="141"/>
  <c r="AA120" i="141"/>
  <c r="Z120" i="141"/>
  <c r="Y120" i="141"/>
  <c r="X120" i="141"/>
  <c r="W120" i="141"/>
  <c r="V120" i="141"/>
  <c r="U120" i="141"/>
  <c r="T120" i="141"/>
  <c r="S120" i="141"/>
  <c r="R120" i="141"/>
  <c r="E120" i="141"/>
  <c r="D120" i="141"/>
  <c r="C120" i="141"/>
  <c r="B120" i="141"/>
  <c r="AB119" i="141"/>
  <c r="AA119" i="141"/>
  <c r="Z119" i="141"/>
  <c r="Y119" i="141"/>
  <c r="X119" i="141"/>
  <c r="W119" i="141"/>
  <c r="V119" i="141"/>
  <c r="U119" i="141"/>
  <c r="T119" i="141"/>
  <c r="S119" i="141"/>
  <c r="R119" i="141"/>
  <c r="E119" i="141"/>
  <c r="D119" i="141"/>
  <c r="C119" i="141"/>
  <c r="B119" i="141"/>
  <c r="AB118" i="141"/>
  <c r="AA118" i="141"/>
  <c r="Z118" i="141"/>
  <c r="Y118" i="141"/>
  <c r="X118" i="141"/>
  <c r="W118" i="141"/>
  <c r="V118" i="141"/>
  <c r="U118" i="141"/>
  <c r="T118" i="141"/>
  <c r="S118" i="141"/>
  <c r="R118" i="141"/>
  <c r="E118" i="141"/>
  <c r="D118" i="141"/>
  <c r="C118" i="141"/>
  <c r="B118" i="141"/>
  <c r="AB117" i="141"/>
  <c r="AA117" i="141"/>
  <c r="Z117" i="141"/>
  <c r="Y117" i="141"/>
  <c r="X117" i="141"/>
  <c r="W117" i="141"/>
  <c r="V117" i="141"/>
  <c r="U117" i="141"/>
  <c r="T117" i="141"/>
  <c r="S117" i="141"/>
  <c r="R117" i="141"/>
  <c r="E117" i="141"/>
  <c r="D117" i="141"/>
  <c r="C117" i="141"/>
  <c r="B117" i="141"/>
  <c r="AB116" i="141"/>
  <c r="AA116" i="141"/>
  <c r="Z116" i="141"/>
  <c r="Y116" i="141"/>
  <c r="X116" i="141"/>
  <c r="W116" i="141"/>
  <c r="V116" i="141"/>
  <c r="U116" i="141"/>
  <c r="T116" i="141"/>
  <c r="S116" i="141"/>
  <c r="R116" i="141"/>
  <c r="E116" i="141"/>
  <c r="D116" i="141"/>
  <c r="C116" i="141"/>
  <c r="P116" i="141" s="1"/>
  <c r="B116" i="141"/>
  <c r="AB115" i="141"/>
  <c r="AA115" i="141"/>
  <c r="Z115" i="141"/>
  <c r="Y115" i="141"/>
  <c r="X115" i="141"/>
  <c r="W115" i="141"/>
  <c r="V115" i="141"/>
  <c r="U115" i="141"/>
  <c r="T115" i="141"/>
  <c r="S115" i="141"/>
  <c r="R115" i="141"/>
  <c r="E115" i="141"/>
  <c r="D115" i="141"/>
  <c r="C115" i="141"/>
  <c r="P115" i="141" s="1"/>
  <c r="B115" i="141"/>
  <c r="AB114" i="141"/>
  <c r="AA114" i="141"/>
  <c r="Z114" i="141"/>
  <c r="Y114" i="141"/>
  <c r="X114" i="141"/>
  <c r="W114" i="141"/>
  <c r="V114" i="141"/>
  <c r="U114" i="141"/>
  <c r="T114" i="141"/>
  <c r="S114" i="141"/>
  <c r="R114" i="141"/>
  <c r="E114" i="141"/>
  <c r="D114" i="141"/>
  <c r="C114" i="141"/>
  <c r="P114" i="141" s="1"/>
  <c r="B114" i="141"/>
  <c r="AB113" i="141"/>
  <c r="AA113" i="141"/>
  <c r="Z113" i="141"/>
  <c r="Y113" i="141"/>
  <c r="X113" i="141"/>
  <c r="W113" i="141"/>
  <c r="V113" i="141"/>
  <c r="U113" i="141"/>
  <c r="T113" i="141"/>
  <c r="S113" i="141"/>
  <c r="R113" i="141"/>
  <c r="E113" i="141"/>
  <c r="D113" i="141"/>
  <c r="C113" i="141"/>
  <c r="P113" i="141" s="1"/>
  <c r="B113" i="141"/>
  <c r="AB112" i="141"/>
  <c r="AA112" i="141"/>
  <c r="Z112" i="141"/>
  <c r="Y112" i="141"/>
  <c r="X112" i="141"/>
  <c r="W112" i="141"/>
  <c r="V112" i="141"/>
  <c r="U112" i="141"/>
  <c r="T112" i="141"/>
  <c r="S112" i="141"/>
  <c r="R112" i="141"/>
  <c r="E112" i="141"/>
  <c r="D112" i="141"/>
  <c r="C112" i="141"/>
  <c r="P112" i="141" s="1"/>
  <c r="B112" i="141"/>
  <c r="AB111" i="141"/>
  <c r="AA111" i="141"/>
  <c r="Z111" i="141"/>
  <c r="Y111" i="141"/>
  <c r="X111" i="141"/>
  <c r="W111" i="141"/>
  <c r="V111" i="141"/>
  <c r="U111" i="141"/>
  <c r="T111" i="141"/>
  <c r="S111" i="141"/>
  <c r="R111" i="141"/>
  <c r="E111" i="141"/>
  <c r="D111" i="141"/>
  <c r="C111" i="141"/>
  <c r="B111" i="141"/>
  <c r="AB110" i="141"/>
  <c r="AA110" i="141"/>
  <c r="Z110" i="141"/>
  <c r="Y110" i="141"/>
  <c r="X110" i="141"/>
  <c r="W110" i="141"/>
  <c r="V110" i="141"/>
  <c r="U110" i="141"/>
  <c r="T110" i="141"/>
  <c r="S110" i="141"/>
  <c r="R110" i="141"/>
  <c r="E110" i="141"/>
  <c r="D110" i="141"/>
  <c r="C110" i="141"/>
  <c r="B110" i="141"/>
  <c r="AB109" i="141"/>
  <c r="AA109" i="141"/>
  <c r="Z109" i="141"/>
  <c r="Y109" i="141"/>
  <c r="X109" i="141"/>
  <c r="W109" i="141"/>
  <c r="V109" i="141"/>
  <c r="U109" i="141"/>
  <c r="T109" i="141"/>
  <c r="S109" i="141"/>
  <c r="R109" i="141"/>
  <c r="E109" i="141"/>
  <c r="D109" i="141"/>
  <c r="C109" i="141"/>
  <c r="B109" i="141"/>
  <c r="AB108" i="141"/>
  <c r="AA108" i="141"/>
  <c r="Z108" i="141"/>
  <c r="Y108" i="141"/>
  <c r="X108" i="141"/>
  <c r="W108" i="141"/>
  <c r="V108" i="141"/>
  <c r="U108" i="141"/>
  <c r="T108" i="141"/>
  <c r="S108" i="141"/>
  <c r="R108" i="141"/>
  <c r="E108" i="141"/>
  <c r="D108" i="141"/>
  <c r="C108" i="141"/>
  <c r="B108" i="141"/>
  <c r="AB107" i="141"/>
  <c r="AA107" i="141"/>
  <c r="Z107" i="141"/>
  <c r="Y107" i="141"/>
  <c r="X107" i="141"/>
  <c r="W107" i="141"/>
  <c r="V107" i="141"/>
  <c r="U107" i="141"/>
  <c r="T107" i="141"/>
  <c r="S107" i="141"/>
  <c r="R107" i="141"/>
  <c r="E107" i="141"/>
  <c r="D107" i="141"/>
  <c r="C107" i="141"/>
  <c r="B107" i="141"/>
  <c r="AB106" i="141"/>
  <c r="AA106" i="141"/>
  <c r="Z106" i="141"/>
  <c r="Y106" i="141"/>
  <c r="X106" i="141"/>
  <c r="W106" i="141"/>
  <c r="V106" i="141"/>
  <c r="U106" i="141"/>
  <c r="T106" i="141"/>
  <c r="S106" i="141"/>
  <c r="R106" i="141"/>
  <c r="E106" i="141"/>
  <c r="D106" i="141"/>
  <c r="C106" i="141"/>
  <c r="B106" i="141"/>
  <c r="AB105" i="141"/>
  <c r="AA105" i="141"/>
  <c r="Z105" i="141"/>
  <c r="Y105" i="141"/>
  <c r="X105" i="141"/>
  <c r="W105" i="141"/>
  <c r="V105" i="141"/>
  <c r="U105" i="141"/>
  <c r="T105" i="141"/>
  <c r="S105" i="141"/>
  <c r="R105" i="141"/>
  <c r="E105" i="141"/>
  <c r="D105" i="141"/>
  <c r="C105" i="141"/>
  <c r="B105" i="141"/>
  <c r="AB104" i="141"/>
  <c r="AA104" i="141"/>
  <c r="Z104" i="141"/>
  <c r="Y104" i="141"/>
  <c r="X104" i="141"/>
  <c r="W104" i="141"/>
  <c r="V104" i="141"/>
  <c r="U104" i="141"/>
  <c r="T104" i="141"/>
  <c r="S104" i="141"/>
  <c r="R104" i="141"/>
  <c r="E104" i="141"/>
  <c r="D104" i="141"/>
  <c r="C104" i="141"/>
  <c r="B104" i="141"/>
  <c r="AB103" i="141"/>
  <c r="AA103" i="141"/>
  <c r="Z103" i="141"/>
  <c r="Y103" i="141"/>
  <c r="X103" i="141"/>
  <c r="W103" i="141"/>
  <c r="V103" i="141"/>
  <c r="U103" i="141"/>
  <c r="T103" i="141"/>
  <c r="S103" i="141"/>
  <c r="R103" i="141"/>
  <c r="E103" i="141"/>
  <c r="D103" i="141"/>
  <c r="C103" i="141"/>
  <c r="B103" i="141"/>
  <c r="AB102" i="141"/>
  <c r="AA102" i="141"/>
  <c r="Z102" i="141"/>
  <c r="Y102" i="141"/>
  <c r="X102" i="141"/>
  <c r="W102" i="141"/>
  <c r="V102" i="141"/>
  <c r="U102" i="141"/>
  <c r="T102" i="141"/>
  <c r="S102" i="141"/>
  <c r="R102" i="141"/>
  <c r="E102" i="141"/>
  <c r="D102" i="141"/>
  <c r="C102" i="141"/>
  <c r="P102" i="141" s="1"/>
  <c r="B102" i="141"/>
  <c r="AB101" i="141"/>
  <c r="AA101" i="141"/>
  <c r="Z101" i="141"/>
  <c r="Y101" i="141"/>
  <c r="X101" i="141"/>
  <c r="W101" i="141"/>
  <c r="V101" i="141"/>
  <c r="U101" i="141"/>
  <c r="T101" i="141"/>
  <c r="S101" i="141"/>
  <c r="R101" i="141"/>
  <c r="E101" i="141"/>
  <c r="D101" i="141"/>
  <c r="C101" i="141"/>
  <c r="P101" i="141" s="1"/>
  <c r="B101" i="141"/>
  <c r="AB100" i="141"/>
  <c r="AA100" i="141"/>
  <c r="Z100" i="141"/>
  <c r="Y100" i="141"/>
  <c r="X100" i="141"/>
  <c r="W100" i="141"/>
  <c r="V100" i="141"/>
  <c r="U100" i="141"/>
  <c r="T100" i="141"/>
  <c r="S100" i="141"/>
  <c r="R100" i="141"/>
  <c r="E100" i="141"/>
  <c r="D100" i="141"/>
  <c r="C100" i="141"/>
  <c r="P100" i="141" s="1"/>
  <c r="B100" i="141"/>
  <c r="AB99" i="141"/>
  <c r="AA99" i="141"/>
  <c r="Z99" i="141"/>
  <c r="Y99" i="141"/>
  <c r="X99" i="141"/>
  <c r="W99" i="141"/>
  <c r="V99" i="141"/>
  <c r="U99" i="141"/>
  <c r="T99" i="141"/>
  <c r="S99" i="141"/>
  <c r="R99" i="141"/>
  <c r="E99" i="141"/>
  <c r="D99" i="141"/>
  <c r="C99" i="141"/>
  <c r="P99" i="141" s="1"/>
  <c r="B99" i="141"/>
  <c r="AB98" i="141"/>
  <c r="AA98" i="141"/>
  <c r="Z98" i="141"/>
  <c r="Y98" i="141"/>
  <c r="X98" i="141"/>
  <c r="W98" i="141"/>
  <c r="V98" i="141"/>
  <c r="U98" i="141"/>
  <c r="T98" i="141"/>
  <c r="S98" i="141"/>
  <c r="R98" i="141"/>
  <c r="E98" i="141"/>
  <c r="D98" i="141"/>
  <c r="C98" i="141"/>
  <c r="P98" i="141" s="1"/>
  <c r="B98" i="141"/>
  <c r="AB97" i="141"/>
  <c r="AA97" i="141"/>
  <c r="Z97" i="141"/>
  <c r="Y97" i="141"/>
  <c r="X97" i="141"/>
  <c r="W97" i="141"/>
  <c r="V97" i="141"/>
  <c r="U97" i="141"/>
  <c r="T97" i="141"/>
  <c r="S97" i="141"/>
  <c r="R97" i="141"/>
  <c r="E97" i="141"/>
  <c r="D97" i="141"/>
  <c r="C97" i="141"/>
  <c r="P97" i="141" s="1"/>
  <c r="B97" i="141"/>
  <c r="AB96" i="141"/>
  <c r="AA96" i="141"/>
  <c r="Z96" i="141"/>
  <c r="Y96" i="141"/>
  <c r="X96" i="141"/>
  <c r="W96" i="141"/>
  <c r="V96" i="141"/>
  <c r="U96" i="141"/>
  <c r="T96" i="141"/>
  <c r="S96" i="141"/>
  <c r="R96" i="141"/>
  <c r="E96" i="141"/>
  <c r="D96" i="141"/>
  <c r="C96" i="141"/>
  <c r="B96" i="141"/>
  <c r="AB95" i="141"/>
  <c r="AA95" i="141"/>
  <c r="Z95" i="141"/>
  <c r="Y95" i="141"/>
  <c r="X95" i="141"/>
  <c r="W95" i="141"/>
  <c r="V95" i="141"/>
  <c r="U95" i="141"/>
  <c r="T95" i="141"/>
  <c r="S95" i="141"/>
  <c r="R95" i="141"/>
  <c r="E95" i="141"/>
  <c r="D95" i="141"/>
  <c r="C95" i="141"/>
  <c r="B95" i="141"/>
  <c r="AB94" i="141"/>
  <c r="AA94" i="141"/>
  <c r="Z94" i="141"/>
  <c r="Y94" i="141"/>
  <c r="X94" i="141"/>
  <c r="W94" i="141"/>
  <c r="V94" i="141"/>
  <c r="U94" i="141"/>
  <c r="T94" i="141"/>
  <c r="S94" i="141"/>
  <c r="R94" i="141"/>
  <c r="E94" i="141"/>
  <c r="D94" i="141"/>
  <c r="C94" i="141"/>
  <c r="B94" i="141"/>
  <c r="AB93" i="141"/>
  <c r="AA93" i="141"/>
  <c r="Z93" i="141"/>
  <c r="Y93" i="141"/>
  <c r="X93" i="141"/>
  <c r="W93" i="141"/>
  <c r="V93" i="141"/>
  <c r="U93" i="141"/>
  <c r="T93" i="141"/>
  <c r="S93" i="141"/>
  <c r="R93" i="141"/>
  <c r="E93" i="141"/>
  <c r="D93" i="141"/>
  <c r="C93" i="141"/>
  <c r="B93" i="141"/>
  <c r="AB92" i="141"/>
  <c r="AA92" i="141"/>
  <c r="Z92" i="141"/>
  <c r="Y92" i="141"/>
  <c r="X92" i="141"/>
  <c r="W92" i="141"/>
  <c r="V92" i="141"/>
  <c r="U92" i="141"/>
  <c r="T92" i="141"/>
  <c r="S92" i="141"/>
  <c r="R92" i="141"/>
  <c r="E92" i="141"/>
  <c r="D92" i="141"/>
  <c r="C92" i="141"/>
  <c r="B92" i="141"/>
  <c r="AB91" i="141"/>
  <c r="AA91" i="141"/>
  <c r="Z91" i="141"/>
  <c r="Y91" i="141"/>
  <c r="X91" i="141"/>
  <c r="W91" i="141"/>
  <c r="V91" i="141"/>
  <c r="U91" i="141"/>
  <c r="T91" i="141"/>
  <c r="S91" i="141"/>
  <c r="R91" i="141"/>
  <c r="E91" i="141"/>
  <c r="D91" i="141"/>
  <c r="C91" i="141"/>
  <c r="P91" i="141" s="1"/>
  <c r="B91" i="141"/>
  <c r="AB90" i="141"/>
  <c r="AA90" i="141"/>
  <c r="Z90" i="141"/>
  <c r="Y90" i="141"/>
  <c r="X90" i="141"/>
  <c r="W90" i="141"/>
  <c r="V90" i="141"/>
  <c r="U90" i="141"/>
  <c r="T90" i="141"/>
  <c r="S90" i="141"/>
  <c r="R90" i="141"/>
  <c r="E90" i="141"/>
  <c r="D90" i="141"/>
  <c r="C90" i="141"/>
  <c r="P90" i="141" s="1"/>
  <c r="B90" i="141"/>
  <c r="AB89" i="141"/>
  <c r="AA89" i="141"/>
  <c r="Z89" i="141"/>
  <c r="Y89" i="141"/>
  <c r="X89" i="141"/>
  <c r="W89" i="141"/>
  <c r="V89" i="141"/>
  <c r="U89" i="141"/>
  <c r="T89" i="141"/>
  <c r="S89" i="141"/>
  <c r="R89" i="141"/>
  <c r="E89" i="141"/>
  <c r="D89" i="141"/>
  <c r="C89" i="141"/>
  <c r="P89" i="141" s="1"/>
  <c r="B89" i="141"/>
  <c r="AB88" i="141"/>
  <c r="AA88" i="141"/>
  <c r="Z88" i="141"/>
  <c r="Y88" i="141"/>
  <c r="X88" i="141"/>
  <c r="W88" i="141"/>
  <c r="V88" i="141"/>
  <c r="U88" i="141"/>
  <c r="T88" i="141"/>
  <c r="S88" i="141"/>
  <c r="R88" i="141"/>
  <c r="E88" i="141"/>
  <c r="D88" i="141"/>
  <c r="C88" i="141"/>
  <c r="P88" i="141" s="1"/>
  <c r="B88" i="141"/>
  <c r="AB87" i="141"/>
  <c r="AA87" i="141"/>
  <c r="Z87" i="141"/>
  <c r="Y87" i="141"/>
  <c r="X87" i="141"/>
  <c r="W87" i="141"/>
  <c r="V87" i="141"/>
  <c r="U87" i="141"/>
  <c r="T87" i="141"/>
  <c r="S87" i="141"/>
  <c r="R87" i="141"/>
  <c r="E87" i="141"/>
  <c r="D87" i="141"/>
  <c r="C87" i="141"/>
  <c r="P87" i="141" s="1"/>
  <c r="B87" i="141"/>
  <c r="AB86" i="141"/>
  <c r="AA86" i="141"/>
  <c r="Z86" i="141"/>
  <c r="Y86" i="141"/>
  <c r="X86" i="141"/>
  <c r="W86" i="141"/>
  <c r="V86" i="141"/>
  <c r="U86" i="141"/>
  <c r="T86" i="141"/>
  <c r="S86" i="141"/>
  <c r="R86" i="141"/>
  <c r="E86" i="141"/>
  <c r="D86" i="141"/>
  <c r="C86" i="141"/>
  <c r="P86" i="141" s="1"/>
  <c r="B86" i="141"/>
  <c r="AB85" i="141"/>
  <c r="AA85" i="141"/>
  <c r="Z85" i="141"/>
  <c r="Y85" i="141"/>
  <c r="X85" i="141"/>
  <c r="W85" i="141"/>
  <c r="V85" i="141"/>
  <c r="U85" i="141"/>
  <c r="T85" i="141"/>
  <c r="S85" i="141"/>
  <c r="R85" i="141"/>
  <c r="E85" i="141"/>
  <c r="D85" i="141"/>
  <c r="C85" i="141"/>
  <c r="B85" i="141"/>
  <c r="AB84" i="141"/>
  <c r="AA84" i="141"/>
  <c r="Z84" i="141"/>
  <c r="Y84" i="141"/>
  <c r="X84" i="141"/>
  <c r="W84" i="141"/>
  <c r="V84" i="141"/>
  <c r="U84" i="141"/>
  <c r="T84" i="141"/>
  <c r="S84" i="141"/>
  <c r="R84" i="141"/>
  <c r="E84" i="141"/>
  <c r="D84" i="141"/>
  <c r="C84" i="141"/>
  <c r="B84" i="141"/>
  <c r="AB83" i="141"/>
  <c r="AA83" i="141"/>
  <c r="Z83" i="141"/>
  <c r="Y83" i="141"/>
  <c r="X83" i="141"/>
  <c r="W83" i="141"/>
  <c r="V83" i="141"/>
  <c r="U83" i="141"/>
  <c r="T83" i="141"/>
  <c r="S83" i="141"/>
  <c r="R83" i="141"/>
  <c r="E83" i="141"/>
  <c r="D83" i="141"/>
  <c r="C83" i="141"/>
  <c r="P83" i="141" s="1"/>
  <c r="B83" i="141"/>
  <c r="AB82" i="141"/>
  <c r="AA82" i="141"/>
  <c r="Z82" i="141"/>
  <c r="Y82" i="141"/>
  <c r="X82" i="141"/>
  <c r="W82" i="141"/>
  <c r="V82" i="141"/>
  <c r="U82" i="141"/>
  <c r="T82" i="141"/>
  <c r="S82" i="141"/>
  <c r="R82" i="141"/>
  <c r="E82" i="141"/>
  <c r="D82" i="141"/>
  <c r="C82" i="141"/>
  <c r="P82" i="141" s="1"/>
  <c r="B82" i="141"/>
  <c r="AB81" i="141"/>
  <c r="AA81" i="141"/>
  <c r="Z81" i="141"/>
  <c r="Y81" i="141"/>
  <c r="X81" i="141"/>
  <c r="W81" i="141"/>
  <c r="V81" i="141"/>
  <c r="U81" i="141"/>
  <c r="T81" i="141"/>
  <c r="S81" i="141"/>
  <c r="R81" i="141"/>
  <c r="E81" i="141"/>
  <c r="D81" i="141"/>
  <c r="C81" i="141"/>
  <c r="P81" i="141" s="1"/>
  <c r="B81" i="141"/>
  <c r="AB80" i="141"/>
  <c r="AA80" i="141"/>
  <c r="Z80" i="141"/>
  <c r="Y80" i="141"/>
  <c r="X80" i="141"/>
  <c r="W80" i="141"/>
  <c r="V80" i="141"/>
  <c r="U80" i="141"/>
  <c r="T80" i="141"/>
  <c r="S80" i="141"/>
  <c r="R80" i="141"/>
  <c r="E80" i="141"/>
  <c r="D80" i="141"/>
  <c r="C80" i="141"/>
  <c r="B80" i="141"/>
  <c r="AB79" i="141"/>
  <c r="AA79" i="141"/>
  <c r="Z79" i="141"/>
  <c r="Y79" i="141"/>
  <c r="X79" i="141"/>
  <c r="W79" i="141"/>
  <c r="V79" i="141"/>
  <c r="U79" i="141"/>
  <c r="T79" i="141"/>
  <c r="S79" i="141"/>
  <c r="R79" i="141"/>
  <c r="E79" i="141"/>
  <c r="D79" i="141"/>
  <c r="C79" i="141"/>
  <c r="B79" i="141"/>
  <c r="AB78" i="141"/>
  <c r="AA78" i="141"/>
  <c r="Z78" i="141"/>
  <c r="Y78" i="141"/>
  <c r="X78" i="141"/>
  <c r="W78" i="141"/>
  <c r="V78" i="141"/>
  <c r="U78" i="141"/>
  <c r="T78" i="141"/>
  <c r="S78" i="141"/>
  <c r="R78" i="141"/>
  <c r="E78" i="141"/>
  <c r="D78" i="141"/>
  <c r="C78" i="141"/>
  <c r="B78" i="141"/>
  <c r="AB77" i="141"/>
  <c r="AA77" i="141"/>
  <c r="Z77" i="141"/>
  <c r="Y77" i="141"/>
  <c r="X77" i="141"/>
  <c r="W77" i="141"/>
  <c r="V77" i="141"/>
  <c r="U77" i="141"/>
  <c r="T77" i="141"/>
  <c r="S77" i="141"/>
  <c r="R77" i="141"/>
  <c r="E77" i="141"/>
  <c r="D77" i="141"/>
  <c r="C77" i="141"/>
  <c r="P77" i="141" s="1"/>
  <c r="B77" i="141"/>
  <c r="AB76" i="141"/>
  <c r="AA76" i="141"/>
  <c r="Z76" i="141"/>
  <c r="Y76" i="141"/>
  <c r="X76" i="141"/>
  <c r="W76" i="141"/>
  <c r="V76" i="141"/>
  <c r="U76" i="141"/>
  <c r="T76" i="141"/>
  <c r="S76" i="141"/>
  <c r="R76" i="141"/>
  <c r="E76" i="141"/>
  <c r="D76" i="141"/>
  <c r="C76" i="141"/>
  <c r="P76" i="141" s="1"/>
  <c r="B76" i="141"/>
  <c r="AB75" i="141"/>
  <c r="AA75" i="141"/>
  <c r="Z75" i="141"/>
  <c r="Y75" i="141"/>
  <c r="X75" i="141"/>
  <c r="W75" i="141"/>
  <c r="V75" i="141"/>
  <c r="U75" i="141"/>
  <c r="T75" i="141"/>
  <c r="S75" i="141"/>
  <c r="R75" i="141"/>
  <c r="E75" i="141"/>
  <c r="D75" i="141"/>
  <c r="C75" i="141"/>
  <c r="P75" i="141" s="1"/>
  <c r="B75" i="141"/>
  <c r="AB74" i="141"/>
  <c r="AA74" i="141"/>
  <c r="Z74" i="141"/>
  <c r="Y74" i="141"/>
  <c r="X74" i="141"/>
  <c r="W74" i="141"/>
  <c r="V74" i="141"/>
  <c r="U74" i="141"/>
  <c r="T74" i="141"/>
  <c r="S74" i="141"/>
  <c r="R74" i="141"/>
  <c r="E74" i="141"/>
  <c r="D74" i="141"/>
  <c r="C74" i="141"/>
  <c r="P74" i="141" s="1"/>
  <c r="B74" i="141"/>
  <c r="AB73" i="141"/>
  <c r="AA73" i="141"/>
  <c r="Z73" i="141"/>
  <c r="Y73" i="141"/>
  <c r="X73" i="141"/>
  <c r="W73" i="141"/>
  <c r="V73" i="141"/>
  <c r="U73" i="141"/>
  <c r="T73" i="141"/>
  <c r="S73" i="141"/>
  <c r="R73" i="141"/>
  <c r="E73" i="141"/>
  <c r="D73" i="141"/>
  <c r="C73" i="141"/>
  <c r="P73" i="141" s="1"/>
  <c r="B73" i="141"/>
  <c r="AB72" i="141"/>
  <c r="AA72" i="141"/>
  <c r="Z72" i="141"/>
  <c r="Y72" i="141"/>
  <c r="X72" i="141"/>
  <c r="W72" i="141"/>
  <c r="V72" i="141"/>
  <c r="U72" i="141"/>
  <c r="T72" i="141"/>
  <c r="S72" i="141"/>
  <c r="R72" i="141"/>
  <c r="E72" i="141"/>
  <c r="D72" i="141"/>
  <c r="C72" i="141"/>
  <c r="P72" i="141" s="1"/>
  <c r="B72" i="141"/>
  <c r="AB71" i="141"/>
  <c r="AA71" i="141"/>
  <c r="Z71" i="141"/>
  <c r="Y71" i="141"/>
  <c r="X71" i="141"/>
  <c r="W71" i="141"/>
  <c r="V71" i="141"/>
  <c r="U71" i="141"/>
  <c r="T71" i="141"/>
  <c r="S71" i="141"/>
  <c r="R71" i="141"/>
  <c r="E71" i="141"/>
  <c r="D71" i="141"/>
  <c r="C71" i="141"/>
  <c r="P71" i="141" s="1"/>
  <c r="B71" i="141"/>
  <c r="AB70" i="141"/>
  <c r="AA70" i="141"/>
  <c r="Z70" i="141"/>
  <c r="Y70" i="141"/>
  <c r="X70" i="141"/>
  <c r="W70" i="141"/>
  <c r="V70" i="141"/>
  <c r="U70" i="141"/>
  <c r="T70" i="141"/>
  <c r="S70" i="141"/>
  <c r="R70" i="141"/>
  <c r="E70" i="141"/>
  <c r="D70" i="141"/>
  <c r="C70" i="141"/>
  <c r="B70" i="141"/>
  <c r="AB69" i="141"/>
  <c r="AA69" i="141"/>
  <c r="Z69" i="141"/>
  <c r="Y69" i="141"/>
  <c r="X69" i="141"/>
  <c r="W69" i="141"/>
  <c r="V69" i="141"/>
  <c r="U69" i="141"/>
  <c r="T69" i="141"/>
  <c r="S69" i="141"/>
  <c r="R69" i="141"/>
  <c r="E69" i="141"/>
  <c r="D69" i="141"/>
  <c r="C69" i="141"/>
  <c r="B69" i="141"/>
  <c r="AB68" i="141"/>
  <c r="AA68" i="141"/>
  <c r="Z68" i="141"/>
  <c r="Y68" i="141"/>
  <c r="X68" i="141"/>
  <c r="W68" i="141"/>
  <c r="V68" i="141"/>
  <c r="U68" i="141"/>
  <c r="T68" i="141"/>
  <c r="S68" i="141"/>
  <c r="R68" i="141"/>
  <c r="E68" i="141"/>
  <c r="D68" i="141"/>
  <c r="C68" i="141"/>
  <c r="B68" i="141"/>
  <c r="AB67" i="141"/>
  <c r="AA67" i="141"/>
  <c r="Z67" i="141"/>
  <c r="Y67" i="141"/>
  <c r="X67" i="141"/>
  <c r="W67" i="141"/>
  <c r="V67" i="141"/>
  <c r="U67" i="141"/>
  <c r="T67" i="141"/>
  <c r="S67" i="141"/>
  <c r="R67" i="141"/>
  <c r="E67" i="141"/>
  <c r="D67" i="141"/>
  <c r="C67" i="141"/>
  <c r="B67" i="141"/>
  <c r="AB66" i="141"/>
  <c r="AA66" i="141"/>
  <c r="Z66" i="141"/>
  <c r="Y66" i="141"/>
  <c r="X66" i="141"/>
  <c r="W66" i="141"/>
  <c r="V66" i="141"/>
  <c r="U66" i="141"/>
  <c r="T66" i="141"/>
  <c r="S66" i="141"/>
  <c r="R66" i="141"/>
  <c r="E66" i="141"/>
  <c r="D66" i="141"/>
  <c r="C66" i="141"/>
  <c r="B66" i="141"/>
  <c r="AB65" i="141"/>
  <c r="AA65" i="141"/>
  <c r="Z65" i="141"/>
  <c r="Y65" i="141"/>
  <c r="X65" i="141"/>
  <c r="W65" i="141"/>
  <c r="V65" i="141"/>
  <c r="U65" i="141"/>
  <c r="T65" i="141"/>
  <c r="S65" i="141"/>
  <c r="R65" i="141"/>
  <c r="E65" i="141"/>
  <c r="D65" i="141"/>
  <c r="C65" i="141"/>
  <c r="B65" i="141"/>
  <c r="AB64" i="141"/>
  <c r="AA64" i="141"/>
  <c r="Z64" i="141"/>
  <c r="Y64" i="141"/>
  <c r="X64" i="141"/>
  <c r="W64" i="141"/>
  <c r="V64" i="141"/>
  <c r="U64" i="141"/>
  <c r="T64" i="141"/>
  <c r="S64" i="141"/>
  <c r="R64" i="141"/>
  <c r="E64" i="141"/>
  <c r="D64" i="141"/>
  <c r="C64" i="141"/>
  <c r="B64" i="141"/>
  <c r="AB63" i="141"/>
  <c r="AA63" i="141"/>
  <c r="Z63" i="141"/>
  <c r="Y63" i="141"/>
  <c r="X63" i="141"/>
  <c r="W63" i="141"/>
  <c r="V63" i="141"/>
  <c r="U63" i="141"/>
  <c r="T63" i="141"/>
  <c r="S63" i="141"/>
  <c r="R63" i="141"/>
  <c r="E63" i="141"/>
  <c r="D63" i="141"/>
  <c r="C63" i="141"/>
  <c r="B63" i="141"/>
  <c r="AB62" i="141"/>
  <c r="AA62" i="141"/>
  <c r="Z62" i="141"/>
  <c r="Y62" i="141"/>
  <c r="X62" i="141"/>
  <c r="W62" i="141"/>
  <c r="V62" i="141"/>
  <c r="U62" i="141"/>
  <c r="T62" i="141"/>
  <c r="S62" i="141"/>
  <c r="R62" i="141"/>
  <c r="E62" i="141"/>
  <c r="D62" i="141"/>
  <c r="C62" i="141"/>
  <c r="B62" i="141"/>
  <c r="AB61" i="141"/>
  <c r="AA61" i="141"/>
  <c r="Z61" i="141"/>
  <c r="Y61" i="141"/>
  <c r="X61" i="141"/>
  <c r="W61" i="141"/>
  <c r="V61" i="141"/>
  <c r="U61" i="141"/>
  <c r="T61" i="141"/>
  <c r="S61" i="141"/>
  <c r="R61" i="141"/>
  <c r="E61" i="141"/>
  <c r="D61" i="141"/>
  <c r="C61" i="141"/>
  <c r="B61" i="141"/>
  <c r="AB60" i="141"/>
  <c r="AA60" i="141"/>
  <c r="Z60" i="141"/>
  <c r="Y60" i="141"/>
  <c r="X60" i="141"/>
  <c r="W60" i="141"/>
  <c r="V60" i="141"/>
  <c r="U60" i="141"/>
  <c r="T60" i="141"/>
  <c r="S60" i="141"/>
  <c r="R60" i="141"/>
  <c r="E60" i="141"/>
  <c r="D60" i="141"/>
  <c r="C60" i="141"/>
  <c r="B60" i="141"/>
  <c r="AB59" i="141"/>
  <c r="AA59" i="141"/>
  <c r="Z59" i="141"/>
  <c r="Y59" i="141"/>
  <c r="X59" i="141"/>
  <c r="W59" i="141"/>
  <c r="V59" i="141"/>
  <c r="U59" i="141"/>
  <c r="T59" i="141"/>
  <c r="S59" i="141"/>
  <c r="R59" i="141"/>
  <c r="E59" i="141"/>
  <c r="D59" i="141"/>
  <c r="C59" i="141"/>
  <c r="B59" i="141"/>
  <c r="AB58" i="141"/>
  <c r="AA58" i="141"/>
  <c r="Z58" i="141"/>
  <c r="Y58" i="141"/>
  <c r="X58" i="141"/>
  <c r="W58" i="141"/>
  <c r="V58" i="141"/>
  <c r="U58" i="141"/>
  <c r="T58" i="141"/>
  <c r="S58" i="141"/>
  <c r="R58" i="141"/>
  <c r="E58" i="141"/>
  <c r="D58" i="141"/>
  <c r="C58" i="141"/>
  <c r="B58" i="141"/>
  <c r="AB57" i="141"/>
  <c r="AA57" i="141"/>
  <c r="Z57" i="141"/>
  <c r="Y57" i="141"/>
  <c r="X57" i="141"/>
  <c r="W57" i="141"/>
  <c r="V57" i="141"/>
  <c r="U57" i="141"/>
  <c r="T57" i="141"/>
  <c r="S57" i="141"/>
  <c r="R57" i="141"/>
  <c r="E57" i="141"/>
  <c r="D57" i="141"/>
  <c r="C57" i="141"/>
  <c r="B57" i="141"/>
  <c r="AB56" i="141"/>
  <c r="AA56" i="141"/>
  <c r="Z56" i="141"/>
  <c r="Y56" i="141"/>
  <c r="X56" i="141"/>
  <c r="W56" i="141"/>
  <c r="V56" i="141"/>
  <c r="U56" i="141"/>
  <c r="T56" i="141"/>
  <c r="S56" i="141"/>
  <c r="R56" i="141"/>
  <c r="E56" i="141"/>
  <c r="D56" i="141"/>
  <c r="C56" i="141"/>
  <c r="B56" i="141"/>
  <c r="AB55" i="141"/>
  <c r="AA55" i="141"/>
  <c r="Z55" i="141"/>
  <c r="Y55" i="141"/>
  <c r="X55" i="141"/>
  <c r="W55" i="141"/>
  <c r="V55" i="141"/>
  <c r="U55" i="141"/>
  <c r="T55" i="141"/>
  <c r="S55" i="141"/>
  <c r="R55" i="141"/>
  <c r="E55" i="141"/>
  <c r="D55" i="141"/>
  <c r="C55" i="141"/>
  <c r="B55" i="141"/>
  <c r="AB54" i="141"/>
  <c r="AA54" i="141"/>
  <c r="Z54" i="141"/>
  <c r="Y54" i="141"/>
  <c r="X54" i="141"/>
  <c r="W54" i="141"/>
  <c r="V54" i="141"/>
  <c r="U54" i="141"/>
  <c r="T54" i="141"/>
  <c r="S54" i="141"/>
  <c r="R54" i="141"/>
  <c r="E54" i="141"/>
  <c r="D54" i="141"/>
  <c r="C54" i="141"/>
  <c r="B54" i="141"/>
  <c r="AB53" i="141"/>
  <c r="AA53" i="141"/>
  <c r="Z53" i="141"/>
  <c r="Y53" i="141"/>
  <c r="X53" i="141"/>
  <c r="W53" i="141"/>
  <c r="V53" i="141"/>
  <c r="U53" i="141"/>
  <c r="T53" i="141"/>
  <c r="S53" i="141"/>
  <c r="R53" i="141"/>
  <c r="E53" i="141"/>
  <c r="D53" i="141"/>
  <c r="C53" i="141"/>
  <c r="B53" i="141"/>
  <c r="AB52" i="141"/>
  <c r="AA52" i="141"/>
  <c r="Z52" i="141"/>
  <c r="Y52" i="141"/>
  <c r="X52" i="141"/>
  <c r="W52" i="141"/>
  <c r="V52" i="141"/>
  <c r="U52" i="141"/>
  <c r="T52" i="141"/>
  <c r="S52" i="141"/>
  <c r="R52" i="141"/>
  <c r="E52" i="141"/>
  <c r="D52" i="141"/>
  <c r="C52" i="141"/>
  <c r="B52" i="141"/>
  <c r="AB51" i="141"/>
  <c r="AA51" i="141"/>
  <c r="Z51" i="141"/>
  <c r="Y51" i="141"/>
  <c r="X51" i="141"/>
  <c r="W51" i="141"/>
  <c r="V51" i="141"/>
  <c r="U51" i="141"/>
  <c r="T51" i="141"/>
  <c r="S51" i="141"/>
  <c r="R51" i="141"/>
  <c r="E51" i="141"/>
  <c r="D51" i="141"/>
  <c r="C51" i="141"/>
  <c r="B51" i="141"/>
  <c r="AB50" i="141"/>
  <c r="AA50" i="141"/>
  <c r="Z50" i="141"/>
  <c r="Y50" i="141"/>
  <c r="X50" i="141"/>
  <c r="W50" i="141"/>
  <c r="V50" i="141"/>
  <c r="U50" i="141"/>
  <c r="T50" i="141"/>
  <c r="S50" i="141"/>
  <c r="R50" i="141"/>
  <c r="E50" i="141"/>
  <c r="D50" i="141"/>
  <c r="C50" i="141"/>
  <c r="B50" i="141"/>
  <c r="AB49" i="141"/>
  <c r="AA49" i="141"/>
  <c r="Z49" i="141"/>
  <c r="Y49" i="141"/>
  <c r="X49" i="141"/>
  <c r="W49" i="141"/>
  <c r="V49" i="141"/>
  <c r="U49" i="141"/>
  <c r="T49" i="141"/>
  <c r="S49" i="141"/>
  <c r="R49" i="141"/>
  <c r="E49" i="141"/>
  <c r="D49" i="141"/>
  <c r="C49" i="141"/>
  <c r="B49" i="141"/>
  <c r="AB48" i="141"/>
  <c r="AA48" i="141"/>
  <c r="Z48" i="141"/>
  <c r="Y48" i="141"/>
  <c r="X48" i="141"/>
  <c r="W48" i="141"/>
  <c r="V48" i="141"/>
  <c r="U48" i="141"/>
  <c r="T48" i="141"/>
  <c r="S48" i="141"/>
  <c r="R48" i="141"/>
  <c r="E48" i="141"/>
  <c r="D48" i="141"/>
  <c r="C48" i="141"/>
  <c r="B48" i="141"/>
  <c r="AB47" i="141"/>
  <c r="AA47" i="141"/>
  <c r="Z47" i="141"/>
  <c r="Y47" i="141"/>
  <c r="X47" i="141"/>
  <c r="W47" i="141"/>
  <c r="V47" i="141"/>
  <c r="U47" i="141"/>
  <c r="T47" i="141"/>
  <c r="S47" i="141"/>
  <c r="R47" i="141"/>
  <c r="E47" i="141"/>
  <c r="D47" i="141"/>
  <c r="C47" i="141"/>
  <c r="B47" i="141"/>
  <c r="AB46" i="141"/>
  <c r="AA46" i="141"/>
  <c r="Z46" i="141"/>
  <c r="Y46" i="141"/>
  <c r="X46" i="141"/>
  <c r="W46" i="141"/>
  <c r="V46" i="141"/>
  <c r="U46" i="141"/>
  <c r="T46" i="141"/>
  <c r="S46" i="141"/>
  <c r="R46" i="141"/>
  <c r="E46" i="141"/>
  <c r="D46" i="141"/>
  <c r="C46" i="141"/>
  <c r="B46" i="141"/>
  <c r="AB45" i="141"/>
  <c r="AA45" i="141"/>
  <c r="Z45" i="141"/>
  <c r="Y45" i="141"/>
  <c r="X45" i="141"/>
  <c r="W45" i="141"/>
  <c r="V45" i="141"/>
  <c r="U45" i="141"/>
  <c r="T45" i="141"/>
  <c r="S45" i="141"/>
  <c r="R45" i="141"/>
  <c r="E45" i="141"/>
  <c r="D45" i="141"/>
  <c r="C45" i="141"/>
  <c r="B45" i="141"/>
  <c r="AB44" i="141"/>
  <c r="AA44" i="141"/>
  <c r="Z44" i="141"/>
  <c r="Y44" i="141"/>
  <c r="X44" i="141"/>
  <c r="W44" i="141"/>
  <c r="V44" i="141"/>
  <c r="U44" i="141"/>
  <c r="T44" i="141"/>
  <c r="S44" i="141"/>
  <c r="R44" i="141"/>
  <c r="E44" i="141"/>
  <c r="D44" i="141"/>
  <c r="C44" i="141"/>
  <c r="B44" i="141"/>
  <c r="AB43" i="141"/>
  <c r="AA43" i="141"/>
  <c r="Z43" i="141"/>
  <c r="Y43" i="141"/>
  <c r="X43" i="141"/>
  <c r="W43" i="141"/>
  <c r="V43" i="141"/>
  <c r="U43" i="141"/>
  <c r="T43" i="141"/>
  <c r="S43" i="141"/>
  <c r="R43" i="141"/>
  <c r="E43" i="141"/>
  <c r="D43" i="141"/>
  <c r="C43" i="141"/>
  <c r="B43" i="141"/>
  <c r="AB42" i="141"/>
  <c r="AA42" i="141"/>
  <c r="Z42" i="141"/>
  <c r="Y42" i="141"/>
  <c r="X42" i="141"/>
  <c r="W42" i="141"/>
  <c r="V42" i="141"/>
  <c r="U42" i="141"/>
  <c r="T42" i="141"/>
  <c r="S42" i="141"/>
  <c r="R42" i="141"/>
  <c r="E42" i="141"/>
  <c r="D42" i="141"/>
  <c r="C42" i="141"/>
  <c r="B42" i="141"/>
  <c r="AB41" i="141"/>
  <c r="AA41" i="141"/>
  <c r="Z41" i="141"/>
  <c r="Y41" i="141"/>
  <c r="X41" i="141"/>
  <c r="W41" i="141"/>
  <c r="V41" i="141"/>
  <c r="U41" i="141"/>
  <c r="T41" i="141"/>
  <c r="S41" i="141"/>
  <c r="R41" i="141"/>
  <c r="E41" i="141"/>
  <c r="D41" i="141"/>
  <c r="C41" i="141"/>
  <c r="B41" i="141"/>
  <c r="AB40" i="141"/>
  <c r="AA40" i="141"/>
  <c r="Z40" i="141"/>
  <c r="Y40" i="141"/>
  <c r="X40" i="141"/>
  <c r="W40" i="141"/>
  <c r="V40" i="141"/>
  <c r="U40" i="141"/>
  <c r="T40" i="141"/>
  <c r="S40" i="141"/>
  <c r="R40" i="141"/>
  <c r="E40" i="141"/>
  <c r="D40" i="141"/>
  <c r="C40" i="141"/>
  <c r="B40" i="141"/>
  <c r="AB39" i="141"/>
  <c r="AA39" i="141"/>
  <c r="Z39" i="141"/>
  <c r="Y39" i="141"/>
  <c r="X39" i="141"/>
  <c r="W39" i="141"/>
  <c r="V39" i="141"/>
  <c r="U39" i="141"/>
  <c r="T39" i="141"/>
  <c r="S39" i="141"/>
  <c r="R39" i="141"/>
  <c r="E39" i="141"/>
  <c r="D39" i="141"/>
  <c r="C39" i="141"/>
  <c r="B39" i="141"/>
  <c r="AB38" i="141"/>
  <c r="AA38" i="141"/>
  <c r="Z38" i="141"/>
  <c r="Y38" i="141"/>
  <c r="X38" i="141"/>
  <c r="W38" i="141"/>
  <c r="V38" i="141"/>
  <c r="U38" i="141"/>
  <c r="T38" i="141"/>
  <c r="S38" i="141"/>
  <c r="R38" i="141"/>
  <c r="E38" i="141"/>
  <c r="D38" i="141"/>
  <c r="C38" i="141"/>
  <c r="B38" i="141"/>
  <c r="AB37" i="141"/>
  <c r="AA37" i="141"/>
  <c r="Z37" i="141"/>
  <c r="Y37" i="141"/>
  <c r="X37" i="141"/>
  <c r="W37" i="141"/>
  <c r="V37" i="141"/>
  <c r="U37" i="141"/>
  <c r="T37" i="141"/>
  <c r="S37" i="141"/>
  <c r="R37" i="141"/>
  <c r="E37" i="141"/>
  <c r="D37" i="141"/>
  <c r="C37" i="141"/>
  <c r="B37" i="141"/>
  <c r="AB36" i="141"/>
  <c r="AA36" i="141"/>
  <c r="Z36" i="141"/>
  <c r="Y36" i="141"/>
  <c r="X36" i="141"/>
  <c r="W36" i="141"/>
  <c r="V36" i="141"/>
  <c r="U36" i="141"/>
  <c r="T36" i="141"/>
  <c r="S36" i="141"/>
  <c r="R36" i="141"/>
  <c r="E36" i="141"/>
  <c r="D36" i="141"/>
  <c r="C36" i="141"/>
  <c r="B36" i="141"/>
  <c r="AB35" i="141"/>
  <c r="AA35" i="141"/>
  <c r="Z35" i="141"/>
  <c r="Y35" i="141"/>
  <c r="X35" i="141"/>
  <c r="W35" i="141"/>
  <c r="V35" i="141"/>
  <c r="U35" i="141"/>
  <c r="T35" i="141"/>
  <c r="S35" i="141"/>
  <c r="R35" i="141"/>
  <c r="E35" i="141"/>
  <c r="D35" i="141"/>
  <c r="C35" i="141"/>
  <c r="B35" i="141"/>
  <c r="AB34" i="141"/>
  <c r="AA34" i="141"/>
  <c r="Z34" i="141"/>
  <c r="Y34" i="141"/>
  <c r="X34" i="141"/>
  <c r="W34" i="141"/>
  <c r="V34" i="141"/>
  <c r="U34" i="141"/>
  <c r="T34" i="141"/>
  <c r="S34" i="141"/>
  <c r="R34" i="141"/>
  <c r="E34" i="141"/>
  <c r="D34" i="141"/>
  <c r="C34" i="141"/>
  <c r="B34" i="141"/>
  <c r="AB33" i="141"/>
  <c r="AA33" i="141"/>
  <c r="Z33" i="141"/>
  <c r="Y33" i="141"/>
  <c r="X33" i="141"/>
  <c r="W33" i="141"/>
  <c r="V33" i="141"/>
  <c r="U33" i="141"/>
  <c r="T33" i="141"/>
  <c r="S33" i="141"/>
  <c r="R33" i="141"/>
  <c r="E33" i="141"/>
  <c r="D33" i="141"/>
  <c r="C33" i="141"/>
  <c r="P33" i="141" s="1"/>
  <c r="B33" i="141"/>
  <c r="AB32" i="141"/>
  <c r="AA32" i="141"/>
  <c r="Z32" i="141"/>
  <c r="Y32" i="141"/>
  <c r="X32" i="141"/>
  <c r="W32" i="141"/>
  <c r="V32" i="141"/>
  <c r="U32" i="141"/>
  <c r="T32" i="141"/>
  <c r="S32" i="141"/>
  <c r="R32" i="141"/>
  <c r="E32" i="141"/>
  <c r="D32" i="141"/>
  <c r="C32" i="141"/>
  <c r="P32" i="141" s="1"/>
  <c r="B32" i="141"/>
  <c r="AB31" i="141"/>
  <c r="AA31" i="141"/>
  <c r="Z31" i="141"/>
  <c r="Y31" i="141"/>
  <c r="X31" i="141"/>
  <c r="W31" i="141"/>
  <c r="V31" i="141"/>
  <c r="U31" i="141"/>
  <c r="T31" i="141"/>
  <c r="S31" i="141"/>
  <c r="R31" i="141"/>
  <c r="E31" i="141"/>
  <c r="D31" i="141"/>
  <c r="C31" i="141"/>
  <c r="B31" i="141"/>
  <c r="AB30" i="141"/>
  <c r="AA30" i="141"/>
  <c r="Z30" i="141"/>
  <c r="Y30" i="141"/>
  <c r="X30" i="141"/>
  <c r="W30" i="141"/>
  <c r="V30" i="141"/>
  <c r="U30" i="141"/>
  <c r="T30" i="141"/>
  <c r="S30" i="141"/>
  <c r="R30" i="141"/>
  <c r="E30" i="141"/>
  <c r="D30" i="141"/>
  <c r="C30" i="141"/>
  <c r="B30" i="141"/>
  <c r="AB29" i="141"/>
  <c r="AA29" i="141"/>
  <c r="Z29" i="141"/>
  <c r="Y29" i="141"/>
  <c r="X29" i="141"/>
  <c r="W29" i="141"/>
  <c r="V29" i="141"/>
  <c r="U29" i="141"/>
  <c r="T29" i="141"/>
  <c r="S29" i="141"/>
  <c r="R29" i="141"/>
  <c r="E29" i="141"/>
  <c r="D29" i="141"/>
  <c r="C29" i="141"/>
  <c r="B29" i="141"/>
  <c r="AB28" i="141"/>
  <c r="AA28" i="141"/>
  <c r="Z28" i="141"/>
  <c r="Y28" i="141"/>
  <c r="X28" i="141"/>
  <c r="W28" i="141"/>
  <c r="V28" i="141"/>
  <c r="U28" i="141"/>
  <c r="T28" i="141"/>
  <c r="S28" i="141"/>
  <c r="R28" i="141"/>
  <c r="E28" i="141"/>
  <c r="D28" i="141"/>
  <c r="C28" i="141"/>
  <c r="B28" i="141"/>
  <c r="AB27" i="141"/>
  <c r="AA27" i="141"/>
  <c r="Z27" i="141"/>
  <c r="Y27" i="141"/>
  <c r="X27" i="141"/>
  <c r="W27" i="141"/>
  <c r="V27" i="141"/>
  <c r="U27" i="141"/>
  <c r="T27" i="141"/>
  <c r="S27" i="141"/>
  <c r="R27" i="141"/>
  <c r="E27" i="141"/>
  <c r="D27" i="141"/>
  <c r="C27" i="141"/>
  <c r="B27" i="141"/>
  <c r="AB26" i="141"/>
  <c r="AA26" i="141"/>
  <c r="Z26" i="141"/>
  <c r="Y26" i="141"/>
  <c r="X26" i="141"/>
  <c r="W26" i="141"/>
  <c r="V26" i="141"/>
  <c r="U26" i="141"/>
  <c r="T26" i="141"/>
  <c r="S26" i="141"/>
  <c r="R26" i="141"/>
  <c r="E26" i="141"/>
  <c r="D26" i="141"/>
  <c r="C26" i="141"/>
  <c r="B26" i="141"/>
  <c r="AB25" i="141"/>
  <c r="AA25" i="141"/>
  <c r="Z25" i="141"/>
  <c r="Y25" i="141"/>
  <c r="X25" i="141"/>
  <c r="W25" i="141"/>
  <c r="V25" i="141"/>
  <c r="U25" i="141"/>
  <c r="T25" i="141"/>
  <c r="S25" i="141"/>
  <c r="R25" i="141"/>
  <c r="E25" i="141"/>
  <c r="D25" i="141"/>
  <c r="C25" i="141"/>
  <c r="B25" i="141"/>
  <c r="AB24" i="141"/>
  <c r="AA24" i="141"/>
  <c r="Z24" i="141"/>
  <c r="Y24" i="141"/>
  <c r="X24" i="141"/>
  <c r="W24" i="141"/>
  <c r="V24" i="141"/>
  <c r="U24" i="141"/>
  <c r="T24" i="141"/>
  <c r="S24" i="141"/>
  <c r="R24" i="141"/>
  <c r="E24" i="141"/>
  <c r="D24" i="141"/>
  <c r="C24" i="141"/>
  <c r="B24" i="141"/>
  <c r="AB23" i="141"/>
  <c r="AA23" i="141"/>
  <c r="Z23" i="141"/>
  <c r="Y23" i="141"/>
  <c r="X23" i="141"/>
  <c r="W23" i="141"/>
  <c r="V23" i="141"/>
  <c r="U23" i="141"/>
  <c r="T23" i="141"/>
  <c r="S23" i="141"/>
  <c r="R23" i="141"/>
  <c r="E23" i="141"/>
  <c r="D23" i="141"/>
  <c r="C23" i="141"/>
  <c r="B23" i="141"/>
  <c r="AB22" i="141"/>
  <c r="AA22" i="141"/>
  <c r="Z22" i="141"/>
  <c r="Y22" i="141"/>
  <c r="X22" i="141"/>
  <c r="W22" i="141"/>
  <c r="V22" i="141"/>
  <c r="U22" i="141"/>
  <c r="T22" i="141"/>
  <c r="S22" i="141"/>
  <c r="R22" i="141"/>
  <c r="E22" i="141"/>
  <c r="D22" i="141"/>
  <c r="C22" i="141"/>
  <c r="B22" i="141"/>
  <c r="AB21" i="141"/>
  <c r="AA21" i="141"/>
  <c r="Z21" i="141"/>
  <c r="Y21" i="141"/>
  <c r="X21" i="141"/>
  <c r="W21" i="141"/>
  <c r="V21" i="141"/>
  <c r="U21" i="141"/>
  <c r="T21" i="141"/>
  <c r="S21" i="141"/>
  <c r="R21" i="141"/>
  <c r="E21" i="141"/>
  <c r="D21" i="141"/>
  <c r="C21" i="141"/>
  <c r="B21" i="141"/>
  <c r="AB20" i="141"/>
  <c r="AA20" i="141"/>
  <c r="Z20" i="141"/>
  <c r="Y20" i="141"/>
  <c r="X20" i="141"/>
  <c r="W20" i="141"/>
  <c r="V20" i="141"/>
  <c r="U20" i="141"/>
  <c r="T20" i="141"/>
  <c r="S20" i="141"/>
  <c r="R20" i="141"/>
  <c r="E20" i="141"/>
  <c r="D20" i="141"/>
  <c r="C20" i="141"/>
  <c r="B20" i="141"/>
  <c r="AB19" i="141"/>
  <c r="AA19" i="141"/>
  <c r="Z19" i="141"/>
  <c r="Y19" i="141"/>
  <c r="X19" i="141"/>
  <c r="W19" i="141"/>
  <c r="V19" i="141"/>
  <c r="U19" i="141"/>
  <c r="T19" i="141"/>
  <c r="S19" i="141"/>
  <c r="R19" i="141"/>
  <c r="E19" i="141"/>
  <c r="D19" i="141"/>
  <c r="C19" i="141"/>
  <c r="B19" i="141"/>
  <c r="AB18" i="141"/>
  <c r="AA18" i="141"/>
  <c r="Z18" i="141"/>
  <c r="Y18" i="141"/>
  <c r="X18" i="141"/>
  <c r="W18" i="141"/>
  <c r="V18" i="141"/>
  <c r="U18" i="141"/>
  <c r="T18" i="141"/>
  <c r="S18" i="141"/>
  <c r="R18" i="141"/>
  <c r="E18" i="141"/>
  <c r="D18" i="141"/>
  <c r="C18" i="141"/>
  <c r="B18" i="141"/>
  <c r="AB17" i="141"/>
  <c r="AA17" i="141"/>
  <c r="Z17" i="141"/>
  <c r="Y17" i="141"/>
  <c r="X17" i="141"/>
  <c r="W17" i="141"/>
  <c r="V17" i="141"/>
  <c r="U17" i="141"/>
  <c r="T17" i="141"/>
  <c r="S17" i="141"/>
  <c r="R17" i="141"/>
  <c r="E17" i="141"/>
  <c r="D17" i="141"/>
  <c r="C17" i="141"/>
  <c r="P17" i="141" s="1"/>
  <c r="B17" i="141"/>
  <c r="AB16" i="141"/>
  <c r="AA16" i="141"/>
  <c r="Z16" i="141"/>
  <c r="Y16" i="141"/>
  <c r="X16" i="141"/>
  <c r="W16" i="141"/>
  <c r="V16" i="141"/>
  <c r="U16" i="141"/>
  <c r="T16" i="141"/>
  <c r="S16" i="141"/>
  <c r="R16" i="141"/>
  <c r="E16" i="141"/>
  <c r="D16" i="141"/>
  <c r="C16" i="141"/>
  <c r="P16" i="141" s="1"/>
  <c r="B16" i="141"/>
  <c r="AB15" i="141"/>
  <c r="AA15" i="141"/>
  <c r="Z15" i="141"/>
  <c r="Y15" i="141"/>
  <c r="X15" i="141"/>
  <c r="W15" i="141"/>
  <c r="V15" i="141"/>
  <c r="U15" i="141"/>
  <c r="T15" i="141"/>
  <c r="S15" i="141"/>
  <c r="R15" i="141"/>
  <c r="E15" i="141"/>
  <c r="D15" i="141"/>
  <c r="C15" i="141"/>
  <c r="P15" i="141" s="1"/>
  <c r="B15" i="141"/>
  <c r="AB14" i="141"/>
  <c r="AA14" i="141"/>
  <c r="Z14" i="141"/>
  <c r="Y14" i="141"/>
  <c r="X14" i="141"/>
  <c r="W14" i="141"/>
  <c r="V14" i="141"/>
  <c r="U14" i="141"/>
  <c r="T14" i="141"/>
  <c r="S14" i="141"/>
  <c r="R14" i="141"/>
  <c r="E14" i="141"/>
  <c r="D14" i="141"/>
  <c r="C14" i="141"/>
  <c r="P14" i="141" s="1"/>
  <c r="B14" i="141"/>
  <c r="AB13" i="141"/>
  <c r="AA13" i="141"/>
  <c r="Z13" i="141"/>
  <c r="Y13" i="141"/>
  <c r="X13" i="141"/>
  <c r="W13" i="141"/>
  <c r="V13" i="141"/>
  <c r="U13" i="141"/>
  <c r="T13" i="141"/>
  <c r="S13" i="141"/>
  <c r="R13" i="141"/>
  <c r="E13" i="141"/>
  <c r="D13" i="141"/>
  <c r="C13" i="141"/>
  <c r="B13" i="141"/>
  <c r="AB12" i="141"/>
  <c r="AA12" i="141"/>
  <c r="Z12" i="141"/>
  <c r="Y12" i="141"/>
  <c r="X12" i="141"/>
  <c r="W12" i="141"/>
  <c r="V12" i="141"/>
  <c r="U12" i="141"/>
  <c r="T12" i="141"/>
  <c r="S12" i="141"/>
  <c r="R12" i="141"/>
  <c r="E12" i="141"/>
  <c r="D12" i="141"/>
  <c r="C12" i="141"/>
  <c r="B12" i="141"/>
  <c r="AB11" i="141"/>
  <c r="AA11" i="141"/>
  <c r="Z11" i="141"/>
  <c r="Y11" i="141"/>
  <c r="X11" i="141"/>
  <c r="W11" i="141"/>
  <c r="V11" i="141"/>
  <c r="U11" i="141"/>
  <c r="T11" i="141"/>
  <c r="S11" i="141"/>
  <c r="R11" i="141"/>
  <c r="E11" i="141"/>
  <c r="D11" i="141"/>
  <c r="C11" i="141"/>
  <c r="B11" i="141"/>
  <c r="AB10" i="141"/>
  <c r="AA10" i="141"/>
  <c r="Z10" i="141"/>
  <c r="Y10" i="141"/>
  <c r="X10" i="141"/>
  <c r="W10" i="141"/>
  <c r="V10" i="141"/>
  <c r="U10" i="141"/>
  <c r="T10" i="141"/>
  <c r="S10" i="141"/>
  <c r="R10" i="141"/>
  <c r="E10" i="141"/>
  <c r="D10" i="141"/>
  <c r="C10" i="141"/>
  <c r="P10" i="141" s="1"/>
  <c r="B10" i="141"/>
  <c r="AB9" i="141"/>
  <c r="AA9" i="141"/>
  <c r="Z9" i="141"/>
  <c r="Y9" i="141"/>
  <c r="X9" i="141"/>
  <c r="W9" i="141"/>
  <c r="V9" i="141"/>
  <c r="U9" i="141"/>
  <c r="T9" i="141"/>
  <c r="S9" i="141"/>
  <c r="R9" i="141"/>
  <c r="E9" i="141"/>
  <c r="D9" i="141"/>
  <c r="C9" i="141"/>
  <c r="P9" i="141" s="1"/>
  <c r="B9" i="141"/>
  <c r="AB8" i="141"/>
  <c r="AA8" i="141"/>
  <c r="Z8" i="141"/>
  <c r="Y8" i="141"/>
  <c r="X8" i="141"/>
  <c r="W8" i="141"/>
  <c r="V8" i="141"/>
  <c r="U8" i="141"/>
  <c r="T8" i="141"/>
  <c r="S8" i="141"/>
  <c r="R8" i="141"/>
  <c r="E8" i="141"/>
  <c r="D8" i="141"/>
  <c r="C8" i="141"/>
  <c r="P8" i="141" s="1"/>
  <c r="B8" i="141"/>
  <c r="AB7" i="141"/>
  <c r="AA7" i="141"/>
  <c r="Z7" i="141"/>
  <c r="Y7" i="141"/>
  <c r="X7" i="141"/>
  <c r="W7" i="141"/>
  <c r="V7" i="141"/>
  <c r="U7" i="141"/>
  <c r="T7" i="141"/>
  <c r="S7" i="141"/>
  <c r="R7" i="141"/>
  <c r="E7" i="141"/>
  <c r="D7" i="141"/>
  <c r="C7" i="141"/>
  <c r="B7" i="141"/>
  <c r="AB6" i="141"/>
  <c r="AA6" i="141"/>
  <c r="Z6" i="141"/>
  <c r="Y6" i="141"/>
  <c r="X6" i="141"/>
  <c r="W6" i="141"/>
  <c r="V6" i="141"/>
  <c r="U6" i="141"/>
  <c r="T6" i="141"/>
  <c r="S6" i="141"/>
  <c r="R6" i="141"/>
  <c r="E6" i="141"/>
  <c r="D6" i="141"/>
  <c r="C6" i="141"/>
  <c r="B6" i="141"/>
  <c r="AB5" i="141"/>
  <c r="AA5" i="141"/>
  <c r="Z5" i="141"/>
  <c r="Y5" i="141"/>
  <c r="X5" i="141"/>
  <c r="W5" i="141"/>
  <c r="V5" i="141"/>
  <c r="U5" i="141"/>
  <c r="T5" i="141"/>
  <c r="S5" i="141"/>
  <c r="R5" i="141"/>
  <c r="E5" i="141"/>
  <c r="D5" i="141"/>
  <c r="C5" i="141"/>
  <c r="B5" i="141"/>
  <c r="AB4" i="141"/>
  <c r="AA4" i="141"/>
  <c r="Z4" i="141"/>
  <c r="Y4" i="141"/>
  <c r="X4" i="141"/>
  <c r="W4" i="141"/>
  <c r="V4" i="141"/>
  <c r="U4" i="141"/>
  <c r="T4" i="141"/>
  <c r="S4" i="141"/>
  <c r="R4" i="141"/>
  <c r="E4" i="141"/>
  <c r="D4" i="141"/>
  <c r="C4" i="141"/>
  <c r="B4" i="141"/>
  <c r="AB3" i="141"/>
  <c r="E3" i="141"/>
  <c r="D3" i="141"/>
  <c r="C3" i="141"/>
  <c r="B3" i="141"/>
  <c r="AB133" i="142"/>
  <c r="AA133" i="142"/>
  <c r="Z133" i="142"/>
  <c r="Y133" i="142"/>
  <c r="X133" i="142"/>
  <c r="W133" i="142"/>
  <c r="V133" i="142"/>
  <c r="U133" i="142"/>
  <c r="T133" i="142"/>
  <c r="S133" i="142"/>
  <c r="R133" i="142"/>
  <c r="E133" i="142"/>
  <c r="D133" i="142"/>
  <c r="C133" i="142"/>
  <c r="P133" i="142" s="1"/>
  <c r="B133" i="142"/>
  <c r="AB132" i="142"/>
  <c r="AA132" i="142"/>
  <c r="Z132" i="142"/>
  <c r="Y132" i="142"/>
  <c r="X132" i="142"/>
  <c r="W132" i="142"/>
  <c r="V132" i="142"/>
  <c r="U132" i="142"/>
  <c r="T132" i="142"/>
  <c r="S132" i="142"/>
  <c r="R132" i="142"/>
  <c r="E132" i="142"/>
  <c r="D132" i="142"/>
  <c r="C132" i="142"/>
  <c r="P132" i="142" s="1"/>
  <c r="B132" i="142"/>
  <c r="AB131" i="142"/>
  <c r="AA131" i="142"/>
  <c r="Z131" i="142"/>
  <c r="Y131" i="142"/>
  <c r="X131" i="142"/>
  <c r="W131" i="142"/>
  <c r="V131" i="142"/>
  <c r="U131" i="142"/>
  <c r="T131" i="142"/>
  <c r="S131" i="142"/>
  <c r="R131" i="142"/>
  <c r="E131" i="142"/>
  <c r="D131" i="142"/>
  <c r="C131" i="142"/>
  <c r="B131" i="142"/>
  <c r="AB130" i="142"/>
  <c r="AA130" i="142"/>
  <c r="Z130" i="142"/>
  <c r="Y130" i="142"/>
  <c r="X130" i="142"/>
  <c r="W130" i="142"/>
  <c r="V130" i="142"/>
  <c r="U130" i="142"/>
  <c r="T130" i="142"/>
  <c r="S130" i="142"/>
  <c r="R130" i="142"/>
  <c r="E130" i="142"/>
  <c r="D130" i="142"/>
  <c r="C130" i="142"/>
  <c r="B130" i="142"/>
  <c r="AB129" i="142"/>
  <c r="AA129" i="142"/>
  <c r="Z129" i="142"/>
  <c r="Y129" i="142"/>
  <c r="X129" i="142"/>
  <c r="W129" i="142"/>
  <c r="V129" i="142"/>
  <c r="U129" i="142"/>
  <c r="T129" i="142"/>
  <c r="S129" i="142"/>
  <c r="R129" i="142"/>
  <c r="E129" i="142"/>
  <c r="D129" i="142"/>
  <c r="C129" i="142"/>
  <c r="B129" i="142"/>
  <c r="AB128" i="142"/>
  <c r="AA128" i="142"/>
  <c r="Z128" i="142"/>
  <c r="Y128" i="142"/>
  <c r="X128" i="142"/>
  <c r="W128" i="142"/>
  <c r="V128" i="142"/>
  <c r="U128" i="142"/>
  <c r="T128" i="142"/>
  <c r="S128" i="142"/>
  <c r="R128" i="142"/>
  <c r="E128" i="142"/>
  <c r="D128" i="142"/>
  <c r="C128" i="142"/>
  <c r="B128" i="142"/>
  <c r="AB127" i="142"/>
  <c r="AA127" i="142"/>
  <c r="Z127" i="142"/>
  <c r="Y127" i="142"/>
  <c r="X127" i="142"/>
  <c r="W127" i="142"/>
  <c r="V127" i="142"/>
  <c r="U127" i="142"/>
  <c r="T127" i="142"/>
  <c r="S127" i="142"/>
  <c r="R127" i="142"/>
  <c r="E127" i="142"/>
  <c r="D127" i="142"/>
  <c r="C127" i="142"/>
  <c r="B127" i="142"/>
  <c r="AB126" i="142"/>
  <c r="AA126" i="142"/>
  <c r="Z126" i="142"/>
  <c r="Y126" i="142"/>
  <c r="X126" i="142"/>
  <c r="W126" i="142"/>
  <c r="V126" i="142"/>
  <c r="U126" i="142"/>
  <c r="T126" i="142"/>
  <c r="S126" i="142"/>
  <c r="R126" i="142"/>
  <c r="E126" i="142"/>
  <c r="D126" i="142"/>
  <c r="C126" i="142"/>
  <c r="B126" i="142"/>
  <c r="AB125" i="142"/>
  <c r="AA125" i="142"/>
  <c r="Z125" i="142"/>
  <c r="Y125" i="142"/>
  <c r="X125" i="142"/>
  <c r="W125" i="142"/>
  <c r="V125" i="142"/>
  <c r="U125" i="142"/>
  <c r="T125" i="142"/>
  <c r="S125" i="142"/>
  <c r="R125" i="142"/>
  <c r="P125" i="142" s="1"/>
  <c r="E125" i="142"/>
  <c r="D125" i="142"/>
  <c r="C125" i="142"/>
  <c r="B125" i="142"/>
  <c r="AB124" i="142"/>
  <c r="AA124" i="142"/>
  <c r="Z124" i="142"/>
  <c r="Y124" i="142"/>
  <c r="X124" i="142"/>
  <c r="W124" i="142"/>
  <c r="V124" i="142"/>
  <c r="U124" i="142"/>
  <c r="T124" i="142"/>
  <c r="S124" i="142"/>
  <c r="R124" i="142"/>
  <c r="E124" i="142"/>
  <c r="D124" i="142"/>
  <c r="C124" i="142"/>
  <c r="B124" i="142"/>
  <c r="AB123" i="142"/>
  <c r="AA123" i="142"/>
  <c r="Z123" i="142"/>
  <c r="Y123" i="142"/>
  <c r="X123" i="142"/>
  <c r="W123" i="142"/>
  <c r="V123" i="142"/>
  <c r="U123" i="142"/>
  <c r="T123" i="142"/>
  <c r="S123" i="142"/>
  <c r="R123" i="142"/>
  <c r="P123" i="142" s="1"/>
  <c r="E123" i="142"/>
  <c r="D123" i="142"/>
  <c r="C123" i="142"/>
  <c r="B123" i="142"/>
  <c r="AB122" i="142"/>
  <c r="AA122" i="142"/>
  <c r="Z122" i="142"/>
  <c r="Y122" i="142"/>
  <c r="X122" i="142"/>
  <c r="W122" i="142"/>
  <c r="V122" i="142"/>
  <c r="U122" i="142"/>
  <c r="T122" i="142"/>
  <c r="S122" i="142"/>
  <c r="R122" i="142"/>
  <c r="E122" i="142"/>
  <c r="D122" i="142"/>
  <c r="C122" i="142"/>
  <c r="B122" i="142"/>
  <c r="AB121" i="142"/>
  <c r="AA121" i="142"/>
  <c r="Z121" i="142"/>
  <c r="Y121" i="142"/>
  <c r="X121" i="142"/>
  <c r="W121" i="142"/>
  <c r="V121" i="142"/>
  <c r="U121" i="142"/>
  <c r="T121" i="142"/>
  <c r="S121" i="142"/>
  <c r="R121" i="142"/>
  <c r="E121" i="142"/>
  <c r="D121" i="142"/>
  <c r="C121" i="142"/>
  <c r="B121" i="142"/>
  <c r="AB120" i="142"/>
  <c r="AA120" i="142"/>
  <c r="Z120" i="142"/>
  <c r="Y120" i="142"/>
  <c r="X120" i="142"/>
  <c r="W120" i="142"/>
  <c r="V120" i="142"/>
  <c r="U120" i="142"/>
  <c r="T120" i="142"/>
  <c r="S120" i="142"/>
  <c r="R120" i="142"/>
  <c r="E120" i="142"/>
  <c r="D120" i="142"/>
  <c r="C120" i="142"/>
  <c r="B120" i="142"/>
  <c r="AB119" i="142"/>
  <c r="AA119" i="142"/>
  <c r="Z119" i="142"/>
  <c r="Y119" i="142"/>
  <c r="X119" i="142"/>
  <c r="W119" i="142"/>
  <c r="V119" i="142"/>
  <c r="U119" i="142"/>
  <c r="T119" i="142"/>
  <c r="S119" i="142"/>
  <c r="R119" i="142"/>
  <c r="E119" i="142"/>
  <c r="D119" i="142"/>
  <c r="C119" i="142"/>
  <c r="B119" i="142"/>
  <c r="AB118" i="142"/>
  <c r="AA118" i="142"/>
  <c r="Z118" i="142"/>
  <c r="Y118" i="142"/>
  <c r="X118" i="142"/>
  <c r="W118" i="142"/>
  <c r="V118" i="142"/>
  <c r="U118" i="142"/>
  <c r="T118" i="142"/>
  <c r="S118" i="142"/>
  <c r="R118" i="142"/>
  <c r="E118" i="142"/>
  <c r="D118" i="142"/>
  <c r="C118" i="142"/>
  <c r="B118" i="142"/>
  <c r="AB117" i="142"/>
  <c r="AA117" i="142"/>
  <c r="Z117" i="142"/>
  <c r="Y117" i="142"/>
  <c r="X117" i="142"/>
  <c r="W117" i="142"/>
  <c r="V117" i="142"/>
  <c r="U117" i="142"/>
  <c r="T117" i="142"/>
  <c r="S117" i="142"/>
  <c r="R117" i="142"/>
  <c r="E117" i="142"/>
  <c r="D117" i="142"/>
  <c r="C117" i="142"/>
  <c r="B117" i="142"/>
  <c r="AB116" i="142"/>
  <c r="AA116" i="142"/>
  <c r="Z116" i="142"/>
  <c r="Y116" i="142"/>
  <c r="X116" i="142"/>
  <c r="W116" i="142"/>
  <c r="V116" i="142"/>
  <c r="U116" i="142"/>
  <c r="T116" i="142"/>
  <c r="S116" i="142"/>
  <c r="R116" i="142"/>
  <c r="E116" i="142"/>
  <c r="D116" i="142"/>
  <c r="C116" i="142"/>
  <c r="P116" i="142" s="1"/>
  <c r="B116" i="142"/>
  <c r="AB115" i="142"/>
  <c r="AA115" i="142"/>
  <c r="Z115" i="142"/>
  <c r="Y115" i="142"/>
  <c r="X115" i="142"/>
  <c r="W115" i="142"/>
  <c r="V115" i="142"/>
  <c r="U115" i="142"/>
  <c r="T115" i="142"/>
  <c r="S115" i="142"/>
  <c r="R115" i="142"/>
  <c r="E115" i="142"/>
  <c r="D115" i="142"/>
  <c r="C115" i="142"/>
  <c r="P115" i="142" s="1"/>
  <c r="B115" i="142"/>
  <c r="AB114" i="142"/>
  <c r="AA114" i="142"/>
  <c r="Z114" i="142"/>
  <c r="Y114" i="142"/>
  <c r="X114" i="142"/>
  <c r="W114" i="142"/>
  <c r="V114" i="142"/>
  <c r="U114" i="142"/>
  <c r="T114" i="142"/>
  <c r="S114" i="142"/>
  <c r="R114" i="142"/>
  <c r="E114" i="142"/>
  <c r="D114" i="142"/>
  <c r="C114" i="142"/>
  <c r="P114" i="142" s="1"/>
  <c r="B114" i="142"/>
  <c r="AB113" i="142"/>
  <c r="AA113" i="142"/>
  <c r="Z113" i="142"/>
  <c r="Y113" i="142"/>
  <c r="X113" i="142"/>
  <c r="W113" i="142"/>
  <c r="V113" i="142"/>
  <c r="U113" i="142"/>
  <c r="T113" i="142"/>
  <c r="S113" i="142"/>
  <c r="R113" i="142"/>
  <c r="E113" i="142"/>
  <c r="D113" i="142"/>
  <c r="C113" i="142"/>
  <c r="P113" i="142" s="1"/>
  <c r="B113" i="142"/>
  <c r="AB112" i="142"/>
  <c r="AA112" i="142"/>
  <c r="Z112" i="142"/>
  <c r="Y112" i="142"/>
  <c r="X112" i="142"/>
  <c r="W112" i="142"/>
  <c r="V112" i="142"/>
  <c r="U112" i="142"/>
  <c r="T112" i="142"/>
  <c r="S112" i="142"/>
  <c r="R112" i="142"/>
  <c r="E112" i="142"/>
  <c r="D112" i="142"/>
  <c r="C112" i="142"/>
  <c r="P112" i="142" s="1"/>
  <c r="B112" i="142"/>
  <c r="AB111" i="142"/>
  <c r="AA111" i="142"/>
  <c r="Z111" i="142"/>
  <c r="Y111" i="142"/>
  <c r="X111" i="142"/>
  <c r="W111" i="142"/>
  <c r="V111" i="142"/>
  <c r="U111" i="142"/>
  <c r="T111" i="142"/>
  <c r="S111" i="142"/>
  <c r="R111" i="142"/>
  <c r="E111" i="142"/>
  <c r="D111" i="142"/>
  <c r="C111" i="142"/>
  <c r="B111" i="142"/>
  <c r="AB110" i="142"/>
  <c r="AA110" i="142"/>
  <c r="Z110" i="142"/>
  <c r="Y110" i="142"/>
  <c r="X110" i="142"/>
  <c r="W110" i="142"/>
  <c r="V110" i="142"/>
  <c r="U110" i="142"/>
  <c r="T110" i="142"/>
  <c r="S110" i="142"/>
  <c r="R110" i="142"/>
  <c r="E110" i="142"/>
  <c r="D110" i="142"/>
  <c r="C110" i="142"/>
  <c r="B110" i="142"/>
  <c r="AB109" i="142"/>
  <c r="AA109" i="142"/>
  <c r="Z109" i="142"/>
  <c r="Y109" i="142"/>
  <c r="X109" i="142"/>
  <c r="W109" i="142"/>
  <c r="V109" i="142"/>
  <c r="U109" i="142"/>
  <c r="T109" i="142"/>
  <c r="S109" i="142"/>
  <c r="R109" i="142"/>
  <c r="E109" i="142"/>
  <c r="D109" i="142"/>
  <c r="C109" i="142"/>
  <c r="B109" i="142"/>
  <c r="AB108" i="142"/>
  <c r="AA108" i="142"/>
  <c r="Z108" i="142"/>
  <c r="Y108" i="142"/>
  <c r="X108" i="142"/>
  <c r="W108" i="142"/>
  <c r="V108" i="142"/>
  <c r="U108" i="142"/>
  <c r="T108" i="142"/>
  <c r="S108" i="142"/>
  <c r="R108" i="142"/>
  <c r="E108" i="142"/>
  <c r="D108" i="142"/>
  <c r="C108" i="142"/>
  <c r="B108" i="142"/>
  <c r="AB107" i="142"/>
  <c r="AA107" i="142"/>
  <c r="Z107" i="142"/>
  <c r="Y107" i="142"/>
  <c r="X107" i="142"/>
  <c r="W107" i="142"/>
  <c r="V107" i="142"/>
  <c r="U107" i="142"/>
  <c r="T107" i="142"/>
  <c r="S107" i="142"/>
  <c r="R107" i="142"/>
  <c r="E107" i="142"/>
  <c r="D107" i="142"/>
  <c r="C107" i="142"/>
  <c r="B107" i="142"/>
  <c r="AB106" i="142"/>
  <c r="AA106" i="142"/>
  <c r="Z106" i="142"/>
  <c r="Y106" i="142"/>
  <c r="X106" i="142"/>
  <c r="W106" i="142"/>
  <c r="V106" i="142"/>
  <c r="U106" i="142"/>
  <c r="T106" i="142"/>
  <c r="S106" i="142"/>
  <c r="R106" i="142"/>
  <c r="E106" i="142"/>
  <c r="D106" i="142"/>
  <c r="C106" i="142"/>
  <c r="B106" i="142"/>
  <c r="AB105" i="142"/>
  <c r="AA105" i="142"/>
  <c r="Z105" i="142"/>
  <c r="Y105" i="142"/>
  <c r="X105" i="142"/>
  <c r="W105" i="142"/>
  <c r="V105" i="142"/>
  <c r="U105" i="142"/>
  <c r="T105" i="142"/>
  <c r="S105" i="142"/>
  <c r="R105" i="142"/>
  <c r="E105" i="142"/>
  <c r="D105" i="142"/>
  <c r="C105" i="142"/>
  <c r="B105" i="142"/>
  <c r="AB104" i="142"/>
  <c r="AA104" i="142"/>
  <c r="Z104" i="142"/>
  <c r="Y104" i="142"/>
  <c r="X104" i="142"/>
  <c r="W104" i="142"/>
  <c r="V104" i="142"/>
  <c r="U104" i="142"/>
  <c r="T104" i="142"/>
  <c r="S104" i="142"/>
  <c r="R104" i="142"/>
  <c r="E104" i="142"/>
  <c r="D104" i="142"/>
  <c r="C104" i="142"/>
  <c r="B104" i="142"/>
  <c r="AB103" i="142"/>
  <c r="AA103" i="142"/>
  <c r="Z103" i="142"/>
  <c r="Y103" i="142"/>
  <c r="X103" i="142"/>
  <c r="W103" i="142"/>
  <c r="V103" i="142"/>
  <c r="U103" i="142"/>
  <c r="T103" i="142"/>
  <c r="S103" i="142"/>
  <c r="R103" i="142"/>
  <c r="E103" i="142"/>
  <c r="D103" i="142"/>
  <c r="C103" i="142"/>
  <c r="B103" i="142"/>
  <c r="AB102" i="142"/>
  <c r="AA102" i="142"/>
  <c r="Z102" i="142"/>
  <c r="Y102" i="142"/>
  <c r="X102" i="142"/>
  <c r="W102" i="142"/>
  <c r="V102" i="142"/>
  <c r="U102" i="142"/>
  <c r="T102" i="142"/>
  <c r="S102" i="142"/>
  <c r="R102" i="142"/>
  <c r="E102" i="142"/>
  <c r="D102" i="142"/>
  <c r="C102" i="142"/>
  <c r="P102" i="142" s="1"/>
  <c r="B102" i="142"/>
  <c r="AB101" i="142"/>
  <c r="AA101" i="142"/>
  <c r="Z101" i="142"/>
  <c r="Y101" i="142"/>
  <c r="X101" i="142"/>
  <c r="W101" i="142"/>
  <c r="V101" i="142"/>
  <c r="U101" i="142"/>
  <c r="T101" i="142"/>
  <c r="S101" i="142"/>
  <c r="R101" i="142"/>
  <c r="E101" i="142"/>
  <c r="D101" i="142"/>
  <c r="C101" i="142"/>
  <c r="P101" i="142" s="1"/>
  <c r="B101" i="142"/>
  <c r="AB100" i="142"/>
  <c r="AA100" i="142"/>
  <c r="Z100" i="142"/>
  <c r="Y100" i="142"/>
  <c r="X100" i="142"/>
  <c r="W100" i="142"/>
  <c r="V100" i="142"/>
  <c r="U100" i="142"/>
  <c r="T100" i="142"/>
  <c r="S100" i="142"/>
  <c r="R100" i="142"/>
  <c r="E100" i="142"/>
  <c r="D100" i="142"/>
  <c r="C100" i="142"/>
  <c r="P100" i="142" s="1"/>
  <c r="B100" i="142"/>
  <c r="AB99" i="142"/>
  <c r="AA99" i="142"/>
  <c r="Z99" i="142"/>
  <c r="Y99" i="142"/>
  <c r="X99" i="142"/>
  <c r="W99" i="142"/>
  <c r="V99" i="142"/>
  <c r="U99" i="142"/>
  <c r="T99" i="142"/>
  <c r="S99" i="142"/>
  <c r="R99" i="142"/>
  <c r="E99" i="142"/>
  <c r="D99" i="142"/>
  <c r="C99" i="142"/>
  <c r="P99" i="142" s="1"/>
  <c r="B99" i="142"/>
  <c r="AB98" i="142"/>
  <c r="AA98" i="142"/>
  <c r="Z98" i="142"/>
  <c r="Y98" i="142"/>
  <c r="X98" i="142"/>
  <c r="W98" i="142"/>
  <c r="V98" i="142"/>
  <c r="U98" i="142"/>
  <c r="T98" i="142"/>
  <c r="S98" i="142"/>
  <c r="R98" i="142"/>
  <c r="E98" i="142"/>
  <c r="D98" i="142"/>
  <c r="C98" i="142"/>
  <c r="P98" i="142" s="1"/>
  <c r="B98" i="142"/>
  <c r="AB97" i="142"/>
  <c r="AA97" i="142"/>
  <c r="Z97" i="142"/>
  <c r="Y97" i="142"/>
  <c r="X97" i="142"/>
  <c r="W97" i="142"/>
  <c r="V97" i="142"/>
  <c r="U97" i="142"/>
  <c r="T97" i="142"/>
  <c r="S97" i="142"/>
  <c r="R97" i="142"/>
  <c r="E97" i="142"/>
  <c r="D97" i="142"/>
  <c r="C97" i="142"/>
  <c r="P97" i="142" s="1"/>
  <c r="B97" i="142"/>
  <c r="AB96" i="142"/>
  <c r="AA96" i="142"/>
  <c r="Z96" i="142"/>
  <c r="Y96" i="142"/>
  <c r="X96" i="142"/>
  <c r="W96" i="142"/>
  <c r="V96" i="142"/>
  <c r="U96" i="142"/>
  <c r="T96" i="142"/>
  <c r="S96" i="142"/>
  <c r="R96" i="142"/>
  <c r="E96" i="142"/>
  <c r="D96" i="142"/>
  <c r="C96" i="142"/>
  <c r="B96" i="142"/>
  <c r="AB95" i="142"/>
  <c r="AA95" i="142"/>
  <c r="Z95" i="142"/>
  <c r="Y95" i="142"/>
  <c r="X95" i="142"/>
  <c r="W95" i="142"/>
  <c r="V95" i="142"/>
  <c r="U95" i="142"/>
  <c r="T95" i="142"/>
  <c r="S95" i="142"/>
  <c r="R95" i="142"/>
  <c r="E95" i="142"/>
  <c r="D95" i="142"/>
  <c r="C95" i="142"/>
  <c r="B95" i="142"/>
  <c r="AB94" i="142"/>
  <c r="AA94" i="142"/>
  <c r="Z94" i="142"/>
  <c r="Y94" i="142"/>
  <c r="X94" i="142"/>
  <c r="W94" i="142"/>
  <c r="V94" i="142"/>
  <c r="U94" i="142"/>
  <c r="T94" i="142"/>
  <c r="S94" i="142"/>
  <c r="R94" i="142"/>
  <c r="E94" i="142"/>
  <c r="D94" i="142"/>
  <c r="C94" i="142"/>
  <c r="B94" i="142"/>
  <c r="AB93" i="142"/>
  <c r="AA93" i="142"/>
  <c r="Z93" i="142"/>
  <c r="Y93" i="142"/>
  <c r="X93" i="142"/>
  <c r="W93" i="142"/>
  <c r="V93" i="142"/>
  <c r="U93" i="142"/>
  <c r="T93" i="142"/>
  <c r="S93" i="142"/>
  <c r="R93" i="142"/>
  <c r="E93" i="142"/>
  <c r="D93" i="142"/>
  <c r="C93" i="142"/>
  <c r="B93" i="142"/>
  <c r="AB92" i="142"/>
  <c r="AA92" i="142"/>
  <c r="Z92" i="142"/>
  <c r="Y92" i="142"/>
  <c r="X92" i="142"/>
  <c r="W92" i="142"/>
  <c r="V92" i="142"/>
  <c r="U92" i="142"/>
  <c r="T92" i="142"/>
  <c r="S92" i="142"/>
  <c r="R92" i="142"/>
  <c r="E92" i="142"/>
  <c r="D92" i="142"/>
  <c r="C92" i="142"/>
  <c r="B92" i="142"/>
  <c r="AB91" i="142"/>
  <c r="AA91" i="142"/>
  <c r="Z91" i="142"/>
  <c r="Y91" i="142"/>
  <c r="X91" i="142"/>
  <c r="W91" i="142"/>
  <c r="V91" i="142"/>
  <c r="U91" i="142"/>
  <c r="T91" i="142"/>
  <c r="S91" i="142"/>
  <c r="R91" i="142"/>
  <c r="E91" i="142"/>
  <c r="D91" i="142"/>
  <c r="C91" i="142"/>
  <c r="P91" i="142" s="1"/>
  <c r="B91" i="142"/>
  <c r="AB90" i="142"/>
  <c r="AA90" i="142"/>
  <c r="Z90" i="142"/>
  <c r="Y90" i="142"/>
  <c r="X90" i="142"/>
  <c r="W90" i="142"/>
  <c r="V90" i="142"/>
  <c r="U90" i="142"/>
  <c r="T90" i="142"/>
  <c r="S90" i="142"/>
  <c r="R90" i="142"/>
  <c r="E90" i="142"/>
  <c r="D90" i="142"/>
  <c r="C90" i="142"/>
  <c r="P90" i="142" s="1"/>
  <c r="B90" i="142"/>
  <c r="AB89" i="142"/>
  <c r="AA89" i="142"/>
  <c r="Z89" i="142"/>
  <c r="Y89" i="142"/>
  <c r="X89" i="142"/>
  <c r="W89" i="142"/>
  <c r="V89" i="142"/>
  <c r="U89" i="142"/>
  <c r="T89" i="142"/>
  <c r="S89" i="142"/>
  <c r="R89" i="142"/>
  <c r="E89" i="142"/>
  <c r="D89" i="142"/>
  <c r="C89" i="142"/>
  <c r="P89" i="142" s="1"/>
  <c r="B89" i="142"/>
  <c r="AB88" i="142"/>
  <c r="AA88" i="142"/>
  <c r="Z88" i="142"/>
  <c r="Y88" i="142"/>
  <c r="X88" i="142"/>
  <c r="W88" i="142"/>
  <c r="V88" i="142"/>
  <c r="U88" i="142"/>
  <c r="T88" i="142"/>
  <c r="S88" i="142"/>
  <c r="R88" i="142"/>
  <c r="E88" i="142"/>
  <c r="D88" i="142"/>
  <c r="C88" i="142"/>
  <c r="P88" i="142" s="1"/>
  <c r="B88" i="142"/>
  <c r="AB87" i="142"/>
  <c r="AA87" i="142"/>
  <c r="Z87" i="142"/>
  <c r="Y87" i="142"/>
  <c r="X87" i="142"/>
  <c r="W87" i="142"/>
  <c r="V87" i="142"/>
  <c r="U87" i="142"/>
  <c r="T87" i="142"/>
  <c r="S87" i="142"/>
  <c r="R87" i="142"/>
  <c r="E87" i="142"/>
  <c r="D87" i="142"/>
  <c r="C87" i="142"/>
  <c r="P87" i="142" s="1"/>
  <c r="B87" i="142"/>
  <c r="AB86" i="142"/>
  <c r="AA86" i="142"/>
  <c r="Z86" i="142"/>
  <c r="Y86" i="142"/>
  <c r="X86" i="142"/>
  <c r="W86" i="142"/>
  <c r="V86" i="142"/>
  <c r="U86" i="142"/>
  <c r="T86" i="142"/>
  <c r="S86" i="142"/>
  <c r="R86" i="142"/>
  <c r="E86" i="142"/>
  <c r="D86" i="142"/>
  <c r="C86" i="142"/>
  <c r="P86" i="142" s="1"/>
  <c r="B86" i="142"/>
  <c r="AB85" i="142"/>
  <c r="AA85" i="142"/>
  <c r="Z85" i="142"/>
  <c r="Y85" i="142"/>
  <c r="X85" i="142"/>
  <c r="W85" i="142"/>
  <c r="V85" i="142"/>
  <c r="U85" i="142"/>
  <c r="T85" i="142"/>
  <c r="S85" i="142"/>
  <c r="R85" i="142"/>
  <c r="E85" i="142"/>
  <c r="D85" i="142"/>
  <c r="C85" i="142"/>
  <c r="B85" i="142"/>
  <c r="AB84" i="142"/>
  <c r="AA84" i="142"/>
  <c r="Z84" i="142"/>
  <c r="Y84" i="142"/>
  <c r="X84" i="142"/>
  <c r="W84" i="142"/>
  <c r="V84" i="142"/>
  <c r="U84" i="142"/>
  <c r="T84" i="142"/>
  <c r="S84" i="142"/>
  <c r="R84" i="142"/>
  <c r="E84" i="142"/>
  <c r="D84" i="142"/>
  <c r="C84" i="142"/>
  <c r="B84" i="142"/>
  <c r="AB83" i="142"/>
  <c r="AA83" i="142"/>
  <c r="Z83" i="142"/>
  <c r="Y83" i="142"/>
  <c r="X83" i="142"/>
  <c r="W83" i="142"/>
  <c r="V83" i="142"/>
  <c r="U83" i="142"/>
  <c r="T83" i="142"/>
  <c r="S83" i="142"/>
  <c r="R83" i="142"/>
  <c r="E83" i="142"/>
  <c r="D83" i="142"/>
  <c r="C83" i="142"/>
  <c r="P83" i="142" s="1"/>
  <c r="B83" i="142"/>
  <c r="AB82" i="142"/>
  <c r="AA82" i="142"/>
  <c r="Z82" i="142"/>
  <c r="Y82" i="142"/>
  <c r="X82" i="142"/>
  <c r="W82" i="142"/>
  <c r="V82" i="142"/>
  <c r="U82" i="142"/>
  <c r="T82" i="142"/>
  <c r="S82" i="142"/>
  <c r="R82" i="142"/>
  <c r="E82" i="142"/>
  <c r="D82" i="142"/>
  <c r="C82" i="142"/>
  <c r="P82" i="142" s="1"/>
  <c r="B82" i="142"/>
  <c r="AB81" i="142"/>
  <c r="AA81" i="142"/>
  <c r="Z81" i="142"/>
  <c r="Y81" i="142"/>
  <c r="X81" i="142"/>
  <c r="W81" i="142"/>
  <c r="V81" i="142"/>
  <c r="U81" i="142"/>
  <c r="T81" i="142"/>
  <c r="S81" i="142"/>
  <c r="R81" i="142"/>
  <c r="E81" i="142"/>
  <c r="D81" i="142"/>
  <c r="C81" i="142"/>
  <c r="P81" i="142" s="1"/>
  <c r="B81" i="142"/>
  <c r="AB80" i="142"/>
  <c r="AA80" i="142"/>
  <c r="Z80" i="142"/>
  <c r="Y80" i="142"/>
  <c r="X80" i="142"/>
  <c r="W80" i="142"/>
  <c r="V80" i="142"/>
  <c r="U80" i="142"/>
  <c r="T80" i="142"/>
  <c r="S80" i="142"/>
  <c r="R80" i="142"/>
  <c r="E80" i="142"/>
  <c r="D80" i="142"/>
  <c r="C80" i="142"/>
  <c r="B80" i="142"/>
  <c r="AB79" i="142"/>
  <c r="AA79" i="142"/>
  <c r="Z79" i="142"/>
  <c r="Y79" i="142"/>
  <c r="X79" i="142"/>
  <c r="W79" i="142"/>
  <c r="V79" i="142"/>
  <c r="U79" i="142"/>
  <c r="T79" i="142"/>
  <c r="S79" i="142"/>
  <c r="R79" i="142"/>
  <c r="E79" i="142"/>
  <c r="D79" i="142"/>
  <c r="C79" i="142"/>
  <c r="B79" i="142"/>
  <c r="AB78" i="142"/>
  <c r="AA78" i="142"/>
  <c r="Z78" i="142"/>
  <c r="Y78" i="142"/>
  <c r="X78" i="142"/>
  <c r="W78" i="142"/>
  <c r="V78" i="142"/>
  <c r="U78" i="142"/>
  <c r="T78" i="142"/>
  <c r="S78" i="142"/>
  <c r="R78" i="142"/>
  <c r="E78" i="142"/>
  <c r="D78" i="142"/>
  <c r="C78" i="142"/>
  <c r="B78" i="142"/>
  <c r="AB77" i="142"/>
  <c r="AA77" i="142"/>
  <c r="Z77" i="142"/>
  <c r="Y77" i="142"/>
  <c r="X77" i="142"/>
  <c r="W77" i="142"/>
  <c r="V77" i="142"/>
  <c r="U77" i="142"/>
  <c r="T77" i="142"/>
  <c r="S77" i="142"/>
  <c r="R77" i="142"/>
  <c r="E77" i="142"/>
  <c r="D77" i="142"/>
  <c r="C77" i="142"/>
  <c r="P77" i="142" s="1"/>
  <c r="B77" i="142"/>
  <c r="AB76" i="142"/>
  <c r="AA76" i="142"/>
  <c r="Z76" i="142"/>
  <c r="Y76" i="142"/>
  <c r="X76" i="142"/>
  <c r="W76" i="142"/>
  <c r="V76" i="142"/>
  <c r="U76" i="142"/>
  <c r="T76" i="142"/>
  <c r="S76" i="142"/>
  <c r="R76" i="142"/>
  <c r="E76" i="142"/>
  <c r="D76" i="142"/>
  <c r="C76" i="142"/>
  <c r="P76" i="142" s="1"/>
  <c r="B76" i="142"/>
  <c r="AB75" i="142"/>
  <c r="AA75" i="142"/>
  <c r="Z75" i="142"/>
  <c r="Y75" i="142"/>
  <c r="X75" i="142"/>
  <c r="W75" i="142"/>
  <c r="V75" i="142"/>
  <c r="U75" i="142"/>
  <c r="T75" i="142"/>
  <c r="S75" i="142"/>
  <c r="R75" i="142"/>
  <c r="E75" i="142"/>
  <c r="D75" i="142"/>
  <c r="C75" i="142"/>
  <c r="P75" i="142" s="1"/>
  <c r="B75" i="142"/>
  <c r="AB74" i="142"/>
  <c r="AA74" i="142"/>
  <c r="Z74" i="142"/>
  <c r="Y74" i="142"/>
  <c r="X74" i="142"/>
  <c r="W74" i="142"/>
  <c r="V74" i="142"/>
  <c r="U74" i="142"/>
  <c r="T74" i="142"/>
  <c r="S74" i="142"/>
  <c r="R74" i="142"/>
  <c r="E74" i="142"/>
  <c r="D74" i="142"/>
  <c r="C74" i="142"/>
  <c r="P74" i="142" s="1"/>
  <c r="B74" i="142"/>
  <c r="AB73" i="142"/>
  <c r="AA73" i="142"/>
  <c r="Z73" i="142"/>
  <c r="Y73" i="142"/>
  <c r="X73" i="142"/>
  <c r="W73" i="142"/>
  <c r="V73" i="142"/>
  <c r="U73" i="142"/>
  <c r="T73" i="142"/>
  <c r="S73" i="142"/>
  <c r="R73" i="142"/>
  <c r="E73" i="142"/>
  <c r="D73" i="142"/>
  <c r="C73" i="142"/>
  <c r="P73" i="142" s="1"/>
  <c r="B73" i="142"/>
  <c r="AB72" i="142"/>
  <c r="AA72" i="142"/>
  <c r="Z72" i="142"/>
  <c r="Y72" i="142"/>
  <c r="X72" i="142"/>
  <c r="W72" i="142"/>
  <c r="V72" i="142"/>
  <c r="U72" i="142"/>
  <c r="T72" i="142"/>
  <c r="S72" i="142"/>
  <c r="R72" i="142"/>
  <c r="E72" i="142"/>
  <c r="D72" i="142"/>
  <c r="C72" i="142"/>
  <c r="P72" i="142" s="1"/>
  <c r="B72" i="142"/>
  <c r="AB71" i="142"/>
  <c r="AA71" i="142"/>
  <c r="Z71" i="142"/>
  <c r="Y71" i="142"/>
  <c r="X71" i="142"/>
  <c r="W71" i="142"/>
  <c r="V71" i="142"/>
  <c r="U71" i="142"/>
  <c r="T71" i="142"/>
  <c r="S71" i="142"/>
  <c r="R71" i="142"/>
  <c r="E71" i="142"/>
  <c r="D71" i="142"/>
  <c r="C71" i="142"/>
  <c r="P71" i="142" s="1"/>
  <c r="B71" i="142"/>
  <c r="AB70" i="142"/>
  <c r="AA70" i="142"/>
  <c r="Z70" i="142"/>
  <c r="Y70" i="142"/>
  <c r="X70" i="142"/>
  <c r="W70" i="142"/>
  <c r="V70" i="142"/>
  <c r="U70" i="142"/>
  <c r="T70" i="142"/>
  <c r="S70" i="142"/>
  <c r="R70" i="142"/>
  <c r="E70" i="142"/>
  <c r="D70" i="142"/>
  <c r="C70" i="142"/>
  <c r="B70" i="142"/>
  <c r="AB69" i="142"/>
  <c r="AA69" i="142"/>
  <c r="Z69" i="142"/>
  <c r="Y69" i="142"/>
  <c r="X69" i="142"/>
  <c r="W69" i="142"/>
  <c r="V69" i="142"/>
  <c r="U69" i="142"/>
  <c r="T69" i="142"/>
  <c r="S69" i="142"/>
  <c r="R69" i="142"/>
  <c r="E69" i="142"/>
  <c r="D69" i="142"/>
  <c r="C69" i="142"/>
  <c r="B69" i="142"/>
  <c r="AB68" i="142"/>
  <c r="AA68" i="142"/>
  <c r="Z68" i="142"/>
  <c r="Y68" i="142"/>
  <c r="X68" i="142"/>
  <c r="W68" i="142"/>
  <c r="V68" i="142"/>
  <c r="U68" i="142"/>
  <c r="T68" i="142"/>
  <c r="S68" i="142"/>
  <c r="R68" i="142"/>
  <c r="E68" i="142"/>
  <c r="D68" i="142"/>
  <c r="C68" i="142"/>
  <c r="B68" i="142"/>
  <c r="AB67" i="142"/>
  <c r="AA67" i="142"/>
  <c r="Z67" i="142"/>
  <c r="Y67" i="142"/>
  <c r="X67" i="142"/>
  <c r="W67" i="142"/>
  <c r="V67" i="142"/>
  <c r="U67" i="142"/>
  <c r="T67" i="142"/>
  <c r="S67" i="142"/>
  <c r="R67" i="142"/>
  <c r="E67" i="142"/>
  <c r="D67" i="142"/>
  <c r="C67" i="142"/>
  <c r="B67" i="142"/>
  <c r="AB66" i="142"/>
  <c r="AA66" i="142"/>
  <c r="Z66" i="142"/>
  <c r="Y66" i="142"/>
  <c r="X66" i="142"/>
  <c r="W66" i="142"/>
  <c r="V66" i="142"/>
  <c r="U66" i="142"/>
  <c r="T66" i="142"/>
  <c r="S66" i="142"/>
  <c r="R66" i="142"/>
  <c r="E66" i="142"/>
  <c r="D66" i="142"/>
  <c r="C66" i="142"/>
  <c r="B66" i="142"/>
  <c r="AB65" i="142"/>
  <c r="AA65" i="142"/>
  <c r="Z65" i="142"/>
  <c r="Y65" i="142"/>
  <c r="X65" i="142"/>
  <c r="W65" i="142"/>
  <c r="V65" i="142"/>
  <c r="U65" i="142"/>
  <c r="T65" i="142"/>
  <c r="S65" i="142"/>
  <c r="R65" i="142"/>
  <c r="E65" i="142"/>
  <c r="D65" i="142"/>
  <c r="C65" i="142"/>
  <c r="B65" i="142"/>
  <c r="AB64" i="142"/>
  <c r="AA64" i="142"/>
  <c r="Z64" i="142"/>
  <c r="Y64" i="142"/>
  <c r="X64" i="142"/>
  <c r="W64" i="142"/>
  <c r="V64" i="142"/>
  <c r="U64" i="142"/>
  <c r="T64" i="142"/>
  <c r="S64" i="142"/>
  <c r="R64" i="142"/>
  <c r="E64" i="142"/>
  <c r="D64" i="142"/>
  <c r="C64" i="142"/>
  <c r="B64" i="142"/>
  <c r="AB63" i="142"/>
  <c r="AA63" i="142"/>
  <c r="Z63" i="142"/>
  <c r="Y63" i="142"/>
  <c r="X63" i="142"/>
  <c r="W63" i="142"/>
  <c r="V63" i="142"/>
  <c r="U63" i="142"/>
  <c r="T63" i="142"/>
  <c r="S63" i="142"/>
  <c r="R63" i="142"/>
  <c r="E63" i="142"/>
  <c r="D63" i="142"/>
  <c r="C63" i="142"/>
  <c r="B63" i="142"/>
  <c r="AB62" i="142"/>
  <c r="AA62" i="142"/>
  <c r="Z62" i="142"/>
  <c r="Y62" i="142"/>
  <c r="X62" i="142"/>
  <c r="W62" i="142"/>
  <c r="V62" i="142"/>
  <c r="U62" i="142"/>
  <c r="T62" i="142"/>
  <c r="S62" i="142"/>
  <c r="R62" i="142"/>
  <c r="P62" i="142" s="1"/>
  <c r="E62" i="142"/>
  <c r="D62" i="142"/>
  <c r="C62" i="142"/>
  <c r="B62" i="142"/>
  <c r="AB61" i="142"/>
  <c r="AA61" i="142"/>
  <c r="Z61" i="142"/>
  <c r="Y61" i="142"/>
  <c r="X61" i="142"/>
  <c r="W61" i="142"/>
  <c r="V61" i="142"/>
  <c r="U61" i="142"/>
  <c r="T61" i="142"/>
  <c r="S61" i="142"/>
  <c r="R61" i="142"/>
  <c r="E61" i="142"/>
  <c r="D61" i="142"/>
  <c r="C61" i="142"/>
  <c r="B61" i="142"/>
  <c r="AB60" i="142"/>
  <c r="AA60" i="142"/>
  <c r="Z60" i="142"/>
  <c r="Y60" i="142"/>
  <c r="X60" i="142"/>
  <c r="W60" i="142"/>
  <c r="V60" i="142"/>
  <c r="U60" i="142"/>
  <c r="T60" i="142"/>
  <c r="S60" i="142"/>
  <c r="R60" i="142"/>
  <c r="E60" i="142"/>
  <c r="D60" i="142"/>
  <c r="C60" i="142"/>
  <c r="B60" i="142"/>
  <c r="AB59" i="142"/>
  <c r="AA59" i="142"/>
  <c r="Z59" i="142"/>
  <c r="Y59" i="142"/>
  <c r="X59" i="142"/>
  <c r="W59" i="142"/>
  <c r="V59" i="142"/>
  <c r="U59" i="142"/>
  <c r="T59" i="142"/>
  <c r="S59" i="142"/>
  <c r="R59" i="142"/>
  <c r="E59" i="142"/>
  <c r="D59" i="142"/>
  <c r="C59" i="142"/>
  <c r="B59" i="142"/>
  <c r="AB58" i="142"/>
  <c r="AA58" i="142"/>
  <c r="Z58" i="142"/>
  <c r="Y58" i="142"/>
  <c r="X58" i="142"/>
  <c r="W58" i="142"/>
  <c r="V58" i="142"/>
  <c r="U58" i="142"/>
  <c r="T58" i="142"/>
  <c r="S58" i="142"/>
  <c r="R58" i="142"/>
  <c r="E58" i="142"/>
  <c r="D58" i="142"/>
  <c r="C58" i="142"/>
  <c r="B58" i="142"/>
  <c r="AB57" i="142"/>
  <c r="AA57" i="142"/>
  <c r="Z57" i="142"/>
  <c r="Y57" i="142"/>
  <c r="X57" i="142"/>
  <c r="W57" i="142"/>
  <c r="V57" i="142"/>
  <c r="U57" i="142"/>
  <c r="T57" i="142"/>
  <c r="S57" i="142"/>
  <c r="R57" i="142"/>
  <c r="E57" i="142"/>
  <c r="D57" i="142"/>
  <c r="C57" i="142"/>
  <c r="B57" i="142"/>
  <c r="AB56" i="142"/>
  <c r="AA56" i="142"/>
  <c r="Z56" i="142"/>
  <c r="Y56" i="142"/>
  <c r="X56" i="142"/>
  <c r="W56" i="142"/>
  <c r="V56" i="142"/>
  <c r="U56" i="142"/>
  <c r="T56" i="142"/>
  <c r="S56" i="142"/>
  <c r="R56" i="142"/>
  <c r="E56" i="142"/>
  <c r="D56" i="142"/>
  <c r="C56" i="142"/>
  <c r="B56" i="142"/>
  <c r="AB55" i="142"/>
  <c r="AA55" i="142"/>
  <c r="Z55" i="142"/>
  <c r="Y55" i="142"/>
  <c r="X55" i="142"/>
  <c r="W55" i="142"/>
  <c r="V55" i="142"/>
  <c r="U55" i="142"/>
  <c r="T55" i="142"/>
  <c r="S55" i="142"/>
  <c r="R55" i="142"/>
  <c r="E55" i="142"/>
  <c r="D55" i="142"/>
  <c r="C55" i="142"/>
  <c r="B55" i="142"/>
  <c r="AB54" i="142"/>
  <c r="AA54" i="142"/>
  <c r="Z54" i="142"/>
  <c r="Y54" i="142"/>
  <c r="X54" i="142"/>
  <c r="W54" i="142"/>
  <c r="V54" i="142"/>
  <c r="U54" i="142"/>
  <c r="T54" i="142"/>
  <c r="S54" i="142"/>
  <c r="R54" i="142"/>
  <c r="E54" i="142"/>
  <c r="D54" i="142"/>
  <c r="C54" i="142"/>
  <c r="B54" i="142"/>
  <c r="AB53" i="142"/>
  <c r="AA53" i="142"/>
  <c r="Z53" i="142"/>
  <c r="Y53" i="142"/>
  <c r="X53" i="142"/>
  <c r="W53" i="142"/>
  <c r="V53" i="142"/>
  <c r="U53" i="142"/>
  <c r="T53" i="142"/>
  <c r="S53" i="142"/>
  <c r="R53" i="142"/>
  <c r="E53" i="142"/>
  <c r="D53" i="142"/>
  <c r="C53" i="142"/>
  <c r="B53" i="142"/>
  <c r="AB52" i="142"/>
  <c r="AA52" i="142"/>
  <c r="Z52" i="142"/>
  <c r="Y52" i="142"/>
  <c r="X52" i="142"/>
  <c r="W52" i="142"/>
  <c r="V52" i="142"/>
  <c r="U52" i="142"/>
  <c r="T52" i="142"/>
  <c r="S52" i="142"/>
  <c r="R52" i="142"/>
  <c r="E52" i="142"/>
  <c r="D52" i="142"/>
  <c r="C52" i="142"/>
  <c r="B52" i="142"/>
  <c r="AB51" i="142"/>
  <c r="AA51" i="142"/>
  <c r="Z51" i="142"/>
  <c r="Y51" i="142"/>
  <c r="X51" i="142"/>
  <c r="W51" i="142"/>
  <c r="V51" i="142"/>
  <c r="U51" i="142"/>
  <c r="T51" i="142"/>
  <c r="S51" i="142"/>
  <c r="R51" i="142"/>
  <c r="E51" i="142"/>
  <c r="D51" i="142"/>
  <c r="C51" i="142"/>
  <c r="B51" i="142"/>
  <c r="AB50" i="142"/>
  <c r="AA50" i="142"/>
  <c r="Z50" i="142"/>
  <c r="Y50" i="142"/>
  <c r="X50" i="142"/>
  <c r="W50" i="142"/>
  <c r="V50" i="142"/>
  <c r="U50" i="142"/>
  <c r="T50" i="142"/>
  <c r="S50" i="142"/>
  <c r="R50" i="142"/>
  <c r="E50" i="142"/>
  <c r="D50" i="142"/>
  <c r="C50" i="142"/>
  <c r="B50" i="142"/>
  <c r="AB49" i="142"/>
  <c r="AA49" i="142"/>
  <c r="Z49" i="142"/>
  <c r="Y49" i="142"/>
  <c r="X49" i="142"/>
  <c r="W49" i="142"/>
  <c r="V49" i="142"/>
  <c r="U49" i="142"/>
  <c r="T49" i="142"/>
  <c r="S49" i="142"/>
  <c r="R49" i="142"/>
  <c r="E49" i="142"/>
  <c r="D49" i="142"/>
  <c r="C49" i="142"/>
  <c r="B49" i="142"/>
  <c r="AB48" i="142"/>
  <c r="AA48" i="142"/>
  <c r="Z48" i="142"/>
  <c r="Y48" i="142"/>
  <c r="X48" i="142"/>
  <c r="W48" i="142"/>
  <c r="V48" i="142"/>
  <c r="U48" i="142"/>
  <c r="T48" i="142"/>
  <c r="S48" i="142"/>
  <c r="R48" i="142"/>
  <c r="E48" i="142"/>
  <c r="D48" i="142"/>
  <c r="C48" i="142"/>
  <c r="B48" i="142"/>
  <c r="AB47" i="142"/>
  <c r="AA47" i="142"/>
  <c r="Z47" i="142"/>
  <c r="Y47" i="142"/>
  <c r="X47" i="142"/>
  <c r="W47" i="142"/>
  <c r="V47" i="142"/>
  <c r="U47" i="142"/>
  <c r="T47" i="142"/>
  <c r="S47" i="142"/>
  <c r="R47" i="142"/>
  <c r="E47" i="142"/>
  <c r="D47" i="142"/>
  <c r="C47" i="142"/>
  <c r="B47" i="142"/>
  <c r="AB46" i="142"/>
  <c r="AA46" i="142"/>
  <c r="Z46" i="142"/>
  <c r="Y46" i="142"/>
  <c r="X46" i="142"/>
  <c r="W46" i="142"/>
  <c r="V46" i="142"/>
  <c r="U46" i="142"/>
  <c r="T46" i="142"/>
  <c r="S46" i="142"/>
  <c r="R46" i="142"/>
  <c r="E46" i="142"/>
  <c r="D46" i="142"/>
  <c r="C46" i="142"/>
  <c r="B46" i="142"/>
  <c r="AB45" i="142"/>
  <c r="AA45" i="142"/>
  <c r="Z45" i="142"/>
  <c r="Y45" i="142"/>
  <c r="X45" i="142"/>
  <c r="W45" i="142"/>
  <c r="V45" i="142"/>
  <c r="U45" i="142"/>
  <c r="T45" i="142"/>
  <c r="S45" i="142"/>
  <c r="R45" i="142"/>
  <c r="E45" i="142"/>
  <c r="D45" i="142"/>
  <c r="C45" i="142"/>
  <c r="B45" i="142"/>
  <c r="AB44" i="142"/>
  <c r="AA44" i="142"/>
  <c r="Z44" i="142"/>
  <c r="Y44" i="142"/>
  <c r="X44" i="142"/>
  <c r="W44" i="142"/>
  <c r="V44" i="142"/>
  <c r="U44" i="142"/>
  <c r="T44" i="142"/>
  <c r="S44" i="142"/>
  <c r="R44" i="142"/>
  <c r="E44" i="142"/>
  <c r="D44" i="142"/>
  <c r="C44" i="142"/>
  <c r="B44" i="142"/>
  <c r="AB43" i="142"/>
  <c r="AA43" i="142"/>
  <c r="Z43" i="142"/>
  <c r="Y43" i="142"/>
  <c r="X43" i="142"/>
  <c r="W43" i="142"/>
  <c r="V43" i="142"/>
  <c r="U43" i="142"/>
  <c r="T43" i="142"/>
  <c r="S43" i="142"/>
  <c r="R43" i="142"/>
  <c r="E43" i="142"/>
  <c r="D43" i="142"/>
  <c r="C43" i="142"/>
  <c r="B43" i="142"/>
  <c r="AB42" i="142"/>
  <c r="AA42" i="142"/>
  <c r="Z42" i="142"/>
  <c r="Y42" i="142"/>
  <c r="X42" i="142"/>
  <c r="W42" i="142"/>
  <c r="V42" i="142"/>
  <c r="U42" i="142"/>
  <c r="T42" i="142"/>
  <c r="S42" i="142"/>
  <c r="R42" i="142"/>
  <c r="E42" i="142"/>
  <c r="D42" i="142"/>
  <c r="C42" i="142"/>
  <c r="B42" i="142"/>
  <c r="AB41" i="142"/>
  <c r="AA41" i="142"/>
  <c r="Z41" i="142"/>
  <c r="Y41" i="142"/>
  <c r="X41" i="142"/>
  <c r="W41" i="142"/>
  <c r="V41" i="142"/>
  <c r="U41" i="142"/>
  <c r="T41" i="142"/>
  <c r="S41" i="142"/>
  <c r="R41" i="142"/>
  <c r="E41" i="142"/>
  <c r="D41" i="142"/>
  <c r="C41" i="142"/>
  <c r="B41" i="142"/>
  <c r="AB40" i="142"/>
  <c r="AA40" i="142"/>
  <c r="Z40" i="142"/>
  <c r="Y40" i="142"/>
  <c r="X40" i="142"/>
  <c r="W40" i="142"/>
  <c r="V40" i="142"/>
  <c r="U40" i="142"/>
  <c r="T40" i="142"/>
  <c r="S40" i="142"/>
  <c r="R40" i="142"/>
  <c r="E40" i="142"/>
  <c r="D40" i="142"/>
  <c r="C40" i="142"/>
  <c r="B40" i="142"/>
  <c r="AB39" i="142"/>
  <c r="AA39" i="142"/>
  <c r="Z39" i="142"/>
  <c r="Y39" i="142"/>
  <c r="X39" i="142"/>
  <c r="W39" i="142"/>
  <c r="V39" i="142"/>
  <c r="U39" i="142"/>
  <c r="T39" i="142"/>
  <c r="S39" i="142"/>
  <c r="R39" i="142"/>
  <c r="E39" i="142"/>
  <c r="D39" i="142"/>
  <c r="C39" i="142"/>
  <c r="B39" i="142"/>
  <c r="AB38" i="142"/>
  <c r="AA38" i="142"/>
  <c r="Z38" i="142"/>
  <c r="Y38" i="142"/>
  <c r="X38" i="142"/>
  <c r="W38" i="142"/>
  <c r="V38" i="142"/>
  <c r="U38" i="142"/>
  <c r="T38" i="142"/>
  <c r="S38" i="142"/>
  <c r="R38" i="142"/>
  <c r="E38" i="142"/>
  <c r="D38" i="142"/>
  <c r="C38" i="142"/>
  <c r="B38" i="142"/>
  <c r="AB37" i="142"/>
  <c r="AA37" i="142"/>
  <c r="Z37" i="142"/>
  <c r="Y37" i="142"/>
  <c r="X37" i="142"/>
  <c r="W37" i="142"/>
  <c r="V37" i="142"/>
  <c r="U37" i="142"/>
  <c r="T37" i="142"/>
  <c r="S37" i="142"/>
  <c r="R37" i="142"/>
  <c r="E37" i="142"/>
  <c r="D37" i="142"/>
  <c r="C37" i="142"/>
  <c r="B37" i="142"/>
  <c r="AB36" i="142"/>
  <c r="AA36" i="142"/>
  <c r="Z36" i="142"/>
  <c r="Y36" i="142"/>
  <c r="X36" i="142"/>
  <c r="W36" i="142"/>
  <c r="V36" i="142"/>
  <c r="U36" i="142"/>
  <c r="T36" i="142"/>
  <c r="S36" i="142"/>
  <c r="R36" i="142"/>
  <c r="E36" i="142"/>
  <c r="D36" i="142"/>
  <c r="C36" i="142"/>
  <c r="B36" i="142"/>
  <c r="AB35" i="142"/>
  <c r="AA35" i="142"/>
  <c r="Z35" i="142"/>
  <c r="Y35" i="142"/>
  <c r="X35" i="142"/>
  <c r="W35" i="142"/>
  <c r="V35" i="142"/>
  <c r="U35" i="142"/>
  <c r="T35" i="142"/>
  <c r="S35" i="142"/>
  <c r="R35" i="142"/>
  <c r="E35" i="142"/>
  <c r="D35" i="142"/>
  <c r="C35" i="142"/>
  <c r="B35" i="142"/>
  <c r="AB34" i="142"/>
  <c r="AA34" i="142"/>
  <c r="Z34" i="142"/>
  <c r="Y34" i="142"/>
  <c r="X34" i="142"/>
  <c r="W34" i="142"/>
  <c r="V34" i="142"/>
  <c r="U34" i="142"/>
  <c r="T34" i="142"/>
  <c r="S34" i="142"/>
  <c r="R34" i="142"/>
  <c r="E34" i="142"/>
  <c r="D34" i="142"/>
  <c r="C34" i="142"/>
  <c r="B34" i="142"/>
  <c r="AB33" i="142"/>
  <c r="AA33" i="142"/>
  <c r="Z33" i="142"/>
  <c r="Y33" i="142"/>
  <c r="X33" i="142"/>
  <c r="W33" i="142"/>
  <c r="V33" i="142"/>
  <c r="U33" i="142"/>
  <c r="T33" i="142"/>
  <c r="S33" i="142"/>
  <c r="R33" i="142"/>
  <c r="E33" i="142"/>
  <c r="D33" i="142"/>
  <c r="C33" i="142"/>
  <c r="P33" i="142" s="1"/>
  <c r="B33" i="142"/>
  <c r="AB32" i="142"/>
  <c r="AA32" i="142"/>
  <c r="Z32" i="142"/>
  <c r="Y32" i="142"/>
  <c r="X32" i="142"/>
  <c r="W32" i="142"/>
  <c r="V32" i="142"/>
  <c r="U32" i="142"/>
  <c r="T32" i="142"/>
  <c r="S32" i="142"/>
  <c r="R32" i="142"/>
  <c r="E32" i="142"/>
  <c r="D32" i="142"/>
  <c r="C32" i="142"/>
  <c r="P32" i="142" s="1"/>
  <c r="B32" i="142"/>
  <c r="AB31" i="142"/>
  <c r="AA31" i="142"/>
  <c r="Z31" i="142"/>
  <c r="Y31" i="142"/>
  <c r="X31" i="142"/>
  <c r="W31" i="142"/>
  <c r="V31" i="142"/>
  <c r="U31" i="142"/>
  <c r="T31" i="142"/>
  <c r="S31" i="142"/>
  <c r="R31" i="142"/>
  <c r="E31" i="142"/>
  <c r="D31" i="142"/>
  <c r="C31" i="142"/>
  <c r="B31" i="142"/>
  <c r="AB30" i="142"/>
  <c r="AA30" i="142"/>
  <c r="Z30" i="142"/>
  <c r="Y30" i="142"/>
  <c r="X30" i="142"/>
  <c r="W30" i="142"/>
  <c r="V30" i="142"/>
  <c r="U30" i="142"/>
  <c r="T30" i="142"/>
  <c r="S30" i="142"/>
  <c r="R30" i="142"/>
  <c r="E30" i="142"/>
  <c r="D30" i="142"/>
  <c r="C30" i="142"/>
  <c r="B30" i="142"/>
  <c r="AB29" i="142"/>
  <c r="AA29" i="142"/>
  <c r="Z29" i="142"/>
  <c r="Y29" i="142"/>
  <c r="X29" i="142"/>
  <c r="W29" i="142"/>
  <c r="V29" i="142"/>
  <c r="U29" i="142"/>
  <c r="T29" i="142"/>
  <c r="S29" i="142"/>
  <c r="R29" i="142"/>
  <c r="E29" i="142"/>
  <c r="D29" i="142"/>
  <c r="C29" i="142"/>
  <c r="B29" i="142"/>
  <c r="AB28" i="142"/>
  <c r="AA28" i="142"/>
  <c r="Z28" i="142"/>
  <c r="Y28" i="142"/>
  <c r="X28" i="142"/>
  <c r="W28" i="142"/>
  <c r="V28" i="142"/>
  <c r="U28" i="142"/>
  <c r="T28" i="142"/>
  <c r="S28" i="142"/>
  <c r="R28" i="142"/>
  <c r="E28" i="142"/>
  <c r="D28" i="142"/>
  <c r="C28" i="142"/>
  <c r="B28" i="142"/>
  <c r="AB27" i="142"/>
  <c r="AA27" i="142"/>
  <c r="Z27" i="142"/>
  <c r="Y27" i="142"/>
  <c r="X27" i="142"/>
  <c r="W27" i="142"/>
  <c r="V27" i="142"/>
  <c r="U27" i="142"/>
  <c r="T27" i="142"/>
  <c r="S27" i="142"/>
  <c r="R27" i="142"/>
  <c r="E27" i="142"/>
  <c r="D27" i="142"/>
  <c r="C27" i="142"/>
  <c r="B27" i="142"/>
  <c r="AB26" i="142"/>
  <c r="AA26" i="142"/>
  <c r="Z26" i="142"/>
  <c r="Y26" i="142"/>
  <c r="X26" i="142"/>
  <c r="W26" i="142"/>
  <c r="V26" i="142"/>
  <c r="U26" i="142"/>
  <c r="T26" i="142"/>
  <c r="S26" i="142"/>
  <c r="R26" i="142"/>
  <c r="E26" i="142"/>
  <c r="D26" i="142"/>
  <c r="C26" i="142"/>
  <c r="B26" i="142"/>
  <c r="AB25" i="142"/>
  <c r="AA25" i="142"/>
  <c r="Z25" i="142"/>
  <c r="Y25" i="142"/>
  <c r="X25" i="142"/>
  <c r="W25" i="142"/>
  <c r="V25" i="142"/>
  <c r="U25" i="142"/>
  <c r="T25" i="142"/>
  <c r="S25" i="142"/>
  <c r="R25" i="142"/>
  <c r="E25" i="142"/>
  <c r="D25" i="142"/>
  <c r="C25" i="142"/>
  <c r="B25" i="142"/>
  <c r="AB24" i="142"/>
  <c r="AA24" i="142"/>
  <c r="Z24" i="142"/>
  <c r="Y24" i="142"/>
  <c r="X24" i="142"/>
  <c r="W24" i="142"/>
  <c r="V24" i="142"/>
  <c r="U24" i="142"/>
  <c r="T24" i="142"/>
  <c r="S24" i="142"/>
  <c r="R24" i="142"/>
  <c r="E24" i="142"/>
  <c r="D24" i="142"/>
  <c r="C24" i="142"/>
  <c r="B24" i="142"/>
  <c r="AB23" i="142"/>
  <c r="AA23" i="142"/>
  <c r="Z23" i="142"/>
  <c r="Y23" i="142"/>
  <c r="X23" i="142"/>
  <c r="W23" i="142"/>
  <c r="V23" i="142"/>
  <c r="U23" i="142"/>
  <c r="T23" i="142"/>
  <c r="S23" i="142"/>
  <c r="R23" i="142"/>
  <c r="E23" i="142"/>
  <c r="D23" i="142"/>
  <c r="C23" i="142"/>
  <c r="B23" i="142"/>
  <c r="AB22" i="142"/>
  <c r="AA22" i="142"/>
  <c r="Z22" i="142"/>
  <c r="Y22" i="142"/>
  <c r="X22" i="142"/>
  <c r="W22" i="142"/>
  <c r="V22" i="142"/>
  <c r="U22" i="142"/>
  <c r="T22" i="142"/>
  <c r="S22" i="142"/>
  <c r="R22" i="142"/>
  <c r="E22" i="142"/>
  <c r="D22" i="142"/>
  <c r="C22" i="142"/>
  <c r="B22" i="142"/>
  <c r="AB21" i="142"/>
  <c r="AA21" i="142"/>
  <c r="Z21" i="142"/>
  <c r="Y21" i="142"/>
  <c r="X21" i="142"/>
  <c r="W21" i="142"/>
  <c r="V21" i="142"/>
  <c r="U21" i="142"/>
  <c r="T21" i="142"/>
  <c r="S21" i="142"/>
  <c r="R21" i="142"/>
  <c r="E21" i="142"/>
  <c r="D21" i="142"/>
  <c r="C21" i="142"/>
  <c r="B21" i="142"/>
  <c r="AB20" i="142"/>
  <c r="AA20" i="142"/>
  <c r="Z20" i="142"/>
  <c r="Y20" i="142"/>
  <c r="X20" i="142"/>
  <c r="W20" i="142"/>
  <c r="V20" i="142"/>
  <c r="U20" i="142"/>
  <c r="T20" i="142"/>
  <c r="S20" i="142"/>
  <c r="R20" i="142"/>
  <c r="E20" i="142"/>
  <c r="D20" i="142"/>
  <c r="C20" i="142"/>
  <c r="B20" i="142"/>
  <c r="AB19" i="142"/>
  <c r="AA19" i="142"/>
  <c r="Z19" i="142"/>
  <c r="Y19" i="142"/>
  <c r="X19" i="142"/>
  <c r="W19" i="142"/>
  <c r="V19" i="142"/>
  <c r="U19" i="142"/>
  <c r="T19" i="142"/>
  <c r="S19" i="142"/>
  <c r="R19" i="142"/>
  <c r="E19" i="142"/>
  <c r="D19" i="142"/>
  <c r="C19" i="142"/>
  <c r="B19" i="142"/>
  <c r="AB18" i="142"/>
  <c r="AA18" i="142"/>
  <c r="Z18" i="142"/>
  <c r="Y18" i="142"/>
  <c r="X18" i="142"/>
  <c r="W18" i="142"/>
  <c r="V18" i="142"/>
  <c r="U18" i="142"/>
  <c r="T18" i="142"/>
  <c r="S18" i="142"/>
  <c r="R18" i="142"/>
  <c r="E18" i="142"/>
  <c r="D18" i="142"/>
  <c r="C18" i="142"/>
  <c r="B18" i="142"/>
  <c r="AB17" i="142"/>
  <c r="AA17" i="142"/>
  <c r="Z17" i="142"/>
  <c r="Y17" i="142"/>
  <c r="X17" i="142"/>
  <c r="W17" i="142"/>
  <c r="V17" i="142"/>
  <c r="U17" i="142"/>
  <c r="T17" i="142"/>
  <c r="S17" i="142"/>
  <c r="R17" i="142"/>
  <c r="E17" i="142"/>
  <c r="D17" i="142"/>
  <c r="C17" i="142"/>
  <c r="P17" i="142" s="1"/>
  <c r="B17" i="142"/>
  <c r="AB16" i="142"/>
  <c r="AA16" i="142"/>
  <c r="Z16" i="142"/>
  <c r="Y16" i="142"/>
  <c r="X16" i="142"/>
  <c r="W16" i="142"/>
  <c r="V16" i="142"/>
  <c r="U16" i="142"/>
  <c r="T16" i="142"/>
  <c r="S16" i="142"/>
  <c r="R16" i="142"/>
  <c r="E16" i="142"/>
  <c r="D16" i="142"/>
  <c r="C16" i="142"/>
  <c r="P16" i="142" s="1"/>
  <c r="B16" i="142"/>
  <c r="AB15" i="142"/>
  <c r="AA15" i="142"/>
  <c r="Z15" i="142"/>
  <c r="Y15" i="142"/>
  <c r="X15" i="142"/>
  <c r="W15" i="142"/>
  <c r="V15" i="142"/>
  <c r="U15" i="142"/>
  <c r="T15" i="142"/>
  <c r="S15" i="142"/>
  <c r="R15" i="142"/>
  <c r="E15" i="142"/>
  <c r="D15" i="142"/>
  <c r="C15" i="142"/>
  <c r="P15" i="142" s="1"/>
  <c r="B15" i="142"/>
  <c r="AB14" i="142"/>
  <c r="AA14" i="142"/>
  <c r="Z14" i="142"/>
  <c r="Y14" i="142"/>
  <c r="X14" i="142"/>
  <c r="W14" i="142"/>
  <c r="V14" i="142"/>
  <c r="U14" i="142"/>
  <c r="T14" i="142"/>
  <c r="S14" i="142"/>
  <c r="R14" i="142"/>
  <c r="E14" i="142"/>
  <c r="D14" i="142"/>
  <c r="C14" i="142"/>
  <c r="P14" i="142" s="1"/>
  <c r="B14" i="142"/>
  <c r="AB13" i="142"/>
  <c r="AA13" i="142"/>
  <c r="Z13" i="142"/>
  <c r="Y13" i="142"/>
  <c r="X13" i="142"/>
  <c r="W13" i="142"/>
  <c r="V13" i="142"/>
  <c r="U13" i="142"/>
  <c r="T13" i="142"/>
  <c r="S13" i="142"/>
  <c r="R13" i="142"/>
  <c r="E13" i="142"/>
  <c r="D13" i="142"/>
  <c r="C13" i="142"/>
  <c r="B13" i="142"/>
  <c r="AB12" i="142"/>
  <c r="AA12" i="142"/>
  <c r="Z12" i="142"/>
  <c r="Y12" i="142"/>
  <c r="X12" i="142"/>
  <c r="W12" i="142"/>
  <c r="V12" i="142"/>
  <c r="U12" i="142"/>
  <c r="T12" i="142"/>
  <c r="S12" i="142"/>
  <c r="R12" i="142"/>
  <c r="P12" i="142" s="1"/>
  <c r="E12" i="142"/>
  <c r="D12" i="142"/>
  <c r="C12" i="142"/>
  <c r="B12" i="142"/>
  <c r="AB11" i="142"/>
  <c r="AA11" i="142"/>
  <c r="Z11" i="142"/>
  <c r="Y11" i="142"/>
  <c r="X11" i="142"/>
  <c r="W11" i="142"/>
  <c r="V11" i="142"/>
  <c r="U11" i="142"/>
  <c r="T11" i="142"/>
  <c r="S11" i="142"/>
  <c r="R11" i="142"/>
  <c r="E11" i="142"/>
  <c r="D11" i="142"/>
  <c r="C11" i="142"/>
  <c r="B11" i="142"/>
  <c r="AB10" i="142"/>
  <c r="AA10" i="142"/>
  <c r="Z10" i="142"/>
  <c r="Y10" i="142"/>
  <c r="X10" i="142"/>
  <c r="W10" i="142"/>
  <c r="V10" i="142"/>
  <c r="U10" i="142"/>
  <c r="T10" i="142"/>
  <c r="S10" i="142"/>
  <c r="R10" i="142"/>
  <c r="E10" i="142"/>
  <c r="D10" i="142"/>
  <c r="C10" i="142"/>
  <c r="P10" i="142" s="1"/>
  <c r="B10" i="142"/>
  <c r="AB9" i="142"/>
  <c r="AA9" i="142"/>
  <c r="Z9" i="142"/>
  <c r="Y9" i="142"/>
  <c r="X9" i="142"/>
  <c r="W9" i="142"/>
  <c r="V9" i="142"/>
  <c r="U9" i="142"/>
  <c r="T9" i="142"/>
  <c r="S9" i="142"/>
  <c r="R9" i="142"/>
  <c r="E9" i="142"/>
  <c r="D9" i="142"/>
  <c r="C9" i="142"/>
  <c r="P9" i="142" s="1"/>
  <c r="B9" i="142"/>
  <c r="AB8" i="142"/>
  <c r="AA8" i="142"/>
  <c r="Z8" i="142"/>
  <c r="Y8" i="142"/>
  <c r="X8" i="142"/>
  <c r="W8" i="142"/>
  <c r="V8" i="142"/>
  <c r="U8" i="142"/>
  <c r="T8" i="142"/>
  <c r="S8" i="142"/>
  <c r="R8" i="142"/>
  <c r="E8" i="142"/>
  <c r="D8" i="142"/>
  <c r="C8" i="142"/>
  <c r="P8" i="142" s="1"/>
  <c r="B8" i="142"/>
  <c r="AB7" i="142"/>
  <c r="AA7" i="142"/>
  <c r="Z7" i="142"/>
  <c r="Y7" i="142"/>
  <c r="X7" i="142"/>
  <c r="W7" i="142"/>
  <c r="V7" i="142"/>
  <c r="U7" i="142"/>
  <c r="T7" i="142"/>
  <c r="S7" i="142"/>
  <c r="R7" i="142"/>
  <c r="E7" i="142"/>
  <c r="D7" i="142"/>
  <c r="C7" i="142"/>
  <c r="B7" i="142"/>
  <c r="AB6" i="142"/>
  <c r="AA6" i="142"/>
  <c r="Z6" i="142"/>
  <c r="Y6" i="142"/>
  <c r="X6" i="142"/>
  <c r="W6" i="142"/>
  <c r="V6" i="142"/>
  <c r="U6" i="142"/>
  <c r="T6" i="142"/>
  <c r="S6" i="142"/>
  <c r="R6" i="142"/>
  <c r="E6" i="142"/>
  <c r="D6" i="142"/>
  <c r="C6" i="142"/>
  <c r="B6" i="142"/>
  <c r="AB5" i="142"/>
  <c r="AA5" i="142"/>
  <c r="Z5" i="142"/>
  <c r="Y5" i="142"/>
  <c r="X5" i="142"/>
  <c r="W5" i="142"/>
  <c r="V5" i="142"/>
  <c r="U5" i="142"/>
  <c r="T5" i="142"/>
  <c r="S5" i="142"/>
  <c r="R5" i="142"/>
  <c r="E5" i="142"/>
  <c r="D5" i="142"/>
  <c r="C5" i="142"/>
  <c r="B5" i="142"/>
  <c r="AB4" i="142"/>
  <c r="AA4" i="142"/>
  <c r="Z4" i="142"/>
  <c r="Y4" i="142"/>
  <c r="X4" i="142"/>
  <c r="W4" i="142"/>
  <c r="V4" i="142"/>
  <c r="U4" i="142"/>
  <c r="T4" i="142"/>
  <c r="S4" i="142"/>
  <c r="R4" i="142"/>
  <c r="E4" i="142"/>
  <c r="D4" i="142"/>
  <c r="C4" i="142"/>
  <c r="B4" i="142"/>
  <c r="AB3" i="142"/>
  <c r="E3" i="142"/>
  <c r="D3" i="142"/>
  <c r="C3" i="142"/>
  <c r="B3" i="142"/>
  <c r="AB133" i="143"/>
  <c r="AA133" i="143"/>
  <c r="Z133" i="143"/>
  <c r="Y133" i="143"/>
  <c r="X133" i="143"/>
  <c r="W133" i="143"/>
  <c r="V133" i="143"/>
  <c r="U133" i="143"/>
  <c r="T133" i="143"/>
  <c r="S133" i="143"/>
  <c r="R133" i="143"/>
  <c r="E133" i="143"/>
  <c r="D133" i="143"/>
  <c r="C133" i="143"/>
  <c r="P133" i="143" s="1"/>
  <c r="B133" i="143"/>
  <c r="AB132" i="143"/>
  <c r="AA132" i="143"/>
  <c r="Z132" i="143"/>
  <c r="Y132" i="143"/>
  <c r="X132" i="143"/>
  <c r="W132" i="143"/>
  <c r="V132" i="143"/>
  <c r="U132" i="143"/>
  <c r="T132" i="143"/>
  <c r="S132" i="143"/>
  <c r="R132" i="143"/>
  <c r="E132" i="143"/>
  <c r="D132" i="143"/>
  <c r="C132" i="143"/>
  <c r="P132" i="143" s="1"/>
  <c r="B132" i="143"/>
  <c r="AB131" i="143"/>
  <c r="AA131" i="143"/>
  <c r="Z131" i="143"/>
  <c r="Y131" i="143"/>
  <c r="X131" i="143"/>
  <c r="W131" i="143"/>
  <c r="V131" i="143"/>
  <c r="U131" i="143"/>
  <c r="T131" i="143"/>
  <c r="S131" i="143"/>
  <c r="R131" i="143"/>
  <c r="E131" i="143"/>
  <c r="D131" i="143"/>
  <c r="C131" i="143"/>
  <c r="B131" i="143"/>
  <c r="AB130" i="143"/>
  <c r="AA130" i="143"/>
  <c r="Z130" i="143"/>
  <c r="Y130" i="143"/>
  <c r="X130" i="143"/>
  <c r="W130" i="143"/>
  <c r="V130" i="143"/>
  <c r="U130" i="143"/>
  <c r="T130" i="143"/>
  <c r="S130" i="143"/>
  <c r="R130" i="143"/>
  <c r="E130" i="143"/>
  <c r="D130" i="143"/>
  <c r="C130" i="143"/>
  <c r="B130" i="143"/>
  <c r="AB129" i="143"/>
  <c r="AA129" i="143"/>
  <c r="Z129" i="143"/>
  <c r="Y129" i="143"/>
  <c r="X129" i="143"/>
  <c r="W129" i="143"/>
  <c r="V129" i="143"/>
  <c r="U129" i="143"/>
  <c r="T129" i="143"/>
  <c r="S129" i="143"/>
  <c r="R129" i="143"/>
  <c r="E129" i="143"/>
  <c r="D129" i="143"/>
  <c r="C129" i="143"/>
  <c r="B129" i="143"/>
  <c r="AB128" i="143"/>
  <c r="AA128" i="143"/>
  <c r="Z128" i="143"/>
  <c r="Y128" i="143"/>
  <c r="X128" i="143"/>
  <c r="W128" i="143"/>
  <c r="V128" i="143"/>
  <c r="U128" i="143"/>
  <c r="T128" i="143"/>
  <c r="S128" i="143"/>
  <c r="R128" i="143"/>
  <c r="E128" i="143"/>
  <c r="D128" i="143"/>
  <c r="C128" i="143"/>
  <c r="B128" i="143"/>
  <c r="AB127" i="143"/>
  <c r="AA127" i="143"/>
  <c r="Z127" i="143"/>
  <c r="Y127" i="143"/>
  <c r="X127" i="143"/>
  <c r="W127" i="143"/>
  <c r="V127" i="143"/>
  <c r="U127" i="143"/>
  <c r="T127" i="143"/>
  <c r="S127" i="143"/>
  <c r="R127" i="143"/>
  <c r="E127" i="143"/>
  <c r="D127" i="143"/>
  <c r="C127" i="143"/>
  <c r="B127" i="143"/>
  <c r="AB126" i="143"/>
  <c r="AA126" i="143"/>
  <c r="Z126" i="143"/>
  <c r="Y126" i="143"/>
  <c r="X126" i="143"/>
  <c r="W126" i="143"/>
  <c r="V126" i="143"/>
  <c r="U126" i="143"/>
  <c r="T126" i="143"/>
  <c r="S126" i="143"/>
  <c r="R126" i="143"/>
  <c r="E126" i="143"/>
  <c r="D126" i="143"/>
  <c r="C126" i="143"/>
  <c r="B126" i="143"/>
  <c r="AB125" i="143"/>
  <c r="AA125" i="143"/>
  <c r="Z125" i="143"/>
  <c r="Y125" i="143"/>
  <c r="X125" i="143"/>
  <c r="W125" i="143"/>
  <c r="V125" i="143"/>
  <c r="U125" i="143"/>
  <c r="T125" i="143"/>
  <c r="S125" i="143"/>
  <c r="R125" i="143"/>
  <c r="E125" i="143"/>
  <c r="D125" i="143"/>
  <c r="C125" i="143"/>
  <c r="B125" i="143"/>
  <c r="AB124" i="143"/>
  <c r="AA124" i="143"/>
  <c r="Z124" i="143"/>
  <c r="Y124" i="143"/>
  <c r="X124" i="143"/>
  <c r="W124" i="143"/>
  <c r="V124" i="143"/>
  <c r="U124" i="143"/>
  <c r="T124" i="143"/>
  <c r="S124" i="143"/>
  <c r="R124" i="143"/>
  <c r="E124" i="143"/>
  <c r="D124" i="143"/>
  <c r="C124" i="143"/>
  <c r="B124" i="143"/>
  <c r="AB123" i="143"/>
  <c r="AA123" i="143"/>
  <c r="Z123" i="143"/>
  <c r="Y123" i="143"/>
  <c r="X123" i="143"/>
  <c r="W123" i="143"/>
  <c r="V123" i="143"/>
  <c r="U123" i="143"/>
  <c r="T123" i="143"/>
  <c r="S123" i="143"/>
  <c r="R123" i="143"/>
  <c r="E123" i="143"/>
  <c r="D123" i="143"/>
  <c r="C123" i="143"/>
  <c r="B123" i="143"/>
  <c r="AB122" i="143"/>
  <c r="AA122" i="143"/>
  <c r="Z122" i="143"/>
  <c r="Y122" i="143"/>
  <c r="X122" i="143"/>
  <c r="W122" i="143"/>
  <c r="V122" i="143"/>
  <c r="U122" i="143"/>
  <c r="T122" i="143"/>
  <c r="S122" i="143"/>
  <c r="R122" i="143"/>
  <c r="E122" i="143"/>
  <c r="D122" i="143"/>
  <c r="C122" i="143"/>
  <c r="B122" i="143"/>
  <c r="AB121" i="143"/>
  <c r="AA121" i="143"/>
  <c r="Z121" i="143"/>
  <c r="Y121" i="143"/>
  <c r="X121" i="143"/>
  <c r="W121" i="143"/>
  <c r="V121" i="143"/>
  <c r="U121" i="143"/>
  <c r="T121" i="143"/>
  <c r="S121" i="143"/>
  <c r="R121" i="143"/>
  <c r="E121" i="143"/>
  <c r="D121" i="143"/>
  <c r="C121" i="143"/>
  <c r="B121" i="143"/>
  <c r="AB120" i="143"/>
  <c r="AA120" i="143"/>
  <c r="Z120" i="143"/>
  <c r="Y120" i="143"/>
  <c r="X120" i="143"/>
  <c r="W120" i="143"/>
  <c r="V120" i="143"/>
  <c r="U120" i="143"/>
  <c r="T120" i="143"/>
  <c r="S120" i="143"/>
  <c r="R120" i="143"/>
  <c r="E120" i="143"/>
  <c r="D120" i="143"/>
  <c r="C120" i="143"/>
  <c r="B120" i="143"/>
  <c r="AB119" i="143"/>
  <c r="AA119" i="143"/>
  <c r="Z119" i="143"/>
  <c r="Y119" i="143"/>
  <c r="X119" i="143"/>
  <c r="W119" i="143"/>
  <c r="V119" i="143"/>
  <c r="U119" i="143"/>
  <c r="T119" i="143"/>
  <c r="S119" i="143"/>
  <c r="R119" i="143"/>
  <c r="E119" i="143"/>
  <c r="D119" i="143"/>
  <c r="C119" i="143"/>
  <c r="B119" i="143"/>
  <c r="AB118" i="143"/>
  <c r="AA118" i="143"/>
  <c r="Z118" i="143"/>
  <c r="Y118" i="143"/>
  <c r="X118" i="143"/>
  <c r="W118" i="143"/>
  <c r="V118" i="143"/>
  <c r="U118" i="143"/>
  <c r="T118" i="143"/>
  <c r="S118" i="143"/>
  <c r="R118" i="143"/>
  <c r="E118" i="143"/>
  <c r="D118" i="143"/>
  <c r="C118" i="143"/>
  <c r="B118" i="143"/>
  <c r="AB117" i="143"/>
  <c r="AA117" i="143"/>
  <c r="Z117" i="143"/>
  <c r="Y117" i="143"/>
  <c r="X117" i="143"/>
  <c r="W117" i="143"/>
  <c r="V117" i="143"/>
  <c r="U117" i="143"/>
  <c r="T117" i="143"/>
  <c r="S117" i="143"/>
  <c r="R117" i="143"/>
  <c r="E117" i="143"/>
  <c r="D117" i="143"/>
  <c r="C117" i="143"/>
  <c r="B117" i="143"/>
  <c r="AB116" i="143"/>
  <c r="AA116" i="143"/>
  <c r="Z116" i="143"/>
  <c r="Y116" i="143"/>
  <c r="X116" i="143"/>
  <c r="W116" i="143"/>
  <c r="V116" i="143"/>
  <c r="U116" i="143"/>
  <c r="T116" i="143"/>
  <c r="S116" i="143"/>
  <c r="R116" i="143"/>
  <c r="E116" i="143"/>
  <c r="D116" i="143"/>
  <c r="C116" i="143"/>
  <c r="P116" i="143" s="1"/>
  <c r="B116" i="143"/>
  <c r="AB115" i="143"/>
  <c r="AA115" i="143"/>
  <c r="Z115" i="143"/>
  <c r="Y115" i="143"/>
  <c r="X115" i="143"/>
  <c r="W115" i="143"/>
  <c r="V115" i="143"/>
  <c r="U115" i="143"/>
  <c r="T115" i="143"/>
  <c r="S115" i="143"/>
  <c r="R115" i="143"/>
  <c r="E115" i="143"/>
  <c r="D115" i="143"/>
  <c r="C115" i="143"/>
  <c r="P115" i="143" s="1"/>
  <c r="B115" i="143"/>
  <c r="AB114" i="143"/>
  <c r="AA114" i="143"/>
  <c r="Z114" i="143"/>
  <c r="Y114" i="143"/>
  <c r="X114" i="143"/>
  <c r="W114" i="143"/>
  <c r="V114" i="143"/>
  <c r="U114" i="143"/>
  <c r="T114" i="143"/>
  <c r="S114" i="143"/>
  <c r="R114" i="143"/>
  <c r="E114" i="143"/>
  <c r="D114" i="143"/>
  <c r="C114" i="143"/>
  <c r="P114" i="143" s="1"/>
  <c r="B114" i="143"/>
  <c r="AB113" i="143"/>
  <c r="AA113" i="143"/>
  <c r="Z113" i="143"/>
  <c r="Y113" i="143"/>
  <c r="X113" i="143"/>
  <c r="W113" i="143"/>
  <c r="V113" i="143"/>
  <c r="U113" i="143"/>
  <c r="T113" i="143"/>
  <c r="S113" i="143"/>
  <c r="R113" i="143"/>
  <c r="E113" i="143"/>
  <c r="D113" i="143"/>
  <c r="C113" i="143"/>
  <c r="P113" i="143" s="1"/>
  <c r="B113" i="143"/>
  <c r="AB112" i="143"/>
  <c r="AA112" i="143"/>
  <c r="Z112" i="143"/>
  <c r="Y112" i="143"/>
  <c r="X112" i="143"/>
  <c r="W112" i="143"/>
  <c r="V112" i="143"/>
  <c r="U112" i="143"/>
  <c r="T112" i="143"/>
  <c r="S112" i="143"/>
  <c r="R112" i="143"/>
  <c r="E112" i="143"/>
  <c r="D112" i="143"/>
  <c r="C112" i="143"/>
  <c r="P112" i="143" s="1"/>
  <c r="B112" i="143"/>
  <c r="AB111" i="143"/>
  <c r="AA111" i="143"/>
  <c r="Z111" i="143"/>
  <c r="Y111" i="143"/>
  <c r="X111" i="143"/>
  <c r="W111" i="143"/>
  <c r="V111" i="143"/>
  <c r="U111" i="143"/>
  <c r="T111" i="143"/>
  <c r="S111" i="143"/>
  <c r="R111" i="143"/>
  <c r="E111" i="143"/>
  <c r="D111" i="143"/>
  <c r="C111" i="143"/>
  <c r="B111" i="143"/>
  <c r="AB110" i="143"/>
  <c r="AA110" i="143"/>
  <c r="Z110" i="143"/>
  <c r="Y110" i="143"/>
  <c r="X110" i="143"/>
  <c r="W110" i="143"/>
  <c r="V110" i="143"/>
  <c r="U110" i="143"/>
  <c r="T110" i="143"/>
  <c r="S110" i="143"/>
  <c r="R110" i="143"/>
  <c r="E110" i="143"/>
  <c r="D110" i="143"/>
  <c r="C110" i="143"/>
  <c r="B110" i="143"/>
  <c r="AB109" i="143"/>
  <c r="AA109" i="143"/>
  <c r="Z109" i="143"/>
  <c r="Y109" i="143"/>
  <c r="X109" i="143"/>
  <c r="W109" i="143"/>
  <c r="V109" i="143"/>
  <c r="U109" i="143"/>
  <c r="T109" i="143"/>
  <c r="S109" i="143"/>
  <c r="R109" i="143"/>
  <c r="E109" i="143"/>
  <c r="D109" i="143"/>
  <c r="C109" i="143"/>
  <c r="B109" i="143"/>
  <c r="AB108" i="143"/>
  <c r="AA108" i="143"/>
  <c r="Z108" i="143"/>
  <c r="Y108" i="143"/>
  <c r="X108" i="143"/>
  <c r="W108" i="143"/>
  <c r="V108" i="143"/>
  <c r="U108" i="143"/>
  <c r="T108" i="143"/>
  <c r="S108" i="143"/>
  <c r="R108" i="143"/>
  <c r="E108" i="143"/>
  <c r="D108" i="143"/>
  <c r="C108" i="143"/>
  <c r="B108" i="143"/>
  <c r="AB107" i="143"/>
  <c r="AA107" i="143"/>
  <c r="Z107" i="143"/>
  <c r="Y107" i="143"/>
  <c r="X107" i="143"/>
  <c r="W107" i="143"/>
  <c r="V107" i="143"/>
  <c r="U107" i="143"/>
  <c r="T107" i="143"/>
  <c r="S107" i="143"/>
  <c r="R107" i="143"/>
  <c r="E107" i="143"/>
  <c r="D107" i="143"/>
  <c r="C107" i="143"/>
  <c r="B107" i="143"/>
  <c r="AB106" i="143"/>
  <c r="AA106" i="143"/>
  <c r="Z106" i="143"/>
  <c r="Y106" i="143"/>
  <c r="X106" i="143"/>
  <c r="W106" i="143"/>
  <c r="V106" i="143"/>
  <c r="U106" i="143"/>
  <c r="T106" i="143"/>
  <c r="S106" i="143"/>
  <c r="R106" i="143"/>
  <c r="E106" i="143"/>
  <c r="D106" i="143"/>
  <c r="C106" i="143"/>
  <c r="B106" i="143"/>
  <c r="AB105" i="143"/>
  <c r="AA105" i="143"/>
  <c r="Z105" i="143"/>
  <c r="Y105" i="143"/>
  <c r="X105" i="143"/>
  <c r="W105" i="143"/>
  <c r="V105" i="143"/>
  <c r="U105" i="143"/>
  <c r="T105" i="143"/>
  <c r="S105" i="143"/>
  <c r="R105" i="143"/>
  <c r="E105" i="143"/>
  <c r="D105" i="143"/>
  <c r="C105" i="143"/>
  <c r="B105" i="143"/>
  <c r="AB104" i="143"/>
  <c r="AA104" i="143"/>
  <c r="Z104" i="143"/>
  <c r="Y104" i="143"/>
  <c r="X104" i="143"/>
  <c r="W104" i="143"/>
  <c r="V104" i="143"/>
  <c r="U104" i="143"/>
  <c r="T104" i="143"/>
  <c r="S104" i="143"/>
  <c r="R104" i="143"/>
  <c r="E104" i="143"/>
  <c r="D104" i="143"/>
  <c r="C104" i="143"/>
  <c r="B104" i="143"/>
  <c r="AB103" i="143"/>
  <c r="AA103" i="143"/>
  <c r="Z103" i="143"/>
  <c r="Y103" i="143"/>
  <c r="X103" i="143"/>
  <c r="W103" i="143"/>
  <c r="V103" i="143"/>
  <c r="U103" i="143"/>
  <c r="T103" i="143"/>
  <c r="S103" i="143"/>
  <c r="R103" i="143"/>
  <c r="E103" i="143"/>
  <c r="D103" i="143"/>
  <c r="C103" i="143"/>
  <c r="B103" i="143"/>
  <c r="AB102" i="143"/>
  <c r="AA102" i="143"/>
  <c r="Z102" i="143"/>
  <c r="Y102" i="143"/>
  <c r="X102" i="143"/>
  <c r="W102" i="143"/>
  <c r="V102" i="143"/>
  <c r="U102" i="143"/>
  <c r="T102" i="143"/>
  <c r="S102" i="143"/>
  <c r="R102" i="143"/>
  <c r="E102" i="143"/>
  <c r="D102" i="143"/>
  <c r="C102" i="143"/>
  <c r="P102" i="143" s="1"/>
  <c r="B102" i="143"/>
  <c r="AB101" i="143"/>
  <c r="AA101" i="143"/>
  <c r="Z101" i="143"/>
  <c r="Y101" i="143"/>
  <c r="X101" i="143"/>
  <c r="W101" i="143"/>
  <c r="V101" i="143"/>
  <c r="U101" i="143"/>
  <c r="T101" i="143"/>
  <c r="S101" i="143"/>
  <c r="R101" i="143"/>
  <c r="E101" i="143"/>
  <c r="D101" i="143"/>
  <c r="C101" i="143"/>
  <c r="P101" i="143" s="1"/>
  <c r="B101" i="143"/>
  <c r="AB100" i="143"/>
  <c r="AA100" i="143"/>
  <c r="Z100" i="143"/>
  <c r="Y100" i="143"/>
  <c r="X100" i="143"/>
  <c r="W100" i="143"/>
  <c r="V100" i="143"/>
  <c r="U100" i="143"/>
  <c r="T100" i="143"/>
  <c r="S100" i="143"/>
  <c r="R100" i="143"/>
  <c r="E100" i="143"/>
  <c r="D100" i="143"/>
  <c r="C100" i="143"/>
  <c r="P100" i="143" s="1"/>
  <c r="B100" i="143"/>
  <c r="AB99" i="143"/>
  <c r="AA99" i="143"/>
  <c r="Z99" i="143"/>
  <c r="Y99" i="143"/>
  <c r="X99" i="143"/>
  <c r="W99" i="143"/>
  <c r="V99" i="143"/>
  <c r="U99" i="143"/>
  <c r="T99" i="143"/>
  <c r="S99" i="143"/>
  <c r="R99" i="143"/>
  <c r="E99" i="143"/>
  <c r="D99" i="143"/>
  <c r="C99" i="143"/>
  <c r="P99" i="143" s="1"/>
  <c r="B99" i="143"/>
  <c r="AB98" i="143"/>
  <c r="AA98" i="143"/>
  <c r="Z98" i="143"/>
  <c r="Y98" i="143"/>
  <c r="X98" i="143"/>
  <c r="W98" i="143"/>
  <c r="V98" i="143"/>
  <c r="U98" i="143"/>
  <c r="T98" i="143"/>
  <c r="S98" i="143"/>
  <c r="R98" i="143"/>
  <c r="E98" i="143"/>
  <c r="D98" i="143"/>
  <c r="C98" i="143"/>
  <c r="P98" i="143" s="1"/>
  <c r="B98" i="143"/>
  <c r="AB97" i="143"/>
  <c r="AA97" i="143"/>
  <c r="Z97" i="143"/>
  <c r="Y97" i="143"/>
  <c r="X97" i="143"/>
  <c r="W97" i="143"/>
  <c r="V97" i="143"/>
  <c r="U97" i="143"/>
  <c r="T97" i="143"/>
  <c r="S97" i="143"/>
  <c r="R97" i="143"/>
  <c r="E97" i="143"/>
  <c r="D97" i="143"/>
  <c r="C97" i="143"/>
  <c r="P97" i="143" s="1"/>
  <c r="B97" i="143"/>
  <c r="AB96" i="143"/>
  <c r="AA96" i="143"/>
  <c r="Z96" i="143"/>
  <c r="Y96" i="143"/>
  <c r="X96" i="143"/>
  <c r="W96" i="143"/>
  <c r="V96" i="143"/>
  <c r="U96" i="143"/>
  <c r="T96" i="143"/>
  <c r="S96" i="143"/>
  <c r="R96" i="143"/>
  <c r="E96" i="143"/>
  <c r="D96" i="143"/>
  <c r="C96" i="143"/>
  <c r="B96" i="143"/>
  <c r="AB95" i="143"/>
  <c r="AA95" i="143"/>
  <c r="Z95" i="143"/>
  <c r="Y95" i="143"/>
  <c r="X95" i="143"/>
  <c r="W95" i="143"/>
  <c r="V95" i="143"/>
  <c r="U95" i="143"/>
  <c r="T95" i="143"/>
  <c r="S95" i="143"/>
  <c r="R95" i="143"/>
  <c r="E95" i="143"/>
  <c r="D95" i="143"/>
  <c r="C95" i="143"/>
  <c r="B95" i="143"/>
  <c r="AB94" i="143"/>
  <c r="AA94" i="143"/>
  <c r="Z94" i="143"/>
  <c r="Y94" i="143"/>
  <c r="X94" i="143"/>
  <c r="W94" i="143"/>
  <c r="V94" i="143"/>
  <c r="U94" i="143"/>
  <c r="T94" i="143"/>
  <c r="S94" i="143"/>
  <c r="R94" i="143"/>
  <c r="E94" i="143"/>
  <c r="D94" i="143"/>
  <c r="C94" i="143"/>
  <c r="B94" i="143"/>
  <c r="AB93" i="143"/>
  <c r="AA93" i="143"/>
  <c r="Z93" i="143"/>
  <c r="Y93" i="143"/>
  <c r="X93" i="143"/>
  <c r="W93" i="143"/>
  <c r="V93" i="143"/>
  <c r="U93" i="143"/>
  <c r="T93" i="143"/>
  <c r="S93" i="143"/>
  <c r="R93" i="143"/>
  <c r="E93" i="143"/>
  <c r="D93" i="143"/>
  <c r="C93" i="143"/>
  <c r="B93" i="143"/>
  <c r="AB92" i="143"/>
  <c r="AA92" i="143"/>
  <c r="Z92" i="143"/>
  <c r="Y92" i="143"/>
  <c r="X92" i="143"/>
  <c r="W92" i="143"/>
  <c r="V92" i="143"/>
  <c r="U92" i="143"/>
  <c r="T92" i="143"/>
  <c r="S92" i="143"/>
  <c r="R92" i="143"/>
  <c r="E92" i="143"/>
  <c r="D92" i="143"/>
  <c r="C92" i="143"/>
  <c r="B92" i="143"/>
  <c r="AB91" i="143"/>
  <c r="AA91" i="143"/>
  <c r="Z91" i="143"/>
  <c r="Y91" i="143"/>
  <c r="X91" i="143"/>
  <c r="W91" i="143"/>
  <c r="V91" i="143"/>
  <c r="U91" i="143"/>
  <c r="T91" i="143"/>
  <c r="S91" i="143"/>
  <c r="R91" i="143"/>
  <c r="E91" i="143"/>
  <c r="D91" i="143"/>
  <c r="C91" i="143"/>
  <c r="P91" i="143" s="1"/>
  <c r="B91" i="143"/>
  <c r="AB90" i="143"/>
  <c r="AA90" i="143"/>
  <c r="Z90" i="143"/>
  <c r="Y90" i="143"/>
  <c r="X90" i="143"/>
  <c r="W90" i="143"/>
  <c r="V90" i="143"/>
  <c r="U90" i="143"/>
  <c r="T90" i="143"/>
  <c r="S90" i="143"/>
  <c r="R90" i="143"/>
  <c r="E90" i="143"/>
  <c r="D90" i="143"/>
  <c r="C90" i="143"/>
  <c r="P90" i="143" s="1"/>
  <c r="B90" i="143"/>
  <c r="AB89" i="143"/>
  <c r="AA89" i="143"/>
  <c r="Z89" i="143"/>
  <c r="Y89" i="143"/>
  <c r="X89" i="143"/>
  <c r="W89" i="143"/>
  <c r="V89" i="143"/>
  <c r="U89" i="143"/>
  <c r="T89" i="143"/>
  <c r="S89" i="143"/>
  <c r="R89" i="143"/>
  <c r="E89" i="143"/>
  <c r="D89" i="143"/>
  <c r="C89" i="143"/>
  <c r="P89" i="143" s="1"/>
  <c r="B89" i="143"/>
  <c r="AB88" i="143"/>
  <c r="AA88" i="143"/>
  <c r="Z88" i="143"/>
  <c r="Y88" i="143"/>
  <c r="X88" i="143"/>
  <c r="W88" i="143"/>
  <c r="V88" i="143"/>
  <c r="U88" i="143"/>
  <c r="T88" i="143"/>
  <c r="S88" i="143"/>
  <c r="R88" i="143"/>
  <c r="E88" i="143"/>
  <c r="D88" i="143"/>
  <c r="C88" i="143"/>
  <c r="P88" i="143" s="1"/>
  <c r="B88" i="143"/>
  <c r="AB87" i="143"/>
  <c r="AA87" i="143"/>
  <c r="Z87" i="143"/>
  <c r="Y87" i="143"/>
  <c r="X87" i="143"/>
  <c r="W87" i="143"/>
  <c r="V87" i="143"/>
  <c r="U87" i="143"/>
  <c r="T87" i="143"/>
  <c r="S87" i="143"/>
  <c r="R87" i="143"/>
  <c r="E87" i="143"/>
  <c r="D87" i="143"/>
  <c r="C87" i="143"/>
  <c r="P87" i="143" s="1"/>
  <c r="B87" i="143"/>
  <c r="AB86" i="143"/>
  <c r="AA86" i="143"/>
  <c r="Z86" i="143"/>
  <c r="Y86" i="143"/>
  <c r="X86" i="143"/>
  <c r="W86" i="143"/>
  <c r="V86" i="143"/>
  <c r="U86" i="143"/>
  <c r="T86" i="143"/>
  <c r="S86" i="143"/>
  <c r="R86" i="143"/>
  <c r="E86" i="143"/>
  <c r="D86" i="143"/>
  <c r="C86" i="143"/>
  <c r="P86" i="143" s="1"/>
  <c r="B86" i="143"/>
  <c r="AB85" i="143"/>
  <c r="AA85" i="143"/>
  <c r="Z85" i="143"/>
  <c r="Y85" i="143"/>
  <c r="X85" i="143"/>
  <c r="W85" i="143"/>
  <c r="V85" i="143"/>
  <c r="U85" i="143"/>
  <c r="T85" i="143"/>
  <c r="S85" i="143"/>
  <c r="R85" i="143"/>
  <c r="E85" i="143"/>
  <c r="D85" i="143"/>
  <c r="C85" i="143"/>
  <c r="B85" i="143"/>
  <c r="AB84" i="143"/>
  <c r="AA84" i="143"/>
  <c r="Z84" i="143"/>
  <c r="Y84" i="143"/>
  <c r="X84" i="143"/>
  <c r="W84" i="143"/>
  <c r="V84" i="143"/>
  <c r="U84" i="143"/>
  <c r="T84" i="143"/>
  <c r="S84" i="143"/>
  <c r="R84" i="143"/>
  <c r="E84" i="143"/>
  <c r="D84" i="143"/>
  <c r="C84" i="143"/>
  <c r="B84" i="143"/>
  <c r="AB83" i="143"/>
  <c r="AA83" i="143"/>
  <c r="Z83" i="143"/>
  <c r="Y83" i="143"/>
  <c r="X83" i="143"/>
  <c r="W83" i="143"/>
  <c r="V83" i="143"/>
  <c r="U83" i="143"/>
  <c r="T83" i="143"/>
  <c r="S83" i="143"/>
  <c r="R83" i="143"/>
  <c r="E83" i="143"/>
  <c r="D83" i="143"/>
  <c r="C83" i="143"/>
  <c r="P83" i="143" s="1"/>
  <c r="B83" i="143"/>
  <c r="AB82" i="143"/>
  <c r="AA82" i="143"/>
  <c r="Z82" i="143"/>
  <c r="Y82" i="143"/>
  <c r="X82" i="143"/>
  <c r="W82" i="143"/>
  <c r="V82" i="143"/>
  <c r="U82" i="143"/>
  <c r="T82" i="143"/>
  <c r="S82" i="143"/>
  <c r="R82" i="143"/>
  <c r="E82" i="143"/>
  <c r="D82" i="143"/>
  <c r="C82" i="143"/>
  <c r="P82" i="143" s="1"/>
  <c r="B82" i="143"/>
  <c r="AB81" i="143"/>
  <c r="AA81" i="143"/>
  <c r="Z81" i="143"/>
  <c r="Y81" i="143"/>
  <c r="X81" i="143"/>
  <c r="W81" i="143"/>
  <c r="V81" i="143"/>
  <c r="U81" i="143"/>
  <c r="T81" i="143"/>
  <c r="S81" i="143"/>
  <c r="R81" i="143"/>
  <c r="E81" i="143"/>
  <c r="D81" i="143"/>
  <c r="C81" i="143"/>
  <c r="P81" i="143" s="1"/>
  <c r="B81" i="143"/>
  <c r="AB80" i="143"/>
  <c r="AA80" i="143"/>
  <c r="Z80" i="143"/>
  <c r="Y80" i="143"/>
  <c r="X80" i="143"/>
  <c r="W80" i="143"/>
  <c r="V80" i="143"/>
  <c r="U80" i="143"/>
  <c r="T80" i="143"/>
  <c r="S80" i="143"/>
  <c r="R80" i="143"/>
  <c r="E80" i="143"/>
  <c r="D80" i="143"/>
  <c r="C80" i="143"/>
  <c r="B80" i="143"/>
  <c r="AB79" i="143"/>
  <c r="AA79" i="143"/>
  <c r="Z79" i="143"/>
  <c r="Y79" i="143"/>
  <c r="X79" i="143"/>
  <c r="W79" i="143"/>
  <c r="V79" i="143"/>
  <c r="U79" i="143"/>
  <c r="T79" i="143"/>
  <c r="S79" i="143"/>
  <c r="R79" i="143"/>
  <c r="E79" i="143"/>
  <c r="D79" i="143"/>
  <c r="C79" i="143"/>
  <c r="B79" i="143"/>
  <c r="AB78" i="143"/>
  <c r="AA78" i="143"/>
  <c r="Z78" i="143"/>
  <c r="Y78" i="143"/>
  <c r="X78" i="143"/>
  <c r="W78" i="143"/>
  <c r="V78" i="143"/>
  <c r="U78" i="143"/>
  <c r="T78" i="143"/>
  <c r="S78" i="143"/>
  <c r="R78" i="143"/>
  <c r="E78" i="143"/>
  <c r="D78" i="143"/>
  <c r="C78" i="143"/>
  <c r="B78" i="143"/>
  <c r="AB77" i="143"/>
  <c r="AA77" i="143"/>
  <c r="Z77" i="143"/>
  <c r="Y77" i="143"/>
  <c r="X77" i="143"/>
  <c r="W77" i="143"/>
  <c r="V77" i="143"/>
  <c r="U77" i="143"/>
  <c r="T77" i="143"/>
  <c r="S77" i="143"/>
  <c r="R77" i="143"/>
  <c r="E77" i="143"/>
  <c r="D77" i="143"/>
  <c r="C77" i="143"/>
  <c r="P77" i="143" s="1"/>
  <c r="B77" i="143"/>
  <c r="AB76" i="143"/>
  <c r="AA76" i="143"/>
  <c r="Z76" i="143"/>
  <c r="Y76" i="143"/>
  <c r="X76" i="143"/>
  <c r="W76" i="143"/>
  <c r="V76" i="143"/>
  <c r="U76" i="143"/>
  <c r="T76" i="143"/>
  <c r="S76" i="143"/>
  <c r="R76" i="143"/>
  <c r="E76" i="143"/>
  <c r="D76" i="143"/>
  <c r="C76" i="143"/>
  <c r="P76" i="143" s="1"/>
  <c r="B76" i="143"/>
  <c r="AB75" i="143"/>
  <c r="AA75" i="143"/>
  <c r="Z75" i="143"/>
  <c r="Y75" i="143"/>
  <c r="X75" i="143"/>
  <c r="W75" i="143"/>
  <c r="V75" i="143"/>
  <c r="U75" i="143"/>
  <c r="T75" i="143"/>
  <c r="S75" i="143"/>
  <c r="R75" i="143"/>
  <c r="E75" i="143"/>
  <c r="D75" i="143"/>
  <c r="C75" i="143"/>
  <c r="P75" i="143" s="1"/>
  <c r="B75" i="143"/>
  <c r="AB74" i="143"/>
  <c r="AA74" i="143"/>
  <c r="Z74" i="143"/>
  <c r="Y74" i="143"/>
  <c r="X74" i="143"/>
  <c r="W74" i="143"/>
  <c r="V74" i="143"/>
  <c r="U74" i="143"/>
  <c r="T74" i="143"/>
  <c r="S74" i="143"/>
  <c r="R74" i="143"/>
  <c r="E74" i="143"/>
  <c r="D74" i="143"/>
  <c r="C74" i="143"/>
  <c r="P74" i="143" s="1"/>
  <c r="B74" i="143"/>
  <c r="AB73" i="143"/>
  <c r="AA73" i="143"/>
  <c r="Z73" i="143"/>
  <c r="Y73" i="143"/>
  <c r="X73" i="143"/>
  <c r="W73" i="143"/>
  <c r="V73" i="143"/>
  <c r="U73" i="143"/>
  <c r="T73" i="143"/>
  <c r="S73" i="143"/>
  <c r="R73" i="143"/>
  <c r="E73" i="143"/>
  <c r="D73" i="143"/>
  <c r="C73" i="143"/>
  <c r="P73" i="143" s="1"/>
  <c r="B73" i="143"/>
  <c r="AB72" i="143"/>
  <c r="AA72" i="143"/>
  <c r="Z72" i="143"/>
  <c r="Y72" i="143"/>
  <c r="X72" i="143"/>
  <c r="W72" i="143"/>
  <c r="V72" i="143"/>
  <c r="U72" i="143"/>
  <c r="T72" i="143"/>
  <c r="S72" i="143"/>
  <c r="R72" i="143"/>
  <c r="E72" i="143"/>
  <c r="D72" i="143"/>
  <c r="C72" i="143"/>
  <c r="P72" i="143" s="1"/>
  <c r="B72" i="143"/>
  <c r="AB71" i="143"/>
  <c r="AA71" i="143"/>
  <c r="Z71" i="143"/>
  <c r="Y71" i="143"/>
  <c r="X71" i="143"/>
  <c r="W71" i="143"/>
  <c r="V71" i="143"/>
  <c r="U71" i="143"/>
  <c r="T71" i="143"/>
  <c r="S71" i="143"/>
  <c r="R71" i="143"/>
  <c r="E71" i="143"/>
  <c r="D71" i="143"/>
  <c r="C71" i="143"/>
  <c r="P71" i="143" s="1"/>
  <c r="B71" i="143"/>
  <c r="AB70" i="143"/>
  <c r="AA70" i="143"/>
  <c r="Z70" i="143"/>
  <c r="Y70" i="143"/>
  <c r="X70" i="143"/>
  <c r="W70" i="143"/>
  <c r="V70" i="143"/>
  <c r="U70" i="143"/>
  <c r="T70" i="143"/>
  <c r="S70" i="143"/>
  <c r="R70" i="143"/>
  <c r="E70" i="143"/>
  <c r="D70" i="143"/>
  <c r="C70" i="143"/>
  <c r="B70" i="143"/>
  <c r="AB69" i="143"/>
  <c r="AA69" i="143"/>
  <c r="Z69" i="143"/>
  <c r="Y69" i="143"/>
  <c r="X69" i="143"/>
  <c r="W69" i="143"/>
  <c r="V69" i="143"/>
  <c r="U69" i="143"/>
  <c r="T69" i="143"/>
  <c r="S69" i="143"/>
  <c r="R69" i="143"/>
  <c r="E69" i="143"/>
  <c r="D69" i="143"/>
  <c r="C69" i="143"/>
  <c r="B69" i="143"/>
  <c r="AB68" i="143"/>
  <c r="AA68" i="143"/>
  <c r="Z68" i="143"/>
  <c r="Y68" i="143"/>
  <c r="X68" i="143"/>
  <c r="W68" i="143"/>
  <c r="V68" i="143"/>
  <c r="U68" i="143"/>
  <c r="T68" i="143"/>
  <c r="S68" i="143"/>
  <c r="R68" i="143"/>
  <c r="E68" i="143"/>
  <c r="D68" i="143"/>
  <c r="C68" i="143"/>
  <c r="B68" i="143"/>
  <c r="AB67" i="143"/>
  <c r="AA67" i="143"/>
  <c r="Z67" i="143"/>
  <c r="Y67" i="143"/>
  <c r="X67" i="143"/>
  <c r="W67" i="143"/>
  <c r="V67" i="143"/>
  <c r="U67" i="143"/>
  <c r="T67" i="143"/>
  <c r="S67" i="143"/>
  <c r="R67" i="143"/>
  <c r="E67" i="143"/>
  <c r="D67" i="143"/>
  <c r="C67" i="143"/>
  <c r="B67" i="143"/>
  <c r="AB66" i="143"/>
  <c r="AA66" i="143"/>
  <c r="Z66" i="143"/>
  <c r="Y66" i="143"/>
  <c r="X66" i="143"/>
  <c r="W66" i="143"/>
  <c r="V66" i="143"/>
  <c r="U66" i="143"/>
  <c r="T66" i="143"/>
  <c r="S66" i="143"/>
  <c r="R66" i="143"/>
  <c r="E66" i="143"/>
  <c r="D66" i="143"/>
  <c r="C66" i="143"/>
  <c r="B66" i="143"/>
  <c r="AB65" i="143"/>
  <c r="AA65" i="143"/>
  <c r="Z65" i="143"/>
  <c r="Y65" i="143"/>
  <c r="X65" i="143"/>
  <c r="W65" i="143"/>
  <c r="V65" i="143"/>
  <c r="U65" i="143"/>
  <c r="T65" i="143"/>
  <c r="S65" i="143"/>
  <c r="R65" i="143"/>
  <c r="E65" i="143"/>
  <c r="D65" i="143"/>
  <c r="C65" i="143"/>
  <c r="B65" i="143"/>
  <c r="AB64" i="143"/>
  <c r="AA64" i="143"/>
  <c r="Z64" i="143"/>
  <c r="Y64" i="143"/>
  <c r="X64" i="143"/>
  <c r="W64" i="143"/>
  <c r="V64" i="143"/>
  <c r="U64" i="143"/>
  <c r="T64" i="143"/>
  <c r="S64" i="143"/>
  <c r="R64" i="143"/>
  <c r="E64" i="143"/>
  <c r="D64" i="143"/>
  <c r="C64" i="143"/>
  <c r="B64" i="143"/>
  <c r="AB63" i="143"/>
  <c r="AA63" i="143"/>
  <c r="Z63" i="143"/>
  <c r="Y63" i="143"/>
  <c r="X63" i="143"/>
  <c r="W63" i="143"/>
  <c r="V63" i="143"/>
  <c r="U63" i="143"/>
  <c r="T63" i="143"/>
  <c r="S63" i="143"/>
  <c r="R63" i="143"/>
  <c r="E63" i="143"/>
  <c r="D63" i="143"/>
  <c r="C63" i="143"/>
  <c r="B63" i="143"/>
  <c r="AB62" i="143"/>
  <c r="AA62" i="143"/>
  <c r="Z62" i="143"/>
  <c r="Y62" i="143"/>
  <c r="X62" i="143"/>
  <c r="W62" i="143"/>
  <c r="V62" i="143"/>
  <c r="U62" i="143"/>
  <c r="T62" i="143"/>
  <c r="S62" i="143"/>
  <c r="R62" i="143"/>
  <c r="E62" i="143"/>
  <c r="D62" i="143"/>
  <c r="C62" i="143"/>
  <c r="B62" i="143"/>
  <c r="AB61" i="143"/>
  <c r="AA61" i="143"/>
  <c r="Z61" i="143"/>
  <c r="Y61" i="143"/>
  <c r="X61" i="143"/>
  <c r="W61" i="143"/>
  <c r="V61" i="143"/>
  <c r="U61" i="143"/>
  <c r="T61" i="143"/>
  <c r="S61" i="143"/>
  <c r="R61" i="143"/>
  <c r="E61" i="143"/>
  <c r="D61" i="143"/>
  <c r="C61" i="143"/>
  <c r="B61" i="143"/>
  <c r="AB60" i="143"/>
  <c r="AA60" i="143"/>
  <c r="Z60" i="143"/>
  <c r="Y60" i="143"/>
  <c r="X60" i="143"/>
  <c r="W60" i="143"/>
  <c r="V60" i="143"/>
  <c r="U60" i="143"/>
  <c r="T60" i="143"/>
  <c r="S60" i="143"/>
  <c r="R60" i="143"/>
  <c r="E60" i="143"/>
  <c r="D60" i="143"/>
  <c r="C60" i="143"/>
  <c r="B60" i="143"/>
  <c r="AB59" i="143"/>
  <c r="AA59" i="143"/>
  <c r="Z59" i="143"/>
  <c r="Y59" i="143"/>
  <c r="X59" i="143"/>
  <c r="W59" i="143"/>
  <c r="V59" i="143"/>
  <c r="U59" i="143"/>
  <c r="T59" i="143"/>
  <c r="S59" i="143"/>
  <c r="R59" i="143"/>
  <c r="E59" i="143"/>
  <c r="D59" i="143"/>
  <c r="C59" i="143"/>
  <c r="B59" i="143"/>
  <c r="AB58" i="143"/>
  <c r="AA58" i="143"/>
  <c r="Z58" i="143"/>
  <c r="Y58" i="143"/>
  <c r="X58" i="143"/>
  <c r="W58" i="143"/>
  <c r="V58" i="143"/>
  <c r="U58" i="143"/>
  <c r="T58" i="143"/>
  <c r="S58" i="143"/>
  <c r="R58" i="143"/>
  <c r="E58" i="143"/>
  <c r="D58" i="143"/>
  <c r="C58" i="143"/>
  <c r="B58" i="143"/>
  <c r="AB57" i="143"/>
  <c r="AA57" i="143"/>
  <c r="Z57" i="143"/>
  <c r="Y57" i="143"/>
  <c r="X57" i="143"/>
  <c r="W57" i="143"/>
  <c r="V57" i="143"/>
  <c r="U57" i="143"/>
  <c r="T57" i="143"/>
  <c r="S57" i="143"/>
  <c r="R57" i="143"/>
  <c r="E57" i="143"/>
  <c r="D57" i="143"/>
  <c r="C57" i="143"/>
  <c r="B57" i="143"/>
  <c r="AB56" i="143"/>
  <c r="AA56" i="143"/>
  <c r="Z56" i="143"/>
  <c r="Y56" i="143"/>
  <c r="X56" i="143"/>
  <c r="W56" i="143"/>
  <c r="V56" i="143"/>
  <c r="U56" i="143"/>
  <c r="T56" i="143"/>
  <c r="S56" i="143"/>
  <c r="R56" i="143"/>
  <c r="E56" i="143"/>
  <c r="D56" i="143"/>
  <c r="C56" i="143"/>
  <c r="B56" i="143"/>
  <c r="AB55" i="143"/>
  <c r="AA55" i="143"/>
  <c r="Z55" i="143"/>
  <c r="Y55" i="143"/>
  <c r="X55" i="143"/>
  <c r="W55" i="143"/>
  <c r="V55" i="143"/>
  <c r="U55" i="143"/>
  <c r="T55" i="143"/>
  <c r="S55" i="143"/>
  <c r="R55" i="143"/>
  <c r="E55" i="143"/>
  <c r="D55" i="143"/>
  <c r="C55" i="143"/>
  <c r="B55" i="143"/>
  <c r="AB54" i="143"/>
  <c r="AA54" i="143"/>
  <c r="Z54" i="143"/>
  <c r="Y54" i="143"/>
  <c r="X54" i="143"/>
  <c r="W54" i="143"/>
  <c r="V54" i="143"/>
  <c r="U54" i="143"/>
  <c r="T54" i="143"/>
  <c r="S54" i="143"/>
  <c r="R54" i="143"/>
  <c r="E54" i="143"/>
  <c r="D54" i="143"/>
  <c r="C54" i="143"/>
  <c r="B54" i="143"/>
  <c r="AB53" i="143"/>
  <c r="AA53" i="143"/>
  <c r="Z53" i="143"/>
  <c r="Y53" i="143"/>
  <c r="X53" i="143"/>
  <c r="W53" i="143"/>
  <c r="V53" i="143"/>
  <c r="U53" i="143"/>
  <c r="T53" i="143"/>
  <c r="S53" i="143"/>
  <c r="R53" i="143"/>
  <c r="E53" i="143"/>
  <c r="D53" i="143"/>
  <c r="C53" i="143"/>
  <c r="B53" i="143"/>
  <c r="AB52" i="143"/>
  <c r="AA52" i="143"/>
  <c r="Z52" i="143"/>
  <c r="Y52" i="143"/>
  <c r="X52" i="143"/>
  <c r="W52" i="143"/>
  <c r="V52" i="143"/>
  <c r="U52" i="143"/>
  <c r="T52" i="143"/>
  <c r="S52" i="143"/>
  <c r="R52" i="143"/>
  <c r="E52" i="143"/>
  <c r="D52" i="143"/>
  <c r="C52" i="143"/>
  <c r="B52" i="143"/>
  <c r="AB51" i="143"/>
  <c r="AA51" i="143"/>
  <c r="Z51" i="143"/>
  <c r="Y51" i="143"/>
  <c r="X51" i="143"/>
  <c r="W51" i="143"/>
  <c r="V51" i="143"/>
  <c r="U51" i="143"/>
  <c r="T51" i="143"/>
  <c r="S51" i="143"/>
  <c r="R51" i="143"/>
  <c r="E51" i="143"/>
  <c r="D51" i="143"/>
  <c r="C51" i="143"/>
  <c r="B51" i="143"/>
  <c r="AB50" i="143"/>
  <c r="AA50" i="143"/>
  <c r="Z50" i="143"/>
  <c r="Y50" i="143"/>
  <c r="X50" i="143"/>
  <c r="W50" i="143"/>
  <c r="V50" i="143"/>
  <c r="U50" i="143"/>
  <c r="T50" i="143"/>
  <c r="S50" i="143"/>
  <c r="R50" i="143"/>
  <c r="E50" i="143"/>
  <c r="D50" i="143"/>
  <c r="C50" i="143"/>
  <c r="B50" i="143"/>
  <c r="AB49" i="143"/>
  <c r="AA49" i="143"/>
  <c r="Z49" i="143"/>
  <c r="Y49" i="143"/>
  <c r="X49" i="143"/>
  <c r="W49" i="143"/>
  <c r="V49" i="143"/>
  <c r="U49" i="143"/>
  <c r="T49" i="143"/>
  <c r="S49" i="143"/>
  <c r="R49" i="143"/>
  <c r="E49" i="143"/>
  <c r="D49" i="143"/>
  <c r="C49" i="143"/>
  <c r="B49" i="143"/>
  <c r="AB48" i="143"/>
  <c r="AA48" i="143"/>
  <c r="Z48" i="143"/>
  <c r="Y48" i="143"/>
  <c r="X48" i="143"/>
  <c r="W48" i="143"/>
  <c r="V48" i="143"/>
  <c r="U48" i="143"/>
  <c r="T48" i="143"/>
  <c r="S48" i="143"/>
  <c r="R48" i="143"/>
  <c r="E48" i="143"/>
  <c r="D48" i="143"/>
  <c r="C48" i="143"/>
  <c r="B48" i="143"/>
  <c r="AB47" i="143"/>
  <c r="AA47" i="143"/>
  <c r="Z47" i="143"/>
  <c r="Y47" i="143"/>
  <c r="X47" i="143"/>
  <c r="W47" i="143"/>
  <c r="V47" i="143"/>
  <c r="U47" i="143"/>
  <c r="T47" i="143"/>
  <c r="S47" i="143"/>
  <c r="R47" i="143"/>
  <c r="E47" i="143"/>
  <c r="D47" i="143"/>
  <c r="C47" i="143"/>
  <c r="B47" i="143"/>
  <c r="AB46" i="143"/>
  <c r="AA46" i="143"/>
  <c r="Z46" i="143"/>
  <c r="Y46" i="143"/>
  <c r="X46" i="143"/>
  <c r="W46" i="143"/>
  <c r="V46" i="143"/>
  <c r="U46" i="143"/>
  <c r="T46" i="143"/>
  <c r="S46" i="143"/>
  <c r="R46" i="143"/>
  <c r="E46" i="143"/>
  <c r="D46" i="143"/>
  <c r="C46" i="143"/>
  <c r="B46" i="143"/>
  <c r="AB45" i="143"/>
  <c r="AA45" i="143"/>
  <c r="Z45" i="143"/>
  <c r="Y45" i="143"/>
  <c r="X45" i="143"/>
  <c r="W45" i="143"/>
  <c r="V45" i="143"/>
  <c r="U45" i="143"/>
  <c r="T45" i="143"/>
  <c r="S45" i="143"/>
  <c r="R45" i="143"/>
  <c r="E45" i="143"/>
  <c r="D45" i="143"/>
  <c r="C45" i="143"/>
  <c r="B45" i="143"/>
  <c r="AB44" i="143"/>
  <c r="AA44" i="143"/>
  <c r="Z44" i="143"/>
  <c r="Y44" i="143"/>
  <c r="X44" i="143"/>
  <c r="W44" i="143"/>
  <c r="V44" i="143"/>
  <c r="U44" i="143"/>
  <c r="T44" i="143"/>
  <c r="S44" i="143"/>
  <c r="R44" i="143"/>
  <c r="E44" i="143"/>
  <c r="D44" i="143"/>
  <c r="C44" i="143"/>
  <c r="B44" i="143"/>
  <c r="AB43" i="143"/>
  <c r="AA43" i="143"/>
  <c r="Z43" i="143"/>
  <c r="Y43" i="143"/>
  <c r="X43" i="143"/>
  <c r="W43" i="143"/>
  <c r="V43" i="143"/>
  <c r="U43" i="143"/>
  <c r="T43" i="143"/>
  <c r="S43" i="143"/>
  <c r="R43" i="143"/>
  <c r="E43" i="143"/>
  <c r="D43" i="143"/>
  <c r="C43" i="143"/>
  <c r="B43" i="143"/>
  <c r="AB42" i="143"/>
  <c r="AA42" i="143"/>
  <c r="Z42" i="143"/>
  <c r="Y42" i="143"/>
  <c r="X42" i="143"/>
  <c r="W42" i="143"/>
  <c r="V42" i="143"/>
  <c r="U42" i="143"/>
  <c r="T42" i="143"/>
  <c r="S42" i="143"/>
  <c r="R42" i="143"/>
  <c r="E42" i="143"/>
  <c r="D42" i="143"/>
  <c r="C42" i="143"/>
  <c r="B42" i="143"/>
  <c r="AB41" i="143"/>
  <c r="AA41" i="143"/>
  <c r="Z41" i="143"/>
  <c r="Y41" i="143"/>
  <c r="X41" i="143"/>
  <c r="W41" i="143"/>
  <c r="V41" i="143"/>
  <c r="U41" i="143"/>
  <c r="T41" i="143"/>
  <c r="S41" i="143"/>
  <c r="R41" i="143"/>
  <c r="E41" i="143"/>
  <c r="D41" i="143"/>
  <c r="C41" i="143"/>
  <c r="B41" i="143"/>
  <c r="AB40" i="143"/>
  <c r="AA40" i="143"/>
  <c r="Z40" i="143"/>
  <c r="Y40" i="143"/>
  <c r="X40" i="143"/>
  <c r="W40" i="143"/>
  <c r="V40" i="143"/>
  <c r="U40" i="143"/>
  <c r="T40" i="143"/>
  <c r="S40" i="143"/>
  <c r="R40" i="143"/>
  <c r="E40" i="143"/>
  <c r="D40" i="143"/>
  <c r="C40" i="143"/>
  <c r="B40" i="143"/>
  <c r="AB39" i="143"/>
  <c r="AA39" i="143"/>
  <c r="Z39" i="143"/>
  <c r="Y39" i="143"/>
  <c r="X39" i="143"/>
  <c r="W39" i="143"/>
  <c r="V39" i="143"/>
  <c r="U39" i="143"/>
  <c r="T39" i="143"/>
  <c r="S39" i="143"/>
  <c r="R39" i="143"/>
  <c r="E39" i="143"/>
  <c r="D39" i="143"/>
  <c r="C39" i="143"/>
  <c r="B39" i="143"/>
  <c r="AB38" i="143"/>
  <c r="AA38" i="143"/>
  <c r="Z38" i="143"/>
  <c r="Y38" i="143"/>
  <c r="X38" i="143"/>
  <c r="W38" i="143"/>
  <c r="V38" i="143"/>
  <c r="U38" i="143"/>
  <c r="T38" i="143"/>
  <c r="S38" i="143"/>
  <c r="R38" i="143"/>
  <c r="E38" i="143"/>
  <c r="D38" i="143"/>
  <c r="C38" i="143"/>
  <c r="B38" i="143"/>
  <c r="AB37" i="143"/>
  <c r="AA37" i="143"/>
  <c r="Z37" i="143"/>
  <c r="Y37" i="143"/>
  <c r="X37" i="143"/>
  <c r="W37" i="143"/>
  <c r="V37" i="143"/>
  <c r="U37" i="143"/>
  <c r="T37" i="143"/>
  <c r="S37" i="143"/>
  <c r="R37" i="143"/>
  <c r="E37" i="143"/>
  <c r="D37" i="143"/>
  <c r="C37" i="143"/>
  <c r="B37" i="143"/>
  <c r="AB36" i="143"/>
  <c r="AA36" i="143"/>
  <c r="Z36" i="143"/>
  <c r="Y36" i="143"/>
  <c r="X36" i="143"/>
  <c r="W36" i="143"/>
  <c r="V36" i="143"/>
  <c r="U36" i="143"/>
  <c r="T36" i="143"/>
  <c r="S36" i="143"/>
  <c r="R36" i="143"/>
  <c r="E36" i="143"/>
  <c r="D36" i="143"/>
  <c r="C36" i="143"/>
  <c r="B36" i="143"/>
  <c r="AB35" i="143"/>
  <c r="AA35" i="143"/>
  <c r="Z35" i="143"/>
  <c r="Y35" i="143"/>
  <c r="X35" i="143"/>
  <c r="W35" i="143"/>
  <c r="V35" i="143"/>
  <c r="U35" i="143"/>
  <c r="T35" i="143"/>
  <c r="S35" i="143"/>
  <c r="R35" i="143"/>
  <c r="E35" i="143"/>
  <c r="D35" i="143"/>
  <c r="C35" i="143"/>
  <c r="B35" i="143"/>
  <c r="AB34" i="143"/>
  <c r="AA34" i="143"/>
  <c r="Z34" i="143"/>
  <c r="Y34" i="143"/>
  <c r="X34" i="143"/>
  <c r="W34" i="143"/>
  <c r="V34" i="143"/>
  <c r="U34" i="143"/>
  <c r="T34" i="143"/>
  <c r="S34" i="143"/>
  <c r="R34" i="143"/>
  <c r="E34" i="143"/>
  <c r="D34" i="143"/>
  <c r="C34" i="143"/>
  <c r="B34" i="143"/>
  <c r="AB33" i="143"/>
  <c r="AA33" i="143"/>
  <c r="Z33" i="143"/>
  <c r="Y33" i="143"/>
  <c r="X33" i="143"/>
  <c r="W33" i="143"/>
  <c r="V33" i="143"/>
  <c r="U33" i="143"/>
  <c r="T33" i="143"/>
  <c r="S33" i="143"/>
  <c r="R33" i="143"/>
  <c r="E33" i="143"/>
  <c r="D33" i="143"/>
  <c r="C33" i="143"/>
  <c r="P33" i="143"/>
  <c r="B33" i="143"/>
  <c r="AB32" i="143"/>
  <c r="AA32" i="143"/>
  <c r="Z32" i="143"/>
  <c r="Y32" i="143"/>
  <c r="X32" i="143"/>
  <c r="W32" i="143"/>
  <c r="V32" i="143"/>
  <c r="U32" i="143"/>
  <c r="T32" i="143"/>
  <c r="S32" i="143"/>
  <c r="R32" i="143"/>
  <c r="E32" i="143"/>
  <c r="D32" i="143"/>
  <c r="C32" i="143"/>
  <c r="P32" i="143"/>
  <c r="B32" i="143"/>
  <c r="AB31" i="143"/>
  <c r="AA31" i="143"/>
  <c r="Z31" i="143"/>
  <c r="Y31" i="143"/>
  <c r="X31" i="143"/>
  <c r="W31" i="143"/>
  <c r="V31" i="143"/>
  <c r="U31" i="143"/>
  <c r="T31" i="143"/>
  <c r="S31" i="143"/>
  <c r="R31" i="143"/>
  <c r="E31" i="143"/>
  <c r="D31" i="143"/>
  <c r="C31" i="143"/>
  <c r="B31" i="143"/>
  <c r="AB30" i="143"/>
  <c r="AA30" i="143"/>
  <c r="Z30" i="143"/>
  <c r="Y30" i="143"/>
  <c r="X30" i="143"/>
  <c r="W30" i="143"/>
  <c r="V30" i="143"/>
  <c r="U30" i="143"/>
  <c r="T30" i="143"/>
  <c r="S30" i="143"/>
  <c r="R30" i="143"/>
  <c r="E30" i="143"/>
  <c r="D30" i="143"/>
  <c r="C30" i="143"/>
  <c r="B30" i="143"/>
  <c r="AB29" i="143"/>
  <c r="AA29" i="143"/>
  <c r="Z29" i="143"/>
  <c r="Y29" i="143"/>
  <c r="X29" i="143"/>
  <c r="W29" i="143"/>
  <c r="V29" i="143"/>
  <c r="U29" i="143"/>
  <c r="T29" i="143"/>
  <c r="S29" i="143"/>
  <c r="R29" i="143"/>
  <c r="E29" i="143"/>
  <c r="D29" i="143"/>
  <c r="C29" i="143"/>
  <c r="B29" i="143"/>
  <c r="AB28" i="143"/>
  <c r="AA28" i="143"/>
  <c r="Z28" i="143"/>
  <c r="Y28" i="143"/>
  <c r="X28" i="143"/>
  <c r="W28" i="143"/>
  <c r="V28" i="143"/>
  <c r="U28" i="143"/>
  <c r="T28" i="143"/>
  <c r="S28" i="143"/>
  <c r="R28" i="143"/>
  <c r="E28" i="143"/>
  <c r="D28" i="143"/>
  <c r="C28" i="143"/>
  <c r="B28" i="143"/>
  <c r="AB27" i="143"/>
  <c r="AA27" i="143"/>
  <c r="Z27" i="143"/>
  <c r="Y27" i="143"/>
  <c r="X27" i="143"/>
  <c r="W27" i="143"/>
  <c r="V27" i="143"/>
  <c r="U27" i="143"/>
  <c r="T27" i="143"/>
  <c r="S27" i="143"/>
  <c r="R27" i="143"/>
  <c r="E27" i="143"/>
  <c r="D27" i="143"/>
  <c r="C27" i="143"/>
  <c r="B27" i="143"/>
  <c r="AB26" i="143"/>
  <c r="AA26" i="143"/>
  <c r="Z26" i="143"/>
  <c r="Y26" i="143"/>
  <c r="X26" i="143"/>
  <c r="W26" i="143"/>
  <c r="V26" i="143"/>
  <c r="U26" i="143"/>
  <c r="T26" i="143"/>
  <c r="S26" i="143"/>
  <c r="R26" i="143"/>
  <c r="E26" i="143"/>
  <c r="D26" i="143"/>
  <c r="C26" i="143"/>
  <c r="B26" i="143"/>
  <c r="AB25" i="143"/>
  <c r="AA25" i="143"/>
  <c r="Z25" i="143"/>
  <c r="Y25" i="143"/>
  <c r="X25" i="143"/>
  <c r="W25" i="143"/>
  <c r="V25" i="143"/>
  <c r="U25" i="143"/>
  <c r="T25" i="143"/>
  <c r="S25" i="143"/>
  <c r="R25" i="143"/>
  <c r="E25" i="143"/>
  <c r="D25" i="143"/>
  <c r="C25" i="143"/>
  <c r="B25" i="143"/>
  <c r="AB24" i="143"/>
  <c r="AA24" i="143"/>
  <c r="Z24" i="143"/>
  <c r="Y24" i="143"/>
  <c r="X24" i="143"/>
  <c r="W24" i="143"/>
  <c r="V24" i="143"/>
  <c r="U24" i="143"/>
  <c r="T24" i="143"/>
  <c r="S24" i="143"/>
  <c r="R24" i="143"/>
  <c r="E24" i="143"/>
  <c r="D24" i="143"/>
  <c r="C24" i="143"/>
  <c r="B24" i="143"/>
  <c r="AB23" i="143"/>
  <c r="AA23" i="143"/>
  <c r="Z23" i="143"/>
  <c r="Y23" i="143"/>
  <c r="X23" i="143"/>
  <c r="W23" i="143"/>
  <c r="V23" i="143"/>
  <c r="U23" i="143"/>
  <c r="T23" i="143"/>
  <c r="S23" i="143"/>
  <c r="R23" i="143"/>
  <c r="E23" i="143"/>
  <c r="D23" i="143"/>
  <c r="C23" i="143"/>
  <c r="B23" i="143"/>
  <c r="AB22" i="143"/>
  <c r="AA22" i="143"/>
  <c r="Z22" i="143"/>
  <c r="Y22" i="143"/>
  <c r="X22" i="143"/>
  <c r="W22" i="143"/>
  <c r="V22" i="143"/>
  <c r="U22" i="143"/>
  <c r="T22" i="143"/>
  <c r="S22" i="143"/>
  <c r="R22" i="143"/>
  <c r="E22" i="143"/>
  <c r="D22" i="143"/>
  <c r="C22" i="143"/>
  <c r="B22" i="143"/>
  <c r="AB21" i="143"/>
  <c r="AA21" i="143"/>
  <c r="Z21" i="143"/>
  <c r="Y21" i="143"/>
  <c r="X21" i="143"/>
  <c r="W21" i="143"/>
  <c r="V21" i="143"/>
  <c r="U21" i="143"/>
  <c r="T21" i="143"/>
  <c r="S21" i="143"/>
  <c r="R21" i="143"/>
  <c r="E21" i="143"/>
  <c r="D21" i="143"/>
  <c r="C21" i="143"/>
  <c r="B21" i="143"/>
  <c r="AB20" i="143"/>
  <c r="AA20" i="143"/>
  <c r="Z20" i="143"/>
  <c r="Y20" i="143"/>
  <c r="X20" i="143"/>
  <c r="W20" i="143"/>
  <c r="V20" i="143"/>
  <c r="U20" i="143"/>
  <c r="T20" i="143"/>
  <c r="S20" i="143"/>
  <c r="R20" i="143"/>
  <c r="E20" i="143"/>
  <c r="D20" i="143"/>
  <c r="C20" i="143"/>
  <c r="B20" i="143"/>
  <c r="AB19" i="143"/>
  <c r="AA19" i="143"/>
  <c r="Z19" i="143"/>
  <c r="Y19" i="143"/>
  <c r="X19" i="143"/>
  <c r="W19" i="143"/>
  <c r="V19" i="143"/>
  <c r="U19" i="143"/>
  <c r="T19" i="143"/>
  <c r="S19" i="143"/>
  <c r="R19" i="143"/>
  <c r="E19" i="143"/>
  <c r="D19" i="143"/>
  <c r="C19" i="143"/>
  <c r="B19" i="143"/>
  <c r="AB18" i="143"/>
  <c r="AA18" i="143"/>
  <c r="Z18" i="143"/>
  <c r="Y18" i="143"/>
  <c r="X18" i="143"/>
  <c r="W18" i="143"/>
  <c r="V18" i="143"/>
  <c r="U18" i="143"/>
  <c r="T18" i="143"/>
  <c r="S18" i="143"/>
  <c r="R18" i="143"/>
  <c r="E18" i="143"/>
  <c r="D18" i="143"/>
  <c r="C18" i="143"/>
  <c r="B18" i="143"/>
  <c r="AB17" i="143"/>
  <c r="AA17" i="143"/>
  <c r="Z17" i="143"/>
  <c r="Y17" i="143"/>
  <c r="X17" i="143"/>
  <c r="W17" i="143"/>
  <c r="V17" i="143"/>
  <c r="U17" i="143"/>
  <c r="T17" i="143"/>
  <c r="S17" i="143"/>
  <c r="R17" i="143"/>
  <c r="E17" i="143"/>
  <c r="D17" i="143"/>
  <c r="C17" i="143"/>
  <c r="P17" i="143" s="1"/>
  <c r="B17" i="143"/>
  <c r="AB16" i="143"/>
  <c r="AA16" i="143"/>
  <c r="Z16" i="143"/>
  <c r="Y16" i="143"/>
  <c r="X16" i="143"/>
  <c r="W16" i="143"/>
  <c r="V16" i="143"/>
  <c r="U16" i="143"/>
  <c r="T16" i="143"/>
  <c r="S16" i="143"/>
  <c r="R16" i="143"/>
  <c r="E16" i="143"/>
  <c r="D16" i="143"/>
  <c r="C16" i="143"/>
  <c r="P16" i="143" s="1"/>
  <c r="B16" i="143"/>
  <c r="AB15" i="143"/>
  <c r="AA15" i="143"/>
  <c r="Z15" i="143"/>
  <c r="Y15" i="143"/>
  <c r="X15" i="143"/>
  <c r="W15" i="143"/>
  <c r="V15" i="143"/>
  <c r="U15" i="143"/>
  <c r="T15" i="143"/>
  <c r="S15" i="143"/>
  <c r="R15" i="143"/>
  <c r="E15" i="143"/>
  <c r="D15" i="143"/>
  <c r="C15" i="143"/>
  <c r="P15" i="143" s="1"/>
  <c r="B15" i="143"/>
  <c r="AB14" i="143"/>
  <c r="AA14" i="143"/>
  <c r="Z14" i="143"/>
  <c r="Y14" i="143"/>
  <c r="X14" i="143"/>
  <c r="W14" i="143"/>
  <c r="V14" i="143"/>
  <c r="U14" i="143"/>
  <c r="T14" i="143"/>
  <c r="S14" i="143"/>
  <c r="R14" i="143"/>
  <c r="E14" i="143"/>
  <c r="D14" i="143"/>
  <c r="C14" i="143"/>
  <c r="P14" i="143" s="1"/>
  <c r="B14" i="143"/>
  <c r="AB13" i="143"/>
  <c r="AA13" i="143"/>
  <c r="Z13" i="143"/>
  <c r="Y13" i="143"/>
  <c r="X13" i="143"/>
  <c r="W13" i="143"/>
  <c r="V13" i="143"/>
  <c r="U13" i="143"/>
  <c r="T13" i="143"/>
  <c r="S13" i="143"/>
  <c r="R13" i="143"/>
  <c r="E13" i="143"/>
  <c r="D13" i="143"/>
  <c r="C13" i="143"/>
  <c r="B13" i="143"/>
  <c r="AB12" i="143"/>
  <c r="AA12" i="143"/>
  <c r="Z12" i="143"/>
  <c r="Y12" i="143"/>
  <c r="X12" i="143"/>
  <c r="W12" i="143"/>
  <c r="V12" i="143"/>
  <c r="U12" i="143"/>
  <c r="T12" i="143"/>
  <c r="S12" i="143"/>
  <c r="R12" i="143"/>
  <c r="E12" i="143"/>
  <c r="D12" i="143"/>
  <c r="C12" i="143"/>
  <c r="B12" i="143"/>
  <c r="AB11" i="143"/>
  <c r="AA11" i="143"/>
  <c r="Z11" i="143"/>
  <c r="Y11" i="143"/>
  <c r="X11" i="143"/>
  <c r="W11" i="143"/>
  <c r="V11" i="143"/>
  <c r="U11" i="143"/>
  <c r="T11" i="143"/>
  <c r="S11" i="143"/>
  <c r="R11" i="143"/>
  <c r="E11" i="143"/>
  <c r="D11" i="143"/>
  <c r="C11" i="143"/>
  <c r="B11" i="143"/>
  <c r="AB10" i="143"/>
  <c r="AA10" i="143"/>
  <c r="Z10" i="143"/>
  <c r="Y10" i="143"/>
  <c r="X10" i="143"/>
  <c r="W10" i="143"/>
  <c r="V10" i="143"/>
  <c r="U10" i="143"/>
  <c r="T10" i="143"/>
  <c r="S10" i="143"/>
  <c r="R10" i="143"/>
  <c r="E10" i="143"/>
  <c r="D10" i="143"/>
  <c r="C10" i="143"/>
  <c r="P10" i="143" s="1"/>
  <c r="B10" i="143"/>
  <c r="AB9" i="143"/>
  <c r="AA9" i="143"/>
  <c r="Z9" i="143"/>
  <c r="Y9" i="143"/>
  <c r="X9" i="143"/>
  <c r="W9" i="143"/>
  <c r="V9" i="143"/>
  <c r="U9" i="143"/>
  <c r="T9" i="143"/>
  <c r="S9" i="143"/>
  <c r="R9" i="143"/>
  <c r="E9" i="143"/>
  <c r="D9" i="143"/>
  <c r="C9" i="143"/>
  <c r="P9" i="143" s="1"/>
  <c r="B9" i="143"/>
  <c r="AB8" i="143"/>
  <c r="AA8" i="143"/>
  <c r="Z8" i="143"/>
  <c r="Y8" i="143"/>
  <c r="X8" i="143"/>
  <c r="W8" i="143"/>
  <c r="V8" i="143"/>
  <c r="U8" i="143"/>
  <c r="T8" i="143"/>
  <c r="S8" i="143"/>
  <c r="R8" i="143"/>
  <c r="E8" i="143"/>
  <c r="D8" i="143"/>
  <c r="C8" i="143"/>
  <c r="P8" i="143" s="1"/>
  <c r="B8" i="143"/>
  <c r="AB7" i="143"/>
  <c r="AA7" i="143"/>
  <c r="Z7" i="143"/>
  <c r="Y7" i="143"/>
  <c r="X7" i="143"/>
  <c r="W7" i="143"/>
  <c r="V7" i="143"/>
  <c r="U7" i="143"/>
  <c r="T7" i="143"/>
  <c r="S7" i="143"/>
  <c r="R7" i="143"/>
  <c r="E7" i="143"/>
  <c r="D7" i="143"/>
  <c r="C7" i="143"/>
  <c r="B7" i="143"/>
  <c r="AB6" i="143"/>
  <c r="AA6" i="143"/>
  <c r="Z6" i="143"/>
  <c r="Y6" i="143"/>
  <c r="X6" i="143"/>
  <c r="W6" i="143"/>
  <c r="V6" i="143"/>
  <c r="U6" i="143"/>
  <c r="T6" i="143"/>
  <c r="S6" i="143"/>
  <c r="R6" i="143"/>
  <c r="E6" i="143"/>
  <c r="D6" i="143"/>
  <c r="C6" i="143"/>
  <c r="B6" i="143"/>
  <c r="AB5" i="143"/>
  <c r="AA5" i="143"/>
  <c r="Z5" i="143"/>
  <c r="Y5" i="143"/>
  <c r="X5" i="143"/>
  <c r="W5" i="143"/>
  <c r="V5" i="143"/>
  <c r="U5" i="143"/>
  <c r="T5" i="143"/>
  <c r="S5" i="143"/>
  <c r="R5" i="143"/>
  <c r="E5" i="143"/>
  <c r="D5" i="143"/>
  <c r="C5" i="143"/>
  <c r="B5" i="143"/>
  <c r="AB4" i="143"/>
  <c r="AA4" i="143"/>
  <c r="Z4" i="143"/>
  <c r="Y4" i="143"/>
  <c r="X4" i="143"/>
  <c r="W4" i="143"/>
  <c r="V4" i="143"/>
  <c r="U4" i="143"/>
  <c r="T4" i="143"/>
  <c r="S4" i="143"/>
  <c r="R4" i="143"/>
  <c r="E4" i="143"/>
  <c r="D4" i="143"/>
  <c r="C4" i="143"/>
  <c r="B4" i="143"/>
  <c r="AB3" i="143"/>
  <c r="E3" i="143"/>
  <c r="D3" i="143"/>
  <c r="C3" i="143"/>
  <c r="B3" i="143"/>
  <c r="AB133" i="144"/>
  <c r="AA133" i="144"/>
  <c r="Z133" i="144"/>
  <c r="Y133" i="144"/>
  <c r="X133" i="144"/>
  <c r="W133" i="144"/>
  <c r="V133" i="144"/>
  <c r="U133" i="144"/>
  <c r="T133" i="144"/>
  <c r="S133" i="144"/>
  <c r="R133" i="144"/>
  <c r="E133" i="144"/>
  <c r="D133" i="144"/>
  <c r="C133" i="144"/>
  <c r="P133" i="144" s="1"/>
  <c r="B133" i="144"/>
  <c r="AB132" i="144"/>
  <c r="AA132" i="144"/>
  <c r="Z132" i="144"/>
  <c r="Y132" i="144"/>
  <c r="X132" i="144"/>
  <c r="W132" i="144"/>
  <c r="V132" i="144"/>
  <c r="U132" i="144"/>
  <c r="T132" i="144"/>
  <c r="S132" i="144"/>
  <c r="R132" i="144"/>
  <c r="E132" i="144"/>
  <c r="D132" i="144"/>
  <c r="C132" i="144"/>
  <c r="P132" i="144" s="1"/>
  <c r="B132" i="144"/>
  <c r="AB131" i="144"/>
  <c r="AA131" i="144"/>
  <c r="Z131" i="144"/>
  <c r="Y131" i="144"/>
  <c r="X131" i="144"/>
  <c r="W131" i="144"/>
  <c r="V131" i="144"/>
  <c r="U131" i="144"/>
  <c r="T131" i="144"/>
  <c r="S131" i="144"/>
  <c r="R131" i="144"/>
  <c r="E131" i="144"/>
  <c r="D131" i="144"/>
  <c r="C131" i="144"/>
  <c r="B131" i="144"/>
  <c r="AB130" i="144"/>
  <c r="AA130" i="144"/>
  <c r="Z130" i="144"/>
  <c r="Y130" i="144"/>
  <c r="X130" i="144"/>
  <c r="W130" i="144"/>
  <c r="V130" i="144"/>
  <c r="U130" i="144"/>
  <c r="T130" i="144"/>
  <c r="S130" i="144"/>
  <c r="R130" i="144"/>
  <c r="E130" i="144"/>
  <c r="D130" i="144"/>
  <c r="C130" i="144"/>
  <c r="B130" i="144"/>
  <c r="AB129" i="144"/>
  <c r="AA129" i="144"/>
  <c r="Z129" i="144"/>
  <c r="Y129" i="144"/>
  <c r="X129" i="144"/>
  <c r="W129" i="144"/>
  <c r="V129" i="144"/>
  <c r="U129" i="144"/>
  <c r="T129" i="144"/>
  <c r="S129" i="144"/>
  <c r="R129" i="144"/>
  <c r="E129" i="144"/>
  <c r="D129" i="144"/>
  <c r="C129" i="144"/>
  <c r="B129" i="144"/>
  <c r="AB128" i="144"/>
  <c r="AA128" i="144"/>
  <c r="Z128" i="144"/>
  <c r="Y128" i="144"/>
  <c r="X128" i="144"/>
  <c r="W128" i="144"/>
  <c r="V128" i="144"/>
  <c r="U128" i="144"/>
  <c r="T128" i="144"/>
  <c r="S128" i="144"/>
  <c r="R128" i="144"/>
  <c r="E128" i="144"/>
  <c r="D128" i="144"/>
  <c r="C128" i="144"/>
  <c r="B128" i="144"/>
  <c r="AB127" i="144"/>
  <c r="AA127" i="144"/>
  <c r="Z127" i="144"/>
  <c r="Y127" i="144"/>
  <c r="X127" i="144"/>
  <c r="W127" i="144"/>
  <c r="V127" i="144"/>
  <c r="U127" i="144"/>
  <c r="T127" i="144"/>
  <c r="S127" i="144"/>
  <c r="R127" i="144"/>
  <c r="E127" i="144"/>
  <c r="D127" i="144"/>
  <c r="C127" i="144"/>
  <c r="B127" i="144"/>
  <c r="AB126" i="144"/>
  <c r="AA126" i="144"/>
  <c r="Z126" i="144"/>
  <c r="Y126" i="144"/>
  <c r="X126" i="144"/>
  <c r="W126" i="144"/>
  <c r="V126" i="144"/>
  <c r="U126" i="144"/>
  <c r="T126" i="144"/>
  <c r="S126" i="144"/>
  <c r="R126" i="144"/>
  <c r="E126" i="144"/>
  <c r="D126" i="144"/>
  <c r="C126" i="144"/>
  <c r="B126" i="144"/>
  <c r="AB125" i="144"/>
  <c r="AA125" i="144"/>
  <c r="Z125" i="144"/>
  <c r="Y125" i="144"/>
  <c r="X125" i="144"/>
  <c r="W125" i="144"/>
  <c r="V125" i="144"/>
  <c r="U125" i="144"/>
  <c r="T125" i="144"/>
  <c r="S125" i="144"/>
  <c r="R125" i="144"/>
  <c r="E125" i="144"/>
  <c r="D125" i="144"/>
  <c r="C125" i="144"/>
  <c r="B125" i="144"/>
  <c r="AB124" i="144"/>
  <c r="AA124" i="144"/>
  <c r="Z124" i="144"/>
  <c r="Y124" i="144"/>
  <c r="X124" i="144"/>
  <c r="W124" i="144"/>
  <c r="V124" i="144"/>
  <c r="U124" i="144"/>
  <c r="T124" i="144"/>
  <c r="S124" i="144"/>
  <c r="R124" i="144"/>
  <c r="E124" i="144"/>
  <c r="D124" i="144"/>
  <c r="C124" i="144"/>
  <c r="B124" i="144"/>
  <c r="AB123" i="144"/>
  <c r="AA123" i="144"/>
  <c r="Z123" i="144"/>
  <c r="Y123" i="144"/>
  <c r="X123" i="144"/>
  <c r="W123" i="144"/>
  <c r="V123" i="144"/>
  <c r="U123" i="144"/>
  <c r="T123" i="144"/>
  <c r="S123" i="144"/>
  <c r="R123" i="144"/>
  <c r="E123" i="144"/>
  <c r="D123" i="144"/>
  <c r="C123" i="144"/>
  <c r="B123" i="144"/>
  <c r="AB122" i="144"/>
  <c r="AA122" i="144"/>
  <c r="Z122" i="144"/>
  <c r="Y122" i="144"/>
  <c r="X122" i="144"/>
  <c r="W122" i="144"/>
  <c r="V122" i="144"/>
  <c r="U122" i="144"/>
  <c r="T122" i="144"/>
  <c r="S122" i="144"/>
  <c r="R122" i="144"/>
  <c r="E122" i="144"/>
  <c r="D122" i="144"/>
  <c r="C122" i="144"/>
  <c r="B122" i="144"/>
  <c r="AB121" i="144"/>
  <c r="AA121" i="144"/>
  <c r="Z121" i="144"/>
  <c r="Y121" i="144"/>
  <c r="X121" i="144"/>
  <c r="W121" i="144"/>
  <c r="V121" i="144"/>
  <c r="U121" i="144"/>
  <c r="T121" i="144"/>
  <c r="S121" i="144"/>
  <c r="R121" i="144"/>
  <c r="E121" i="144"/>
  <c r="D121" i="144"/>
  <c r="C121" i="144"/>
  <c r="B121" i="144"/>
  <c r="AB120" i="144"/>
  <c r="AA120" i="144"/>
  <c r="Z120" i="144"/>
  <c r="Y120" i="144"/>
  <c r="X120" i="144"/>
  <c r="W120" i="144"/>
  <c r="V120" i="144"/>
  <c r="U120" i="144"/>
  <c r="T120" i="144"/>
  <c r="S120" i="144"/>
  <c r="R120" i="144"/>
  <c r="E120" i="144"/>
  <c r="D120" i="144"/>
  <c r="C120" i="144"/>
  <c r="B120" i="144"/>
  <c r="AB119" i="144"/>
  <c r="AA119" i="144"/>
  <c r="Z119" i="144"/>
  <c r="Y119" i="144"/>
  <c r="X119" i="144"/>
  <c r="W119" i="144"/>
  <c r="V119" i="144"/>
  <c r="U119" i="144"/>
  <c r="T119" i="144"/>
  <c r="S119" i="144"/>
  <c r="R119" i="144"/>
  <c r="E119" i="144"/>
  <c r="D119" i="144"/>
  <c r="C119" i="144"/>
  <c r="B119" i="144"/>
  <c r="AB118" i="144"/>
  <c r="AA118" i="144"/>
  <c r="Z118" i="144"/>
  <c r="Y118" i="144"/>
  <c r="X118" i="144"/>
  <c r="W118" i="144"/>
  <c r="V118" i="144"/>
  <c r="U118" i="144"/>
  <c r="T118" i="144"/>
  <c r="S118" i="144"/>
  <c r="R118" i="144"/>
  <c r="E118" i="144"/>
  <c r="D118" i="144"/>
  <c r="C118" i="144"/>
  <c r="B118" i="144"/>
  <c r="AB117" i="144"/>
  <c r="AA117" i="144"/>
  <c r="Z117" i="144"/>
  <c r="Y117" i="144"/>
  <c r="X117" i="144"/>
  <c r="W117" i="144"/>
  <c r="V117" i="144"/>
  <c r="U117" i="144"/>
  <c r="T117" i="144"/>
  <c r="S117" i="144"/>
  <c r="R117" i="144"/>
  <c r="E117" i="144"/>
  <c r="D117" i="144"/>
  <c r="C117" i="144"/>
  <c r="B117" i="144"/>
  <c r="AB116" i="144"/>
  <c r="AA116" i="144"/>
  <c r="Z116" i="144"/>
  <c r="Y116" i="144"/>
  <c r="X116" i="144"/>
  <c r="W116" i="144"/>
  <c r="V116" i="144"/>
  <c r="U116" i="144"/>
  <c r="T116" i="144"/>
  <c r="S116" i="144"/>
  <c r="R116" i="144"/>
  <c r="E116" i="144"/>
  <c r="D116" i="144"/>
  <c r="C116" i="144"/>
  <c r="P116" i="144" s="1"/>
  <c r="B116" i="144"/>
  <c r="AB115" i="144"/>
  <c r="AA115" i="144"/>
  <c r="Z115" i="144"/>
  <c r="Y115" i="144"/>
  <c r="X115" i="144"/>
  <c r="W115" i="144"/>
  <c r="V115" i="144"/>
  <c r="U115" i="144"/>
  <c r="T115" i="144"/>
  <c r="S115" i="144"/>
  <c r="R115" i="144"/>
  <c r="E115" i="144"/>
  <c r="D115" i="144"/>
  <c r="C115" i="144"/>
  <c r="P115" i="144" s="1"/>
  <c r="B115" i="144"/>
  <c r="AB114" i="144"/>
  <c r="AA114" i="144"/>
  <c r="Z114" i="144"/>
  <c r="Y114" i="144"/>
  <c r="X114" i="144"/>
  <c r="W114" i="144"/>
  <c r="V114" i="144"/>
  <c r="U114" i="144"/>
  <c r="T114" i="144"/>
  <c r="S114" i="144"/>
  <c r="R114" i="144"/>
  <c r="E114" i="144"/>
  <c r="D114" i="144"/>
  <c r="C114" i="144"/>
  <c r="P114" i="144" s="1"/>
  <c r="B114" i="144"/>
  <c r="AB113" i="144"/>
  <c r="AA113" i="144"/>
  <c r="Z113" i="144"/>
  <c r="Y113" i="144"/>
  <c r="X113" i="144"/>
  <c r="W113" i="144"/>
  <c r="V113" i="144"/>
  <c r="U113" i="144"/>
  <c r="T113" i="144"/>
  <c r="S113" i="144"/>
  <c r="R113" i="144"/>
  <c r="E113" i="144"/>
  <c r="D113" i="144"/>
  <c r="C113" i="144"/>
  <c r="P113" i="144" s="1"/>
  <c r="B113" i="144"/>
  <c r="AB112" i="144"/>
  <c r="AA112" i="144"/>
  <c r="Z112" i="144"/>
  <c r="Y112" i="144"/>
  <c r="X112" i="144"/>
  <c r="W112" i="144"/>
  <c r="V112" i="144"/>
  <c r="U112" i="144"/>
  <c r="T112" i="144"/>
  <c r="S112" i="144"/>
  <c r="R112" i="144"/>
  <c r="E112" i="144"/>
  <c r="D112" i="144"/>
  <c r="C112" i="144"/>
  <c r="P112" i="144" s="1"/>
  <c r="B112" i="144"/>
  <c r="AB111" i="144"/>
  <c r="AA111" i="144"/>
  <c r="Z111" i="144"/>
  <c r="Y111" i="144"/>
  <c r="X111" i="144"/>
  <c r="W111" i="144"/>
  <c r="V111" i="144"/>
  <c r="U111" i="144"/>
  <c r="T111" i="144"/>
  <c r="S111" i="144"/>
  <c r="R111" i="144"/>
  <c r="E111" i="144"/>
  <c r="D111" i="144"/>
  <c r="C111" i="144"/>
  <c r="B111" i="144"/>
  <c r="AB110" i="144"/>
  <c r="AA110" i="144"/>
  <c r="Z110" i="144"/>
  <c r="Y110" i="144"/>
  <c r="X110" i="144"/>
  <c r="W110" i="144"/>
  <c r="V110" i="144"/>
  <c r="U110" i="144"/>
  <c r="T110" i="144"/>
  <c r="S110" i="144"/>
  <c r="R110" i="144"/>
  <c r="E110" i="144"/>
  <c r="D110" i="144"/>
  <c r="C110" i="144"/>
  <c r="B110" i="144"/>
  <c r="AB109" i="144"/>
  <c r="AA109" i="144"/>
  <c r="Z109" i="144"/>
  <c r="Y109" i="144"/>
  <c r="X109" i="144"/>
  <c r="W109" i="144"/>
  <c r="V109" i="144"/>
  <c r="U109" i="144"/>
  <c r="T109" i="144"/>
  <c r="S109" i="144"/>
  <c r="R109" i="144"/>
  <c r="E109" i="144"/>
  <c r="D109" i="144"/>
  <c r="C109" i="144"/>
  <c r="B109" i="144"/>
  <c r="AB108" i="144"/>
  <c r="AA108" i="144"/>
  <c r="Z108" i="144"/>
  <c r="Y108" i="144"/>
  <c r="X108" i="144"/>
  <c r="W108" i="144"/>
  <c r="V108" i="144"/>
  <c r="U108" i="144"/>
  <c r="T108" i="144"/>
  <c r="S108" i="144"/>
  <c r="R108" i="144"/>
  <c r="E108" i="144"/>
  <c r="D108" i="144"/>
  <c r="C108" i="144"/>
  <c r="B108" i="144"/>
  <c r="AB107" i="144"/>
  <c r="AA107" i="144"/>
  <c r="Z107" i="144"/>
  <c r="Y107" i="144"/>
  <c r="X107" i="144"/>
  <c r="W107" i="144"/>
  <c r="V107" i="144"/>
  <c r="U107" i="144"/>
  <c r="T107" i="144"/>
  <c r="S107" i="144"/>
  <c r="R107" i="144"/>
  <c r="E107" i="144"/>
  <c r="D107" i="144"/>
  <c r="C107" i="144"/>
  <c r="B107" i="144"/>
  <c r="AB106" i="144"/>
  <c r="AA106" i="144"/>
  <c r="Z106" i="144"/>
  <c r="Y106" i="144"/>
  <c r="X106" i="144"/>
  <c r="W106" i="144"/>
  <c r="V106" i="144"/>
  <c r="U106" i="144"/>
  <c r="T106" i="144"/>
  <c r="S106" i="144"/>
  <c r="R106" i="144"/>
  <c r="E106" i="144"/>
  <c r="D106" i="144"/>
  <c r="C106" i="144"/>
  <c r="B106" i="144"/>
  <c r="AB105" i="144"/>
  <c r="AA105" i="144"/>
  <c r="Z105" i="144"/>
  <c r="Y105" i="144"/>
  <c r="X105" i="144"/>
  <c r="W105" i="144"/>
  <c r="V105" i="144"/>
  <c r="U105" i="144"/>
  <c r="T105" i="144"/>
  <c r="S105" i="144"/>
  <c r="R105" i="144"/>
  <c r="E105" i="144"/>
  <c r="D105" i="144"/>
  <c r="C105" i="144"/>
  <c r="B105" i="144"/>
  <c r="AB104" i="144"/>
  <c r="AA104" i="144"/>
  <c r="Z104" i="144"/>
  <c r="Y104" i="144"/>
  <c r="X104" i="144"/>
  <c r="W104" i="144"/>
  <c r="V104" i="144"/>
  <c r="U104" i="144"/>
  <c r="T104" i="144"/>
  <c r="S104" i="144"/>
  <c r="R104" i="144"/>
  <c r="E104" i="144"/>
  <c r="D104" i="144"/>
  <c r="C104" i="144"/>
  <c r="B104" i="144"/>
  <c r="AB103" i="144"/>
  <c r="AA103" i="144"/>
  <c r="Z103" i="144"/>
  <c r="Y103" i="144"/>
  <c r="X103" i="144"/>
  <c r="W103" i="144"/>
  <c r="V103" i="144"/>
  <c r="U103" i="144"/>
  <c r="T103" i="144"/>
  <c r="S103" i="144"/>
  <c r="R103" i="144"/>
  <c r="E103" i="144"/>
  <c r="D103" i="144"/>
  <c r="C103" i="144"/>
  <c r="B103" i="144"/>
  <c r="AB102" i="144"/>
  <c r="AA102" i="144"/>
  <c r="Z102" i="144"/>
  <c r="Y102" i="144"/>
  <c r="X102" i="144"/>
  <c r="W102" i="144"/>
  <c r="V102" i="144"/>
  <c r="U102" i="144"/>
  <c r="T102" i="144"/>
  <c r="S102" i="144"/>
  <c r="R102" i="144"/>
  <c r="E102" i="144"/>
  <c r="D102" i="144"/>
  <c r="C102" i="144"/>
  <c r="P102" i="144" s="1"/>
  <c r="B102" i="144"/>
  <c r="AB101" i="144"/>
  <c r="AA101" i="144"/>
  <c r="Z101" i="144"/>
  <c r="Y101" i="144"/>
  <c r="X101" i="144"/>
  <c r="W101" i="144"/>
  <c r="V101" i="144"/>
  <c r="U101" i="144"/>
  <c r="T101" i="144"/>
  <c r="S101" i="144"/>
  <c r="R101" i="144"/>
  <c r="E101" i="144"/>
  <c r="D101" i="144"/>
  <c r="C101" i="144"/>
  <c r="P101" i="144" s="1"/>
  <c r="B101" i="144"/>
  <c r="AB100" i="144"/>
  <c r="AA100" i="144"/>
  <c r="Z100" i="144"/>
  <c r="Y100" i="144"/>
  <c r="X100" i="144"/>
  <c r="W100" i="144"/>
  <c r="V100" i="144"/>
  <c r="U100" i="144"/>
  <c r="T100" i="144"/>
  <c r="S100" i="144"/>
  <c r="R100" i="144"/>
  <c r="E100" i="144"/>
  <c r="D100" i="144"/>
  <c r="C100" i="144"/>
  <c r="P100" i="144" s="1"/>
  <c r="B100" i="144"/>
  <c r="AB99" i="144"/>
  <c r="AA99" i="144"/>
  <c r="Z99" i="144"/>
  <c r="Y99" i="144"/>
  <c r="X99" i="144"/>
  <c r="W99" i="144"/>
  <c r="V99" i="144"/>
  <c r="U99" i="144"/>
  <c r="T99" i="144"/>
  <c r="S99" i="144"/>
  <c r="R99" i="144"/>
  <c r="E99" i="144"/>
  <c r="D99" i="144"/>
  <c r="C99" i="144"/>
  <c r="P99" i="144" s="1"/>
  <c r="B99" i="144"/>
  <c r="AB98" i="144"/>
  <c r="AA98" i="144"/>
  <c r="Z98" i="144"/>
  <c r="Y98" i="144"/>
  <c r="X98" i="144"/>
  <c r="W98" i="144"/>
  <c r="V98" i="144"/>
  <c r="U98" i="144"/>
  <c r="T98" i="144"/>
  <c r="S98" i="144"/>
  <c r="R98" i="144"/>
  <c r="E98" i="144"/>
  <c r="D98" i="144"/>
  <c r="C98" i="144"/>
  <c r="P98" i="144" s="1"/>
  <c r="B98" i="144"/>
  <c r="AB97" i="144"/>
  <c r="AA97" i="144"/>
  <c r="Z97" i="144"/>
  <c r="Y97" i="144"/>
  <c r="X97" i="144"/>
  <c r="W97" i="144"/>
  <c r="V97" i="144"/>
  <c r="U97" i="144"/>
  <c r="T97" i="144"/>
  <c r="S97" i="144"/>
  <c r="R97" i="144"/>
  <c r="E97" i="144"/>
  <c r="D97" i="144"/>
  <c r="C97" i="144"/>
  <c r="P97" i="144" s="1"/>
  <c r="B97" i="144"/>
  <c r="AB96" i="144"/>
  <c r="AA96" i="144"/>
  <c r="Z96" i="144"/>
  <c r="Y96" i="144"/>
  <c r="X96" i="144"/>
  <c r="W96" i="144"/>
  <c r="V96" i="144"/>
  <c r="U96" i="144"/>
  <c r="T96" i="144"/>
  <c r="S96" i="144"/>
  <c r="R96" i="144"/>
  <c r="E96" i="144"/>
  <c r="D96" i="144"/>
  <c r="C96" i="144"/>
  <c r="B96" i="144"/>
  <c r="AB95" i="144"/>
  <c r="AA95" i="144"/>
  <c r="Z95" i="144"/>
  <c r="Y95" i="144"/>
  <c r="X95" i="144"/>
  <c r="W95" i="144"/>
  <c r="V95" i="144"/>
  <c r="U95" i="144"/>
  <c r="T95" i="144"/>
  <c r="S95" i="144"/>
  <c r="R95" i="144"/>
  <c r="E95" i="144"/>
  <c r="D95" i="144"/>
  <c r="C95" i="144"/>
  <c r="B95" i="144"/>
  <c r="AB94" i="144"/>
  <c r="AA94" i="144"/>
  <c r="Z94" i="144"/>
  <c r="Y94" i="144"/>
  <c r="X94" i="144"/>
  <c r="W94" i="144"/>
  <c r="V94" i="144"/>
  <c r="U94" i="144"/>
  <c r="T94" i="144"/>
  <c r="S94" i="144"/>
  <c r="R94" i="144"/>
  <c r="E94" i="144"/>
  <c r="D94" i="144"/>
  <c r="C94" i="144"/>
  <c r="B94" i="144"/>
  <c r="AB93" i="144"/>
  <c r="AA93" i="144"/>
  <c r="Z93" i="144"/>
  <c r="Y93" i="144"/>
  <c r="X93" i="144"/>
  <c r="W93" i="144"/>
  <c r="V93" i="144"/>
  <c r="U93" i="144"/>
  <c r="T93" i="144"/>
  <c r="S93" i="144"/>
  <c r="R93" i="144"/>
  <c r="E93" i="144"/>
  <c r="D93" i="144"/>
  <c r="C93" i="144"/>
  <c r="B93" i="144"/>
  <c r="AB92" i="144"/>
  <c r="AA92" i="144"/>
  <c r="Z92" i="144"/>
  <c r="Y92" i="144"/>
  <c r="X92" i="144"/>
  <c r="W92" i="144"/>
  <c r="V92" i="144"/>
  <c r="U92" i="144"/>
  <c r="T92" i="144"/>
  <c r="S92" i="144"/>
  <c r="R92" i="144"/>
  <c r="E92" i="144"/>
  <c r="D92" i="144"/>
  <c r="C92" i="144"/>
  <c r="B92" i="144"/>
  <c r="AB91" i="144"/>
  <c r="AA91" i="144"/>
  <c r="Z91" i="144"/>
  <c r="Y91" i="144"/>
  <c r="X91" i="144"/>
  <c r="W91" i="144"/>
  <c r="V91" i="144"/>
  <c r="U91" i="144"/>
  <c r="T91" i="144"/>
  <c r="S91" i="144"/>
  <c r="R91" i="144"/>
  <c r="E91" i="144"/>
  <c r="D91" i="144"/>
  <c r="C91" i="144"/>
  <c r="P91" i="144" s="1"/>
  <c r="B91" i="144"/>
  <c r="AB90" i="144"/>
  <c r="AA90" i="144"/>
  <c r="Z90" i="144"/>
  <c r="Y90" i="144"/>
  <c r="X90" i="144"/>
  <c r="W90" i="144"/>
  <c r="V90" i="144"/>
  <c r="U90" i="144"/>
  <c r="T90" i="144"/>
  <c r="S90" i="144"/>
  <c r="R90" i="144"/>
  <c r="E90" i="144"/>
  <c r="D90" i="144"/>
  <c r="C90" i="144"/>
  <c r="P90" i="144" s="1"/>
  <c r="B90" i="144"/>
  <c r="AB89" i="144"/>
  <c r="AA89" i="144"/>
  <c r="Z89" i="144"/>
  <c r="Y89" i="144"/>
  <c r="X89" i="144"/>
  <c r="W89" i="144"/>
  <c r="V89" i="144"/>
  <c r="U89" i="144"/>
  <c r="T89" i="144"/>
  <c r="S89" i="144"/>
  <c r="R89" i="144"/>
  <c r="E89" i="144"/>
  <c r="D89" i="144"/>
  <c r="C89" i="144"/>
  <c r="P89" i="144" s="1"/>
  <c r="B89" i="144"/>
  <c r="AB88" i="144"/>
  <c r="AA88" i="144"/>
  <c r="Z88" i="144"/>
  <c r="Y88" i="144"/>
  <c r="X88" i="144"/>
  <c r="W88" i="144"/>
  <c r="V88" i="144"/>
  <c r="U88" i="144"/>
  <c r="T88" i="144"/>
  <c r="S88" i="144"/>
  <c r="R88" i="144"/>
  <c r="E88" i="144"/>
  <c r="D88" i="144"/>
  <c r="C88" i="144"/>
  <c r="P88" i="144" s="1"/>
  <c r="B88" i="144"/>
  <c r="AB87" i="144"/>
  <c r="AA87" i="144"/>
  <c r="Z87" i="144"/>
  <c r="Y87" i="144"/>
  <c r="X87" i="144"/>
  <c r="W87" i="144"/>
  <c r="V87" i="144"/>
  <c r="U87" i="144"/>
  <c r="T87" i="144"/>
  <c r="S87" i="144"/>
  <c r="R87" i="144"/>
  <c r="E87" i="144"/>
  <c r="D87" i="144"/>
  <c r="C87" i="144"/>
  <c r="P87" i="144" s="1"/>
  <c r="B87" i="144"/>
  <c r="AB86" i="144"/>
  <c r="AA86" i="144"/>
  <c r="Z86" i="144"/>
  <c r="Y86" i="144"/>
  <c r="X86" i="144"/>
  <c r="W86" i="144"/>
  <c r="V86" i="144"/>
  <c r="U86" i="144"/>
  <c r="T86" i="144"/>
  <c r="S86" i="144"/>
  <c r="R86" i="144"/>
  <c r="E86" i="144"/>
  <c r="D86" i="144"/>
  <c r="C86" i="144"/>
  <c r="P86" i="144" s="1"/>
  <c r="B86" i="144"/>
  <c r="AB85" i="144"/>
  <c r="AA85" i="144"/>
  <c r="Z85" i="144"/>
  <c r="Y85" i="144"/>
  <c r="X85" i="144"/>
  <c r="W85" i="144"/>
  <c r="V85" i="144"/>
  <c r="U85" i="144"/>
  <c r="T85" i="144"/>
  <c r="S85" i="144"/>
  <c r="R85" i="144"/>
  <c r="E85" i="144"/>
  <c r="D85" i="144"/>
  <c r="C85" i="144"/>
  <c r="B85" i="144"/>
  <c r="AB84" i="144"/>
  <c r="AA84" i="144"/>
  <c r="Z84" i="144"/>
  <c r="Y84" i="144"/>
  <c r="X84" i="144"/>
  <c r="W84" i="144"/>
  <c r="V84" i="144"/>
  <c r="U84" i="144"/>
  <c r="T84" i="144"/>
  <c r="S84" i="144"/>
  <c r="R84" i="144"/>
  <c r="E84" i="144"/>
  <c r="D84" i="144"/>
  <c r="C84" i="144"/>
  <c r="B84" i="144"/>
  <c r="AB83" i="144"/>
  <c r="AA83" i="144"/>
  <c r="Z83" i="144"/>
  <c r="Y83" i="144"/>
  <c r="X83" i="144"/>
  <c r="W83" i="144"/>
  <c r="V83" i="144"/>
  <c r="U83" i="144"/>
  <c r="T83" i="144"/>
  <c r="S83" i="144"/>
  <c r="R83" i="144"/>
  <c r="E83" i="144"/>
  <c r="D83" i="144"/>
  <c r="C83" i="144"/>
  <c r="P83" i="144" s="1"/>
  <c r="B83" i="144"/>
  <c r="AB82" i="144"/>
  <c r="AA82" i="144"/>
  <c r="Z82" i="144"/>
  <c r="Y82" i="144"/>
  <c r="X82" i="144"/>
  <c r="W82" i="144"/>
  <c r="V82" i="144"/>
  <c r="U82" i="144"/>
  <c r="T82" i="144"/>
  <c r="S82" i="144"/>
  <c r="R82" i="144"/>
  <c r="E82" i="144"/>
  <c r="D82" i="144"/>
  <c r="C82" i="144"/>
  <c r="P82" i="144" s="1"/>
  <c r="B82" i="144"/>
  <c r="AB81" i="144"/>
  <c r="AA81" i="144"/>
  <c r="Z81" i="144"/>
  <c r="Y81" i="144"/>
  <c r="X81" i="144"/>
  <c r="W81" i="144"/>
  <c r="V81" i="144"/>
  <c r="U81" i="144"/>
  <c r="T81" i="144"/>
  <c r="S81" i="144"/>
  <c r="R81" i="144"/>
  <c r="E81" i="144"/>
  <c r="D81" i="144"/>
  <c r="C81" i="144"/>
  <c r="P81" i="144" s="1"/>
  <c r="B81" i="144"/>
  <c r="AB80" i="144"/>
  <c r="AA80" i="144"/>
  <c r="Z80" i="144"/>
  <c r="Y80" i="144"/>
  <c r="X80" i="144"/>
  <c r="W80" i="144"/>
  <c r="V80" i="144"/>
  <c r="U80" i="144"/>
  <c r="T80" i="144"/>
  <c r="S80" i="144"/>
  <c r="R80" i="144"/>
  <c r="E80" i="144"/>
  <c r="D80" i="144"/>
  <c r="C80" i="144"/>
  <c r="B80" i="144"/>
  <c r="AB79" i="144"/>
  <c r="AA79" i="144"/>
  <c r="Z79" i="144"/>
  <c r="Y79" i="144"/>
  <c r="X79" i="144"/>
  <c r="W79" i="144"/>
  <c r="V79" i="144"/>
  <c r="U79" i="144"/>
  <c r="T79" i="144"/>
  <c r="S79" i="144"/>
  <c r="R79" i="144"/>
  <c r="E79" i="144"/>
  <c r="D79" i="144"/>
  <c r="C79" i="144"/>
  <c r="B79" i="144"/>
  <c r="AB78" i="144"/>
  <c r="AA78" i="144"/>
  <c r="Z78" i="144"/>
  <c r="Y78" i="144"/>
  <c r="X78" i="144"/>
  <c r="W78" i="144"/>
  <c r="V78" i="144"/>
  <c r="U78" i="144"/>
  <c r="T78" i="144"/>
  <c r="S78" i="144"/>
  <c r="R78" i="144"/>
  <c r="E78" i="144"/>
  <c r="D78" i="144"/>
  <c r="C78" i="144"/>
  <c r="B78" i="144"/>
  <c r="AB77" i="144"/>
  <c r="AA77" i="144"/>
  <c r="Z77" i="144"/>
  <c r="Y77" i="144"/>
  <c r="X77" i="144"/>
  <c r="W77" i="144"/>
  <c r="V77" i="144"/>
  <c r="U77" i="144"/>
  <c r="T77" i="144"/>
  <c r="S77" i="144"/>
  <c r="R77" i="144"/>
  <c r="E77" i="144"/>
  <c r="D77" i="144"/>
  <c r="C77" i="144"/>
  <c r="P77" i="144" s="1"/>
  <c r="B77" i="144"/>
  <c r="AB76" i="144"/>
  <c r="AA76" i="144"/>
  <c r="Z76" i="144"/>
  <c r="Y76" i="144"/>
  <c r="X76" i="144"/>
  <c r="W76" i="144"/>
  <c r="V76" i="144"/>
  <c r="U76" i="144"/>
  <c r="T76" i="144"/>
  <c r="S76" i="144"/>
  <c r="R76" i="144"/>
  <c r="E76" i="144"/>
  <c r="D76" i="144"/>
  <c r="C76" i="144"/>
  <c r="P76" i="144" s="1"/>
  <c r="B76" i="144"/>
  <c r="AB75" i="144"/>
  <c r="AA75" i="144"/>
  <c r="Z75" i="144"/>
  <c r="Y75" i="144"/>
  <c r="X75" i="144"/>
  <c r="W75" i="144"/>
  <c r="V75" i="144"/>
  <c r="U75" i="144"/>
  <c r="T75" i="144"/>
  <c r="S75" i="144"/>
  <c r="R75" i="144"/>
  <c r="E75" i="144"/>
  <c r="D75" i="144"/>
  <c r="C75" i="144"/>
  <c r="P75" i="144" s="1"/>
  <c r="B75" i="144"/>
  <c r="AB74" i="144"/>
  <c r="AA74" i="144"/>
  <c r="Z74" i="144"/>
  <c r="Y74" i="144"/>
  <c r="X74" i="144"/>
  <c r="W74" i="144"/>
  <c r="V74" i="144"/>
  <c r="U74" i="144"/>
  <c r="T74" i="144"/>
  <c r="S74" i="144"/>
  <c r="R74" i="144"/>
  <c r="E74" i="144"/>
  <c r="D74" i="144"/>
  <c r="C74" i="144"/>
  <c r="P74" i="144" s="1"/>
  <c r="B74" i="144"/>
  <c r="AB73" i="144"/>
  <c r="AA73" i="144"/>
  <c r="Z73" i="144"/>
  <c r="Y73" i="144"/>
  <c r="X73" i="144"/>
  <c r="W73" i="144"/>
  <c r="V73" i="144"/>
  <c r="U73" i="144"/>
  <c r="T73" i="144"/>
  <c r="S73" i="144"/>
  <c r="R73" i="144"/>
  <c r="E73" i="144"/>
  <c r="D73" i="144"/>
  <c r="C73" i="144"/>
  <c r="P73" i="144" s="1"/>
  <c r="B73" i="144"/>
  <c r="AB72" i="144"/>
  <c r="AA72" i="144"/>
  <c r="Z72" i="144"/>
  <c r="Y72" i="144"/>
  <c r="X72" i="144"/>
  <c r="W72" i="144"/>
  <c r="V72" i="144"/>
  <c r="U72" i="144"/>
  <c r="T72" i="144"/>
  <c r="S72" i="144"/>
  <c r="R72" i="144"/>
  <c r="E72" i="144"/>
  <c r="D72" i="144"/>
  <c r="C72" i="144"/>
  <c r="P72" i="144" s="1"/>
  <c r="B72" i="144"/>
  <c r="AB71" i="144"/>
  <c r="AA71" i="144"/>
  <c r="Z71" i="144"/>
  <c r="Y71" i="144"/>
  <c r="X71" i="144"/>
  <c r="W71" i="144"/>
  <c r="V71" i="144"/>
  <c r="U71" i="144"/>
  <c r="T71" i="144"/>
  <c r="S71" i="144"/>
  <c r="R71" i="144"/>
  <c r="E71" i="144"/>
  <c r="D71" i="144"/>
  <c r="C71" i="144"/>
  <c r="P71" i="144" s="1"/>
  <c r="B71" i="144"/>
  <c r="AB70" i="144"/>
  <c r="AA70" i="144"/>
  <c r="Z70" i="144"/>
  <c r="Y70" i="144"/>
  <c r="X70" i="144"/>
  <c r="W70" i="144"/>
  <c r="V70" i="144"/>
  <c r="U70" i="144"/>
  <c r="T70" i="144"/>
  <c r="S70" i="144"/>
  <c r="R70" i="144"/>
  <c r="E70" i="144"/>
  <c r="D70" i="144"/>
  <c r="C70" i="144"/>
  <c r="B70" i="144"/>
  <c r="AB69" i="144"/>
  <c r="AA69" i="144"/>
  <c r="Z69" i="144"/>
  <c r="Y69" i="144"/>
  <c r="X69" i="144"/>
  <c r="W69" i="144"/>
  <c r="V69" i="144"/>
  <c r="U69" i="144"/>
  <c r="T69" i="144"/>
  <c r="S69" i="144"/>
  <c r="R69" i="144"/>
  <c r="E69" i="144"/>
  <c r="D69" i="144"/>
  <c r="C69" i="144"/>
  <c r="B69" i="144"/>
  <c r="AB68" i="144"/>
  <c r="AA68" i="144"/>
  <c r="Z68" i="144"/>
  <c r="Y68" i="144"/>
  <c r="X68" i="144"/>
  <c r="W68" i="144"/>
  <c r="V68" i="144"/>
  <c r="U68" i="144"/>
  <c r="T68" i="144"/>
  <c r="S68" i="144"/>
  <c r="R68" i="144"/>
  <c r="E68" i="144"/>
  <c r="D68" i="144"/>
  <c r="C68" i="144"/>
  <c r="B68" i="144"/>
  <c r="AB67" i="144"/>
  <c r="AA67" i="144"/>
  <c r="Z67" i="144"/>
  <c r="Y67" i="144"/>
  <c r="X67" i="144"/>
  <c r="W67" i="144"/>
  <c r="V67" i="144"/>
  <c r="U67" i="144"/>
  <c r="T67" i="144"/>
  <c r="S67" i="144"/>
  <c r="R67" i="144"/>
  <c r="E67" i="144"/>
  <c r="D67" i="144"/>
  <c r="C67" i="144"/>
  <c r="B67" i="144"/>
  <c r="AB66" i="144"/>
  <c r="AA66" i="144"/>
  <c r="Z66" i="144"/>
  <c r="Y66" i="144"/>
  <c r="X66" i="144"/>
  <c r="W66" i="144"/>
  <c r="V66" i="144"/>
  <c r="U66" i="144"/>
  <c r="T66" i="144"/>
  <c r="S66" i="144"/>
  <c r="R66" i="144"/>
  <c r="E66" i="144"/>
  <c r="D66" i="144"/>
  <c r="C66" i="144"/>
  <c r="B66" i="144"/>
  <c r="AB65" i="144"/>
  <c r="AA65" i="144"/>
  <c r="Z65" i="144"/>
  <c r="Y65" i="144"/>
  <c r="X65" i="144"/>
  <c r="W65" i="144"/>
  <c r="V65" i="144"/>
  <c r="U65" i="144"/>
  <c r="T65" i="144"/>
  <c r="S65" i="144"/>
  <c r="R65" i="144"/>
  <c r="E65" i="144"/>
  <c r="D65" i="144"/>
  <c r="C65" i="144"/>
  <c r="B65" i="144"/>
  <c r="AB64" i="144"/>
  <c r="AA64" i="144"/>
  <c r="Z64" i="144"/>
  <c r="Y64" i="144"/>
  <c r="X64" i="144"/>
  <c r="W64" i="144"/>
  <c r="V64" i="144"/>
  <c r="U64" i="144"/>
  <c r="T64" i="144"/>
  <c r="S64" i="144"/>
  <c r="R64" i="144"/>
  <c r="E64" i="144"/>
  <c r="D64" i="144"/>
  <c r="C64" i="144"/>
  <c r="B64" i="144"/>
  <c r="AB63" i="144"/>
  <c r="AA63" i="144"/>
  <c r="Z63" i="144"/>
  <c r="Y63" i="144"/>
  <c r="X63" i="144"/>
  <c r="W63" i="144"/>
  <c r="V63" i="144"/>
  <c r="U63" i="144"/>
  <c r="T63" i="144"/>
  <c r="S63" i="144"/>
  <c r="R63" i="144"/>
  <c r="E63" i="144"/>
  <c r="D63" i="144"/>
  <c r="C63" i="144"/>
  <c r="B63" i="144"/>
  <c r="AB62" i="144"/>
  <c r="AA62" i="144"/>
  <c r="Z62" i="144"/>
  <c r="Y62" i="144"/>
  <c r="X62" i="144"/>
  <c r="W62" i="144"/>
  <c r="V62" i="144"/>
  <c r="U62" i="144"/>
  <c r="T62" i="144"/>
  <c r="S62" i="144"/>
  <c r="R62" i="144"/>
  <c r="E62" i="144"/>
  <c r="D62" i="144"/>
  <c r="C62" i="144"/>
  <c r="B62" i="144"/>
  <c r="AB61" i="144"/>
  <c r="AA61" i="144"/>
  <c r="Z61" i="144"/>
  <c r="Y61" i="144"/>
  <c r="X61" i="144"/>
  <c r="W61" i="144"/>
  <c r="V61" i="144"/>
  <c r="U61" i="144"/>
  <c r="T61" i="144"/>
  <c r="S61" i="144"/>
  <c r="R61" i="144"/>
  <c r="E61" i="144"/>
  <c r="D61" i="144"/>
  <c r="C61" i="144"/>
  <c r="B61" i="144"/>
  <c r="AB60" i="144"/>
  <c r="AA60" i="144"/>
  <c r="Z60" i="144"/>
  <c r="Y60" i="144"/>
  <c r="X60" i="144"/>
  <c r="W60" i="144"/>
  <c r="V60" i="144"/>
  <c r="U60" i="144"/>
  <c r="T60" i="144"/>
  <c r="S60" i="144"/>
  <c r="R60" i="144"/>
  <c r="E60" i="144"/>
  <c r="D60" i="144"/>
  <c r="C60" i="144"/>
  <c r="B60" i="144"/>
  <c r="AB59" i="144"/>
  <c r="AA59" i="144"/>
  <c r="Z59" i="144"/>
  <c r="Y59" i="144"/>
  <c r="X59" i="144"/>
  <c r="W59" i="144"/>
  <c r="V59" i="144"/>
  <c r="U59" i="144"/>
  <c r="T59" i="144"/>
  <c r="S59" i="144"/>
  <c r="R59" i="144"/>
  <c r="E59" i="144"/>
  <c r="D59" i="144"/>
  <c r="C59" i="144"/>
  <c r="B59" i="144"/>
  <c r="AB58" i="144"/>
  <c r="AA58" i="144"/>
  <c r="Z58" i="144"/>
  <c r="Y58" i="144"/>
  <c r="X58" i="144"/>
  <c r="W58" i="144"/>
  <c r="V58" i="144"/>
  <c r="U58" i="144"/>
  <c r="T58" i="144"/>
  <c r="S58" i="144"/>
  <c r="R58" i="144"/>
  <c r="E58" i="144"/>
  <c r="D58" i="144"/>
  <c r="C58" i="144"/>
  <c r="B58" i="144"/>
  <c r="AB57" i="144"/>
  <c r="AA57" i="144"/>
  <c r="Z57" i="144"/>
  <c r="Y57" i="144"/>
  <c r="X57" i="144"/>
  <c r="W57" i="144"/>
  <c r="V57" i="144"/>
  <c r="U57" i="144"/>
  <c r="T57" i="144"/>
  <c r="S57" i="144"/>
  <c r="R57" i="144"/>
  <c r="E57" i="144"/>
  <c r="D57" i="144"/>
  <c r="C57" i="144"/>
  <c r="B57" i="144"/>
  <c r="AB56" i="144"/>
  <c r="AA56" i="144"/>
  <c r="Z56" i="144"/>
  <c r="Y56" i="144"/>
  <c r="X56" i="144"/>
  <c r="W56" i="144"/>
  <c r="V56" i="144"/>
  <c r="U56" i="144"/>
  <c r="T56" i="144"/>
  <c r="S56" i="144"/>
  <c r="R56" i="144"/>
  <c r="E56" i="144"/>
  <c r="D56" i="144"/>
  <c r="C56" i="144"/>
  <c r="B56" i="144"/>
  <c r="AB55" i="144"/>
  <c r="AA55" i="144"/>
  <c r="Z55" i="144"/>
  <c r="Y55" i="144"/>
  <c r="X55" i="144"/>
  <c r="W55" i="144"/>
  <c r="V55" i="144"/>
  <c r="U55" i="144"/>
  <c r="T55" i="144"/>
  <c r="S55" i="144"/>
  <c r="R55" i="144"/>
  <c r="E55" i="144"/>
  <c r="D55" i="144"/>
  <c r="C55" i="144"/>
  <c r="B55" i="144"/>
  <c r="AB54" i="144"/>
  <c r="AA54" i="144"/>
  <c r="Z54" i="144"/>
  <c r="Y54" i="144"/>
  <c r="X54" i="144"/>
  <c r="W54" i="144"/>
  <c r="V54" i="144"/>
  <c r="U54" i="144"/>
  <c r="T54" i="144"/>
  <c r="S54" i="144"/>
  <c r="R54" i="144"/>
  <c r="E54" i="144"/>
  <c r="D54" i="144"/>
  <c r="C54" i="144"/>
  <c r="B54" i="144"/>
  <c r="AB53" i="144"/>
  <c r="AA53" i="144"/>
  <c r="Z53" i="144"/>
  <c r="Y53" i="144"/>
  <c r="X53" i="144"/>
  <c r="W53" i="144"/>
  <c r="V53" i="144"/>
  <c r="U53" i="144"/>
  <c r="T53" i="144"/>
  <c r="S53" i="144"/>
  <c r="R53" i="144"/>
  <c r="E53" i="144"/>
  <c r="D53" i="144"/>
  <c r="C53" i="144"/>
  <c r="B53" i="144"/>
  <c r="AB52" i="144"/>
  <c r="AA52" i="144"/>
  <c r="Z52" i="144"/>
  <c r="Y52" i="144"/>
  <c r="X52" i="144"/>
  <c r="W52" i="144"/>
  <c r="V52" i="144"/>
  <c r="U52" i="144"/>
  <c r="T52" i="144"/>
  <c r="S52" i="144"/>
  <c r="R52" i="144"/>
  <c r="E52" i="144"/>
  <c r="D52" i="144"/>
  <c r="C52" i="144"/>
  <c r="B52" i="144"/>
  <c r="AB51" i="144"/>
  <c r="AA51" i="144"/>
  <c r="Z51" i="144"/>
  <c r="Y51" i="144"/>
  <c r="X51" i="144"/>
  <c r="W51" i="144"/>
  <c r="V51" i="144"/>
  <c r="U51" i="144"/>
  <c r="T51" i="144"/>
  <c r="S51" i="144"/>
  <c r="R51" i="144"/>
  <c r="E51" i="144"/>
  <c r="D51" i="144"/>
  <c r="C51" i="144"/>
  <c r="B51" i="144"/>
  <c r="AB50" i="144"/>
  <c r="AA50" i="144"/>
  <c r="Z50" i="144"/>
  <c r="Y50" i="144"/>
  <c r="X50" i="144"/>
  <c r="W50" i="144"/>
  <c r="V50" i="144"/>
  <c r="U50" i="144"/>
  <c r="T50" i="144"/>
  <c r="S50" i="144"/>
  <c r="R50" i="144"/>
  <c r="E50" i="144"/>
  <c r="D50" i="144"/>
  <c r="C50" i="144"/>
  <c r="B50" i="144"/>
  <c r="AB49" i="144"/>
  <c r="AA49" i="144"/>
  <c r="Z49" i="144"/>
  <c r="Y49" i="144"/>
  <c r="X49" i="144"/>
  <c r="W49" i="144"/>
  <c r="V49" i="144"/>
  <c r="U49" i="144"/>
  <c r="T49" i="144"/>
  <c r="S49" i="144"/>
  <c r="R49" i="144"/>
  <c r="E49" i="144"/>
  <c r="D49" i="144"/>
  <c r="C49" i="144"/>
  <c r="B49" i="144"/>
  <c r="AB48" i="144"/>
  <c r="AA48" i="144"/>
  <c r="Z48" i="144"/>
  <c r="Y48" i="144"/>
  <c r="X48" i="144"/>
  <c r="W48" i="144"/>
  <c r="V48" i="144"/>
  <c r="U48" i="144"/>
  <c r="T48" i="144"/>
  <c r="S48" i="144"/>
  <c r="R48" i="144"/>
  <c r="E48" i="144"/>
  <c r="D48" i="144"/>
  <c r="C48" i="144"/>
  <c r="B48" i="144"/>
  <c r="AB47" i="144"/>
  <c r="AA47" i="144"/>
  <c r="Z47" i="144"/>
  <c r="Y47" i="144"/>
  <c r="X47" i="144"/>
  <c r="W47" i="144"/>
  <c r="V47" i="144"/>
  <c r="U47" i="144"/>
  <c r="T47" i="144"/>
  <c r="S47" i="144"/>
  <c r="R47" i="144"/>
  <c r="E47" i="144"/>
  <c r="D47" i="144"/>
  <c r="C47" i="144"/>
  <c r="B47" i="144"/>
  <c r="AB46" i="144"/>
  <c r="AA46" i="144"/>
  <c r="Z46" i="144"/>
  <c r="Y46" i="144"/>
  <c r="X46" i="144"/>
  <c r="W46" i="144"/>
  <c r="V46" i="144"/>
  <c r="U46" i="144"/>
  <c r="T46" i="144"/>
  <c r="S46" i="144"/>
  <c r="R46" i="144"/>
  <c r="E46" i="144"/>
  <c r="D46" i="144"/>
  <c r="C46" i="144"/>
  <c r="B46" i="144"/>
  <c r="AB45" i="144"/>
  <c r="AA45" i="144"/>
  <c r="Z45" i="144"/>
  <c r="Y45" i="144"/>
  <c r="X45" i="144"/>
  <c r="W45" i="144"/>
  <c r="V45" i="144"/>
  <c r="U45" i="144"/>
  <c r="T45" i="144"/>
  <c r="S45" i="144"/>
  <c r="R45" i="144"/>
  <c r="E45" i="144"/>
  <c r="D45" i="144"/>
  <c r="C45" i="144"/>
  <c r="B45" i="144"/>
  <c r="AB44" i="144"/>
  <c r="AA44" i="144"/>
  <c r="Z44" i="144"/>
  <c r="Y44" i="144"/>
  <c r="X44" i="144"/>
  <c r="W44" i="144"/>
  <c r="V44" i="144"/>
  <c r="U44" i="144"/>
  <c r="T44" i="144"/>
  <c r="S44" i="144"/>
  <c r="R44" i="144"/>
  <c r="E44" i="144"/>
  <c r="D44" i="144"/>
  <c r="C44" i="144"/>
  <c r="B44" i="144"/>
  <c r="AB43" i="144"/>
  <c r="AA43" i="144"/>
  <c r="Z43" i="144"/>
  <c r="Y43" i="144"/>
  <c r="X43" i="144"/>
  <c r="W43" i="144"/>
  <c r="V43" i="144"/>
  <c r="U43" i="144"/>
  <c r="T43" i="144"/>
  <c r="S43" i="144"/>
  <c r="R43" i="144"/>
  <c r="E43" i="144"/>
  <c r="D43" i="144"/>
  <c r="C43" i="144"/>
  <c r="B43" i="144"/>
  <c r="AB42" i="144"/>
  <c r="AA42" i="144"/>
  <c r="Z42" i="144"/>
  <c r="Y42" i="144"/>
  <c r="X42" i="144"/>
  <c r="W42" i="144"/>
  <c r="V42" i="144"/>
  <c r="U42" i="144"/>
  <c r="T42" i="144"/>
  <c r="S42" i="144"/>
  <c r="R42" i="144"/>
  <c r="E42" i="144"/>
  <c r="D42" i="144"/>
  <c r="C42" i="144"/>
  <c r="B42" i="144"/>
  <c r="AB41" i="144"/>
  <c r="AA41" i="144"/>
  <c r="Z41" i="144"/>
  <c r="Y41" i="144"/>
  <c r="X41" i="144"/>
  <c r="W41" i="144"/>
  <c r="V41" i="144"/>
  <c r="U41" i="144"/>
  <c r="T41" i="144"/>
  <c r="S41" i="144"/>
  <c r="R41" i="144"/>
  <c r="E41" i="144"/>
  <c r="D41" i="144"/>
  <c r="C41" i="144"/>
  <c r="B41" i="144"/>
  <c r="AB40" i="144"/>
  <c r="AA40" i="144"/>
  <c r="Z40" i="144"/>
  <c r="Y40" i="144"/>
  <c r="X40" i="144"/>
  <c r="W40" i="144"/>
  <c r="V40" i="144"/>
  <c r="U40" i="144"/>
  <c r="T40" i="144"/>
  <c r="S40" i="144"/>
  <c r="R40" i="144"/>
  <c r="E40" i="144"/>
  <c r="D40" i="144"/>
  <c r="C40" i="144"/>
  <c r="B40" i="144"/>
  <c r="AB39" i="144"/>
  <c r="AA39" i="144"/>
  <c r="Z39" i="144"/>
  <c r="Y39" i="144"/>
  <c r="X39" i="144"/>
  <c r="W39" i="144"/>
  <c r="V39" i="144"/>
  <c r="U39" i="144"/>
  <c r="T39" i="144"/>
  <c r="S39" i="144"/>
  <c r="R39" i="144"/>
  <c r="E39" i="144"/>
  <c r="D39" i="144"/>
  <c r="C39" i="144"/>
  <c r="B39" i="144"/>
  <c r="AB38" i="144"/>
  <c r="AA38" i="144"/>
  <c r="Z38" i="144"/>
  <c r="Y38" i="144"/>
  <c r="X38" i="144"/>
  <c r="W38" i="144"/>
  <c r="V38" i="144"/>
  <c r="U38" i="144"/>
  <c r="T38" i="144"/>
  <c r="S38" i="144"/>
  <c r="R38" i="144"/>
  <c r="E38" i="144"/>
  <c r="D38" i="144"/>
  <c r="C38" i="144"/>
  <c r="B38" i="144"/>
  <c r="AB37" i="144"/>
  <c r="AA37" i="144"/>
  <c r="Z37" i="144"/>
  <c r="Y37" i="144"/>
  <c r="X37" i="144"/>
  <c r="W37" i="144"/>
  <c r="V37" i="144"/>
  <c r="U37" i="144"/>
  <c r="T37" i="144"/>
  <c r="S37" i="144"/>
  <c r="R37" i="144"/>
  <c r="E37" i="144"/>
  <c r="D37" i="144"/>
  <c r="C37" i="144"/>
  <c r="B37" i="144"/>
  <c r="AB36" i="144"/>
  <c r="AA36" i="144"/>
  <c r="Z36" i="144"/>
  <c r="Y36" i="144"/>
  <c r="X36" i="144"/>
  <c r="W36" i="144"/>
  <c r="V36" i="144"/>
  <c r="U36" i="144"/>
  <c r="T36" i="144"/>
  <c r="S36" i="144"/>
  <c r="R36" i="144"/>
  <c r="E36" i="144"/>
  <c r="D36" i="144"/>
  <c r="C36" i="144"/>
  <c r="B36" i="144"/>
  <c r="AB35" i="144"/>
  <c r="AA35" i="144"/>
  <c r="Z35" i="144"/>
  <c r="Y35" i="144"/>
  <c r="X35" i="144"/>
  <c r="W35" i="144"/>
  <c r="V35" i="144"/>
  <c r="U35" i="144"/>
  <c r="T35" i="144"/>
  <c r="S35" i="144"/>
  <c r="R35" i="144"/>
  <c r="E35" i="144"/>
  <c r="D35" i="144"/>
  <c r="C35" i="144"/>
  <c r="B35" i="144"/>
  <c r="AB34" i="144"/>
  <c r="AA34" i="144"/>
  <c r="Z34" i="144"/>
  <c r="Y34" i="144"/>
  <c r="X34" i="144"/>
  <c r="W34" i="144"/>
  <c r="V34" i="144"/>
  <c r="U34" i="144"/>
  <c r="T34" i="144"/>
  <c r="S34" i="144"/>
  <c r="R34" i="144"/>
  <c r="E34" i="144"/>
  <c r="D34" i="144"/>
  <c r="C34" i="144"/>
  <c r="B34" i="144"/>
  <c r="AB33" i="144"/>
  <c r="AA33" i="144"/>
  <c r="Z33" i="144"/>
  <c r="Y33" i="144"/>
  <c r="X33" i="144"/>
  <c r="W33" i="144"/>
  <c r="V33" i="144"/>
  <c r="U33" i="144"/>
  <c r="T33" i="144"/>
  <c r="S33" i="144"/>
  <c r="R33" i="144"/>
  <c r="E33" i="144"/>
  <c r="D33" i="144"/>
  <c r="C33" i="144"/>
  <c r="P33" i="144" s="1"/>
  <c r="B33" i="144"/>
  <c r="AB32" i="144"/>
  <c r="AA32" i="144"/>
  <c r="Z32" i="144"/>
  <c r="Y32" i="144"/>
  <c r="X32" i="144"/>
  <c r="W32" i="144"/>
  <c r="V32" i="144"/>
  <c r="U32" i="144"/>
  <c r="T32" i="144"/>
  <c r="S32" i="144"/>
  <c r="R32" i="144"/>
  <c r="E32" i="144"/>
  <c r="D32" i="144"/>
  <c r="C32" i="144"/>
  <c r="P32" i="144" s="1"/>
  <c r="B32" i="144"/>
  <c r="AB31" i="144"/>
  <c r="AA31" i="144"/>
  <c r="Z31" i="144"/>
  <c r="Y31" i="144"/>
  <c r="X31" i="144"/>
  <c r="W31" i="144"/>
  <c r="V31" i="144"/>
  <c r="U31" i="144"/>
  <c r="T31" i="144"/>
  <c r="S31" i="144"/>
  <c r="R31" i="144"/>
  <c r="E31" i="144"/>
  <c r="D31" i="144"/>
  <c r="C31" i="144"/>
  <c r="B31" i="144"/>
  <c r="AB30" i="144"/>
  <c r="AA30" i="144"/>
  <c r="Z30" i="144"/>
  <c r="Y30" i="144"/>
  <c r="X30" i="144"/>
  <c r="W30" i="144"/>
  <c r="V30" i="144"/>
  <c r="U30" i="144"/>
  <c r="T30" i="144"/>
  <c r="S30" i="144"/>
  <c r="R30" i="144"/>
  <c r="E30" i="144"/>
  <c r="D30" i="144"/>
  <c r="C30" i="144"/>
  <c r="B30" i="144"/>
  <c r="AB29" i="144"/>
  <c r="AA29" i="144"/>
  <c r="Z29" i="144"/>
  <c r="Y29" i="144"/>
  <c r="X29" i="144"/>
  <c r="W29" i="144"/>
  <c r="V29" i="144"/>
  <c r="U29" i="144"/>
  <c r="T29" i="144"/>
  <c r="S29" i="144"/>
  <c r="R29" i="144"/>
  <c r="E29" i="144"/>
  <c r="D29" i="144"/>
  <c r="C29" i="144"/>
  <c r="B29" i="144"/>
  <c r="AB28" i="144"/>
  <c r="AA28" i="144"/>
  <c r="Z28" i="144"/>
  <c r="Y28" i="144"/>
  <c r="X28" i="144"/>
  <c r="W28" i="144"/>
  <c r="V28" i="144"/>
  <c r="U28" i="144"/>
  <c r="T28" i="144"/>
  <c r="S28" i="144"/>
  <c r="R28" i="144"/>
  <c r="E28" i="144"/>
  <c r="D28" i="144"/>
  <c r="C28" i="144"/>
  <c r="B28" i="144"/>
  <c r="AB27" i="144"/>
  <c r="AA27" i="144"/>
  <c r="Z27" i="144"/>
  <c r="Y27" i="144"/>
  <c r="X27" i="144"/>
  <c r="W27" i="144"/>
  <c r="V27" i="144"/>
  <c r="U27" i="144"/>
  <c r="T27" i="144"/>
  <c r="S27" i="144"/>
  <c r="R27" i="144"/>
  <c r="E27" i="144"/>
  <c r="D27" i="144"/>
  <c r="C27" i="144"/>
  <c r="B27" i="144"/>
  <c r="AB26" i="144"/>
  <c r="AA26" i="144"/>
  <c r="Z26" i="144"/>
  <c r="Y26" i="144"/>
  <c r="X26" i="144"/>
  <c r="W26" i="144"/>
  <c r="V26" i="144"/>
  <c r="U26" i="144"/>
  <c r="T26" i="144"/>
  <c r="S26" i="144"/>
  <c r="R26" i="144"/>
  <c r="E26" i="144"/>
  <c r="D26" i="144"/>
  <c r="C26" i="144"/>
  <c r="B26" i="144"/>
  <c r="AB25" i="144"/>
  <c r="AA25" i="144"/>
  <c r="Z25" i="144"/>
  <c r="Y25" i="144"/>
  <c r="X25" i="144"/>
  <c r="W25" i="144"/>
  <c r="V25" i="144"/>
  <c r="U25" i="144"/>
  <c r="T25" i="144"/>
  <c r="S25" i="144"/>
  <c r="R25" i="144"/>
  <c r="E25" i="144"/>
  <c r="D25" i="144"/>
  <c r="C25" i="144"/>
  <c r="B25" i="144"/>
  <c r="AB24" i="144"/>
  <c r="AA24" i="144"/>
  <c r="Z24" i="144"/>
  <c r="Y24" i="144"/>
  <c r="X24" i="144"/>
  <c r="W24" i="144"/>
  <c r="V24" i="144"/>
  <c r="U24" i="144"/>
  <c r="T24" i="144"/>
  <c r="S24" i="144"/>
  <c r="R24" i="144"/>
  <c r="E24" i="144"/>
  <c r="D24" i="144"/>
  <c r="C24" i="144"/>
  <c r="B24" i="144"/>
  <c r="AB23" i="144"/>
  <c r="AA23" i="144"/>
  <c r="Z23" i="144"/>
  <c r="Y23" i="144"/>
  <c r="X23" i="144"/>
  <c r="W23" i="144"/>
  <c r="V23" i="144"/>
  <c r="U23" i="144"/>
  <c r="T23" i="144"/>
  <c r="S23" i="144"/>
  <c r="R23" i="144"/>
  <c r="E23" i="144"/>
  <c r="D23" i="144"/>
  <c r="C23" i="144"/>
  <c r="B23" i="144"/>
  <c r="AB22" i="144"/>
  <c r="AA22" i="144"/>
  <c r="Z22" i="144"/>
  <c r="Y22" i="144"/>
  <c r="X22" i="144"/>
  <c r="W22" i="144"/>
  <c r="V22" i="144"/>
  <c r="U22" i="144"/>
  <c r="T22" i="144"/>
  <c r="S22" i="144"/>
  <c r="R22" i="144"/>
  <c r="E22" i="144"/>
  <c r="D22" i="144"/>
  <c r="C22" i="144"/>
  <c r="B22" i="144"/>
  <c r="AB21" i="144"/>
  <c r="AA21" i="144"/>
  <c r="Z21" i="144"/>
  <c r="Y21" i="144"/>
  <c r="X21" i="144"/>
  <c r="W21" i="144"/>
  <c r="V21" i="144"/>
  <c r="U21" i="144"/>
  <c r="T21" i="144"/>
  <c r="S21" i="144"/>
  <c r="R21" i="144"/>
  <c r="E21" i="144"/>
  <c r="D21" i="144"/>
  <c r="C21" i="144"/>
  <c r="B21" i="144"/>
  <c r="AB20" i="144"/>
  <c r="AA20" i="144"/>
  <c r="Z20" i="144"/>
  <c r="Y20" i="144"/>
  <c r="X20" i="144"/>
  <c r="W20" i="144"/>
  <c r="V20" i="144"/>
  <c r="U20" i="144"/>
  <c r="T20" i="144"/>
  <c r="S20" i="144"/>
  <c r="R20" i="144"/>
  <c r="E20" i="144"/>
  <c r="D20" i="144"/>
  <c r="C20" i="144"/>
  <c r="B20" i="144"/>
  <c r="AB19" i="144"/>
  <c r="AA19" i="144"/>
  <c r="Z19" i="144"/>
  <c r="Y19" i="144"/>
  <c r="X19" i="144"/>
  <c r="W19" i="144"/>
  <c r="V19" i="144"/>
  <c r="U19" i="144"/>
  <c r="T19" i="144"/>
  <c r="S19" i="144"/>
  <c r="R19" i="144"/>
  <c r="E19" i="144"/>
  <c r="D19" i="144"/>
  <c r="C19" i="144"/>
  <c r="B19" i="144"/>
  <c r="AB18" i="144"/>
  <c r="AA18" i="144"/>
  <c r="Z18" i="144"/>
  <c r="Y18" i="144"/>
  <c r="X18" i="144"/>
  <c r="W18" i="144"/>
  <c r="V18" i="144"/>
  <c r="U18" i="144"/>
  <c r="T18" i="144"/>
  <c r="S18" i="144"/>
  <c r="R18" i="144"/>
  <c r="E18" i="144"/>
  <c r="D18" i="144"/>
  <c r="C18" i="144"/>
  <c r="B18" i="144"/>
  <c r="AB17" i="144"/>
  <c r="AA17" i="144"/>
  <c r="Z17" i="144"/>
  <c r="Y17" i="144"/>
  <c r="X17" i="144"/>
  <c r="W17" i="144"/>
  <c r="V17" i="144"/>
  <c r="U17" i="144"/>
  <c r="T17" i="144"/>
  <c r="S17" i="144"/>
  <c r="R17" i="144"/>
  <c r="E17" i="144"/>
  <c r="D17" i="144"/>
  <c r="C17" i="144"/>
  <c r="P17" i="144" s="1"/>
  <c r="B17" i="144"/>
  <c r="AB16" i="144"/>
  <c r="AA16" i="144"/>
  <c r="Z16" i="144"/>
  <c r="Y16" i="144"/>
  <c r="X16" i="144"/>
  <c r="W16" i="144"/>
  <c r="V16" i="144"/>
  <c r="U16" i="144"/>
  <c r="T16" i="144"/>
  <c r="S16" i="144"/>
  <c r="R16" i="144"/>
  <c r="E16" i="144"/>
  <c r="D16" i="144"/>
  <c r="C16" i="144"/>
  <c r="P16" i="144" s="1"/>
  <c r="B16" i="144"/>
  <c r="AB15" i="144"/>
  <c r="AA15" i="144"/>
  <c r="Z15" i="144"/>
  <c r="Y15" i="144"/>
  <c r="X15" i="144"/>
  <c r="W15" i="144"/>
  <c r="V15" i="144"/>
  <c r="U15" i="144"/>
  <c r="T15" i="144"/>
  <c r="S15" i="144"/>
  <c r="R15" i="144"/>
  <c r="E15" i="144"/>
  <c r="D15" i="144"/>
  <c r="C15" i="144"/>
  <c r="P15" i="144" s="1"/>
  <c r="B15" i="144"/>
  <c r="AB14" i="144"/>
  <c r="AA14" i="144"/>
  <c r="Z14" i="144"/>
  <c r="Y14" i="144"/>
  <c r="X14" i="144"/>
  <c r="W14" i="144"/>
  <c r="V14" i="144"/>
  <c r="U14" i="144"/>
  <c r="T14" i="144"/>
  <c r="S14" i="144"/>
  <c r="R14" i="144"/>
  <c r="E14" i="144"/>
  <c r="D14" i="144"/>
  <c r="C14" i="144"/>
  <c r="P14" i="144" s="1"/>
  <c r="B14" i="144"/>
  <c r="AB13" i="144"/>
  <c r="AA13" i="144"/>
  <c r="Z13" i="144"/>
  <c r="Y13" i="144"/>
  <c r="X13" i="144"/>
  <c r="W13" i="144"/>
  <c r="V13" i="144"/>
  <c r="U13" i="144"/>
  <c r="T13" i="144"/>
  <c r="S13" i="144"/>
  <c r="R13" i="144"/>
  <c r="E13" i="144"/>
  <c r="D13" i="144"/>
  <c r="C13" i="144"/>
  <c r="B13" i="144"/>
  <c r="AB12" i="144"/>
  <c r="AA12" i="144"/>
  <c r="Z12" i="144"/>
  <c r="Y12" i="144"/>
  <c r="X12" i="144"/>
  <c r="W12" i="144"/>
  <c r="V12" i="144"/>
  <c r="U12" i="144"/>
  <c r="T12" i="144"/>
  <c r="S12" i="144"/>
  <c r="R12" i="144"/>
  <c r="E12" i="144"/>
  <c r="D12" i="144"/>
  <c r="C12" i="144"/>
  <c r="B12" i="144"/>
  <c r="AB11" i="144"/>
  <c r="AA11" i="144"/>
  <c r="Z11" i="144"/>
  <c r="Y11" i="144"/>
  <c r="X11" i="144"/>
  <c r="W11" i="144"/>
  <c r="V11" i="144"/>
  <c r="U11" i="144"/>
  <c r="T11" i="144"/>
  <c r="S11" i="144"/>
  <c r="R11" i="144"/>
  <c r="E11" i="144"/>
  <c r="D11" i="144"/>
  <c r="C11" i="144"/>
  <c r="B11" i="144"/>
  <c r="AB10" i="144"/>
  <c r="AA10" i="144"/>
  <c r="Z10" i="144"/>
  <c r="Y10" i="144"/>
  <c r="X10" i="144"/>
  <c r="W10" i="144"/>
  <c r="V10" i="144"/>
  <c r="U10" i="144"/>
  <c r="T10" i="144"/>
  <c r="S10" i="144"/>
  <c r="R10" i="144"/>
  <c r="E10" i="144"/>
  <c r="D10" i="144"/>
  <c r="C10" i="144"/>
  <c r="P10" i="144" s="1"/>
  <c r="B10" i="144"/>
  <c r="AB9" i="144"/>
  <c r="AA9" i="144"/>
  <c r="Z9" i="144"/>
  <c r="Y9" i="144"/>
  <c r="X9" i="144"/>
  <c r="W9" i="144"/>
  <c r="V9" i="144"/>
  <c r="U9" i="144"/>
  <c r="T9" i="144"/>
  <c r="S9" i="144"/>
  <c r="R9" i="144"/>
  <c r="E9" i="144"/>
  <c r="D9" i="144"/>
  <c r="C9" i="144"/>
  <c r="P9" i="144" s="1"/>
  <c r="B9" i="144"/>
  <c r="AB8" i="144"/>
  <c r="AA8" i="144"/>
  <c r="Z8" i="144"/>
  <c r="Y8" i="144"/>
  <c r="X8" i="144"/>
  <c r="W8" i="144"/>
  <c r="V8" i="144"/>
  <c r="U8" i="144"/>
  <c r="T8" i="144"/>
  <c r="S8" i="144"/>
  <c r="R8" i="144"/>
  <c r="E8" i="144"/>
  <c r="D8" i="144"/>
  <c r="C8" i="144"/>
  <c r="P8" i="144" s="1"/>
  <c r="B8" i="144"/>
  <c r="AB7" i="144"/>
  <c r="AA7" i="144"/>
  <c r="Z7" i="144"/>
  <c r="Y7" i="144"/>
  <c r="X7" i="144"/>
  <c r="W7" i="144"/>
  <c r="V7" i="144"/>
  <c r="U7" i="144"/>
  <c r="T7" i="144"/>
  <c r="S7" i="144"/>
  <c r="R7" i="144"/>
  <c r="E7" i="144"/>
  <c r="D7" i="144"/>
  <c r="C7" i="144"/>
  <c r="B7" i="144"/>
  <c r="AB6" i="144"/>
  <c r="AA6" i="144"/>
  <c r="Z6" i="144"/>
  <c r="Y6" i="144"/>
  <c r="X6" i="144"/>
  <c r="W6" i="144"/>
  <c r="V6" i="144"/>
  <c r="U6" i="144"/>
  <c r="T6" i="144"/>
  <c r="S6" i="144"/>
  <c r="R6" i="144"/>
  <c r="E6" i="144"/>
  <c r="D6" i="144"/>
  <c r="C6" i="144"/>
  <c r="B6" i="144"/>
  <c r="AB5" i="144"/>
  <c r="AA5" i="144"/>
  <c r="Z5" i="144"/>
  <c r="Y5" i="144"/>
  <c r="X5" i="144"/>
  <c r="W5" i="144"/>
  <c r="V5" i="144"/>
  <c r="U5" i="144"/>
  <c r="T5" i="144"/>
  <c r="S5" i="144"/>
  <c r="R5" i="144"/>
  <c r="E5" i="144"/>
  <c r="D5" i="144"/>
  <c r="C5" i="144"/>
  <c r="B5" i="144"/>
  <c r="AB4" i="144"/>
  <c r="AA4" i="144"/>
  <c r="Z4" i="144"/>
  <c r="Y4" i="144"/>
  <c r="X4" i="144"/>
  <c r="W4" i="144"/>
  <c r="V4" i="144"/>
  <c r="U4" i="144"/>
  <c r="T4" i="144"/>
  <c r="S4" i="144"/>
  <c r="R4" i="144"/>
  <c r="E4" i="144"/>
  <c r="D4" i="144"/>
  <c r="C4" i="144"/>
  <c r="B4" i="144"/>
  <c r="AB3" i="144"/>
  <c r="E3" i="144"/>
  <c r="D3" i="144"/>
  <c r="C3" i="144"/>
  <c r="B3" i="144"/>
  <c r="AB133" i="145"/>
  <c r="AA133" i="145"/>
  <c r="Z133" i="145"/>
  <c r="Y133" i="145"/>
  <c r="X133" i="145"/>
  <c r="W133" i="145"/>
  <c r="V133" i="145"/>
  <c r="U133" i="145"/>
  <c r="T133" i="145"/>
  <c r="S133" i="145"/>
  <c r="R133" i="145"/>
  <c r="E133" i="145"/>
  <c r="D133" i="145"/>
  <c r="C133" i="145"/>
  <c r="P133" i="145" s="1"/>
  <c r="B133" i="145"/>
  <c r="AB132" i="145"/>
  <c r="AA132" i="145"/>
  <c r="Z132" i="145"/>
  <c r="Y132" i="145"/>
  <c r="X132" i="145"/>
  <c r="W132" i="145"/>
  <c r="V132" i="145"/>
  <c r="U132" i="145"/>
  <c r="T132" i="145"/>
  <c r="S132" i="145"/>
  <c r="R132" i="145"/>
  <c r="E132" i="145"/>
  <c r="D132" i="145"/>
  <c r="C132" i="145"/>
  <c r="P132" i="145" s="1"/>
  <c r="B132" i="145"/>
  <c r="AB131" i="145"/>
  <c r="AA131" i="145"/>
  <c r="Z131" i="145"/>
  <c r="Y131" i="145"/>
  <c r="X131" i="145"/>
  <c r="W131" i="145"/>
  <c r="V131" i="145"/>
  <c r="U131" i="145"/>
  <c r="T131" i="145"/>
  <c r="S131" i="145"/>
  <c r="R131" i="145"/>
  <c r="E131" i="145"/>
  <c r="D131" i="145"/>
  <c r="C131" i="145"/>
  <c r="B131" i="145"/>
  <c r="AB130" i="145"/>
  <c r="AA130" i="145"/>
  <c r="Z130" i="145"/>
  <c r="Y130" i="145"/>
  <c r="X130" i="145"/>
  <c r="W130" i="145"/>
  <c r="V130" i="145"/>
  <c r="U130" i="145"/>
  <c r="T130" i="145"/>
  <c r="S130" i="145"/>
  <c r="R130" i="145"/>
  <c r="E130" i="145"/>
  <c r="D130" i="145"/>
  <c r="C130" i="145"/>
  <c r="B130" i="145"/>
  <c r="AB129" i="145"/>
  <c r="AA129" i="145"/>
  <c r="Z129" i="145"/>
  <c r="Y129" i="145"/>
  <c r="X129" i="145"/>
  <c r="W129" i="145"/>
  <c r="V129" i="145"/>
  <c r="U129" i="145"/>
  <c r="T129" i="145"/>
  <c r="S129" i="145"/>
  <c r="R129" i="145"/>
  <c r="E129" i="145"/>
  <c r="D129" i="145"/>
  <c r="C129" i="145"/>
  <c r="B129" i="145"/>
  <c r="AB128" i="145"/>
  <c r="AA128" i="145"/>
  <c r="Z128" i="145"/>
  <c r="Y128" i="145"/>
  <c r="X128" i="145"/>
  <c r="W128" i="145"/>
  <c r="V128" i="145"/>
  <c r="U128" i="145"/>
  <c r="T128" i="145"/>
  <c r="S128" i="145"/>
  <c r="R128" i="145"/>
  <c r="E128" i="145"/>
  <c r="D128" i="145"/>
  <c r="C128" i="145"/>
  <c r="B128" i="145"/>
  <c r="AB127" i="145"/>
  <c r="AA127" i="145"/>
  <c r="Z127" i="145"/>
  <c r="Y127" i="145"/>
  <c r="X127" i="145"/>
  <c r="W127" i="145"/>
  <c r="V127" i="145"/>
  <c r="U127" i="145"/>
  <c r="T127" i="145"/>
  <c r="S127" i="145"/>
  <c r="R127" i="145"/>
  <c r="E127" i="145"/>
  <c r="D127" i="145"/>
  <c r="C127" i="145"/>
  <c r="B127" i="145"/>
  <c r="AB126" i="145"/>
  <c r="AA126" i="145"/>
  <c r="Z126" i="145"/>
  <c r="Y126" i="145"/>
  <c r="X126" i="145"/>
  <c r="W126" i="145"/>
  <c r="V126" i="145"/>
  <c r="U126" i="145"/>
  <c r="T126" i="145"/>
  <c r="S126" i="145"/>
  <c r="R126" i="145"/>
  <c r="E126" i="145"/>
  <c r="D126" i="145"/>
  <c r="C126" i="145"/>
  <c r="B126" i="145"/>
  <c r="AB125" i="145"/>
  <c r="AA125" i="145"/>
  <c r="Z125" i="145"/>
  <c r="Y125" i="145"/>
  <c r="X125" i="145"/>
  <c r="W125" i="145"/>
  <c r="V125" i="145"/>
  <c r="U125" i="145"/>
  <c r="T125" i="145"/>
  <c r="S125" i="145"/>
  <c r="R125" i="145"/>
  <c r="E125" i="145"/>
  <c r="D125" i="145"/>
  <c r="C125" i="145"/>
  <c r="B125" i="145"/>
  <c r="AB124" i="145"/>
  <c r="AA124" i="145"/>
  <c r="Z124" i="145"/>
  <c r="Y124" i="145"/>
  <c r="X124" i="145"/>
  <c r="W124" i="145"/>
  <c r="V124" i="145"/>
  <c r="U124" i="145"/>
  <c r="T124" i="145"/>
  <c r="S124" i="145"/>
  <c r="R124" i="145"/>
  <c r="E124" i="145"/>
  <c r="D124" i="145"/>
  <c r="C124" i="145"/>
  <c r="B124" i="145"/>
  <c r="AB123" i="145"/>
  <c r="AA123" i="145"/>
  <c r="Z123" i="145"/>
  <c r="Y123" i="145"/>
  <c r="X123" i="145"/>
  <c r="W123" i="145"/>
  <c r="V123" i="145"/>
  <c r="U123" i="145"/>
  <c r="T123" i="145"/>
  <c r="S123" i="145"/>
  <c r="R123" i="145"/>
  <c r="E123" i="145"/>
  <c r="D123" i="145"/>
  <c r="C123" i="145"/>
  <c r="B123" i="145"/>
  <c r="AB122" i="145"/>
  <c r="AA122" i="145"/>
  <c r="Z122" i="145"/>
  <c r="Y122" i="145"/>
  <c r="X122" i="145"/>
  <c r="W122" i="145"/>
  <c r="V122" i="145"/>
  <c r="U122" i="145"/>
  <c r="T122" i="145"/>
  <c r="S122" i="145"/>
  <c r="R122" i="145"/>
  <c r="E122" i="145"/>
  <c r="D122" i="145"/>
  <c r="C122" i="145"/>
  <c r="B122" i="145"/>
  <c r="AB121" i="145"/>
  <c r="AA121" i="145"/>
  <c r="Z121" i="145"/>
  <c r="Y121" i="145"/>
  <c r="X121" i="145"/>
  <c r="W121" i="145"/>
  <c r="V121" i="145"/>
  <c r="U121" i="145"/>
  <c r="T121" i="145"/>
  <c r="S121" i="145"/>
  <c r="R121" i="145"/>
  <c r="E121" i="145"/>
  <c r="D121" i="145"/>
  <c r="C121" i="145"/>
  <c r="B121" i="145"/>
  <c r="AB120" i="145"/>
  <c r="AA120" i="145"/>
  <c r="Z120" i="145"/>
  <c r="Y120" i="145"/>
  <c r="X120" i="145"/>
  <c r="W120" i="145"/>
  <c r="V120" i="145"/>
  <c r="U120" i="145"/>
  <c r="T120" i="145"/>
  <c r="S120" i="145"/>
  <c r="R120" i="145"/>
  <c r="E120" i="145"/>
  <c r="D120" i="145"/>
  <c r="C120" i="145"/>
  <c r="B120" i="145"/>
  <c r="AB119" i="145"/>
  <c r="AA119" i="145"/>
  <c r="Z119" i="145"/>
  <c r="Y119" i="145"/>
  <c r="X119" i="145"/>
  <c r="W119" i="145"/>
  <c r="V119" i="145"/>
  <c r="U119" i="145"/>
  <c r="T119" i="145"/>
  <c r="S119" i="145"/>
  <c r="R119" i="145"/>
  <c r="E119" i="145"/>
  <c r="D119" i="145"/>
  <c r="C119" i="145"/>
  <c r="B119" i="145"/>
  <c r="AB118" i="145"/>
  <c r="AA118" i="145"/>
  <c r="Z118" i="145"/>
  <c r="Y118" i="145"/>
  <c r="X118" i="145"/>
  <c r="W118" i="145"/>
  <c r="V118" i="145"/>
  <c r="U118" i="145"/>
  <c r="T118" i="145"/>
  <c r="S118" i="145"/>
  <c r="R118" i="145"/>
  <c r="E118" i="145"/>
  <c r="D118" i="145"/>
  <c r="C118" i="145"/>
  <c r="B118" i="145"/>
  <c r="AB117" i="145"/>
  <c r="AA117" i="145"/>
  <c r="Z117" i="145"/>
  <c r="Y117" i="145"/>
  <c r="X117" i="145"/>
  <c r="W117" i="145"/>
  <c r="V117" i="145"/>
  <c r="U117" i="145"/>
  <c r="T117" i="145"/>
  <c r="S117" i="145"/>
  <c r="R117" i="145"/>
  <c r="E117" i="145"/>
  <c r="D117" i="145"/>
  <c r="C117" i="145"/>
  <c r="B117" i="145"/>
  <c r="AB116" i="145"/>
  <c r="AA116" i="145"/>
  <c r="Z116" i="145"/>
  <c r="Y116" i="145"/>
  <c r="X116" i="145"/>
  <c r="W116" i="145"/>
  <c r="V116" i="145"/>
  <c r="U116" i="145"/>
  <c r="T116" i="145"/>
  <c r="S116" i="145"/>
  <c r="R116" i="145"/>
  <c r="E116" i="145"/>
  <c r="D116" i="145"/>
  <c r="C116" i="145"/>
  <c r="P116" i="145" s="1"/>
  <c r="B116" i="145"/>
  <c r="AB115" i="145"/>
  <c r="AA115" i="145"/>
  <c r="Z115" i="145"/>
  <c r="Y115" i="145"/>
  <c r="X115" i="145"/>
  <c r="W115" i="145"/>
  <c r="V115" i="145"/>
  <c r="U115" i="145"/>
  <c r="T115" i="145"/>
  <c r="S115" i="145"/>
  <c r="R115" i="145"/>
  <c r="E115" i="145"/>
  <c r="D115" i="145"/>
  <c r="C115" i="145"/>
  <c r="P115" i="145" s="1"/>
  <c r="B115" i="145"/>
  <c r="AB114" i="145"/>
  <c r="AA114" i="145"/>
  <c r="Z114" i="145"/>
  <c r="Y114" i="145"/>
  <c r="X114" i="145"/>
  <c r="W114" i="145"/>
  <c r="V114" i="145"/>
  <c r="U114" i="145"/>
  <c r="T114" i="145"/>
  <c r="S114" i="145"/>
  <c r="R114" i="145"/>
  <c r="E114" i="145"/>
  <c r="D114" i="145"/>
  <c r="C114" i="145"/>
  <c r="P114" i="145" s="1"/>
  <c r="B114" i="145"/>
  <c r="AB113" i="145"/>
  <c r="AA113" i="145"/>
  <c r="Z113" i="145"/>
  <c r="Y113" i="145"/>
  <c r="X113" i="145"/>
  <c r="W113" i="145"/>
  <c r="V113" i="145"/>
  <c r="U113" i="145"/>
  <c r="T113" i="145"/>
  <c r="S113" i="145"/>
  <c r="R113" i="145"/>
  <c r="E113" i="145"/>
  <c r="D113" i="145"/>
  <c r="C113" i="145"/>
  <c r="P113" i="145" s="1"/>
  <c r="B113" i="145"/>
  <c r="AB112" i="145"/>
  <c r="AA112" i="145"/>
  <c r="Z112" i="145"/>
  <c r="Y112" i="145"/>
  <c r="X112" i="145"/>
  <c r="W112" i="145"/>
  <c r="V112" i="145"/>
  <c r="U112" i="145"/>
  <c r="T112" i="145"/>
  <c r="S112" i="145"/>
  <c r="R112" i="145"/>
  <c r="E112" i="145"/>
  <c r="D112" i="145"/>
  <c r="C112" i="145"/>
  <c r="P112" i="145" s="1"/>
  <c r="B112" i="145"/>
  <c r="AB111" i="145"/>
  <c r="AA111" i="145"/>
  <c r="Z111" i="145"/>
  <c r="Y111" i="145"/>
  <c r="X111" i="145"/>
  <c r="W111" i="145"/>
  <c r="V111" i="145"/>
  <c r="U111" i="145"/>
  <c r="T111" i="145"/>
  <c r="S111" i="145"/>
  <c r="R111" i="145"/>
  <c r="E111" i="145"/>
  <c r="D111" i="145"/>
  <c r="C111" i="145"/>
  <c r="B111" i="145"/>
  <c r="AB110" i="145"/>
  <c r="AA110" i="145"/>
  <c r="Z110" i="145"/>
  <c r="Y110" i="145"/>
  <c r="X110" i="145"/>
  <c r="W110" i="145"/>
  <c r="V110" i="145"/>
  <c r="U110" i="145"/>
  <c r="T110" i="145"/>
  <c r="S110" i="145"/>
  <c r="R110" i="145"/>
  <c r="E110" i="145"/>
  <c r="D110" i="145"/>
  <c r="C110" i="145"/>
  <c r="B110" i="145"/>
  <c r="AB109" i="145"/>
  <c r="AA109" i="145"/>
  <c r="Z109" i="145"/>
  <c r="Y109" i="145"/>
  <c r="X109" i="145"/>
  <c r="W109" i="145"/>
  <c r="V109" i="145"/>
  <c r="U109" i="145"/>
  <c r="T109" i="145"/>
  <c r="S109" i="145"/>
  <c r="R109" i="145"/>
  <c r="E109" i="145"/>
  <c r="D109" i="145"/>
  <c r="C109" i="145"/>
  <c r="B109" i="145"/>
  <c r="AB108" i="145"/>
  <c r="AA108" i="145"/>
  <c r="Z108" i="145"/>
  <c r="Y108" i="145"/>
  <c r="X108" i="145"/>
  <c r="W108" i="145"/>
  <c r="V108" i="145"/>
  <c r="U108" i="145"/>
  <c r="T108" i="145"/>
  <c r="S108" i="145"/>
  <c r="R108" i="145"/>
  <c r="E108" i="145"/>
  <c r="D108" i="145"/>
  <c r="C108" i="145"/>
  <c r="B108" i="145"/>
  <c r="AB107" i="145"/>
  <c r="AA107" i="145"/>
  <c r="Z107" i="145"/>
  <c r="Y107" i="145"/>
  <c r="X107" i="145"/>
  <c r="W107" i="145"/>
  <c r="V107" i="145"/>
  <c r="U107" i="145"/>
  <c r="T107" i="145"/>
  <c r="S107" i="145"/>
  <c r="R107" i="145"/>
  <c r="E107" i="145"/>
  <c r="D107" i="145"/>
  <c r="C107" i="145"/>
  <c r="B107" i="145"/>
  <c r="AB106" i="145"/>
  <c r="AA106" i="145"/>
  <c r="Z106" i="145"/>
  <c r="Y106" i="145"/>
  <c r="X106" i="145"/>
  <c r="W106" i="145"/>
  <c r="V106" i="145"/>
  <c r="U106" i="145"/>
  <c r="T106" i="145"/>
  <c r="S106" i="145"/>
  <c r="R106" i="145"/>
  <c r="E106" i="145"/>
  <c r="D106" i="145"/>
  <c r="C106" i="145"/>
  <c r="B106" i="145"/>
  <c r="AB105" i="145"/>
  <c r="AA105" i="145"/>
  <c r="Z105" i="145"/>
  <c r="Y105" i="145"/>
  <c r="X105" i="145"/>
  <c r="W105" i="145"/>
  <c r="V105" i="145"/>
  <c r="U105" i="145"/>
  <c r="T105" i="145"/>
  <c r="S105" i="145"/>
  <c r="R105" i="145"/>
  <c r="E105" i="145"/>
  <c r="D105" i="145"/>
  <c r="C105" i="145"/>
  <c r="B105" i="145"/>
  <c r="AB104" i="145"/>
  <c r="AA104" i="145"/>
  <c r="Z104" i="145"/>
  <c r="Y104" i="145"/>
  <c r="X104" i="145"/>
  <c r="W104" i="145"/>
  <c r="V104" i="145"/>
  <c r="U104" i="145"/>
  <c r="T104" i="145"/>
  <c r="S104" i="145"/>
  <c r="R104" i="145"/>
  <c r="E104" i="145"/>
  <c r="D104" i="145"/>
  <c r="C104" i="145"/>
  <c r="B104" i="145"/>
  <c r="AB103" i="145"/>
  <c r="AA103" i="145"/>
  <c r="Z103" i="145"/>
  <c r="Y103" i="145"/>
  <c r="X103" i="145"/>
  <c r="W103" i="145"/>
  <c r="V103" i="145"/>
  <c r="U103" i="145"/>
  <c r="T103" i="145"/>
  <c r="S103" i="145"/>
  <c r="R103" i="145"/>
  <c r="E103" i="145"/>
  <c r="D103" i="145"/>
  <c r="C103" i="145"/>
  <c r="B103" i="145"/>
  <c r="AB102" i="145"/>
  <c r="AA102" i="145"/>
  <c r="Z102" i="145"/>
  <c r="Y102" i="145"/>
  <c r="X102" i="145"/>
  <c r="W102" i="145"/>
  <c r="V102" i="145"/>
  <c r="U102" i="145"/>
  <c r="T102" i="145"/>
  <c r="S102" i="145"/>
  <c r="R102" i="145"/>
  <c r="E102" i="145"/>
  <c r="D102" i="145"/>
  <c r="C102" i="145"/>
  <c r="P102" i="145" s="1"/>
  <c r="B102" i="145"/>
  <c r="AB101" i="145"/>
  <c r="AA101" i="145"/>
  <c r="Z101" i="145"/>
  <c r="Y101" i="145"/>
  <c r="X101" i="145"/>
  <c r="W101" i="145"/>
  <c r="V101" i="145"/>
  <c r="U101" i="145"/>
  <c r="T101" i="145"/>
  <c r="S101" i="145"/>
  <c r="R101" i="145"/>
  <c r="E101" i="145"/>
  <c r="D101" i="145"/>
  <c r="C101" i="145"/>
  <c r="P101" i="145" s="1"/>
  <c r="B101" i="145"/>
  <c r="AB100" i="145"/>
  <c r="AA100" i="145"/>
  <c r="Z100" i="145"/>
  <c r="Y100" i="145"/>
  <c r="X100" i="145"/>
  <c r="W100" i="145"/>
  <c r="V100" i="145"/>
  <c r="U100" i="145"/>
  <c r="T100" i="145"/>
  <c r="S100" i="145"/>
  <c r="R100" i="145"/>
  <c r="E100" i="145"/>
  <c r="D100" i="145"/>
  <c r="C100" i="145"/>
  <c r="P100" i="145" s="1"/>
  <c r="B100" i="145"/>
  <c r="AB99" i="145"/>
  <c r="AA99" i="145"/>
  <c r="Z99" i="145"/>
  <c r="Y99" i="145"/>
  <c r="X99" i="145"/>
  <c r="W99" i="145"/>
  <c r="V99" i="145"/>
  <c r="U99" i="145"/>
  <c r="T99" i="145"/>
  <c r="S99" i="145"/>
  <c r="R99" i="145"/>
  <c r="E99" i="145"/>
  <c r="D99" i="145"/>
  <c r="C99" i="145"/>
  <c r="P99" i="145" s="1"/>
  <c r="B99" i="145"/>
  <c r="AB98" i="145"/>
  <c r="AA98" i="145"/>
  <c r="Z98" i="145"/>
  <c r="Y98" i="145"/>
  <c r="X98" i="145"/>
  <c r="W98" i="145"/>
  <c r="V98" i="145"/>
  <c r="U98" i="145"/>
  <c r="T98" i="145"/>
  <c r="S98" i="145"/>
  <c r="R98" i="145"/>
  <c r="E98" i="145"/>
  <c r="D98" i="145"/>
  <c r="C98" i="145"/>
  <c r="P98" i="145" s="1"/>
  <c r="B98" i="145"/>
  <c r="AB97" i="145"/>
  <c r="AA97" i="145"/>
  <c r="Z97" i="145"/>
  <c r="Y97" i="145"/>
  <c r="X97" i="145"/>
  <c r="W97" i="145"/>
  <c r="V97" i="145"/>
  <c r="U97" i="145"/>
  <c r="T97" i="145"/>
  <c r="S97" i="145"/>
  <c r="R97" i="145"/>
  <c r="E97" i="145"/>
  <c r="D97" i="145"/>
  <c r="C97" i="145"/>
  <c r="P97" i="145" s="1"/>
  <c r="B97" i="145"/>
  <c r="AB96" i="145"/>
  <c r="AA96" i="145"/>
  <c r="Z96" i="145"/>
  <c r="Y96" i="145"/>
  <c r="X96" i="145"/>
  <c r="W96" i="145"/>
  <c r="V96" i="145"/>
  <c r="U96" i="145"/>
  <c r="T96" i="145"/>
  <c r="S96" i="145"/>
  <c r="R96" i="145"/>
  <c r="E96" i="145"/>
  <c r="D96" i="145"/>
  <c r="C96" i="145"/>
  <c r="B96" i="145"/>
  <c r="AB95" i="145"/>
  <c r="AA95" i="145"/>
  <c r="Z95" i="145"/>
  <c r="Y95" i="145"/>
  <c r="X95" i="145"/>
  <c r="W95" i="145"/>
  <c r="V95" i="145"/>
  <c r="U95" i="145"/>
  <c r="T95" i="145"/>
  <c r="S95" i="145"/>
  <c r="R95" i="145"/>
  <c r="E95" i="145"/>
  <c r="D95" i="145"/>
  <c r="C95" i="145"/>
  <c r="B95" i="145"/>
  <c r="AB94" i="145"/>
  <c r="AA94" i="145"/>
  <c r="Z94" i="145"/>
  <c r="Y94" i="145"/>
  <c r="X94" i="145"/>
  <c r="W94" i="145"/>
  <c r="V94" i="145"/>
  <c r="U94" i="145"/>
  <c r="T94" i="145"/>
  <c r="S94" i="145"/>
  <c r="R94" i="145"/>
  <c r="E94" i="145"/>
  <c r="D94" i="145"/>
  <c r="C94" i="145"/>
  <c r="B94" i="145"/>
  <c r="AB93" i="145"/>
  <c r="AA93" i="145"/>
  <c r="Z93" i="145"/>
  <c r="Y93" i="145"/>
  <c r="X93" i="145"/>
  <c r="W93" i="145"/>
  <c r="V93" i="145"/>
  <c r="U93" i="145"/>
  <c r="T93" i="145"/>
  <c r="S93" i="145"/>
  <c r="R93" i="145"/>
  <c r="E93" i="145"/>
  <c r="D93" i="145"/>
  <c r="C93" i="145"/>
  <c r="B93" i="145"/>
  <c r="AB92" i="145"/>
  <c r="AA92" i="145"/>
  <c r="Z92" i="145"/>
  <c r="Y92" i="145"/>
  <c r="X92" i="145"/>
  <c r="W92" i="145"/>
  <c r="V92" i="145"/>
  <c r="U92" i="145"/>
  <c r="T92" i="145"/>
  <c r="S92" i="145"/>
  <c r="R92" i="145"/>
  <c r="E92" i="145"/>
  <c r="D92" i="145"/>
  <c r="C92" i="145"/>
  <c r="B92" i="145"/>
  <c r="AB91" i="145"/>
  <c r="AA91" i="145"/>
  <c r="Z91" i="145"/>
  <c r="Y91" i="145"/>
  <c r="X91" i="145"/>
  <c r="W91" i="145"/>
  <c r="V91" i="145"/>
  <c r="U91" i="145"/>
  <c r="T91" i="145"/>
  <c r="S91" i="145"/>
  <c r="R91" i="145"/>
  <c r="E91" i="145"/>
  <c r="D91" i="145"/>
  <c r="C91" i="145"/>
  <c r="P91" i="145" s="1"/>
  <c r="B91" i="145"/>
  <c r="AB90" i="145"/>
  <c r="AA90" i="145"/>
  <c r="Z90" i="145"/>
  <c r="Y90" i="145"/>
  <c r="X90" i="145"/>
  <c r="W90" i="145"/>
  <c r="V90" i="145"/>
  <c r="U90" i="145"/>
  <c r="T90" i="145"/>
  <c r="S90" i="145"/>
  <c r="R90" i="145"/>
  <c r="E90" i="145"/>
  <c r="D90" i="145"/>
  <c r="C90" i="145"/>
  <c r="P90" i="145" s="1"/>
  <c r="B90" i="145"/>
  <c r="AB89" i="145"/>
  <c r="AA89" i="145"/>
  <c r="Z89" i="145"/>
  <c r="Y89" i="145"/>
  <c r="X89" i="145"/>
  <c r="W89" i="145"/>
  <c r="V89" i="145"/>
  <c r="U89" i="145"/>
  <c r="T89" i="145"/>
  <c r="S89" i="145"/>
  <c r="R89" i="145"/>
  <c r="E89" i="145"/>
  <c r="D89" i="145"/>
  <c r="C89" i="145"/>
  <c r="P89" i="145" s="1"/>
  <c r="B89" i="145"/>
  <c r="AB88" i="145"/>
  <c r="AA88" i="145"/>
  <c r="Z88" i="145"/>
  <c r="Y88" i="145"/>
  <c r="X88" i="145"/>
  <c r="W88" i="145"/>
  <c r="V88" i="145"/>
  <c r="U88" i="145"/>
  <c r="T88" i="145"/>
  <c r="S88" i="145"/>
  <c r="R88" i="145"/>
  <c r="E88" i="145"/>
  <c r="D88" i="145"/>
  <c r="C88" i="145"/>
  <c r="P88" i="145" s="1"/>
  <c r="B88" i="145"/>
  <c r="AB87" i="145"/>
  <c r="AA87" i="145"/>
  <c r="Z87" i="145"/>
  <c r="Y87" i="145"/>
  <c r="X87" i="145"/>
  <c r="W87" i="145"/>
  <c r="V87" i="145"/>
  <c r="U87" i="145"/>
  <c r="T87" i="145"/>
  <c r="S87" i="145"/>
  <c r="R87" i="145"/>
  <c r="E87" i="145"/>
  <c r="D87" i="145"/>
  <c r="C87" i="145"/>
  <c r="P87" i="145" s="1"/>
  <c r="B87" i="145"/>
  <c r="AB86" i="145"/>
  <c r="AA86" i="145"/>
  <c r="Z86" i="145"/>
  <c r="Y86" i="145"/>
  <c r="X86" i="145"/>
  <c r="W86" i="145"/>
  <c r="V86" i="145"/>
  <c r="U86" i="145"/>
  <c r="T86" i="145"/>
  <c r="S86" i="145"/>
  <c r="R86" i="145"/>
  <c r="E86" i="145"/>
  <c r="D86" i="145"/>
  <c r="C86" i="145"/>
  <c r="P86" i="145" s="1"/>
  <c r="B86" i="145"/>
  <c r="AB85" i="145"/>
  <c r="AA85" i="145"/>
  <c r="Z85" i="145"/>
  <c r="Y85" i="145"/>
  <c r="X85" i="145"/>
  <c r="W85" i="145"/>
  <c r="V85" i="145"/>
  <c r="U85" i="145"/>
  <c r="T85" i="145"/>
  <c r="S85" i="145"/>
  <c r="R85" i="145"/>
  <c r="E85" i="145"/>
  <c r="D85" i="145"/>
  <c r="C85" i="145"/>
  <c r="B85" i="145"/>
  <c r="AB84" i="145"/>
  <c r="AA84" i="145"/>
  <c r="Z84" i="145"/>
  <c r="Y84" i="145"/>
  <c r="X84" i="145"/>
  <c r="W84" i="145"/>
  <c r="V84" i="145"/>
  <c r="U84" i="145"/>
  <c r="T84" i="145"/>
  <c r="S84" i="145"/>
  <c r="R84" i="145"/>
  <c r="E84" i="145"/>
  <c r="D84" i="145"/>
  <c r="C84" i="145"/>
  <c r="B84" i="145"/>
  <c r="AB83" i="145"/>
  <c r="AA83" i="145"/>
  <c r="Z83" i="145"/>
  <c r="Y83" i="145"/>
  <c r="X83" i="145"/>
  <c r="W83" i="145"/>
  <c r="V83" i="145"/>
  <c r="U83" i="145"/>
  <c r="T83" i="145"/>
  <c r="S83" i="145"/>
  <c r="R83" i="145"/>
  <c r="E83" i="145"/>
  <c r="D83" i="145"/>
  <c r="C83" i="145"/>
  <c r="P83" i="145" s="1"/>
  <c r="B83" i="145"/>
  <c r="AB82" i="145"/>
  <c r="AA82" i="145"/>
  <c r="Z82" i="145"/>
  <c r="Y82" i="145"/>
  <c r="X82" i="145"/>
  <c r="W82" i="145"/>
  <c r="V82" i="145"/>
  <c r="U82" i="145"/>
  <c r="T82" i="145"/>
  <c r="S82" i="145"/>
  <c r="R82" i="145"/>
  <c r="E82" i="145"/>
  <c r="D82" i="145"/>
  <c r="C82" i="145"/>
  <c r="P82" i="145" s="1"/>
  <c r="B82" i="145"/>
  <c r="AB81" i="145"/>
  <c r="AA81" i="145"/>
  <c r="Z81" i="145"/>
  <c r="Y81" i="145"/>
  <c r="X81" i="145"/>
  <c r="W81" i="145"/>
  <c r="V81" i="145"/>
  <c r="U81" i="145"/>
  <c r="T81" i="145"/>
  <c r="S81" i="145"/>
  <c r="R81" i="145"/>
  <c r="E81" i="145"/>
  <c r="D81" i="145"/>
  <c r="C81" i="145"/>
  <c r="P81" i="145" s="1"/>
  <c r="B81" i="145"/>
  <c r="AB80" i="145"/>
  <c r="AA80" i="145"/>
  <c r="Z80" i="145"/>
  <c r="Y80" i="145"/>
  <c r="X80" i="145"/>
  <c r="W80" i="145"/>
  <c r="V80" i="145"/>
  <c r="U80" i="145"/>
  <c r="T80" i="145"/>
  <c r="S80" i="145"/>
  <c r="R80" i="145"/>
  <c r="E80" i="145"/>
  <c r="D80" i="145"/>
  <c r="C80" i="145"/>
  <c r="B80" i="145"/>
  <c r="AB79" i="145"/>
  <c r="AA79" i="145"/>
  <c r="Z79" i="145"/>
  <c r="Y79" i="145"/>
  <c r="X79" i="145"/>
  <c r="W79" i="145"/>
  <c r="V79" i="145"/>
  <c r="U79" i="145"/>
  <c r="T79" i="145"/>
  <c r="S79" i="145"/>
  <c r="R79" i="145"/>
  <c r="E79" i="145"/>
  <c r="D79" i="145"/>
  <c r="C79" i="145"/>
  <c r="B79" i="145"/>
  <c r="AB78" i="145"/>
  <c r="AA78" i="145"/>
  <c r="Z78" i="145"/>
  <c r="Y78" i="145"/>
  <c r="X78" i="145"/>
  <c r="W78" i="145"/>
  <c r="V78" i="145"/>
  <c r="U78" i="145"/>
  <c r="T78" i="145"/>
  <c r="S78" i="145"/>
  <c r="R78" i="145"/>
  <c r="E78" i="145"/>
  <c r="D78" i="145"/>
  <c r="C78" i="145"/>
  <c r="B78" i="145"/>
  <c r="AB77" i="145"/>
  <c r="AA77" i="145"/>
  <c r="Z77" i="145"/>
  <c r="Y77" i="145"/>
  <c r="X77" i="145"/>
  <c r="W77" i="145"/>
  <c r="V77" i="145"/>
  <c r="U77" i="145"/>
  <c r="T77" i="145"/>
  <c r="S77" i="145"/>
  <c r="R77" i="145"/>
  <c r="E77" i="145"/>
  <c r="D77" i="145"/>
  <c r="C77" i="145"/>
  <c r="P77" i="145" s="1"/>
  <c r="B77" i="145"/>
  <c r="AB76" i="145"/>
  <c r="AA76" i="145"/>
  <c r="Z76" i="145"/>
  <c r="Y76" i="145"/>
  <c r="X76" i="145"/>
  <c r="W76" i="145"/>
  <c r="V76" i="145"/>
  <c r="U76" i="145"/>
  <c r="T76" i="145"/>
  <c r="S76" i="145"/>
  <c r="R76" i="145"/>
  <c r="E76" i="145"/>
  <c r="D76" i="145"/>
  <c r="C76" i="145"/>
  <c r="P76" i="145" s="1"/>
  <c r="B76" i="145"/>
  <c r="AB75" i="145"/>
  <c r="AA75" i="145"/>
  <c r="Z75" i="145"/>
  <c r="Y75" i="145"/>
  <c r="X75" i="145"/>
  <c r="W75" i="145"/>
  <c r="V75" i="145"/>
  <c r="U75" i="145"/>
  <c r="T75" i="145"/>
  <c r="S75" i="145"/>
  <c r="R75" i="145"/>
  <c r="E75" i="145"/>
  <c r="D75" i="145"/>
  <c r="C75" i="145"/>
  <c r="P75" i="145" s="1"/>
  <c r="B75" i="145"/>
  <c r="AB74" i="145"/>
  <c r="AA74" i="145"/>
  <c r="Z74" i="145"/>
  <c r="Y74" i="145"/>
  <c r="X74" i="145"/>
  <c r="W74" i="145"/>
  <c r="V74" i="145"/>
  <c r="U74" i="145"/>
  <c r="T74" i="145"/>
  <c r="S74" i="145"/>
  <c r="R74" i="145"/>
  <c r="E74" i="145"/>
  <c r="D74" i="145"/>
  <c r="C74" i="145"/>
  <c r="P74" i="145" s="1"/>
  <c r="B74" i="145"/>
  <c r="AB73" i="145"/>
  <c r="AA73" i="145"/>
  <c r="Z73" i="145"/>
  <c r="Y73" i="145"/>
  <c r="X73" i="145"/>
  <c r="W73" i="145"/>
  <c r="V73" i="145"/>
  <c r="U73" i="145"/>
  <c r="T73" i="145"/>
  <c r="S73" i="145"/>
  <c r="R73" i="145"/>
  <c r="E73" i="145"/>
  <c r="D73" i="145"/>
  <c r="C73" i="145"/>
  <c r="P73" i="145" s="1"/>
  <c r="B73" i="145"/>
  <c r="AB72" i="145"/>
  <c r="AA72" i="145"/>
  <c r="Z72" i="145"/>
  <c r="Y72" i="145"/>
  <c r="X72" i="145"/>
  <c r="W72" i="145"/>
  <c r="V72" i="145"/>
  <c r="U72" i="145"/>
  <c r="T72" i="145"/>
  <c r="S72" i="145"/>
  <c r="R72" i="145"/>
  <c r="E72" i="145"/>
  <c r="D72" i="145"/>
  <c r="C72" i="145"/>
  <c r="P72" i="145" s="1"/>
  <c r="B72" i="145"/>
  <c r="AB71" i="145"/>
  <c r="AA71" i="145"/>
  <c r="Z71" i="145"/>
  <c r="Y71" i="145"/>
  <c r="X71" i="145"/>
  <c r="W71" i="145"/>
  <c r="V71" i="145"/>
  <c r="U71" i="145"/>
  <c r="T71" i="145"/>
  <c r="S71" i="145"/>
  <c r="R71" i="145"/>
  <c r="E71" i="145"/>
  <c r="D71" i="145"/>
  <c r="C71" i="145"/>
  <c r="P71" i="145" s="1"/>
  <c r="B71" i="145"/>
  <c r="AB70" i="145"/>
  <c r="AA70" i="145"/>
  <c r="Z70" i="145"/>
  <c r="Y70" i="145"/>
  <c r="X70" i="145"/>
  <c r="W70" i="145"/>
  <c r="V70" i="145"/>
  <c r="U70" i="145"/>
  <c r="T70" i="145"/>
  <c r="S70" i="145"/>
  <c r="R70" i="145"/>
  <c r="E70" i="145"/>
  <c r="D70" i="145"/>
  <c r="C70" i="145"/>
  <c r="B70" i="145"/>
  <c r="AB69" i="145"/>
  <c r="AA69" i="145"/>
  <c r="Z69" i="145"/>
  <c r="Y69" i="145"/>
  <c r="X69" i="145"/>
  <c r="W69" i="145"/>
  <c r="V69" i="145"/>
  <c r="U69" i="145"/>
  <c r="T69" i="145"/>
  <c r="S69" i="145"/>
  <c r="R69" i="145"/>
  <c r="E69" i="145"/>
  <c r="D69" i="145"/>
  <c r="C69" i="145"/>
  <c r="B69" i="145"/>
  <c r="AB68" i="145"/>
  <c r="AA68" i="145"/>
  <c r="Z68" i="145"/>
  <c r="Y68" i="145"/>
  <c r="X68" i="145"/>
  <c r="W68" i="145"/>
  <c r="V68" i="145"/>
  <c r="U68" i="145"/>
  <c r="T68" i="145"/>
  <c r="S68" i="145"/>
  <c r="R68" i="145"/>
  <c r="E68" i="145"/>
  <c r="D68" i="145"/>
  <c r="C68" i="145"/>
  <c r="B68" i="145"/>
  <c r="AB67" i="145"/>
  <c r="AA67" i="145"/>
  <c r="Z67" i="145"/>
  <c r="Y67" i="145"/>
  <c r="X67" i="145"/>
  <c r="W67" i="145"/>
  <c r="V67" i="145"/>
  <c r="U67" i="145"/>
  <c r="T67" i="145"/>
  <c r="S67" i="145"/>
  <c r="R67" i="145"/>
  <c r="E67" i="145"/>
  <c r="D67" i="145"/>
  <c r="C67" i="145"/>
  <c r="B67" i="145"/>
  <c r="AB66" i="145"/>
  <c r="AA66" i="145"/>
  <c r="Z66" i="145"/>
  <c r="Y66" i="145"/>
  <c r="X66" i="145"/>
  <c r="W66" i="145"/>
  <c r="V66" i="145"/>
  <c r="U66" i="145"/>
  <c r="T66" i="145"/>
  <c r="S66" i="145"/>
  <c r="R66" i="145"/>
  <c r="E66" i="145"/>
  <c r="D66" i="145"/>
  <c r="C66" i="145"/>
  <c r="B66" i="145"/>
  <c r="AB65" i="145"/>
  <c r="AA65" i="145"/>
  <c r="Z65" i="145"/>
  <c r="Y65" i="145"/>
  <c r="X65" i="145"/>
  <c r="W65" i="145"/>
  <c r="V65" i="145"/>
  <c r="U65" i="145"/>
  <c r="T65" i="145"/>
  <c r="S65" i="145"/>
  <c r="R65" i="145"/>
  <c r="E65" i="145"/>
  <c r="D65" i="145"/>
  <c r="C65" i="145"/>
  <c r="B65" i="145"/>
  <c r="AB64" i="145"/>
  <c r="AA64" i="145"/>
  <c r="Z64" i="145"/>
  <c r="Y64" i="145"/>
  <c r="X64" i="145"/>
  <c r="W64" i="145"/>
  <c r="V64" i="145"/>
  <c r="U64" i="145"/>
  <c r="T64" i="145"/>
  <c r="S64" i="145"/>
  <c r="R64" i="145"/>
  <c r="E64" i="145"/>
  <c r="D64" i="145"/>
  <c r="C64" i="145"/>
  <c r="B64" i="145"/>
  <c r="AB63" i="145"/>
  <c r="AA63" i="145"/>
  <c r="Z63" i="145"/>
  <c r="Y63" i="145"/>
  <c r="X63" i="145"/>
  <c r="W63" i="145"/>
  <c r="V63" i="145"/>
  <c r="U63" i="145"/>
  <c r="T63" i="145"/>
  <c r="S63" i="145"/>
  <c r="R63" i="145"/>
  <c r="E63" i="145"/>
  <c r="D63" i="145"/>
  <c r="C63" i="145"/>
  <c r="B63" i="145"/>
  <c r="AB62" i="145"/>
  <c r="AA62" i="145"/>
  <c r="Z62" i="145"/>
  <c r="Y62" i="145"/>
  <c r="X62" i="145"/>
  <c r="W62" i="145"/>
  <c r="V62" i="145"/>
  <c r="U62" i="145"/>
  <c r="T62" i="145"/>
  <c r="S62" i="145"/>
  <c r="R62" i="145"/>
  <c r="E62" i="145"/>
  <c r="D62" i="145"/>
  <c r="C62" i="145"/>
  <c r="B62" i="145"/>
  <c r="AB61" i="145"/>
  <c r="AA61" i="145"/>
  <c r="Z61" i="145"/>
  <c r="Y61" i="145"/>
  <c r="X61" i="145"/>
  <c r="W61" i="145"/>
  <c r="V61" i="145"/>
  <c r="U61" i="145"/>
  <c r="T61" i="145"/>
  <c r="S61" i="145"/>
  <c r="R61" i="145"/>
  <c r="E61" i="145"/>
  <c r="D61" i="145"/>
  <c r="C61" i="145"/>
  <c r="B61" i="145"/>
  <c r="AB60" i="145"/>
  <c r="AA60" i="145"/>
  <c r="Z60" i="145"/>
  <c r="Y60" i="145"/>
  <c r="X60" i="145"/>
  <c r="W60" i="145"/>
  <c r="V60" i="145"/>
  <c r="U60" i="145"/>
  <c r="T60" i="145"/>
  <c r="S60" i="145"/>
  <c r="R60" i="145"/>
  <c r="E60" i="145"/>
  <c r="D60" i="145"/>
  <c r="C60" i="145"/>
  <c r="B60" i="145"/>
  <c r="AB59" i="145"/>
  <c r="AA59" i="145"/>
  <c r="Z59" i="145"/>
  <c r="Y59" i="145"/>
  <c r="X59" i="145"/>
  <c r="W59" i="145"/>
  <c r="V59" i="145"/>
  <c r="U59" i="145"/>
  <c r="T59" i="145"/>
  <c r="S59" i="145"/>
  <c r="R59" i="145"/>
  <c r="E59" i="145"/>
  <c r="D59" i="145"/>
  <c r="C59" i="145"/>
  <c r="B59" i="145"/>
  <c r="AB58" i="145"/>
  <c r="AA58" i="145"/>
  <c r="Z58" i="145"/>
  <c r="Y58" i="145"/>
  <c r="X58" i="145"/>
  <c r="W58" i="145"/>
  <c r="V58" i="145"/>
  <c r="U58" i="145"/>
  <c r="T58" i="145"/>
  <c r="S58" i="145"/>
  <c r="R58" i="145"/>
  <c r="E58" i="145"/>
  <c r="D58" i="145"/>
  <c r="C58" i="145"/>
  <c r="B58" i="145"/>
  <c r="AB57" i="145"/>
  <c r="AA57" i="145"/>
  <c r="Z57" i="145"/>
  <c r="Y57" i="145"/>
  <c r="X57" i="145"/>
  <c r="W57" i="145"/>
  <c r="V57" i="145"/>
  <c r="U57" i="145"/>
  <c r="T57" i="145"/>
  <c r="S57" i="145"/>
  <c r="R57" i="145"/>
  <c r="E57" i="145"/>
  <c r="D57" i="145"/>
  <c r="C57" i="145"/>
  <c r="B57" i="145"/>
  <c r="AB56" i="145"/>
  <c r="AA56" i="145"/>
  <c r="Z56" i="145"/>
  <c r="Y56" i="145"/>
  <c r="X56" i="145"/>
  <c r="W56" i="145"/>
  <c r="V56" i="145"/>
  <c r="U56" i="145"/>
  <c r="T56" i="145"/>
  <c r="S56" i="145"/>
  <c r="R56" i="145"/>
  <c r="E56" i="145"/>
  <c r="D56" i="145"/>
  <c r="C56" i="145"/>
  <c r="B56" i="145"/>
  <c r="AB55" i="145"/>
  <c r="AA55" i="145"/>
  <c r="Z55" i="145"/>
  <c r="Y55" i="145"/>
  <c r="X55" i="145"/>
  <c r="W55" i="145"/>
  <c r="V55" i="145"/>
  <c r="U55" i="145"/>
  <c r="T55" i="145"/>
  <c r="S55" i="145"/>
  <c r="R55" i="145"/>
  <c r="E55" i="145"/>
  <c r="D55" i="145"/>
  <c r="C55" i="145"/>
  <c r="B55" i="145"/>
  <c r="AB54" i="145"/>
  <c r="AA54" i="145"/>
  <c r="Z54" i="145"/>
  <c r="Y54" i="145"/>
  <c r="X54" i="145"/>
  <c r="W54" i="145"/>
  <c r="V54" i="145"/>
  <c r="U54" i="145"/>
  <c r="T54" i="145"/>
  <c r="S54" i="145"/>
  <c r="R54" i="145"/>
  <c r="E54" i="145"/>
  <c r="D54" i="145"/>
  <c r="C54" i="145"/>
  <c r="B54" i="145"/>
  <c r="AB53" i="145"/>
  <c r="AA53" i="145"/>
  <c r="Z53" i="145"/>
  <c r="Y53" i="145"/>
  <c r="X53" i="145"/>
  <c r="W53" i="145"/>
  <c r="V53" i="145"/>
  <c r="U53" i="145"/>
  <c r="T53" i="145"/>
  <c r="S53" i="145"/>
  <c r="R53" i="145"/>
  <c r="E53" i="145"/>
  <c r="D53" i="145"/>
  <c r="C53" i="145"/>
  <c r="B53" i="145"/>
  <c r="AB52" i="145"/>
  <c r="AA52" i="145"/>
  <c r="Z52" i="145"/>
  <c r="Y52" i="145"/>
  <c r="X52" i="145"/>
  <c r="W52" i="145"/>
  <c r="V52" i="145"/>
  <c r="U52" i="145"/>
  <c r="T52" i="145"/>
  <c r="S52" i="145"/>
  <c r="R52" i="145"/>
  <c r="E52" i="145"/>
  <c r="D52" i="145"/>
  <c r="C52" i="145"/>
  <c r="B52" i="145"/>
  <c r="AB51" i="145"/>
  <c r="AA51" i="145"/>
  <c r="Z51" i="145"/>
  <c r="Y51" i="145"/>
  <c r="X51" i="145"/>
  <c r="W51" i="145"/>
  <c r="V51" i="145"/>
  <c r="U51" i="145"/>
  <c r="T51" i="145"/>
  <c r="S51" i="145"/>
  <c r="R51" i="145"/>
  <c r="E51" i="145"/>
  <c r="D51" i="145"/>
  <c r="C51" i="145"/>
  <c r="B51" i="145"/>
  <c r="AB50" i="145"/>
  <c r="AA50" i="145"/>
  <c r="Z50" i="145"/>
  <c r="Y50" i="145"/>
  <c r="X50" i="145"/>
  <c r="W50" i="145"/>
  <c r="V50" i="145"/>
  <c r="U50" i="145"/>
  <c r="T50" i="145"/>
  <c r="S50" i="145"/>
  <c r="R50" i="145"/>
  <c r="E50" i="145"/>
  <c r="D50" i="145"/>
  <c r="C50" i="145"/>
  <c r="B50" i="145"/>
  <c r="AB49" i="145"/>
  <c r="AA49" i="145"/>
  <c r="Z49" i="145"/>
  <c r="Y49" i="145"/>
  <c r="X49" i="145"/>
  <c r="W49" i="145"/>
  <c r="V49" i="145"/>
  <c r="U49" i="145"/>
  <c r="T49" i="145"/>
  <c r="S49" i="145"/>
  <c r="R49" i="145"/>
  <c r="E49" i="145"/>
  <c r="D49" i="145"/>
  <c r="C49" i="145"/>
  <c r="B49" i="145"/>
  <c r="AB48" i="145"/>
  <c r="AA48" i="145"/>
  <c r="Z48" i="145"/>
  <c r="Y48" i="145"/>
  <c r="X48" i="145"/>
  <c r="W48" i="145"/>
  <c r="V48" i="145"/>
  <c r="U48" i="145"/>
  <c r="T48" i="145"/>
  <c r="S48" i="145"/>
  <c r="R48" i="145"/>
  <c r="E48" i="145"/>
  <c r="D48" i="145"/>
  <c r="C48" i="145"/>
  <c r="B48" i="145"/>
  <c r="AB47" i="145"/>
  <c r="AA47" i="145"/>
  <c r="Z47" i="145"/>
  <c r="Y47" i="145"/>
  <c r="X47" i="145"/>
  <c r="W47" i="145"/>
  <c r="V47" i="145"/>
  <c r="U47" i="145"/>
  <c r="T47" i="145"/>
  <c r="S47" i="145"/>
  <c r="R47" i="145"/>
  <c r="E47" i="145"/>
  <c r="D47" i="145"/>
  <c r="C47" i="145"/>
  <c r="B47" i="145"/>
  <c r="AB46" i="145"/>
  <c r="AA46" i="145"/>
  <c r="Z46" i="145"/>
  <c r="Y46" i="145"/>
  <c r="X46" i="145"/>
  <c r="W46" i="145"/>
  <c r="V46" i="145"/>
  <c r="U46" i="145"/>
  <c r="T46" i="145"/>
  <c r="S46" i="145"/>
  <c r="R46" i="145"/>
  <c r="E46" i="145"/>
  <c r="D46" i="145"/>
  <c r="C46" i="145"/>
  <c r="B46" i="145"/>
  <c r="AB45" i="145"/>
  <c r="AA45" i="145"/>
  <c r="Z45" i="145"/>
  <c r="Y45" i="145"/>
  <c r="X45" i="145"/>
  <c r="W45" i="145"/>
  <c r="V45" i="145"/>
  <c r="U45" i="145"/>
  <c r="T45" i="145"/>
  <c r="S45" i="145"/>
  <c r="R45" i="145"/>
  <c r="E45" i="145"/>
  <c r="D45" i="145"/>
  <c r="C45" i="145"/>
  <c r="B45" i="145"/>
  <c r="AB44" i="145"/>
  <c r="AA44" i="145"/>
  <c r="Z44" i="145"/>
  <c r="Y44" i="145"/>
  <c r="X44" i="145"/>
  <c r="W44" i="145"/>
  <c r="V44" i="145"/>
  <c r="U44" i="145"/>
  <c r="T44" i="145"/>
  <c r="S44" i="145"/>
  <c r="R44" i="145"/>
  <c r="E44" i="145"/>
  <c r="D44" i="145"/>
  <c r="C44" i="145"/>
  <c r="B44" i="145"/>
  <c r="AB43" i="145"/>
  <c r="AA43" i="145"/>
  <c r="Z43" i="145"/>
  <c r="Y43" i="145"/>
  <c r="X43" i="145"/>
  <c r="W43" i="145"/>
  <c r="V43" i="145"/>
  <c r="U43" i="145"/>
  <c r="T43" i="145"/>
  <c r="S43" i="145"/>
  <c r="R43" i="145"/>
  <c r="E43" i="145"/>
  <c r="D43" i="145"/>
  <c r="C43" i="145"/>
  <c r="B43" i="145"/>
  <c r="AB42" i="145"/>
  <c r="AA42" i="145"/>
  <c r="Z42" i="145"/>
  <c r="Y42" i="145"/>
  <c r="X42" i="145"/>
  <c r="W42" i="145"/>
  <c r="V42" i="145"/>
  <c r="U42" i="145"/>
  <c r="T42" i="145"/>
  <c r="S42" i="145"/>
  <c r="R42" i="145"/>
  <c r="E42" i="145"/>
  <c r="D42" i="145"/>
  <c r="C42" i="145"/>
  <c r="B42" i="145"/>
  <c r="AB41" i="145"/>
  <c r="AA41" i="145"/>
  <c r="Z41" i="145"/>
  <c r="Y41" i="145"/>
  <c r="X41" i="145"/>
  <c r="W41" i="145"/>
  <c r="V41" i="145"/>
  <c r="U41" i="145"/>
  <c r="T41" i="145"/>
  <c r="S41" i="145"/>
  <c r="R41" i="145"/>
  <c r="E41" i="145"/>
  <c r="D41" i="145"/>
  <c r="C41" i="145"/>
  <c r="B41" i="145"/>
  <c r="AB40" i="145"/>
  <c r="AA40" i="145"/>
  <c r="Z40" i="145"/>
  <c r="Y40" i="145"/>
  <c r="X40" i="145"/>
  <c r="W40" i="145"/>
  <c r="V40" i="145"/>
  <c r="U40" i="145"/>
  <c r="T40" i="145"/>
  <c r="S40" i="145"/>
  <c r="R40" i="145"/>
  <c r="E40" i="145"/>
  <c r="D40" i="145"/>
  <c r="C40" i="145"/>
  <c r="B40" i="145"/>
  <c r="AB39" i="145"/>
  <c r="AA39" i="145"/>
  <c r="Z39" i="145"/>
  <c r="Y39" i="145"/>
  <c r="X39" i="145"/>
  <c r="W39" i="145"/>
  <c r="V39" i="145"/>
  <c r="U39" i="145"/>
  <c r="T39" i="145"/>
  <c r="S39" i="145"/>
  <c r="R39" i="145"/>
  <c r="E39" i="145"/>
  <c r="D39" i="145"/>
  <c r="C39" i="145"/>
  <c r="B39" i="145"/>
  <c r="AB38" i="145"/>
  <c r="AA38" i="145"/>
  <c r="Z38" i="145"/>
  <c r="Y38" i="145"/>
  <c r="X38" i="145"/>
  <c r="W38" i="145"/>
  <c r="V38" i="145"/>
  <c r="U38" i="145"/>
  <c r="T38" i="145"/>
  <c r="S38" i="145"/>
  <c r="R38" i="145"/>
  <c r="E38" i="145"/>
  <c r="D38" i="145"/>
  <c r="C38" i="145"/>
  <c r="B38" i="145"/>
  <c r="AB37" i="145"/>
  <c r="AA37" i="145"/>
  <c r="Z37" i="145"/>
  <c r="Y37" i="145"/>
  <c r="X37" i="145"/>
  <c r="W37" i="145"/>
  <c r="V37" i="145"/>
  <c r="U37" i="145"/>
  <c r="T37" i="145"/>
  <c r="S37" i="145"/>
  <c r="R37" i="145"/>
  <c r="E37" i="145"/>
  <c r="D37" i="145"/>
  <c r="C37" i="145"/>
  <c r="B37" i="145"/>
  <c r="AB36" i="145"/>
  <c r="AA36" i="145"/>
  <c r="Z36" i="145"/>
  <c r="Y36" i="145"/>
  <c r="X36" i="145"/>
  <c r="W36" i="145"/>
  <c r="V36" i="145"/>
  <c r="U36" i="145"/>
  <c r="T36" i="145"/>
  <c r="S36" i="145"/>
  <c r="R36" i="145"/>
  <c r="E36" i="145"/>
  <c r="D36" i="145"/>
  <c r="C36" i="145"/>
  <c r="B36" i="145"/>
  <c r="AB35" i="145"/>
  <c r="AA35" i="145"/>
  <c r="Z35" i="145"/>
  <c r="Y35" i="145"/>
  <c r="X35" i="145"/>
  <c r="W35" i="145"/>
  <c r="V35" i="145"/>
  <c r="U35" i="145"/>
  <c r="T35" i="145"/>
  <c r="S35" i="145"/>
  <c r="R35" i="145"/>
  <c r="E35" i="145"/>
  <c r="D35" i="145"/>
  <c r="C35" i="145"/>
  <c r="B35" i="145"/>
  <c r="AB34" i="145"/>
  <c r="AA34" i="145"/>
  <c r="Z34" i="145"/>
  <c r="Y34" i="145"/>
  <c r="X34" i="145"/>
  <c r="W34" i="145"/>
  <c r="V34" i="145"/>
  <c r="U34" i="145"/>
  <c r="T34" i="145"/>
  <c r="S34" i="145"/>
  <c r="R34" i="145"/>
  <c r="E34" i="145"/>
  <c r="D34" i="145"/>
  <c r="C34" i="145"/>
  <c r="B34" i="145"/>
  <c r="AB33" i="145"/>
  <c r="AA33" i="145"/>
  <c r="Z33" i="145"/>
  <c r="Y33" i="145"/>
  <c r="X33" i="145"/>
  <c r="W33" i="145"/>
  <c r="V33" i="145"/>
  <c r="U33" i="145"/>
  <c r="T33" i="145"/>
  <c r="S33" i="145"/>
  <c r="R33" i="145"/>
  <c r="E33" i="145"/>
  <c r="D33" i="145"/>
  <c r="C33" i="145"/>
  <c r="P33" i="145" s="1"/>
  <c r="B33" i="145"/>
  <c r="AB32" i="145"/>
  <c r="AA32" i="145"/>
  <c r="Z32" i="145"/>
  <c r="Y32" i="145"/>
  <c r="X32" i="145"/>
  <c r="W32" i="145"/>
  <c r="V32" i="145"/>
  <c r="U32" i="145"/>
  <c r="T32" i="145"/>
  <c r="S32" i="145"/>
  <c r="R32" i="145"/>
  <c r="E32" i="145"/>
  <c r="D32" i="145"/>
  <c r="C32" i="145"/>
  <c r="P32" i="145" s="1"/>
  <c r="B32" i="145"/>
  <c r="AB31" i="145"/>
  <c r="AA31" i="145"/>
  <c r="Z31" i="145"/>
  <c r="Y31" i="145"/>
  <c r="X31" i="145"/>
  <c r="W31" i="145"/>
  <c r="V31" i="145"/>
  <c r="U31" i="145"/>
  <c r="T31" i="145"/>
  <c r="S31" i="145"/>
  <c r="R31" i="145"/>
  <c r="E31" i="145"/>
  <c r="D31" i="145"/>
  <c r="C31" i="145"/>
  <c r="B31" i="145"/>
  <c r="AB30" i="145"/>
  <c r="AA30" i="145"/>
  <c r="Z30" i="145"/>
  <c r="Y30" i="145"/>
  <c r="X30" i="145"/>
  <c r="W30" i="145"/>
  <c r="V30" i="145"/>
  <c r="U30" i="145"/>
  <c r="T30" i="145"/>
  <c r="S30" i="145"/>
  <c r="R30" i="145"/>
  <c r="E30" i="145"/>
  <c r="D30" i="145"/>
  <c r="C30" i="145"/>
  <c r="B30" i="145"/>
  <c r="AB29" i="145"/>
  <c r="AA29" i="145"/>
  <c r="Z29" i="145"/>
  <c r="Y29" i="145"/>
  <c r="X29" i="145"/>
  <c r="W29" i="145"/>
  <c r="V29" i="145"/>
  <c r="U29" i="145"/>
  <c r="T29" i="145"/>
  <c r="S29" i="145"/>
  <c r="R29" i="145"/>
  <c r="E29" i="145"/>
  <c r="D29" i="145"/>
  <c r="C29" i="145"/>
  <c r="B29" i="145"/>
  <c r="AB28" i="145"/>
  <c r="AA28" i="145"/>
  <c r="Z28" i="145"/>
  <c r="Y28" i="145"/>
  <c r="X28" i="145"/>
  <c r="W28" i="145"/>
  <c r="V28" i="145"/>
  <c r="U28" i="145"/>
  <c r="T28" i="145"/>
  <c r="S28" i="145"/>
  <c r="R28" i="145"/>
  <c r="E28" i="145"/>
  <c r="D28" i="145"/>
  <c r="C28" i="145"/>
  <c r="B28" i="145"/>
  <c r="AB27" i="145"/>
  <c r="AA27" i="145"/>
  <c r="Z27" i="145"/>
  <c r="Y27" i="145"/>
  <c r="X27" i="145"/>
  <c r="W27" i="145"/>
  <c r="V27" i="145"/>
  <c r="U27" i="145"/>
  <c r="T27" i="145"/>
  <c r="S27" i="145"/>
  <c r="R27" i="145"/>
  <c r="E27" i="145"/>
  <c r="D27" i="145"/>
  <c r="C27" i="145"/>
  <c r="B27" i="145"/>
  <c r="AB26" i="145"/>
  <c r="AA26" i="145"/>
  <c r="Z26" i="145"/>
  <c r="Y26" i="145"/>
  <c r="X26" i="145"/>
  <c r="W26" i="145"/>
  <c r="V26" i="145"/>
  <c r="U26" i="145"/>
  <c r="T26" i="145"/>
  <c r="S26" i="145"/>
  <c r="R26" i="145"/>
  <c r="E26" i="145"/>
  <c r="D26" i="145"/>
  <c r="C26" i="145"/>
  <c r="B26" i="145"/>
  <c r="AB25" i="145"/>
  <c r="AA25" i="145"/>
  <c r="Z25" i="145"/>
  <c r="Y25" i="145"/>
  <c r="X25" i="145"/>
  <c r="W25" i="145"/>
  <c r="V25" i="145"/>
  <c r="U25" i="145"/>
  <c r="T25" i="145"/>
  <c r="S25" i="145"/>
  <c r="R25" i="145"/>
  <c r="E25" i="145"/>
  <c r="D25" i="145"/>
  <c r="C25" i="145"/>
  <c r="B25" i="145"/>
  <c r="AB24" i="145"/>
  <c r="AA24" i="145"/>
  <c r="Z24" i="145"/>
  <c r="Y24" i="145"/>
  <c r="X24" i="145"/>
  <c r="W24" i="145"/>
  <c r="V24" i="145"/>
  <c r="U24" i="145"/>
  <c r="T24" i="145"/>
  <c r="S24" i="145"/>
  <c r="R24" i="145"/>
  <c r="E24" i="145"/>
  <c r="D24" i="145"/>
  <c r="C24" i="145"/>
  <c r="B24" i="145"/>
  <c r="AB23" i="145"/>
  <c r="AA23" i="145"/>
  <c r="Z23" i="145"/>
  <c r="Y23" i="145"/>
  <c r="X23" i="145"/>
  <c r="W23" i="145"/>
  <c r="V23" i="145"/>
  <c r="U23" i="145"/>
  <c r="T23" i="145"/>
  <c r="S23" i="145"/>
  <c r="R23" i="145"/>
  <c r="E23" i="145"/>
  <c r="D23" i="145"/>
  <c r="C23" i="145"/>
  <c r="B23" i="145"/>
  <c r="AB22" i="145"/>
  <c r="AA22" i="145"/>
  <c r="Z22" i="145"/>
  <c r="Y22" i="145"/>
  <c r="X22" i="145"/>
  <c r="W22" i="145"/>
  <c r="V22" i="145"/>
  <c r="U22" i="145"/>
  <c r="T22" i="145"/>
  <c r="S22" i="145"/>
  <c r="R22" i="145"/>
  <c r="E22" i="145"/>
  <c r="D22" i="145"/>
  <c r="C22" i="145"/>
  <c r="B22" i="145"/>
  <c r="AB21" i="145"/>
  <c r="AA21" i="145"/>
  <c r="Z21" i="145"/>
  <c r="Y21" i="145"/>
  <c r="X21" i="145"/>
  <c r="W21" i="145"/>
  <c r="V21" i="145"/>
  <c r="U21" i="145"/>
  <c r="T21" i="145"/>
  <c r="S21" i="145"/>
  <c r="R21" i="145"/>
  <c r="E21" i="145"/>
  <c r="D21" i="145"/>
  <c r="C21" i="145"/>
  <c r="B21" i="145"/>
  <c r="AB20" i="145"/>
  <c r="AA20" i="145"/>
  <c r="Z20" i="145"/>
  <c r="Y20" i="145"/>
  <c r="X20" i="145"/>
  <c r="W20" i="145"/>
  <c r="V20" i="145"/>
  <c r="U20" i="145"/>
  <c r="T20" i="145"/>
  <c r="S20" i="145"/>
  <c r="R20" i="145"/>
  <c r="E20" i="145"/>
  <c r="D20" i="145"/>
  <c r="C20" i="145"/>
  <c r="B20" i="145"/>
  <c r="AB19" i="145"/>
  <c r="AA19" i="145"/>
  <c r="Z19" i="145"/>
  <c r="Y19" i="145"/>
  <c r="X19" i="145"/>
  <c r="W19" i="145"/>
  <c r="V19" i="145"/>
  <c r="U19" i="145"/>
  <c r="T19" i="145"/>
  <c r="S19" i="145"/>
  <c r="R19" i="145"/>
  <c r="E19" i="145"/>
  <c r="D19" i="145"/>
  <c r="C19" i="145"/>
  <c r="B19" i="145"/>
  <c r="AB18" i="145"/>
  <c r="AA18" i="145"/>
  <c r="Z18" i="145"/>
  <c r="Y18" i="145"/>
  <c r="X18" i="145"/>
  <c r="W18" i="145"/>
  <c r="V18" i="145"/>
  <c r="U18" i="145"/>
  <c r="T18" i="145"/>
  <c r="S18" i="145"/>
  <c r="R18" i="145"/>
  <c r="E18" i="145"/>
  <c r="D18" i="145"/>
  <c r="C18" i="145"/>
  <c r="B18" i="145"/>
  <c r="AB17" i="145"/>
  <c r="AA17" i="145"/>
  <c r="Z17" i="145"/>
  <c r="Y17" i="145"/>
  <c r="X17" i="145"/>
  <c r="W17" i="145"/>
  <c r="V17" i="145"/>
  <c r="U17" i="145"/>
  <c r="T17" i="145"/>
  <c r="S17" i="145"/>
  <c r="R17" i="145"/>
  <c r="E17" i="145"/>
  <c r="D17" i="145"/>
  <c r="C17" i="145"/>
  <c r="P17" i="145" s="1"/>
  <c r="B17" i="145"/>
  <c r="AB16" i="145"/>
  <c r="AA16" i="145"/>
  <c r="Z16" i="145"/>
  <c r="Y16" i="145"/>
  <c r="X16" i="145"/>
  <c r="W16" i="145"/>
  <c r="V16" i="145"/>
  <c r="U16" i="145"/>
  <c r="T16" i="145"/>
  <c r="S16" i="145"/>
  <c r="R16" i="145"/>
  <c r="E16" i="145"/>
  <c r="D16" i="145"/>
  <c r="C16" i="145"/>
  <c r="P16" i="145" s="1"/>
  <c r="B16" i="145"/>
  <c r="AB15" i="145"/>
  <c r="AA15" i="145"/>
  <c r="Z15" i="145"/>
  <c r="Y15" i="145"/>
  <c r="X15" i="145"/>
  <c r="W15" i="145"/>
  <c r="V15" i="145"/>
  <c r="U15" i="145"/>
  <c r="T15" i="145"/>
  <c r="S15" i="145"/>
  <c r="R15" i="145"/>
  <c r="E15" i="145"/>
  <c r="D15" i="145"/>
  <c r="C15" i="145"/>
  <c r="P15" i="145" s="1"/>
  <c r="B15" i="145"/>
  <c r="AB14" i="145"/>
  <c r="AA14" i="145"/>
  <c r="Z14" i="145"/>
  <c r="Y14" i="145"/>
  <c r="X14" i="145"/>
  <c r="W14" i="145"/>
  <c r="V14" i="145"/>
  <c r="U14" i="145"/>
  <c r="T14" i="145"/>
  <c r="S14" i="145"/>
  <c r="R14" i="145"/>
  <c r="E14" i="145"/>
  <c r="D14" i="145"/>
  <c r="C14" i="145"/>
  <c r="P14" i="145" s="1"/>
  <c r="B14" i="145"/>
  <c r="AB13" i="145"/>
  <c r="AA13" i="145"/>
  <c r="Z13" i="145"/>
  <c r="Y13" i="145"/>
  <c r="X13" i="145"/>
  <c r="W13" i="145"/>
  <c r="V13" i="145"/>
  <c r="U13" i="145"/>
  <c r="T13" i="145"/>
  <c r="S13" i="145"/>
  <c r="R13" i="145"/>
  <c r="E13" i="145"/>
  <c r="D13" i="145"/>
  <c r="C13" i="145"/>
  <c r="B13" i="145"/>
  <c r="AB12" i="145"/>
  <c r="AA12" i="145"/>
  <c r="Z12" i="145"/>
  <c r="Y12" i="145"/>
  <c r="X12" i="145"/>
  <c r="W12" i="145"/>
  <c r="V12" i="145"/>
  <c r="U12" i="145"/>
  <c r="T12" i="145"/>
  <c r="S12" i="145"/>
  <c r="R12" i="145"/>
  <c r="E12" i="145"/>
  <c r="D12" i="145"/>
  <c r="C12" i="145"/>
  <c r="B12" i="145"/>
  <c r="AB11" i="145"/>
  <c r="AA11" i="145"/>
  <c r="Z11" i="145"/>
  <c r="Y11" i="145"/>
  <c r="X11" i="145"/>
  <c r="W11" i="145"/>
  <c r="V11" i="145"/>
  <c r="U11" i="145"/>
  <c r="T11" i="145"/>
  <c r="S11" i="145"/>
  <c r="R11" i="145"/>
  <c r="E11" i="145"/>
  <c r="D11" i="145"/>
  <c r="C11" i="145"/>
  <c r="B11" i="145"/>
  <c r="AB10" i="145"/>
  <c r="AA10" i="145"/>
  <c r="Z10" i="145"/>
  <c r="Y10" i="145"/>
  <c r="X10" i="145"/>
  <c r="W10" i="145"/>
  <c r="V10" i="145"/>
  <c r="U10" i="145"/>
  <c r="T10" i="145"/>
  <c r="S10" i="145"/>
  <c r="R10" i="145"/>
  <c r="E10" i="145"/>
  <c r="D10" i="145"/>
  <c r="C10" i="145"/>
  <c r="P10" i="145" s="1"/>
  <c r="B10" i="145"/>
  <c r="AB9" i="145"/>
  <c r="AA9" i="145"/>
  <c r="Z9" i="145"/>
  <c r="Y9" i="145"/>
  <c r="X9" i="145"/>
  <c r="W9" i="145"/>
  <c r="V9" i="145"/>
  <c r="U9" i="145"/>
  <c r="T9" i="145"/>
  <c r="S9" i="145"/>
  <c r="R9" i="145"/>
  <c r="E9" i="145"/>
  <c r="D9" i="145"/>
  <c r="C9" i="145"/>
  <c r="P9" i="145" s="1"/>
  <c r="B9" i="145"/>
  <c r="AB8" i="145"/>
  <c r="AA8" i="145"/>
  <c r="Z8" i="145"/>
  <c r="Y8" i="145"/>
  <c r="X8" i="145"/>
  <c r="W8" i="145"/>
  <c r="V8" i="145"/>
  <c r="U8" i="145"/>
  <c r="T8" i="145"/>
  <c r="S8" i="145"/>
  <c r="R8" i="145"/>
  <c r="E8" i="145"/>
  <c r="D8" i="145"/>
  <c r="C8" i="145"/>
  <c r="P8" i="145" s="1"/>
  <c r="B8" i="145"/>
  <c r="AB7" i="145"/>
  <c r="AA7" i="145"/>
  <c r="Z7" i="145"/>
  <c r="Y7" i="145"/>
  <c r="X7" i="145"/>
  <c r="W7" i="145"/>
  <c r="V7" i="145"/>
  <c r="U7" i="145"/>
  <c r="T7" i="145"/>
  <c r="S7" i="145"/>
  <c r="R7" i="145"/>
  <c r="E7" i="145"/>
  <c r="D7" i="145"/>
  <c r="C7" i="145"/>
  <c r="B7" i="145"/>
  <c r="AB6" i="145"/>
  <c r="AA6" i="145"/>
  <c r="Z6" i="145"/>
  <c r="Y6" i="145"/>
  <c r="X6" i="145"/>
  <c r="W6" i="145"/>
  <c r="V6" i="145"/>
  <c r="U6" i="145"/>
  <c r="T6" i="145"/>
  <c r="S6" i="145"/>
  <c r="R6" i="145"/>
  <c r="E6" i="145"/>
  <c r="D6" i="145"/>
  <c r="C6" i="145"/>
  <c r="B6" i="145"/>
  <c r="AB5" i="145"/>
  <c r="AA5" i="145"/>
  <c r="Z5" i="145"/>
  <c r="Y5" i="145"/>
  <c r="X5" i="145"/>
  <c r="W5" i="145"/>
  <c r="V5" i="145"/>
  <c r="U5" i="145"/>
  <c r="T5" i="145"/>
  <c r="S5" i="145"/>
  <c r="R5" i="145"/>
  <c r="E5" i="145"/>
  <c r="D5" i="145"/>
  <c r="C5" i="145"/>
  <c r="B5" i="145"/>
  <c r="AB4" i="145"/>
  <c r="AA4" i="145"/>
  <c r="Z4" i="145"/>
  <c r="Y4" i="145"/>
  <c r="X4" i="145"/>
  <c r="W4" i="145"/>
  <c r="V4" i="145"/>
  <c r="U4" i="145"/>
  <c r="T4" i="145"/>
  <c r="S4" i="145"/>
  <c r="R4" i="145"/>
  <c r="E4" i="145"/>
  <c r="D4" i="145"/>
  <c r="C4" i="145"/>
  <c r="B4" i="145"/>
  <c r="AB3" i="145"/>
  <c r="E3" i="145"/>
  <c r="D3" i="145"/>
  <c r="C3" i="145"/>
  <c r="B3" i="145"/>
  <c r="AB133" i="146"/>
  <c r="AA133" i="146"/>
  <c r="Z133" i="146"/>
  <c r="Y133" i="146"/>
  <c r="X133" i="146"/>
  <c r="W133" i="146"/>
  <c r="V133" i="146"/>
  <c r="U133" i="146"/>
  <c r="T133" i="146"/>
  <c r="S133" i="146"/>
  <c r="R133" i="146"/>
  <c r="E133" i="146"/>
  <c r="D133" i="146"/>
  <c r="C133" i="146"/>
  <c r="P133" i="146" s="1"/>
  <c r="B133" i="146"/>
  <c r="AB132" i="146"/>
  <c r="AA132" i="146"/>
  <c r="Z132" i="146"/>
  <c r="Y132" i="146"/>
  <c r="X132" i="146"/>
  <c r="W132" i="146"/>
  <c r="V132" i="146"/>
  <c r="U132" i="146"/>
  <c r="T132" i="146"/>
  <c r="S132" i="146"/>
  <c r="R132" i="146"/>
  <c r="E132" i="146"/>
  <c r="D132" i="146"/>
  <c r="C132" i="146"/>
  <c r="P132" i="146" s="1"/>
  <c r="B132" i="146"/>
  <c r="AB131" i="146"/>
  <c r="AA131" i="146"/>
  <c r="Z131" i="146"/>
  <c r="Y131" i="146"/>
  <c r="X131" i="146"/>
  <c r="W131" i="146"/>
  <c r="V131" i="146"/>
  <c r="U131" i="146"/>
  <c r="T131" i="146"/>
  <c r="S131" i="146"/>
  <c r="R131" i="146"/>
  <c r="E131" i="146"/>
  <c r="D131" i="146"/>
  <c r="C131" i="146"/>
  <c r="B131" i="146"/>
  <c r="AB130" i="146"/>
  <c r="AA130" i="146"/>
  <c r="Z130" i="146"/>
  <c r="Y130" i="146"/>
  <c r="X130" i="146"/>
  <c r="W130" i="146"/>
  <c r="V130" i="146"/>
  <c r="U130" i="146"/>
  <c r="T130" i="146"/>
  <c r="S130" i="146"/>
  <c r="R130" i="146"/>
  <c r="E130" i="146"/>
  <c r="D130" i="146"/>
  <c r="C130" i="146"/>
  <c r="B130" i="146"/>
  <c r="AB129" i="146"/>
  <c r="AA129" i="146"/>
  <c r="Z129" i="146"/>
  <c r="Y129" i="146"/>
  <c r="X129" i="146"/>
  <c r="W129" i="146"/>
  <c r="V129" i="146"/>
  <c r="U129" i="146"/>
  <c r="T129" i="146"/>
  <c r="S129" i="146"/>
  <c r="R129" i="146"/>
  <c r="E129" i="146"/>
  <c r="D129" i="146"/>
  <c r="C129" i="146"/>
  <c r="B129" i="146"/>
  <c r="AB128" i="146"/>
  <c r="AA128" i="146"/>
  <c r="Z128" i="146"/>
  <c r="Y128" i="146"/>
  <c r="X128" i="146"/>
  <c r="W128" i="146"/>
  <c r="V128" i="146"/>
  <c r="U128" i="146"/>
  <c r="T128" i="146"/>
  <c r="S128" i="146"/>
  <c r="R128" i="146"/>
  <c r="E128" i="146"/>
  <c r="D128" i="146"/>
  <c r="C128" i="146"/>
  <c r="B128" i="146"/>
  <c r="AB127" i="146"/>
  <c r="AA127" i="146"/>
  <c r="Z127" i="146"/>
  <c r="Y127" i="146"/>
  <c r="X127" i="146"/>
  <c r="W127" i="146"/>
  <c r="V127" i="146"/>
  <c r="U127" i="146"/>
  <c r="T127" i="146"/>
  <c r="S127" i="146"/>
  <c r="R127" i="146"/>
  <c r="E127" i="146"/>
  <c r="D127" i="146"/>
  <c r="C127" i="146"/>
  <c r="B127" i="146"/>
  <c r="AB126" i="146"/>
  <c r="AA126" i="146"/>
  <c r="Z126" i="146"/>
  <c r="Y126" i="146"/>
  <c r="X126" i="146"/>
  <c r="W126" i="146"/>
  <c r="V126" i="146"/>
  <c r="U126" i="146"/>
  <c r="T126" i="146"/>
  <c r="S126" i="146"/>
  <c r="R126" i="146"/>
  <c r="E126" i="146"/>
  <c r="D126" i="146"/>
  <c r="C126" i="146"/>
  <c r="B126" i="146"/>
  <c r="AB125" i="146"/>
  <c r="AA125" i="146"/>
  <c r="Z125" i="146"/>
  <c r="Y125" i="146"/>
  <c r="X125" i="146"/>
  <c r="W125" i="146"/>
  <c r="V125" i="146"/>
  <c r="U125" i="146"/>
  <c r="T125" i="146"/>
  <c r="S125" i="146"/>
  <c r="R125" i="146"/>
  <c r="E125" i="146"/>
  <c r="D125" i="146"/>
  <c r="C125" i="146"/>
  <c r="B125" i="146"/>
  <c r="AB124" i="146"/>
  <c r="AA124" i="146"/>
  <c r="Z124" i="146"/>
  <c r="Y124" i="146"/>
  <c r="X124" i="146"/>
  <c r="W124" i="146"/>
  <c r="V124" i="146"/>
  <c r="U124" i="146"/>
  <c r="T124" i="146"/>
  <c r="S124" i="146"/>
  <c r="R124" i="146"/>
  <c r="E124" i="146"/>
  <c r="D124" i="146"/>
  <c r="C124" i="146"/>
  <c r="B124" i="146"/>
  <c r="AB123" i="146"/>
  <c r="AA123" i="146"/>
  <c r="Z123" i="146"/>
  <c r="Y123" i="146"/>
  <c r="X123" i="146"/>
  <c r="W123" i="146"/>
  <c r="V123" i="146"/>
  <c r="U123" i="146"/>
  <c r="T123" i="146"/>
  <c r="S123" i="146"/>
  <c r="R123" i="146"/>
  <c r="E123" i="146"/>
  <c r="D123" i="146"/>
  <c r="C123" i="146"/>
  <c r="B123" i="146"/>
  <c r="AB122" i="146"/>
  <c r="AA122" i="146"/>
  <c r="Z122" i="146"/>
  <c r="Y122" i="146"/>
  <c r="X122" i="146"/>
  <c r="W122" i="146"/>
  <c r="V122" i="146"/>
  <c r="U122" i="146"/>
  <c r="T122" i="146"/>
  <c r="S122" i="146"/>
  <c r="R122" i="146"/>
  <c r="E122" i="146"/>
  <c r="D122" i="146"/>
  <c r="C122" i="146"/>
  <c r="B122" i="146"/>
  <c r="AB121" i="146"/>
  <c r="AA121" i="146"/>
  <c r="Z121" i="146"/>
  <c r="Y121" i="146"/>
  <c r="X121" i="146"/>
  <c r="W121" i="146"/>
  <c r="V121" i="146"/>
  <c r="U121" i="146"/>
  <c r="T121" i="146"/>
  <c r="S121" i="146"/>
  <c r="R121" i="146"/>
  <c r="E121" i="146"/>
  <c r="D121" i="146"/>
  <c r="C121" i="146"/>
  <c r="B121" i="146"/>
  <c r="AB120" i="146"/>
  <c r="AA120" i="146"/>
  <c r="Z120" i="146"/>
  <c r="Y120" i="146"/>
  <c r="X120" i="146"/>
  <c r="W120" i="146"/>
  <c r="V120" i="146"/>
  <c r="U120" i="146"/>
  <c r="T120" i="146"/>
  <c r="S120" i="146"/>
  <c r="R120" i="146"/>
  <c r="E120" i="146"/>
  <c r="D120" i="146"/>
  <c r="C120" i="146"/>
  <c r="B120" i="146"/>
  <c r="AB119" i="146"/>
  <c r="AA119" i="146"/>
  <c r="Z119" i="146"/>
  <c r="Y119" i="146"/>
  <c r="X119" i="146"/>
  <c r="W119" i="146"/>
  <c r="V119" i="146"/>
  <c r="U119" i="146"/>
  <c r="T119" i="146"/>
  <c r="S119" i="146"/>
  <c r="R119" i="146"/>
  <c r="E119" i="146"/>
  <c r="D119" i="146"/>
  <c r="C119" i="146"/>
  <c r="B119" i="146"/>
  <c r="AB118" i="146"/>
  <c r="AA118" i="146"/>
  <c r="Z118" i="146"/>
  <c r="Y118" i="146"/>
  <c r="X118" i="146"/>
  <c r="W118" i="146"/>
  <c r="V118" i="146"/>
  <c r="U118" i="146"/>
  <c r="T118" i="146"/>
  <c r="S118" i="146"/>
  <c r="R118" i="146"/>
  <c r="E118" i="146"/>
  <c r="D118" i="146"/>
  <c r="C118" i="146"/>
  <c r="B118" i="146"/>
  <c r="AB117" i="146"/>
  <c r="AA117" i="146"/>
  <c r="Z117" i="146"/>
  <c r="Y117" i="146"/>
  <c r="X117" i="146"/>
  <c r="W117" i="146"/>
  <c r="V117" i="146"/>
  <c r="U117" i="146"/>
  <c r="T117" i="146"/>
  <c r="S117" i="146"/>
  <c r="R117" i="146"/>
  <c r="E117" i="146"/>
  <c r="D117" i="146"/>
  <c r="C117" i="146"/>
  <c r="B117" i="146"/>
  <c r="AB116" i="146"/>
  <c r="AA116" i="146"/>
  <c r="Z116" i="146"/>
  <c r="Y116" i="146"/>
  <c r="X116" i="146"/>
  <c r="W116" i="146"/>
  <c r="V116" i="146"/>
  <c r="U116" i="146"/>
  <c r="T116" i="146"/>
  <c r="S116" i="146"/>
  <c r="R116" i="146"/>
  <c r="E116" i="146"/>
  <c r="D116" i="146"/>
  <c r="C116" i="146"/>
  <c r="P116" i="146" s="1"/>
  <c r="B116" i="146"/>
  <c r="AB115" i="146"/>
  <c r="AA115" i="146"/>
  <c r="Z115" i="146"/>
  <c r="Y115" i="146"/>
  <c r="X115" i="146"/>
  <c r="W115" i="146"/>
  <c r="V115" i="146"/>
  <c r="U115" i="146"/>
  <c r="T115" i="146"/>
  <c r="S115" i="146"/>
  <c r="R115" i="146"/>
  <c r="E115" i="146"/>
  <c r="D115" i="146"/>
  <c r="C115" i="146"/>
  <c r="P115" i="146" s="1"/>
  <c r="B115" i="146"/>
  <c r="AB114" i="146"/>
  <c r="AA114" i="146"/>
  <c r="Z114" i="146"/>
  <c r="Y114" i="146"/>
  <c r="X114" i="146"/>
  <c r="W114" i="146"/>
  <c r="V114" i="146"/>
  <c r="U114" i="146"/>
  <c r="T114" i="146"/>
  <c r="S114" i="146"/>
  <c r="R114" i="146"/>
  <c r="E114" i="146"/>
  <c r="D114" i="146"/>
  <c r="C114" i="146"/>
  <c r="P114" i="146" s="1"/>
  <c r="B114" i="146"/>
  <c r="AB113" i="146"/>
  <c r="AA113" i="146"/>
  <c r="Z113" i="146"/>
  <c r="Y113" i="146"/>
  <c r="X113" i="146"/>
  <c r="W113" i="146"/>
  <c r="V113" i="146"/>
  <c r="U113" i="146"/>
  <c r="T113" i="146"/>
  <c r="S113" i="146"/>
  <c r="R113" i="146"/>
  <c r="E113" i="146"/>
  <c r="D113" i="146"/>
  <c r="C113" i="146"/>
  <c r="P113" i="146" s="1"/>
  <c r="B113" i="146"/>
  <c r="AB112" i="146"/>
  <c r="AA112" i="146"/>
  <c r="Z112" i="146"/>
  <c r="Y112" i="146"/>
  <c r="X112" i="146"/>
  <c r="W112" i="146"/>
  <c r="V112" i="146"/>
  <c r="U112" i="146"/>
  <c r="T112" i="146"/>
  <c r="S112" i="146"/>
  <c r="R112" i="146"/>
  <c r="E112" i="146"/>
  <c r="D112" i="146"/>
  <c r="C112" i="146"/>
  <c r="P112" i="146" s="1"/>
  <c r="B112" i="146"/>
  <c r="AB111" i="146"/>
  <c r="AA111" i="146"/>
  <c r="Z111" i="146"/>
  <c r="Y111" i="146"/>
  <c r="X111" i="146"/>
  <c r="W111" i="146"/>
  <c r="V111" i="146"/>
  <c r="U111" i="146"/>
  <c r="T111" i="146"/>
  <c r="S111" i="146"/>
  <c r="R111" i="146"/>
  <c r="E111" i="146"/>
  <c r="D111" i="146"/>
  <c r="C111" i="146"/>
  <c r="B111" i="146"/>
  <c r="AB110" i="146"/>
  <c r="AA110" i="146"/>
  <c r="Z110" i="146"/>
  <c r="Y110" i="146"/>
  <c r="X110" i="146"/>
  <c r="W110" i="146"/>
  <c r="V110" i="146"/>
  <c r="U110" i="146"/>
  <c r="T110" i="146"/>
  <c r="S110" i="146"/>
  <c r="R110" i="146"/>
  <c r="E110" i="146"/>
  <c r="D110" i="146"/>
  <c r="C110" i="146"/>
  <c r="B110" i="146"/>
  <c r="AB109" i="146"/>
  <c r="AA109" i="146"/>
  <c r="Z109" i="146"/>
  <c r="Y109" i="146"/>
  <c r="X109" i="146"/>
  <c r="W109" i="146"/>
  <c r="V109" i="146"/>
  <c r="U109" i="146"/>
  <c r="T109" i="146"/>
  <c r="S109" i="146"/>
  <c r="R109" i="146"/>
  <c r="E109" i="146"/>
  <c r="D109" i="146"/>
  <c r="C109" i="146"/>
  <c r="B109" i="146"/>
  <c r="AB108" i="146"/>
  <c r="AA108" i="146"/>
  <c r="Z108" i="146"/>
  <c r="Y108" i="146"/>
  <c r="X108" i="146"/>
  <c r="W108" i="146"/>
  <c r="V108" i="146"/>
  <c r="U108" i="146"/>
  <c r="T108" i="146"/>
  <c r="S108" i="146"/>
  <c r="R108" i="146"/>
  <c r="E108" i="146"/>
  <c r="D108" i="146"/>
  <c r="C108" i="146"/>
  <c r="B108" i="146"/>
  <c r="AB107" i="146"/>
  <c r="AA107" i="146"/>
  <c r="Z107" i="146"/>
  <c r="Y107" i="146"/>
  <c r="X107" i="146"/>
  <c r="W107" i="146"/>
  <c r="V107" i="146"/>
  <c r="U107" i="146"/>
  <c r="T107" i="146"/>
  <c r="S107" i="146"/>
  <c r="R107" i="146"/>
  <c r="E107" i="146"/>
  <c r="D107" i="146"/>
  <c r="C107" i="146"/>
  <c r="B107" i="146"/>
  <c r="AB106" i="146"/>
  <c r="AA106" i="146"/>
  <c r="Z106" i="146"/>
  <c r="Y106" i="146"/>
  <c r="X106" i="146"/>
  <c r="W106" i="146"/>
  <c r="V106" i="146"/>
  <c r="U106" i="146"/>
  <c r="T106" i="146"/>
  <c r="S106" i="146"/>
  <c r="R106" i="146"/>
  <c r="E106" i="146"/>
  <c r="D106" i="146"/>
  <c r="C106" i="146"/>
  <c r="B106" i="146"/>
  <c r="AB105" i="146"/>
  <c r="AA105" i="146"/>
  <c r="Z105" i="146"/>
  <c r="Y105" i="146"/>
  <c r="X105" i="146"/>
  <c r="W105" i="146"/>
  <c r="V105" i="146"/>
  <c r="U105" i="146"/>
  <c r="T105" i="146"/>
  <c r="S105" i="146"/>
  <c r="R105" i="146"/>
  <c r="E105" i="146"/>
  <c r="D105" i="146"/>
  <c r="C105" i="146"/>
  <c r="B105" i="146"/>
  <c r="AB104" i="146"/>
  <c r="AA104" i="146"/>
  <c r="Z104" i="146"/>
  <c r="Y104" i="146"/>
  <c r="X104" i="146"/>
  <c r="W104" i="146"/>
  <c r="V104" i="146"/>
  <c r="U104" i="146"/>
  <c r="T104" i="146"/>
  <c r="S104" i="146"/>
  <c r="R104" i="146"/>
  <c r="E104" i="146"/>
  <c r="D104" i="146"/>
  <c r="C104" i="146"/>
  <c r="B104" i="146"/>
  <c r="AB103" i="146"/>
  <c r="AA103" i="146"/>
  <c r="Z103" i="146"/>
  <c r="Y103" i="146"/>
  <c r="X103" i="146"/>
  <c r="W103" i="146"/>
  <c r="V103" i="146"/>
  <c r="U103" i="146"/>
  <c r="T103" i="146"/>
  <c r="S103" i="146"/>
  <c r="R103" i="146"/>
  <c r="E103" i="146"/>
  <c r="D103" i="146"/>
  <c r="C103" i="146"/>
  <c r="B103" i="146"/>
  <c r="AB102" i="146"/>
  <c r="AA102" i="146"/>
  <c r="Z102" i="146"/>
  <c r="Y102" i="146"/>
  <c r="X102" i="146"/>
  <c r="W102" i="146"/>
  <c r="V102" i="146"/>
  <c r="U102" i="146"/>
  <c r="T102" i="146"/>
  <c r="S102" i="146"/>
  <c r="R102" i="146"/>
  <c r="E102" i="146"/>
  <c r="D102" i="146"/>
  <c r="C102" i="146"/>
  <c r="P102" i="146" s="1"/>
  <c r="B102" i="146"/>
  <c r="AB101" i="146"/>
  <c r="AA101" i="146"/>
  <c r="Z101" i="146"/>
  <c r="Y101" i="146"/>
  <c r="X101" i="146"/>
  <c r="W101" i="146"/>
  <c r="V101" i="146"/>
  <c r="U101" i="146"/>
  <c r="T101" i="146"/>
  <c r="S101" i="146"/>
  <c r="R101" i="146"/>
  <c r="E101" i="146"/>
  <c r="D101" i="146"/>
  <c r="C101" i="146"/>
  <c r="P101" i="146" s="1"/>
  <c r="B101" i="146"/>
  <c r="AB100" i="146"/>
  <c r="AA100" i="146"/>
  <c r="Z100" i="146"/>
  <c r="Y100" i="146"/>
  <c r="X100" i="146"/>
  <c r="W100" i="146"/>
  <c r="V100" i="146"/>
  <c r="U100" i="146"/>
  <c r="T100" i="146"/>
  <c r="S100" i="146"/>
  <c r="R100" i="146"/>
  <c r="E100" i="146"/>
  <c r="D100" i="146"/>
  <c r="C100" i="146"/>
  <c r="P100" i="146" s="1"/>
  <c r="B100" i="146"/>
  <c r="AB99" i="146"/>
  <c r="AA99" i="146"/>
  <c r="Z99" i="146"/>
  <c r="Y99" i="146"/>
  <c r="X99" i="146"/>
  <c r="W99" i="146"/>
  <c r="V99" i="146"/>
  <c r="U99" i="146"/>
  <c r="T99" i="146"/>
  <c r="S99" i="146"/>
  <c r="R99" i="146"/>
  <c r="E99" i="146"/>
  <c r="D99" i="146"/>
  <c r="C99" i="146"/>
  <c r="P99" i="146" s="1"/>
  <c r="B99" i="146"/>
  <c r="AB98" i="146"/>
  <c r="AA98" i="146"/>
  <c r="Z98" i="146"/>
  <c r="Y98" i="146"/>
  <c r="X98" i="146"/>
  <c r="W98" i="146"/>
  <c r="V98" i="146"/>
  <c r="U98" i="146"/>
  <c r="T98" i="146"/>
  <c r="S98" i="146"/>
  <c r="R98" i="146"/>
  <c r="E98" i="146"/>
  <c r="D98" i="146"/>
  <c r="C98" i="146"/>
  <c r="P98" i="146" s="1"/>
  <c r="B98" i="146"/>
  <c r="AB97" i="146"/>
  <c r="AA97" i="146"/>
  <c r="Z97" i="146"/>
  <c r="Y97" i="146"/>
  <c r="X97" i="146"/>
  <c r="W97" i="146"/>
  <c r="V97" i="146"/>
  <c r="U97" i="146"/>
  <c r="T97" i="146"/>
  <c r="S97" i="146"/>
  <c r="R97" i="146"/>
  <c r="E97" i="146"/>
  <c r="D97" i="146"/>
  <c r="C97" i="146"/>
  <c r="P97" i="146" s="1"/>
  <c r="B97" i="146"/>
  <c r="AB96" i="146"/>
  <c r="AA96" i="146"/>
  <c r="Z96" i="146"/>
  <c r="Y96" i="146"/>
  <c r="X96" i="146"/>
  <c r="W96" i="146"/>
  <c r="V96" i="146"/>
  <c r="U96" i="146"/>
  <c r="T96" i="146"/>
  <c r="S96" i="146"/>
  <c r="R96" i="146"/>
  <c r="E96" i="146"/>
  <c r="D96" i="146"/>
  <c r="C96" i="146"/>
  <c r="B96" i="146"/>
  <c r="AB95" i="146"/>
  <c r="AA95" i="146"/>
  <c r="Z95" i="146"/>
  <c r="Y95" i="146"/>
  <c r="X95" i="146"/>
  <c r="W95" i="146"/>
  <c r="V95" i="146"/>
  <c r="U95" i="146"/>
  <c r="T95" i="146"/>
  <c r="S95" i="146"/>
  <c r="R95" i="146"/>
  <c r="E95" i="146"/>
  <c r="D95" i="146"/>
  <c r="C95" i="146"/>
  <c r="B95" i="146"/>
  <c r="AB94" i="146"/>
  <c r="AA94" i="146"/>
  <c r="Z94" i="146"/>
  <c r="Y94" i="146"/>
  <c r="X94" i="146"/>
  <c r="W94" i="146"/>
  <c r="V94" i="146"/>
  <c r="U94" i="146"/>
  <c r="T94" i="146"/>
  <c r="S94" i="146"/>
  <c r="R94" i="146"/>
  <c r="E94" i="146"/>
  <c r="D94" i="146"/>
  <c r="C94" i="146"/>
  <c r="B94" i="146"/>
  <c r="AB93" i="146"/>
  <c r="AA93" i="146"/>
  <c r="Z93" i="146"/>
  <c r="Y93" i="146"/>
  <c r="X93" i="146"/>
  <c r="W93" i="146"/>
  <c r="V93" i="146"/>
  <c r="U93" i="146"/>
  <c r="T93" i="146"/>
  <c r="S93" i="146"/>
  <c r="R93" i="146"/>
  <c r="E93" i="146"/>
  <c r="D93" i="146"/>
  <c r="C93" i="146"/>
  <c r="B93" i="146"/>
  <c r="AB92" i="146"/>
  <c r="AA92" i="146"/>
  <c r="Z92" i="146"/>
  <c r="Y92" i="146"/>
  <c r="X92" i="146"/>
  <c r="W92" i="146"/>
  <c r="V92" i="146"/>
  <c r="U92" i="146"/>
  <c r="T92" i="146"/>
  <c r="S92" i="146"/>
  <c r="R92" i="146"/>
  <c r="E92" i="146"/>
  <c r="D92" i="146"/>
  <c r="C92" i="146"/>
  <c r="B92" i="146"/>
  <c r="AB91" i="146"/>
  <c r="AA91" i="146"/>
  <c r="Z91" i="146"/>
  <c r="Y91" i="146"/>
  <c r="X91" i="146"/>
  <c r="W91" i="146"/>
  <c r="V91" i="146"/>
  <c r="U91" i="146"/>
  <c r="T91" i="146"/>
  <c r="S91" i="146"/>
  <c r="R91" i="146"/>
  <c r="E91" i="146"/>
  <c r="D91" i="146"/>
  <c r="C91" i="146"/>
  <c r="P91" i="146" s="1"/>
  <c r="B91" i="146"/>
  <c r="AB90" i="146"/>
  <c r="AA90" i="146"/>
  <c r="Z90" i="146"/>
  <c r="Y90" i="146"/>
  <c r="X90" i="146"/>
  <c r="W90" i="146"/>
  <c r="V90" i="146"/>
  <c r="U90" i="146"/>
  <c r="T90" i="146"/>
  <c r="S90" i="146"/>
  <c r="R90" i="146"/>
  <c r="E90" i="146"/>
  <c r="D90" i="146"/>
  <c r="C90" i="146"/>
  <c r="P90" i="146" s="1"/>
  <c r="B90" i="146"/>
  <c r="AB89" i="146"/>
  <c r="AA89" i="146"/>
  <c r="Z89" i="146"/>
  <c r="Y89" i="146"/>
  <c r="X89" i="146"/>
  <c r="W89" i="146"/>
  <c r="V89" i="146"/>
  <c r="U89" i="146"/>
  <c r="T89" i="146"/>
  <c r="S89" i="146"/>
  <c r="R89" i="146"/>
  <c r="E89" i="146"/>
  <c r="D89" i="146"/>
  <c r="C89" i="146"/>
  <c r="P89" i="146" s="1"/>
  <c r="B89" i="146"/>
  <c r="AB88" i="146"/>
  <c r="AA88" i="146"/>
  <c r="Z88" i="146"/>
  <c r="Y88" i="146"/>
  <c r="X88" i="146"/>
  <c r="W88" i="146"/>
  <c r="V88" i="146"/>
  <c r="U88" i="146"/>
  <c r="T88" i="146"/>
  <c r="S88" i="146"/>
  <c r="R88" i="146"/>
  <c r="E88" i="146"/>
  <c r="D88" i="146"/>
  <c r="C88" i="146"/>
  <c r="P88" i="146" s="1"/>
  <c r="B88" i="146"/>
  <c r="AB87" i="146"/>
  <c r="AA87" i="146"/>
  <c r="Z87" i="146"/>
  <c r="Y87" i="146"/>
  <c r="X87" i="146"/>
  <c r="W87" i="146"/>
  <c r="V87" i="146"/>
  <c r="U87" i="146"/>
  <c r="T87" i="146"/>
  <c r="S87" i="146"/>
  <c r="R87" i="146"/>
  <c r="E87" i="146"/>
  <c r="D87" i="146"/>
  <c r="C87" i="146"/>
  <c r="P87" i="146" s="1"/>
  <c r="B87" i="146"/>
  <c r="AB86" i="146"/>
  <c r="AA86" i="146"/>
  <c r="Z86" i="146"/>
  <c r="Y86" i="146"/>
  <c r="X86" i="146"/>
  <c r="W86" i="146"/>
  <c r="V86" i="146"/>
  <c r="U86" i="146"/>
  <c r="T86" i="146"/>
  <c r="S86" i="146"/>
  <c r="R86" i="146"/>
  <c r="E86" i="146"/>
  <c r="D86" i="146"/>
  <c r="C86" i="146"/>
  <c r="P86" i="146" s="1"/>
  <c r="B86" i="146"/>
  <c r="AB85" i="146"/>
  <c r="AA85" i="146"/>
  <c r="Z85" i="146"/>
  <c r="Y85" i="146"/>
  <c r="X85" i="146"/>
  <c r="W85" i="146"/>
  <c r="V85" i="146"/>
  <c r="U85" i="146"/>
  <c r="T85" i="146"/>
  <c r="S85" i="146"/>
  <c r="R85" i="146"/>
  <c r="E85" i="146"/>
  <c r="D85" i="146"/>
  <c r="C85" i="146"/>
  <c r="B85" i="146"/>
  <c r="AB84" i="146"/>
  <c r="AA84" i="146"/>
  <c r="Z84" i="146"/>
  <c r="Y84" i="146"/>
  <c r="X84" i="146"/>
  <c r="W84" i="146"/>
  <c r="V84" i="146"/>
  <c r="U84" i="146"/>
  <c r="T84" i="146"/>
  <c r="S84" i="146"/>
  <c r="R84" i="146"/>
  <c r="E84" i="146"/>
  <c r="D84" i="146"/>
  <c r="C84" i="146"/>
  <c r="B84" i="146"/>
  <c r="AB83" i="146"/>
  <c r="AA83" i="146"/>
  <c r="Z83" i="146"/>
  <c r="Y83" i="146"/>
  <c r="X83" i="146"/>
  <c r="W83" i="146"/>
  <c r="V83" i="146"/>
  <c r="U83" i="146"/>
  <c r="T83" i="146"/>
  <c r="S83" i="146"/>
  <c r="R83" i="146"/>
  <c r="E83" i="146"/>
  <c r="D83" i="146"/>
  <c r="C83" i="146"/>
  <c r="P83" i="146" s="1"/>
  <c r="B83" i="146"/>
  <c r="AB82" i="146"/>
  <c r="AA82" i="146"/>
  <c r="Z82" i="146"/>
  <c r="Y82" i="146"/>
  <c r="X82" i="146"/>
  <c r="W82" i="146"/>
  <c r="V82" i="146"/>
  <c r="U82" i="146"/>
  <c r="T82" i="146"/>
  <c r="S82" i="146"/>
  <c r="R82" i="146"/>
  <c r="E82" i="146"/>
  <c r="D82" i="146"/>
  <c r="C82" i="146"/>
  <c r="P82" i="146" s="1"/>
  <c r="B82" i="146"/>
  <c r="AB81" i="146"/>
  <c r="AA81" i="146"/>
  <c r="Z81" i="146"/>
  <c r="Y81" i="146"/>
  <c r="X81" i="146"/>
  <c r="W81" i="146"/>
  <c r="V81" i="146"/>
  <c r="U81" i="146"/>
  <c r="T81" i="146"/>
  <c r="S81" i="146"/>
  <c r="R81" i="146"/>
  <c r="E81" i="146"/>
  <c r="D81" i="146"/>
  <c r="C81" i="146"/>
  <c r="P81" i="146" s="1"/>
  <c r="B81" i="146"/>
  <c r="AB80" i="146"/>
  <c r="AA80" i="146"/>
  <c r="Z80" i="146"/>
  <c r="Y80" i="146"/>
  <c r="X80" i="146"/>
  <c r="W80" i="146"/>
  <c r="V80" i="146"/>
  <c r="U80" i="146"/>
  <c r="T80" i="146"/>
  <c r="S80" i="146"/>
  <c r="R80" i="146"/>
  <c r="E80" i="146"/>
  <c r="D80" i="146"/>
  <c r="C80" i="146"/>
  <c r="B80" i="146"/>
  <c r="AB79" i="146"/>
  <c r="AA79" i="146"/>
  <c r="Z79" i="146"/>
  <c r="Y79" i="146"/>
  <c r="X79" i="146"/>
  <c r="W79" i="146"/>
  <c r="V79" i="146"/>
  <c r="U79" i="146"/>
  <c r="T79" i="146"/>
  <c r="S79" i="146"/>
  <c r="R79" i="146"/>
  <c r="E79" i="146"/>
  <c r="D79" i="146"/>
  <c r="C79" i="146"/>
  <c r="B79" i="146"/>
  <c r="AB78" i="146"/>
  <c r="AA78" i="146"/>
  <c r="Z78" i="146"/>
  <c r="Y78" i="146"/>
  <c r="X78" i="146"/>
  <c r="W78" i="146"/>
  <c r="V78" i="146"/>
  <c r="U78" i="146"/>
  <c r="T78" i="146"/>
  <c r="S78" i="146"/>
  <c r="R78" i="146"/>
  <c r="E78" i="146"/>
  <c r="D78" i="146"/>
  <c r="C78" i="146"/>
  <c r="B78" i="146"/>
  <c r="AB77" i="146"/>
  <c r="AA77" i="146"/>
  <c r="Z77" i="146"/>
  <c r="Y77" i="146"/>
  <c r="X77" i="146"/>
  <c r="W77" i="146"/>
  <c r="V77" i="146"/>
  <c r="U77" i="146"/>
  <c r="T77" i="146"/>
  <c r="S77" i="146"/>
  <c r="R77" i="146"/>
  <c r="E77" i="146"/>
  <c r="D77" i="146"/>
  <c r="C77" i="146"/>
  <c r="P77" i="146" s="1"/>
  <c r="B77" i="146"/>
  <c r="AB76" i="146"/>
  <c r="AA76" i="146"/>
  <c r="Z76" i="146"/>
  <c r="Y76" i="146"/>
  <c r="X76" i="146"/>
  <c r="W76" i="146"/>
  <c r="V76" i="146"/>
  <c r="U76" i="146"/>
  <c r="T76" i="146"/>
  <c r="S76" i="146"/>
  <c r="R76" i="146"/>
  <c r="E76" i="146"/>
  <c r="D76" i="146"/>
  <c r="C76" i="146"/>
  <c r="P76" i="146" s="1"/>
  <c r="B76" i="146"/>
  <c r="AB75" i="146"/>
  <c r="AA75" i="146"/>
  <c r="Z75" i="146"/>
  <c r="Y75" i="146"/>
  <c r="X75" i="146"/>
  <c r="W75" i="146"/>
  <c r="V75" i="146"/>
  <c r="U75" i="146"/>
  <c r="T75" i="146"/>
  <c r="S75" i="146"/>
  <c r="R75" i="146"/>
  <c r="E75" i="146"/>
  <c r="D75" i="146"/>
  <c r="C75" i="146"/>
  <c r="P75" i="146" s="1"/>
  <c r="B75" i="146"/>
  <c r="AB74" i="146"/>
  <c r="AA74" i="146"/>
  <c r="Z74" i="146"/>
  <c r="Y74" i="146"/>
  <c r="X74" i="146"/>
  <c r="W74" i="146"/>
  <c r="V74" i="146"/>
  <c r="U74" i="146"/>
  <c r="T74" i="146"/>
  <c r="S74" i="146"/>
  <c r="R74" i="146"/>
  <c r="E74" i="146"/>
  <c r="D74" i="146"/>
  <c r="C74" i="146"/>
  <c r="P74" i="146" s="1"/>
  <c r="B74" i="146"/>
  <c r="AB73" i="146"/>
  <c r="AA73" i="146"/>
  <c r="Z73" i="146"/>
  <c r="Y73" i="146"/>
  <c r="X73" i="146"/>
  <c r="W73" i="146"/>
  <c r="V73" i="146"/>
  <c r="U73" i="146"/>
  <c r="T73" i="146"/>
  <c r="S73" i="146"/>
  <c r="R73" i="146"/>
  <c r="E73" i="146"/>
  <c r="D73" i="146"/>
  <c r="C73" i="146"/>
  <c r="P73" i="146" s="1"/>
  <c r="B73" i="146"/>
  <c r="AB72" i="146"/>
  <c r="AA72" i="146"/>
  <c r="Z72" i="146"/>
  <c r="Y72" i="146"/>
  <c r="X72" i="146"/>
  <c r="W72" i="146"/>
  <c r="V72" i="146"/>
  <c r="U72" i="146"/>
  <c r="T72" i="146"/>
  <c r="S72" i="146"/>
  <c r="R72" i="146"/>
  <c r="E72" i="146"/>
  <c r="D72" i="146"/>
  <c r="C72" i="146"/>
  <c r="P72" i="146" s="1"/>
  <c r="B72" i="146"/>
  <c r="AB71" i="146"/>
  <c r="AA71" i="146"/>
  <c r="Z71" i="146"/>
  <c r="Y71" i="146"/>
  <c r="X71" i="146"/>
  <c r="W71" i="146"/>
  <c r="V71" i="146"/>
  <c r="U71" i="146"/>
  <c r="T71" i="146"/>
  <c r="S71" i="146"/>
  <c r="R71" i="146"/>
  <c r="E71" i="146"/>
  <c r="D71" i="146"/>
  <c r="C71" i="146"/>
  <c r="P71" i="146" s="1"/>
  <c r="B71" i="146"/>
  <c r="AB70" i="146"/>
  <c r="AA70" i="146"/>
  <c r="Z70" i="146"/>
  <c r="Y70" i="146"/>
  <c r="X70" i="146"/>
  <c r="W70" i="146"/>
  <c r="V70" i="146"/>
  <c r="U70" i="146"/>
  <c r="T70" i="146"/>
  <c r="S70" i="146"/>
  <c r="R70" i="146"/>
  <c r="E70" i="146"/>
  <c r="D70" i="146"/>
  <c r="C70" i="146"/>
  <c r="B70" i="146"/>
  <c r="AB69" i="146"/>
  <c r="AA69" i="146"/>
  <c r="Z69" i="146"/>
  <c r="Y69" i="146"/>
  <c r="X69" i="146"/>
  <c r="W69" i="146"/>
  <c r="V69" i="146"/>
  <c r="U69" i="146"/>
  <c r="T69" i="146"/>
  <c r="S69" i="146"/>
  <c r="R69" i="146"/>
  <c r="E69" i="146"/>
  <c r="D69" i="146"/>
  <c r="C69" i="146"/>
  <c r="B69" i="146"/>
  <c r="AB68" i="146"/>
  <c r="AA68" i="146"/>
  <c r="Z68" i="146"/>
  <c r="Y68" i="146"/>
  <c r="X68" i="146"/>
  <c r="W68" i="146"/>
  <c r="V68" i="146"/>
  <c r="U68" i="146"/>
  <c r="T68" i="146"/>
  <c r="S68" i="146"/>
  <c r="R68" i="146"/>
  <c r="E68" i="146"/>
  <c r="D68" i="146"/>
  <c r="C68" i="146"/>
  <c r="B68" i="146"/>
  <c r="AB67" i="146"/>
  <c r="AA67" i="146"/>
  <c r="Z67" i="146"/>
  <c r="Y67" i="146"/>
  <c r="X67" i="146"/>
  <c r="W67" i="146"/>
  <c r="V67" i="146"/>
  <c r="U67" i="146"/>
  <c r="T67" i="146"/>
  <c r="S67" i="146"/>
  <c r="R67" i="146"/>
  <c r="E67" i="146"/>
  <c r="D67" i="146"/>
  <c r="C67" i="146"/>
  <c r="B67" i="146"/>
  <c r="AB66" i="146"/>
  <c r="AA66" i="146"/>
  <c r="Z66" i="146"/>
  <c r="Y66" i="146"/>
  <c r="X66" i="146"/>
  <c r="W66" i="146"/>
  <c r="V66" i="146"/>
  <c r="U66" i="146"/>
  <c r="T66" i="146"/>
  <c r="S66" i="146"/>
  <c r="R66" i="146"/>
  <c r="E66" i="146"/>
  <c r="D66" i="146"/>
  <c r="C66" i="146"/>
  <c r="B66" i="146"/>
  <c r="AB65" i="146"/>
  <c r="AA65" i="146"/>
  <c r="Z65" i="146"/>
  <c r="Y65" i="146"/>
  <c r="X65" i="146"/>
  <c r="W65" i="146"/>
  <c r="V65" i="146"/>
  <c r="U65" i="146"/>
  <c r="T65" i="146"/>
  <c r="S65" i="146"/>
  <c r="R65" i="146"/>
  <c r="E65" i="146"/>
  <c r="D65" i="146"/>
  <c r="C65" i="146"/>
  <c r="B65" i="146"/>
  <c r="AB64" i="146"/>
  <c r="AA64" i="146"/>
  <c r="Z64" i="146"/>
  <c r="Y64" i="146"/>
  <c r="X64" i="146"/>
  <c r="W64" i="146"/>
  <c r="V64" i="146"/>
  <c r="U64" i="146"/>
  <c r="T64" i="146"/>
  <c r="S64" i="146"/>
  <c r="R64" i="146"/>
  <c r="E64" i="146"/>
  <c r="D64" i="146"/>
  <c r="C64" i="146"/>
  <c r="B64" i="146"/>
  <c r="AB63" i="146"/>
  <c r="AA63" i="146"/>
  <c r="Z63" i="146"/>
  <c r="Y63" i="146"/>
  <c r="X63" i="146"/>
  <c r="W63" i="146"/>
  <c r="V63" i="146"/>
  <c r="U63" i="146"/>
  <c r="T63" i="146"/>
  <c r="S63" i="146"/>
  <c r="R63" i="146"/>
  <c r="E63" i="146"/>
  <c r="D63" i="146"/>
  <c r="C63" i="146"/>
  <c r="B63" i="146"/>
  <c r="AB62" i="146"/>
  <c r="AA62" i="146"/>
  <c r="Z62" i="146"/>
  <c r="Y62" i="146"/>
  <c r="X62" i="146"/>
  <c r="W62" i="146"/>
  <c r="V62" i="146"/>
  <c r="U62" i="146"/>
  <c r="T62" i="146"/>
  <c r="S62" i="146"/>
  <c r="R62" i="146"/>
  <c r="E62" i="146"/>
  <c r="D62" i="146"/>
  <c r="C62" i="146"/>
  <c r="B62" i="146"/>
  <c r="AB61" i="146"/>
  <c r="AA61" i="146"/>
  <c r="Z61" i="146"/>
  <c r="Y61" i="146"/>
  <c r="X61" i="146"/>
  <c r="W61" i="146"/>
  <c r="V61" i="146"/>
  <c r="U61" i="146"/>
  <c r="T61" i="146"/>
  <c r="S61" i="146"/>
  <c r="R61" i="146"/>
  <c r="E61" i="146"/>
  <c r="D61" i="146"/>
  <c r="C61" i="146"/>
  <c r="B61" i="146"/>
  <c r="AB60" i="146"/>
  <c r="AA60" i="146"/>
  <c r="Z60" i="146"/>
  <c r="Y60" i="146"/>
  <c r="X60" i="146"/>
  <c r="W60" i="146"/>
  <c r="V60" i="146"/>
  <c r="U60" i="146"/>
  <c r="T60" i="146"/>
  <c r="S60" i="146"/>
  <c r="R60" i="146"/>
  <c r="E60" i="146"/>
  <c r="D60" i="146"/>
  <c r="C60" i="146"/>
  <c r="B60" i="146"/>
  <c r="AB59" i="146"/>
  <c r="AA59" i="146"/>
  <c r="Z59" i="146"/>
  <c r="Y59" i="146"/>
  <c r="X59" i="146"/>
  <c r="W59" i="146"/>
  <c r="V59" i="146"/>
  <c r="U59" i="146"/>
  <c r="T59" i="146"/>
  <c r="S59" i="146"/>
  <c r="R59" i="146"/>
  <c r="E59" i="146"/>
  <c r="D59" i="146"/>
  <c r="C59" i="146"/>
  <c r="B59" i="146"/>
  <c r="AB58" i="146"/>
  <c r="AA58" i="146"/>
  <c r="Z58" i="146"/>
  <c r="Y58" i="146"/>
  <c r="X58" i="146"/>
  <c r="W58" i="146"/>
  <c r="V58" i="146"/>
  <c r="U58" i="146"/>
  <c r="T58" i="146"/>
  <c r="S58" i="146"/>
  <c r="R58" i="146"/>
  <c r="E58" i="146"/>
  <c r="D58" i="146"/>
  <c r="C58" i="146"/>
  <c r="B58" i="146"/>
  <c r="AB57" i="146"/>
  <c r="AA57" i="146"/>
  <c r="Z57" i="146"/>
  <c r="Y57" i="146"/>
  <c r="X57" i="146"/>
  <c r="W57" i="146"/>
  <c r="V57" i="146"/>
  <c r="U57" i="146"/>
  <c r="T57" i="146"/>
  <c r="S57" i="146"/>
  <c r="R57" i="146"/>
  <c r="E57" i="146"/>
  <c r="D57" i="146"/>
  <c r="C57" i="146"/>
  <c r="B57" i="146"/>
  <c r="AB56" i="146"/>
  <c r="AA56" i="146"/>
  <c r="Z56" i="146"/>
  <c r="Y56" i="146"/>
  <c r="X56" i="146"/>
  <c r="W56" i="146"/>
  <c r="V56" i="146"/>
  <c r="U56" i="146"/>
  <c r="T56" i="146"/>
  <c r="S56" i="146"/>
  <c r="R56" i="146"/>
  <c r="E56" i="146"/>
  <c r="D56" i="146"/>
  <c r="C56" i="146"/>
  <c r="B56" i="146"/>
  <c r="AB55" i="146"/>
  <c r="AA55" i="146"/>
  <c r="Z55" i="146"/>
  <c r="Y55" i="146"/>
  <c r="X55" i="146"/>
  <c r="W55" i="146"/>
  <c r="V55" i="146"/>
  <c r="U55" i="146"/>
  <c r="T55" i="146"/>
  <c r="S55" i="146"/>
  <c r="R55" i="146"/>
  <c r="E55" i="146"/>
  <c r="D55" i="146"/>
  <c r="C55" i="146"/>
  <c r="B55" i="146"/>
  <c r="AB54" i="146"/>
  <c r="AA54" i="146"/>
  <c r="Z54" i="146"/>
  <c r="Y54" i="146"/>
  <c r="X54" i="146"/>
  <c r="W54" i="146"/>
  <c r="V54" i="146"/>
  <c r="U54" i="146"/>
  <c r="T54" i="146"/>
  <c r="S54" i="146"/>
  <c r="R54" i="146"/>
  <c r="E54" i="146"/>
  <c r="D54" i="146"/>
  <c r="C54" i="146"/>
  <c r="B54" i="146"/>
  <c r="AB53" i="146"/>
  <c r="AA53" i="146"/>
  <c r="Z53" i="146"/>
  <c r="Y53" i="146"/>
  <c r="X53" i="146"/>
  <c r="W53" i="146"/>
  <c r="V53" i="146"/>
  <c r="U53" i="146"/>
  <c r="T53" i="146"/>
  <c r="S53" i="146"/>
  <c r="R53" i="146"/>
  <c r="E53" i="146"/>
  <c r="D53" i="146"/>
  <c r="C53" i="146"/>
  <c r="B53" i="146"/>
  <c r="AB52" i="146"/>
  <c r="AA52" i="146"/>
  <c r="Z52" i="146"/>
  <c r="Y52" i="146"/>
  <c r="X52" i="146"/>
  <c r="W52" i="146"/>
  <c r="V52" i="146"/>
  <c r="U52" i="146"/>
  <c r="T52" i="146"/>
  <c r="S52" i="146"/>
  <c r="R52" i="146"/>
  <c r="E52" i="146"/>
  <c r="D52" i="146"/>
  <c r="C52" i="146"/>
  <c r="B52" i="146"/>
  <c r="AB51" i="146"/>
  <c r="AA51" i="146"/>
  <c r="Z51" i="146"/>
  <c r="Y51" i="146"/>
  <c r="X51" i="146"/>
  <c r="W51" i="146"/>
  <c r="V51" i="146"/>
  <c r="U51" i="146"/>
  <c r="T51" i="146"/>
  <c r="S51" i="146"/>
  <c r="R51" i="146"/>
  <c r="E51" i="146"/>
  <c r="D51" i="146"/>
  <c r="C51" i="146"/>
  <c r="B51" i="146"/>
  <c r="AB50" i="146"/>
  <c r="AA50" i="146"/>
  <c r="Z50" i="146"/>
  <c r="Y50" i="146"/>
  <c r="X50" i="146"/>
  <c r="W50" i="146"/>
  <c r="V50" i="146"/>
  <c r="U50" i="146"/>
  <c r="T50" i="146"/>
  <c r="S50" i="146"/>
  <c r="R50" i="146"/>
  <c r="E50" i="146"/>
  <c r="D50" i="146"/>
  <c r="C50" i="146"/>
  <c r="B50" i="146"/>
  <c r="AB49" i="146"/>
  <c r="AA49" i="146"/>
  <c r="Z49" i="146"/>
  <c r="Y49" i="146"/>
  <c r="X49" i="146"/>
  <c r="W49" i="146"/>
  <c r="V49" i="146"/>
  <c r="U49" i="146"/>
  <c r="T49" i="146"/>
  <c r="S49" i="146"/>
  <c r="R49" i="146"/>
  <c r="E49" i="146"/>
  <c r="D49" i="146"/>
  <c r="C49" i="146"/>
  <c r="B49" i="146"/>
  <c r="AB48" i="146"/>
  <c r="AA48" i="146"/>
  <c r="Z48" i="146"/>
  <c r="Y48" i="146"/>
  <c r="X48" i="146"/>
  <c r="W48" i="146"/>
  <c r="V48" i="146"/>
  <c r="U48" i="146"/>
  <c r="T48" i="146"/>
  <c r="S48" i="146"/>
  <c r="R48" i="146"/>
  <c r="E48" i="146"/>
  <c r="D48" i="146"/>
  <c r="C48" i="146"/>
  <c r="B48" i="146"/>
  <c r="AB47" i="146"/>
  <c r="AA47" i="146"/>
  <c r="Z47" i="146"/>
  <c r="Y47" i="146"/>
  <c r="X47" i="146"/>
  <c r="W47" i="146"/>
  <c r="V47" i="146"/>
  <c r="U47" i="146"/>
  <c r="T47" i="146"/>
  <c r="S47" i="146"/>
  <c r="R47" i="146"/>
  <c r="E47" i="146"/>
  <c r="D47" i="146"/>
  <c r="C47" i="146"/>
  <c r="B47" i="146"/>
  <c r="AB46" i="146"/>
  <c r="AA46" i="146"/>
  <c r="Z46" i="146"/>
  <c r="Y46" i="146"/>
  <c r="X46" i="146"/>
  <c r="W46" i="146"/>
  <c r="V46" i="146"/>
  <c r="U46" i="146"/>
  <c r="T46" i="146"/>
  <c r="S46" i="146"/>
  <c r="R46" i="146"/>
  <c r="E46" i="146"/>
  <c r="D46" i="146"/>
  <c r="C46" i="146"/>
  <c r="B46" i="146"/>
  <c r="AB45" i="146"/>
  <c r="AA45" i="146"/>
  <c r="Z45" i="146"/>
  <c r="Y45" i="146"/>
  <c r="X45" i="146"/>
  <c r="W45" i="146"/>
  <c r="V45" i="146"/>
  <c r="U45" i="146"/>
  <c r="T45" i="146"/>
  <c r="S45" i="146"/>
  <c r="R45" i="146"/>
  <c r="E45" i="146"/>
  <c r="D45" i="146"/>
  <c r="C45" i="146"/>
  <c r="B45" i="146"/>
  <c r="AB44" i="146"/>
  <c r="AA44" i="146"/>
  <c r="Z44" i="146"/>
  <c r="Y44" i="146"/>
  <c r="X44" i="146"/>
  <c r="W44" i="146"/>
  <c r="V44" i="146"/>
  <c r="U44" i="146"/>
  <c r="T44" i="146"/>
  <c r="S44" i="146"/>
  <c r="R44" i="146"/>
  <c r="E44" i="146"/>
  <c r="D44" i="146"/>
  <c r="C44" i="146"/>
  <c r="B44" i="146"/>
  <c r="AB43" i="146"/>
  <c r="AA43" i="146"/>
  <c r="Z43" i="146"/>
  <c r="Y43" i="146"/>
  <c r="X43" i="146"/>
  <c r="W43" i="146"/>
  <c r="V43" i="146"/>
  <c r="U43" i="146"/>
  <c r="T43" i="146"/>
  <c r="S43" i="146"/>
  <c r="R43" i="146"/>
  <c r="E43" i="146"/>
  <c r="D43" i="146"/>
  <c r="C43" i="146"/>
  <c r="B43" i="146"/>
  <c r="AB42" i="146"/>
  <c r="AA42" i="146"/>
  <c r="Z42" i="146"/>
  <c r="Y42" i="146"/>
  <c r="X42" i="146"/>
  <c r="W42" i="146"/>
  <c r="V42" i="146"/>
  <c r="U42" i="146"/>
  <c r="T42" i="146"/>
  <c r="S42" i="146"/>
  <c r="R42" i="146"/>
  <c r="E42" i="146"/>
  <c r="D42" i="146"/>
  <c r="C42" i="146"/>
  <c r="B42" i="146"/>
  <c r="AB41" i="146"/>
  <c r="AA41" i="146"/>
  <c r="Z41" i="146"/>
  <c r="Y41" i="146"/>
  <c r="X41" i="146"/>
  <c r="W41" i="146"/>
  <c r="V41" i="146"/>
  <c r="U41" i="146"/>
  <c r="T41" i="146"/>
  <c r="S41" i="146"/>
  <c r="R41" i="146"/>
  <c r="E41" i="146"/>
  <c r="D41" i="146"/>
  <c r="C41" i="146"/>
  <c r="B41" i="146"/>
  <c r="AB40" i="146"/>
  <c r="AA40" i="146"/>
  <c r="Z40" i="146"/>
  <c r="Y40" i="146"/>
  <c r="X40" i="146"/>
  <c r="W40" i="146"/>
  <c r="V40" i="146"/>
  <c r="U40" i="146"/>
  <c r="T40" i="146"/>
  <c r="S40" i="146"/>
  <c r="R40" i="146"/>
  <c r="E40" i="146"/>
  <c r="D40" i="146"/>
  <c r="C40" i="146"/>
  <c r="B40" i="146"/>
  <c r="AB39" i="146"/>
  <c r="AA39" i="146"/>
  <c r="Z39" i="146"/>
  <c r="Y39" i="146"/>
  <c r="X39" i="146"/>
  <c r="W39" i="146"/>
  <c r="V39" i="146"/>
  <c r="U39" i="146"/>
  <c r="T39" i="146"/>
  <c r="S39" i="146"/>
  <c r="R39" i="146"/>
  <c r="E39" i="146"/>
  <c r="D39" i="146"/>
  <c r="C39" i="146"/>
  <c r="B39" i="146"/>
  <c r="AB38" i="146"/>
  <c r="AA38" i="146"/>
  <c r="Z38" i="146"/>
  <c r="Y38" i="146"/>
  <c r="X38" i="146"/>
  <c r="W38" i="146"/>
  <c r="V38" i="146"/>
  <c r="U38" i="146"/>
  <c r="T38" i="146"/>
  <c r="S38" i="146"/>
  <c r="R38" i="146"/>
  <c r="E38" i="146"/>
  <c r="D38" i="146"/>
  <c r="C38" i="146"/>
  <c r="B38" i="146"/>
  <c r="AB37" i="146"/>
  <c r="AA37" i="146"/>
  <c r="Z37" i="146"/>
  <c r="Y37" i="146"/>
  <c r="X37" i="146"/>
  <c r="W37" i="146"/>
  <c r="V37" i="146"/>
  <c r="U37" i="146"/>
  <c r="T37" i="146"/>
  <c r="S37" i="146"/>
  <c r="R37" i="146"/>
  <c r="E37" i="146"/>
  <c r="D37" i="146"/>
  <c r="C37" i="146"/>
  <c r="B37" i="146"/>
  <c r="AB36" i="146"/>
  <c r="AA36" i="146"/>
  <c r="Z36" i="146"/>
  <c r="Y36" i="146"/>
  <c r="X36" i="146"/>
  <c r="W36" i="146"/>
  <c r="V36" i="146"/>
  <c r="U36" i="146"/>
  <c r="T36" i="146"/>
  <c r="S36" i="146"/>
  <c r="R36" i="146"/>
  <c r="E36" i="146"/>
  <c r="D36" i="146"/>
  <c r="C36" i="146"/>
  <c r="B36" i="146"/>
  <c r="AB35" i="146"/>
  <c r="AA35" i="146"/>
  <c r="Z35" i="146"/>
  <c r="Y35" i="146"/>
  <c r="X35" i="146"/>
  <c r="W35" i="146"/>
  <c r="V35" i="146"/>
  <c r="U35" i="146"/>
  <c r="T35" i="146"/>
  <c r="S35" i="146"/>
  <c r="R35" i="146"/>
  <c r="E35" i="146"/>
  <c r="D35" i="146"/>
  <c r="C35" i="146"/>
  <c r="B35" i="146"/>
  <c r="AB34" i="146"/>
  <c r="AA34" i="146"/>
  <c r="Z34" i="146"/>
  <c r="Y34" i="146"/>
  <c r="X34" i="146"/>
  <c r="W34" i="146"/>
  <c r="V34" i="146"/>
  <c r="U34" i="146"/>
  <c r="T34" i="146"/>
  <c r="S34" i="146"/>
  <c r="R34" i="146"/>
  <c r="E34" i="146"/>
  <c r="D34" i="146"/>
  <c r="C34" i="146"/>
  <c r="B34" i="146"/>
  <c r="AB33" i="146"/>
  <c r="AA33" i="146"/>
  <c r="Z33" i="146"/>
  <c r="Y33" i="146"/>
  <c r="X33" i="146"/>
  <c r="W33" i="146"/>
  <c r="V33" i="146"/>
  <c r="U33" i="146"/>
  <c r="T33" i="146"/>
  <c r="S33" i="146"/>
  <c r="R33" i="146"/>
  <c r="E33" i="146"/>
  <c r="D33" i="146"/>
  <c r="C33" i="146"/>
  <c r="P33" i="146" s="1"/>
  <c r="B33" i="146"/>
  <c r="AB32" i="146"/>
  <c r="AA32" i="146"/>
  <c r="Z32" i="146"/>
  <c r="Y32" i="146"/>
  <c r="X32" i="146"/>
  <c r="W32" i="146"/>
  <c r="V32" i="146"/>
  <c r="U32" i="146"/>
  <c r="T32" i="146"/>
  <c r="S32" i="146"/>
  <c r="R32" i="146"/>
  <c r="E32" i="146"/>
  <c r="D32" i="146"/>
  <c r="C32" i="146"/>
  <c r="P32" i="146" s="1"/>
  <c r="B32" i="146"/>
  <c r="AB31" i="146"/>
  <c r="AA31" i="146"/>
  <c r="Z31" i="146"/>
  <c r="Y31" i="146"/>
  <c r="X31" i="146"/>
  <c r="W31" i="146"/>
  <c r="V31" i="146"/>
  <c r="U31" i="146"/>
  <c r="T31" i="146"/>
  <c r="S31" i="146"/>
  <c r="R31" i="146"/>
  <c r="E31" i="146"/>
  <c r="D31" i="146"/>
  <c r="C31" i="146"/>
  <c r="B31" i="146"/>
  <c r="AB30" i="146"/>
  <c r="AA30" i="146"/>
  <c r="Z30" i="146"/>
  <c r="Y30" i="146"/>
  <c r="X30" i="146"/>
  <c r="W30" i="146"/>
  <c r="V30" i="146"/>
  <c r="U30" i="146"/>
  <c r="T30" i="146"/>
  <c r="S30" i="146"/>
  <c r="R30" i="146"/>
  <c r="E30" i="146"/>
  <c r="D30" i="146"/>
  <c r="C30" i="146"/>
  <c r="B30" i="146"/>
  <c r="AB29" i="146"/>
  <c r="AA29" i="146"/>
  <c r="Z29" i="146"/>
  <c r="Y29" i="146"/>
  <c r="X29" i="146"/>
  <c r="W29" i="146"/>
  <c r="V29" i="146"/>
  <c r="U29" i="146"/>
  <c r="T29" i="146"/>
  <c r="S29" i="146"/>
  <c r="R29" i="146"/>
  <c r="E29" i="146"/>
  <c r="D29" i="146"/>
  <c r="C29" i="146"/>
  <c r="B29" i="146"/>
  <c r="AB28" i="146"/>
  <c r="AA28" i="146"/>
  <c r="Z28" i="146"/>
  <c r="Y28" i="146"/>
  <c r="X28" i="146"/>
  <c r="W28" i="146"/>
  <c r="V28" i="146"/>
  <c r="U28" i="146"/>
  <c r="T28" i="146"/>
  <c r="S28" i="146"/>
  <c r="R28" i="146"/>
  <c r="E28" i="146"/>
  <c r="D28" i="146"/>
  <c r="C28" i="146"/>
  <c r="B28" i="146"/>
  <c r="AB27" i="146"/>
  <c r="AA27" i="146"/>
  <c r="Z27" i="146"/>
  <c r="Y27" i="146"/>
  <c r="X27" i="146"/>
  <c r="W27" i="146"/>
  <c r="V27" i="146"/>
  <c r="U27" i="146"/>
  <c r="T27" i="146"/>
  <c r="S27" i="146"/>
  <c r="R27" i="146"/>
  <c r="E27" i="146"/>
  <c r="D27" i="146"/>
  <c r="C27" i="146"/>
  <c r="B27" i="146"/>
  <c r="AB26" i="146"/>
  <c r="AA26" i="146"/>
  <c r="Z26" i="146"/>
  <c r="Y26" i="146"/>
  <c r="X26" i="146"/>
  <c r="W26" i="146"/>
  <c r="V26" i="146"/>
  <c r="U26" i="146"/>
  <c r="T26" i="146"/>
  <c r="S26" i="146"/>
  <c r="R26" i="146"/>
  <c r="E26" i="146"/>
  <c r="D26" i="146"/>
  <c r="C26" i="146"/>
  <c r="B26" i="146"/>
  <c r="AB25" i="146"/>
  <c r="AA25" i="146"/>
  <c r="Z25" i="146"/>
  <c r="Y25" i="146"/>
  <c r="X25" i="146"/>
  <c r="W25" i="146"/>
  <c r="V25" i="146"/>
  <c r="U25" i="146"/>
  <c r="T25" i="146"/>
  <c r="S25" i="146"/>
  <c r="R25" i="146"/>
  <c r="E25" i="146"/>
  <c r="D25" i="146"/>
  <c r="C25" i="146"/>
  <c r="B25" i="146"/>
  <c r="AB24" i="146"/>
  <c r="AA24" i="146"/>
  <c r="Z24" i="146"/>
  <c r="Y24" i="146"/>
  <c r="X24" i="146"/>
  <c r="W24" i="146"/>
  <c r="V24" i="146"/>
  <c r="U24" i="146"/>
  <c r="T24" i="146"/>
  <c r="S24" i="146"/>
  <c r="R24" i="146"/>
  <c r="E24" i="146"/>
  <c r="D24" i="146"/>
  <c r="C24" i="146"/>
  <c r="B24" i="146"/>
  <c r="AB23" i="146"/>
  <c r="AA23" i="146"/>
  <c r="Z23" i="146"/>
  <c r="Y23" i="146"/>
  <c r="X23" i="146"/>
  <c r="W23" i="146"/>
  <c r="V23" i="146"/>
  <c r="U23" i="146"/>
  <c r="T23" i="146"/>
  <c r="S23" i="146"/>
  <c r="R23" i="146"/>
  <c r="E23" i="146"/>
  <c r="D23" i="146"/>
  <c r="C23" i="146"/>
  <c r="B23" i="146"/>
  <c r="AB22" i="146"/>
  <c r="AA22" i="146"/>
  <c r="Z22" i="146"/>
  <c r="Y22" i="146"/>
  <c r="X22" i="146"/>
  <c r="W22" i="146"/>
  <c r="V22" i="146"/>
  <c r="U22" i="146"/>
  <c r="T22" i="146"/>
  <c r="S22" i="146"/>
  <c r="R22" i="146"/>
  <c r="E22" i="146"/>
  <c r="D22" i="146"/>
  <c r="C22" i="146"/>
  <c r="B22" i="146"/>
  <c r="AB21" i="146"/>
  <c r="AA21" i="146"/>
  <c r="Z21" i="146"/>
  <c r="Y21" i="146"/>
  <c r="X21" i="146"/>
  <c r="W21" i="146"/>
  <c r="V21" i="146"/>
  <c r="U21" i="146"/>
  <c r="T21" i="146"/>
  <c r="S21" i="146"/>
  <c r="R21" i="146"/>
  <c r="E21" i="146"/>
  <c r="D21" i="146"/>
  <c r="C21" i="146"/>
  <c r="B21" i="146"/>
  <c r="AB20" i="146"/>
  <c r="AA20" i="146"/>
  <c r="Z20" i="146"/>
  <c r="Y20" i="146"/>
  <c r="X20" i="146"/>
  <c r="W20" i="146"/>
  <c r="V20" i="146"/>
  <c r="U20" i="146"/>
  <c r="T20" i="146"/>
  <c r="S20" i="146"/>
  <c r="R20" i="146"/>
  <c r="E20" i="146"/>
  <c r="D20" i="146"/>
  <c r="C20" i="146"/>
  <c r="B20" i="146"/>
  <c r="AB19" i="146"/>
  <c r="AA19" i="146"/>
  <c r="Z19" i="146"/>
  <c r="Y19" i="146"/>
  <c r="X19" i="146"/>
  <c r="W19" i="146"/>
  <c r="V19" i="146"/>
  <c r="U19" i="146"/>
  <c r="T19" i="146"/>
  <c r="S19" i="146"/>
  <c r="R19" i="146"/>
  <c r="E19" i="146"/>
  <c r="D19" i="146"/>
  <c r="C19" i="146"/>
  <c r="B19" i="146"/>
  <c r="AB18" i="146"/>
  <c r="AA18" i="146"/>
  <c r="Z18" i="146"/>
  <c r="Y18" i="146"/>
  <c r="X18" i="146"/>
  <c r="W18" i="146"/>
  <c r="V18" i="146"/>
  <c r="U18" i="146"/>
  <c r="T18" i="146"/>
  <c r="S18" i="146"/>
  <c r="R18" i="146"/>
  <c r="E18" i="146"/>
  <c r="D18" i="146"/>
  <c r="C18" i="146"/>
  <c r="B18" i="146"/>
  <c r="AB17" i="146"/>
  <c r="AA17" i="146"/>
  <c r="Z17" i="146"/>
  <c r="Y17" i="146"/>
  <c r="X17" i="146"/>
  <c r="W17" i="146"/>
  <c r="V17" i="146"/>
  <c r="U17" i="146"/>
  <c r="T17" i="146"/>
  <c r="S17" i="146"/>
  <c r="R17" i="146"/>
  <c r="E17" i="146"/>
  <c r="D17" i="146"/>
  <c r="C17" i="146"/>
  <c r="P17" i="146" s="1"/>
  <c r="B17" i="146"/>
  <c r="AB16" i="146"/>
  <c r="AA16" i="146"/>
  <c r="Z16" i="146"/>
  <c r="Y16" i="146"/>
  <c r="X16" i="146"/>
  <c r="W16" i="146"/>
  <c r="V16" i="146"/>
  <c r="U16" i="146"/>
  <c r="T16" i="146"/>
  <c r="S16" i="146"/>
  <c r="R16" i="146"/>
  <c r="E16" i="146"/>
  <c r="D16" i="146"/>
  <c r="C16" i="146"/>
  <c r="P16" i="146" s="1"/>
  <c r="B16" i="146"/>
  <c r="AB15" i="146"/>
  <c r="AA15" i="146"/>
  <c r="Z15" i="146"/>
  <c r="Y15" i="146"/>
  <c r="X15" i="146"/>
  <c r="W15" i="146"/>
  <c r="V15" i="146"/>
  <c r="U15" i="146"/>
  <c r="T15" i="146"/>
  <c r="S15" i="146"/>
  <c r="R15" i="146"/>
  <c r="E15" i="146"/>
  <c r="D15" i="146"/>
  <c r="C15" i="146"/>
  <c r="P15" i="146" s="1"/>
  <c r="B15" i="146"/>
  <c r="AB14" i="146"/>
  <c r="AA14" i="146"/>
  <c r="Z14" i="146"/>
  <c r="Y14" i="146"/>
  <c r="X14" i="146"/>
  <c r="W14" i="146"/>
  <c r="V14" i="146"/>
  <c r="U14" i="146"/>
  <c r="T14" i="146"/>
  <c r="S14" i="146"/>
  <c r="R14" i="146"/>
  <c r="E14" i="146"/>
  <c r="D14" i="146"/>
  <c r="C14" i="146"/>
  <c r="P14" i="146" s="1"/>
  <c r="B14" i="146"/>
  <c r="AB13" i="146"/>
  <c r="AA13" i="146"/>
  <c r="Z13" i="146"/>
  <c r="Y13" i="146"/>
  <c r="X13" i="146"/>
  <c r="W13" i="146"/>
  <c r="V13" i="146"/>
  <c r="U13" i="146"/>
  <c r="T13" i="146"/>
  <c r="S13" i="146"/>
  <c r="R13" i="146"/>
  <c r="E13" i="146"/>
  <c r="D13" i="146"/>
  <c r="C13" i="146"/>
  <c r="B13" i="146"/>
  <c r="AB12" i="146"/>
  <c r="AA12" i="146"/>
  <c r="Z12" i="146"/>
  <c r="Y12" i="146"/>
  <c r="X12" i="146"/>
  <c r="W12" i="146"/>
  <c r="V12" i="146"/>
  <c r="U12" i="146"/>
  <c r="T12" i="146"/>
  <c r="S12" i="146"/>
  <c r="R12" i="146"/>
  <c r="E12" i="146"/>
  <c r="D12" i="146"/>
  <c r="C12" i="146"/>
  <c r="B12" i="146"/>
  <c r="AB11" i="146"/>
  <c r="AA11" i="146"/>
  <c r="Z11" i="146"/>
  <c r="Y11" i="146"/>
  <c r="X11" i="146"/>
  <c r="W11" i="146"/>
  <c r="V11" i="146"/>
  <c r="U11" i="146"/>
  <c r="T11" i="146"/>
  <c r="S11" i="146"/>
  <c r="R11" i="146"/>
  <c r="E11" i="146"/>
  <c r="D11" i="146"/>
  <c r="C11" i="146"/>
  <c r="B11" i="146"/>
  <c r="AB10" i="146"/>
  <c r="AA10" i="146"/>
  <c r="Z10" i="146"/>
  <c r="Y10" i="146"/>
  <c r="X10" i="146"/>
  <c r="W10" i="146"/>
  <c r="V10" i="146"/>
  <c r="U10" i="146"/>
  <c r="T10" i="146"/>
  <c r="S10" i="146"/>
  <c r="R10" i="146"/>
  <c r="E10" i="146"/>
  <c r="D10" i="146"/>
  <c r="C10" i="146"/>
  <c r="P10" i="146" s="1"/>
  <c r="B10" i="146"/>
  <c r="AB9" i="146"/>
  <c r="AA9" i="146"/>
  <c r="Z9" i="146"/>
  <c r="Y9" i="146"/>
  <c r="X9" i="146"/>
  <c r="W9" i="146"/>
  <c r="V9" i="146"/>
  <c r="U9" i="146"/>
  <c r="T9" i="146"/>
  <c r="S9" i="146"/>
  <c r="R9" i="146"/>
  <c r="E9" i="146"/>
  <c r="D9" i="146"/>
  <c r="C9" i="146"/>
  <c r="P9" i="146" s="1"/>
  <c r="B9" i="146"/>
  <c r="AB8" i="146"/>
  <c r="AA8" i="146"/>
  <c r="Z8" i="146"/>
  <c r="Y8" i="146"/>
  <c r="X8" i="146"/>
  <c r="W8" i="146"/>
  <c r="V8" i="146"/>
  <c r="U8" i="146"/>
  <c r="T8" i="146"/>
  <c r="S8" i="146"/>
  <c r="R8" i="146"/>
  <c r="E8" i="146"/>
  <c r="D8" i="146"/>
  <c r="C8" i="146"/>
  <c r="P8" i="146" s="1"/>
  <c r="B8" i="146"/>
  <c r="AB7" i="146"/>
  <c r="AA7" i="146"/>
  <c r="Z7" i="146"/>
  <c r="Y7" i="146"/>
  <c r="X7" i="146"/>
  <c r="W7" i="146"/>
  <c r="V7" i="146"/>
  <c r="U7" i="146"/>
  <c r="T7" i="146"/>
  <c r="S7" i="146"/>
  <c r="R7" i="146"/>
  <c r="E7" i="146"/>
  <c r="D7" i="146"/>
  <c r="C7" i="146"/>
  <c r="B7" i="146"/>
  <c r="AB6" i="146"/>
  <c r="AA6" i="146"/>
  <c r="Z6" i="146"/>
  <c r="Y6" i="146"/>
  <c r="X6" i="146"/>
  <c r="W6" i="146"/>
  <c r="V6" i="146"/>
  <c r="U6" i="146"/>
  <c r="T6" i="146"/>
  <c r="S6" i="146"/>
  <c r="R6" i="146"/>
  <c r="E6" i="146"/>
  <c r="D6" i="146"/>
  <c r="C6" i="146"/>
  <c r="B6" i="146"/>
  <c r="AB5" i="146"/>
  <c r="AA5" i="146"/>
  <c r="Z5" i="146"/>
  <c r="Y5" i="146"/>
  <c r="X5" i="146"/>
  <c r="W5" i="146"/>
  <c r="V5" i="146"/>
  <c r="U5" i="146"/>
  <c r="T5" i="146"/>
  <c r="S5" i="146"/>
  <c r="R5" i="146"/>
  <c r="E5" i="146"/>
  <c r="D5" i="146"/>
  <c r="C5" i="146"/>
  <c r="B5" i="146"/>
  <c r="AB4" i="146"/>
  <c r="AA4" i="146"/>
  <c r="Z4" i="146"/>
  <c r="Y4" i="146"/>
  <c r="X4" i="146"/>
  <c r="W4" i="146"/>
  <c r="V4" i="146"/>
  <c r="U4" i="146"/>
  <c r="T4" i="146"/>
  <c r="S4" i="146"/>
  <c r="R4" i="146"/>
  <c r="E4" i="146"/>
  <c r="D4" i="146"/>
  <c r="C4" i="146"/>
  <c r="B4" i="146"/>
  <c r="AB3" i="146"/>
  <c r="E3" i="146"/>
  <c r="D3" i="146"/>
  <c r="C3" i="146"/>
  <c r="B3" i="146"/>
  <c r="AB133" i="147"/>
  <c r="AA133" i="147"/>
  <c r="Z133" i="147"/>
  <c r="Y133" i="147"/>
  <c r="X133" i="147"/>
  <c r="W133" i="147"/>
  <c r="V133" i="147"/>
  <c r="U133" i="147"/>
  <c r="T133" i="147"/>
  <c r="S133" i="147"/>
  <c r="R133" i="147"/>
  <c r="E133" i="147"/>
  <c r="D133" i="147"/>
  <c r="C133" i="147"/>
  <c r="P133" i="147" s="1"/>
  <c r="B133" i="147"/>
  <c r="AB132" i="147"/>
  <c r="AA132" i="147"/>
  <c r="Z132" i="147"/>
  <c r="Y132" i="147"/>
  <c r="X132" i="147"/>
  <c r="W132" i="147"/>
  <c r="V132" i="147"/>
  <c r="U132" i="147"/>
  <c r="T132" i="147"/>
  <c r="S132" i="147"/>
  <c r="R132" i="147"/>
  <c r="E132" i="147"/>
  <c r="D132" i="147"/>
  <c r="C132" i="147"/>
  <c r="P132" i="147" s="1"/>
  <c r="B132" i="147"/>
  <c r="AB131" i="147"/>
  <c r="AA131" i="147"/>
  <c r="Z131" i="147"/>
  <c r="Y131" i="147"/>
  <c r="X131" i="147"/>
  <c r="W131" i="147"/>
  <c r="V131" i="147"/>
  <c r="U131" i="147"/>
  <c r="T131" i="147"/>
  <c r="S131" i="147"/>
  <c r="R131" i="147"/>
  <c r="E131" i="147"/>
  <c r="D131" i="147"/>
  <c r="C131" i="147"/>
  <c r="B131" i="147"/>
  <c r="AB130" i="147"/>
  <c r="AA130" i="147"/>
  <c r="Z130" i="147"/>
  <c r="Y130" i="147"/>
  <c r="X130" i="147"/>
  <c r="W130" i="147"/>
  <c r="V130" i="147"/>
  <c r="U130" i="147"/>
  <c r="T130" i="147"/>
  <c r="S130" i="147"/>
  <c r="R130" i="147"/>
  <c r="E130" i="147"/>
  <c r="D130" i="147"/>
  <c r="C130" i="147"/>
  <c r="B130" i="147"/>
  <c r="AB129" i="147"/>
  <c r="AA129" i="147"/>
  <c r="Z129" i="147"/>
  <c r="Y129" i="147"/>
  <c r="X129" i="147"/>
  <c r="W129" i="147"/>
  <c r="V129" i="147"/>
  <c r="U129" i="147"/>
  <c r="T129" i="147"/>
  <c r="S129" i="147"/>
  <c r="R129" i="147"/>
  <c r="E129" i="147"/>
  <c r="D129" i="147"/>
  <c r="C129" i="147"/>
  <c r="B129" i="147"/>
  <c r="AB128" i="147"/>
  <c r="AA128" i="147"/>
  <c r="Z128" i="147"/>
  <c r="Y128" i="147"/>
  <c r="X128" i="147"/>
  <c r="W128" i="147"/>
  <c r="V128" i="147"/>
  <c r="U128" i="147"/>
  <c r="T128" i="147"/>
  <c r="S128" i="147"/>
  <c r="R128" i="147"/>
  <c r="E128" i="147"/>
  <c r="D128" i="147"/>
  <c r="C128" i="147"/>
  <c r="B128" i="147"/>
  <c r="AB127" i="147"/>
  <c r="AA127" i="147"/>
  <c r="Z127" i="147"/>
  <c r="Y127" i="147"/>
  <c r="X127" i="147"/>
  <c r="W127" i="147"/>
  <c r="V127" i="147"/>
  <c r="U127" i="147"/>
  <c r="T127" i="147"/>
  <c r="S127" i="147"/>
  <c r="R127" i="147"/>
  <c r="E127" i="147"/>
  <c r="D127" i="147"/>
  <c r="C127" i="147"/>
  <c r="B127" i="147"/>
  <c r="AB126" i="147"/>
  <c r="AA126" i="147"/>
  <c r="Z126" i="147"/>
  <c r="Y126" i="147"/>
  <c r="X126" i="147"/>
  <c r="W126" i="147"/>
  <c r="V126" i="147"/>
  <c r="U126" i="147"/>
  <c r="T126" i="147"/>
  <c r="S126" i="147"/>
  <c r="R126" i="147"/>
  <c r="E126" i="147"/>
  <c r="D126" i="147"/>
  <c r="C126" i="147"/>
  <c r="B126" i="147"/>
  <c r="AB125" i="147"/>
  <c r="AA125" i="147"/>
  <c r="Z125" i="147"/>
  <c r="Y125" i="147"/>
  <c r="X125" i="147"/>
  <c r="W125" i="147"/>
  <c r="V125" i="147"/>
  <c r="U125" i="147"/>
  <c r="T125" i="147"/>
  <c r="S125" i="147"/>
  <c r="R125" i="147"/>
  <c r="E125" i="147"/>
  <c r="D125" i="147"/>
  <c r="C125" i="147"/>
  <c r="B125" i="147"/>
  <c r="AB124" i="147"/>
  <c r="AA124" i="147"/>
  <c r="Z124" i="147"/>
  <c r="Y124" i="147"/>
  <c r="X124" i="147"/>
  <c r="W124" i="147"/>
  <c r="V124" i="147"/>
  <c r="U124" i="147"/>
  <c r="T124" i="147"/>
  <c r="S124" i="147"/>
  <c r="R124" i="147"/>
  <c r="E124" i="147"/>
  <c r="D124" i="147"/>
  <c r="C124" i="147"/>
  <c r="B124" i="147"/>
  <c r="AB123" i="147"/>
  <c r="AA123" i="147"/>
  <c r="Z123" i="147"/>
  <c r="Y123" i="147"/>
  <c r="X123" i="147"/>
  <c r="W123" i="147"/>
  <c r="V123" i="147"/>
  <c r="U123" i="147"/>
  <c r="T123" i="147"/>
  <c r="S123" i="147"/>
  <c r="R123" i="147"/>
  <c r="E123" i="147"/>
  <c r="D123" i="147"/>
  <c r="C123" i="147"/>
  <c r="B123" i="147"/>
  <c r="AB122" i="147"/>
  <c r="AA122" i="147"/>
  <c r="Z122" i="147"/>
  <c r="Y122" i="147"/>
  <c r="X122" i="147"/>
  <c r="W122" i="147"/>
  <c r="V122" i="147"/>
  <c r="U122" i="147"/>
  <c r="T122" i="147"/>
  <c r="S122" i="147"/>
  <c r="R122" i="147"/>
  <c r="E122" i="147"/>
  <c r="D122" i="147"/>
  <c r="C122" i="147"/>
  <c r="B122" i="147"/>
  <c r="AB121" i="147"/>
  <c r="AA121" i="147"/>
  <c r="Z121" i="147"/>
  <c r="Y121" i="147"/>
  <c r="X121" i="147"/>
  <c r="W121" i="147"/>
  <c r="V121" i="147"/>
  <c r="U121" i="147"/>
  <c r="T121" i="147"/>
  <c r="S121" i="147"/>
  <c r="R121" i="147"/>
  <c r="E121" i="147"/>
  <c r="D121" i="147"/>
  <c r="C121" i="147"/>
  <c r="B121" i="147"/>
  <c r="AB120" i="147"/>
  <c r="AA120" i="147"/>
  <c r="Z120" i="147"/>
  <c r="Y120" i="147"/>
  <c r="X120" i="147"/>
  <c r="W120" i="147"/>
  <c r="V120" i="147"/>
  <c r="U120" i="147"/>
  <c r="T120" i="147"/>
  <c r="S120" i="147"/>
  <c r="R120" i="147"/>
  <c r="E120" i="147"/>
  <c r="D120" i="147"/>
  <c r="C120" i="147"/>
  <c r="B120" i="147"/>
  <c r="AB119" i="147"/>
  <c r="AA119" i="147"/>
  <c r="Z119" i="147"/>
  <c r="Y119" i="147"/>
  <c r="X119" i="147"/>
  <c r="W119" i="147"/>
  <c r="V119" i="147"/>
  <c r="U119" i="147"/>
  <c r="T119" i="147"/>
  <c r="S119" i="147"/>
  <c r="R119" i="147"/>
  <c r="E119" i="147"/>
  <c r="D119" i="147"/>
  <c r="C119" i="147"/>
  <c r="B119" i="147"/>
  <c r="AB118" i="147"/>
  <c r="AA118" i="147"/>
  <c r="Z118" i="147"/>
  <c r="Y118" i="147"/>
  <c r="X118" i="147"/>
  <c r="W118" i="147"/>
  <c r="V118" i="147"/>
  <c r="U118" i="147"/>
  <c r="T118" i="147"/>
  <c r="S118" i="147"/>
  <c r="R118" i="147"/>
  <c r="E118" i="147"/>
  <c r="D118" i="147"/>
  <c r="C118" i="147"/>
  <c r="B118" i="147"/>
  <c r="AB117" i="147"/>
  <c r="AA117" i="147"/>
  <c r="Z117" i="147"/>
  <c r="Y117" i="147"/>
  <c r="X117" i="147"/>
  <c r="W117" i="147"/>
  <c r="V117" i="147"/>
  <c r="U117" i="147"/>
  <c r="T117" i="147"/>
  <c r="S117" i="147"/>
  <c r="R117" i="147"/>
  <c r="E117" i="147"/>
  <c r="D117" i="147"/>
  <c r="C117" i="147"/>
  <c r="B117" i="147"/>
  <c r="AB116" i="147"/>
  <c r="AA116" i="147"/>
  <c r="Z116" i="147"/>
  <c r="Y116" i="147"/>
  <c r="X116" i="147"/>
  <c r="W116" i="147"/>
  <c r="V116" i="147"/>
  <c r="U116" i="147"/>
  <c r="T116" i="147"/>
  <c r="S116" i="147"/>
  <c r="R116" i="147"/>
  <c r="E116" i="147"/>
  <c r="D116" i="147"/>
  <c r="C116" i="147"/>
  <c r="P116" i="147" s="1"/>
  <c r="B116" i="147"/>
  <c r="AB115" i="147"/>
  <c r="AA115" i="147"/>
  <c r="Z115" i="147"/>
  <c r="Y115" i="147"/>
  <c r="X115" i="147"/>
  <c r="W115" i="147"/>
  <c r="V115" i="147"/>
  <c r="U115" i="147"/>
  <c r="T115" i="147"/>
  <c r="S115" i="147"/>
  <c r="R115" i="147"/>
  <c r="E115" i="147"/>
  <c r="D115" i="147"/>
  <c r="C115" i="147"/>
  <c r="P115" i="147" s="1"/>
  <c r="B115" i="147"/>
  <c r="AB114" i="147"/>
  <c r="AA114" i="147"/>
  <c r="Z114" i="147"/>
  <c r="Y114" i="147"/>
  <c r="X114" i="147"/>
  <c r="W114" i="147"/>
  <c r="V114" i="147"/>
  <c r="U114" i="147"/>
  <c r="T114" i="147"/>
  <c r="S114" i="147"/>
  <c r="R114" i="147"/>
  <c r="E114" i="147"/>
  <c r="D114" i="147"/>
  <c r="C114" i="147"/>
  <c r="P114" i="147" s="1"/>
  <c r="B114" i="147"/>
  <c r="AB113" i="147"/>
  <c r="AA113" i="147"/>
  <c r="Z113" i="147"/>
  <c r="Y113" i="147"/>
  <c r="X113" i="147"/>
  <c r="W113" i="147"/>
  <c r="V113" i="147"/>
  <c r="U113" i="147"/>
  <c r="T113" i="147"/>
  <c r="S113" i="147"/>
  <c r="R113" i="147"/>
  <c r="E113" i="147"/>
  <c r="D113" i="147"/>
  <c r="C113" i="147"/>
  <c r="P113" i="147" s="1"/>
  <c r="B113" i="147"/>
  <c r="AB112" i="147"/>
  <c r="AA112" i="147"/>
  <c r="Z112" i="147"/>
  <c r="Y112" i="147"/>
  <c r="X112" i="147"/>
  <c r="W112" i="147"/>
  <c r="V112" i="147"/>
  <c r="U112" i="147"/>
  <c r="T112" i="147"/>
  <c r="S112" i="147"/>
  <c r="R112" i="147"/>
  <c r="E112" i="147"/>
  <c r="D112" i="147"/>
  <c r="C112" i="147"/>
  <c r="P112" i="147" s="1"/>
  <c r="B112" i="147"/>
  <c r="AB111" i="147"/>
  <c r="AA111" i="147"/>
  <c r="Z111" i="147"/>
  <c r="Y111" i="147"/>
  <c r="X111" i="147"/>
  <c r="W111" i="147"/>
  <c r="V111" i="147"/>
  <c r="U111" i="147"/>
  <c r="T111" i="147"/>
  <c r="S111" i="147"/>
  <c r="R111" i="147"/>
  <c r="E111" i="147"/>
  <c r="D111" i="147"/>
  <c r="C111" i="147"/>
  <c r="B111" i="147"/>
  <c r="AB110" i="147"/>
  <c r="AA110" i="147"/>
  <c r="Z110" i="147"/>
  <c r="Y110" i="147"/>
  <c r="X110" i="147"/>
  <c r="W110" i="147"/>
  <c r="V110" i="147"/>
  <c r="U110" i="147"/>
  <c r="T110" i="147"/>
  <c r="S110" i="147"/>
  <c r="R110" i="147"/>
  <c r="E110" i="147"/>
  <c r="D110" i="147"/>
  <c r="C110" i="147"/>
  <c r="B110" i="147"/>
  <c r="AB109" i="147"/>
  <c r="AA109" i="147"/>
  <c r="Z109" i="147"/>
  <c r="Y109" i="147"/>
  <c r="X109" i="147"/>
  <c r="W109" i="147"/>
  <c r="V109" i="147"/>
  <c r="U109" i="147"/>
  <c r="T109" i="147"/>
  <c r="S109" i="147"/>
  <c r="R109" i="147"/>
  <c r="E109" i="147"/>
  <c r="D109" i="147"/>
  <c r="C109" i="147"/>
  <c r="B109" i="147"/>
  <c r="AB108" i="147"/>
  <c r="AA108" i="147"/>
  <c r="Z108" i="147"/>
  <c r="Y108" i="147"/>
  <c r="X108" i="147"/>
  <c r="W108" i="147"/>
  <c r="V108" i="147"/>
  <c r="U108" i="147"/>
  <c r="T108" i="147"/>
  <c r="S108" i="147"/>
  <c r="R108" i="147"/>
  <c r="E108" i="147"/>
  <c r="D108" i="147"/>
  <c r="C108" i="147"/>
  <c r="B108" i="147"/>
  <c r="AB107" i="147"/>
  <c r="AA107" i="147"/>
  <c r="Z107" i="147"/>
  <c r="Y107" i="147"/>
  <c r="X107" i="147"/>
  <c r="W107" i="147"/>
  <c r="V107" i="147"/>
  <c r="U107" i="147"/>
  <c r="T107" i="147"/>
  <c r="S107" i="147"/>
  <c r="R107" i="147"/>
  <c r="E107" i="147"/>
  <c r="D107" i="147"/>
  <c r="C107" i="147"/>
  <c r="B107" i="147"/>
  <c r="AB106" i="147"/>
  <c r="AA106" i="147"/>
  <c r="Z106" i="147"/>
  <c r="Y106" i="147"/>
  <c r="X106" i="147"/>
  <c r="W106" i="147"/>
  <c r="V106" i="147"/>
  <c r="U106" i="147"/>
  <c r="T106" i="147"/>
  <c r="S106" i="147"/>
  <c r="R106" i="147"/>
  <c r="E106" i="147"/>
  <c r="D106" i="147"/>
  <c r="C106" i="147"/>
  <c r="B106" i="147"/>
  <c r="AB105" i="147"/>
  <c r="AA105" i="147"/>
  <c r="Z105" i="147"/>
  <c r="Y105" i="147"/>
  <c r="X105" i="147"/>
  <c r="W105" i="147"/>
  <c r="V105" i="147"/>
  <c r="U105" i="147"/>
  <c r="T105" i="147"/>
  <c r="S105" i="147"/>
  <c r="R105" i="147"/>
  <c r="E105" i="147"/>
  <c r="D105" i="147"/>
  <c r="C105" i="147"/>
  <c r="B105" i="147"/>
  <c r="AB104" i="147"/>
  <c r="AA104" i="147"/>
  <c r="Z104" i="147"/>
  <c r="Y104" i="147"/>
  <c r="X104" i="147"/>
  <c r="W104" i="147"/>
  <c r="V104" i="147"/>
  <c r="U104" i="147"/>
  <c r="T104" i="147"/>
  <c r="S104" i="147"/>
  <c r="R104" i="147"/>
  <c r="E104" i="147"/>
  <c r="D104" i="147"/>
  <c r="C104" i="147"/>
  <c r="B104" i="147"/>
  <c r="AB103" i="147"/>
  <c r="AA103" i="147"/>
  <c r="Z103" i="147"/>
  <c r="Y103" i="147"/>
  <c r="X103" i="147"/>
  <c r="W103" i="147"/>
  <c r="V103" i="147"/>
  <c r="U103" i="147"/>
  <c r="T103" i="147"/>
  <c r="S103" i="147"/>
  <c r="R103" i="147"/>
  <c r="E103" i="147"/>
  <c r="D103" i="147"/>
  <c r="C103" i="147"/>
  <c r="B103" i="147"/>
  <c r="AB102" i="147"/>
  <c r="AA102" i="147"/>
  <c r="Z102" i="147"/>
  <c r="Y102" i="147"/>
  <c r="X102" i="147"/>
  <c r="W102" i="147"/>
  <c r="V102" i="147"/>
  <c r="U102" i="147"/>
  <c r="T102" i="147"/>
  <c r="S102" i="147"/>
  <c r="R102" i="147"/>
  <c r="E102" i="147"/>
  <c r="D102" i="147"/>
  <c r="C102" i="147"/>
  <c r="P102" i="147" s="1"/>
  <c r="B102" i="147"/>
  <c r="AB101" i="147"/>
  <c r="AA101" i="147"/>
  <c r="Z101" i="147"/>
  <c r="Y101" i="147"/>
  <c r="X101" i="147"/>
  <c r="W101" i="147"/>
  <c r="V101" i="147"/>
  <c r="U101" i="147"/>
  <c r="T101" i="147"/>
  <c r="S101" i="147"/>
  <c r="R101" i="147"/>
  <c r="E101" i="147"/>
  <c r="D101" i="147"/>
  <c r="C101" i="147"/>
  <c r="P101" i="147" s="1"/>
  <c r="B101" i="147"/>
  <c r="AB100" i="147"/>
  <c r="AA100" i="147"/>
  <c r="Z100" i="147"/>
  <c r="Y100" i="147"/>
  <c r="X100" i="147"/>
  <c r="W100" i="147"/>
  <c r="V100" i="147"/>
  <c r="U100" i="147"/>
  <c r="T100" i="147"/>
  <c r="S100" i="147"/>
  <c r="R100" i="147"/>
  <c r="E100" i="147"/>
  <c r="D100" i="147"/>
  <c r="C100" i="147"/>
  <c r="P100" i="147" s="1"/>
  <c r="B100" i="147"/>
  <c r="AB99" i="147"/>
  <c r="AA99" i="147"/>
  <c r="Z99" i="147"/>
  <c r="Y99" i="147"/>
  <c r="X99" i="147"/>
  <c r="W99" i="147"/>
  <c r="V99" i="147"/>
  <c r="U99" i="147"/>
  <c r="T99" i="147"/>
  <c r="S99" i="147"/>
  <c r="R99" i="147"/>
  <c r="E99" i="147"/>
  <c r="D99" i="147"/>
  <c r="C99" i="147"/>
  <c r="P99" i="147" s="1"/>
  <c r="B99" i="147"/>
  <c r="AB98" i="147"/>
  <c r="AA98" i="147"/>
  <c r="Z98" i="147"/>
  <c r="Y98" i="147"/>
  <c r="X98" i="147"/>
  <c r="W98" i="147"/>
  <c r="V98" i="147"/>
  <c r="U98" i="147"/>
  <c r="T98" i="147"/>
  <c r="S98" i="147"/>
  <c r="R98" i="147"/>
  <c r="E98" i="147"/>
  <c r="D98" i="147"/>
  <c r="C98" i="147"/>
  <c r="P98" i="147" s="1"/>
  <c r="B98" i="147"/>
  <c r="AB97" i="147"/>
  <c r="AA97" i="147"/>
  <c r="Z97" i="147"/>
  <c r="Y97" i="147"/>
  <c r="X97" i="147"/>
  <c r="W97" i="147"/>
  <c r="V97" i="147"/>
  <c r="U97" i="147"/>
  <c r="T97" i="147"/>
  <c r="S97" i="147"/>
  <c r="R97" i="147"/>
  <c r="E97" i="147"/>
  <c r="D97" i="147"/>
  <c r="C97" i="147"/>
  <c r="P97" i="147" s="1"/>
  <c r="B97" i="147"/>
  <c r="AB96" i="147"/>
  <c r="AA96" i="147"/>
  <c r="Z96" i="147"/>
  <c r="Y96" i="147"/>
  <c r="X96" i="147"/>
  <c r="W96" i="147"/>
  <c r="V96" i="147"/>
  <c r="U96" i="147"/>
  <c r="T96" i="147"/>
  <c r="S96" i="147"/>
  <c r="R96" i="147"/>
  <c r="E96" i="147"/>
  <c r="D96" i="147"/>
  <c r="C96" i="147"/>
  <c r="B96" i="147"/>
  <c r="AB95" i="147"/>
  <c r="AA95" i="147"/>
  <c r="Z95" i="147"/>
  <c r="Y95" i="147"/>
  <c r="X95" i="147"/>
  <c r="W95" i="147"/>
  <c r="V95" i="147"/>
  <c r="U95" i="147"/>
  <c r="T95" i="147"/>
  <c r="S95" i="147"/>
  <c r="R95" i="147"/>
  <c r="E95" i="147"/>
  <c r="D95" i="147"/>
  <c r="C95" i="147"/>
  <c r="B95" i="147"/>
  <c r="AB94" i="147"/>
  <c r="AA94" i="147"/>
  <c r="Z94" i="147"/>
  <c r="Y94" i="147"/>
  <c r="X94" i="147"/>
  <c r="W94" i="147"/>
  <c r="V94" i="147"/>
  <c r="U94" i="147"/>
  <c r="T94" i="147"/>
  <c r="S94" i="147"/>
  <c r="R94" i="147"/>
  <c r="E94" i="147"/>
  <c r="D94" i="147"/>
  <c r="C94" i="147"/>
  <c r="B94" i="147"/>
  <c r="AB93" i="147"/>
  <c r="AA93" i="147"/>
  <c r="Z93" i="147"/>
  <c r="Y93" i="147"/>
  <c r="X93" i="147"/>
  <c r="W93" i="147"/>
  <c r="V93" i="147"/>
  <c r="U93" i="147"/>
  <c r="T93" i="147"/>
  <c r="S93" i="147"/>
  <c r="R93" i="147"/>
  <c r="E93" i="147"/>
  <c r="D93" i="147"/>
  <c r="C93" i="147"/>
  <c r="B93" i="147"/>
  <c r="AB92" i="147"/>
  <c r="AA92" i="147"/>
  <c r="Z92" i="147"/>
  <c r="Y92" i="147"/>
  <c r="X92" i="147"/>
  <c r="W92" i="147"/>
  <c r="V92" i="147"/>
  <c r="U92" i="147"/>
  <c r="T92" i="147"/>
  <c r="S92" i="147"/>
  <c r="R92" i="147"/>
  <c r="E92" i="147"/>
  <c r="D92" i="147"/>
  <c r="C92" i="147"/>
  <c r="B92" i="147"/>
  <c r="AB91" i="147"/>
  <c r="AA91" i="147"/>
  <c r="Z91" i="147"/>
  <c r="Y91" i="147"/>
  <c r="X91" i="147"/>
  <c r="W91" i="147"/>
  <c r="V91" i="147"/>
  <c r="U91" i="147"/>
  <c r="T91" i="147"/>
  <c r="S91" i="147"/>
  <c r="R91" i="147"/>
  <c r="E91" i="147"/>
  <c r="D91" i="147"/>
  <c r="C91" i="147"/>
  <c r="P91" i="147" s="1"/>
  <c r="B91" i="147"/>
  <c r="AB90" i="147"/>
  <c r="AA90" i="147"/>
  <c r="Z90" i="147"/>
  <c r="Y90" i="147"/>
  <c r="X90" i="147"/>
  <c r="W90" i="147"/>
  <c r="V90" i="147"/>
  <c r="U90" i="147"/>
  <c r="T90" i="147"/>
  <c r="S90" i="147"/>
  <c r="R90" i="147"/>
  <c r="E90" i="147"/>
  <c r="D90" i="147"/>
  <c r="C90" i="147"/>
  <c r="P90" i="147" s="1"/>
  <c r="B90" i="147"/>
  <c r="AB89" i="147"/>
  <c r="AA89" i="147"/>
  <c r="Z89" i="147"/>
  <c r="Y89" i="147"/>
  <c r="X89" i="147"/>
  <c r="W89" i="147"/>
  <c r="V89" i="147"/>
  <c r="U89" i="147"/>
  <c r="T89" i="147"/>
  <c r="S89" i="147"/>
  <c r="R89" i="147"/>
  <c r="E89" i="147"/>
  <c r="D89" i="147"/>
  <c r="C89" i="147"/>
  <c r="P89" i="147" s="1"/>
  <c r="B89" i="147"/>
  <c r="AB88" i="147"/>
  <c r="AA88" i="147"/>
  <c r="Z88" i="147"/>
  <c r="Y88" i="147"/>
  <c r="X88" i="147"/>
  <c r="W88" i="147"/>
  <c r="V88" i="147"/>
  <c r="U88" i="147"/>
  <c r="T88" i="147"/>
  <c r="S88" i="147"/>
  <c r="R88" i="147"/>
  <c r="E88" i="147"/>
  <c r="D88" i="147"/>
  <c r="C88" i="147"/>
  <c r="P88" i="147" s="1"/>
  <c r="B88" i="147"/>
  <c r="AB87" i="147"/>
  <c r="AA87" i="147"/>
  <c r="Z87" i="147"/>
  <c r="Y87" i="147"/>
  <c r="X87" i="147"/>
  <c r="W87" i="147"/>
  <c r="V87" i="147"/>
  <c r="U87" i="147"/>
  <c r="T87" i="147"/>
  <c r="S87" i="147"/>
  <c r="R87" i="147"/>
  <c r="E87" i="147"/>
  <c r="D87" i="147"/>
  <c r="C87" i="147"/>
  <c r="P87" i="147" s="1"/>
  <c r="B87" i="147"/>
  <c r="AB86" i="147"/>
  <c r="AA86" i="147"/>
  <c r="Z86" i="147"/>
  <c r="Y86" i="147"/>
  <c r="X86" i="147"/>
  <c r="W86" i="147"/>
  <c r="V86" i="147"/>
  <c r="U86" i="147"/>
  <c r="T86" i="147"/>
  <c r="S86" i="147"/>
  <c r="R86" i="147"/>
  <c r="E86" i="147"/>
  <c r="D86" i="147"/>
  <c r="C86" i="147"/>
  <c r="P86" i="147" s="1"/>
  <c r="B86" i="147"/>
  <c r="AB85" i="147"/>
  <c r="AA85" i="147"/>
  <c r="Z85" i="147"/>
  <c r="Y85" i="147"/>
  <c r="X85" i="147"/>
  <c r="W85" i="147"/>
  <c r="V85" i="147"/>
  <c r="U85" i="147"/>
  <c r="T85" i="147"/>
  <c r="S85" i="147"/>
  <c r="R85" i="147"/>
  <c r="E85" i="147"/>
  <c r="D85" i="147"/>
  <c r="C85" i="147"/>
  <c r="B85" i="147"/>
  <c r="AB84" i="147"/>
  <c r="AA84" i="147"/>
  <c r="Z84" i="147"/>
  <c r="Y84" i="147"/>
  <c r="X84" i="147"/>
  <c r="W84" i="147"/>
  <c r="V84" i="147"/>
  <c r="U84" i="147"/>
  <c r="T84" i="147"/>
  <c r="S84" i="147"/>
  <c r="R84" i="147"/>
  <c r="E84" i="147"/>
  <c r="D84" i="147"/>
  <c r="C84" i="147"/>
  <c r="B84" i="147"/>
  <c r="AB83" i="147"/>
  <c r="AA83" i="147"/>
  <c r="Z83" i="147"/>
  <c r="Y83" i="147"/>
  <c r="X83" i="147"/>
  <c r="W83" i="147"/>
  <c r="V83" i="147"/>
  <c r="U83" i="147"/>
  <c r="T83" i="147"/>
  <c r="S83" i="147"/>
  <c r="R83" i="147"/>
  <c r="E83" i="147"/>
  <c r="D83" i="147"/>
  <c r="C83" i="147"/>
  <c r="P83" i="147" s="1"/>
  <c r="B83" i="147"/>
  <c r="AB82" i="147"/>
  <c r="AA82" i="147"/>
  <c r="Z82" i="147"/>
  <c r="Y82" i="147"/>
  <c r="X82" i="147"/>
  <c r="W82" i="147"/>
  <c r="V82" i="147"/>
  <c r="U82" i="147"/>
  <c r="T82" i="147"/>
  <c r="S82" i="147"/>
  <c r="R82" i="147"/>
  <c r="E82" i="147"/>
  <c r="D82" i="147"/>
  <c r="C82" i="147"/>
  <c r="P82" i="147" s="1"/>
  <c r="B82" i="147"/>
  <c r="AB81" i="147"/>
  <c r="AA81" i="147"/>
  <c r="Z81" i="147"/>
  <c r="Y81" i="147"/>
  <c r="X81" i="147"/>
  <c r="W81" i="147"/>
  <c r="V81" i="147"/>
  <c r="U81" i="147"/>
  <c r="T81" i="147"/>
  <c r="S81" i="147"/>
  <c r="R81" i="147"/>
  <c r="E81" i="147"/>
  <c r="D81" i="147"/>
  <c r="C81" i="147"/>
  <c r="P81" i="147" s="1"/>
  <c r="B81" i="147"/>
  <c r="AB80" i="147"/>
  <c r="AA80" i="147"/>
  <c r="Z80" i="147"/>
  <c r="Y80" i="147"/>
  <c r="X80" i="147"/>
  <c r="W80" i="147"/>
  <c r="V80" i="147"/>
  <c r="U80" i="147"/>
  <c r="T80" i="147"/>
  <c r="S80" i="147"/>
  <c r="R80" i="147"/>
  <c r="E80" i="147"/>
  <c r="D80" i="147"/>
  <c r="C80" i="147"/>
  <c r="B80" i="147"/>
  <c r="AB79" i="147"/>
  <c r="AA79" i="147"/>
  <c r="Z79" i="147"/>
  <c r="Y79" i="147"/>
  <c r="X79" i="147"/>
  <c r="W79" i="147"/>
  <c r="V79" i="147"/>
  <c r="U79" i="147"/>
  <c r="T79" i="147"/>
  <c r="S79" i="147"/>
  <c r="R79" i="147"/>
  <c r="E79" i="147"/>
  <c r="D79" i="147"/>
  <c r="C79" i="147"/>
  <c r="B79" i="147"/>
  <c r="AB78" i="147"/>
  <c r="AA78" i="147"/>
  <c r="Z78" i="147"/>
  <c r="Y78" i="147"/>
  <c r="X78" i="147"/>
  <c r="W78" i="147"/>
  <c r="V78" i="147"/>
  <c r="U78" i="147"/>
  <c r="T78" i="147"/>
  <c r="S78" i="147"/>
  <c r="R78" i="147"/>
  <c r="E78" i="147"/>
  <c r="D78" i="147"/>
  <c r="C78" i="147"/>
  <c r="B78" i="147"/>
  <c r="AB77" i="147"/>
  <c r="AA77" i="147"/>
  <c r="Z77" i="147"/>
  <c r="Y77" i="147"/>
  <c r="X77" i="147"/>
  <c r="W77" i="147"/>
  <c r="V77" i="147"/>
  <c r="U77" i="147"/>
  <c r="T77" i="147"/>
  <c r="S77" i="147"/>
  <c r="R77" i="147"/>
  <c r="E77" i="147"/>
  <c r="D77" i="147"/>
  <c r="C77" i="147"/>
  <c r="P77" i="147" s="1"/>
  <c r="B77" i="147"/>
  <c r="AB76" i="147"/>
  <c r="AA76" i="147"/>
  <c r="Z76" i="147"/>
  <c r="Y76" i="147"/>
  <c r="X76" i="147"/>
  <c r="W76" i="147"/>
  <c r="V76" i="147"/>
  <c r="U76" i="147"/>
  <c r="T76" i="147"/>
  <c r="S76" i="147"/>
  <c r="R76" i="147"/>
  <c r="E76" i="147"/>
  <c r="D76" i="147"/>
  <c r="C76" i="147"/>
  <c r="P76" i="147" s="1"/>
  <c r="B76" i="147"/>
  <c r="AB75" i="147"/>
  <c r="AA75" i="147"/>
  <c r="Z75" i="147"/>
  <c r="Y75" i="147"/>
  <c r="X75" i="147"/>
  <c r="W75" i="147"/>
  <c r="V75" i="147"/>
  <c r="U75" i="147"/>
  <c r="T75" i="147"/>
  <c r="S75" i="147"/>
  <c r="R75" i="147"/>
  <c r="E75" i="147"/>
  <c r="D75" i="147"/>
  <c r="C75" i="147"/>
  <c r="P75" i="147" s="1"/>
  <c r="B75" i="147"/>
  <c r="AB74" i="147"/>
  <c r="AA74" i="147"/>
  <c r="Z74" i="147"/>
  <c r="Y74" i="147"/>
  <c r="X74" i="147"/>
  <c r="W74" i="147"/>
  <c r="V74" i="147"/>
  <c r="U74" i="147"/>
  <c r="T74" i="147"/>
  <c r="S74" i="147"/>
  <c r="R74" i="147"/>
  <c r="E74" i="147"/>
  <c r="D74" i="147"/>
  <c r="C74" i="147"/>
  <c r="P74" i="147" s="1"/>
  <c r="B74" i="147"/>
  <c r="AB73" i="147"/>
  <c r="AA73" i="147"/>
  <c r="Z73" i="147"/>
  <c r="Y73" i="147"/>
  <c r="X73" i="147"/>
  <c r="W73" i="147"/>
  <c r="V73" i="147"/>
  <c r="U73" i="147"/>
  <c r="T73" i="147"/>
  <c r="S73" i="147"/>
  <c r="R73" i="147"/>
  <c r="E73" i="147"/>
  <c r="D73" i="147"/>
  <c r="C73" i="147"/>
  <c r="P73" i="147" s="1"/>
  <c r="B73" i="147"/>
  <c r="AB72" i="147"/>
  <c r="AA72" i="147"/>
  <c r="Z72" i="147"/>
  <c r="Y72" i="147"/>
  <c r="X72" i="147"/>
  <c r="W72" i="147"/>
  <c r="V72" i="147"/>
  <c r="U72" i="147"/>
  <c r="T72" i="147"/>
  <c r="S72" i="147"/>
  <c r="R72" i="147"/>
  <c r="E72" i="147"/>
  <c r="D72" i="147"/>
  <c r="C72" i="147"/>
  <c r="P72" i="147" s="1"/>
  <c r="B72" i="147"/>
  <c r="AB71" i="147"/>
  <c r="AA71" i="147"/>
  <c r="Z71" i="147"/>
  <c r="Y71" i="147"/>
  <c r="X71" i="147"/>
  <c r="W71" i="147"/>
  <c r="V71" i="147"/>
  <c r="U71" i="147"/>
  <c r="T71" i="147"/>
  <c r="S71" i="147"/>
  <c r="R71" i="147"/>
  <c r="E71" i="147"/>
  <c r="D71" i="147"/>
  <c r="C71" i="147"/>
  <c r="P71" i="147" s="1"/>
  <c r="B71" i="147"/>
  <c r="AB70" i="147"/>
  <c r="AA70" i="147"/>
  <c r="Z70" i="147"/>
  <c r="Y70" i="147"/>
  <c r="X70" i="147"/>
  <c r="W70" i="147"/>
  <c r="V70" i="147"/>
  <c r="U70" i="147"/>
  <c r="T70" i="147"/>
  <c r="S70" i="147"/>
  <c r="R70" i="147"/>
  <c r="E70" i="147"/>
  <c r="D70" i="147"/>
  <c r="C70" i="147"/>
  <c r="B70" i="147"/>
  <c r="AB69" i="147"/>
  <c r="AA69" i="147"/>
  <c r="Z69" i="147"/>
  <c r="Y69" i="147"/>
  <c r="X69" i="147"/>
  <c r="W69" i="147"/>
  <c r="V69" i="147"/>
  <c r="U69" i="147"/>
  <c r="T69" i="147"/>
  <c r="S69" i="147"/>
  <c r="R69" i="147"/>
  <c r="E69" i="147"/>
  <c r="D69" i="147"/>
  <c r="C69" i="147"/>
  <c r="B69" i="147"/>
  <c r="AB68" i="147"/>
  <c r="AA68" i="147"/>
  <c r="Z68" i="147"/>
  <c r="Y68" i="147"/>
  <c r="X68" i="147"/>
  <c r="W68" i="147"/>
  <c r="V68" i="147"/>
  <c r="U68" i="147"/>
  <c r="T68" i="147"/>
  <c r="S68" i="147"/>
  <c r="R68" i="147"/>
  <c r="E68" i="147"/>
  <c r="D68" i="147"/>
  <c r="C68" i="147"/>
  <c r="B68" i="147"/>
  <c r="AB67" i="147"/>
  <c r="AA67" i="147"/>
  <c r="Z67" i="147"/>
  <c r="Y67" i="147"/>
  <c r="X67" i="147"/>
  <c r="W67" i="147"/>
  <c r="V67" i="147"/>
  <c r="U67" i="147"/>
  <c r="T67" i="147"/>
  <c r="S67" i="147"/>
  <c r="R67" i="147"/>
  <c r="E67" i="147"/>
  <c r="D67" i="147"/>
  <c r="C67" i="147"/>
  <c r="B67" i="147"/>
  <c r="AB66" i="147"/>
  <c r="AA66" i="147"/>
  <c r="Z66" i="147"/>
  <c r="Y66" i="147"/>
  <c r="X66" i="147"/>
  <c r="W66" i="147"/>
  <c r="V66" i="147"/>
  <c r="U66" i="147"/>
  <c r="T66" i="147"/>
  <c r="S66" i="147"/>
  <c r="R66" i="147"/>
  <c r="E66" i="147"/>
  <c r="D66" i="147"/>
  <c r="C66" i="147"/>
  <c r="B66" i="147"/>
  <c r="AB65" i="147"/>
  <c r="AA65" i="147"/>
  <c r="Z65" i="147"/>
  <c r="Y65" i="147"/>
  <c r="X65" i="147"/>
  <c r="W65" i="147"/>
  <c r="V65" i="147"/>
  <c r="U65" i="147"/>
  <c r="T65" i="147"/>
  <c r="S65" i="147"/>
  <c r="R65" i="147"/>
  <c r="E65" i="147"/>
  <c r="D65" i="147"/>
  <c r="C65" i="147"/>
  <c r="B65" i="147"/>
  <c r="AB64" i="147"/>
  <c r="AA64" i="147"/>
  <c r="Z64" i="147"/>
  <c r="Y64" i="147"/>
  <c r="X64" i="147"/>
  <c r="W64" i="147"/>
  <c r="V64" i="147"/>
  <c r="U64" i="147"/>
  <c r="T64" i="147"/>
  <c r="S64" i="147"/>
  <c r="R64" i="147"/>
  <c r="E64" i="147"/>
  <c r="D64" i="147"/>
  <c r="C64" i="147"/>
  <c r="B64" i="147"/>
  <c r="AB63" i="147"/>
  <c r="AA63" i="147"/>
  <c r="Z63" i="147"/>
  <c r="Y63" i="147"/>
  <c r="X63" i="147"/>
  <c r="W63" i="147"/>
  <c r="V63" i="147"/>
  <c r="U63" i="147"/>
  <c r="T63" i="147"/>
  <c r="S63" i="147"/>
  <c r="R63" i="147"/>
  <c r="E63" i="147"/>
  <c r="D63" i="147"/>
  <c r="C63" i="147"/>
  <c r="B63" i="147"/>
  <c r="AB62" i="147"/>
  <c r="AA62" i="147"/>
  <c r="Z62" i="147"/>
  <c r="Y62" i="147"/>
  <c r="X62" i="147"/>
  <c r="W62" i="147"/>
  <c r="V62" i="147"/>
  <c r="U62" i="147"/>
  <c r="T62" i="147"/>
  <c r="S62" i="147"/>
  <c r="R62" i="147"/>
  <c r="E62" i="147"/>
  <c r="D62" i="147"/>
  <c r="C62" i="147"/>
  <c r="B62" i="147"/>
  <c r="AB61" i="147"/>
  <c r="AA61" i="147"/>
  <c r="Z61" i="147"/>
  <c r="Y61" i="147"/>
  <c r="X61" i="147"/>
  <c r="W61" i="147"/>
  <c r="V61" i="147"/>
  <c r="U61" i="147"/>
  <c r="T61" i="147"/>
  <c r="S61" i="147"/>
  <c r="R61" i="147"/>
  <c r="E61" i="147"/>
  <c r="D61" i="147"/>
  <c r="C61" i="147"/>
  <c r="B61" i="147"/>
  <c r="AB60" i="147"/>
  <c r="AA60" i="147"/>
  <c r="Z60" i="147"/>
  <c r="Y60" i="147"/>
  <c r="X60" i="147"/>
  <c r="W60" i="147"/>
  <c r="V60" i="147"/>
  <c r="U60" i="147"/>
  <c r="T60" i="147"/>
  <c r="S60" i="147"/>
  <c r="R60" i="147"/>
  <c r="E60" i="147"/>
  <c r="D60" i="147"/>
  <c r="C60" i="147"/>
  <c r="B60" i="147"/>
  <c r="AB59" i="147"/>
  <c r="AA59" i="147"/>
  <c r="Z59" i="147"/>
  <c r="Y59" i="147"/>
  <c r="X59" i="147"/>
  <c r="W59" i="147"/>
  <c r="V59" i="147"/>
  <c r="U59" i="147"/>
  <c r="T59" i="147"/>
  <c r="S59" i="147"/>
  <c r="R59" i="147"/>
  <c r="E59" i="147"/>
  <c r="D59" i="147"/>
  <c r="C59" i="147"/>
  <c r="B59" i="147"/>
  <c r="AB58" i="147"/>
  <c r="AA58" i="147"/>
  <c r="Z58" i="147"/>
  <c r="Y58" i="147"/>
  <c r="X58" i="147"/>
  <c r="W58" i="147"/>
  <c r="V58" i="147"/>
  <c r="U58" i="147"/>
  <c r="T58" i="147"/>
  <c r="S58" i="147"/>
  <c r="R58" i="147"/>
  <c r="E58" i="147"/>
  <c r="D58" i="147"/>
  <c r="C58" i="147"/>
  <c r="B58" i="147"/>
  <c r="AB57" i="147"/>
  <c r="AA57" i="147"/>
  <c r="Z57" i="147"/>
  <c r="Y57" i="147"/>
  <c r="X57" i="147"/>
  <c r="W57" i="147"/>
  <c r="V57" i="147"/>
  <c r="U57" i="147"/>
  <c r="T57" i="147"/>
  <c r="S57" i="147"/>
  <c r="R57" i="147"/>
  <c r="E57" i="147"/>
  <c r="D57" i="147"/>
  <c r="C57" i="147"/>
  <c r="B57" i="147"/>
  <c r="AB56" i="147"/>
  <c r="AA56" i="147"/>
  <c r="Z56" i="147"/>
  <c r="Y56" i="147"/>
  <c r="X56" i="147"/>
  <c r="W56" i="147"/>
  <c r="V56" i="147"/>
  <c r="U56" i="147"/>
  <c r="T56" i="147"/>
  <c r="S56" i="147"/>
  <c r="R56" i="147"/>
  <c r="E56" i="147"/>
  <c r="D56" i="147"/>
  <c r="C56" i="147"/>
  <c r="B56" i="147"/>
  <c r="AB55" i="147"/>
  <c r="AA55" i="147"/>
  <c r="Z55" i="147"/>
  <c r="Y55" i="147"/>
  <c r="X55" i="147"/>
  <c r="W55" i="147"/>
  <c r="V55" i="147"/>
  <c r="U55" i="147"/>
  <c r="T55" i="147"/>
  <c r="S55" i="147"/>
  <c r="R55" i="147"/>
  <c r="E55" i="147"/>
  <c r="D55" i="147"/>
  <c r="C55" i="147"/>
  <c r="B55" i="147"/>
  <c r="AB54" i="147"/>
  <c r="AA54" i="147"/>
  <c r="Z54" i="147"/>
  <c r="Y54" i="147"/>
  <c r="X54" i="147"/>
  <c r="W54" i="147"/>
  <c r="V54" i="147"/>
  <c r="U54" i="147"/>
  <c r="T54" i="147"/>
  <c r="S54" i="147"/>
  <c r="R54" i="147"/>
  <c r="E54" i="147"/>
  <c r="D54" i="147"/>
  <c r="C54" i="147"/>
  <c r="B54" i="147"/>
  <c r="AB53" i="147"/>
  <c r="AA53" i="147"/>
  <c r="Z53" i="147"/>
  <c r="Y53" i="147"/>
  <c r="X53" i="147"/>
  <c r="W53" i="147"/>
  <c r="V53" i="147"/>
  <c r="U53" i="147"/>
  <c r="T53" i="147"/>
  <c r="S53" i="147"/>
  <c r="R53" i="147"/>
  <c r="E53" i="147"/>
  <c r="D53" i="147"/>
  <c r="C53" i="147"/>
  <c r="B53" i="147"/>
  <c r="AB52" i="147"/>
  <c r="AA52" i="147"/>
  <c r="Z52" i="147"/>
  <c r="Y52" i="147"/>
  <c r="X52" i="147"/>
  <c r="W52" i="147"/>
  <c r="V52" i="147"/>
  <c r="U52" i="147"/>
  <c r="T52" i="147"/>
  <c r="S52" i="147"/>
  <c r="R52" i="147"/>
  <c r="E52" i="147"/>
  <c r="D52" i="147"/>
  <c r="C52" i="147"/>
  <c r="B52" i="147"/>
  <c r="AB51" i="147"/>
  <c r="AA51" i="147"/>
  <c r="Z51" i="147"/>
  <c r="Y51" i="147"/>
  <c r="X51" i="147"/>
  <c r="W51" i="147"/>
  <c r="V51" i="147"/>
  <c r="U51" i="147"/>
  <c r="T51" i="147"/>
  <c r="S51" i="147"/>
  <c r="R51" i="147"/>
  <c r="E51" i="147"/>
  <c r="D51" i="147"/>
  <c r="C51" i="147"/>
  <c r="B51" i="147"/>
  <c r="AB50" i="147"/>
  <c r="AA50" i="147"/>
  <c r="Z50" i="147"/>
  <c r="Y50" i="147"/>
  <c r="X50" i="147"/>
  <c r="W50" i="147"/>
  <c r="V50" i="147"/>
  <c r="U50" i="147"/>
  <c r="T50" i="147"/>
  <c r="S50" i="147"/>
  <c r="R50" i="147"/>
  <c r="E50" i="147"/>
  <c r="D50" i="147"/>
  <c r="C50" i="147"/>
  <c r="B50" i="147"/>
  <c r="AB49" i="147"/>
  <c r="AA49" i="147"/>
  <c r="Z49" i="147"/>
  <c r="Y49" i="147"/>
  <c r="X49" i="147"/>
  <c r="W49" i="147"/>
  <c r="V49" i="147"/>
  <c r="U49" i="147"/>
  <c r="T49" i="147"/>
  <c r="S49" i="147"/>
  <c r="R49" i="147"/>
  <c r="E49" i="147"/>
  <c r="D49" i="147"/>
  <c r="C49" i="147"/>
  <c r="B49" i="147"/>
  <c r="AB48" i="147"/>
  <c r="AA48" i="147"/>
  <c r="Z48" i="147"/>
  <c r="Y48" i="147"/>
  <c r="X48" i="147"/>
  <c r="W48" i="147"/>
  <c r="V48" i="147"/>
  <c r="U48" i="147"/>
  <c r="T48" i="147"/>
  <c r="S48" i="147"/>
  <c r="R48" i="147"/>
  <c r="E48" i="147"/>
  <c r="D48" i="147"/>
  <c r="C48" i="147"/>
  <c r="B48" i="147"/>
  <c r="AB47" i="147"/>
  <c r="AA47" i="147"/>
  <c r="Z47" i="147"/>
  <c r="Y47" i="147"/>
  <c r="X47" i="147"/>
  <c r="W47" i="147"/>
  <c r="V47" i="147"/>
  <c r="U47" i="147"/>
  <c r="T47" i="147"/>
  <c r="S47" i="147"/>
  <c r="R47" i="147"/>
  <c r="E47" i="147"/>
  <c r="D47" i="147"/>
  <c r="C47" i="147"/>
  <c r="B47" i="147"/>
  <c r="AB46" i="147"/>
  <c r="AA46" i="147"/>
  <c r="Z46" i="147"/>
  <c r="Y46" i="147"/>
  <c r="X46" i="147"/>
  <c r="W46" i="147"/>
  <c r="V46" i="147"/>
  <c r="U46" i="147"/>
  <c r="T46" i="147"/>
  <c r="S46" i="147"/>
  <c r="R46" i="147"/>
  <c r="E46" i="147"/>
  <c r="D46" i="147"/>
  <c r="C46" i="147"/>
  <c r="B46" i="147"/>
  <c r="AB45" i="147"/>
  <c r="AA45" i="147"/>
  <c r="Z45" i="147"/>
  <c r="Y45" i="147"/>
  <c r="X45" i="147"/>
  <c r="W45" i="147"/>
  <c r="V45" i="147"/>
  <c r="U45" i="147"/>
  <c r="T45" i="147"/>
  <c r="S45" i="147"/>
  <c r="R45" i="147"/>
  <c r="E45" i="147"/>
  <c r="D45" i="147"/>
  <c r="C45" i="147"/>
  <c r="B45" i="147"/>
  <c r="AB44" i="147"/>
  <c r="AA44" i="147"/>
  <c r="Z44" i="147"/>
  <c r="Y44" i="147"/>
  <c r="X44" i="147"/>
  <c r="W44" i="147"/>
  <c r="V44" i="147"/>
  <c r="U44" i="147"/>
  <c r="T44" i="147"/>
  <c r="S44" i="147"/>
  <c r="R44" i="147"/>
  <c r="E44" i="147"/>
  <c r="D44" i="147"/>
  <c r="C44" i="147"/>
  <c r="B44" i="147"/>
  <c r="AB43" i="147"/>
  <c r="AA43" i="147"/>
  <c r="Z43" i="147"/>
  <c r="Y43" i="147"/>
  <c r="X43" i="147"/>
  <c r="W43" i="147"/>
  <c r="V43" i="147"/>
  <c r="U43" i="147"/>
  <c r="T43" i="147"/>
  <c r="S43" i="147"/>
  <c r="R43" i="147"/>
  <c r="E43" i="147"/>
  <c r="D43" i="147"/>
  <c r="C43" i="147"/>
  <c r="B43" i="147"/>
  <c r="AB42" i="147"/>
  <c r="AA42" i="147"/>
  <c r="Z42" i="147"/>
  <c r="Y42" i="147"/>
  <c r="X42" i="147"/>
  <c r="W42" i="147"/>
  <c r="V42" i="147"/>
  <c r="U42" i="147"/>
  <c r="T42" i="147"/>
  <c r="S42" i="147"/>
  <c r="R42" i="147"/>
  <c r="E42" i="147"/>
  <c r="D42" i="147"/>
  <c r="C42" i="147"/>
  <c r="B42" i="147"/>
  <c r="AB41" i="147"/>
  <c r="AA41" i="147"/>
  <c r="Z41" i="147"/>
  <c r="Y41" i="147"/>
  <c r="X41" i="147"/>
  <c r="W41" i="147"/>
  <c r="V41" i="147"/>
  <c r="U41" i="147"/>
  <c r="T41" i="147"/>
  <c r="S41" i="147"/>
  <c r="R41" i="147"/>
  <c r="E41" i="147"/>
  <c r="D41" i="147"/>
  <c r="C41" i="147"/>
  <c r="B41" i="147"/>
  <c r="AB40" i="147"/>
  <c r="AA40" i="147"/>
  <c r="Z40" i="147"/>
  <c r="Y40" i="147"/>
  <c r="X40" i="147"/>
  <c r="W40" i="147"/>
  <c r="V40" i="147"/>
  <c r="U40" i="147"/>
  <c r="T40" i="147"/>
  <c r="S40" i="147"/>
  <c r="R40" i="147"/>
  <c r="E40" i="147"/>
  <c r="D40" i="147"/>
  <c r="C40" i="147"/>
  <c r="B40" i="147"/>
  <c r="AB39" i="147"/>
  <c r="AA39" i="147"/>
  <c r="Z39" i="147"/>
  <c r="Y39" i="147"/>
  <c r="X39" i="147"/>
  <c r="W39" i="147"/>
  <c r="V39" i="147"/>
  <c r="U39" i="147"/>
  <c r="T39" i="147"/>
  <c r="S39" i="147"/>
  <c r="R39" i="147"/>
  <c r="E39" i="147"/>
  <c r="D39" i="147"/>
  <c r="C39" i="147"/>
  <c r="B39" i="147"/>
  <c r="AB38" i="147"/>
  <c r="AA38" i="147"/>
  <c r="Z38" i="147"/>
  <c r="Y38" i="147"/>
  <c r="X38" i="147"/>
  <c r="W38" i="147"/>
  <c r="V38" i="147"/>
  <c r="U38" i="147"/>
  <c r="T38" i="147"/>
  <c r="S38" i="147"/>
  <c r="R38" i="147"/>
  <c r="E38" i="147"/>
  <c r="D38" i="147"/>
  <c r="C38" i="147"/>
  <c r="B38" i="147"/>
  <c r="AB37" i="147"/>
  <c r="AA37" i="147"/>
  <c r="Z37" i="147"/>
  <c r="Y37" i="147"/>
  <c r="X37" i="147"/>
  <c r="W37" i="147"/>
  <c r="V37" i="147"/>
  <c r="U37" i="147"/>
  <c r="T37" i="147"/>
  <c r="S37" i="147"/>
  <c r="R37" i="147"/>
  <c r="E37" i="147"/>
  <c r="D37" i="147"/>
  <c r="C37" i="147"/>
  <c r="B37" i="147"/>
  <c r="AB36" i="147"/>
  <c r="AA36" i="147"/>
  <c r="Z36" i="147"/>
  <c r="Y36" i="147"/>
  <c r="X36" i="147"/>
  <c r="W36" i="147"/>
  <c r="V36" i="147"/>
  <c r="U36" i="147"/>
  <c r="T36" i="147"/>
  <c r="S36" i="147"/>
  <c r="R36" i="147"/>
  <c r="E36" i="147"/>
  <c r="D36" i="147"/>
  <c r="C36" i="147"/>
  <c r="B36" i="147"/>
  <c r="AB35" i="147"/>
  <c r="AA35" i="147"/>
  <c r="Z35" i="147"/>
  <c r="Y35" i="147"/>
  <c r="X35" i="147"/>
  <c r="W35" i="147"/>
  <c r="V35" i="147"/>
  <c r="U35" i="147"/>
  <c r="T35" i="147"/>
  <c r="S35" i="147"/>
  <c r="R35" i="147"/>
  <c r="E35" i="147"/>
  <c r="D35" i="147"/>
  <c r="C35" i="147"/>
  <c r="B35" i="147"/>
  <c r="AB34" i="147"/>
  <c r="AA34" i="147"/>
  <c r="Z34" i="147"/>
  <c r="Y34" i="147"/>
  <c r="X34" i="147"/>
  <c r="W34" i="147"/>
  <c r="V34" i="147"/>
  <c r="U34" i="147"/>
  <c r="T34" i="147"/>
  <c r="S34" i="147"/>
  <c r="R34" i="147"/>
  <c r="E34" i="147"/>
  <c r="D34" i="147"/>
  <c r="C34" i="147"/>
  <c r="B34" i="147"/>
  <c r="AB33" i="147"/>
  <c r="AA33" i="147"/>
  <c r="Z33" i="147"/>
  <c r="Y33" i="147"/>
  <c r="X33" i="147"/>
  <c r="W33" i="147"/>
  <c r="V33" i="147"/>
  <c r="U33" i="147"/>
  <c r="T33" i="147"/>
  <c r="S33" i="147"/>
  <c r="R33" i="147"/>
  <c r="E33" i="147"/>
  <c r="D33" i="147"/>
  <c r="C33" i="147"/>
  <c r="P33" i="147" s="1"/>
  <c r="B33" i="147"/>
  <c r="AB32" i="147"/>
  <c r="AA32" i="147"/>
  <c r="Z32" i="147"/>
  <c r="Y32" i="147"/>
  <c r="X32" i="147"/>
  <c r="W32" i="147"/>
  <c r="V32" i="147"/>
  <c r="U32" i="147"/>
  <c r="T32" i="147"/>
  <c r="S32" i="147"/>
  <c r="R32" i="147"/>
  <c r="E32" i="147"/>
  <c r="D32" i="147"/>
  <c r="C32" i="147"/>
  <c r="P32" i="147" s="1"/>
  <c r="B32" i="147"/>
  <c r="AB31" i="147"/>
  <c r="AA31" i="147"/>
  <c r="Z31" i="147"/>
  <c r="Y31" i="147"/>
  <c r="X31" i="147"/>
  <c r="W31" i="147"/>
  <c r="V31" i="147"/>
  <c r="U31" i="147"/>
  <c r="T31" i="147"/>
  <c r="S31" i="147"/>
  <c r="R31" i="147"/>
  <c r="E31" i="147"/>
  <c r="D31" i="147"/>
  <c r="C31" i="147"/>
  <c r="B31" i="147"/>
  <c r="AB30" i="147"/>
  <c r="AA30" i="147"/>
  <c r="Z30" i="147"/>
  <c r="Y30" i="147"/>
  <c r="X30" i="147"/>
  <c r="W30" i="147"/>
  <c r="V30" i="147"/>
  <c r="U30" i="147"/>
  <c r="T30" i="147"/>
  <c r="S30" i="147"/>
  <c r="R30" i="147"/>
  <c r="E30" i="147"/>
  <c r="D30" i="147"/>
  <c r="C30" i="147"/>
  <c r="B30" i="147"/>
  <c r="AB29" i="147"/>
  <c r="AA29" i="147"/>
  <c r="Z29" i="147"/>
  <c r="Y29" i="147"/>
  <c r="X29" i="147"/>
  <c r="W29" i="147"/>
  <c r="V29" i="147"/>
  <c r="U29" i="147"/>
  <c r="T29" i="147"/>
  <c r="S29" i="147"/>
  <c r="R29" i="147"/>
  <c r="E29" i="147"/>
  <c r="D29" i="147"/>
  <c r="C29" i="147"/>
  <c r="B29" i="147"/>
  <c r="AB28" i="147"/>
  <c r="AA28" i="147"/>
  <c r="Z28" i="147"/>
  <c r="Y28" i="147"/>
  <c r="X28" i="147"/>
  <c r="W28" i="147"/>
  <c r="V28" i="147"/>
  <c r="U28" i="147"/>
  <c r="T28" i="147"/>
  <c r="S28" i="147"/>
  <c r="R28" i="147"/>
  <c r="E28" i="147"/>
  <c r="D28" i="147"/>
  <c r="C28" i="147"/>
  <c r="B28" i="147"/>
  <c r="AB27" i="147"/>
  <c r="AA27" i="147"/>
  <c r="Z27" i="147"/>
  <c r="Y27" i="147"/>
  <c r="X27" i="147"/>
  <c r="W27" i="147"/>
  <c r="V27" i="147"/>
  <c r="U27" i="147"/>
  <c r="T27" i="147"/>
  <c r="S27" i="147"/>
  <c r="R27" i="147"/>
  <c r="E27" i="147"/>
  <c r="D27" i="147"/>
  <c r="C27" i="147"/>
  <c r="B27" i="147"/>
  <c r="AB26" i="147"/>
  <c r="AA26" i="147"/>
  <c r="Z26" i="147"/>
  <c r="Y26" i="147"/>
  <c r="X26" i="147"/>
  <c r="W26" i="147"/>
  <c r="V26" i="147"/>
  <c r="U26" i="147"/>
  <c r="T26" i="147"/>
  <c r="S26" i="147"/>
  <c r="R26" i="147"/>
  <c r="E26" i="147"/>
  <c r="D26" i="147"/>
  <c r="C26" i="147"/>
  <c r="B26" i="147"/>
  <c r="AB25" i="147"/>
  <c r="AA25" i="147"/>
  <c r="Z25" i="147"/>
  <c r="Y25" i="147"/>
  <c r="X25" i="147"/>
  <c r="W25" i="147"/>
  <c r="V25" i="147"/>
  <c r="U25" i="147"/>
  <c r="T25" i="147"/>
  <c r="S25" i="147"/>
  <c r="R25" i="147"/>
  <c r="E25" i="147"/>
  <c r="D25" i="147"/>
  <c r="C25" i="147"/>
  <c r="B25" i="147"/>
  <c r="AB24" i="147"/>
  <c r="AA24" i="147"/>
  <c r="Z24" i="147"/>
  <c r="Y24" i="147"/>
  <c r="X24" i="147"/>
  <c r="W24" i="147"/>
  <c r="V24" i="147"/>
  <c r="U24" i="147"/>
  <c r="T24" i="147"/>
  <c r="S24" i="147"/>
  <c r="R24" i="147"/>
  <c r="E24" i="147"/>
  <c r="D24" i="147"/>
  <c r="C24" i="147"/>
  <c r="B24" i="147"/>
  <c r="AB23" i="147"/>
  <c r="AA23" i="147"/>
  <c r="Z23" i="147"/>
  <c r="Y23" i="147"/>
  <c r="X23" i="147"/>
  <c r="W23" i="147"/>
  <c r="V23" i="147"/>
  <c r="U23" i="147"/>
  <c r="T23" i="147"/>
  <c r="S23" i="147"/>
  <c r="R23" i="147"/>
  <c r="E23" i="147"/>
  <c r="D23" i="147"/>
  <c r="C23" i="147"/>
  <c r="B23" i="147"/>
  <c r="AB22" i="147"/>
  <c r="AA22" i="147"/>
  <c r="Z22" i="147"/>
  <c r="Y22" i="147"/>
  <c r="X22" i="147"/>
  <c r="W22" i="147"/>
  <c r="V22" i="147"/>
  <c r="U22" i="147"/>
  <c r="T22" i="147"/>
  <c r="S22" i="147"/>
  <c r="R22" i="147"/>
  <c r="E22" i="147"/>
  <c r="D22" i="147"/>
  <c r="C22" i="147"/>
  <c r="B22" i="147"/>
  <c r="AB21" i="147"/>
  <c r="AA21" i="147"/>
  <c r="Z21" i="147"/>
  <c r="Y21" i="147"/>
  <c r="X21" i="147"/>
  <c r="W21" i="147"/>
  <c r="V21" i="147"/>
  <c r="U21" i="147"/>
  <c r="T21" i="147"/>
  <c r="S21" i="147"/>
  <c r="R21" i="147"/>
  <c r="E21" i="147"/>
  <c r="D21" i="147"/>
  <c r="C21" i="147"/>
  <c r="B21" i="147"/>
  <c r="AB20" i="147"/>
  <c r="AA20" i="147"/>
  <c r="Z20" i="147"/>
  <c r="Y20" i="147"/>
  <c r="X20" i="147"/>
  <c r="W20" i="147"/>
  <c r="V20" i="147"/>
  <c r="U20" i="147"/>
  <c r="T20" i="147"/>
  <c r="S20" i="147"/>
  <c r="R20" i="147"/>
  <c r="E20" i="147"/>
  <c r="D20" i="147"/>
  <c r="C20" i="147"/>
  <c r="B20" i="147"/>
  <c r="AB19" i="147"/>
  <c r="AA19" i="147"/>
  <c r="Z19" i="147"/>
  <c r="Y19" i="147"/>
  <c r="X19" i="147"/>
  <c r="W19" i="147"/>
  <c r="V19" i="147"/>
  <c r="U19" i="147"/>
  <c r="T19" i="147"/>
  <c r="S19" i="147"/>
  <c r="R19" i="147"/>
  <c r="E19" i="147"/>
  <c r="D19" i="147"/>
  <c r="C19" i="147"/>
  <c r="B19" i="147"/>
  <c r="AB18" i="147"/>
  <c r="AA18" i="147"/>
  <c r="Z18" i="147"/>
  <c r="Y18" i="147"/>
  <c r="X18" i="147"/>
  <c r="W18" i="147"/>
  <c r="V18" i="147"/>
  <c r="U18" i="147"/>
  <c r="T18" i="147"/>
  <c r="S18" i="147"/>
  <c r="R18" i="147"/>
  <c r="E18" i="147"/>
  <c r="D18" i="147"/>
  <c r="C18" i="147"/>
  <c r="B18" i="147"/>
  <c r="AB17" i="147"/>
  <c r="AA17" i="147"/>
  <c r="Z17" i="147"/>
  <c r="Y17" i="147"/>
  <c r="X17" i="147"/>
  <c r="W17" i="147"/>
  <c r="V17" i="147"/>
  <c r="U17" i="147"/>
  <c r="T17" i="147"/>
  <c r="S17" i="147"/>
  <c r="R17" i="147"/>
  <c r="E17" i="147"/>
  <c r="D17" i="147"/>
  <c r="C17" i="147"/>
  <c r="P17" i="147" s="1"/>
  <c r="B17" i="147"/>
  <c r="AB16" i="147"/>
  <c r="AA16" i="147"/>
  <c r="Z16" i="147"/>
  <c r="Y16" i="147"/>
  <c r="X16" i="147"/>
  <c r="W16" i="147"/>
  <c r="V16" i="147"/>
  <c r="U16" i="147"/>
  <c r="T16" i="147"/>
  <c r="S16" i="147"/>
  <c r="R16" i="147"/>
  <c r="E16" i="147"/>
  <c r="D16" i="147"/>
  <c r="C16" i="147"/>
  <c r="P16" i="147" s="1"/>
  <c r="B16" i="147"/>
  <c r="AB15" i="147"/>
  <c r="AA15" i="147"/>
  <c r="Z15" i="147"/>
  <c r="Y15" i="147"/>
  <c r="X15" i="147"/>
  <c r="W15" i="147"/>
  <c r="V15" i="147"/>
  <c r="U15" i="147"/>
  <c r="T15" i="147"/>
  <c r="S15" i="147"/>
  <c r="R15" i="147"/>
  <c r="E15" i="147"/>
  <c r="D15" i="147"/>
  <c r="C15" i="147"/>
  <c r="P15" i="147" s="1"/>
  <c r="B15" i="147"/>
  <c r="AB14" i="147"/>
  <c r="AA14" i="147"/>
  <c r="Z14" i="147"/>
  <c r="Y14" i="147"/>
  <c r="X14" i="147"/>
  <c r="W14" i="147"/>
  <c r="V14" i="147"/>
  <c r="U14" i="147"/>
  <c r="T14" i="147"/>
  <c r="S14" i="147"/>
  <c r="R14" i="147"/>
  <c r="E14" i="147"/>
  <c r="D14" i="147"/>
  <c r="C14" i="147"/>
  <c r="P14" i="147" s="1"/>
  <c r="B14" i="147"/>
  <c r="AB13" i="147"/>
  <c r="AA13" i="147"/>
  <c r="Z13" i="147"/>
  <c r="Y13" i="147"/>
  <c r="X13" i="147"/>
  <c r="W13" i="147"/>
  <c r="V13" i="147"/>
  <c r="U13" i="147"/>
  <c r="T13" i="147"/>
  <c r="S13" i="147"/>
  <c r="R13" i="147"/>
  <c r="E13" i="147"/>
  <c r="D13" i="147"/>
  <c r="C13" i="147"/>
  <c r="B13" i="147"/>
  <c r="AB12" i="147"/>
  <c r="AA12" i="147"/>
  <c r="Z12" i="147"/>
  <c r="Y12" i="147"/>
  <c r="X12" i="147"/>
  <c r="W12" i="147"/>
  <c r="V12" i="147"/>
  <c r="U12" i="147"/>
  <c r="T12" i="147"/>
  <c r="S12" i="147"/>
  <c r="R12" i="147"/>
  <c r="E12" i="147"/>
  <c r="D12" i="147"/>
  <c r="C12" i="147"/>
  <c r="B12" i="147"/>
  <c r="AB11" i="147"/>
  <c r="AA11" i="147"/>
  <c r="Z11" i="147"/>
  <c r="Y11" i="147"/>
  <c r="X11" i="147"/>
  <c r="W11" i="147"/>
  <c r="V11" i="147"/>
  <c r="U11" i="147"/>
  <c r="T11" i="147"/>
  <c r="S11" i="147"/>
  <c r="R11" i="147"/>
  <c r="E11" i="147"/>
  <c r="D11" i="147"/>
  <c r="C11" i="147"/>
  <c r="B11" i="147"/>
  <c r="AB10" i="147"/>
  <c r="AA10" i="147"/>
  <c r="Z10" i="147"/>
  <c r="Y10" i="147"/>
  <c r="X10" i="147"/>
  <c r="W10" i="147"/>
  <c r="V10" i="147"/>
  <c r="U10" i="147"/>
  <c r="T10" i="147"/>
  <c r="S10" i="147"/>
  <c r="R10" i="147"/>
  <c r="E10" i="147"/>
  <c r="D10" i="147"/>
  <c r="C10" i="147"/>
  <c r="P10" i="147" s="1"/>
  <c r="B10" i="147"/>
  <c r="AB9" i="147"/>
  <c r="AA9" i="147"/>
  <c r="Z9" i="147"/>
  <c r="Y9" i="147"/>
  <c r="X9" i="147"/>
  <c r="W9" i="147"/>
  <c r="V9" i="147"/>
  <c r="U9" i="147"/>
  <c r="T9" i="147"/>
  <c r="S9" i="147"/>
  <c r="R9" i="147"/>
  <c r="E9" i="147"/>
  <c r="D9" i="147"/>
  <c r="C9" i="147"/>
  <c r="P9" i="147" s="1"/>
  <c r="B9" i="147"/>
  <c r="AB8" i="147"/>
  <c r="AA8" i="147"/>
  <c r="Z8" i="147"/>
  <c r="Y8" i="147"/>
  <c r="X8" i="147"/>
  <c r="W8" i="147"/>
  <c r="V8" i="147"/>
  <c r="U8" i="147"/>
  <c r="T8" i="147"/>
  <c r="S8" i="147"/>
  <c r="R8" i="147"/>
  <c r="E8" i="147"/>
  <c r="D8" i="147"/>
  <c r="C8" i="147"/>
  <c r="P8" i="147" s="1"/>
  <c r="B8" i="147"/>
  <c r="AB7" i="147"/>
  <c r="AA7" i="147"/>
  <c r="Z7" i="147"/>
  <c r="Y7" i="147"/>
  <c r="X7" i="147"/>
  <c r="W7" i="147"/>
  <c r="V7" i="147"/>
  <c r="U7" i="147"/>
  <c r="T7" i="147"/>
  <c r="S7" i="147"/>
  <c r="R7" i="147"/>
  <c r="E7" i="147"/>
  <c r="D7" i="147"/>
  <c r="C7" i="147"/>
  <c r="B7" i="147"/>
  <c r="AB6" i="147"/>
  <c r="AA6" i="147"/>
  <c r="Z6" i="147"/>
  <c r="Y6" i="147"/>
  <c r="X6" i="147"/>
  <c r="W6" i="147"/>
  <c r="V6" i="147"/>
  <c r="U6" i="147"/>
  <c r="T6" i="147"/>
  <c r="S6" i="147"/>
  <c r="R6" i="147"/>
  <c r="E6" i="147"/>
  <c r="D6" i="147"/>
  <c r="C6" i="147"/>
  <c r="B6" i="147"/>
  <c r="AB5" i="147"/>
  <c r="AA5" i="147"/>
  <c r="Z5" i="147"/>
  <c r="Y5" i="147"/>
  <c r="X5" i="147"/>
  <c r="W5" i="147"/>
  <c r="V5" i="147"/>
  <c r="U5" i="147"/>
  <c r="T5" i="147"/>
  <c r="S5" i="147"/>
  <c r="R5" i="147"/>
  <c r="E5" i="147"/>
  <c r="D5" i="147"/>
  <c r="C5" i="147"/>
  <c r="B5" i="147"/>
  <c r="AB4" i="147"/>
  <c r="AA4" i="147"/>
  <c r="Z4" i="147"/>
  <c r="Y4" i="147"/>
  <c r="X4" i="147"/>
  <c r="W4" i="147"/>
  <c r="V4" i="147"/>
  <c r="U4" i="147"/>
  <c r="T4" i="147"/>
  <c r="S4" i="147"/>
  <c r="R4" i="147"/>
  <c r="E4" i="147"/>
  <c r="D4" i="147"/>
  <c r="C4" i="147"/>
  <c r="B4" i="147"/>
  <c r="AB3" i="147"/>
  <c r="E3" i="147"/>
  <c r="D3" i="147"/>
  <c r="C3" i="147"/>
  <c r="B3" i="147"/>
  <c r="AB133" i="148"/>
  <c r="AA133" i="148"/>
  <c r="Z133" i="148"/>
  <c r="Y133" i="148"/>
  <c r="X133" i="148"/>
  <c r="W133" i="148"/>
  <c r="V133" i="148"/>
  <c r="U133" i="148"/>
  <c r="T133" i="148"/>
  <c r="S133" i="148"/>
  <c r="R133" i="148"/>
  <c r="E133" i="148"/>
  <c r="D133" i="148"/>
  <c r="C133" i="148"/>
  <c r="P133" i="148" s="1"/>
  <c r="B133" i="148"/>
  <c r="AB132" i="148"/>
  <c r="AA132" i="148"/>
  <c r="Z132" i="148"/>
  <c r="Y132" i="148"/>
  <c r="X132" i="148"/>
  <c r="W132" i="148"/>
  <c r="V132" i="148"/>
  <c r="U132" i="148"/>
  <c r="T132" i="148"/>
  <c r="S132" i="148"/>
  <c r="R132" i="148"/>
  <c r="E132" i="148"/>
  <c r="D132" i="148"/>
  <c r="C132" i="148"/>
  <c r="P132" i="148" s="1"/>
  <c r="B132" i="148"/>
  <c r="AB131" i="148"/>
  <c r="AA131" i="148"/>
  <c r="Z131" i="148"/>
  <c r="Y131" i="148"/>
  <c r="X131" i="148"/>
  <c r="W131" i="148"/>
  <c r="V131" i="148"/>
  <c r="U131" i="148"/>
  <c r="T131" i="148"/>
  <c r="S131" i="148"/>
  <c r="R131" i="148"/>
  <c r="E131" i="148"/>
  <c r="D131" i="148"/>
  <c r="C131" i="148"/>
  <c r="B131" i="148"/>
  <c r="AB130" i="148"/>
  <c r="AA130" i="148"/>
  <c r="Z130" i="148"/>
  <c r="Y130" i="148"/>
  <c r="X130" i="148"/>
  <c r="W130" i="148"/>
  <c r="V130" i="148"/>
  <c r="U130" i="148"/>
  <c r="T130" i="148"/>
  <c r="S130" i="148"/>
  <c r="R130" i="148"/>
  <c r="E130" i="148"/>
  <c r="D130" i="148"/>
  <c r="C130" i="148"/>
  <c r="B130" i="148"/>
  <c r="AB129" i="148"/>
  <c r="AA129" i="148"/>
  <c r="Z129" i="148"/>
  <c r="Y129" i="148"/>
  <c r="X129" i="148"/>
  <c r="W129" i="148"/>
  <c r="V129" i="148"/>
  <c r="U129" i="148"/>
  <c r="T129" i="148"/>
  <c r="S129" i="148"/>
  <c r="R129" i="148"/>
  <c r="E129" i="148"/>
  <c r="D129" i="148"/>
  <c r="C129" i="148"/>
  <c r="B129" i="148"/>
  <c r="AB128" i="148"/>
  <c r="AA128" i="148"/>
  <c r="Z128" i="148"/>
  <c r="Y128" i="148"/>
  <c r="X128" i="148"/>
  <c r="W128" i="148"/>
  <c r="V128" i="148"/>
  <c r="U128" i="148"/>
  <c r="T128" i="148"/>
  <c r="S128" i="148"/>
  <c r="R128" i="148"/>
  <c r="E128" i="148"/>
  <c r="D128" i="148"/>
  <c r="C128" i="148"/>
  <c r="B128" i="148"/>
  <c r="AB127" i="148"/>
  <c r="AA127" i="148"/>
  <c r="Z127" i="148"/>
  <c r="Y127" i="148"/>
  <c r="X127" i="148"/>
  <c r="W127" i="148"/>
  <c r="V127" i="148"/>
  <c r="U127" i="148"/>
  <c r="T127" i="148"/>
  <c r="S127" i="148"/>
  <c r="R127" i="148"/>
  <c r="E127" i="148"/>
  <c r="D127" i="148"/>
  <c r="C127" i="148"/>
  <c r="B127" i="148"/>
  <c r="AB126" i="148"/>
  <c r="AA126" i="148"/>
  <c r="Z126" i="148"/>
  <c r="Y126" i="148"/>
  <c r="X126" i="148"/>
  <c r="W126" i="148"/>
  <c r="V126" i="148"/>
  <c r="U126" i="148"/>
  <c r="T126" i="148"/>
  <c r="S126" i="148"/>
  <c r="R126" i="148"/>
  <c r="E126" i="148"/>
  <c r="D126" i="148"/>
  <c r="C126" i="148"/>
  <c r="B126" i="148"/>
  <c r="AB125" i="148"/>
  <c r="AA125" i="148"/>
  <c r="Z125" i="148"/>
  <c r="Y125" i="148"/>
  <c r="X125" i="148"/>
  <c r="W125" i="148"/>
  <c r="V125" i="148"/>
  <c r="U125" i="148"/>
  <c r="T125" i="148"/>
  <c r="S125" i="148"/>
  <c r="R125" i="148"/>
  <c r="E125" i="148"/>
  <c r="D125" i="148"/>
  <c r="C125" i="148"/>
  <c r="B125" i="148"/>
  <c r="AB124" i="148"/>
  <c r="AA124" i="148"/>
  <c r="Z124" i="148"/>
  <c r="Y124" i="148"/>
  <c r="X124" i="148"/>
  <c r="W124" i="148"/>
  <c r="V124" i="148"/>
  <c r="U124" i="148"/>
  <c r="T124" i="148"/>
  <c r="S124" i="148"/>
  <c r="R124" i="148"/>
  <c r="E124" i="148"/>
  <c r="D124" i="148"/>
  <c r="C124" i="148"/>
  <c r="B124" i="148"/>
  <c r="AB123" i="148"/>
  <c r="AA123" i="148"/>
  <c r="Z123" i="148"/>
  <c r="Y123" i="148"/>
  <c r="X123" i="148"/>
  <c r="W123" i="148"/>
  <c r="V123" i="148"/>
  <c r="U123" i="148"/>
  <c r="T123" i="148"/>
  <c r="S123" i="148"/>
  <c r="R123" i="148"/>
  <c r="E123" i="148"/>
  <c r="D123" i="148"/>
  <c r="C123" i="148"/>
  <c r="B123" i="148"/>
  <c r="AB122" i="148"/>
  <c r="AA122" i="148"/>
  <c r="Z122" i="148"/>
  <c r="Y122" i="148"/>
  <c r="X122" i="148"/>
  <c r="W122" i="148"/>
  <c r="V122" i="148"/>
  <c r="U122" i="148"/>
  <c r="T122" i="148"/>
  <c r="S122" i="148"/>
  <c r="R122" i="148"/>
  <c r="E122" i="148"/>
  <c r="D122" i="148"/>
  <c r="C122" i="148"/>
  <c r="B122" i="148"/>
  <c r="AB121" i="148"/>
  <c r="AA121" i="148"/>
  <c r="Z121" i="148"/>
  <c r="Y121" i="148"/>
  <c r="X121" i="148"/>
  <c r="W121" i="148"/>
  <c r="V121" i="148"/>
  <c r="U121" i="148"/>
  <c r="T121" i="148"/>
  <c r="S121" i="148"/>
  <c r="R121" i="148"/>
  <c r="E121" i="148"/>
  <c r="D121" i="148"/>
  <c r="C121" i="148"/>
  <c r="B121" i="148"/>
  <c r="AB120" i="148"/>
  <c r="AA120" i="148"/>
  <c r="Z120" i="148"/>
  <c r="Y120" i="148"/>
  <c r="X120" i="148"/>
  <c r="W120" i="148"/>
  <c r="V120" i="148"/>
  <c r="U120" i="148"/>
  <c r="T120" i="148"/>
  <c r="S120" i="148"/>
  <c r="R120" i="148"/>
  <c r="E120" i="148"/>
  <c r="D120" i="148"/>
  <c r="C120" i="148"/>
  <c r="B120" i="148"/>
  <c r="AB119" i="148"/>
  <c r="AA119" i="148"/>
  <c r="Z119" i="148"/>
  <c r="Y119" i="148"/>
  <c r="X119" i="148"/>
  <c r="W119" i="148"/>
  <c r="V119" i="148"/>
  <c r="U119" i="148"/>
  <c r="T119" i="148"/>
  <c r="S119" i="148"/>
  <c r="R119" i="148"/>
  <c r="E119" i="148"/>
  <c r="D119" i="148"/>
  <c r="C119" i="148"/>
  <c r="B119" i="148"/>
  <c r="AB118" i="148"/>
  <c r="AA118" i="148"/>
  <c r="Z118" i="148"/>
  <c r="Y118" i="148"/>
  <c r="X118" i="148"/>
  <c r="W118" i="148"/>
  <c r="V118" i="148"/>
  <c r="U118" i="148"/>
  <c r="T118" i="148"/>
  <c r="S118" i="148"/>
  <c r="R118" i="148"/>
  <c r="E118" i="148"/>
  <c r="D118" i="148"/>
  <c r="C118" i="148"/>
  <c r="B118" i="148"/>
  <c r="AB117" i="148"/>
  <c r="AA117" i="148"/>
  <c r="Z117" i="148"/>
  <c r="Y117" i="148"/>
  <c r="X117" i="148"/>
  <c r="W117" i="148"/>
  <c r="V117" i="148"/>
  <c r="U117" i="148"/>
  <c r="T117" i="148"/>
  <c r="S117" i="148"/>
  <c r="R117" i="148"/>
  <c r="E117" i="148"/>
  <c r="D117" i="148"/>
  <c r="C117" i="148"/>
  <c r="B117" i="148"/>
  <c r="AB116" i="148"/>
  <c r="AA116" i="148"/>
  <c r="Z116" i="148"/>
  <c r="Y116" i="148"/>
  <c r="X116" i="148"/>
  <c r="W116" i="148"/>
  <c r="V116" i="148"/>
  <c r="U116" i="148"/>
  <c r="T116" i="148"/>
  <c r="S116" i="148"/>
  <c r="R116" i="148"/>
  <c r="E116" i="148"/>
  <c r="D116" i="148"/>
  <c r="C116" i="148"/>
  <c r="P116" i="148" s="1"/>
  <c r="B116" i="148"/>
  <c r="AB115" i="148"/>
  <c r="AA115" i="148"/>
  <c r="Z115" i="148"/>
  <c r="Y115" i="148"/>
  <c r="X115" i="148"/>
  <c r="W115" i="148"/>
  <c r="V115" i="148"/>
  <c r="U115" i="148"/>
  <c r="T115" i="148"/>
  <c r="S115" i="148"/>
  <c r="R115" i="148"/>
  <c r="E115" i="148"/>
  <c r="D115" i="148"/>
  <c r="C115" i="148"/>
  <c r="P115" i="148" s="1"/>
  <c r="B115" i="148"/>
  <c r="AB114" i="148"/>
  <c r="AA114" i="148"/>
  <c r="Z114" i="148"/>
  <c r="Y114" i="148"/>
  <c r="X114" i="148"/>
  <c r="W114" i="148"/>
  <c r="V114" i="148"/>
  <c r="U114" i="148"/>
  <c r="T114" i="148"/>
  <c r="S114" i="148"/>
  <c r="R114" i="148"/>
  <c r="E114" i="148"/>
  <c r="D114" i="148"/>
  <c r="C114" i="148"/>
  <c r="P114" i="148" s="1"/>
  <c r="B114" i="148"/>
  <c r="AB113" i="148"/>
  <c r="AA113" i="148"/>
  <c r="Z113" i="148"/>
  <c r="Y113" i="148"/>
  <c r="X113" i="148"/>
  <c r="W113" i="148"/>
  <c r="V113" i="148"/>
  <c r="U113" i="148"/>
  <c r="T113" i="148"/>
  <c r="S113" i="148"/>
  <c r="R113" i="148"/>
  <c r="E113" i="148"/>
  <c r="D113" i="148"/>
  <c r="C113" i="148"/>
  <c r="P113" i="148" s="1"/>
  <c r="B113" i="148"/>
  <c r="AB112" i="148"/>
  <c r="AA112" i="148"/>
  <c r="Z112" i="148"/>
  <c r="Y112" i="148"/>
  <c r="X112" i="148"/>
  <c r="W112" i="148"/>
  <c r="V112" i="148"/>
  <c r="U112" i="148"/>
  <c r="T112" i="148"/>
  <c r="S112" i="148"/>
  <c r="R112" i="148"/>
  <c r="E112" i="148"/>
  <c r="D112" i="148"/>
  <c r="C112" i="148"/>
  <c r="P112" i="148" s="1"/>
  <c r="B112" i="148"/>
  <c r="AB111" i="148"/>
  <c r="AA111" i="148"/>
  <c r="Z111" i="148"/>
  <c r="Y111" i="148"/>
  <c r="X111" i="148"/>
  <c r="W111" i="148"/>
  <c r="V111" i="148"/>
  <c r="U111" i="148"/>
  <c r="T111" i="148"/>
  <c r="S111" i="148"/>
  <c r="R111" i="148"/>
  <c r="E111" i="148"/>
  <c r="D111" i="148"/>
  <c r="C111" i="148"/>
  <c r="B111" i="148"/>
  <c r="AB110" i="148"/>
  <c r="AA110" i="148"/>
  <c r="Z110" i="148"/>
  <c r="Y110" i="148"/>
  <c r="X110" i="148"/>
  <c r="W110" i="148"/>
  <c r="V110" i="148"/>
  <c r="U110" i="148"/>
  <c r="T110" i="148"/>
  <c r="S110" i="148"/>
  <c r="R110" i="148"/>
  <c r="E110" i="148"/>
  <c r="D110" i="148"/>
  <c r="C110" i="148"/>
  <c r="B110" i="148"/>
  <c r="AB109" i="148"/>
  <c r="AA109" i="148"/>
  <c r="Z109" i="148"/>
  <c r="Y109" i="148"/>
  <c r="X109" i="148"/>
  <c r="W109" i="148"/>
  <c r="V109" i="148"/>
  <c r="U109" i="148"/>
  <c r="T109" i="148"/>
  <c r="S109" i="148"/>
  <c r="R109" i="148"/>
  <c r="E109" i="148"/>
  <c r="D109" i="148"/>
  <c r="C109" i="148"/>
  <c r="B109" i="148"/>
  <c r="AB108" i="148"/>
  <c r="AA108" i="148"/>
  <c r="Z108" i="148"/>
  <c r="Y108" i="148"/>
  <c r="X108" i="148"/>
  <c r="W108" i="148"/>
  <c r="V108" i="148"/>
  <c r="U108" i="148"/>
  <c r="T108" i="148"/>
  <c r="S108" i="148"/>
  <c r="R108" i="148"/>
  <c r="E108" i="148"/>
  <c r="D108" i="148"/>
  <c r="C108" i="148"/>
  <c r="B108" i="148"/>
  <c r="AB107" i="148"/>
  <c r="AA107" i="148"/>
  <c r="Z107" i="148"/>
  <c r="Y107" i="148"/>
  <c r="X107" i="148"/>
  <c r="W107" i="148"/>
  <c r="V107" i="148"/>
  <c r="U107" i="148"/>
  <c r="T107" i="148"/>
  <c r="S107" i="148"/>
  <c r="R107" i="148"/>
  <c r="E107" i="148"/>
  <c r="D107" i="148"/>
  <c r="C107" i="148"/>
  <c r="B107" i="148"/>
  <c r="AB106" i="148"/>
  <c r="AA106" i="148"/>
  <c r="Z106" i="148"/>
  <c r="Y106" i="148"/>
  <c r="X106" i="148"/>
  <c r="W106" i="148"/>
  <c r="V106" i="148"/>
  <c r="U106" i="148"/>
  <c r="T106" i="148"/>
  <c r="S106" i="148"/>
  <c r="R106" i="148"/>
  <c r="E106" i="148"/>
  <c r="D106" i="148"/>
  <c r="C106" i="148"/>
  <c r="B106" i="148"/>
  <c r="AB105" i="148"/>
  <c r="AA105" i="148"/>
  <c r="Z105" i="148"/>
  <c r="Y105" i="148"/>
  <c r="X105" i="148"/>
  <c r="W105" i="148"/>
  <c r="V105" i="148"/>
  <c r="U105" i="148"/>
  <c r="T105" i="148"/>
  <c r="S105" i="148"/>
  <c r="R105" i="148"/>
  <c r="E105" i="148"/>
  <c r="D105" i="148"/>
  <c r="C105" i="148"/>
  <c r="B105" i="148"/>
  <c r="AB104" i="148"/>
  <c r="AA104" i="148"/>
  <c r="Z104" i="148"/>
  <c r="Y104" i="148"/>
  <c r="X104" i="148"/>
  <c r="W104" i="148"/>
  <c r="V104" i="148"/>
  <c r="U104" i="148"/>
  <c r="T104" i="148"/>
  <c r="S104" i="148"/>
  <c r="R104" i="148"/>
  <c r="E104" i="148"/>
  <c r="D104" i="148"/>
  <c r="C104" i="148"/>
  <c r="B104" i="148"/>
  <c r="AB103" i="148"/>
  <c r="AA103" i="148"/>
  <c r="Z103" i="148"/>
  <c r="Y103" i="148"/>
  <c r="X103" i="148"/>
  <c r="W103" i="148"/>
  <c r="V103" i="148"/>
  <c r="U103" i="148"/>
  <c r="T103" i="148"/>
  <c r="S103" i="148"/>
  <c r="R103" i="148"/>
  <c r="E103" i="148"/>
  <c r="D103" i="148"/>
  <c r="C103" i="148"/>
  <c r="B103" i="148"/>
  <c r="AB102" i="148"/>
  <c r="AA102" i="148"/>
  <c r="Z102" i="148"/>
  <c r="Y102" i="148"/>
  <c r="X102" i="148"/>
  <c r="W102" i="148"/>
  <c r="V102" i="148"/>
  <c r="U102" i="148"/>
  <c r="T102" i="148"/>
  <c r="S102" i="148"/>
  <c r="R102" i="148"/>
  <c r="E102" i="148"/>
  <c r="D102" i="148"/>
  <c r="C102" i="148"/>
  <c r="P102" i="148" s="1"/>
  <c r="B102" i="148"/>
  <c r="AB101" i="148"/>
  <c r="AA101" i="148"/>
  <c r="Z101" i="148"/>
  <c r="Y101" i="148"/>
  <c r="X101" i="148"/>
  <c r="W101" i="148"/>
  <c r="V101" i="148"/>
  <c r="U101" i="148"/>
  <c r="T101" i="148"/>
  <c r="S101" i="148"/>
  <c r="R101" i="148"/>
  <c r="E101" i="148"/>
  <c r="D101" i="148"/>
  <c r="C101" i="148"/>
  <c r="P101" i="148" s="1"/>
  <c r="B101" i="148"/>
  <c r="AB100" i="148"/>
  <c r="AA100" i="148"/>
  <c r="Z100" i="148"/>
  <c r="Y100" i="148"/>
  <c r="X100" i="148"/>
  <c r="W100" i="148"/>
  <c r="V100" i="148"/>
  <c r="U100" i="148"/>
  <c r="T100" i="148"/>
  <c r="S100" i="148"/>
  <c r="R100" i="148"/>
  <c r="E100" i="148"/>
  <c r="D100" i="148"/>
  <c r="C100" i="148"/>
  <c r="P100" i="148" s="1"/>
  <c r="B100" i="148"/>
  <c r="AB99" i="148"/>
  <c r="AA99" i="148"/>
  <c r="Z99" i="148"/>
  <c r="Y99" i="148"/>
  <c r="X99" i="148"/>
  <c r="W99" i="148"/>
  <c r="V99" i="148"/>
  <c r="U99" i="148"/>
  <c r="T99" i="148"/>
  <c r="S99" i="148"/>
  <c r="R99" i="148"/>
  <c r="E99" i="148"/>
  <c r="D99" i="148"/>
  <c r="C99" i="148"/>
  <c r="P99" i="148" s="1"/>
  <c r="B99" i="148"/>
  <c r="AB98" i="148"/>
  <c r="AA98" i="148"/>
  <c r="Z98" i="148"/>
  <c r="Y98" i="148"/>
  <c r="X98" i="148"/>
  <c r="W98" i="148"/>
  <c r="V98" i="148"/>
  <c r="U98" i="148"/>
  <c r="T98" i="148"/>
  <c r="S98" i="148"/>
  <c r="R98" i="148"/>
  <c r="E98" i="148"/>
  <c r="D98" i="148"/>
  <c r="C98" i="148"/>
  <c r="P98" i="148" s="1"/>
  <c r="B98" i="148"/>
  <c r="AB97" i="148"/>
  <c r="AA97" i="148"/>
  <c r="Z97" i="148"/>
  <c r="Y97" i="148"/>
  <c r="X97" i="148"/>
  <c r="W97" i="148"/>
  <c r="V97" i="148"/>
  <c r="U97" i="148"/>
  <c r="T97" i="148"/>
  <c r="S97" i="148"/>
  <c r="R97" i="148"/>
  <c r="E97" i="148"/>
  <c r="D97" i="148"/>
  <c r="C97" i="148"/>
  <c r="P97" i="148" s="1"/>
  <c r="B97" i="148"/>
  <c r="AB96" i="148"/>
  <c r="AA96" i="148"/>
  <c r="Z96" i="148"/>
  <c r="Y96" i="148"/>
  <c r="X96" i="148"/>
  <c r="W96" i="148"/>
  <c r="V96" i="148"/>
  <c r="U96" i="148"/>
  <c r="T96" i="148"/>
  <c r="S96" i="148"/>
  <c r="R96" i="148"/>
  <c r="E96" i="148"/>
  <c r="D96" i="148"/>
  <c r="C96" i="148"/>
  <c r="B96" i="148"/>
  <c r="AB95" i="148"/>
  <c r="AA95" i="148"/>
  <c r="Z95" i="148"/>
  <c r="Y95" i="148"/>
  <c r="X95" i="148"/>
  <c r="W95" i="148"/>
  <c r="V95" i="148"/>
  <c r="U95" i="148"/>
  <c r="T95" i="148"/>
  <c r="S95" i="148"/>
  <c r="R95" i="148"/>
  <c r="E95" i="148"/>
  <c r="D95" i="148"/>
  <c r="C95" i="148"/>
  <c r="B95" i="148"/>
  <c r="AB94" i="148"/>
  <c r="AA94" i="148"/>
  <c r="Z94" i="148"/>
  <c r="Y94" i="148"/>
  <c r="X94" i="148"/>
  <c r="W94" i="148"/>
  <c r="V94" i="148"/>
  <c r="U94" i="148"/>
  <c r="T94" i="148"/>
  <c r="S94" i="148"/>
  <c r="R94" i="148"/>
  <c r="E94" i="148"/>
  <c r="D94" i="148"/>
  <c r="C94" i="148"/>
  <c r="B94" i="148"/>
  <c r="AB93" i="148"/>
  <c r="AA93" i="148"/>
  <c r="Z93" i="148"/>
  <c r="Y93" i="148"/>
  <c r="X93" i="148"/>
  <c r="W93" i="148"/>
  <c r="V93" i="148"/>
  <c r="U93" i="148"/>
  <c r="T93" i="148"/>
  <c r="S93" i="148"/>
  <c r="R93" i="148"/>
  <c r="E93" i="148"/>
  <c r="D93" i="148"/>
  <c r="C93" i="148"/>
  <c r="B93" i="148"/>
  <c r="AB92" i="148"/>
  <c r="AA92" i="148"/>
  <c r="Z92" i="148"/>
  <c r="Y92" i="148"/>
  <c r="X92" i="148"/>
  <c r="W92" i="148"/>
  <c r="V92" i="148"/>
  <c r="U92" i="148"/>
  <c r="T92" i="148"/>
  <c r="S92" i="148"/>
  <c r="R92" i="148"/>
  <c r="E92" i="148"/>
  <c r="D92" i="148"/>
  <c r="C92" i="148"/>
  <c r="B92" i="148"/>
  <c r="AB91" i="148"/>
  <c r="AA91" i="148"/>
  <c r="Z91" i="148"/>
  <c r="Y91" i="148"/>
  <c r="X91" i="148"/>
  <c r="W91" i="148"/>
  <c r="V91" i="148"/>
  <c r="U91" i="148"/>
  <c r="T91" i="148"/>
  <c r="S91" i="148"/>
  <c r="R91" i="148"/>
  <c r="E91" i="148"/>
  <c r="D91" i="148"/>
  <c r="C91" i="148"/>
  <c r="P91" i="148" s="1"/>
  <c r="B91" i="148"/>
  <c r="AB90" i="148"/>
  <c r="AA90" i="148"/>
  <c r="Z90" i="148"/>
  <c r="Y90" i="148"/>
  <c r="X90" i="148"/>
  <c r="W90" i="148"/>
  <c r="V90" i="148"/>
  <c r="U90" i="148"/>
  <c r="T90" i="148"/>
  <c r="S90" i="148"/>
  <c r="R90" i="148"/>
  <c r="E90" i="148"/>
  <c r="D90" i="148"/>
  <c r="C90" i="148"/>
  <c r="P90" i="148" s="1"/>
  <c r="B90" i="148"/>
  <c r="AB89" i="148"/>
  <c r="AA89" i="148"/>
  <c r="Z89" i="148"/>
  <c r="Y89" i="148"/>
  <c r="X89" i="148"/>
  <c r="W89" i="148"/>
  <c r="V89" i="148"/>
  <c r="U89" i="148"/>
  <c r="T89" i="148"/>
  <c r="S89" i="148"/>
  <c r="R89" i="148"/>
  <c r="E89" i="148"/>
  <c r="D89" i="148"/>
  <c r="C89" i="148"/>
  <c r="P89" i="148" s="1"/>
  <c r="B89" i="148"/>
  <c r="AB88" i="148"/>
  <c r="AA88" i="148"/>
  <c r="Z88" i="148"/>
  <c r="Y88" i="148"/>
  <c r="X88" i="148"/>
  <c r="W88" i="148"/>
  <c r="V88" i="148"/>
  <c r="U88" i="148"/>
  <c r="T88" i="148"/>
  <c r="S88" i="148"/>
  <c r="R88" i="148"/>
  <c r="E88" i="148"/>
  <c r="D88" i="148"/>
  <c r="C88" i="148"/>
  <c r="P88" i="148" s="1"/>
  <c r="B88" i="148"/>
  <c r="AB87" i="148"/>
  <c r="AA87" i="148"/>
  <c r="Z87" i="148"/>
  <c r="Y87" i="148"/>
  <c r="X87" i="148"/>
  <c r="W87" i="148"/>
  <c r="V87" i="148"/>
  <c r="U87" i="148"/>
  <c r="T87" i="148"/>
  <c r="S87" i="148"/>
  <c r="R87" i="148"/>
  <c r="E87" i="148"/>
  <c r="D87" i="148"/>
  <c r="C87" i="148"/>
  <c r="P87" i="148" s="1"/>
  <c r="B87" i="148"/>
  <c r="AB86" i="148"/>
  <c r="AA86" i="148"/>
  <c r="Z86" i="148"/>
  <c r="Y86" i="148"/>
  <c r="X86" i="148"/>
  <c r="W86" i="148"/>
  <c r="V86" i="148"/>
  <c r="U86" i="148"/>
  <c r="T86" i="148"/>
  <c r="S86" i="148"/>
  <c r="R86" i="148"/>
  <c r="E86" i="148"/>
  <c r="D86" i="148"/>
  <c r="C86" i="148"/>
  <c r="P86" i="148" s="1"/>
  <c r="B86" i="148"/>
  <c r="AB85" i="148"/>
  <c r="AA85" i="148"/>
  <c r="Z85" i="148"/>
  <c r="Y85" i="148"/>
  <c r="X85" i="148"/>
  <c r="W85" i="148"/>
  <c r="V85" i="148"/>
  <c r="U85" i="148"/>
  <c r="T85" i="148"/>
  <c r="S85" i="148"/>
  <c r="R85" i="148"/>
  <c r="E85" i="148"/>
  <c r="D85" i="148"/>
  <c r="C85" i="148"/>
  <c r="B85" i="148"/>
  <c r="AB84" i="148"/>
  <c r="AA84" i="148"/>
  <c r="Z84" i="148"/>
  <c r="Y84" i="148"/>
  <c r="X84" i="148"/>
  <c r="W84" i="148"/>
  <c r="V84" i="148"/>
  <c r="U84" i="148"/>
  <c r="T84" i="148"/>
  <c r="S84" i="148"/>
  <c r="R84" i="148"/>
  <c r="E84" i="148"/>
  <c r="D84" i="148"/>
  <c r="C84" i="148"/>
  <c r="B84" i="148"/>
  <c r="AB83" i="148"/>
  <c r="AA83" i="148"/>
  <c r="Z83" i="148"/>
  <c r="Y83" i="148"/>
  <c r="X83" i="148"/>
  <c r="W83" i="148"/>
  <c r="V83" i="148"/>
  <c r="U83" i="148"/>
  <c r="T83" i="148"/>
  <c r="S83" i="148"/>
  <c r="R83" i="148"/>
  <c r="E83" i="148"/>
  <c r="D83" i="148"/>
  <c r="C83" i="148"/>
  <c r="P83" i="148" s="1"/>
  <c r="B83" i="148"/>
  <c r="AB82" i="148"/>
  <c r="AA82" i="148"/>
  <c r="Z82" i="148"/>
  <c r="Y82" i="148"/>
  <c r="X82" i="148"/>
  <c r="W82" i="148"/>
  <c r="V82" i="148"/>
  <c r="U82" i="148"/>
  <c r="T82" i="148"/>
  <c r="S82" i="148"/>
  <c r="R82" i="148"/>
  <c r="E82" i="148"/>
  <c r="D82" i="148"/>
  <c r="C82" i="148"/>
  <c r="P82" i="148" s="1"/>
  <c r="B82" i="148"/>
  <c r="AB81" i="148"/>
  <c r="AA81" i="148"/>
  <c r="Z81" i="148"/>
  <c r="Y81" i="148"/>
  <c r="X81" i="148"/>
  <c r="W81" i="148"/>
  <c r="V81" i="148"/>
  <c r="U81" i="148"/>
  <c r="T81" i="148"/>
  <c r="S81" i="148"/>
  <c r="R81" i="148"/>
  <c r="E81" i="148"/>
  <c r="D81" i="148"/>
  <c r="C81" i="148"/>
  <c r="P81" i="148" s="1"/>
  <c r="B81" i="148"/>
  <c r="AB80" i="148"/>
  <c r="AA80" i="148"/>
  <c r="Z80" i="148"/>
  <c r="Y80" i="148"/>
  <c r="X80" i="148"/>
  <c r="W80" i="148"/>
  <c r="V80" i="148"/>
  <c r="U80" i="148"/>
  <c r="T80" i="148"/>
  <c r="S80" i="148"/>
  <c r="R80" i="148"/>
  <c r="E80" i="148"/>
  <c r="D80" i="148"/>
  <c r="C80" i="148"/>
  <c r="B80" i="148"/>
  <c r="AB79" i="148"/>
  <c r="AA79" i="148"/>
  <c r="Z79" i="148"/>
  <c r="Y79" i="148"/>
  <c r="X79" i="148"/>
  <c r="W79" i="148"/>
  <c r="V79" i="148"/>
  <c r="U79" i="148"/>
  <c r="T79" i="148"/>
  <c r="S79" i="148"/>
  <c r="R79" i="148"/>
  <c r="E79" i="148"/>
  <c r="D79" i="148"/>
  <c r="C79" i="148"/>
  <c r="B79" i="148"/>
  <c r="AB78" i="148"/>
  <c r="AA78" i="148"/>
  <c r="Z78" i="148"/>
  <c r="Y78" i="148"/>
  <c r="X78" i="148"/>
  <c r="W78" i="148"/>
  <c r="V78" i="148"/>
  <c r="U78" i="148"/>
  <c r="T78" i="148"/>
  <c r="S78" i="148"/>
  <c r="R78" i="148"/>
  <c r="E78" i="148"/>
  <c r="D78" i="148"/>
  <c r="C78" i="148"/>
  <c r="B78" i="148"/>
  <c r="AB77" i="148"/>
  <c r="AA77" i="148"/>
  <c r="Z77" i="148"/>
  <c r="Y77" i="148"/>
  <c r="X77" i="148"/>
  <c r="W77" i="148"/>
  <c r="V77" i="148"/>
  <c r="U77" i="148"/>
  <c r="T77" i="148"/>
  <c r="S77" i="148"/>
  <c r="R77" i="148"/>
  <c r="E77" i="148"/>
  <c r="D77" i="148"/>
  <c r="C77" i="148"/>
  <c r="P77" i="148" s="1"/>
  <c r="B77" i="148"/>
  <c r="AB76" i="148"/>
  <c r="AA76" i="148"/>
  <c r="Z76" i="148"/>
  <c r="Y76" i="148"/>
  <c r="X76" i="148"/>
  <c r="W76" i="148"/>
  <c r="V76" i="148"/>
  <c r="U76" i="148"/>
  <c r="T76" i="148"/>
  <c r="S76" i="148"/>
  <c r="R76" i="148"/>
  <c r="E76" i="148"/>
  <c r="D76" i="148"/>
  <c r="C76" i="148"/>
  <c r="P76" i="148" s="1"/>
  <c r="B76" i="148"/>
  <c r="AB75" i="148"/>
  <c r="AA75" i="148"/>
  <c r="Z75" i="148"/>
  <c r="Y75" i="148"/>
  <c r="X75" i="148"/>
  <c r="W75" i="148"/>
  <c r="V75" i="148"/>
  <c r="U75" i="148"/>
  <c r="T75" i="148"/>
  <c r="S75" i="148"/>
  <c r="R75" i="148"/>
  <c r="E75" i="148"/>
  <c r="D75" i="148"/>
  <c r="C75" i="148"/>
  <c r="P75" i="148" s="1"/>
  <c r="B75" i="148"/>
  <c r="AB74" i="148"/>
  <c r="AA74" i="148"/>
  <c r="Z74" i="148"/>
  <c r="Y74" i="148"/>
  <c r="X74" i="148"/>
  <c r="W74" i="148"/>
  <c r="V74" i="148"/>
  <c r="U74" i="148"/>
  <c r="T74" i="148"/>
  <c r="S74" i="148"/>
  <c r="R74" i="148"/>
  <c r="E74" i="148"/>
  <c r="D74" i="148"/>
  <c r="C74" i="148"/>
  <c r="P74" i="148" s="1"/>
  <c r="B74" i="148"/>
  <c r="AB73" i="148"/>
  <c r="AA73" i="148"/>
  <c r="Z73" i="148"/>
  <c r="Y73" i="148"/>
  <c r="X73" i="148"/>
  <c r="W73" i="148"/>
  <c r="V73" i="148"/>
  <c r="U73" i="148"/>
  <c r="T73" i="148"/>
  <c r="S73" i="148"/>
  <c r="R73" i="148"/>
  <c r="E73" i="148"/>
  <c r="D73" i="148"/>
  <c r="C73" i="148"/>
  <c r="P73" i="148" s="1"/>
  <c r="B73" i="148"/>
  <c r="AB72" i="148"/>
  <c r="AA72" i="148"/>
  <c r="Z72" i="148"/>
  <c r="Y72" i="148"/>
  <c r="X72" i="148"/>
  <c r="W72" i="148"/>
  <c r="V72" i="148"/>
  <c r="U72" i="148"/>
  <c r="T72" i="148"/>
  <c r="S72" i="148"/>
  <c r="R72" i="148"/>
  <c r="E72" i="148"/>
  <c r="D72" i="148"/>
  <c r="C72" i="148"/>
  <c r="P72" i="148" s="1"/>
  <c r="B72" i="148"/>
  <c r="AB71" i="148"/>
  <c r="AA71" i="148"/>
  <c r="Z71" i="148"/>
  <c r="Y71" i="148"/>
  <c r="X71" i="148"/>
  <c r="W71" i="148"/>
  <c r="V71" i="148"/>
  <c r="U71" i="148"/>
  <c r="T71" i="148"/>
  <c r="S71" i="148"/>
  <c r="R71" i="148"/>
  <c r="E71" i="148"/>
  <c r="D71" i="148"/>
  <c r="C71" i="148"/>
  <c r="P71" i="148" s="1"/>
  <c r="B71" i="148"/>
  <c r="AB70" i="148"/>
  <c r="AA70" i="148"/>
  <c r="Z70" i="148"/>
  <c r="Y70" i="148"/>
  <c r="X70" i="148"/>
  <c r="W70" i="148"/>
  <c r="V70" i="148"/>
  <c r="U70" i="148"/>
  <c r="T70" i="148"/>
  <c r="S70" i="148"/>
  <c r="R70" i="148"/>
  <c r="E70" i="148"/>
  <c r="D70" i="148"/>
  <c r="C70" i="148"/>
  <c r="B70" i="148"/>
  <c r="AB69" i="148"/>
  <c r="AA69" i="148"/>
  <c r="Z69" i="148"/>
  <c r="Y69" i="148"/>
  <c r="X69" i="148"/>
  <c r="W69" i="148"/>
  <c r="V69" i="148"/>
  <c r="U69" i="148"/>
  <c r="T69" i="148"/>
  <c r="S69" i="148"/>
  <c r="R69" i="148"/>
  <c r="E69" i="148"/>
  <c r="D69" i="148"/>
  <c r="C69" i="148"/>
  <c r="B69" i="148"/>
  <c r="AB68" i="148"/>
  <c r="AA68" i="148"/>
  <c r="Z68" i="148"/>
  <c r="Y68" i="148"/>
  <c r="X68" i="148"/>
  <c r="W68" i="148"/>
  <c r="V68" i="148"/>
  <c r="U68" i="148"/>
  <c r="T68" i="148"/>
  <c r="S68" i="148"/>
  <c r="R68" i="148"/>
  <c r="E68" i="148"/>
  <c r="D68" i="148"/>
  <c r="C68" i="148"/>
  <c r="B68" i="148"/>
  <c r="AB67" i="148"/>
  <c r="AA67" i="148"/>
  <c r="Z67" i="148"/>
  <c r="Y67" i="148"/>
  <c r="X67" i="148"/>
  <c r="W67" i="148"/>
  <c r="V67" i="148"/>
  <c r="U67" i="148"/>
  <c r="T67" i="148"/>
  <c r="S67" i="148"/>
  <c r="R67" i="148"/>
  <c r="E67" i="148"/>
  <c r="D67" i="148"/>
  <c r="C67" i="148"/>
  <c r="B67" i="148"/>
  <c r="AB66" i="148"/>
  <c r="AA66" i="148"/>
  <c r="Z66" i="148"/>
  <c r="Y66" i="148"/>
  <c r="X66" i="148"/>
  <c r="W66" i="148"/>
  <c r="V66" i="148"/>
  <c r="U66" i="148"/>
  <c r="T66" i="148"/>
  <c r="S66" i="148"/>
  <c r="R66" i="148"/>
  <c r="E66" i="148"/>
  <c r="D66" i="148"/>
  <c r="C66" i="148"/>
  <c r="B66" i="148"/>
  <c r="AB65" i="148"/>
  <c r="AA65" i="148"/>
  <c r="Z65" i="148"/>
  <c r="Y65" i="148"/>
  <c r="X65" i="148"/>
  <c r="W65" i="148"/>
  <c r="V65" i="148"/>
  <c r="U65" i="148"/>
  <c r="T65" i="148"/>
  <c r="S65" i="148"/>
  <c r="R65" i="148"/>
  <c r="E65" i="148"/>
  <c r="D65" i="148"/>
  <c r="C65" i="148"/>
  <c r="B65" i="148"/>
  <c r="AB64" i="148"/>
  <c r="AA64" i="148"/>
  <c r="Z64" i="148"/>
  <c r="Y64" i="148"/>
  <c r="X64" i="148"/>
  <c r="W64" i="148"/>
  <c r="V64" i="148"/>
  <c r="U64" i="148"/>
  <c r="T64" i="148"/>
  <c r="S64" i="148"/>
  <c r="R64" i="148"/>
  <c r="E64" i="148"/>
  <c r="D64" i="148"/>
  <c r="C64" i="148"/>
  <c r="B64" i="148"/>
  <c r="AB63" i="148"/>
  <c r="AA63" i="148"/>
  <c r="Z63" i="148"/>
  <c r="Y63" i="148"/>
  <c r="X63" i="148"/>
  <c r="W63" i="148"/>
  <c r="V63" i="148"/>
  <c r="U63" i="148"/>
  <c r="T63" i="148"/>
  <c r="S63" i="148"/>
  <c r="R63" i="148"/>
  <c r="E63" i="148"/>
  <c r="D63" i="148"/>
  <c r="C63" i="148"/>
  <c r="B63" i="148"/>
  <c r="AB62" i="148"/>
  <c r="AA62" i="148"/>
  <c r="Z62" i="148"/>
  <c r="Y62" i="148"/>
  <c r="X62" i="148"/>
  <c r="W62" i="148"/>
  <c r="V62" i="148"/>
  <c r="U62" i="148"/>
  <c r="T62" i="148"/>
  <c r="S62" i="148"/>
  <c r="R62" i="148"/>
  <c r="E62" i="148"/>
  <c r="D62" i="148"/>
  <c r="C62" i="148"/>
  <c r="B62" i="148"/>
  <c r="AB61" i="148"/>
  <c r="AA61" i="148"/>
  <c r="Z61" i="148"/>
  <c r="Y61" i="148"/>
  <c r="X61" i="148"/>
  <c r="W61" i="148"/>
  <c r="V61" i="148"/>
  <c r="U61" i="148"/>
  <c r="T61" i="148"/>
  <c r="S61" i="148"/>
  <c r="R61" i="148"/>
  <c r="E61" i="148"/>
  <c r="D61" i="148"/>
  <c r="C61" i="148"/>
  <c r="B61" i="148"/>
  <c r="AB60" i="148"/>
  <c r="AA60" i="148"/>
  <c r="Z60" i="148"/>
  <c r="Y60" i="148"/>
  <c r="X60" i="148"/>
  <c r="W60" i="148"/>
  <c r="V60" i="148"/>
  <c r="U60" i="148"/>
  <c r="T60" i="148"/>
  <c r="S60" i="148"/>
  <c r="R60" i="148"/>
  <c r="E60" i="148"/>
  <c r="D60" i="148"/>
  <c r="C60" i="148"/>
  <c r="B60" i="148"/>
  <c r="AB59" i="148"/>
  <c r="AA59" i="148"/>
  <c r="Z59" i="148"/>
  <c r="Y59" i="148"/>
  <c r="X59" i="148"/>
  <c r="W59" i="148"/>
  <c r="V59" i="148"/>
  <c r="U59" i="148"/>
  <c r="T59" i="148"/>
  <c r="S59" i="148"/>
  <c r="R59" i="148"/>
  <c r="E59" i="148"/>
  <c r="D59" i="148"/>
  <c r="C59" i="148"/>
  <c r="B59" i="148"/>
  <c r="AB58" i="148"/>
  <c r="AA58" i="148"/>
  <c r="Z58" i="148"/>
  <c r="Y58" i="148"/>
  <c r="X58" i="148"/>
  <c r="W58" i="148"/>
  <c r="V58" i="148"/>
  <c r="U58" i="148"/>
  <c r="T58" i="148"/>
  <c r="S58" i="148"/>
  <c r="R58" i="148"/>
  <c r="E58" i="148"/>
  <c r="D58" i="148"/>
  <c r="C58" i="148"/>
  <c r="B58" i="148"/>
  <c r="AB57" i="148"/>
  <c r="AA57" i="148"/>
  <c r="Z57" i="148"/>
  <c r="Y57" i="148"/>
  <c r="X57" i="148"/>
  <c r="W57" i="148"/>
  <c r="V57" i="148"/>
  <c r="U57" i="148"/>
  <c r="T57" i="148"/>
  <c r="S57" i="148"/>
  <c r="R57" i="148"/>
  <c r="E57" i="148"/>
  <c r="D57" i="148"/>
  <c r="C57" i="148"/>
  <c r="B57" i="148"/>
  <c r="AB56" i="148"/>
  <c r="AA56" i="148"/>
  <c r="Z56" i="148"/>
  <c r="Y56" i="148"/>
  <c r="X56" i="148"/>
  <c r="W56" i="148"/>
  <c r="V56" i="148"/>
  <c r="U56" i="148"/>
  <c r="T56" i="148"/>
  <c r="S56" i="148"/>
  <c r="R56" i="148"/>
  <c r="E56" i="148"/>
  <c r="D56" i="148"/>
  <c r="C56" i="148"/>
  <c r="B56" i="148"/>
  <c r="AB55" i="148"/>
  <c r="AA55" i="148"/>
  <c r="Z55" i="148"/>
  <c r="Y55" i="148"/>
  <c r="X55" i="148"/>
  <c r="W55" i="148"/>
  <c r="V55" i="148"/>
  <c r="U55" i="148"/>
  <c r="T55" i="148"/>
  <c r="S55" i="148"/>
  <c r="R55" i="148"/>
  <c r="E55" i="148"/>
  <c r="D55" i="148"/>
  <c r="C55" i="148"/>
  <c r="B55" i="148"/>
  <c r="AB54" i="148"/>
  <c r="AA54" i="148"/>
  <c r="Z54" i="148"/>
  <c r="Y54" i="148"/>
  <c r="X54" i="148"/>
  <c r="W54" i="148"/>
  <c r="V54" i="148"/>
  <c r="U54" i="148"/>
  <c r="T54" i="148"/>
  <c r="S54" i="148"/>
  <c r="R54" i="148"/>
  <c r="E54" i="148"/>
  <c r="D54" i="148"/>
  <c r="C54" i="148"/>
  <c r="B54" i="148"/>
  <c r="AB53" i="148"/>
  <c r="AA53" i="148"/>
  <c r="Z53" i="148"/>
  <c r="Y53" i="148"/>
  <c r="X53" i="148"/>
  <c r="W53" i="148"/>
  <c r="V53" i="148"/>
  <c r="U53" i="148"/>
  <c r="T53" i="148"/>
  <c r="S53" i="148"/>
  <c r="R53" i="148"/>
  <c r="E53" i="148"/>
  <c r="D53" i="148"/>
  <c r="C53" i="148"/>
  <c r="B53" i="148"/>
  <c r="AB52" i="148"/>
  <c r="AA52" i="148"/>
  <c r="Z52" i="148"/>
  <c r="Y52" i="148"/>
  <c r="X52" i="148"/>
  <c r="W52" i="148"/>
  <c r="V52" i="148"/>
  <c r="U52" i="148"/>
  <c r="T52" i="148"/>
  <c r="S52" i="148"/>
  <c r="R52" i="148"/>
  <c r="E52" i="148"/>
  <c r="D52" i="148"/>
  <c r="C52" i="148"/>
  <c r="B52" i="148"/>
  <c r="AB51" i="148"/>
  <c r="AA51" i="148"/>
  <c r="Z51" i="148"/>
  <c r="Y51" i="148"/>
  <c r="X51" i="148"/>
  <c r="W51" i="148"/>
  <c r="V51" i="148"/>
  <c r="U51" i="148"/>
  <c r="T51" i="148"/>
  <c r="S51" i="148"/>
  <c r="R51" i="148"/>
  <c r="E51" i="148"/>
  <c r="D51" i="148"/>
  <c r="C51" i="148"/>
  <c r="B51" i="148"/>
  <c r="AB50" i="148"/>
  <c r="AA50" i="148"/>
  <c r="Z50" i="148"/>
  <c r="Y50" i="148"/>
  <c r="X50" i="148"/>
  <c r="W50" i="148"/>
  <c r="V50" i="148"/>
  <c r="U50" i="148"/>
  <c r="T50" i="148"/>
  <c r="S50" i="148"/>
  <c r="R50" i="148"/>
  <c r="E50" i="148"/>
  <c r="D50" i="148"/>
  <c r="C50" i="148"/>
  <c r="B50" i="148"/>
  <c r="AB49" i="148"/>
  <c r="AA49" i="148"/>
  <c r="Z49" i="148"/>
  <c r="Y49" i="148"/>
  <c r="X49" i="148"/>
  <c r="W49" i="148"/>
  <c r="V49" i="148"/>
  <c r="U49" i="148"/>
  <c r="T49" i="148"/>
  <c r="S49" i="148"/>
  <c r="R49" i="148"/>
  <c r="E49" i="148"/>
  <c r="D49" i="148"/>
  <c r="C49" i="148"/>
  <c r="B49" i="148"/>
  <c r="AB48" i="148"/>
  <c r="AA48" i="148"/>
  <c r="Z48" i="148"/>
  <c r="Y48" i="148"/>
  <c r="X48" i="148"/>
  <c r="W48" i="148"/>
  <c r="V48" i="148"/>
  <c r="U48" i="148"/>
  <c r="T48" i="148"/>
  <c r="S48" i="148"/>
  <c r="R48" i="148"/>
  <c r="E48" i="148"/>
  <c r="D48" i="148"/>
  <c r="C48" i="148"/>
  <c r="B48" i="148"/>
  <c r="AB47" i="148"/>
  <c r="AA47" i="148"/>
  <c r="Z47" i="148"/>
  <c r="Y47" i="148"/>
  <c r="X47" i="148"/>
  <c r="W47" i="148"/>
  <c r="V47" i="148"/>
  <c r="U47" i="148"/>
  <c r="T47" i="148"/>
  <c r="S47" i="148"/>
  <c r="R47" i="148"/>
  <c r="E47" i="148"/>
  <c r="D47" i="148"/>
  <c r="C47" i="148"/>
  <c r="B47" i="148"/>
  <c r="AB46" i="148"/>
  <c r="AA46" i="148"/>
  <c r="Z46" i="148"/>
  <c r="Y46" i="148"/>
  <c r="X46" i="148"/>
  <c r="W46" i="148"/>
  <c r="V46" i="148"/>
  <c r="U46" i="148"/>
  <c r="T46" i="148"/>
  <c r="S46" i="148"/>
  <c r="R46" i="148"/>
  <c r="E46" i="148"/>
  <c r="D46" i="148"/>
  <c r="C46" i="148"/>
  <c r="B46" i="148"/>
  <c r="AB45" i="148"/>
  <c r="AA45" i="148"/>
  <c r="Z45" i="148"/>
  <c r="Y45" i="148"/>
  <c r="X45" i="148"/>
  <c r="W45" i="148"/>
  <c r="V45" i="148"/>
  <c r="U45" i="148"/>
  <c r="T45" i="148"/>
  <c r="S45" i="148"/>
  <c r="R45" i="148"/>
  <c r="E45" i="148"/>
  <c r="D45" i="148"/>
  <c r="C45" i="148"/>
  <c r="B45" i="148"/>
  <c r="AB44" i="148"/>
  <c r="AA44" i="148"/>
  <c r="Z44" i="148"/>
  <c r="Y44" i="148"/>
  <c r="X44" i="148"/>
  <c r="W44" i="148"/>
  <c r="V44" i="148"/>
  <c r="U44" i="148"/>
  <c r="T44" i="148"/>
  <c r="S44" i="148"/>
  <c r="R44" i="148"/>
  <c r="E44" i="148"/>
  <c r="D44" i="148"/>
  <c r="C44" i="148"/>
  <c r="B44" i="148"/>
  <c r="AB43" i="148"/>
  <c r="AA43" i="148"/>
  <c r="Z43" i="148"/>
  <c r="Y43" i="148"/>
  <c r="X43" i="148"/>
  <c r="W43" i="148"/>
  <c r="V43" i="148"/>
  <c r="U43" i="148"/>
  <c r="T43" i="148"/>
  <c r="S43" i="148"/>
  <c r="R43" i="148"/>
  <c r="E43" i="148"/>
  <c r="D43" i="148"/>
  <c r="C43" i="148"/>
  <c r="B43" i="148"/>
  <c r="AB42" i="148"/>
  <c r="AA42" i="148"/>
  <c r="Z42" i="148"/>
  <c r="Y42" i="148"/>
  <c r="X42" i="148"/>
  <c r="W42" i="148"/>
  <c r="V42" i="148"/>
  <c r="U42" i="148"/>
  <c r="T42" i="148"/>
  <c r="S42" i="148"/>
  <c r="R42" i="148"/>
  <c r="E42" i="148"/>
  <c r="D42" i="148"/>
  <c r="C42" i="148"/>
  <c r="B42" i="148"/>
  <c r="AB41" i="148"/>
  <c r="AA41" i="148"/>
  <c r="Z41" i="148"/>
  <c r="Y41" i="148"/>
  <c r="X41" i="148"/>
  <c r="W41" i="148"/>
  <c r="V41" i="148"/>
  <c r="U41" i="148"/>
  <c r="T41" i="148"/>
  <c r="S41" i="148"/>
  <c r="R41" i="148"/>
  <c r="E41" i="148"/>
  <c r="D41" i="148"/>
  <c r="C41" i="148"/>
  <c r="B41" i="148"/>
  <c r="AB40" i="148"/>
  <c r="AA40" i="148"/>
  <c r="Z40" i="148"/>
  <c r="Y40" i="148"/>
  <c r="X40" i="148"/>
  <c r="W40" i="148"/>
  <c r="V40" i="148"/>
  <c r="U40" i="148"/>
  <c r="T40" i="148"/>
  <c r="S40" i="148"/>
  <c r="R40" i="148"/>
  <c r="E40" i="148"/>
  <c r="D40" i="148"/>
  <c r="C40" i="148"/>
  <c r="B40" i="148"/>
  <c r="AB39" i="148"/>
  <c r="AA39" i="148"/>
  <c r="Z39" i="148"/>
  <c r="Y39" i="148"/>
  <c r="X39" i="148"/>
  <c r="W39" i="148"/>
  <c r="V39" i="148"/>
  <c r="U39" i="148"/>
  <c r="T39" i="148"/>
  <c r="S39" i="148"/>
  <c r="R39" i="148"/>
  <c r="E39" i="148"/>
  <c r="D39" i="148"/>
  <c r="C39" i="148"/>
  <c r="B39" i="148"/>
  <c r="AB38" i="148"/>
  <c r="AA38" i="148"/>
  <c r="Z38" i="148"/>
  <c r="Y38" i="148"/>
  <c r="X38" i="148"/>
  <c r="W38" i="148"/>
  <c r="V38" i="148"/>
  <c r="U38" i="148"/>
  <c r="T38" i="148"/>
  <c r="S38" i="148"/>
  <c r="R38" i="148"/>
  <c r="E38" i="148"/>
  <c r="D38" i="148"/>
  <c r="C38" i="148"/>
  <c r="B38" i="148"/>
  <c r="AB37" i="148"/>
  <c r="AA37" i="148"/>
  <c r="Z37" i="148"/>
  <c r="Y37" i="148"/>
  <c r="X37" i="148"/>
  <c r="W37" i="148"/>
  <c r="V37" i="148"/>
  <c r="U37" i="148"/>
  <c r="T37" i="148"/>
  <c r="S37" i="148"/>
  <c r="R37" i="148"/>
  <c r="E37" i="148"/>
  <c r="D37" i="148"/>
  <c r="C37" i="148"/>
  <c r="B37" i="148"/>
  <c r="AB36" i="148"/>
  <c r="AA36" i="148"/>
  <c r="Z36" i="148"/>
  <c r="Y36" i="148"/>
  <c r="X36" i="148"/>
  <c r="W36" i="148"/>
  <c r="V36" i="148"/>
  <c r="U36" i="148"/>
  <c r="T36" i="148"/>
  <c r="S36" i="148"/>
  <c r="R36" i="148"/>
  <c r="E36" i="148"/>
  <c r="D36" i="148"/>
  <c r="C36" i="148"/>
  <c r="B36" i="148"/>
  <c r="AB35" i="148"/>
  <c r="AA35" i="148"/>
  <c r="Z35" i="148"/>
  <c r="Y35" i="148"/>
  <c r="X35" i="148"/>
  <c r="W35" i="148"/>
  <c r="V35" i="148"/>
  <c r="U35" i="148"/>
  <c r="T35" i="148"/>
  <c r="S35" i="148"/>
  <c r="R35" i="148"/>
  <c r="E35" i="148"/>
  <c r="D35" i="148"/>
  <c r="C35" i="148"/>
  <c r="B35" i="148"/>
  <c r="AB34" i="148"/>
  <c r="AA34" i="148"/>
  <c r="Z34" i="148"/>
  <c r="Y34" i="148"/>
  <c r="X34" i="148"/>
  <c r="W34" i="148"/>
  <c r="V34" i="148"/>
  <c r="U34" i="148"/>
  <c r="T34" i="148"/>
  <c r="S34" i="148"/>
  <c r="R34" i="148"/>
  <c r="E34" i="148"/>
  <c r="D34" i="148"/>
  <c r="C34" i="148"/>
  <c r="B34" i="148"/>
  <c r="AB33" i="148"/>
  <c r="AA33" i="148"/>
  <c r="Z33" i="148"/>
  <c r="Y33" i="148"/>
  <c r="X33" i="148"/>
  <c r="W33" i="148"/>
  <c r="V33" i="148"/>
  <c r="U33" i="148"/>
  <c r="T33" i="148"/>
  <c r="S33" i="148"/>
  <c r="R33" i="148"/>
  <c r="E33" i="148"/>
  <c r="D33" i="148"/>
  <c r="C33" i="148"/>
  <c r="P33" i="148"/>
  <c r="B33" i="148"/>
  <c r="AB32" i="148"/>
  <c r="AA32" i="148"/>
  <c r="Z32" i="148"/>
  <c r="Y32" i="148"/>
  <c r="X32" i="148"/>
  <c r="W32" i="148"/>
  <c r="V32" i="148"/>
  <c r="U32" i="148"/>
  <c r="T32" i="148"/>
  <c r="S32" i="148"/>
  <c r="R32" i="148"/>
  <c r="E32" i="148"/>
  <c r="D32" i="148"/>
  <c r="C32" i="148"/>
  <c r="P32" i="148"/>
  <c r="B32" i="148"/>
  <c r="AB31" i="148"/>
  <c r="AA31" i="148"/>
  <c r="Z31" i="148"/>
  <c r="Y31" i="148"/>
  <c r="X31" i="148"/>
  <c r="W31" i="148"/>
  <c r="V31" i="148"/>
  <c r="U31" i="148"/>
  <c r="T31" i="148"/>
  <c r="S31" i="148"/>
  <c r="R31" i="148"/>
  <c r="E31" i="148"/>
  <c r="D31" i="148"/>
  <c r="C31" i="148"/>
  <c r="B31" i="148"/>
  <c r="AB30" i="148"/>
  <c r="AA30" i="148"/>
  <c r="Z30" i="148"/>
  <c r="Y30" i="148"/>
  <c r="X30" i="148"/>
  <c r="W30" i="148"/>
  <c r="V30" i="148"/>
  <c r="U30" i="148"/>
  <c r="T30" i="148"/>
  <c r="S30" i="148"/>
  <c r="R30" i="148"/>
  <c r="E30" i="148"/>
  <c r="D30" i="148"/>
  <c r="C30" i="148"/>
  <c r="B30" i="148"/>
  <c r="AB29" i="148"/>
  <c r="AA29" i="148"/>
  <c r="Z29" i="148"/>
  <c r="Y29" i="148"/>
  <c r="X29" i="148"/>
  <c r="W29" i="148"/>
  <c r="V29" i="148"/>
  <c r="U29" i="148"/>
  <c r="T29" i="148"/>
  <c r="S29" i="148"/>
  <c r="R29" i="148"/>
  <c r="E29" i="148"/>
  <c r="D29" i="148"/>
  <c r="C29" i="148"/>
  <c r="B29" i="148"/>
  <c r="AB28" i="148"/>
  <c r="AA28" i="148"/>
  <c r="Z28" i="148"/>
  <c r="Y28" i="148"/>
  <c r="X28" i="148"/>
  <c r="W28" i="148"/>
  <c r="V28" i="148"/>
  <c r="U28" i="148"/>
  <c r="T28" i="148"/>
  <c r="S28" i="148"/>
  <c r="R28" i="148"/>
  <c r="E28" i="148"/>
  <c r="D28" i="148"/>
  <c r="C28" i="148"/>
  <c r="B28" i="148"/>
  <c r="AB27" i="148"/>
  <c r="AA27" i="148"/>
  <c r="Z27" i="148"/>
  <c r="Y27" i="148"/>
  <c r="X27" i="148"/>
  <c r="W27" i="148"/>
  <c r="V27" i="148"/>
  <c r="U27" i="148"/>
  <c r="T27" i="148"/>
  <c r="S27" i="148"/>
  <c r="R27" i="148"/>
  <c r="E27" i="148"/>
  <c r="D27" i="148"/>
  <c r="C27" i="148"/>
  <c r="B27" i="148"/>
  <c r="AB26" i="148"/>
  <c r="AA26" i="148"/>
  <c r="Z26" i="148"/>
  <c r="Y26" i="148"/>
  <c r="X26" i="148"/>
  <c r="W26" i="148"/>
  <c r="V26" i="148"/>
  <c r="U26" i="148"/>
  <c r="T26" i="148"/>
  <c r="S26" i="148"/>
  <c r="R26" i="148"/>
  <c r="E26" i="148"/>
  <c r="D26" i="148"/>
  <c r="C26" i="148"/>
  <c r="B26" i="148"/>
  <c r="AB25" i="148"/>
  <c r="AA25" i="148"/>
  <c r="Z25" i="148"/>
  <c r="Y25" i="148"/>
  <c r="X25" i="148"/>
  <c r="W25" i="148"/>
  <c r="V25" i="148"/>
  <c r="U25" i="148"/>
  <c r="T25" i="148"/>
  <c r="S25" i="148"/>
  <c r="R25" i="148"/>
  <c r="E25" i="148"/>
  <c r="D25" i="148"/>
  <c r="C25" i="148"/>
  <c r="B25" i="148"/>
  <c r="AB24" i="148"/>
  <c r="AA24" i="148"/>
  <c r="Z24" i="148"/>
  <c r="Y24" i="148"/>
  <c r="X24" i="148"/>
  <c r="W24" i="148"/>
  <c r="V24" i="148"/>
  <c r="U24" i="148"/>
  <c r="T24" i="148"/>
  <c r="S24" i="148"/>
  <c r="R24" i="148"/>
  <c r="E24" i="148"/>
  <c r="D24" i="148"/>
  <c r="C24" i="148"/>
  <c r="B24" i="148"/>
  <c r="AB23" i="148"/>
  <c r="AA23" i="148"/>
  <c r="Z23" i="148"/>
  <c r="Y23" i="148"/>
  <c r="X23" i="148"/>
  <c r="W23" i="148"/>
  <c r="V23" i="148"/>
  <c r="U23" i="148"/>
  <c r="T23" i="148"/>
  <c r="S23" i="148"/>
  <c r="R23" i="148"/>
  <c r="E23" i="148"/>
  <c r="D23" i="148"/>
  <c r="C23" i="148"/>
  <c r="B23" i="148"/>
  <c r="AB22" i="148"/>
  <c r="AA22" i="148"/>
  <c r="Z22" i="148"/>
  <c r="Y22" i="148"/>
  <c r="X22" i="148"/>
  <c r="W22" i="148"/>
  <c r="V22" i="148"/>
  <c r="U22" i="148"/>
  <c r="T22" i="148"/>
  <c r="S22" i="148"/>
  <c r="R22" i="148"/>
  <c r="E22" i="148"/>
  <c r="D22" i="148"/>
  <c r="C22" i="148"/>
  <c r="B22" i="148"/>
  <c r="AB21" i="148"/>
  <c r="AA21" i="148"/>
  <c r="Z21" i="148"/>
  <c r="Y21" i="148"/>
  <c r="X21" i="148"/>
  <c r="W21" i="148"/>
  <c r="V21" i="148"/>
  <c r="U21" i="148"/>
  <c r="T21" i="148"/>
  <c r="S21" i="148"/>
  <c r="R21" i="148"/>
  <c r="E21" i="148"/>
  <c r="D21" i="148"/>
  <c r="C21" i="148"/>
  <c r="B21" i="148"/>
  <c r="AB20" i="148"/>
  <c r="AA20" i="148"/>
  <c r="Z20" i="148"/>
  <c r="Y20" i="148"/>
  <c r="X20" i="148"/>
  <c r="W20" i="148"/>
  <c r="V20" i="148"/>
  <c r="U20" i="148"/>
  <c r="T20" i="148"/>
  <c r="S20" i="148"/>
  <c r="R20" i="148"/>
  <c r="E20" i="148"/>
  <c r="D20" i="148"/>
  <c r="C20" i="148"/>
  <c r="B20" i="148"/>
  <c r="AB19" i="148"/>
  <c r="AA19" i="148"/>
  <c r="Z19" i="148"/>
  <c r="Y19" i="148"/>
  <c r="X19" i="148"/>
  <c r="W19" i="148"/>
  <c r="V19" i="148"/>
  <c r="U19" i="148"/>
  <c r="T19" i="148"/>
  <c r="S19" i="148"/>
  <c r="R19" i="148"/>
  <c r="E19" i="148"/>
  <c r="D19" i="148"/>
  <c r="C19" i="148"/>
  <c r="B19" i="148"/>
  <c r="AB18" i="148"/>
  <c r="AA18" i="148"/>
  <c r="Z18" i="148"/>
  <c r="Y18" i="148"/>
  <c r="X18" i="148"/>
  <c r="W18" i="148"/>
  <c r="V18" i="148"/>
  <c r="U18" i="148"/>
  <c r="T18" i="148"/>
  <c r="S18" i="148"/>
  <c r="R18" i="148"/>
  <c r="E18" i="148"/>
  <c r="D18" i="148"/>
  <c r="C18" i="148"/>
  <c r="B18" i="148"/>
  <c r="AB17" i="148"/>
  <c r="AA17" i="148"/>
  <c r="Z17" i="148"/>
  <c r="Y17" i="148"/>
  <c r="X17" i="148"/>
  <c r="W17" i="148"/>
  <c r="V17" i="148"/>
  <c r="U17" i="148"/>
  <c r="T17" i="148"/>
  <c r="S17" i="148"/>
  <c r="R17" i="148"/>
  <c r="E17" i="148"/>
  <c r="D17" i="148"/>
  <c r="C17" i="148"/>
  <c r="P17" i="148" s="1"/>
  <c r="B17" i="148"/>
  <c r="AB16" i="148"/>
  <c r="AA16" i="148"/>
  <c r="Z16" i="148"/>
  <c r="Y16" i="148"/>
  <c r="X16" i="148"/>
  <c r="W16" i="148"/>
  <c r="V16" i="148"/>
  <c r="U16" i="148"/>
  <c r="T16" i="148"/>
  <c r="S16" i="148"/>
  <c r="R16" i="148"/>
  <c r="E16" i="148"/>
  <c r="D16" i="148"/>
  <c r="C16" i="148"/>
  <c r="P16" i="148" s="1"/>
  <c r="B16" i="148"/>
  <c r="AB15" i="148"/>
  <c r="AA15" i="148"/>
  <c r="Z15" i="148"/>
  <c r="Y15" i="148"/>
  <c r="X15" i="148"/>
  <c r="W15" i="148"/>
  <c r="V15" i="148"/>
  <c r="U15" i="148"/>
  <c r="T15" i="148"/>
  <c r="S15" i="148"/>
  <c r="R15" i="148"/>
  <c r="E15" i="148"/>
  <c r="D15" i="148"/>
  <c r="C15" i="148"/>
  <c r="P15" i="148" s="1"/>
  <c r="B15" i="148"/>
  <c r="AB14" i="148"/>
  <c r="AA14" i="148"/>
  <c r="Z14" i="148"/>
  <c r="Y14" i="148"/>
  <c r="X14" i="148"/>
  <c r="W14" i="148"/>
  <c r="V14" i="148"/>
  <c r="U14" i="148"/>
  <c r="T14" i="148"/>
  <c r="S14" i="148"/>
  <c r="R14" i="148"/>
  <c r="E14" i="148"/>
  <c r="D14" i="148"/>
  <c r="C14" i="148"/>
  <c r="P14" i="148" s="1"/>
  <c r="B14" i="148"/>
  <c r="AB13" i="148"/>
  <c r="AA13" i="148"/>
  <c r="Z13" i="148"/>
  <c r="Y13" i="148"/>
  <c r="X13" i="148"/>
  <c r="W13" i="148"/>
  <c r="V13" i="148"/>
  <c r="U13" i="148"/>
  <c r="T13" i="148"/>
  <c r="S13" i="148"/>
  <c r="R13" i="148"/>
  <c r="E13" i="148"/>
  <c r="D13" i="148"/>
  <c r="C13" i="148"/>
  <c r="B13" i="148"/>
  <c r="AB12" i="148"/>
  <c r="AA12" i="148"/>
  <c r="Z12" i="148"/>
  <c r="Y12" i="148"/>
  <c r="X12" i="148"/>
  <c r="W12" i="148"/>
  <c r="V12" i="148"/>
  <c r="U12" i="148"/>
  <c r="T12" i="148"/>
  <c r="S12" i="148"/>
  <c r="R12" i="148"/>
  <c r="E12" i="148"/>
  <c r="D12" i="148"/>
  <c r="C12" i="148"/>
  <c r="B12" i="148"/>
  <c r="AB11" i="148"/>
  <c r="AA11" i="148"/>
  <c r="Z11" i="148"/>
  <c r="Y11" i="148"/>
  <c r="X11" i="148"/>
  <c r="W11" i="148"/>
  <c r="V11" i="148"/>
  <c r="U11" i="148"/>
  <c r="T11" i="148"/>
  <c r="S11" i="148"/>
  <c r="R11" i="148"/>
  <c r="E11" i="148"/>
  <c r="D11" i="148"/>
  <c r="C11" i="148"/>
  <c r="B11" i="148"/>
  <c r="AB10" i="148"/>
  <c r="AA10" i="148"/>
  <c r="Z10" i="148"/>
  <c r="Y10" i="148"/>
  <c r="X10" i="148"/>
  <c r="W10" i="148"/>
  <c r="V10" i="148"/>
  <c r="U10" i="148"/>
  <c r="T10" i="148"/>
  <c r="S10" i="148"/>
  <c r="R10" i="148"/>
  <c r="E10" i="148"/>
  <c r="D10" i="148"/>
  <c r="C10" i="148"/>
  <c r="P10" i="148" s="1"/>
  <c r="B10" i="148"/>
  <c r="AB9" i="148"/>
  <c r="AA9" i="148"/>
  <c r="Z9" i="148"/>
  <c r="Y9" i="148"/>
  <c r="X9" i="148"/>
  <c r="W9" i="148"/>
  <c r="V9" i="148"/>
  <c r="U9" i="148"/>
  <c r="T9" i="148"/>
  <c r="S9" i="148"/>
  <c r="R9" i="148"/>
  <c r="E9" i="148"/>
  <c r="D9" i="148"/>
  <c r="C9" i="148"/>
  <c r="P9" i="148" s="1"/>
  <c r="B9" i="148"/>
  <c r="AB8" i="148"/>
  <c r="AA8" i="148"/>
  <c r="Z8" i="148"/>
  <c r="Y8" i="148"/>
  <c r="X8" i="148"/>
  <c r="W8" i="148"/>
  <c r="V8" i="148"/>
  <c r="U8" i="148"/>
  <c r="T8" i="148"/>
  <c r="S8" i="148"/>
  <c r="R8" i="148"/>
  <c r="E8" i="148"/>
  <c r="D8" i="148"/>
  <c r="C8" i="148"/>
  <c r="P8" i="148" s="1"/>
  <c r="B8" i="148"/>
  <c r="AB7" i="148"/>
  <c r="AA7" i="148"/>
  <c r="Z7" i="148"/>
  <c r="Y7" i="148"/>
  <c r="X7" i="148"/>
  <c r="W7" i="148"/>
  <c r="V7" i="148"/>
  <c r="U7" i="148"/>
  <c r="T7" i="148"/>
  <c r="S7" i="148"/>
  <c r="R7" i="148"/>
  <c r="E7" i="148"/>
  <c r="D7" i="148"/>
  <c r="C7" i="148"/>
  <c r="B7" i="148"/>
  <c r="AB6" i="148"/>
  <c r="AA6" i="148"/>
  <c r="Z6" i="148"/>
  <c r="Y6" i="148"/>
  <c r="X6" i="148"/>
  <c r="W6" i="148"/>
  <c r="V6" i="148"/>
  <c r="U6" i="148"/>
  <c r="T6" i="148"/>
  <c r="S6" i="148"/>
  <c r="R6" i="148"/>
  <c r="E6" i="148"/>
  <c r="D6" i="148"/>
  <c r="C6" i="148"/>
  <c r="B6" i="148"/>
  <c r="AB5" i="148"/>
  <c r="AA5" i="148"/>
  <c r="Z5" i="148"/>
  <c r="Y5" i="148"/>
  <c r="X5" i="148"/>
  <c r="W5" i="148"/>
  <c r="V5" i="148"/>
  <c r="U5" i="148"/>
  <c r="T5" i="148"/>
  <c r="S5" i="148"/>
  <c r="R5" i="148"/>
  <c r="E5" i="148"/>
  <c r="D5" i="148"/>
  <c r="C5" i="148"/>
  <c r="B5" i="148"/>
  <c r="AB4" i="148"/>
  <c r="AA4" i="148"/>
  <c r="Z4" i="148"/>
  <c r="Y4" i="148"/>
  <c r="X4" i="148"/>
  <c r="W4" i="148"/>
  <c r="V4" i="148"/>
  <c r="U4" i="148"/>
  <c r="T4" i="148"/>
  <c r="S4" i="148"/>
  <c r="R4" i="148"/>
  <c r="E4" i="148"/>
  <c r="D4" i="148"/>
  <c r="C4" i="148"/>
  <c r="B4" i="148"/>
  <c r="AB3" i="148"/>
  <c r="E3" i="148"/>
  <c r="D3" i="148"/>
  <c r="C3" i="148"/>
  <c r="B3" i="148"/>
  <c r="A73" i="5"/>
  <c r="D73" i="5" s="1"/>
  <c r="AK26" i="151"/>
  <c r="A6" i="5"/>
  <c r="A7" i="5"/>
  <c r="B7" i="5" s="1"/>
  <c r="A8" i="5"/>
  <c r="C8" i="5" s="1"/>
  <c r="A9" i="5"/>
  <c r="A10" i="5"/>
  <c r="C10" i="5" s="1"/>
  <c r="A11" i="5"/>
  <c r="B11" i="5" s="1"/>
  <c r="A12" i="5"/>
  <c r="D12" i="5" s="1"/>
  <c r="A13" i="5"/>
  <c r="B13" i="5" s="1"/>
  <c r="A14" i="5"/>
  <c r="E14" i="5" s="1"/>
  <c r="A15" i="5"/>
  <c r="C15" i="5" s="1"/>
  <c r="A16" i="5"/>
  <c r="A17" i="5"/>
  <c r="B17" i="5" s="1"/>
  <c r="A18" i="5"/>
  <c r="B18" i="5" s="1"/>
  <c r="A19" i="5"/>
  <c r="B19" i="5" s="1"/>
  <c r="A20" i="5"/>
  <c r="D20" i="5" s="1"/>
  <c r="A21" i="5"/>
  <c r="D21" i="5" s="1"/>
  <c r="A22" i="5"/>
  <c r="E22" i="5" s="1"/>
  <c r="A23" i="5"/>
  <c r="A24" i="5"/>
  <c r="E24" i="5" s="1"/>
  <c r="A25" i="5"/>
  <c r="B25" i="5" s="1"/>
  <c r="A26" i="5"/>
  <c r="B26" i="5" s="1"/>
  <c r="A27" i="5"/>
  <c r="E27" i="5" s="1"/>
  <c r="A28" i="5"/>
  <c r="D28" i="5" s="1"/>
  <c r="A29" i="5"/>
  <c r="E29" i="5" s="1"/>
  <c r="A30" i="5"/>
  <c r="A31" i="5"/>
  <c r="C31" i="5" s="1"/>
  <c r="A32" i="5"/>
  <c r="C32" i="5" s="1"/>
  <c r="A33" i="5"/>
  <c r="B33" i="5" s="1"/>
  <c r="A34" i="5"/>
  <c r="E34" i="5" s="1"/>
  <c r="A35" i="5"/>
  <c r="D35" i="5" s="1"/>
  <c r="A36" i="5"/>
  <c r="B36" i="5" s="1"/>
  <c r="A37" i="5"/>
  <c r="D37" i="5" s="1"/>
  <c r="A38" i="5"/>
  <c r="D38" i="5" s="1"/>
  <c r="A39" i="5"/>
  <c r="C39" i="5" s="1"/>
  <c r="A40" i="5"/>
  <c r="C40" i="5" s="1"/>
  <c r="A41" i="5"/>
  <c r="A42" i="5"/>
  <c r="D42" i="5" s="1"/>
  <c r="A43" i="5"/>
  <c r="C43" i="5" s="1"/>
  <c r="A44" i="5"/>
  <c r="C44" i="5" s="1"/>
  <c r="A45" i="5"/>
  <c r="C45" i="5" s="1"/>
  <c r="A46" i="5"/>
  <c r="D46" i="5" s="1"/>
  <c r="A47" i="5"/>
  <c r="B47" i="5" s="1"/>
  <c r="A48" i="5"/>
  <c r="B48" i="5" s="1"/>
  <c r="A49" i="5"/>
  <c r="D49" i="5" s="1"/>
  <c r="A50" i="5"/>
  <c r="B50" i="5" s="1"/>
  <c r="A51" i="5"/>
  <c r="E51" i="5" s="1"/>
  <c r="A52" i="5"/>
  <c r="D52" i="5" s="1"/>
  <c r="A53" i="5"/>
  <c r="E53" i="5" s="1"/>
  <c r="A54" i="5"/>
  <c r="A55" i="5"/>
  <c r="A56" i="5"/>
  <c r="E56" i="5" s="1"/>
  <c r="A57" i="5"/>
  <c r="E57" i="5" s="1"/>
  <c r="A58" i="5"/>
  <c r="B58" i="5" s="1"/>
  <c r="A59" i="5"/>
  <c r="B59" i="5" s="1"/>
  <c r="A60" i="5"/>
  <c r="E60" i="5" s="1"/>
  <c r="A61" i="5"/>
  <c r="B61" i="5" s="1"/>
  <c r="A62" i="5"/>
  <c r="D62" i="5" s="1"/>
  <c r="A63" i="5"/>
  <c r="C63" i="5" s="1"/>
  <c r="A64" i="5"/>
  <c r="D64" i="5" s="1"/>
  <c r="A65" i="5"/>
  <c r="D65" i="5" s="1"/>
  <c r="A66" i="5"/>
  <c r="B66" i="5" s="1"/>
  <c r="A67" i="5"/>
  <c r="E67" i="5" s="1"/>
  <c r="A68" i="5"/>
  <c r="B68" i="5" s="1"/>
  <c r="A69" i="5"/>
  <c r="D69" i="5" s="1"/>
  <c r="A70" i="5"/>
  <c r="D70" i="5" s="1"/>
  <c r="A71" i="5"/>
  <c r="A72" i="5"/>
  <c r="D72" i="5" s="1"/>
  <c r="A74" i="5"/>
  <c r="D74" i="5" s="1"/>
  <c r="A75" i="5"/>
  <c r="A76" i="5"/>
  <c r="D76" i="5" s="1"/>
  <c r="A77" i="5"/>
  <c r="B77" i="5" s="1"/>
  <c r="A78" i="5"/>
  <c r="C78" i="5" s="1"/>
  <c r="A79" i="5"/>
  <c r="D79" i="5" s="1"/>
  <c r="A80" i="5"/>
  <c r="E80" i="5" s="1"/>
  <c r="A81" i="5"/>
  <c r="B81" i="5" s="1"/>
  <c r="A82" i="5"/>
  <c r="C82" i="5" s="1"/>
  <c r="A83" i="5"/>
  <c r="E83" i="5" s="1"/>
  <c r="A84" i="5"/>
  <c r="A85" i="5"/>
  <c r="D85" i="5" s="1"/>
  <c r="A86" i="5"/>
  <c r="E86" i="5" s="1"/>
  <c r="A87" i="5"/>
  <c r="C87" i="5" s="1"/>
  <c r="A88" i="5"/>
  <c r="B88" i="5" s="1"/>
  <c r="A89" i="5"/>
  <c r="E89" i="5" s="1"/>
  <c r="A90" i="5"/>
  <c r="C90" i="5" s="1"/>
  <c r="A91" i="5"/>
  <c r="A92" i="5"/>
  <c r="D92" i="5" s="1"/>
  <c r="A93" i="5"/>
  <c r="C93" i="5" s="1"/>
  <c r="A94" i="5"/>
  <c r="C94" i="5" s="1"/>
  <c r="A95" i="5"/>
  <c r="D95" i="5" s="1"/>
  <c r="A96" i="5"/>
  <c r="B96" i="5" s="1"/>
  <c r="A97" i="5"/>
  <c r="D97" i="5" s="1"/>
  <c r="A98" i="5"/>
  <c r="B98" i="5" s="1"/>
  <c r="A99" i="5"/>
  <c r="E99" i="5" s="1"/>
  <c r="A100" i="5"/>
  <c r="A101" i="5"/>
  <c r="D101" i="5" s="1"/>
  <c r="A102" i="5"/>
  <c r="E102" i="5" s="1"/>
  <c r="A103" i="5"/>
  <c r="C103" i="5" s="1"/>
  <c r="A104" i="5"/>
  <c r="E104" i="5" s="1"/>
  <c r="A105" i="5"/>
  <c r="B105" i="5" s="1"/>
  <c r="A106" i="5"/>
  <c r="D106" i="5" s="1"/>
  <c r="A107" i="5"/>
  <c r="A108" i="5"/>
  <c r="A109" i="5"/>
  <c r="B109" i="5" s="1"/>
  <c r="A110" i="5"/>
  <c r="D110" i="5" s="1"/>
  <c r="A111" i="5"/>
  <c r="D111" i="5" s="1"/>
  <c r="A112" i="5"/>
  <c r="C112" i="5" s="1"/>
  <c r="A113" i="5"/>
  <c r="E113" i="5" s="1"/>
  <c r="A114" i="5"/>
  <c r="D114" i="5" s="1"/>
  <c r="A115" i="5"/>
  <c r="B115" i="5" s="1"/>
  <c r="A116" i="5"/>
  <c r="D116" i="5" s="1"/>
  <c r="A117" i="5"/>
  <c r="B117" i="5" s="1"/>
  <c r="A118" i="5"/>
  <c r="B118" i="5" s="1"/>
  <c r="A119" i="5"/>
  <c r="A120" i="5"/>
  <c r="D120" i="5" s="1"/>
  <c r="A121" i="5"/>
  <c r="B121" i="5" s="1"/>
  <c r="A122" i="5"/>
  <c r="C122" i="5" s="1"/>
  <c r="A123" i="5"/>
  <c r="C123" i="5" s="1"/>
  <c r="A124" i="5"/>
  <c r="B124" i="5" s="1"/>
  <c r="A125" i="5"/>
  <c r="A126" i="5"/>
  <c r="E126" i="5" s="1"/>
  <c r="A127" i="5"/>
  <c r="C127" i="5" s="1"/>
  <c r="A128" i="5"/>
  <c r="B128" i="5" s="1"/>
  <c r="A129" i="5"/>
  <c r="B129" i="5" s="1"/>
  <c r="A130" i="5"/>
  <c r="C130" i="5" s="1"/>
  <c r="A131" i="5"/>
  <c r="C131" i="5" s="1"/>
  <c r="A132" i="5"/>
  <c r="A133" i="5"/>
  <c r="A134" i="5"/>
  <c r="D134" i="5" s="1"/>
  <c r="A135" i="5"/>
  <c r="A136" i="5"/>
  <c r="E136" i="5" s="1"/>
  <c r="A137" i="5"/>
  <c r="B137" i="5" s="1"/>
  <c r="A138" i="5"/>
  <c r="E138" i="5" s="1"/>
  <c r="A139" i="5"/>
  <c r="A140" i="5"/>
  <c r="A141" i="5"/>
  <c r="B141" i="5" s="1"/>
  <c r="A142" i="5"/>
  <c r="B142" i="5" s="1"/>
  <c r="A143" i="5"/>
  <c r="E143" i="5" s="1"/>
  <c r="A144" i="5"/>
  <c r="B144" i="5" s="1"/>
  <c r="A145" i="5"/>
  <c r="E145" i="5" s="1"/>
  <c r="A146" i="5"/>
  <c r="E146" i="5" s="1"/>
  <c r="A147" i="5"/>
  <c r="A148" i="5"/>
  <c r="C148" i="5" s="1"/>
  <c r="A149" i="5"/>
  <c r="D149" i="5" s="1"/>
  <c r="A150" i="5"/>
  <c r="D150" i="5" s="1"/>
  <c r="A151" i="5"/>
  <c r="C151" i="5" s="1"/>
  <c r="A152" i="5"/>
  <c r="B152" i="5" s="1"/>
  <c r="A153" i="5"/>
  <c r="E153" i="5" s="1"/>
  <c r="A154" i="5"/>
  <c r="C154" i="5" s="1"/>
  <c r="A155" i="5"/>
  <c r="E155" i="5" s="1"/>
  <c r="A156" i="5"/>
  <c r="B156" i="5" s="1"/>
  <c r="A157" i="5"/>
  <c r="E157" i="5" s="1"/>
  <c r="A158" i="5"/>
  <c r="D158" i="5" s="1"/>
  <c r="A159" i="5"/>
  <c r="E159" i="5" s="1"/>
  <c r="A160" i="5"/>
  <c r="A161" i="5"/>
  <c r="D161" i="5" s="1"/>
  <c r="A162" i="5"/>
  <c r="C162" i="5" s="1"/>
  <c r="A163" i="5"/>
  <c r="C163" i="5" s="1"/>
  <c r="A164" i="5"/>
  <c r="C164" i="5" s="1"/>
  <c r="A165" i="5"/>
  <c r="D165" i="5" s="1"/>
  <c r="A166" i="5"/>
  <c r="D166" i="5" s="1"/>
  <c r="A167" i="5"/>
  <c r="B167" i="5" s="1"/>
  <c r="A168" i="5"/>
  <c r="A169" i="5"/>
  <c r="E169" i="5" s="1"/>
  <c r="A170" i="5"/>
  <c r="C170" i="5" s="1"/>
  <c r="A171" i="5"/>
  <c r="A172" i="5"/>
  <c r="C172" i="5" s="1"/>
  <c r="A173" i="5"/>
  <c r="E173" i="5" s="1"/>
  <c r="A174" i="5"/>
  <c r="D174" i="5" s="1"/>
  <c r="A175" i="5"/>
  <c r="E175" i="5" s="1"/>
  <c r="A176" i="5"/>
  <c r="D176" i="5" s="1"/>
  <c r="A177" i="5"/>
  <c r="E177" i="5" s="1"/>
  <c r="A178" i="5"/>
  <c r="C178" i="5" s="1"/>
  <c r="A179" i="5"/>
  <c r="E179" i="5" s="1"/>
  <c r="A180" i="5"/>
  <c r="C180" i="5" s="1"/>
  <c r="A181" i="5"/>
  <c r="A182" i="5"/>
  <c r="A183" i="5"/>
  <c r="B183" i="5" s="1"/>
  <c r="A184" i="5"/>
  <c r="B184" i="5" s="1"/>
  <c r="A185" i="5"/>
  <c r="E185" i="5" s="1"/>
  <c r="A186" i="5"/>
  <c r="D186" i="5" s="1"/>
  <c r="A187" i="5"/>
  <c r="E187" i="5" s="1"/>
  <c r="A188" i="5"/>
  <c r="E188" i="5" s="1"/>
  <c r="A189" i="5"/>
  <c r="A190" i="5"/>
  <c r="B190" i="5" s="1"/>
  <c r="A191" i="5"/>
  <c r="B191" i="5" s="1"/>
  <c r="A192" i="5"/>
  <c r="B192" i="5" s="1"/>
  <c r="A193" i="5"/>
  <c r="E193" i="5" s="1"/>
  <c r="A194" i="5"/>
  <c r="C194" i="5" s="1"/>
  <c r="A195" i="5"/>
  <c r="C195" i="5" s="1"/>
  <c r="A196" i="5"/>
  <c r="B196" i="5" s="1"/>
  <c r="A197" i="5"/>
  <c r="B197" i="5" s="1"/>
  <c r="A198" i="5"/>
  <c r="D198" i="5" s="1"/>
  <c r="A199" i="5"/>
  <c r="B199" i="5" s="1"/>
  <c r="A200" i="5"/>
  <c r="B200" i="5" s="1"/>
  <c r="A201" i="5"/>
  <c r="B201" i="5" s="1"/>
  <c r="A202" i="5"/>
  <c r="E202" i="5" s="1"/>
  <c r="A203" i="5"/>
  <c r="E203" i="5" s="1"/>
  <c r="A204" i="5"/>
  <c r="A205" i="5"/>
  <c r="E205" i="5" s="1"/>
  <c r="A206" i="5"/>
  <c r="E206" i="5" s="1"/>
  <c r="A207" i="5"/>
  <c r="C207" i="5" s="1"/>
  <c r="A209" i="5"/>
  <c r="A208" i="5"/>
  <c r="C208" i="5" s="1"/>
  <c r="A210" i="5"/>
  <c r="C210" i="5" s="1"/>
  <c r="A211" i="5"/>
  <c r="D211" i="5" s="1"/>
  <c r="A212" i="5"/>
  <c r="A213" i="5"/>
  <c r="E213" i="5" s="1"/>
  <c r="A214" i="5"/>
  <c r="B214" i="5" s="1"/>
  <c r="A215" i="5"/>
  <c r="B215" i="5" s="1"/>
  <c r="A216" i="5"/>
  <c r="D216" i="5" s="1"/>
  <c r="A217" i="5"/>
  <c r="E217" i="5" s="1"/>
  <c r="A218" i="5"/>
  <c r="C218" i="5" s="1"/>
  <c r="A219" i="5"/>
  <c r="C219" i="5" s="1"/>
  <c r="A220" i="5"/>
  <c r="A221" i="5"/>
  <c r="D221" i="5" s="1"/>
  <c r="A222" i="5"/>
  <c r="B222" i="5" s="1"/>
  <c r="A223" i="5"/>
  <c r="B223" i="5" s="1"/>
  <c r="A224" i="5"/>
  <c r="C224" i="5" s="1"/>
  <c r="A225" i="5"/>
  <c r="A226" i="5"/>
  <c r="D226" i="5" s="1"/>
  <c r="A227" i="5"/>
  <c r="B227" i="5" s="1"/>
  <c r="A228" i="5"/>
  <c r="A229" i="5"/>
  <c r="E229" i="5" s="1"/>
  <c r="A230" i="5"/>
  <c r="B230" i="5" s="1"/>
  <c r="A231" i="5"/>
  <c r="A232" i="5"/>
  <c r="E232" i="5" s="1"/>
  <c r="A233" i="5"/>
  <c r="D233" i="5" s="1"/>
  <c r="A234" i="5"/>
  <c r="C234" i="5" s="1"/>
  <c r="A235" i="5"/>
  <c r="B235" i="5" s="1"/>
  <c r="A236" i="5"/>
  <c r="A237" i="5"/>
  <c r="C237" i="5" s="1"/>
  <c r="A238" i="5"/>
  <c r="E238" i="5" s="1"/>
  <c r="A239" i="5"/>
  <c r="E239" i="5" s="1"/>
  <c r="A240" i="5"/>
  <c r="A241" i="5"/>
  <c r="E241" i="5" s="1"/>
  <c r="A242" i="5"/>
  <c r="D242" i="5" s="1"/>
  <c r="A243" i="5"/>
  <c r="E243" i="5" s="1"/>
  <c r="A244" i="5"/>
  <c r="B244" i="5" s="1"/>
  <c r="A245" i="5"/>
  <c r="D245" i="5" s="1"/>
  <c r="A246" i="5"/>
  <c r="B246" i="5" s="1"/>
  <c r="A247" i="5"/>
  <c r="B247" i="5" s="1"/>
  <c r="A248" i="5"/>
  <c r="B248" i="5" s="1"/>
  <c r="A249" i="5"/>
  <c r="A250" i="5"/>
  <c r="C250" i="5" s="1"/>
  <c r="A251" i="5"/>
  <c r="C251" i="5" s="1"/>
  <c r="A252" i="5"/>
  <c r="C252" i="5" s="1"/>
  <c r="A253" i="5"/>
  <c r="D253" i="5" s="1"/>
  <c r="A254" i="5"/>
  <c r="E254" i="5" s="1"/>
  <c r="A255" i="5"/>
  <c r="A256" i="5"/>
  <c r="E256" i="5" s="1"/>
  <c r="A257" i="5"/>
  <c r="D257" i="5" s="1"/>
  <c r="A258" i="5"/>
  <c r="D258" i="5" s="1"/>
  <c r="A259" i="5"/>
  <c r="C259" i="5" s="1"/>
  <c r="A260" i="5"/>
  <c r="A261" i="5"/>
  <c r="D261" i="5" s="1"/>
  <c r="A262" i="5"/>
  <c r="C262" i="5" s="1"/>
  <c r="A263" i="5"/>
  <c r="B263" i="5" s="1"/>
  <c r="A264" i="5"/>
  <c r="B264" i="5" s="1"/>
  <c r="A265" i="5"/>
  <c r="C265" i="5" s="1"/>
  <c r="A266" i="5"/>
  <c r="B266" i="5" s="1"/>
  <c r="A267" i="5"/>
  <c r="C267" i="5" s="1"/>
  <c r="A268" i="5"/>
  <c r="E268" i="5" s="1"/>
  <c r="A269" i="5"/>
  <c r="B269" i="5" s="1"/>
  <c r="A270" i="5"/>
  <c r="B270" i="5" s="1"/>
  <c r="A271" i="5"/>
  <c r="C271" i="5" s="1"/>
  <c r="A272" i="5"/>
  <c r="E272" i="5" s="1"/>
  <c r="A273" i="5"/>
  <c r="D273" i="5" s="1"/>
  <c r="A274" i="5"/>
  <c r="B274" i="5" s="1"/>
  <c r="A275" i="5"/>
  <c r="C275" i="5" s="1"/>
  <c r="A276" i="5"/>
  <c r="B276" i="5" s="1"/>
  <c r="A277" i="5"/>
  <c r="E277" i="5" s="1"/>
  <c r="A278" i="5"/>
  <c r="C278" i="5" s="1"/>
  <c r="A279" i="5"/>
  <c r="D279" i="5" s="1"/>
  <c r="A280" i="5"/>
  <c r="B280" i="5" s="1"/>
  <c r="A281" i="5"/>
  <c r="C281" i="5" s="1"/>
  <c r="A282" i="5"/>
  <c r="D282" i="5" s="1"/>
  <c r="A283" i="5"/>
  <c r="D283" i="5" s="1"/>
  <c r="A284" i="5"/>
  <c r="D284" i="5" s="1"/>
  <c r="A285" i="5"/>
  <c r="D285" i="5" s="1"/>
  <c r="A286" i="5"/>
  <c r="B286" i="5" s="1"/>
  <c r="A287" i="5"/>
  <c r="A288" i="5"/>
  <c r="B288" i="5" s="1"/>
  <c r="A289" i="5"/>
  <c r="E289" i="5" s="1"/>
  <c r="A290" i="5"/>
  <c r="B290" i="5" s="1"/>
  <c r="A291" i="5"/>
  <c r="A292" i="5"/>
  <c r="C292" i="5" s="1"/>
  <c r="A293" i="5"/>
  <c r="B293" i="5" s="1"/>
  <c r="A294" i="5"/>
  <c r="D294" i="5" s="1"/>
  <c r="A295" i="5"/>
  <c r="A296" i="5"/>
  <c r="D296" i="5" s="1"/>
  <c r="A297" i="5"/>
  <c r="C297" i="5" s="1"/>
  <c r="A298" i="5"/>
  <c r="C298" i="5" s="1"/>
  <c r="A299" i="5"/>
  <c r="D299" i="5" s="1"/>
  <c r="A300" i="5"/>
  <c r="D300" i="5" s="1"/>
  <c r="A301" i="5"/>
  <c r="C301" i="5" s="1"/>
  <c r="A302" i="5"/>
  <c r="D302" i="5" s="1"/>
  <c r="A303" i="5"/>
  <c r="D303" i="5" s="1"/>
  <c r="A304" i="5"/>
  <c r="E304" i="5" s="1"/>
  <c r="A305" i="5"/>
  <c r="D305" i="5" s="1"/>
  <c r="A306" i="5"/>
  <c r="E306" i="5" s="1"/>
  <c r="A307" i="5"/>
  <c r="C307" i="5" s="1"/>
  <c r="A308" i="5"/>
  <c r="D308" i="5" s="1"/>
  <c r="A309" i="5"/>
  <c r="A310" i="5"/>
  <c r="D310" i="5" s="1"/>
  <c r="A311" i="5"/>
  <c r="E311" i="5" s="1"/>
  <c r="A312" i="5"/>
  <c r="C312" i="5" s="1"/>
  <c r="A313" i="5"/>
  <c r="B313" i="5" s="1"/>
  <c r="A314" i="5"/>
  <c r="E314" i="5" s="1"/>
  <c r="A315" i="5"/>
  <c r="A316" i="5"/>
  <c r="A317" i="5"/>
  <c r="A318" i="5"/>
  <c r="C318" i="5" s="1"/>
  <c r="A319" i="5"/>
  <c r="E319" i="5" s="1"/>
  <c r="A320" i="5"/>
  <c r="E320" i="5" s="1"/>
  <c r="A321" i="5"/>
  <c r="B321" i="5" s="1"/>
  <c r="A322" i="5"/>
  <c r="B322" i="5" s="1"/>
  <c r="A323" i="5"/>
  <c r="A324" i="5"/>
  <c r="E324" i="5" s="1"/>
  <c r="A325" i="5"/>
  <c r="B325" i="5" s="1"/>
  <c r="A326" i="5"/>
  <c r="B326" i="5" s="1"/>
  <c r="A327" i="5"/>
  <c r="E327" i="5" s="1"/>
  <c r="A328" i="5"/>
  <c r="E328" i="5" s="1"/>
  <c r="A329" i="5"/>
  <c r="B329" i="5" s="1"/>
  <c r="A330" i="5"/>
  <c r="A331" i="5"/>
  <c r="D331" i="5" s="1"/>
  <c r="A332" i="5"/>
  <c r="B332" i="5" s="1"/>
  <c r="A333" i="5"/>
  <c r="B333" i="5" s="1"/>
  <c r="A334" i="5"/>
  <c r="A335" i="5"/>
  <c r="D335" i="5" s="1"/>
  <c r="A336" i="5"/>
  <c r="E336" i="5" s="1"/>
  <c r="A337" i="5"/>
  <c r="E337" i="5" s="1"/>
  <c r="A338" i="5"/>
  <c r="C338" i="5" s="1"/>
  <c r="A339" i="5"/>
  <c r="B339" i="5" s="1"/>
  <c r="A340" i="5"/>
  <c r="C340" i="5" s="1"/>
  <c r="A341" i="5"/>
  <c r="C341" i="5" s="1"/>
  <c r="A342" i="5"/>
  <c r="B342" i="5" s="1"/>
  <c r="A343" i="5"/>
  <c r="A344" i="5"/>
  <c r="A345" i="5"/>
  <c r="D345" i="5" s="1"/>
  <c r="A346" i="5"/>
  <c r="E346" i="5" s="1"/>
  <c r="A347" i="5"/>
  <c r="C347" i="5" s="1"/>
  <c r="A348" i="5"/>
  <c r="B348" i="5" s="1"/>
  <c r="A349" i="5"/>
  <c r="C349" i="5" s="1"/>
  <c r="A350" i="5"/>
  <c r="C350" i="5" s="1"/>
  <c r="A351" i="5"/>
  <c r="A352" i="5"/>
  <c r="A353" i="5"/>
  <c r="C353" i="5" s="1"/>
  <c r="A354" i="5"/>
  <c r="D354" i="5" s="1"/>
  <c r="A355" i="5"/>
  <c r="A356" i="5"/>
  <c r="C356" i="5" s="1"/>
  <c r="A357" i="5"/>
  <c r="C357" i="5" s="1"/>
  <c r="A358" i="5"/>
  <c r="A359" i="5"/>
  <c r="C359" i="5" s="1"/>
  <c r="A360" i="5"/>
  <c r="B360" i="5" s="1"/>
  <c r="A361" i="5"/>
  <c r="E361" i="5" s="1"/>
  <c r="A362" i="5"/>
  <c r="E362" i="5" s="1"/>
  <c r="A363" i="5"/>
  <c r="C363" i="5" s="1"/>
  <c r="A364" i="5"/>
  <c r="D364" i="5" s="1"/>
  <c r="A365" i="5"/>
  <c r="E365" i="5" s="1"/>
  <c r="A366" i="5"/>
  <c r="D366" i="5" s="1"/>
  <c r="A367" i="5"/>
  <c r="B367" i="5" s="1"/>
  <c r="A368" i="5"/>
  <c r="D368" i="5" s="1"/>
  <c r="A369" i="5"/>
  <c r="C369" i="5" s="1"/>
  <c r="A370" i="5"/>
  <c r="B370" i="5" s="1"/>
  <c r="A371" i="5"/>
  <c r="B371" i="5" s="1"/>
  <c r="A372" i="5"/>
  <c r="C372" i="5" s="1"/>
  <c r="A373" i="5"/>
  <c r="D373" i="5" s="1"/>
  <c r="A374" i="5"/>
  <c r="A375" i="5"/>
  <c r="B375" i="5" s="1"/>
  <c r="A376" i="5"/>
  <c r="B376" i="5" s="1"/>
  <c r="A377" i="5"/>
  <c r="C377" i="5" s="1"/>
  <c r="A378" i="5"/>
  <c r="A379" i="5"/>
  <c r="C379" i="5" s="1"/>
  <c r="A380" i="5"/>
  <c r="E380" i="5" s="1"/>
  <c r="A381" i="5"/>
  <c r="D381" i="5" s="1"/>
  <c r="A382" i="5"/>
  <c r="B382" i="5" s="1"/>
  <c r="A383" i="5"/>
  <c r="B383" i="5" s="1"/>
  <c r="A384" i="5"/>
  <c r="A385" i="5"/>
  <c r="B385" i="5" s="1"/>
  <c r="A386" i="5"/>
  <c r="D386" i="5" s="1"/>
  <c r="A387" i="5"/>
  <c r="E387" i="5" s="1"/>
  <c r="A388" i="5"/>
  <c r="B388" i="5" s="1"/>
  <c r="A389" i="5"/>
  <c r="B389" i="5" s="1"/>
  <c r="A390" i="5"/>
  <c r="D390" i="5" s="1"/>
  <c r="A391" i="5"/>
  <c r="D391" i="5" s="1"/>
  <c r="A392" i="5"/>
  <c r="A393" i="5"/>
  <c r="E393" i="5" s="1"/>
  <c r="A394" i="5"/>
  <c r="D394" i="5" s="1"/>
  <c r="A395" i="5"/>
  <c r="C395" i="5" s="1"/>
  <c r="A396" i="5"/>
  <c r="D396" i="5" s="1"/>
  <c r="A397" i="5"/>
  <c r="C397" i="5" s="1"/>
  <c r="A398" i="5"/>
  <c r="E398" i="5" s="1"/>
  <c r="A399" i="5"/>
  <c r="E399" i="5" s="1"/>
  <c r="A400" i="5"/>
  <c r="C400" i="5" s="1"/>
  <c r="A401" i="5"/>
  <c r="A402" i="5"/>
  <c r="D402" i="5" s="1"/>
  <c r="A403" i="5"/>
  <c r="B403" i="5" s="1"/>
  <c r="A404" i="5"/>
  <c r="C404" i="5" s="1"/>
  <c r="A405" i="5"/>
  <c r="B405" i="5" s="1"/>
  <c r="A406" i="5"/>
  <c r="B406" i="5" s="1"/>
  <c r="A407" i="5"/>
  <c r="B407" i="5" s="1"/>
  <c r="A408" i="5"/>
  <c r="C408" i="5" s="1"/>
  <c r="A409" i="5"/>
  <c r="C409" i="5" s="1"/>
  <c r="A410" i="5"/>
  <c r="D410" i="5" s="1"/>
  <c r="A411" i="5"/>
  <c r="D411" i="5" s="1"/>
  <c r="A412" i="5"/>
  <c r="B412" i="5" s="1"/>
  <c r="A413" i="5"/>
  <c r="B413" i="5" s="1"/>
  <c r="A414" i="5"/>
  <c r="A415" i="5"/>
  <c r="C415" i="5" s="1"/>
  <c r="A416" i="5"/>
  <c r="C416" i="5" s="1"/>
  <c r="A417" i="5"/>
  <c r="B417" i="5" s="1"/>
  <c r="A418" i="5"/>
  <c r="E418" i="5" s="1"/>
  <c r="A419" i="5"/>
  <c r="B419" i="5" s="1"/>
  <c r="A420" i="5"/>
  <c r="E420" i="5" s="1"/>
  <c r="A421" i="5"/>
  <c r="B421" i="5" s="1"/>
  <c r="A422" i="5"/>
  <c r="B422" i="5" s="1"/>
  <c r="A423" i="5"/>
  <c r="B423" i="5" s="1"/>
  <c r="A424" i="5"/>
  <c r="A425" i="5"/>
  <c r="E425" i="5" s="1"/>
  <c r="A426" i="5"/>
  <c r="D426" i="5" s="1"/>
  <c r="A427" i="5"/>
  <c r="B427" i="5" s="1"/>
  <c r="A428" i="5"/>
  <c r="D428" i="5" s="1"/>
  <c r="A429" i="5"/>
  <c r="D429" i="5" s="1"/>
  <c r="A430" i="5"/>
  <c r="B430" i="5" s="1"/>
  <c r="A431" i="5"/>
  <c r="B431" i="5" s="1"/>
  <c r="A432" i="5"/>
  <c r="B432" i="5" s="1"/>
  <c r="A433" i="5"/>
  <c r="E433" i="5" s="1"/>
  <c r="A434" i="5"/>
  <c r="A435" i="5"/>
  <c r="D435" i="5" s="1"/>
  <c r="A436" i="5"/>
  <c r="B436" i="5" s="1"/>
  <c r="A437" i="5"/>
  <c r="B437" i="5" s="1"/>
  <c r="A438" i="5"/>
  <c r="A439" i="5"/>
  <c r="E439" i="5" s="1"/>
  <c r="A440" i="5"/>
  <c r="E440" i="5" s="1"/>
  <c r="A441" i="5"/>
  <c r="D441" i="5" s="1"/>
  <c r="A442" i="5"/>
  <c r="C442" i="5" s="1"/>
  <c r="A443" i="5"/>
  <c r="D443" i="5" s="1"/>
  <c r="A444" i="5"/>
  <c r="C444" i="5" s="1"/>
  <c r="A445" i="5"/>
  <c r="C445" i="5" s="1"/>
  <c r="A446" i="5"/>
  <c r="C446" i="5" s="1"/>
  <c r="A447" i="5"/>
  <c r="E447" i="5" s="1"/>
  <c r="A448" i="5"/>
  <c r="B448" i="5" s="1"/>
  <c r="A449" i="5"/>
  <c r="D449" i="5" s="1"/>
  <c r="A450" i="5"/>
  <c r="E450" i="5" s="1"/>
  <c r="A451" i="5"/>
  <c r="A452" i="5"/>
  <c r="A453" i="5"/>
  <c r="B453" i="5" s="1"/>
  <c r="A454" i="5"/>
  <c r="A455" i="5"/>
  <c r="B455" i="5" s="1"/>
  <c r="A456" i="5"/>
  <c r="E456" i="5" s="1"/>
  <c r="A457" i="5"/>
  <c r="A458" i="5"/>
  <c r="A459" i="5"/>
  <c r="E459" i="5" s="1"/>
  <c r="A460" i="5"/>
  <c r="B460" i="5" s="1"/>
  <c r="A461" i="5"/>
  <c r="B461" i="5" s="1"/>
  <c r="A462" i="5"/>
  <c r="B462" i="5" s="1"/>
  <c r="A463" i="5"/>
  <c r="D463" i="5" s="1"/>
  <c r="A464" i="5"/>
  <c r="A465" i="5"/>
  <c r="C465" i="5" s="1"/>
  <c r="A466" i="5"/>
  <c r="E466" i="5" s="1"/>
  <c r="A467" i="5"/>
  <c r="A468" i="5"/>
  <c r="B468" i="5" s="1"/>
  <c r="A469" i="5"/>
  <c r="B469" i="5" s="1"/>
  <c r="A470" i="5"/>
  <c r="D470" i="5" s="1"/>
  <c r="A471" i="5"/>
  <c r="A472" i="5"/>
  <c r="E472" i="5" s="1"/>
  <c r="A473" i="5"/>
  <c r="D473" i="5" s="1"/>
  <c r="A474" i="5"/>
  <c r="C474" i="5" s="1"/>
  <c r="A475" i="5"/>
  <c r="B475" i="5" s="1"/>
  <c r="A476" i="5"/>
  <c r="C476" i="5" s="1"/>
  <c r="A477" i="5"/>
  <c r="C477" i="5" s="1"/>
  <c r="A478" i="5"/>
  <c r="B478" i="5" s="1"/>
  <c r="A479" i="5"/>
  <c r="A480" i="5"/>
  <c r="A481" i="5"/>
  <c r="E481" i="5" s="1"/>
  <c r="A482" i="5"/>
  <c r="E482" i="5" s="1"/>
  <c r="A483" i="5"/>
  <c r="C483" i="5" s="1"/>
  <c r="A484" i="5"/>
  <c r="B484" i="5" s="1"/>
  <c r="A485" i="5"/>
  <c r="E485" i="5" s="1"/>
  <c r="A486" i="5"/>
  <c r="A487" i="5"/>
  <c r="B487" i="5" s="1"/>
  <c r="A488" i="5"/>
  <c r="A5" i="5"/>
  <c r="B5" i="5" s="1"/>
  <c r="B1" i="2"/>
  <c r="R42" i="149"/>
  <c r="AB42" i="149"/>
  <c r="AK129" i="151"/>
  <c r="AK128" i="151"/>
  <c r="AK208" i="151"/>
  <c r="AK41" i="151"/>
  <c r="AK174" i="151"/>
  <c r="BP2" i="161"/>
  <c r="BN2" i="161"/>
  <c r="CU2" i="161" s="1"/>
  <c r="BM2" i="161"/>
  <c r="CT2" i="161" s="1"/>
  <c r="BL2" i="161"/>
  <c r="CS2" i="161" s="1"/>
  <c r="BK2" i="161"/>
  <c r="CR2" i="161" s="1"/>
  <c r="BJ2" i="161"/>
  <c r="CQ2" i="161" s="1"/>
  <c r="BI2" i="161"/>
  <c r="CP2" i="161" s="1"/>
  <c r="BH2" i="161"/>
  <c r="CO2" i="161" s="1"/>
  <c r="BG2" i="161"/>
  <c r="CN2" i="161" s="1"/>
  <c r="BF2" i="161"/>
  <c r="CM2" i="161" s="1"/>
  <c r="BE2" i="161"/>
  <c r="CL2" i="161" s="1"/>
  <c r="BD2" i="161"/>
  <c r="CK2" i="161" s="1"/>
  <c r="BC2" i="161"/>
  <c r="CJ2" i="161" s="1"/>
  <c r="BB2" i="161"/>
  <c r="CI2" i="161" s="1"/>
  <c r="BA2" i="161"/>
  <c r="CH2" i="161" s="1"/>
  <c r="AZ2" i="161"/>
  <c r="CG2" i="161" s="1"/>
  <c r="AY2" i="161"/>
  <c r="CF2" i="161" s="1"/>
  <c r="AX2" i="161"/>
  <c r="CE2" i="161" s="1"/>
  <c r="AW2" i="161"/>
  <c r="CD2" i="161" s="1"/>
  <c r="AV2" i="161"/>
  <c r="CC2" i="161" s="1"/>
  <c r="AU2" i="161"/>
  <c r="CB2" i="161" s="1"/>
  <c r="AT2" i="161"/>
  <c r="CA2" i="161" s="1"/>
  <c r="AS2" i="161"/>
  <c r="BZ2" i="161" s="1"/>
  <c r="AR2" i="161"/>
  <c r="BY2" i="161" s="1"/>
  <c r="AQ2" i="161"/>
  <c r="BX2" i="161" s="1"/>
  <c r="AP2" i="161"/>
  <c r="BW2" i="161" s="1"/>
  <c r="AO2" i="161"/>
  <c r="BV2" i="161" s="1"/>
  <c r="AN2" i="161"/>
  <c r="BU2" i="161" s="1"/>
  <c r="AM2" i="161"/>
  <c r="BT2" i="161" s="1"/>
  <c r="AL2" i="161"/>
  <c r="AK2" i="161"/>
  <c r="BR2" i="161" s="1"/>
  <c r="AJ2" i="161"/>
  <c r="BQ2" i="161" s="1"/>
  <c r="AI2" i="161"/>
  <c r="AB3" i="149"/>
  <c r="AB4" i="149"/>
  <c r="AB5" i="149"/>
  <c r="AB6" i="149"/>
  <c r="AB7" i="149"/>
  <c r="AB8" i="149"/>
  <c r="AB9" i="149"/>
  <c r="AB10" i="149"/>
  <c r="AB11" i="149"/>
  <c r="AB12" i="149"/>
  <c r="AB13" i="149"/>
  <c r="AB14" i="149"/>
  <c r="AB15" i="149"/>
  <c r="AB16" i="149"/>
  <c r="AB17" i="149"/>
  <c r="AB18" i="149"/>
  <c r="AB19" i="149"/>
  <c r="AB20" i="149"/>
  <c r="AB21" i="149"/>
  <c r="AB22" i="149"/>
  <c r="AB23" i="149"/>
  <c r="AB24" i="149"/>
  <c r="AB25" i="149"/>
  <c r="AB26" i="149"/>
  <c r="AB27" i="149"/>
  <c r="AB28" i="149"/>
  <c r="AB29" i="149"/>
  <c r="AB30" i="149"/>
  <c r="AB31" i="149"/>
  <c r="AB32" i="149"/>
  <c r="AB33" i="149"/>
  <c r="AB34" i="149"/>
  <c r="AB35" i="149"/>
  <c r="AB36" i="149"/>
  <c r="AB37" i="149"/>
  <c r="AB38" i="149"/>
  <c r="AB39" i="149"/>
  <c r="AB40" i="149"/>
  <c r="AB41" i="149"/>
  <c r="AB43" i="149"/>
  <c r="AB44" i="149"/>
  <c r="AB45" i="149"/>
  <c r="AB46" i="149"/>
  <c r="AB47" i="149"/>
  <c r="AB48" i="149"/>
  <c r="AB49" i="149"/>
  <c r="AB50" i="149"/>
  <c r="AB51" i="149"/>
  <c r="AB52" i="149"/>
  <c r="AB53" i="149"/>
  <c r="AB54" i="149"/>
  <c r="AB55" i="149"/>
  <c r="AB56" i="149"/>
  <c r="AB57" i="149"/>
  <c r="AB58" i="149"/>
  <c r="AB59" i="149"/>
  <c r="AB60" i="149"/>
  <c r="AB61" i="149"/>
  <c r="AB62" i="149"/>
  <c r="AB63" i="149"/>
  <c r="AB64" i="149"/>
  <c r="AB65" i="149"/>
  <c r="AB66" i="149"/>
  <c r="AB67" i="149"/>
  <c r="AB68" i="149"/>
  <c r="AB69" i="149"/>
  <c r="AB70" i="149"/>
  <c r="AB71" i="149"/>
  <c r="AB72" i="149"/>
  <c r="AB73" i="149"/>
  <c r="AB74" i="149"/>
  <c r="AB75" i="149"/>
  <c r="AB76" i="149"/>
  <c r="AB77" i="149"/>
  <c r="AB78" i="149"/>
  <c r="AB79" i="149"/>
  <c r="AB80" i="149"/>
  <c r="AB81" i="149"/>
  <c r="AB82" i="149"/>
  <c r="AB83" i="149"/>
  <c r="AB84" i="149"/>
  <c r="AB85" i="149"/>
  <c r="AB86" i="149"/>
  <c r="AB87" i="149"/>
  <c r="AB88" i="149"/>
  <c r="AB89" i="149"/>
  <c r="AB90" i="149"/>
  <c r="AB91" i="149"/>
  <c r="AB92" i="149"/>
  <c r="AB93" i="149"/>
  <c r="AB94" i="149"/>
  <c r="AB95" i="149"/>
  <c r="AB96" i="149"/>
  <c r="AB97" i="149"/>
  <c r="AB98" i="149"/>
  <c r="AB99" i="149"/>
  <c r="AB100" i="149"/>
  <c r="AB101" i="149"/>
  <c r="AB102" i="149"/>
  <c r="AB103" i="149"/>
  <c r="AB104" i="149"/>
  <c r="AB105" i="149"/>
  <c r="AB106" i="149"/>
  <c r="AB107" i="149"/>
  <c r="AB108" i="149"/>
  <c r="AB109" i="149"/>
  <c r="AB110" i="149"/>
  <c r="AB111" i="149"/>
  <c r="AB112" i="149"/>
  <c r="AB113" i="149"/>
  <c r="AB114" i="149"/>
  <c r="AB115" i="149"/>
  <c r="AB117" i="149"/>
  <c r="AB118" i="149"/>
  <c r="AB119" i="149"/>
  <c r="AB120" i="149"/>
  <c r="AB121" i="149"/>
  <c r="AB122" i="149"/>
  <c r="AB123" i="149"/>
  <c r="AB124" i="149"/>
  <c r="AB125" i="149"/>
  <c r="AB126" i="149"/>
  <c r="AB127" i="149"/>
  <c r="AB128" i="149"/>
  <c r="AB129" i="149"/>
  <c r="AB130" i="149"/>
  <c r="AB131" i="149"/>
  <c r="AB132" i="149"/>
  <c r="AB133" i="149"/>
  <c r="H62" i="3"/>
  <c r="H63" i="3"/>
  <c r="H64" i="3"/>
  <c r="H65" i="3"/>
  <c r="H66" i="3"/>
  <c r="H67" i="3"/>
  <c r="H68" i="3"/>
  <c r="H69" i="3"/>
  <c r="H70" i="3"/>
  <c r="H72" i="3"/>
  <c r="AK273" i="151"/>
  <c r="BS2" i="161"/>
  <c r="R5" i="149"/>
  <c r="S5" i="149"/>
  <c r="T5" i="149"/>
  <c r="U5" i="149"/>
  <c r="V5" i="149"/>
  <c r="W5" i="149"/>
  <c r="X5" i="149"/>
  <c r="Y5" i="149"/>
  <c r="Z5" i="149"/>
  <c r="AA5" i="149"/>
  <c r="R6" i="149"/>
  <c r="S6" i="149"/>
  <c r="T6" i="149"/>
  <c r="U6" i="149"/>
  <c r="V6" i="149"/>
  <c r="W6" i="149"/>
  <c r="X6" i="149"/>
  <c r="Y6" i="149"/>
  <c r="Z6" i="149"/>
  <c r="AA6" i="149"/>
  <c r="R7" i="149"/>
  <c r="S7" i="149"/>
  <c r="T7" i="149"/>
  <c r="U7" i="149"/>
  <c r="V7" i="149"/>
  <c r="W7" i="149"/>
  <c r="X7" i="149"/>
  <c r="Y7" i="149"/>
  <c r="Z7" i="149"/>
  <c r="AA7" i="149"/>
  <c r="R8" i="149"/>
  <c r="S8" i="149"/>
  <c r="T8" i="149"/>
  <c r="U8" i="149"/>
  <c r="V8" i="149"/>
  <c r="W8" i="149"/>
  <c r="X8" i="149"/>
  <c r="Y8" i="149"/>
  <c r="Z8" i="149"/>
  <c r="AA8" i="149"/>
  <c r="R9" i="149"/>
  <c r="S9" i="149"/>
  <c r="T9" i="149"/>
  <c r="U9" i="149"/>
  <c r="V9" i="149"/>
  <c r="W9" i="149"/>
  <c r="X9" i="149"/>
  <c r="Y9" i="149"/>
  <c r="Z9" i="149"/>
  <c r="AA9" i="149"/>
  <c r="R10" i="149"/>
  <c r="S10" i="149"/>
  <c r="T10" i="149"/>
  <c r="U10" i="149"/>
  <c r="V10" i="149"/>
  <c r="W10" i="149"/>
  <c r="X10" i="149"/>
  <c r="Y10" i="149"/>
  <c r="Z10" i="149"/>
  <c r="AA10" i="149"/>
  <c r="R11" i="149"/>
  <c r="S11" i="149"/>
  <c r="T11" i="149"/>
  <c r="U11" i="149"/>
  <c r="V11" i="149"/>
  <c r="W11" i="149"/>
  <c r="X11" i="149"/>
  <c r="Y11" i="149"/>
  <c r="Z11" i="149"/>
  <c r="AA11" i="149"/>
  <c r="R12" i="149"/>
  <c r="S12" i="149"/>
  <c r="T12" i="149"/>
  <c r="U12" i="149"/>
  <c r="V12" i="149"/>
  <c r="W12" i="149"/>
  <c r="X12" i="149"/>
  <c r="Y12" i="149"/>
  <c r="Z12" i="149"/>
  <c r="AA12" i="149"/>
  <c r="R13" i="149"/>
  <c r="S13" i="149"/>
  <c r="T13" i="149"/>
  <c r="U13" i="149"/>
  <c r="V13" i="149"/>
  <c r="W13" i="149"/>
  <c r="X13" i="149"/>
  <c r="Y13" i="149"/>
  <c r="Z13" i="149"/>
  <c r="AA13" i="149"/>
  <c r="R14" i="149"/>
  <c r="S14" i="149"/>
  <c r="T14" i="149"/>
  <c r="U14" i="149"/>
  <c r="V14" i="149"/>
  <c r="W14" i="149"/>
  <c r="X14" i="149"/>
  <c r="Y14" i="149"/>
  <c r="Z14" i="149"/>
  <c r="AA14" i="149"/>
  <c r="R15" i="149"/>
  <c r="S15" i="149"/>
  <c r="T15" i="149"/>
  <c r="U15" i="149"/>
  <c r="V15" i="149"/>
  <c r="W15" i="149"/>
  <c r="X15" i="149"/>
  <c r="Y15" i="149"/>
  <c r="Z15" i="149"/>
  <c r="AA15" i="149"/>
  <c r="R16" i="149"/>
  <c r="S16" i="149"/>
  <c r="T16" i="149"/>
  <c r="U16" i="149"/>
  <c r="V16" i="149"/>
  <c r="W16" i="149"/>
  <c r="X16" i="149"/>
  <c r="Y16" i="149"/>
  <c r="Z16" i="149"/>
  <c r="AA16" i="149"/>
  <c r="R17" i="149"/>
  <c r="S17" i="149"/>
  <c r="T17" i="149"/>
  <c r="U17" i="149"/>
  <c r="V17" i="149"/>
  <c r="W17" i="149"/>
  <c r="X17" i="149"/>
  <c r="Y17" i="149"/>
  <c r="Z17" i="149"/>
  <c r="AA17" i="149"/>
  <c r="R18" i="149"/>
  <c r="S18" i="149"/>
  <c r="T18" i="149"/>
  <c r="U18" i="149"/>
  <c r="V18" i="149"/>
  <c r="W18" i="149"/>
  <c r="X18" i="149"/>
  <c r="Y18" i="149"/>
  <c r="Z18" i="149"/>
  <c r="AA18" i="149"/>
  <c r="R19" i="149"/>
  <c r="S19" i="149"/>
  <c r="T19" i="149"/>
  <c r="U19" i="149"/>
  <c r="V19" i="149"/>
  <c r="W19" i="149"/>
  <c r="X19" i="149"/>
  <c r="Y19" i="149"/>
  <c r="Z19" i="149"/>
  <c r="AA19" i="149"/>
  <c r="R20" i="149"/>
  <c r="S20" i="149"/>
  <c r="T20" i="149"/>
  <c r="U20" i="149"/>
  <c r="V20" i="149"/>
  <c r="W20" i="149"/>
  <c r="X20" i="149"/>
  <c r="Y20" i="149"/>
  <c r="Z20" i="149"/>
  <c r="AA20" i="149"/>
  <c r="R21" i="149"/>
  <c r="S21" i="149"/>
  <c r="T21" i="149"/>
  <c r="U21" i="149"/>
  <c r="V21" i="149"/>
  <c r="W21" i="149"/>
  <c r="X21" i="149"/>
  <c r="Y21" i="149"/>
  <c r="Z21" i="149"/>
  <c r="AA21" i="149"/>
  <c r="R22" i="149"/>
  <c r="S22" i="149"/>
  <c r="T22" i="149"/>
  <c r="U22" i="149"/>
  <c r="V22" i="149"/>
  <c r="W22" i="149"/>
  <c r="X22" i="149"/>
  <c r="Y22" i="149"/>
  <c r="Z22" i="149"/>
  <c r="AA22" i="149"/>
  <c r="R23" i="149"/>
  <c r="S23" i="149"/>
  <c r="T23" i="149"/>
  <c r="U23" i="149"/>
  <c r="V23" i="149"/>
  <c r="W23" i="149"/>
  <c r="X23" i="149"/>
  <c r="Y23" i="149"/>
  <c r="Z23" i="149"/>
  <c r="AA23" i="149"/>
  <c r="R24" i="149"/>
  <c r="S24" i="149"/>
  <c r="T24" i="149"/>
  <c r="U24" i="149"/>
  <c r="V24" i="149"/>
  <c r="W24" i="149"/>
  <c r="X24" i="149"/>
  <c r="Y24" i="149"/>
  <c r="Z24" i="149"/>
  <c r="AA24" i="149"/>
  <c r="R25" i="149"/>
  <c r="S25" i="149"/>
  <c r="T25" i="149"/>
  <c r="U25" i="149"/>
  <c r="V25" i="149"/>
  <c r="W25" i="149"/>
  <c r="X25" i="149"/>
  <c r="Y25" i="149"/>
  <c r="Z25" i="149"/>
  <c r="AA25" i="149"/>
  <c r="R26" i="149"/>
  <c r="S26" i="149"/>
  <c r="T26" i="149"/>
  <c r="U26" i="149"/>
  <c r="V26" i="149"/>
  <c r="W26" i="149"/>
  <c r="X26" i="149"/>
  <c r="Y26" i="149"/>
  <c r="Z26" i="149"/>
  <c r="AA26" i="149"/>
  <c r="R27" i="149"/>
  <c r="S27" i="149"/>
  <c r="T27" i="149"/>
  <c r="U27" i="149"/>
  <c r="V27" i="149"/>
  <c r="W27" i="149"/>
  <c r="X27" i="149"/>
  <c r="Y27" i="149"/>
  <c r="Z27" i="149"/>
  <c r="AA27" i="149"/>
  <c r="R28" i="149"/>
  <c r="S28" i="149"/>
  <c r="T28" i="149"/>
  <c r="U28" i="149"/>
  <c r="V28" i="149"/>
  <c r="W28" i="149"/>
  <c r="X28" i="149"/>
  <c r="Y28" i="149"/>
  <c r="Z28" i="149"/>
  <c r="AA28" i="149"/>
  <c r="R29" i="149"/>
  <c r="S29" i="149"/>
  <c r="T29" i="149"/>
  <c r="U29" i="149"/>
  <c r="V29" i="149"/>
  <c r="W29" i="149"/>
  <c r="X29" i="149"/>
  <c r="Y29" i="149"/>
  <c r="Z29" i="149"/>
  <c r="AA29" i="149"/>
  <c r="R30" i="149"/>
  <c r="S30" i="149"/>
  <c r="T30" i="149"/>
  <c r="U30" i="149"/>
  <c r="V30" i="149"/>
  <c r="W30" i="149"/>
  <c r="X30" i="149"/>
  <c r="Y30" i="149"/>
  <c r="Z30" i="149"/>
  <c r="AA30" i="149"/>
  <c r="R31" i="149"/>
  <c r="S31" i="149"/>
  <c r="T31" i="149"/>
  <c r="U31" i="149"/>
  <c r="V31" i="149"/>
  <c r="W31" i="149"/>
  <c r="X31" i="149"/>
  <c r="Y31" i="149"/>
  <c r="Z31" i="149"/>
  <c r="AA31" i="149"/>
  <c r="R32" i="149"/>
  <c r="S32" i="149"/>
  <c r="T32" i="149"/>
  <c r="U32" i="149"/>
  <c r="V32" i="149"/>
  <c r="W32" i="149"/>
  <c r="X32" i="149"/>
  <c r="Y32" i="149"/>
  <c r="Z32" i="149"/>
  <c r="AA32" i="149"/>
  <c r="R33" i="149"/>
  <c r="S33" i="149"/>
  <c r="T33" i="149"/>
  <c r="U33" i="149"/>
  <c r="V33" i="149"/>
  <c r="W33" i="149"/>
  <c r="X33" i="149"/>
  <c r="Y33" i="149"/>
  <c r="Z33" i="149"/>
  <c r="AA33" i="149"/>
  <c r="R34" i="149"/>
  <c r="S34" i="149"/>
  <c r="T34" i="149"/>
  <c r="U34" i="149"/>
  <c r="V34" i="149"/>
  <c r="W34" i="149"/>
  <c r="X34" i="149"/>
  <c r="Y34" i="149"/>
  <c r="Z34" i="149"/>
  <c r="AA34" i="149"/>
  <c r="R35" i="149"/>
  <c r="S35" i="149"/>
  <c r="T35" i="149"/>
  <c r="U35" i="149"/>
  <c r="V35" i="149"/>
  <c r="W35" i="149"/>
  <c r="X35" i="149"/>
  <c r="Y35" i="149"/>
  <c r="Z35" i="149"/>
  <c r="AA35" i="149"/>
  <c r="R36" i="149"/>
  <c r="S36" i="149"/>
  <c r="T36" i="149"/>
  <c r="U36" i="149"/>
  <c r="V36" i="149"/>
  <c r="W36" i="149"/>
  <c r="X36" i="149"/>
  <c r="Y36" i="149"/>
  <c r="Z36" i="149"/>
  <c r="AA36" i="149"/>
  <c r="R37" i="149"/>
  <c r="S37" i="149"/>
  <c r="T37" i="149"/>
  <c r="U37" i="149"/>
  <c r="V37" i="149"/>
  <c r="W37" i="149"/>
  <c r="X37" i="149"/>
  <c r="Y37" i="149"/>
  <c r="Z37" i="149"/>
  <c r="AA37" i="149"/>
  <c r="R38" i="149"/>
  <c r="S38" i="149"/>
  <c r="T38" i="149"/>
  <c r="U38" i="149"/>
  <c r="V38" i="149"/>
  <c r="W38" i="149"/>
  <c r="X38" i="149"/>
  <c r="Y38" i="149"/>
  <c r="Z38" i="149"/>
  <c r="AA38" i="149"/>
  <c r="R39" i="149"/>
  <c r="S39" i="149"/>
  <c r="T39" i="149"/>
  <c r="U39" i="149"/>
  <c r="V39" i="149"/>
  <c r="W39" i="149"/>
  <c r="X39" i="149"/>
  <c r="Y39" i="149"/>
  <c r="Z39" i="149"/>
  <c r="AA39" i="149"/>
  <c r="R40" i="149"/>
  <c r="S40" i="149"/>
  <c r="T40" i="149"/>
  <c r="U40" i="149"/>
  <c r="V40" i="149"/>
  <c r="W40" i="149"/>
  <c r="X40" i="149"/>
  <c r="Y40" i="149"/>
  <c r="Z40" i="149"/>
  <c r="AA40" i="149"/>
  <c r="R41" i="149"/>
  <c r="S41" i="149"/>
  <c r="T41" i="149"/>
  <c r="U41" i="149"/>
  <c r="V41" i="149"/>
  <c r="W41" i="149"/>
  <c r="X41" i="149"/>
  <c r="Y41" i="149"/>
  <c r="Z41" i="149"/>
  <c r="AA41" i="149"/>
  <c r="S42" i="149"/>
  <c r="T42" i="149"/>
  <c r="U42" i="149"/>
  <c r="V42" i="149"/>
  <c r="W42" i="149"/>
  <c r="X42" i="149"/>
  <c r="Y42" i="149"/>
  <c r="Z42" i="149"/>
  <c r="AA42" i="149"/>
  <c r="R43" i="149"/>
  <c r="S43" i="149"/>
  <c r="T43" i="149"/>
  <c r="U43" i="149"/>
  <c r="V43" i="149"/>
  <c r="W43" i="149"/>
  <c r="X43" i="149"/>
  <c r="Y43" i="149"/>
  <c r="Z43" i="149"/>
  <c r="AA43" i="149"/>
  <c r="R44" i="149"/>
  <c r="S44" i="149"/>
  <c r="T44" i="149"/>
  <c r="U44" i="149"/>
  <c r="V44" i="149"/>
  <c r="W44" i="149"/>
  <c r="X44" i="149"/>
  <c r="Y44" i="149"/>
  <c r="Z44" i="149"/>
  <c r="AA44" i="149"/>
  <c r="R45" i="149"/>
  <c r="S45" i="149"/>
  <c r="T45" i="149"/>
  <c r="U45" i="149"/>
  <c r="V45" i="149"/>
  <c r="W45" i="149"/>
  <c r="X45" i="149"/>
  <c r="Y45" i="149"/>
  <c r="Z45" i="149"/>
  <c r="AA45" i="149"/>
  <c r="R46" i="149"/>
  <c r="S46" i="149"/>
  <c r="T46" i="149"/>
  <c r="U46" i="149"/>
  <c r="V46" i="149"/>
  <c r="W46" i="149"/>
  <c r="X46" i="149"/>
  <c r="Y46" i="149"/>
  <c r="Z46" i="149"/>
  <c r="AA46" i="149"/>
  <c r="R47" i="149"/>
  <c r="S47" i="149"/>
  <c r="T47" i="149"/>
  <c r="U47" i="149"/>
  <c r="V47" i="149"/>
  <c r="W47" i="149"/>
  <c r="X47" i="149"/>
  <c r="Y47" i="149"/>
  <c r="Z47" i="149"/>
  <c r="AA47" i="149"/>
  <c r="R48" i="149"/>
  <c r="S48" i="149"/>
  <c r="T48" i="149"/>
  <c r="U48" i="149"/>
  <c r="V48" i="149"/>
  <c r="W48" i="149"/>
  <c r="X48" i="149"/>
  <c r="Y48" i="149"/>
  <c r="Z48" i="149"/>
  <c r="AA48" i="149"/>
  <c r="R49" i="149"/>
  <c r="S49" i="149"/>
  <c r="T49" i="149"/>
  <c r="U49" i="149"/>
  <c r="V49" i="149"/>
  <c r="W49" i="149"/>
  <c r="X49" i="149"/>
  <c r="Y49" i="149"/>
  <c r="Z49" i="149"/>
  <c r="AA49" i="149"/>
  <c r="R50" i="149"/>
  <c r="S50" i="149"/>
  <c r="T50" i="149"/>
  <c r="U50" i="149"/>
  <c r="V50" i="149"/>
  <c r="W50" i="149"/>
  <c r="X50" i="149"/>
  <c r="Y50" i="149"/>
  <c r="Z50" i="149"/>
  <c r="AA50" i="149"/>
  <c r="R51" i="149"/>
  <c r="S51" i="149"/>
  <c r="T51" i="149"/>
  <c r="U51" i="149"/>
  <c r="V51" i="149"/>
  <c r="W51" i="149"/>
  <c r="X51" i="149"/>
  <c r="Y51" i="149"/>
  <c r="Z51" i="149"/>
  <c r="AA51" i="149"/>
  <c r="R52" i="149"/>
  <c r="S52" i="149"/>
  <c r="T52" i="149"/>
  <c r="U52" i="149"/>
  <c r="V52" i="149"/>
  <c r="W52" i="149"/>
  <c r="X52" i="149"/>
  <c r="Y52" i="149"/>
  <c r="Z52" i="149"/>
  <c r="AA52" i="149"/>
  <c r="R53" i="149"/>
  <c r="S53" i="149"/>
  <c r="T53" i="149"/>
  <c r="U53" i="149"/>
  <c r="V53" i="149"/>
  <c r="W53" i="149"/>
  <c r="X53" i="149"/>
  <c r="Y53" i="149"/>
  <c r="Z53" i="149"/>
  <c r="AA53" i="149"/>
  <c r="R54" i="149"/>
  <c r="S54" i="149"/>
  <c r="T54" i="149"/>
  <c r="U54" i="149"/>
  <c r="V54" i="149"/>
  <c r="W54" i="149"/>
  <c r="X54" i="149"/>
  <c r="Y54" i="149"/>
  <c r="Z54" i="149"/>
  <c r="AA54" i="149"/>
  <c r="R55" i="149"/>
  <c r="S55" i="149"/>
  <c r="T55" i="149"/>
  <c r="U55" i="149"/>
  <c r="V55" i="149"/>
  <c r="W55" i="149"/>
  <c r="X55" i="149"/>
  <c r="Y55" i="149"/>
  <c r="Z55" i="149"/>
  <c r="AA55" i="149"/>
  <c r="R56" i="149"/>
  <c r="S56" i="149"/>
  <c r="T56" i="149"/>
  <c r="U56" i="149"/>
  <c r="V56" i="149"/>
  <c r="W56" i="149"/>
  <c r="X56" i="149"/>
  <c r="Y56" i="149"/>
  <c r="Z56" i="149"/>
  <c r="AA56" i="149"/>
  <c r="R57" i="149"/>
  <c r="S57" i="149"/>
  <c r="T57" i="149"/>
  <c r="U57" i="149"/>
  <c r="V57" i="149"/>
  <c r="W57" i="149"/>
  <c r="X57" i="149"/>
  <c r="Y57" i="149"/>
  <c r="Z57" i="149"/>
  <c r="AA57" i="149"/>
  <c r="R58" i="149"/>
  <c r="S58" i="149"/>
  <c r="T58" i="149"/>
  <c r="U58" i="149"/>
  <c r="V58" i="149"/>
  <c r="W58" i="149"/>
  <c r="X58" i="149"/>
  <c r="Y58" i="149"/>
  <c r="Z58" i="149"/>
  <c r="AA58" i="149"/>
  <c r="R59" i="149"/>
  <c r="S59" i="149"/>
  <c r="T59" i="149"/>
  <c r="U59" i="149"/>
  <c r="V59" i="149"/>
  <c r="W59" i="149"/>
  <c r="X59" i="149"/>
  <c r="Y59" i="149"/>
  <c r="Z59" i="149"/>
  <c r="AA59" i="149"/>
  <c r="R60" i="149"/>
  <c r="S60" i="149"/>
  <c r="T60" i="149"/>
  <c r="U60" i="149"/>
  <c r="V60" i="149"/>
  <c r="W60" i="149"/>
  <c r="X60" i="149"/>
  <c r="Y60" i="149"/>
  <c r="Z60" i="149"/>
  <c r="AA60" i="149"/>
  <c r="R61" i="149"/>
  <c r="S61" i="149"/>
  <c r="T61" i="149"/>
  <c r="U61" i="149"/>
  <c r="V61" i="149"/>
  <c r="W61" i="149"/>
  <c r="X61" i="149"/>
  <c r="Y61" i="149"/>
  <c r="Z61" i="149"/>
  <c r="AA61" i="149"/>
  <c r="R62" i="149"/>
  <c r="S62" i="149"/>
  <c r="T62" i="149"/>
  <c r="U62" i="149"/>
  <c r="V62" i="149"/>
  <c r="W62" i="149"/>
  <c r="X62" i="149"/>
  <c r="Y62" i="149"/>
  <c r="Z62" i="149"/>
  <c r="AA62" i="149"/>
  <c r="R63" i="149"/>
  <c r="S63" i="149"/>
  <c r="T63" i="149"/>
  <c r="U63" i="149"/>
  <c r="V63" i="149"/>
  <c r="W63" i="149"/>
  <c r="X63" i="149"/>
  <c r="Y63" i="149"/>
  <c r="Z63" i="149"/>
  <c r="AA63" i="149"/>
  <c r="R64" i="149"/>
  <c r="S64" i="149"/>
  <c r="T64" i="149"/>
  <c r="U64" i="149"/>
  <c r="V64" i="149"/>
  <c r="W64" i="149"/>
  <c r="X64" i="149"/>
  <c r="Y64" i="149"/>
  <c r="Z64" i="149"/>
  <c r="AA64" i="149"/>
  <c r="R65" i="149"/>
  <c r="S65" i="149"/>
  <c r="T65" i="149"/>
  <c r="U65" i="149"/>
  <c r="V65" i="149"/>
  <c r="W65" i="149"/>
  <c r="X65" i="149"/>
  <c r="Y65" i="149"/>
  <c r="Z65" i="149"/>
  <c r="AA65" i="149"/>
  <c r="R66" i="149"/>
  <c r="S66" i="149"/>
  <c r="T66" i="149"/>
  <c r="U66" i="149"/>
  <c r="V66" i="149"/>
  <c r="W66" i="149"/>
  <c r="X66" i="149"/>
  <c r="Y66" i="149"/>
  <c r="Z66" i="149"/>
  <c r="AA66" i="149"/>
  <c r="R67" i="149"/>
  <c r="S67" i="149"/>
  <c r="T67" i="149"/>
  <c r="U67" i="149"/>
  <c r="V67" i="149"/>
  <c r="W67" i="149"/>
  <c r="X67" i="149"/>
  <c r="Y67" i="149"/>
  <c r="Z67" i="149"/>
  <c r="AA67" i="149"/>
  <c r="R68" i="149"/>
  <c r="S68" i="149"/>
  <c r="T68" i="149"/>
  <c r="U68" i="149"/>
  <c r="V68" i="149"/>
  <c r="W68" i="149"/>
  <c r="X68" i="149"/>
  <c r="Y68" i="149"/>
  <c r="Z68" i="149"/>
  <c r="AA68" i="149"/>
  <c r="R69" i="149"/>
  <c r="S69" i="149"/>
  <c r="T69" i="149"/>
  <c r="U69" i="149"/>
  <c r="V69" i="149"/>
  <c r="W69" i="149"/>
  <c r="X69" i="149"/>
  <c r="Y69" i="149"/>
  <c r="Z69" i="149"/>
  <c r="AA69" i="149"/>
  <c r="R70" i="149"/>
  <c r="S70" i="149"/>
  <c r="T70" i="149"/>
  <c r="U70" i="149"/>
  <c r="V70" i="149"/>
  <c r="W70" i="149"/>
  <c r="X70" i="149"/>
  <c r="Y70" i="149"/>
  <c r="Z70" i="149"/>
  <c r="AA70" i="149"/>
  <c r="R71" i="149"/>
  <c r="S71" i="149"/>
  <c r="T71" i="149"/>
  <c r="U71" i="149"/>
  <c r="V71" i="149"/>
  <c r="W71" i="149"/>
  <c r="X71" i="149"/>
  <c r="Y71" i="149"/>
  <c r="Z71" i="149"/>
  <c r="AA71" i="149"/>
  <c r="R72" i="149"/>
  <c r="S72" i="149"/>
  <c r="T72" i="149"/>
  <c r="U72" i="149"/>
  <c r="V72" i="149"/>
  <c r="W72" i="149"/>
  <c r="X72" i="149"/>
  <c r="Y72" i="149"/>
  <c r="Z72" i="149"/>
  <c r="AA72" i="149"/>
  <c r="R73" i="149"/>
  <c r="S73" i="149"/>
  <c r="T73" i="149"/>
  <c r="U73" i="149"/>
  <c r="V73" i="149"/>
  <c r="W73" i="149"/>
  <c r="X73" i="149"/>
  <c r="Y73" i="149"/>
  <c r="Z73" i="149"/>
  <c r="AA73" i="149"/>
  <c r="R74" i="149"/>
  <c r="S74" i="149"/>
  <c r="T74" i="149"/>
  <c r="U74" i="149"/>
  <c r="V74" i="149"/>
  <c r="W74" i="149"/>
  <c r="X74" i="149"/>
  <c r="Y74" i="149"/>
  <c r="Z74" i="149"/>
  <c r="AA74" i="149"/>
  <c r="R75" i="149"/>
  <c r="S75" i="149"/>
  <c r="T75" i="149"/>
  <c r="U75" i="149"/>
  <c r="V75" i="149"/>
  <c r="W75" i="149"/>
  <c r="X75" i="149"/>
  <c r="Y75" i="149"/>
  <c r="Z75" i="149"/>
  <c r="AA75" i="149"/>
  <c r="R76" i="149"/>
  <c r="S76" i="149"/>
  <c r="T76" i="149"/>
  <c r="U76" i="149"/>
  <c r="V76" i="149"/>
  <c r="W76" i="149"/>
  <c r="X76" i="149"/>
  <c r="Y76" i="149"/>
  <c r="Z76" i="149"/>
  <c r="AA76" i="149"/>
  <c r="R77" i="149"/>
  <c r="S77" i="149"/>
  <c r="T77" i="149"/>
  <c r="U77" i="149"/>
  <c r="V77" i="149"/>
  <c r="W77" i="149"/>
  <c r="X77" i="149"/>
  <c r="Y77" i="149"/>
  <c r="Z77" i="149"/>
  <c r="AA77" i="149"/>
  <c r="R78" i="149"/>
  <c r="S78" i="149"/>
  <c r="T78" i="149"/>
  <c r="U78" i="149"/>
  <c r="V78" i="149"/>
  <c r="W78" i="149"/>
  <c r="X78" i="149"/>
  <c r="Y78" i="149"/>
  <c r="Z78" i="149"/>
  <c r="AA78" i="149"/>
  <c r="R79" i="149"/>
  <c r="S79" i="149"/>
  <c r="T79" i="149"/>
  <c r="U79" i="149"/>
  <c r="V79" i="149"/>
  <c r="W79" i="149"/>
  <c r="X79" i="149"/>
  <c r="Y79" i="149"/>
  <c r="Z79" i="149"/>
  <c r="AA79" i="149"/>
  <c r="R80" i="149"/>
  <c r="S80" i="149"/>
  <c r="T80" i="149"/>
  <c r="U80" i="149"/>
  <c r="V80" i="149"/>
  <c r="W80" i="149"/>
  <c r="X80" i="149"/>
  <c r="Y80" i="149"/>
  <c r="Z80" i="149"/>
  <c r="AA80" i="149"/>
  <c r="R81" i="149"/>
  <c r="S81" i="149"/>
  <c r="T81" i="149"/>
  <c r="U81" i="149"/>
  <c r="V81" i="149"/>
  <c r="W81" i="149"/>
  <c r="X81" i="149"/>
  <c r="Y81" i="149"/>
  <c r="Z81" i="149"/>
  <c r="AA81" i="149"/>
  <c r="R82" i="149"/>
  <c r="S82" i="149"/>
  <c r="T82" i="149"/>
  <c r="U82" i="149"/>
  <c r="V82" i="149"/>
  <c r="W82" i="149"/>
  <c r="X82" i="149"/>
  <c r="Y82" i="149"/>
  <c r="Z82" i="149"/>
  <c r="AA82" i="149"/>
  <c r="R83" i="149"/>
  <c r="S83" i="149"/>
  <c r="T83" i="149"/>
  <c r="U83" i="149"/>
  <c r="V83" i="149"/>
  <c r="W83" i="149"/>
  <c r="X83" i="149"/>
  <c r="Y83" i="149"/>
  <c r="Z83" i="149"/>
  <c r="AA83" i="149"/>
  <c r="R84" i="149"/>
  <c r="S84" i="149"/>
  <c r="T84" i="149"/>
  <c r="U84" i="149"/>
  <c r="V84" i="149"/>
  <c r="W84" i="149"/>
  <c r="X84" i="149"/>
  <c r="Y84" i="149"/>
  <c r="Z84" i="149"/>
  <c r="AA84" i="149"/>
  <c r="R85" i="149"/>
  <c r="S85" i="149"/>
  <c r="T85" i="149"/>
  <c r="U85" i="149"/>
  <c r="V85" i="149"/>
  <c r="W85" i="149"/>
  <c r="X85" i="149"/>
  <c r="Y85" i="149"/>
  <c r="Z85" i="149"/>
  <c r="AA85" i="149"/>
  <c r="R86" i="149"/>
  <c r="S86" i="149"/>
  <c r="T86" i="149"/>
  <c r="U86" i="149"/>
  <c r="V86" i="149"/>
  <c r="W86" i="149"/>
  <c r="X86" i="149"/>
  <c r="Y86" i="149"/>
  <c r="Z86" i="149"/>
  <c r="AA86" i="149"/>
  <c r="R87" i="149"/>
  <c r="S87" i="149"/>
  <c r="T87" i="149"/>
  <c r="U87" i="149"/>
  <c r="V87" i="149"/>
  <c r="W87" i="149"/>
  <c r="X87" i="149"/>
  <c r="Y87" i="149"/>
  <c r="Z87" i="149"/>
  <c r="AA87" i="149"/>
  <c r="R88" i="149"/>
  <c r="S88" i="149"/>
  <c r="T88" i="149"/>
  <c r="U88" i="149"/>
  <c r="V88" i="149"/>
  <c r="W88" i="149"/>
  <c r="X88" i="149"/>
  <c r="Y88" i="149"/>
  <c r="Z88" i="149"/>
  <c r="AA88" i="149"/>
  <c r="R89" i="149"/>
  <c r="S89" i="149"/>
  <c r="T89" i="149"/>
  <c r="U89" i="149"/>
  <c r="V89" i="149"/>
  <c r="W89" i="149"/>
  <c r="X89" i="149"/>
  <c r="Y89" i="149"/>
  <c r="Z89" i="149"/>
  <c r="AA89" i="149"/>
  <c r="R90" i="149"/>
  <c r="S90" i="149"/>
  <c r="T90" i="149"/>
  <c r="U90" i="149"/>
  <c r="V90" i="149"/>
  <c r="W90" i="149"/>
  <c r="X90" i="149"/>
  <c r="Y90" i="149"/>
  <c r="Z90" i="149"/>
  <c r="AA90" i="149"/>
  <c r="R91" i="149"/>
  <c r="S91" i="149"/>
  <c r="T91" i="149"/>
  <c r="U91" i="149"/>
  <c r="V91" i="149"/>
  <c r="W91" i="149"/>
  <c r="X91" i="149"/>
  <c r="Y91" i="149"/>
  <c r="Z91" i="149"/>
  <c r="AA91" i="149"/>
  <c r="R92" i="149"/>
  <c r="S92" i="149"/>
  <c r="T92" i="149"/>
  <c r="U92" i="149"/>
  <c r="V92" i="149"/>
  <c r="W92" i="149"/>
  <c r="X92" i="149"/>
  <c r="Y92" i="149"/>
  <c r="Z92" i="149"/>
  <c r="AA92" i="149"/>
  <c r="R93" i="149"/>
  <c r="S93" i="149"/>
  <c r="T93" i="149"/>
  <c r="U93" i="149"/>
  <c r="V93" i="149"/>
  <c r="W93" i="149"/>
  <c r="X93" i="149"/>
  <c r="Y93" i="149"/>
  <c r="Z93" i="149"/>
  <c r="AA93" i="149"/>
  <c r="R94" i="149"/>
  <c r="S94" i="149"/>
  <c r="T94" i="149"/>
  <c r="U94" i="149"/>
  <c r="V94" i="149"/>
  <c r="W94" i="149"/>
  <c r="X94" i="149"/>
  <c r="Y94" i="149"/>
  <c r="Z94" i="149"/>
  <c r="AA94" i="149"/>
  <c r="R95" i="149"/>
  <c r="S95" i="149"/>
  <c r="T95" i="149"/>
  <c r="U95" i="149"/>
  <c r="V95" i="149"/>
  <c r="W95" i="149"/>
  <c r="X95" i="149"/>
  <c r="Y95" i="149"/>
  <c r="Z95" i="149"/>
  <c r="AA95" i="149"/>
  <c r="R96" i="149"/>
  <c r="S96" i="149"/>
  <c r="T96" i="149"/>
  <c r="U96" i="149"/>
  <c r="V96" i="149"/>
  <c r="W96" i="149"/>
  <c r="X96" i="149"/>
  <c r="Y96" i="149"/>
  <c r="Z96" i="149"/>
  <c r="AA96" i="149"/>
  <c r="R97" i="149"/>
  <c r="S97" i="149"/>
  <c r="T97" i="149"/>
  <c r="U97" i="149"/>
  <c r="V97" i="149"/>
  <c r="W97" i="149"/>
  <c r="X97" i="149"/>
  <c r="Y97" i="149"/>
  <c r="Z97" i="149"/>
  <c r="AA97" i="149"/>
  <c r="R98" i="149"/>
  <c r="S98" i="149"/>
  <c r="T98" i="149"/>
  <c r="U98" i="149"/>
  <c r="V98" i="149"/>
  <c r="W98" i="149"/>
  <c r="X98" i="149"/>
  <c r="Y98" i="149"/>
  <c r="Z98" i="149"/>
  <c r="AA98" i="149"/>
  <c r="R99" i="149"/>
  <c r="S99" i="149"/>
  <c r="T99" i="149"/>
  <c r="U99" i="149"/>
  <c r="V99" i="149"/>
  <c r="W99" i="149"/>
  <c r="X99" i="149"/>
  <c r="Y99" i="149"/>
  <c r="Z99" i="149"/>
  <c r="AA99" i="149"/>
  <c r="R100" i="149"/>
  <c r="S100" i="149"/>
  <c r="T100" i="149"/>
  <c r="U100" i="149"/>
  <c r="V100" i="149"/>
  <c r="W100" i="149"/>
  <c r="X100" i="149"/>
  <c r="Y100" i="149"/>
  <c r="Z100" i="149"/>
  <c r="AA100" i="149"/>
  <c r="R101" i="149"/>
  <c r="S101" i="149"/>
  <c r="T101" i="149"/>
  <c r="U101" i="149"/>
  <c r="V101" i="149"/>
  <c r="W101" i="149"/>
  <c r="X101" i="149"/>
  <c r="Y101" i="149"/>
  <c r="Z101" i="149"/>
  <c r="AA101" i="149"/>
  <c r="S102" i="149"/>
  <c r="T102" i="149"/>
  <c r="U102" i="149"/>
  <c r="V102" i="149"/>
  <c r="W102" i="149"/>
  <c r="X102" i="149"/>
  <c r="Y102" i="149"/>
  <c r="Z102" i="149"/>
  <c r="AA102" i="149"/>
  <c r="R103" i="149"/>
  <c r="S103" i="149"/>
  <c r="T103" i="149"/>
  <c r="U103" i="149"/>
  <c r="V103" i="149"/>
  <c r="W103" i="149"/>
  <c r="X103" i="149"/>
  <c r="Y103" i="149"/>
  <c r="Z103" i="149"/>
  <c r="AA103" i="149"/>
  <c r="R104" i="149"/>
  <c r="S104" i="149"/>
  <c r="T104" i="149"/>
  <c r="U104" i="149"/>
  <c r="V104" i="149"/>
  <c r="W104" i="149"/>
  <c r="X104" i="149"/>
  <c r="Y104" i="149"/>
  <c r="Z104" i="149"/>
  <c r="AA104" i="149"/>
  <c r="R105" i="149"/>
  <c r="S105" i="149"/>
  <c r="T105" i="149"/>
  <c r="U105" i="149"/>
  <c r="V105" i="149"/>
  <c r="W105" i="149"/>
  <c r="X105" i="149"/>
  <c r="Y105" i="149"/>
  <c r="Z105" i="149"/>
  <c r="AA105" i="149"/>
  <c r="R106" i="149"/>
  <c r="S106" i="149"/>
  <c r="T106" i="149"/>
  <c r="U106" i="149"/>
  <c r="V106" i="149"/>
  <c r="W106" i="149"/>
  <c r="X106" i="149"/>
  <c r="Y106" i="149"/>
  <c r="Z106" i="149"/>
  <c r="AA106" i="149"/>
  <c r="R107" i="149"/>
  <c r="S107" i="149"/>
  <c r="T107" i="149"/>
  <c r="U107" i="149"/>
  <c r="V107" i="149"/>
  <c r="W107" i="149"/>
  <c r="X107" i="149"/>
  <c r="Y107" i="149"/>
  <c r="Z107" i="149"/>
  <c r="AA107" i="149"/>
  <c r="R108" i="149"/>
  <c r="S108" i="149"/>
  <c r="T108" i="149"/>
  <c r="U108" i="149"/>
  <c r="V108" i="149"/>
  <c r="W108" i="149"/>
  <c r="X108" i="149"/>
  <c r="Y108" i="149"/>
  <c r="Z108" i="149"/>
  <c r="AA108" i="149"/>
  <c r="R109" i="149"/>
  <c r="S109" i="149"/>
  <c r="T109" i="149"/>
  <c r="U109" i="149"/>
  <c r="V109" i="149"/>
  <c r="W109" i="149"/>
  <c r="X109" i="149"/>
  <c r="Y109" i="149"/>
  <c r="Z109" i="149"/>
  <c r="AA109" i="149"/>
  <c r="R110" i="149"/>
  <c r="S110" i="149"/>
  <c r="T110" i="149"/>
  <c r="U110" i="149"/>
  <c r="V110" i="149"/>
  <c r="W110" i="149"/>
  <c r="X110" i="149"/>
  <c r="Y110" i="149"/>
  <c r="Z110" i="149"/>
  <c r="AA110" i="149"/>
  <c r="R111" i="149"/>
  <c r="S111" i="149"/>
  <c r="T111" i="149"/>
  <c r="U111" i="149"/>
  <c r="V111" i="149"/>
  <c r="W111" i="149"/>
  <c r="X111" i="149"/>
  <c r="Y111" i="149"/>
  <c r="Z111" i="149"/>
  <c r="AA111" i="149"/>
  <c r="R112" i="149"/>
  <c r="S112" i="149"/>
  <c r="T112" i="149"/>
  <c r="U112" i="149"/>
  <c r="V112" i="149"/>
  <c r="W112" i="149"/>
  <c r="X112" i="149"/>
  <c r="Y112" i="149"/>
  <c r="Z112" i="149"/>
  <c r="AA112" i="149"/>
  <c r="R113" i="149"/>
  <c r="S113" i="149"/>
  <c r="T113" i="149"/>
  <c r="U113" i="149"/>
  <c r="V113" i="149"/>
  <c r="W113" i="149"/>
  <c r="X113" i="149"/>
  <c r="Y113" i="149"/>
  <c r="Z113" i="149"/>
  <c r="AA113" i="149"/>
  <c r="R114" i="149"/>
  <c r="S114" i="149"/>
  <c r="T114" i="149"/>
  <c r="U114" i="149"/>
  <c r="V114" i="149"/>
  <c r="W114" i="149"/>
  <c r="X114" i="149"/>
  <c r="Y114" i="149"/>
  <c r="Z114" i="149"/>
  <c r="AA114" i="149"/>
  <c r="R115" i="149"/>
  <c r="S115" i="149"/>
  <c r="T115" i="149"/>
  <c r="U115" i="149"/>
  <c r="V115" i="149"/>
  <c r="W115" i="149"/>
  <c r="X115" i="149"/>
  <c r="Y115" i="149"/>
  <c r="Z115" i="149"/>
  <c r="AA115" i="149"/>
  <c r="S116" i="149"/>
  <c r="T116" i="149"/>
  <c r="U116" i="149"/>
  <c r="V116" i="149"/>
  <c r="W116" i="149"/>
  <c r="X116" i="149"/>
  <c r="Y116" i="149"/>
  <c r="Z116" i="149"/>
  <c r="AA116" i="149"/>
  <c r="R117" i="149"/>
  <c r="S117" i="149"/>
  <c r="T117" i="149"/>
  <c r="U117" i="149"/>
  <c r="V117" i="149"/>
  <c r="W117" i="149"/>
  <c r="X117" i="149"/>
  <c r="Y117" i="149"/>
  <c r="Z117" i="149"/>
  <c r="AA117" i="149"/>
  <c r="R118" i="149"/>
  <c r="S118" i="149"/>
  <c r="T118" i="149"/>
  <c r="U118" i="149"/>
  <c r="V118" i="149"/>
  <c r="W118" i="149"/>
  <c r="X118" i="149"/>
  <c r="Y118" i="149"/>
  <c r="Z118" i="149"/>
  <c r="AA118" i="149"/>
  <c r="R119" i="149"/>
  <c r="S119" i="149"/>
  <c r="T119" i="149"/>
  <c r="U119" i="149"/>
  <c r="V119" i="149"/>
  <c r="W119" i="149"/>
  <c r="X119" i="149"/>
  <c r="Y119" i="149"/>
  <c r="Z119" i="149"/>
  <c r="AA119" i="149"/>
  <c r="R120" i="149"/>
  <c r="S120" i="149"/>
  <c r="T120" i="149"/>
  <c r="U120" i="149"/>
  <c r="V120" i="149"/>
  <c r="W120" i="149"/>
  <c r="X120" i="149"/>
  <c r="Y120" i="149"/>
  <c r="Z120" i="149"/>
  <c r="AA120" i="149"/>
  <c r="R121" i="149"/>
  <c r="S121" i="149"/>
  <c r="T121" i="149"/>
  <c r="U121" i="149"/>
  <c r="V121" i="149"/>
  <c r="W121" i="149"/>
  <c r="X121" i="149"/>
  <c r="Y121" i="149"/>
  <c r="Z121" i="149"/>
  <c r="AA121" i="149"/>
  <c r="R122" i="149"/>
  <c r="S122" i="149"/>
  <c r="T122" i="149"/>
  <c r="U122" i="149"/>
  <c r="V122" i="149"/>
  <c r="W122" i="149"/>
  <c r="X122" i="149"/>
  <c r="Y122" i="149"/>
  <c r="Z122" i="149"/>
  <c r="AA122" i="149"/>
  <c r="R123" i="149"/>
  <c r="S123" i="149"/>
  <c r="T123" i="149"/>
  <c r="U123" i="149"/>
  <c r="V123" i="149"/>
  <c r="W123" i="149"/>
  <c r="X123" i="149"/>
  <c r="Y123" i="149"/>
  <c r="Z123" i="149"/>
  <c r="AA123" i="149"/>
  <c r="R124" i="149"/>
  <c r="S124" i="149"/>
  <c r="T124" i="149"/>
  <c r="U124" i="149"/>
  <c r="V124" i="149"/>
  <c r="W124" i="149"/>
  <c r="X124" i="149"/>
  <c r="Y124" i="149"/>
  <c r="Z124" i="149"/>
  <c r="AA124" i="149"/>
  <c r="R125" i="149"/>
  <c r="S125" i="149"/>
  <c r="T125" i="149"/>
  <c r="U125" i="149"/>
  <c r="V125" i="149"/>
  <c r="W125" i="149"/>
  <c r="X125" i="149"/>
  <c r="Y125" i="149"/>
  <c r="Z125" i="149"/>
  <c r="AA125" i="149"/>
  <c r="R126" i="149"/>
  <c r="S126" i="149"/>
  <c r="T126" i="149"/>
  <c r="U126" i="149"/>
  <c r="V126" i="149"/>
  <c r="W126" i="149"/>
  <c r="X126" i="149"/>
  <c r="Y126" i="149"/>
  <c r="Z126" i="149"/>
  <c r="AA126" i="149"/>
  <c r="R127" i="149"/>
  <c r="S127" i="149"/>
  <c r="T127" i="149"/>
  <c r="U127" i="149"/>
  <c r="V127" i="149"/>
  <c r="W127" i="149"/>
  <c r="X127" i="149"/>
  <c r="Y127" i="149"/>
  <c r="Z127" i="149"/>
  <c r="AA127" i="149"/>
  <c r="R128" i="149"/>
  <c r="S128" i="149"/>
  <c r="T128" i="149"/>
  <c r="U128" i="149"/>
  <c r="V128" i="149"/>
  <c r="W128" i="149"/>
  <c r="X128" i="149"/>
  <c r="Y128" i="149"/>
  <c r="Z128" i="149"/>
  <c r="AA128" i="149"/>
  <c r="R129" i="149"/>
  <c r="S129" i="149"/>
  <c r="T129" i="149"/>
  <c r="U129" i="149"/>
  <c r="V129" i="149"/>
  <c r="W129" i="149"/>
  <c r="X129" i="149"/>
  <c r="Y129" i="149"/>
  <c r="Z129" i="149"/>
  <c r="AA129" i="149"/>
  <c r="R130" i="149"/>
  <c r="S130" i="149"/>
  <c r="T130" i="149"/>
  <c r="U130" i="149"/>
  <c r="V130" i="149"/>
  <c r="W130" i="149"/>
  <c r="X130" i="149"/>
  <c r="Y130" i="149"/>
  <c r="Z130" i="149"/>
  <c r="AA130" i="149"/>
  <c r="R131" i="149"/>
  <c r="S131" i="149"/>
  <c r="T131" i="149"/>
  <c r="U131" i="149"/>
  <c r="V131" i="149"/>
  <c r="W131" i="149"/>
  <c r="X131" i="149"/>
  <c r="Y131" i="149"/>
  <c r="Z131" i="149"/>
  <c r="AA131" i="149"/>
  <c r="R132" i="149"/>
  <c r="S132" i="149"/>
  <c r="T132" i="149"/>
  <c r="U132" i="149"/>
  <c r="V132" i="149"/>
  <c r="W132" i="149"/>
  <c r="X132" i="149"/>
  <c r="Y132" i="149"/>
  <c r="Z132" i="149"/>
  <c r="AA132" i="149"/>
  <c r="R133" i="149"/>
  <c r="S133" i="149"/>
  <c r="T133" i="149"/>
  <c r="U133" i="149"/>
  <c r="V133" i="149"/>
  <c r="W133" i="149"/>
  <c r="X133" i="149"/>
  <c r="Y133" i="149"/>
  <c r="Z133" i="149"/>
  <c r="AA133" i="149"/>
  <c r="S4" i="149"/>
  <c r="T4" i="149"/>
  <c r="U4" i="149"/>
  <c r="V4" i="149"/>
  <c r="W4" i="149"/>
  <c r="X4" i="149"/>
  <c r="Y4" i="149"/>
  <c r="Z4" i="149"/>
  <c r="AA4" i="149"/>
  <c r="R4" i="149"/>
  <c r="H74" i="3"/>
  <c r="H73" i="3"/>
  <c r="H61" i="3"/>
  <c r="H60" i="3"/>
  <c r="H59" i="3"/>
  <c r="H58" i="3"/>
  <c r="H57" i="3"/>
  <c r="H56" i="3"/>
  <c r="H55" i="3"/>
  <c r="H54" i="3"/>
  <c r="AK152" i="151"/>
  <c r="AK176" i="151"/>
  <c r="R102" i="149"/>
  <c r="J144" i="161"/>
  <c r="A123" i="161"/>
  <c r="B123" i="161" s="1"/>
  <c r="BP123" i="161" s="1"/>
  <c r="A124" i="161"/>
  <c r="B124" i="161" s="1"/>
  <c r="BP124" i="161" s="1"/>
  <c r="A125" i="161"/>
  <c r="B125" i="161" s="1"/>
  <c r="BP125" i="161" s="1"/>
  <c r="A126" i="161"/>
  <c r="B126" i="161" s="1"/>
  <c r="A127" i="161"/>
  <c r="B127" i="161" s="1"/>
  <c r="BP127" i="161" s="1"/>
  <c r="A128" i="161"/>
  <c r="B128" i="161" s="1"/>
  <c r="BP128" i="161" s="1"/>
  <c r="A129" i="161"/>
  <c r="B129" i="161" s="1"/>
  <c r="BP129" i="161" s="1"/>
  <c r="A130" i="161"/>
  <c r="B130" i="161" s="1"/>
  <c r="A131" i="161"/>
  <c r="B131" i="161" s="1"/>
  <c r="AI131" i="161" s="1"/>
  <c r="A132" i="161"/>
  <c r="B132" i="161" s="1"/>
  <c r="A107" i="161"/>
  <c r="B107" i="161" s="1"/>
  <c r="A108" i="161"/>
  <c r="B108" i="161" s="1"/>
  <c r="AI108" i="161" s="1"/>
  <c r="A109" i="161"/>
  <c r="B109" i="161" s="1"/>
  <c r="AI109" i="161" s="1"/>
  <c r="A110" i="161"/>
  <c r="B110" i="161" s="1"/>
  <c r="BP110" i="161" s="1"/>
  <c r="A111" i="161"/>
  <c r="B111" i="161" s="1"/>
  <c r="AI111" i="161" s="1"/>
  <c r="A112" i="161"/>
  <c r="B112" i="161" s="1"/>
  <c r="AI112" i="161" s="1"/>
  <c r="A113" i="161"/>
  <c r="B113" i="161" s="1"/>
  <c r="A114" i="161"/>
  <c r="B114" i="161" s="1"/>
  <c r="A115" i="161"/>
  <c r="B115" i="161" s="1"/>
  <c r="A116" i="161"/>
  <c r="B116" i="161" s="1"/>
  <c r="AI116" i="161" s="1"/>
  <c r="A117" i="161"/>
  <c r="B117" i="161" s="1"/>
  <c r="AI117" i="161" s="1"/>
  <c r="A118" i="161"/>
  <c r="B118" i="161" s="1"/>
  <c r="AI118" i="161" s="1"/>
  <c r="A119" i="161"/>
  <c r="B119" i="161" s="1"/>
  <c r="AI119" i="161" s="1"/>
  <c r="A120" i="161"/>
  <c r="B120" i="161" s="1"/>
  <c r="A121" i="161"/>
  <c r="B121" i="161" s="1"/>
  <c r="AI121" i="161" s="1"/>
  <c r="A122" i="161"/>
  <c r="B122" i="161" s="1"/>
  <c r="A59" i="161"/>
  <c r="B59" i="161" s="1"/>
  <c r="AI59" i="161" s="1"/>
  <c r="A60" i="161"/>
  <c r="B60" i="161" s="1"/>
  <c r="A61" i="161"/>
  <c r="B61" i="161" s="1"/>
  <c r="AI61" i="161" s="1"/>
  <c r="A62" i="161"/>
  <c r="B62" i="161" s="1"/>
  <c r="A63" i="161"/>
  <c r="B63" i="161" s="1"/>
  <c r="BP63" i="161" s="1"/>
  <c r="A64" i="161"/>
  <c r="B64" i="161" s="1"/>
  <c r="A65" i="161"/>
  <c r="B65" i="161" s="1"/>
  <c r="A66" i="161"/>
  <c r="B66" i="161" s="1"/>
  <c r="AI66" i="161" s="1"/>
  <c r="A67" i="161"/>
  <c r="B67" i="161" s="1"/>
  <c r="A68" i="161"/>
  <c r="B68" i="161" s="1"/>
  <c r="BP68" i="161" s="1"/>
  <c r="A69" i="161"/>
  <c r="B69" i="161" s="1"/>
  <c r="AI69" i="161" s="1"/>
  <c r="A70" i="161"/>
  <c r="B70" i="161" s="1"/>
  <c r="AI70" i="161" s="1"/>
  <c r="A71" i="161"/>
  <c r="B71" i="161" s="1"/>
  <c r="AI71" i="161" s="1"/>
  <c r="A72" i="161"/>
  <c r="B72" i="161" s="1"/>
  <c r="A73" i="161"/>
  <c r="B73" i="161" s="1"/>
  <c r="A74" i="161"/>
  <c r="B74" i="161" s="1"/>
  <c r="BP74" i="161" s="1"/>
  <c r="CV74" i="161" s="1"/>
  <c r="A75" i="161"/>
  <c r="B75" i="161" s="1"/>
  <c r="AI75" i="161" s="1"/>
  <c r="A76" i="161"/>
  <c r="B76" i="161" s="1"/>
  <c r="AI76" i="161" s="1"/>
  <c r="A77" i="161"/>
  <c r="B77" i="161" s="1"/>
  <c r="A78" i="161"/>
  <c r="B78" i="161" s="1"/>
  <c r="AI78" i="161" s="1"/>
  <c r="A79" i="161"/>
  <c r="B79" i="161" s="1"/>
  <c r="A80" i="161"/>
  <c r="B80" i="161" s="1"/>
  <c r="A81" i="161"/>
  <c r="B81" i="161" s="1"/>
  <c r="AI81" i="161" s="1"/>
  <c r="A82" i="161"/>
  <c r="B82" i="161" s="1"/>
  <c r="AI82" i="161" s="1"/>
  <c r="A83" i="161"/>
  <c r="B83" i="161" s="1"/>
  <c r="AI83" i="161" s="1"/>
  <c r="A84" i="161"/>
  <c r="B84" i="161" s="1"/>
  <c r="BP84" i="161" s="1"/>
  <c r="A85" i="161"/>
  <c r="B85" i="161" s="1"/>
  <c r="AI85" i="161" s="1"/>
  <c r="A86" i="161"/>
  <c r="B86" i="161" s="1"/>
  <c r="A87" i="161"/>
  <c r="B87" i="161" s="1"/>
  <c r="BP87" i="161" s="1"/>
  <c r="CV87" i="161" s="1"/>
  <c r="A88" i="161"/>
  <c r="B88" i="161" s="1"/>
  <c r="AI88" i="161" s="1"/>
  <c r="A89" i="161"/>
  <c r="B89" i="161" s="1"/>
  <c r="AI89" i="161" s="1"/>
  <c r="A90" i="161"/>
  <c r="B90" i="161" s="1"/>
  <c r="A91" i="161"/>
  <c r="B91" i="161" s="1"/>
  <c r="BP91" i="161" s="1"/>
  <c r="CV91" i="161" s="1"/>
  <c r="A92" i="161"/>
  <c r="B92" i="161" s="1"/>
  <c r="A93" i="161"/>
  <c r="B93" i="161" s="1"/>
  <c r="AI93" i="161" s="1"/>
  <c r="A94" i="161"/>
  <c r="B94" i="161" s="1"/>
  <c r="A95" i="161"/>
  <c r="B95" i="161" s="1"/>
  <c r="BP95" i="161" s="1"/>
  <c r="A96" i="161"/>
  <c r="B96" i="161" s="1"/>
  <c r="A97" i="161"/>
  <c r="B97" i="161" s="1"/>
  <c r="AI97" i="161" s="1"/>
  <c r="A98" i="161"/>
  <c r="B98" i="161" s="1"/>
  <c r="AI98" i="161" s="1"/>
  <c r="A99" i="161"/>
  <c r="B99" i="161" s="1"/>
  <c r="BP99" i="161" s="1"/>
  <c r="CV99" i="161" s="1"/>
  <c r="A100" i="161"/>
  <c r="B100" i="161" s="1"/>
  <c r="AI100" i="161" s="1"/>
  <c r="A101" i="161"/>
  <c r="B101" i="161" s="1"/>
  <c r="BP101" i="161" s="1"/>
  <c r="CV101" i="161" s="1"/>
  <c r="A102" i="161"/>
  <c r="B102" i="161" s="1"/>
  <c r="A103" i="161"/>
  <c r="B103" i="161" s="1"/>
  <c r="BP103" i="161" s="1"/>
  <c r="A104" i="161"/>
  <c r="B104" i="161" s="1"/>
  <c r="BP104" i="161" s="1"/>
  <c r="A105" i="161"/>
  <c r="B105" i="161" s="1"/>
  <c r="BP105" i="161" s="1"/>
  <c r="A106" i="161"/>
  <c r="B106" i="161" s="1"/>
  <c r="A47" i="161"/>
  <c r="B47" i="161" s="1"/>
  <c r="A48" i="161"/>
  <c r="B48" i="161" s="1"/>
  <c r="AI48" i="161" s="1"/>
  <c r="A49" i="161"/>
  <c r="B49" i="161" s="1"/>
  <c r="AI49" i="161" s="1"/>
  <c r="A50" i="161"/>
  <c r="B50" i="161" s="1"/>
  <c r="AI50" i="161" s="1"/>
  <c r="A51" i="161"/>
  <c r="B51" i="161" s="1"/>
  <c r="A52" i="161"/>
  <c r="B52" i="161" s="1"/>
  <c r="AI52" i="161" s="1"/>
  <c r="A53" i="161"/>
  <c r="B53" i="161" s="1"/>
  <c r="BP53" i="161" s="1"/>
  <c r="A54" i="161"/>
  <c r="B54" i="161" s="1"/>
  <c r="A55" i="161"/>
  <c r="B55" i="161" s="1"/>
  <c r="AI55" i="161" s="1"/>
  <c r="A56" i="161"/>
  <c r="B56" i="161" s="1"/>
  <c r="A57" i="161"/>
  <c r="B57" i="161" s="1"/>
  <c r="A58" i="161"/>
  <c r="B58" i="161" s="1"/>
  <c r="AI58" i="161" s="1"/>
  <c r="A6" i="161"/>
  <c r="B6" i="161" s="1"/>
  <c r="AI6" i="161" s="1"/>
  <c r="A7" i="161"/>
  <c r="B7" i="161" s="1"/>
  <c r="AI7" i="161" s="1"/>
  <c r="A8" i="161"/>
  <c r="B8" i="161" s="1"/>
  <c r="A9" i="161"/>
  <c r="B9" i="161" s="1"/>
  <c r="A10" i="161"/>
  <c r="B10" i="161" s="1"/>
  <c r="AI10" i="161" s="1"/>
  <c r="A11" i="161"/>
  <c r="B11" i="161" s="1"/>
  <c r="A12" i="161"/>
  <c r="B12" i="161" s="1"/>
  <c r="A13" i="161"/>
  <c r="B13" i="161" s="1"/>
  <c r="BP13" i="161" s="1"/>
  <c r="A14" i="161"/>
  <c r="B14" i="161" s="1"/>
  <c r="BP14" i="161" s="1"/>
  <c r="CV14" i="161" s="1"/>
  <c r="A15" i="161"/>
  <c r="B15" i="161" s="1"/>
  <c r="BP15" i="161" s="1"/>
  <c r="CV15" i="161" s="1"/>
  <c r="A16" i="161"/>
  <c r="B16" i="161" s="1"/>
  <c r="A17" i="161"/>
  <c r="B17" i="161" s="1"/>
  <c r="A18" i="161"/>
  <c r="B18" i="161" s="1"/>
  <c r="A19" i="161"/>
  <c r="B19" i="161" s="1"/>
  <c r="AI19" i="161" s="1"/>
  <c r="A20" i="161"/>
  <c r="B20" i="161" s="1"/>
  <c r="A21" i="161"/>
  <c r="B21" i="161" s="1"/>
  <c r="AI21" i="161" s="1"/>
  <c r="A22" i="161"/>
  <c r="B22" i="161" s="1"/>
  <c r="BP22" i="161" s="1"/>
  <c r="A23" i="161"/>
  <c r="B23" i="161" s="1"/>
  <c r="A24" i="161"/>
  <c r="B24" i="161" s="1"/>
  <c r="A25" i="161"/>
  <c r="B25" i="161" s="1"/>
  <c r="AI25" i="161" s="1"/>
  <c r="A26" i="161"/>
  <c r="B26" i="161" s="1"/>
  <c r="A27" i="161"/>
  <c r="B27" i="161" s="1"/>
  <c r="AI27" i="161" s="1"/>
  <c r="A28" i="161"/>
  <c r="B28" i="161" s="1"/>
  <c r="BP28" i="161" s="1"/>
  <c r="A29" i="161"/>
  <c r="B29" i="161" s="1"/>
  <c r="A30" i="161"/>
  <c r="B30" i="161" s="1"/>
  <c r="BP30" i="161" s="1"/>
  <c r="A31" i="161"/>
  <c r="B31" i="161" s="1"/>
  <c r="BP31" i="161" s="1"/>
  <c r="A32" i="161"/>
  <c r="B32" i="161" s="1"/>
  <c r="A33" i="161"/>
  <c r="B33" i="161" s="1"/>
  <c r="AI33" i="161" s="1"/>
  <c r="A34" i="161"/>
  <c r="B34" i="161" s="1"/>
  <c r="AI34" i="161" s="1"/>
  <c r="A35" i="161"/>
  <c r="B35" i="161" s="1"/>
  <c r="BP35" i="161" s="1"/>
  <c r="A36" i="161"/>
  <c r="B36" i="161" s="1"/>
  <c r="BP36" i="161" s="1"/>
  <c r="A37" i="161"/>
  <c r="B37" i="161" s="1"/>
  <c r="A38" i="161"/>
  <c r="B38" i="161" s="1"/>
  <c r="BP38" i="161" s="1"/>
  <c r="A39" i="161"/>
  <c r="B39" i="161" s="1"/>
  <c r="AI39" i="161" s="1"/>
  <c r="A40" i="161"/>
  <c r="B40" i="161" s="1"/>
  <c r="BP40" i="161" s="1"/>
  <c r="A41" i="161"/>
  <c r="B41" i="161" s="1"/>
  <c r="BP41" i="161" s="1"/>
  <c r="A42" i="161"/>
  <c r="B42" i="161" s="1"/>
  <c r="AI42" i="161" s="1"/>
  <c r="A43" i="161"/>
  <c r="B43" i="161" s="1"/>
  <c r="AI43" i="161" s="1"/>
  <c r="A44" i="161"/>
  <c r="B44" i="161" s="1"/>
  <c r="AI44" i="161" s="1"/>
  <c r="A45" i="161"/>
  <c r="B45" i="161" s="1"/>
  <c r="A46" i="161"/>
  <c r="B46" i="161" s="1"/>
  <c r="A4" i="161"/>
  <c r="B4" i="161" s="1"/>
  <c r="A5" i="161"/>
  <c r="B5" i="161" s="1"/>
  <c r="A3" i="161"/>
  <c r="B3" i="161" s="1"/>
  <c r="B50" i="149"/>
  <c r="AK381" i="151"/>
  <c r="C132" i="149"/>
  <c r="P132" i="149" s="1"/>
  <c r="C131" i="149"/>
  <c r="C130" i="149"/>
  <c r="C129" i="149"/>
  <c r="C128" i="149"/>
  <c r="C127" i="149"/>
  <c r="C126" i="149"/>
  <c r="C125" i="149"/>
  <c r="C124" i="149"/>
  <c r="C123" i="149"/>
  <c r="C122" i="149"/>
  <c r="C121" i="149"/>
  <c r="C120" i="149"/>
  <c r="C119" i="149"/>
  <c r="C118" i="149"/>
  <c r="C117" i="149"/>
  <c r="C116" i="149"/>
  <c r="P116" i="149" s="1"/>
  <c r="C115" i="149"/>
  <c r="P115" i="149" s="1"/>
  <c r="C114" i="149"/>
  <c r="P114" i="149" s="1"/>
  <c r="C113" i="149"/>
  <c r="P113" i="149" s="1"/>
  <c r="C112" i="149"/>
  <c r="P112" i="149" s="1"/>
  <c r="C111" i="149"/>
  <c r="C110" i="149"/>
  <c r="C109" i="149"/>
  <c r="C108" i="149"/>
  <c r="C107" i="149"/>
  <c r="C106" i="149"/>
  <c r="C105" i="149"/>
  <c r="C104" i="149"/>
  <c r="C103" i="149"/>
  <c r="C102" i="149"/>
  <c r="P102" i="149" s="1"/>
  <c r="C101" i="149"/>
  <c r="P101" i="149" s="1"/>
  <c r="C100" i="149"/>
  <c r="P100" i="149" s="1"/>
  <c r="C99" i="149"/>
  <c r="P99" i="149" s="1"/>
  <c r="C98" i="149"/>
  <c r="C97" i="149"/>
  <c r="P97" i="149" s="1"/>
  <c r="C96" i="149"/>
  <c r="C95" i="149"/>
  <c r="C94" i="149"/>
  <c r="C93" i="149"/>
  <c r="C92" i="149"/>
  <c r="C91" i="149"/>
  <c r="P91" i="149" s="1"/>
  <c r="C90" i="149"/>
  <c r="P90" i="149" s="1"/>
  <c r="C89" i="149"/>
  <c r="P89" i="149" s="1"/>
  <c r="C88" i="149"/>
  <c r="P88" i="149" s="1"/>
  <c r="C87" i="149"/>
  <c r="P87" i="149" s="1"/>
  <c r="C86" i="149"/>
  <c r="P86" i="149" s="1"/>
  <c r="C85" i="149"/>
  <c r="C84" i="149"/>
  <c r="C83" i="149"/>
  <c r="P83" i="149" s="1"/>
  <c r="C82" i="149"/>
  <c r="P82" i="149" s="1"/>
  <c r="C81" i="149"/>
  <c r="P81" i="149" s="1"/>
  <c r="C80" i="149"/>
  <c r="C79" i="149"/>
  <c r="C78" i="149"/>
  <c r="C77" i="149"/>
  <c r="P77" i="149" s="1"/>
  <c r="C76" i="149"/>
  <c r="P76" i="149" s="1"/>
  <c r="C75" i="149"/>
  <c r="P75" i="149" s="1"/>
  <c r="C74" i="149"/>
  <c r="P74" i="149" s="1"/>
  <c r="C73" i="149"/>
  <c r="P73" i="149" s="1"/>
  <c r="C72" i="149"/>
  <c r="P72" i="149" s="1"/>
  <c r="C71" i="149"/>
  <c r="P71" i="149" s="1"/>
  <c r="C70" i="149"/>
  <c r="C69" i="149"/>
  <c r="C68" i="149"/>
  <c r="C67" i="149"/>
  <c r="C66" i="149"/>
  <c r="C65" i="149"/>
  <c r="C64" i="149"/>
  <c r="C63" i="149"/>
  <c r="C62" i="149"/>
  <c r="C61" i="149"/>
  <c r="C60" i="149"/>
  <c r="C59" i="149"/>
  <c r="C58" i="149"/>
  <c r="C57" i="149"/>
  <c r="C56" i="149"/>
  <c r="C55" i="149"/>
  <c r="C54" i="149"/>
  <c r="C53" i="149"/>
  <c r="C52" i="149"/>
  <c r="C51" i="149"/>
  <c r="C50" i="149"/>
  <c r="C49" i="149"/>
  <c r="C48" i="149"/>
  <c r="C47" i="149"/>
  <c r="C46" i="149"/>
  <c r="C45" i="149"/>
  <c r="C44" i="149"/>
  <c r="C43" i="149"/>
  <c r="C42" i="149"/>
  <c r="C41" i="149"/>
  <c r="C40" i="149"/>
  <c r="C39" i="149"/>
  <c r="C38" i="149"/>
  <c r="C37" i="149"/>
  <c r="C36" i="149"/>
  <c r="C35" i="149"/>
  <c r="C34" i="149"/>
  <c r="C33" i="149"/>
  <c r="P33" i="149" s="1"/>
  <c r="C32" i="149"/>
  <c r="P32" i="149" s="1"/>
  <c r="C31" i="149"/>
  <c r="C30" i="149"/>
  <c r="C29" i="149"/>
  <c r="C28" i="149"/>
  <c r="C27" i="149"/>
  <c r="C26" i="149"/>
  <c r="C25" i="149"/>
  <c r="C24" i="149"/>
  <c r="C23" i="149"/>
  <c r="C22" i="149"/>
  <c r="C21" i="149"/>
  <c r="C20" i="149"/>
  <c r="C19" i="149"/>
  <c r="C18" i="149"/>
  <c r="C17" i="149"/>
  <c r="P17" i="149" s="1"/>
  <c r="C16" i="149"/>
  <c r="P16" i="149" s="1"/>
  <c r="C15" i="149"/>
  <c r="P15" i="149" s="1"/>
  <c r="C14" i="149"/>
  <c r="P14" i="149" s="1"/>
  <c r="C13" i="149"/>
  <c r="C12" i="149"/>
  <c r="C11" i="149"/>
  <c r="C10" i="149"/>
  <c r="P10" i="149" s="1"/>
  <c r="C9" i="149"/>
  <c r="P9" i="149" s="1"/>
  <c r="C8" i="149"/>
  <c r="P8" i="149" s="1"/>
  <c r="C7" i="149"/>
  <c r="C6" i="149"/>
  <c r="C5" i="149"/>
  <c r="C4" i="149"/>
  <c r="B75" i="3"/>
  <c r="B99" i="3"/>
  <c r="B100" i="3"/>
  <c r="B101" i="3"/>
  <c r="B102" i="3"/>
  <c r="B88" i="3"/>
  <c r="B91" i="3"/>
  <c r="B89" i="3"/>
  <c r="B81" i="3"/>
  <c r="B90" i="3"/>
  <c r="B82" i="3"/>
  <c r="B76" i="3"/>
  <c r="B77" i="3"/>
  <c r="B33" i="3"/>
  <c r="B17" i="3"/>
  <c r="B16" i="3"/>
  <c r="B15" i="3"/>
  <c r="B14" i="3"/>
  <c r="B10" i="3"/>
  <c r="B9" i="3"/>
  <c r="B8" i="3"/>
  <c r="B83" i="3"/>
  <c r="B116" i="3"/>
  <c r="B115" i="3"/>
  <c r="B114" i="3"/>
  <c r="B11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B4" i="3" s="1"/>
  <c r="AK406" i="151"/>
  <c r="AK380" i="151"/>
  <c r="B2" i="159"/>
  <c r="C2" i="159" s="1"/>
  <c r="B3" i="159" s="1"/>
  <c r="B5" i="159"/>
  <c r="I9" i="159"/>
  <c r="H9" i="159"/>
  <c r="G9" i="159"/>
  <c r="F9" i="159"/>
  <c r="E9" i="159"/>
  <c r="D9" i="159"/>
  <c r="C9" i="159"/>
  <c r="B9" i="159"/>
  <c r="U3" i="2"/>
  <c r="A4" i="5"/>
  <c r="E4" i="5" s="1"/>
  <c r="AK137" i="151"/>
  <c r="AK404" i="151"/>
  <c r="AK281" i="151"/>
  <c r="AK202" i="151"/>
  <c r="AK2" i="151"/>
  <c r="AK4" i="151"/>
  <c r="AK6" i="151"/>
  <c r="AK8" i="151"/>
  <c r="AK10" i="151"/>
  <c r="AJ488" i="151"/>
  <c r="AI488" i="151"/>
  <c r="AF144" i="161" s="1"/>
  <c r="AH488" i="151"/>
  <c r="AE144" i="161" s="1"/>
  <c r="AG488" i="151"/>
  <c r="AD144" i="161" s="1"/>
  <c r="AF488" i="151"/>
  <c r="AC144" i="161" s="1"/>
  <c r="AE488" i="151"/>
  <c r="AB144" i="161" s="1"/>
  <c r="AD488" i="151"/>
  <c r="AA144" i="161" s="1"/>
  <c r="AC488" i="151"/>
  <c r="Z144" i="161" s="1"/>
  <c r="AB488" i="151"/>
  <c r="Y144" i="161" s="1"/>
  <c r="AA488" i="151"/>
  <c r="X144" i="161" s="1"/>
  <c r="Z488" i="151"/>
  <c r="W144" i="161" s="1"/>
  <c r="Y488" i="151"/>
  <c r="V144" i="161" s="1"/>
  <c r="X488" i="151"/>
  <c r="U144" i="161" s="1"/>
  <c r="W488" i="151"/>
  <c r="T144" i="161" s="1"/>
  <c r="V488" i="151"/>
  <c r="S144" i="161" s="1"/>
  <c r="U488" i="151"/>
  <c r="R144" i="161" s="1"/>
  <c r="T488" i="151"/>
  <c r="Q144" i="161" s="1"/>
  <c r="S488" i="151"/>
  <c r="P144" i="161" s="1"/>
  <c r="R488" i="151"/>
  <c r="O144" i="161" s="1"/>
  <c r="Q488" i="151"/>
  <c r="N144" i="161" s="1"/>
  <c r="P488" i="151"/>
  <c r="M144" i="161" s="1"/>
  <c r="O488" i="151"/>
  <c r="L144" i="161" s="1"/>
  <c r="N488" i="151"/>
  <c r="K144" i="161" s="1"/>
  <c r="L488" i="151"/>
  <c r="I144" i="161" s="1"/>
  <c r="K488" i="151"/>
  <c r="H144" i="161" s="1"/>
  <c r="J488" i="151"/>
  <c r="G144" i="161" s="1"/>
  <c r="I488" i="151"/>
  <c r="F144" i="161" s="1"/>
  <c r="H488" i="151"/>
  <c r="E144" i="161" s="1"/>
  <c r="G488" i="151"/>
  <c r="D144" i="161" s="1"/>
  <c r="F488" i="151"/>
  <c r="C144" i="161" s="1"/>
  <c r="D35" i="149"/>
  <c r="B93" i="149"/>
  <c r="D93" i="149"/>
  <c r="E93" i="149"/>
  <c r="B94" i="149"/>
  <c r="D94" i="149"/>
  <c r="E94" i="149"/>
  <c r="B95" i="149"/>
  <c r="D95" i="149"/>
  <c r="E95" i="149"/>
  <c r="B96" i="149"/>
  <c r="D96" i="149"/>
  <c r="E96" i="149"/>
  <c r="B97" i="149"/>
  <c r="D97" i="149"/>
  <c r="E97" i="149"/>
  <c r="B98" i="149"/>
  <c r="D98" i="149"/>
  <c r="E98" i="149"/>
  <c r="B99" i="149"/>
  <c r="D99" i="149"/>
  <c r="E99" i="149"/>
  <c r="B100" i="149"/>
  <c r="D100" i="149"/>
  <c r="E100" i="149"/>
  <c r="B101" i="149"/>
  <c r="D101" i="149"/>
  <c r="E101" i="149"/>
  <c r="B85" i="149"/>
  <c r="D85" i="149"/>
  <c r="E85" i="149"/>
  <c r="B86" i="149"/>
  <c r="D86" i="149"/>
  <c r="E86" i="149"/>
  <c r="B87" i="149"/>
  <c r="D87" i="149"/>
  <c r="E87" i="149"/>
  <c r="B88" i="149"/>
  <c r="D88" i="149"/>
  <c r="E88" i="149"/>
  <c r="B89" i="149"/>
  <c r="D89" i="149"/>
  <c r="E89" i="149"/>
  <c r="B90" i="149"/>
  <c r="D90" i="149"/>
  <c r="E90" i="149"/>
  <c r="B78" i="149"/>
  <c r="D78" i="149"/>
  <c r="E78" i="149"/>
  <c r="B79" i="149"/>
  <c r="D79" i="149"/>
  <c r="E79" i="149"/>
  <c r="B71" i="149"/>
  <c r="D71" i="149"/>
  <c r="E71" i="149"/>
  <c r="B72" i="149"/>
  <c r="D72" i="149"/>
  <c r="E72" i="149"/>
  <c r="B73" i="149"/>
  <c r="D73" i="149"/>
  <c r="E73" i="149"/>
  <c r="B74" i="149"/>
  <c r="D74" i="149"/>
  <c r="E74" i="149"/>
  <c r="B75" i="149"/>
  <c r="D75" i="149"/>
  <c r="E75" i="149"/>
  <c r="B76" i="149"/>
  <c r="D76" i="149"/>
  <c r="E76" i="149"/>
  <c r="B114" i="149"/>
  <c r="D114" i="149"/>
  <c r="E114" i="149"/>
  <c r="B113" i="149"/>
  <c r="D113" i="149"/>
  <c r="E113" i="149"/>
  <c r="B112" i="149"/>
  <c r="D112" i="149"/>
  <c r="E112" i="149"/>
  <c r="B111" i="149"/>
  <c r="D111" i="149"/>
  <c r="E111" i="149"/>
  <c r="B102" i="149"/>
  <c r="D102" i="149"/>
  <c r="E102" i="149"/>
  <c r="B103" i="149"/>
  <c r="D103" i="149"/>
  <c r="E103" i="149"/>
  <c r="B104" i="149"/>
  <c r="D104" i="149"/>
  <c r="E104" i="149"/>
  <c r="B105" i="149"/>
  <c r="D105" i="149"/>
  <c r="E105" i="149"/>
  <c r="B106" i="149"/>
  <c r="D106" i="149"/>
  <c r="E106" i="149"/>
  <c r="B107" i="149"/>
  <c r="D107" i="149"/>
  <c r="E107" i="149"/>
  <c r="B108" i="149"/>
  <c r="D108" i="149"/>
  <c r="E108" i="149"/>
  <c r="B109" i="149"/>
  <c r="D109" i="149"/>
  <c r="E109" i="149"/>
  <c r="B110" i="149"/>
  <c r="D110" i="149"/>
  <c r="E110" i="149"/>
  <c r="B80" i="149"/>
  <c r="D80" i="149"/>
  <c r="E80" i="149"/>
  <c r="B81" i="149"/>
  <c r="D81" i="149"/>
  <c r="E81" i="149"/>
  <c r="B82" i="149"/>
  <c r="D82" i="149"/>
  <c r="E82" i="149"/>
  <c r="B83" i="149"/>
  <c r="D83" i="149"/>
  <c r="E83" i="149"/>
  <c r="B84" i="149"/>
  <c r="D84" i="149"/>
  <c r="E84" i="149"/>
  <c r="B35" i="149"/>
  <c r="E35" i="149"/>
  <c r="B36" i="149"/>
  <c r="D36" i="149"/>
  <c r="E36" i="149"/>
  <c r="B37" i="149"/>
  <c r="D37" i="149"/>
  <c r="E37" i="149"/>
  <c r="B38" i="149"/>
  <c r="D38" i="149"/>
  <c r="E38" i="149"/>
  <c r="B39" i="149"/>
  <c r="D39" i="149"/>
  <c r="E39" i="149"/>
  <c r="B40" i="149"/>
  <c r="D40" i="149"/>
  <c r="E40" i="149"/>
  <c r="B41" i="149"/>
  <c r="D41" i="149"/>
  <c r="E41" i="149"/>
  <c r="B42" i="149"/>
  <c r="D42" i="149"/>
  <c r="E42" i="149"/>
  <c r="B43" i="149"/>
  <c r="D43" i="149"/>
  <c r="E43" i="149"/>
  <c r="B44" i="149"/>
  <c r="D44" i="149"/>
  <c r="E44" i="149"/>
  <c r="B45" i="149"/>
  <c r="D45" i="149"/>
  <c r="E45" i="149"/>
  <c r="B46" i="149"/>
  <c r="D46" i="149"/>
  <c r="E46" i="149"/>
  <c r="B47" i="149"/>
  <c r="D47" i="149"/>
  <c r="E47" i="149"/>
  <c r="B48" i="149"/>
  <c r="D48" i="149"/>
  <c r="E48" i="149"/>
  <c r="B49" i="149"/>
  <c r="D49" i="149"/>
  <c r="E49" i="149"/>
  <c r="D50" i="149"/>
  <c r="E50" i="149"/>
  <c r="B51" i="149"/>
  <c r="D51" i="149"/>
  <c r="E51" i="149"/>
  <c r="B52" i="149"/>
  <c r="D52" i="149"/>
  <c r="E52" i="149"/>
  <c r="B53" i="149"/>
  <c r="D53" i="149"/>
  <c r="E53" i="149"/>
  <c r="B54" i="149"/>
  <c r="D54" i="149"/>
  <c r="E54" i="149"/>
  <c r="B55" i="149"/>
  <c r="D55" i="149"/>
  <c r="E55" i="149"/>
  <c r="B56" i="149"/>
  <c r="D56" i="149"/>
  <c r="E56" i="149"/>
  <c r="B57" i="149"/>
  <c r="D57" i="149"/>
  <c r="E57" i="149"/>
  <c r="B58" i="149"/>
  <c r="D58" i="149"/>
  <c r="E58" i="149"/>
  <c r="B59" i="149"/>
  <c r="D59" i="149"/>
  <c r="E59" i="149"/>
  <c r="B60" i="149"/>
  <c r="D60" i="149"/>
  <c r="E60" i="149"/>
  <c r="B61" i="149"/>
  <c r="D61" i="149"/>
  <c r="E61" i="149"/>
  <c r="B62" i="149"/>
  <c r="D62" i="149"/>
  <c r="E62" i="149"/>
  <c r="B63" i="149"/>
  <c r="D63" i="149"/>
  <c r="E63" i="149"/>
  <c r="B64" i="149"/>
  <c r="D64" i="149"/>
  <c r="E64" i="149"/>
  <c r="B65" i="149"/>
  <c r="D65" i="149"/>
  <c r="E65" i="149"/>
  <c r="B66" i="149"/>
  <c r="D66" i="149"/>
  <c r="E66" i="149"/>
  <c r="B67" i="149"/>
  <c r="D67" i="149"/>
  <c r="E67" i="149"/>
  <c r="B68" i="149"/>
  <c r="D68" i="149"/>
  <c r="E68" i="149"/>
  <c r="B69" i="149"/>
  <c r="D69" i="149"/>
  <c r="E69" i="149"/>
  <c r="B70" i="149"/>
  <c r="D70" i="149"/>
  <c r="E70" i="149"/>
  <c r="B19" i="149"/>
  <c r="D19" i="149"/>
  <c r="E19" i="149"/>
  <c r="B20" i="149"/>
  <c r="D20" i="149"/>
  <c r="E20" i="149"/>
  <c r="B21" i="149"/>
  <c r="D21" i="149"/>
  <c r="E21" i="149"/>
  <c r="B22" i="149"/>
  <c r="D22" i="149"/>
  <c r="E22" i="149"/>
  <c r="B23" i="149"/>
  <c r="D23" i="149"/>
  <c r="E23" i="149"/>
  <c r="B24" i="149"/>
  <c r="D24" i="149"/>
  <c r="E24" i="149"/>
  <c r="B25" i="149"/>
  <c r="D25" i="149"/>
  <c r="E25" i="149"/>
  <c r="B26" i="149"/>
  <c r="D26" i="149"/>
  <c r="E26" i="149"/>
  <c r="B27" i="149"/>
  <c r="D27" i="149"/>
  <c r="E27" i="149"/>
  <c r="B28" i="149"/>
  <c r="D28" i="149"/>
  <c r="E28" i="149"/>
  <c r="B29" i="149"/>
  <c r="D29" i="149"/>
  <c r="E29" i="149"/>
  <c r="B30" i="149"/>
  <c r="D30" i="149"/>
  <c r="E30" i="149"/>
  <c r="B31" i="149"/>
  <c r="D31" i="149"/>
  <c r="E31" i="149"/>
  <c r="B32" i="149"/>
  <c r="D32" i="149"/>
  <c r="E32" i="149"/>
  <c r="B12" i="149"/>
  <c r="D12" i="149"/>
  <c r="E12" i="149"/>
  <c r="B13" i="149"/>
  <c r="D13" i="149"/>
  <c r="E13" i="149"/>
  <c r="B14" i="149"/>
  <c r="D14" i="149"/>
  <c r="E14" i="149"/>
  <c r="B15" i="149"/>
  <c r="D15" i="149"/>
  <c r="E15" i="149"/>
  <c r="B16" i="149"/>
  <c r="D16" i="149"/>
  <c r="E16" i="149"/>
  <c r="B5" i="149"/>
  <c r="D5" i="149"/>
  <c r="E5" i="149"/>
  <c r="B6" i="149"/>
  <c r="D6" i="149"/>
  <c r="E6" i="149"/>
  <c r="B7" i="149"/>
  <c r="D7" i="149"/>
  <c r="E7" i="149"/>
  <c r="B8" i="149"/>
  <c r="D8" i="149"/>
  <c r="E8" i="149"/>
  <c r="B9" i="149"/>
  <c r="D9" i="149"/>
  <c r="E9" i="149"/>
  <c r="H133" i="3"/>
  <c r="B133" i="3"/>
  <c r="AK145" i="151"/>
  <c r="AK143" i="151"/>
  <c r="AK5" i="151"/>
  <c r="AK3" i="151"/>
  <c r="AK7" i="151"/>
  <c r="AK11" i="151"/>
  <c r="AK159" i="151"/>
  <c r="AK435" i="151"/>
  <c r="AK203" i="151"/>
  <c r="AK274" i="151"/>
  <c r="AK473" i="151"/>
  <c r="AK434" i="151"/>
  <c r="AK431" i="151"/>
  <c r="AK432" i="151"/>
  <c r="AK433" i="151"/>
  <c r="AK436" i="151"/>
  <c r="AK421" i="151"/>
  <c r="AK422" i="151"/>
  <c r="AK110" i="151"/>
  <c r="AK126" i="151"/>
  <c r="AK150" i="151"/>
  <c r="AK141" i="151"/>
  <c r="AK272" i="151"/>
  <c r="AK24" i="151"/>
  <c r="AK269" i="151"/>
  <c r="AK212" i="151"/>
  <c r="AK209" i="151"/>
  <c r="AK148" i="151"/>
  <c r="AK138" i="151"/>
  <c r="AK180" i="151"/>
  <c r="AK135" i="151"/>
  <c r="AK487" i="151"/>
  <c r="AK348" i="151"/>
  <c r="AK412" i="151"/>
  <c r="AK393" i="151"/>
  <c r="AK371" i="151"/>
  <c r="AK277" i="151"/>
  <c r="AK204" i="151"/>
  <c r="AK187" i="151"/>
  <c r="AK109" i="151"/>
  <c r="B119" i="149"/>
  <c r="D119" i="149"/>
  <c r="E119" i="149"/>
  <c r="B120" i="149"/>
  <c r="D120" i="149"/>
  <c r="E120" i="149"/>
  <c r="B121" i="149"/>
  <c r="D121" i="149"/>
  <c r="E121" i="149"/>
  <c r="B122" i="149"/>
  <c r="D122" i="149"/>
  <c r="E122" i="149"/>
  <c r="B123" i="149"/>
  <c r="D123" i="149"/>
  <c r="E123" i="149"/>
  <c r="B124" i="149"/>
  <c r="D124" i="149"/>
  <c r="E124" i="149"/>
  <c r="B125" i="149"/>
  <c r="D125" i="149"/>
  <c r="E125" i="149"/>
  <c r="B126" i="149"/>
  <c r="D126" i="149"/>
  <c r="E126" i="149"/>
  <c r="B127" i="149"/>
  <c r="D127" i="149"/>
  <c r="E127" i="149"/>
  <c r="B128" i="149"/>
  <c r="D128" i="149"/>
  <c r="E128" i="149"/>
  <c r="B129" i="149"/>
  <c r="D129" i="149"/>
  <c r="E129" i="149"/>
  <c r="B130" i="149"/>
  <c r="D130" i="149"/>
  <c r="E130" i="149"/>
  <c r="B131" i="149"/>
  <c r="D131" i="149"/>
  <c r="E131" i="149"/>
  <c r="B132" i="149"/>
  <c r="D132" i="149"/>
  <c r="E132" i="149"/>
  <c r="B133" i="149"/>
  <c r="C133" i="149"/>
  <c r="P133" i="149" s="1"/>
  <c r="D133" i="149"/>
  <c r="E133" i="149"/>
  <c r="B4" i="149"/>
  <c r="D4" i="149"/>
  <c r="E4" i="149"/>
  <c r="B10" i="149"/>
  <c r="D10" i="149"/>
  <c r="E10" i="149"/>
  <c r="B11" i="149"/>
  <c r="D11" i="149"/>
  <c r="E11" i="149"/>
  <c r="B17" i="149"/>
  <c r="D17" i="149"/>
  <c r="E17" i="149"/>
  <c r="B18" i="149"/>
  <c r="D18" i="149"/>
  <c r="E18" i="149"/>
  <c r="B33" i="149"/>
  <c r="D33" i="149"/>
  <c r="E33" i="149"/>
  <c r="B34" i="149"/>
  <c r="D34" i="149"/>
  <c r="E34" i="149"/>
  <c r="B77" i="149"/>
  <c r="D77" i="149"/>
  <c r="E77" i="149"/>
  <c r="B91" i="149"/>
  <c r="D91" i="149"/>
  <c r="E91" i="149"/>
  <c r="B92" i="149"/>
  <c r="D92" i="149"/>
  <c r="E92" i="149"/>
  <c r="B115" i="149"/>
  <c r="D115" i="149"/>
  <c r="E115" i="149"/>
  <c r="B116" i="149"/>
  <c r="D116" i="149"/>
  <c r="E116" i="149"/>
  <c r="B117" i="149"/>
  <c r="D117" i="149"/>
  <c r="E117" i="149"/>
  <c r="B118" i="149"/>
  <c r="D118" i="149"/>
  <c r="E118" i="149"/>
  <c r="AK257" i="151"/>
  <c r="AK258" i="151"/>
  <c r="AK259" i="151"/>
  <c r="AK260" i="151"/>
  <c r="AK261" i="151"/>
  <c r="AK28" i="151"/>
  <c r="AK186" i="151"/>
  <c r="AK223" i="151"/>
  <c r="AK29" i="151"/>
  <c r="AK188" i="151"/>
  <c r="AK423" i="151"/>
  <c r="AK478" i="151"/>
  <c r="AK299" i="151"/>
  <c r="AK195" i="151"/>
  <c r="AK463" i="151"/>
  <c r="AK304" i="151"/>
  <c r="AK86" i="151"/>
  <c r="AK465" i="151"/>
  <c r="AK305" i="151"/>
  <c r="AK418" i="151"/>
  <c r="AK483" i="151"/>
  <c r="AK194" i="151"/>
  <c r="AK306" i="151"/>
  <c r="AK151" i="151"/>
  <c r="AK342" i="151"/>
  <c r="AK283" i="151"/>
  <c r="AK25" i="151"/>
  <c r="AK9" i="151"/>
  <c r="AK224" i="151"/>
  <c r="AK225" i="151"/>
  <c r="AK343" i="151"/>
  <c r="AK344" i="151"/>
  <c r="AK386" i="151"/>
  <c r="AK355" i="151"/>
  <c r="AK359" i="151"/>
  <c r="AK115" i="151"/>
  <c r="AK352" i="151"/>
  <c r="AK119" i="151"/>
  <c r="AK362" i="151"/>
  <c r="AK285" i="151"/>
  <c r="AK210" i="151"/>
  <c r="AK158" i="151"/>
  <c r="AK182" i="151"/>
  <c r="AK183" i="151"/>
  <c r="AK184" i="151"/>
  <c r="AK185" i="151"/>
  <c r="AK130" i="151"/>
  <c r="AK132" i="151"/>
  <c r="AK105" i="151"/>
  <c r="AK55" i="151"/>
  <c r="AK170" i="151"/>
  <c r="AK13" i="151"/>
  <c r="AK14" i="151"/>
  <c r="AK15" i="151"/>
  <c r="AK16" i="151"/>
  <c r="AK17" i="151"/>
  <c r="AK18" i="151"/>
  <c r="AK19" i="151"/>
  <c r="AK20" i="151"/>
  <c r="AK21" i="151"/>
  <c r="AK23" i="151"/>
  <c r="AK22" i="151"/>
  <c r="AK30" i="151"/>
  <c r="AK31" i="151"/>
  <c r="AK27" i="151"/>
  <c r="AK35" i="151"/>
  <c r="AK34" i="151"/>
  <c r="AK32" i="151"/>
  <c r="AK33" i="151"/>
  <c r="AK36" i="151"/>
  <c r="AK37" i="151"/>
  <c r="AK38" i="151"/>
  <c r="AK39" i="151"/>
  <c r="AK40" i="151"/>
  <c r="AK42" i="151"/>
  <c r="AK43" i="151"/>
  <c r="AK44" i="151"/>
  <c r="AK45" i="151"/>
  <c r="AK46" i="151"/>
  <c r="AK47" i="151"/>
  <c r="AK48" i="151"/>
  <c r="AK49" i="151"/>
  <c r="AK50" i="151"/>
  <c r="AK51" i="151"/>
  <c r="AK52" i="151"/>
  <c r="AK53" i="151"/>
  <c r="AK54" i="151"/>
  <c r="AK56" i="151"/>
  <c r="AK57" i="151"/>
  <c r="AK58" i="151"/>
  <c r="AK59" i="151"/>
  <c r="AK60" i="151"/>
  <c r="AK61" i="151"/>
  <c r="AK62" i="151"/>
  <c r="AK63" i="151"/>
  <c r="AK64" i="151"/>
  <c r="AK65" i="151"/>
  <c r="AK66" i="151"/>
  <c r="AK67" i="151"/>
  <c r="AK68" i="151"/>
  <c r="AK69" i="151"/>
  <c r="AK70" i="151"/>
  <c r="AK71" i="151"/>
  <c r="AK72" i="151"/>
  <c r="AK74" i="151"/>
  <c r="AK75" i="151"/>
  <c r="AK73" i="151"/>
  <c r="AK76" i="151"/>
  <c r="AK77" i="151"/>
  <c r="AK78" i="151"/>
  <c r="AK79" i="151"/>
  <c r="AK80" i="151"/>
  <c r="AK81" i="151"/>
  <c r="AK82" i="151"/>
  <c r="AK83" i="151"/>
  <c r="AK84" i="151"/>
  <c r="AK85" i="151"/>
  <c r="AK87" i="151"/>
  <c r="AK88" i="151"/>
  <c r="AK89" i="151"/>
  <c r="AK90" i="151"/>
  <c r="AK91" i="151"/>
  <c r="AK92" i="151"/>
  <c r="AK93" i="151"/>
  <c r="AK94" i="151"/>
  <c r="AK95" i="151"/>
  <c r="AK96" i="151"/>
  <c r="AK97" i="151"/>
  <c r="AK98" i="151"/>
  <c r="AK100" i="151"/>
  <c r="AK101" i="151"/>
  <c r="AK103" i="151"/>
  <c r="AK104" i="151"/>
  <c r="AK99" i="151"/>
  <c r="AK102" i="151"/>
  <c r="AK107" i="151"/>
  <c r="AK106" i="151"/>
  <c r="AK108" i="151"/>
  <c r="AK112" i="151"/>
  <c r="AK113" i="151"/>
  <c r="AK111" i="151"/>
  <c r="AK114" i="151"/>
  <c r="AK121" i="151"/>
  <c r="AK116" i="151"/>
  <c r="AK117" i="151"/>
  <c r="AK118" i="151"/>
  <c r="AK120" i="151"/>
  <c r="AK124" i="151"/>
  <c r="AK125" i="151"/>
  <c r="AK127" i="151"/>
  <c r="AK131" i="151"/>
  <c r="AK133" i="151"/>
  <c r="AK139" i="151"/>
  <c r="AK140" i="151"/>
  <c r="AK142" i="151"/>
  <c r="AK144" i="151"/>
  <c r="AK146" i="151"/>
  <c r="AK147" i="151"/>
  <c r="AK149" i="151"/>
  <c r="AK122" i="151"/>
  <c r="AK123" i="151"/>
  <c r="AK134" i="151"/>
  <c r="AK136" i="151"/>
  <c r="AK153" i="151"/>
  <c r="AK154" i="151"/>
  <c r="AK155" i="151"/>
  <c r="AK156" i="151"/>
  <c r="AK157" i="151"/>
  <c r="AK160" i="151"/>
  <c r="AK161" i="151"/>
  <c r="AK162" i="151"/>
  <c r="AK163" i="151"/>
  <c r="AK164" i="151"/>
  <c r="AK165" i="151"/>
  <c r="AK166" i="151"/>
  <c r="AK167" i="151"/>
  <c r="AK171" i="151"/>
  <c r="AK168" i="151"/>
  <c r="AK169" i="151"/>
  <c r="AK172" i="151"/>
  <c r="AK173" i="151"/>
  <c r="AK459" i="151"/>
  <c r="AK460" i="151"/>
  <c r="AK461" i="151"/>
  <c r="AK462" i="151"/>
  <c r="AK175" i="151"/>
  <c r="AK177" i="151"/>
  <c r="AK178" i="151"/>
  <c r="AK179" i="151"/>
  <c r="AK181" i="151"/>
  <c r="AK189" i="151"/>
  <c r="AK190" i="151"/>
  <c r="AK192" i="151"/>
  <c r="AK193" i="151"/>
  <c r="AK191" i="151"/>
  <c r="AK197" i="151"/>
  <c r="AK196" i="151"/>
  <c r="AK198" i="151"/>
  <c r="AK199" i="151"/>
  <c r="AK200" i="151"/>
  <c r="AK201" i="151"/>
  <c r="AK227" i="151"/>
  <c r="AK228" i="151"/>
  <c r="AK232" i="151"/>
  <c r="AK233" i="151"/>
  <c r="AK234" i="151"/>
  <c r="AK235" i="151"/>
  <c r="AK226" i="151"/>
  <c r="AK229" i="151"/>
  <c r="AK230" i="151"/>
  <c r="AK231" i="151"/>
  <c r="AK237" i="151"/>
  <c r="AK236" i="151"/>
  <c r="AK238" i="151"/>
  <c r="AK239" i="151"/>
  <c r="AK244" i="151"/>
  <c r="AK241" i="151"/>
  <c r="AK240" i="151"/>
  <c r="AK245" i="151"/>
  <c r="AK242" i="151"/>
  <c r="AK243" i="151"/>
  <c r="AK246" i="151"/>
  <c r="AK247" i="151"/>
  <c r="AK248" i="151"/>
  <c r="AK249" i="151"/>
  <c r="AK250" i="151"/>
  <c r="AK251" i="151"/>
  <c r="AK252" i="151"/>
  <c r="AK253" i="151"/>
  <c r="AK254" i="151"/>
  <c r="AK255" i="151"/>
  <c r="AK256" i="151"/>
  <c r="AK262" i="151"/>
  <c r="AK263" i="151"/>
  <c r="AK264" i="151"/>
  <c r="AK265" i="151"/>
  <c r="AK266" i="151"/>
  <c r="AK267" i="151"/>
  <c r="AK268" i="151"/>
  <c r="AK270" i="151"/>
  <c r="AK271" i="151"/>
  <c r="AK275" i="151"/>
  <c r="AK276" i="151"/>
  <c r="AK278" i="151"/>
  <c r="AK279" i="151"/>
  <c r="AK280" i="151"/>
  <c r="AK282" i="151"/>
  <c r="AK284" i="151"/>
  <c r="AK286" i="151"/>
  <c r="AK287" i="151"/>
  <c r="AK288" i="151"/>
  <c r="AK290" i="151"/>
  <c r="AK292" i="151"/>
  <c r="AK289" i="151"/>
  <c r="AK291" i="151"/>
  <c r="AK293" i="151"/>
  <c r="AK294" i="151"/>
  <c r="AK295" i="151"/>
  <c r="AK296" i="151"/>
  <c r="AK297" i="151"/>
  <c r="AK298" i="151"/>
  <c r="AK300" i="151"/>
  <c r="AK301" i="151"/>
  <c r="AK309" i="151"/>
  <c r="AK302" i="151"/>
  <c r="AK303" i="151"/>
  <c r="AK307" i="151"/>
  <c r="AK308" i="151"/>
  <c r="AK313" i="151"/>
  <c r="AK314" i="151"/>
  <c r="AK312" i="151"/>
  <c r="AK310" i="151"/>
  <c r="AK311" i="151"/>
  <c r="AK315" i="151"/>
  <c r="AK316" i="151"/>
  <c r="AK317" i="151"/>
  <c r="AK318" i="151"/>
  <c r="AK320" i="151"/>
  <c r="AK321" i="151"/>
  <c r="AK319" i="151"/>
  <c r="AK322" i="151"/>
  <c r="AK323" i="151"/>
  <c r="AK324" i="151"/>
  <c r="AK325" i="151"/>
  <c r="AK326" i="151"/>
  <c r="AK327" i="151"/>
  <c r="AK328" i="151"/>
  <c r="AK329" i="151"/>
  <c r="AK330" i="151"/>
  <c r="AK331" i="151"/>
  <c r="AK332" i="151"/>
  <c r="AK333" i="151"/>
  <c r="AK334" i="151"/>
  <c r="AK335" i="151"/>
  <c r="AK336" i="151"/>
  <c r="AK337" i="151"/>
  <c r="AK338" i="151"/>
  <c r="AK339" i="151"/>
  <c r="AK340" i="151"/>
  <c r="AK341" i="151"/>
  <c r="AK345" i="151"/>
  <c r="AK346" i="151"/>
  <c r="AK205" i="151"/>
  <c r="AK206" i="151"/>
  <c r="AK207" i="151"/>
  <c r="AK211" i="151"/>
  <c r="AK213" i="151"/>
  <c r="AK214" i="151"/>
  <c r="AK215" i="151"/>
  <c r="AK216" i="151"/>
  <c r="AK217" i="151"/>
  <c r="AK218" i="151"/>
  <c r="AK219" i="151"/>
  <c r="AK220" i="151"/>
  <c r="AK221" i="151"/>
  <c r="AK222" i="151"/>
  <c r="AK347" i="151"/>
  <c r="AK349" i="151"/>
  <c r="AK351" i="151"/>
  <c r="AK353" i="151"/>
  <c r="AK354" i="151"/>
  <c r="AK350" i="151"/>
  <c r="AK356" i="151"/>
  <c r="AK360" i="151"/>
  <c r="AK364" i="151"/>
  <c r="AK365" i="151"/>
  <c r="AK357" i="151"/>
  <c r="AK358" i="151"/>
  <c r="AK361" i="151"/>
  <c r="AK363" i="151"/>
  <c r="AK366" i="151"/>
  <c r="AK367" i="151"/>
  <c r="AK368" i="151"/>
  <c r="AK369" i="151"/>
  <c r="AK370" i="151"/>
  <c r="AK372" i="151"/>
  <c r="AK373" i="151"/>
  <c r="AK374" i="151"/>
  <c r="AK375" i="151"/>
  <c r="AK376" i="151"/>
  <c r="AK377" i="151"/>
  <c r="AK378" i="151"/>
  <c r="AK382" i="151"/>
  <c r="AK383" i="151"/>
  <c r="AK387" i="151"/>
  <c r="AK379" i="151"/>
  <c r="AK384" i="151"/>
  <c r="AK385" i="151"/>
  <c r="AK388" i="151"/>
  <c r="AK389" i="151"/>
  <c r="AK390" i="151"/>
  <c r="AK391" i="151"/>
  <c r="AK395" i="151"/>
  <c r="AK392" i="151"/>
  <c r="AK394" i="151"/>
  <c r="AK396" i="151"/>
  <c r="AK397" i="151"/>
  <c r="AK398" i="151"/>
  <c r="AK399" i="151"/>
  <c r="AK401" i="151"/>
  <c r="AK400" i="151"/>
  <c r="AK402" i="151"/>
  <c r="AK403" i="151"/>
  <c r="AK405" i="151"/>
  <c r="AK407" i="151"/>
  <c r="AK408" i="151"/>
  <c r="AK409" i="151"/>
  <c r="AK410" i="151"/>
  <c r="AK411" i="151"/>
  <c r="AK413" i="151"/>
  <c r="AK414" i="151"/>
  <c r="AK415" i="151"/>
  <c r="AK416" i="151"/>
  <c r="AK417" i="151"/>
  <c r="AK419" i="151"/>
  <c r="AK420" i="151"/>
  <c r="AK425" i="151"/>
  <c r="AK427" i="151"/>
  <c r="AK424" i="151"/>
  <c r="AK426" i="151"/>
  <c r="AK429" i="151"/>
  <c r="AK430" i="151"/>
  <c r="AK428" i="151"/>
  <c r="AK437" i="151"/>
  <c r="AK439" i="151"/>
  <c r="AK438" i="151"/>
  <c r="AK440" i="151"/>
  <c r="AK441" i="151"/>
  <c r="AK442" i="151"/>
  <c r="AK443" i="151"/>
  <c r="AK444" i="151"/>
  <c r="AK445" i="151"/>
  <c r="AK447" i="151"/>
  <c r="AK448" i="151"/>
  <c r="AK446" i="151"/>
  <c r="AK449" i="151"/>
  <c r="AK452" i="151"/>
  <c r="AK453" i="151"/>
  <c r="AK454" i="151"/>
  <c r="AK450" i="151"/>
  <c r="AK455" i="151"/>
  <c r="AK451" i="151"/>
  <c r="AK456" i="151"/>
  <c r="AK457" i="151"/>
  <c r="AK458" i="151"/>
  <c r="AK466" i="151"/>
  <c r="AK467" i="151"/>
  <c r="AK470" i="151"/>
  <c r="AK464" i="151"/>
  <c r="AK468" i="151"/>
  <c r="AK469" i="151"/>
  <c r="AK471" i="151"/>
  <c r="AK476" i="151"/>
  <c r="AK472" i="151"/>
  <c r="AK474" i="151"/>
  <c r="AK475" i="151"/>
  <c r="AK477" i="151"/>
  <c r="AK479" i="151"/>
  <c r="AK480" i="151"/>
  <c r="AK481" i="151"/>
  <c r="AK482" i="151"/>
  <c r="AK484" i="151"/>
  <c r="AK485" i="151"/>
  <c r="AK486" i="151"/>
  <c r="AK12" i="151"/>
  <c r="E3" i="149"/>
  <c r="D3" i="149"/>
  <c r="C3" i="149"/>
  <c r="B3" i="149"/>
  <c r="B134" i="3"/>
  <c r="B86" i="3"/>
  <c r="B73" i="3"/>
  <c r="B74" i="3"/>
  <c r="B87" i="3"/>
  <c r="B132" i="3"/>
  <c r="B72" i="3"/>
  <c r="B71" i="3"/>
  <c r="C184" i="5"/>
  <c r="E28" i="5"/>
  <c r="E36" i="5"/>
  <c r="E149" i="5"/>
  <c r="C36" i="5"/>
  <c r="D446" i="5"/>
  <c r="D36" i="5"/>
  <c r="C141" i="5"/>
  <c r="E68" i="5"/>
  <c r="C157" i="5"/>
  <c r="D68" i="5"/>
  <c r="E261" i="5"/>
  <c r="E141" i="5"/>
  <c r="C149" i="5"/>
  <c r="E285" i="5"/>
  <c r="D382" i="5"/>
  <c r="D14" i="5"/>
  <c r="B38" i="5"/>
  <c r="C14" i="5"/>
  <c r="E38" i="5"/>
  <c r="E225" i="5"/>
  <c r="B165" i="5"/>
  <c r="B14" i="5"/>
  <c r="B399" i="5"/>
  <c r="D148" i="5"/>
  <c r="C92" i="5"/>
  <c r="E19" i="5"/>
  <c r="B252" i="5"/>
  <c r="D332" i="5"/>
  <c r="D43" i="5"/>
  <c r="D11" i="5"/>
  <c r="D19" i="5"/>
  <c r="E76" i="5"/>
  <c r="C60" i="5"/>
  <c r="C52" i="5"/>
  <c r="E11" i="5"/>
  <c r="C19" i="5"/>
  <c r="B76" i="5"/>
  <c r="B172" i="5"/>
  <c r="E332" i="5"/>
  <c r="C11" i="5"/>
  <c r="E148" i="5"/>
  <c r="D348" i="5"/>
  <c r="D59" i="5"/>
  <c r="C116" i="5"/>
  <c r="E248" i="5"/>
  <c r="D31" i="5"/>
  <c r="B31" i="5"/>
  <c r="D376" i="5"/>
  <c r="E192" i="5"/>
  <c r="C376" i="5"/>
  <c r="B83" i="5"/>
  <c r="D123" i="5"/>
  <c r="D267" i="5"/>
  <c r="D179" i="5"/>
  <c r="C115" i="5"/>
  <c r="E139" i="5"/>
  <c r="D131" i="5"/>
  <c r="D83" i="5"/>
  <c r="C179" i="5"/>
  <c r="C83" i="5"/>
  <c r="E49" i="5"/>
  <c r="E176" i="5"/>
  <c r="C248" i="5"/>
  <c r="C264" i="5"/>
  <c r="D256" i="5"/>
  <c r="B368" i="5"/>
  <c r="E376" i="5"/>
  <c r="D89" i="5"/>
  <c r="B256" i="5"/>
  <c r="E426" i="5"/>
  <c r="E264" i="5"/>
  <c r="AI38" i="161"/>
  <c r="D25" i="5"/>
  <c r="D39" i="5"/>
  <c r="E184" i="5"/>
  <c r="B176" i="5"/>
  <c r="D297" i="5"/>
  <c r="C256" i="5"/>
  <c r="B297" i="5"/>
  <c r="D184" i="5"/>
  <c r="D248" i="5"/>
  <c r="D24" i="5"/>
  <c r="E297" i="5"/>
  <c r="D33" i="5"/>
  <c r="C68" i="5"/>
  <c r="C76" i="5"/>
  <c r="B148" i="5"/>
  <c r="C332" i="5"/>
  <c r="C382" i="5"/>
  <c r="D67" i="5"/>
  <c r="B24" i="5"/>
  <c r="E340" i="5"/>
  <c r="B438" i="5"/>
  <c r="B39" i="5"/>
  <c r="C422" i="5"/>
  <c r="E103" i="5"/>
  <c r="D142" i="5"/>
  <c r="B233" i="5"/>
  <c r="B224" i="5"/>
  <c r="D375" i="5"/>
  <c r="D344" i="5"/>
  <c r="C451" i="5"/>
  <c r="D399" i="5"/>
  <c r="B418" i="5"/>
  <c r="D418" i="5"/>
  <c r="E355" i="5"/>
  <c r="D264" i="5"/>
  <c r="E165" i="5"/>
  <c r="D141" i="5"/>
  <c r="C383" i="5"/>
  <c r="E31" i="5"/>
  <c r="B46" i="5"/>
  <c r="B103" i="5"/>
  <c r="B127" i="5"/>
  <c r="E383" i="5"/>
  <c r="C282" i="5"/>
  <c r="E39" i="5"/>
  <c r="D487" i="5"/>
  <c r="E407" i="5"/>
  <c r="C46" i="5"/>
  <c r="D383" i="5"/>
  <c r="B426" i="5"/>
  <c r="C38" i="5"/>
  <c r="B327" i="5"/>
  <c r="AI104" i="161"/>
  <c r="B304" i="5"/>
  <c r="C4" i="5"/>
  <c r="B217" i="5"/>
  <c r="C241" i="5"/>
  <c r="B344" i="5"/>
  <c r="C362" i="5"/>
  <c r="B161" i="5"/>
  <c r="K279" i="5"/>
  <c r="E279" i="5"/>
  <c r="E161" i="5"/>
  <c r="C169" i="5"/>
  <c r="C161" i="5"/>
  <c r="E223" i="5"/>
  <c r="D223" i="5"/>
  <c r="C247" i="5"/>
  <c r="D137" i="5"/>
  <c r="D185" i="5"/>
  <c r="C223" i="5"/>
  <c r="BP88" i="161"/>
  <c r="CV88" i="161" s="1"/>
  <c r="BP6" i="161"/>
  <c r="D229" i="5"/>
  <c r="B261" i="5"/>
  <c r="B369" i="5"/>
  <c r="E382" i="5"/>
  <c r="C55" i="5"/>
  <c r="B277" i="5"/>
  <c r="D471" i="5"/>
  <c r="C261" i="5"/>
  <c r="C277" i="5"/>
  <c r="D169" i="5"/>
  <c r="B267" i="5"/>
  <c r="C96" i="5"/>
  <c r="D442" i="5"/>
  <c r="B362" i="5"/>
  <c r="D104" i="5"/>
  <c r="B251" i="5"/>
  <c r="D350" i="5"/>
  <c r="E271" i="5"/>
  <c r="C108" i="5"/>
  <c r="C104" i="5"/>
  <c r="E343" i="5"/>
  <c r="D319" i="5"/>
  <c r="E127" i="5"/>
  <c r="E442" i="5"/>
  <c r="E475" i="5"/>
  <c r="C80" i="5"/>
  <c r="D96" i="5"/>
  <c r="E259" i="5"/>
  <c r="D440" i="5"/>
  <c r="C434" i="5"/>
  <c r="D475" i="5"/>
  <c r="B440" i="5"/>
  <c r="B331" i="5"/>
  <c r="B398" i="5"/>
  <c r="C193" i="5"/>
  <c r="D406" i="5"/>
  <c r="D448" i="5"/>
  <c r="E233" i="5"/>
  <c r="D193" i="5"/>
  <c r="D200" i="5"/>
  <c r="E133" i="5"/>
  <c r="B185" i="5"/>
  <c r="C200" i="5"/>
  <c r="C185" i="5"/>
  <c r="C315" i="5"/>
  <c r="C448" i="5"/>
  <c r="B193" i="5"/>
  <c r="E390" i="5"/>
  <c r="C375" i="5"/>
  <c r="C125" i="5"/>
  <c r="E200" i="5"/>
  <c r="E406" i="5"/>
  <c r="C217" i="5"/>
  <c r="C406" i="5"/>
  <c r="D157" i="5"/>
  <c r="D117" i="5"/>
  <c r="C447" i="5"/>
  <c r="E189" i="5"/>
  <c r="D133" i="5"/>
  <c r="B447" i="5"/>
  <c r="C201" i="5"/>
  <c r="E395" i="5"/>
  <c r="D132" i="5"/>
  <c r="C459" i="5"/>
  <c r="D395" i="5"/>
  <c r="C440" i="5"/>
  <c r="C62" i="5"/>
  <c r="D307" i="5"/>
  <c r="B62" i="5"/>
  <c r="B307" i="5"/>
  <c r="D447" i="5"/>
  <c r="E121" i="5"/>
  <c r="E62" i="5"/>
  <c r="E215" i="5"/>
  <c r="C272" i="5"/>
  <c r="C426" i="5"/>
  <c r="D272" i="5"/>
  <c r="BP43" i="161"/>
  <c r="B208" i="5"/>
  <c r="E242" i="5"/>
  <c r="C268" i="5"/>
  <c r="B324" i="5"/>
  <c r="C334" i="5"/>
  <c r="C399" i="5"/>
  <c r="D177" i="5"/>
  <c r="B466" i="5"/>
  <c r="E378" i="5"/>
  <c r="B272" i="5"/>
  <c r="D215" i="5"/>
  <c r="B169" i="5"/>
  <c r="B134" i="5"/>
  <c r="E216" i="5"/>
  <c r="B268" i="5"/>
  <c r="D306" i="5"/>
  <c r="B450" i="5"/>
  <c r="D164" i="5"/>
  <c r="B216" i="5"/>
  <c r="C293" i="5"/>
  <c r="C475" i="5"/>
  <c r="B420" i="5"/>
  <c r="D336" i="5"/>
  <c r="B271" i="5"/>
  <c r="D293" i="5"/>
  <c r="C455" i="5"/>
  <c r="C331" i="5"/>
  <c r="B195" i="5"/>
  <c r="B179" i="5"/>
  <c r="B154" i="5"/>
  <c r="D129" i="5"/>
  <c r="D147" i="5"/>
  <c r="E147" i="5"/>
  <c r="E208" i="5"/>
  <c r="E129" i="5"/>
  <c r="C216" i="5"/>
  <c r="D362" i="5"/>
  <c r="E331" i="5"/>
  <c r="E237" i="5"/>
  <c r="D195" i="5"/>
  <c r="B104" i="5"/>
  <c r="C177" i="5"/>
  <c r="B177" i="5"/>
  <c r="D94" i="5"/>
  <c r="D208" i="5"/>
  <c r="D324" i="5"/>
  <c r="E116" i="5"/>
  <c r="B203" i="5"/>
  <c r="C450" i="5"/>
  <c r="C411" i="5"/>
  <c r="C386" i="5"/>
  <c r="C324" i="5"/>
  <c r="B157" i="5"/>
  <c r="C129" i="5"/>
  <c r="B116" i="5"/>
  <c r="AI36" i="161"/>
  <c r="AI114" i="161"/>
  <c r="BP114" i="161"/>
  <c r="CV114" i="161" s="1"/>
  <c r="AI17" i="161"/>
  <c r="BP17" i="161"/>
  <c r="CV17" i="161" s="1"/>
  <c r="E178" i="5"/>
  <c r="E135" i="5"/>
  <c r="C135" i="5"/>
  <c r="D483" i="5"/>
  <c r="B483" i="5"/>
  <c r="E467" i="5"/>
  <c r="B467" i="5"/>
  <c r="B255" i="5"/>
  <c r="E255" i="5"/>
  <c r="C255" i="5"/>
  <c r="D255" i="5"/>
  <c r="B228" i="5"/>
  <c r="D228" i="5"/>
  <c r="B64" i="5"/>
  <c r="B135" i="5"/>
  <c r="E488" i="5"/>
  <c r="B488" i="5"/>
  <c r="D488" i="5"/>
  <c r="C488" i="5"/>
  <c r="B338" i="5"/>
  <c r="E338" i="5"/>
  <c r="E234" i="5"/>
  <c r="B352" i="5"/>
  <c r="C291" i="5"/>
  <c r="B291" i="5"/>
  <c r="B284" i="5"/>
  <c r="E284" i="5"/>
  <c r="C284" i="5"/>
  <c r="C181" i="5"/>
  <c r="D403" i="5"/>
  <c r="C403" i="5"/>
  <c r="C260" i="5"/>
  <c r="E260" i="5"/>
  <c r="B260" i="5"/>
  <c r="D260" i="5"/>
  <c r="D99" i="5"/>
  <c r="E91" i="5"/>
  <c r="B91" i="5"/>
  <c r="D84" i="5"/>
  <c r="C84" i="5"/>
  <c r="B23" i="5"/>
  <c r="D23" i="5"/>
  <c r="C23" i="5"/>
  <c r="E23" i="5"/>
  <c r="BP121" i="161"/>
  <c r="D458" i="5"/>
  <c r="E458" i="5"/>
  <c r="B45" i="5"/>
  <c r="C313" i="5"/>
  <c r="D313" i="5"/>
  <c r="C212" i="5"/>
  <c r="D212" i="5"/>
  <c r="BP93" i="161"/>
  <c r="E221" i="5"/>
  <c r="B171" i="5"/>
  <c r="E171" i="5"/>
  <c r="C171" i="5"/>
  <c r="D171" i="5"/>
  <c r="J444" i="5"/>
  <c r="B428" i="5"/>
  <c r="B395" i="5"/>
  <c r="B390" i="5"/>
  <c r="B386" i="5"/>
  <c r="C327" i="5"/>
  <c r="E301" i="5"/>
  <c r="D277" i="5"/>
  <c r="E269" i="5"/>
  <c r="D217" i="5"/>
  <c r="C390" i="5"/>
  <c r="D327" i="5"/>
  <c r="C418" i="5"/>
  <c r="E428" i="5"/>
  <c r="B301" i="5"/>
  <c r="B149" i="5"/>
  <c r="E307" i="5"/>
  <c r="E487" i="5"/>
  <c r="B442" i="5"/>
  <c r="D301" i="5"/>
  <c r="E434" i="5"/>
  <c r="D420" i="5"/>
  <c r="B378" i="5"/>
  <c r="B151" i="5"/>
  <c r="D80" i="5"/>
  <c r="E375" i="5"/>
  <c r="B482" i="5"/>
  <c r="B207" i="5"/>
  <c r="D151" i="5"/>
  <c r="B80" i="5"/>
  <c r="E46" i="5"/>
  <c r="E477" i="5"/>
  <c r="C323" i="5"/>
  <c r="D450" i="5"/>
  <c r="E386" i="5"/>
  <c r="AI45" i="161"/>
  <c r="BP45" i="161"/>
  <c r="BP98" i="161"/>
  <c r="CV98" i="161" s="1"/>
  <c r="AI126" i="161"/>
  <c r="BP126" i="161"/>
  <c r="BP130" i="161"/>
  <c r="AI130" i="161"/>
  <c r="BP8" i="161"/>
  <c r="CV8" i="161" s="1"/>
  <c r="AI8" i="161"/>
  <c r="BP94" i="161"/>
  <c r="AI94" i="161"/>
  <c r="AI99" i="161"/>
  <c r="AI41" i="161"/>
  <c r="B97" i="3"/>
  <c r="BP46" i="161"/>
  <c r="AI46" i="161"/>
  <c r="B16" i="5"/>
  <c r="C16" i="5"/>
  <c r="E16" i="5"/>
  <c r="D16" i="5"/>
  <c r="BP66" i="161"/>
  <c r="BP7" i="161"/>
  <c r="B112" i="3"/>
  <c r="AI122" i="161"/>
  <c r="BP122" i="161"/>
  <c r="BP60" i="161"/>
  <c r="AI60" i="161"/>
  <c r="BP72" i="161"/>
  <c r="CV72" i="161" s="1"/>
  <c r="AI72" i="161"/>
  <c r="B98" i="3"/>
  <c r="AI28" i="161"/>
  <c r="AI22" i="161"/>
  <c r="E71" i="5"/>
  <c r="C71" i="5"/>
  <c r="C236" i="5"/>
  <c r="D231" i="5"/>
  <c r="B231" i="5"/>
  <c r="E231" i="5"/>
  <c r="C316" i="5"/>
  <c r="D371" i="5"/>
  <c r="C371" i="5"/>
  <c r="E371" i="5"/>
  <c r="C414" i="5"/>
  <c r="D414" i="5"/>
  <c r="B414" i="5"/>
  <c r="E414" i="5"/>
  <c r="D330" i="5"/>
  <c r="E325" i="5"/>
  <c r="C325" i="5"/>
  <c r="C274" i="5"/>
  <c r="C209" i="5"/>
  <c r="E209" i="5"/>
  <c r="D209" i="5"/>
  <c r="B44" i="5"/>
  <c r="E44" i="5"/>
  <c r="D325" i="5"/>
  <c r="B464" i="5"/>
  <c r="D464" i="5"/>
  <c r="C464" i="5"/>
  <c r="B346" i="5"/>
  <c r="C346" i="5"/>
  <c r="D346" i="5"/>
  <c r="D168" i="5"/>
  <c r="B168" i="5"/>
  <c r="C168" i="5"/>
  <c r="E168" i="5"/>
  <c r="E351" i="5"/>
  <c r="B279" i="5"/>
  <c r="J279" i="5"/>
  <c r="C279" i="5"/>
  <c r="C213" i="5"/>
  <c r="D156" i="5"/>
  <c r="C156" i="5"/>
  <c r="E156" i="5"/>
  <c r="C56" i="5"/>
  <c r="E77" i="5"/>
  <c r="D163" i="5"/>
  <c r="B454" i="5"/>
  <c r="D454" i="5"/>
  <c r="E454" i="5"/>
  <c r="C454" i="5"/>
  <c r="B312" i="5"/>
  <c r="D312" i="5"/>
  <c r="E312" i="5"/>
  <c r="C308" i="5"/>
  <c r="B308" i="5"/>
  <c r="E308" i="5"/>
  <c r="C221" i="5"/>
  <c r="C155" i="5"/>
  <c r="B155" i="5"/>
  <c r="D44" i="5"/>
  <c r="C77" i="5"/>
  <c r="E274" i="5"/>
  <c r="C368" i="5"/>
  <c r="E368" i="5"/>
  <c r="E356" i="5"/>
  <c r="C289" i="5"/>
  <c r="D192" i="5"/>
  <c r="C192" i="5"/>
  <c r="B186" i="5"/>
  <c r="B113" i="5"/>
  <c r="B60" i="5"/>
  <c r="D60" i="5"/>
  <c r="E30" i="5"/>
  <c r="B30" i="5"/>
  <c r="D77" i="5"/>
  <c r="E163" i="5"/>
  <c r="B209" i="5"/>
  <c r="B330" i="5"/>
  <c r="E384" i="5"/>
  <c r="B384" i="5"/>
  <c r="C226" i="5"/>
  <c r="E123" i="5"/>
  <c r="B123" i="5"/>
  <c r="C117" i="5"/>
  <c r="E117" i="5"/>
  <c r="B163" i="5"/>
  <c r="B317" i="5"/>
  <c r="E317" i="5"/>
  <c r="D317" i="5"/>
  <c r="C317" i="5"/>
  <c r="C299" i="5"/>
  <c r="B299" i="5"/>
  <c r="K299" i="5"/>
  <c r="J299" i="5"/>
  <c r="E299" i="5"/>
  <c r="B232" i="5"/>
  <c r="C158" i="5"/>
  <c r="E72" i="5"/>
  <c r="E65" i="5"/>
  <c r="D467" i="5"/>
  <c r="B459" i="5"/>
  <c r="E422" i="5"/>
  <c r="C487" i="5"/>
  <c r="C466" i="5"/>
  <c r="E448" i="5"/>
  <c r="D338" i="5"/>
  <c r="E292" i="5"/>
  <c r="C467" i="5"/>
  <c r="D295" i="5"/>
  <c r="E291" i="5"/>
  <c r="B285" i="5"/>
  <c r="C269" i="5"/>
  <c r="C215" i="5"/>
  <c r="E195" i="5"/>
  <c r="D135" i="5"/>
  <c r="B474" i="5"/>
  <c r="C482" i="5"/>
  <c r="D271" i="5"/>
  <c r="B71" i="5"/>
  <c r="C111" i="5"/>
  <c r="E100" i="5"/>
  <c r="D78" i="5"/>
  <c r="B79" i="5"/>
  <c r="B111" i="5"/>
  <c r="D103" i="5"/>
  <c r="C91" i="5"/>
  <c r="E52" i="5"/>
  <c r="C120" i="5"/>
  <c r="D124" i="5"/>
  <c r="D127" i="5"/>
  <c r="D91" i="5"/>
  <c r="B52" i="5"/>
  <c r="E88" i="5"/>
  <c r="E124" i="5"/>
  <c r="D100" i="5"/>
  <c r="D88" i="5"/>
  <c r="C88" i="5"/>
  <c r="E79" i="5"/>
  <c r="E111" i="5"/>
  <c r="D71" i="5"/>
  <c r="D93" i="5"/>
  <c r="C124" i="5"/>
  <c r="E93" i="5"/>
  <c r="E240" i="5"/>
  <c r="C240" i="5"/>
  <c r="B187" i="5"/>
  <c r="D187" i="5"/>
  <c r="C137" i="5"/>
  <c r="E137" i="5"/>
  <c r="C95" i="5"/>
  <c r="E95" i="5"/>
  <c r="C304" i="5"/>
  <c r="C328" i="5"/>
  <c r="D469" i="5"/>
  <c r="E391" i="5"/>
  <c r="C398" i="5"/>
  <c r="C391" i="5"/>
  <c r="C228" i="5"/>
  <c r="C67" i="5"/>
  <c r="B95" i="5"/>
  <c r="C187" i="5"/>
  <c r="D251" i="5"/>
  <c r="B359" i="5"/>
  <c r="D384" i="5"/>
  <c r="E359" i="5"/>
  <c r="D474" i="5"/>
  <c r="B391" i="5"/>
  <c r="E483" i="5"/>
  <c r="E474" i="5"/>
  <c r="B173" i="5"/>
  <c r="B355" i="5"/>
  <c r="K85" i="5"/>
  <c r="C394" i="5"/>
  <c r="D482" i="5"/>
  <c r="D352" i="5"/>
  <c r="D472" i="5"/>
  <c r="D466" i="5"/>
  <c r="D459" i="5"/>
  <c r="D444" i="5"/>
  <c r="C420" i="5"/>
  <c r="E411" i="5"/>
  <c r="B316" i="5"/>
  <c r="D291" i="5"/>
  <c r="D269" i="5"/>
  <c r="D241" i="5"/>
  <c r="C231" i="5"/>
  <c r="D321" i="5"/>
  <c r="D478" i="5"/>
  <c r="E367" i="5"/>
  <c r="J85" i="5"/>
  <c r="D328" i="5"/>
  <c r="D276" i="5"/>
  <c r="B241" i="5"/>
  <c r="D155" i="5"/>
  <c r="D51" i="5"/>
  <c r="E32" i="5"/>
  <c r="B32" i="5"/>
  <c r="D32" i="5"/>
  <c r="D367" i="5"/>
  <c r="D398" i="5"/>
  <c r="C486" i="5"/>
  <c r="C367" i="5"/>
  <c r="B472" i="5"/>
  <c r="B470" i="5"/>
  <c r="B444" i="5"/>
  <c r="E436" i="5"/>
  <c r="D422" i="5"/>
  <c r="B411" i="5"/>
  <c r="E403" i="5"/>
  <c r="D392" i="5"/>
  <c r="E293" i="5"/>
  <c r="C276" i="5"/>
  <c r="D268" i="5"/>
  <c r="B131" i="5"/>
  <c r="E131" i="5"/>
  <c r="C263" i="5"/>
  <c r="D359" i="5"/>
  <c r="E464" i="5"/>
  <c r="D436" i="5"/>
  <c r="E276" i="5"/>
  <c r="B213" i="5"/>
  <c r="B160" i="5"/>
  <c r="D160" i="5"/>
  <c r="C114" i="5"/>
  <c r="E486" i="5"/>
  <c r="C436" i="5"/>
  <c r="D416" i="5"/>
  <c r="D407" i="5"/>
  <c r="C384" i="5"/>
  <c r="D292" i="5"/>
  <c r="E263" i="5"/>
  <c r="D240" i="5"/>
  <c r="C173" i="5"/>
  <c r="C49" i="5"/>
  <c r="E251" i="5"/>
  <c r="D304" i="5"/>
  <c r="C469" i="5"/>
  <c r="E228" i="5"/>
  <c r="D351" i="5"/>
  <c r="B328" i="5"/>
  <c r="B292" i="5"/>
  <c r="C285" i="5"/>
  <c r="D263" i="5"/>
  <c r="B240" i="5"/>
  <c r="D203" i="5"/>
  <c r="C203" i="5"/>
  <c r="D173" i="5"/>
  <c r="D86" i="5"/>
  <c r="C53" i="5"/>
  <c r="E84" i="5"/>
  <c r="J54" i="5"/>
  <c r="E151" i="5"/>
  <c r="E96" i="5"/>
  <c r="B93" i="5"/>
  <c r="B84" i="5"/>
  <c r="C79" i="5"/>
  <c r="C54" i="5"/>
  <c r="D30" i="5"/>
  <c r="C30" i="5"/>
  <c r="BP108" i="161"/>
  <c r="AI127" i="161"/>
  <c r="BP48" i="161"/>
  <c r="AI13" i="161"/>
  <c r="P98" i="149"/>
  <c r="D207" i="5"/>
  <c r="AB116" i="149"/>
  <c r="R116" i="149"/>
  <c r="P124" i="142" l="1"/>
  <c r="P12" i="143"/>
  <c r="P62" i="143"/>
  <c r="E45" i="5"/>
  <c r="C86" i="5"/>
  <c r="B49" i="5"/>
  <c r="B114" i="5"/>
  <c r="D445" i="5"/>
  <c r="E469" i="5"/>
  <c r="E106" i="5"/>
  <c r="B226" i="5"/>
  <c r="D274" i="5"/>
  <c r="AI91" i="161"/>
  <c r="C242" i="5"/>
  <c r="BP61" i="161"/>
  <c r="D45" i="5"/>
  <c r="AI103" i="161"/>
  <c r="BP117" i="161"/>
  <c r="E461" i="5"/>
  <c r="D353" i="5"/>
  <c r="C314" i="5"/>
  <c r="C306" i="5"/>
  <c r="B477" i="5"/>
  <c r="C118" i="5"/>
  <c r="C5" i="5"/>
  <c r="C57" i="5"/>
  <c r="E37" i="5"/>
  <c r="C25" i="5"/>
  <c r="E114" i="5"/>
  <c r="C485" i="5"/>
  <c r="D57" i="5"/>
  <c r="D369" i="5"/>
  <c r="E122" i="5"/>
  <c r="D461" i="5"/>
  <c r="D194" i="5"/>
  <c r="D314" i="5"/>
  <c r="E162" i="5"/>
  <c r="E25" i="5"/>
  <c r="E118" i="5"/>
  <c r="C345" i="5"/>
  <c r="C146" i="5"/>
  <c r="E142" i="5"/>
  <c r="E198" i="5"/>
  <c r="C461" i="5"/>
  <c r="E61" i="5"/>
  <c r="D477" i="5"/>
  <c r="E158" i="5"/>
  <c r="AI87" i="161"/>
  <c r="BP119" i="161"/>
  <c r="D17" i="5"/>
  <c r="B202" i="5"/>
  <c r="B37" i="5"/>
  <c r="E369" i="5"/>
  <c r="E417" i="5"/>
  <c r="C33" i="5"/>
  <c r="AI40" i="161"/>
  <c r="B53" i="5"/>
  <c r="D98" i="5"/>
  <c r="D210" i="5"/>
  <c r="C106" i="5"/>
  <c r="B158" i="5"/>
  <c r="E170" i="5"/>
  <c r="D337" i="5"/>
  <c r="E174" i="5"/>
  <c r="BP111" i="161"/>
  <c r="D234" i="5"/>
  <c r="B178" i="5"/>
  <c r="D154" i="5"/>
  <c r="E134" i="5"/>
  <c r="B306" i="5"/>
  <c r="E110" i="5"/>
  <c r="C110" i="5"/>
  <c r="B345" i="5"/>
  <c r="E345" i="5"/>
  <c r="B162" i="5"/>
  <c r="B361" i="5"/>
  <c r="B242" i="5"/>
  <c r="C290" i="5"/>
  <c r="B337" i="5"/>
  <c r="B57" i="5"/>
  <c r="E413" i="5"/>
  <c r="BP83" i="161"/>
  <c r="CV83" i="161" s="1"/>
  <c r="D202" i="5"/>
  <c r="B106" i="5"/>
  <c r="C441" i="5"/>
  <c r="B4" i="5"/>
  <c r="C202" i="5"/>
  <c r="B86" i="5"/>
  <c r="C98" i="5"/>
  <c r="E226" i="5"/>
  <c r="E186" i="5"/>
  <c r="BP71" i="161"/>
  <c r="CV71" i="161" s="1"/>
  <c r="BP44" i="161"/>
  <c r="B234" i="5"/>
  <c r="D178" i="5"/>
  <c r="C134" i="5"/>
  <c r="B353" i="5"/>
  <c r="D162" i="5"/>
  <c r="C17" i="5"/>
  <c r="E33" i="5"/>
  <c r="C37" i="5"/>
  <c r="E17" i="5"/>
  <c r="C142" i="5"/>
  <c r="E98" i="5"/>
  <c r="C186" i="5"/>
  <c r="C385" i="5"/>
  <c r="C337" i="5"/>
  <c r="D4" i="5"/>
  <c r="B110" i="5"/>
  <c r="BP109" i="161"/>
  <c r="B314" i="5"/>
  <c r="E353" i="5"/>
  <c r="C389" i="5"/>
  <c r="D118" i="5"/>
  <c r="E154" i="5"/>
  <c r="F41" i="5" a="1"/>
  <c r="F41" i="5" s="1"/>
  <c r="B365" i="5"/>
  <c r="C373" i="5"/>
  <c r="C74" i="5"/>
  <c r="C65" i="5"/>
  <c r="E429" i="5"/>
  <c r="D357" i="5"/>
  <c r="B6" i="3"/>
  <c r="H1" i="135"/>
  <c r="K1" i="135" s="1"/>
  <c r="M1" i="135" s="1"/>
  <c r="H1" i="131"/>
  <c r="K1" i="131" s="1"/>
  <c r="M1" i="131" s="1"/>
  <c r="H1" i="125"/>
  <c r="K1" i="125" s="1"/>
  <c r="M1" i="125" s="1"/>
  <c r="C365" i="5"/>
  <c r="E405" i="5"/>
  <c r="E421" i="5"/>
  <c r="B74" i="5"/>
  <c r="C429" i="5"/>
  <c r="D405" i="5"/>
  <c r="C26" i="5"/>
  <c r="E74" i="5"/>
  <c r="C206" i="5"/>
  <c r="E81" i="5"/>
  <c r="E262" i="5"/>
  <c r="H1" i="121"/>
  <c r="K1" i="121" s="1"/>
  <c r="M1" i="121" s="1"/>
  <c r="H1" i="120"/>
  <c r="K1" i="120" s="1"/>
  <c r="M1" i="120" s="1"/>
  <c r="H1" i="4"/>
  <c r="K1" i="4" s="1"/>
  <c r="M1" i="4" s="1"/>
  <c r="B429" i="5"/>
  <c r="E26" i="5"/>
  <c r="C437" i="5"/>
  <c r="E10" i="5"/>
  <c r="D26" i="5"/>
  <c r="C421" i="5"/>
  <c r="E381" i="5"/>
  <c r="D246" i="5"/>
  <c r="D389" i="5"/>
  <c r="E270" i="5"/>
  <c r="C89" i="5"/>
  <c r="D10" i="5"/>
  <c r="BP34" i="161"/>
  <c r="B373" i="5"/>
  <c r="C484" i="5"/>
  <c r="E389" i="5"/>
  <c r="BP42" i="161"/>
  <c r="D365" i="5"/>
  <c r="C381" i="5"/>
  <c r="B381" i="5"/>
  <c r="E373" i="5"/>
  <c r="B254" i="5"/>
  <c r="D413" i="5"/>
  <c r="D421" i="5"/>
  <c r="B397" i="5"/>
  <c r="B10" i="5"/>
  <c r="B65" i="5"/>
  <c r="D50" i="5"/>
  <c r="D278" i="5"/>
  <c r="C413" i="5"/>
  <c r="B89" i="5"/>
  <c r="C405" i="5"/>
  <c r="D18" i="5"/>
  <c r="BP54" i="161"/>
  <c r="AI54" i="161"/>
  <c r="AI80" i="161"/>
  <c r="BP80" i="161"/>
  <c r="AI18" i="161"/>
  <c r="BP18" i="161"/>
  <c r="AI102" i="161"/>
  <c r="BP102" i="161"/>
  <c r="CV102" i="161" s="1"/>
  <c r="BP92" i="161"/>
  <c r="AI92" i="161"/>
  <c r="C105" i="5"/>
  <c r="B278" i="5"/>
  <c r="E278" i="5"/>
  <c r="C254" i="5"/>
  <c r="B364" i="5"/>
  <c r="AI74" i="161"/>
  <c r="C270" i="5"/>
  <c r="B206" i="5"/>
  <c r="B396" i="5"/>
  <c r="E318" i="5"/>
  <c r="B404" i="5"/>
  <c r="B357" i="5"/>
  <c r="BP27" i="161"/>
  <c r="E90" i="5"/>
  <c r="C66" i="5"/>
  <c r="H1" i="143"/>
  <c r="K1" i="143" s="1"/>
  <c r="M1" i="143" s="1"/>
  <c r="H1" i="122"/>
  <c r="K1" i="122" s="1"/>
  <c r="M1" i="122" s="1"/>
  <c r="E246" i="5"/>
  <c r="D254" i="5"/>
  <c r="C167" i="5"/>
  <c r="E427" i="5"/>
  <c r="E97" i="5"/>
  <c r="B318" i="5"/>
  <c r="C199" i="5"/>
  <c r="D238" i="5"/>
  <c r="B12" i="5"/>
  <c r="H1" i="127"/>
  <c r="K1" i="127" s="1"/>
  <c r="M1" i="127" s="1"/>
  <c r="H1" i="126"/>
  <c r="K1" i="126" s="1"/>
  <c r="M1" i="126" s="1"/>
  <c r="C302" i="5"/>
  <c r="AI125" i="161"/>
  <c r="E341" i="5"/>
  <c r="E302" i="5"/>
  <c r="C286" i="5"/>
  <c r="C27" i="5"/>
  <c r="C427" i="5"/>
  <c r="D214" i="5"/>
  <c r="B97" i="5"/>
  <c r="D136" i="5"/>
  <c r="E222" i="5"/>
  <c r="BP81" i="161"/>
  <c r="CV81" i="161" s="1"/>
  <c r="E473" i="5"/>
  <c r="E66" i="5"/>
  <c r="E12" i="5"/>
  <c r="E59" i="5"/>
  <c r="B73" i="5"/>
  <c r="C12" i="5"/>
  <c r="H1" i="130"/>
  <c r="K1" i="130" s="1"/>
  <c r="M1" i="130" s="1"/>
  <c r="H1" i="129"/>
  <c r="K1" i="129" s="1"/>
  <c r="M1" i="129" s="1"/>
  <c r="H1" i="128"/>
  <c r="K1" i="128" s="1"/>
  <c r="M1" i="128" s="1"/>
  <c r="AI95" i="161"/>
  <c r="D481" i="5"/>
  <c r="D286" i="5"/>
  <c r="D66" i="5"/>
  <c r="D427" i="5"/>
  <c r="D341" i="5"/>
  <c r="C191" i="5"/>
  <c r="E230" i="5"/>
  <c r="C230" i="5"/>
  <c r="B435" i="5"/>
  <c r="B481" i="5"/>
  <c r="E443" i="5"/>
  <c r="C175" i="5"/>
  <c r="C35" i="5"/>
  <c r="D388" i="5"/>
  <c r="C435" i="5"/>
  <c r="E144" i="5"/>
  <c r="B341" i="5"/>
  <c r="BP55" i="161"/>
  <c r="BP49" i="161"/>
  <c r="D404" i="5"/>
  <c r="D183" i="5"/>
  <c r="B262" i="5"/>
  <c r="C246" i="5"/>
  <c r="E191" i="5"/>
  <c r="D199" i="5"/>
  <c r="D222" i="5"/>
  <c r="C222" i="5"/>
  <c r="E43" i="5"/>
  <c r="E419" i="5"/>
  <c r="C73" i="5"/>
  <c r="D90" i="5"/>
  <c r="H1" i="124"/>
  <c r="K1" i="124" s="1"/>
  <c r="M1" i="124" s="1"/>
  <c r="H1" i="123"/>
  <c r="K1" i="123" s="1"/>
  <c r="M1" i="123" s="1"/>
  <c r="C396" i="5"/>
  <c r="B302" i="5"/>
  <c r="B90" i="5"/>
  <c r="C51" i="5"/>
  <c r="B443" i="5"/>
  <c r="C443" i="5"/>
  <c r="B112" i="5"/>
  <c r="D144" i="5"/>
  <c r="E435" i="5"/>
  <c r="C97" i="5"/>
  <c r="D270" i="5"/>
  <c r="E396" i="5"/>
  <c r="D262" i="5"/>
  <c r="E357" i="5"/>
  <c r="C144" i="5"/>
  <c r="E199" i="5"/>
  <c r="D105" i="5"/>
  <c r="E105" i="5"/>
  <c r="C238" i="5"/>
  <c r="B43" i="5"/>
  <c r="D230" i="5"/>
  <c r="D5" i="5"/>
  <c r="E73" i="5"/>
  <c r="H1" i="136"/>
  <c r="K1" i="136" s="1"/>
  <c r="M1" i="136" s="1"/>
  <c r="H1" i="133"/>
  <c r="K1" i="133" s="1"/>
  <c r="M1" i="133" s="1"/>
  <c r="H1" i="132"/>
  <c r="K1" i="132" s="1"/>
  <c r="M1" i="132" s="1"/>
  <c r="E286" i="5"/>
  <c r="C412" i="5"/>
  <c r="E412" i="5"/>
  <c r="B51" i="5"/>
  <c r="D412" i="5"/>
  <c r="D206" i="5"/>
  <c r="D318" i="5"/>
  <c r="D419" i="5"/>
  <c r="E5" i="5"/>
  <c r="C481" i="5"/>
  <c r="D191" i="5"/>
  <c r="C419" i="5"/>
  <c r="C59" i="5"/>
  <c r="E404" i="5"/>
  <c r="H1" i="137"/>
  <c r="K1" i="137" s="1"/>
  <c r="M1" i="137" s="1"/>
  <c r="AI24" i="161"/>
  <c r="BP24" i="161"/>
  <c r="BP9" i="161"/>
  <c r="CV9" i="161" s="1"/>
  <c r="AI9" i="161"/>
  <c r="AI23" i="161"/>
  <c r="BP23" i="161"/>
  <c r="AI16" i="161"/>
  <c r="BP16" i="161"/>
  <c r="CV16" i="161" s="1"/>
  <c r="AI47" i="161"/>
  <c r="BP47" i="161"/>
  <c r="AI20" i="161"/>
  <c r="BP20" i="161"/>
  <c r="AI3" i="161"/>
  <c r="BP3" i="161"/>
  <c r="CV3" i="161" s="1"/>
  <c r="AI110" i="161"/>
  <c r="D138" i="5"/>
  <c r="D431" i="5"/>
  <c r="D298" i="5"/>
  <c r="D484" i="5"/>
  <c r="B8" i="5"/>
  <c r="E152" i="5"/>
  <c r="B219" i="5"/>
  <c r="E296" i="5"/>
  <c r="E219" i="5"/>
  <c r="B335" i="5"/>
  <c r="B20" i="5"/>
  <c r="E50" i="5"/>
  <c r="B42" i="5"/>
  <c r="D122" i="5"/>
  <c r="D356" i="5"/>
  <c r="E385" i="5"/>
  <c r="E290" i="5"/>
  <c r="B56" i="5"/>
  <c r="D213" i="5"/>
  <c r="BP33" i="161"/>
  <c r="CV33" i="161" s="1"/>
  <c r="E313" i="5"/>
  <c r="C99" i="5"/>
  <c r="D243" i="5"/>
  <c r="E87" i="5"/>
  <c r="D455" i="5"/>
  <c r="E370" i="5"/>
  <c r="E109" i="5"/>
  <c r="D143" i="5"/>
  <c r="B237" i="5"/>
  <c r="C128" i="5"/>
  <c r="BP78" i="161"/>
  <c r="B87" i="5"/>
  <c r="C121" i="5"/>
  <c r="D290" i="5"/>
  <c r="B305" i="5"/>
  <c r="D340" i="5"/>
  <c r="C348" i="5"/>
  <c r="C462" i="5"/>
  <c r="B446" i="5"/>
  <c r="E410" i="5"/>
  <c r="C303" i="5"/>
  <c r="B356" i="5"/>
  <c r="E446" i="5"/>
  <c r="C42" i="5"/>
  <c r="D58" i="5"/>
  <c r="E455" i="5"/>
  <c r="D128" i="5"/>
  <c r="E400" i="5"/>
  <c r="E281" i="5"/>
  <c r="E283" i="5"/>
  <c r="E180" i="5"/>
  <c r="B340" i="5"/>
  <c r="C205" i="5"/>
  <c r="D7" i="5"/>
  <c r="BP70" i="161"/>
  <c r="B138" i="5"/>
  <c r="C431" i="5"/>
  <c r="E431" i="5"/>
  <c r="E85" i="5"/>
  <c r="C101" i="5"/>
  <c r="D237" i="5"/>
  <c r="E42" i="5"/>
  <c r="B85" i="5"/>
  <c r="E288" i="5"/>
  <c r="D219" i="5"/>
  <c r="C410" i="5"/>
  <c r="B166" i="5"/>
  <c r="B130" i="5"/>
  <c r="B122" i="5"/>
  <c r="D468" i="5"/>
  <c r="E350" i="5"/>
  <c r="E245" i="5"/>
  <c r="D433" i="5"/>
  <c r="E298" i="5"/>
  <c r="AI53" i="161"/>
  <c r="E453" i="5"/>
  <c r="D145" i="5"/>
  <c r="C58" i="5"/>
  <c r="B296" i="5"/>
  <c r="B393" i="5"/>
  <c r="B229" i="5"/>
  <c r="D400" i="5"/>
  <c r="C319" i="5"/>
  <c r="B63" i="5"/>
  <c r="C342" i="5"/>
  <c r="B410" i="5"/>
  <c r="E305" i="5"/>
  <c r="B150" i="5"/>
  <c r="B400" i="5"/>
  <c r="D130" i="5"/>
  <c r="D275" i="5"/>
  <c r="B180" i="5"/>
  <c r="D172" i="5"/>
  <c r="B92" i="5"/>
  <c r="BP25" i="161"/>
  <c r="B5" i="3"/>
  <c r="B99" i="5"/>
  <c r="C296" i="5"/>
  <c r="E257" i="5"/>
  <c r="E63" i="5"/>
  <c r="C143" i="5"/>
  <c r="E7" i="5"/>
  <c r="C138" i="5"/>
  <c r="BP76" i="161"/>
  <c r="CV76" i="161" s="1"/>
  <c r="C48" i="5"/>
  <c r="E342" i="5"/>
  <c r="E321" i="5"/>
  <c r="C335" i="5"/>
  <c r="D342" i="5"/>
  <c r="C72" i="5"/>
  <c r="B441" i="5"/>
  <c r="E468" i="5"/>
  <c r="B350" i="5"/>
  <c r="B433" i="5"/>
  <c r="C245" i="5"/>
  <c r="B377" i="5"/>
  <c r="D235" i="5"/>
  <c r="B298" i="5"/>
  <c r="BP58" i="161"/>
  <c r="B205" i="5"/>
  <c r="E58" i="5"/>
  <c r="D377" i="5"/>
  <c r="E164" i="5"/>
  <c r="B145" i="5"/>
  <c r="D462" i="5"/>
  <c r="C229" i="5"/>
  <c r="C305" i="5"/>
  <c r="E130" i="5"/>
  <c r="D115" i="5"/>
  <c r="B107" i="3"/>
  <c r="AI123" i="161"/>
  <c r="E40" i="5"/>
  <c r="D56" i="5"/>
  <c r="C433" i="5"/>
  <c r="E462" i="5"/>
  <c r="D311" i="5"/>
  <c r="C150" i="5"/>
  <c r="BP112" i="161"/>
  <c r="CV112" i="161" s="1"/>
  <c r="C50" i="5"/>
  <c r="C109" i="5"/>
  <c r="B198" i="5"/>
  <c r="D476" i="5"/>
  <c r="C460" i="5"/>
  <c r="C478" i="5"/>
  <c r="E478" i="5"/>
  <c r="E460" i="5"/>
  <c r="C288" i="5"/>
  <c r="D288" i="5"/>
  <c r="B72" i="5"/>
  <c r="E441" i="5"/>
  <c r="E363" i="5"/>
  <c r="C198" i="5"/>
  <c r="B245" i="5"/>
  <c r="E377" i="5"/>
  <c r="D460" i="5"/>
  <c r="AI129" i="161"/>
  <c r="AI31" i="161"/>
  <c r="BP52" i="161"/>
  <c r="BP21" i="161"/>
  <c r="D87" i="5"/>
  <c r="B70" i="5"/>
  <c r="C145" i="5"/>
  <c r="D408" i="5"/>
  <c r="D63" i="5"/>
  <c r="D121" i="5"/>
  <c r="B275" i="5"/>
  <c r="C7" i="5"/>
  <c r="E92" i="5"/>
  <c r="E20" i="5"/>
  <c r="BP97" i="161"/>
  <c r="CV97" i="161" s="1"/>
  <c r="E335" i="5"/>
  <c r="C321" i="5"/>
  <c r="D109" i="5"/>
  <c r="B476" i="5"/>
  <c r="D227" i="5"/>
  <c r="D385" i="5"/>
  <c r="E303" i="5"/>
  <c r="BP118" i="161"/>
  <c r="B143" i="5"/>
  <c r="E348" i="5"/>
  <c r="E172" i="5"/>
  <c r="AI101" i="161"/>
  <c r="D363" i="5"/>
  <c r="D393" i="5"/>
  <c r="C393" i="5"/>
  <c r="E150" i="5"/>
  <c r="E48" i="5"/>
  <c r="B319" i="5"/>
  <c r="D180" i="5"/>
  <c r="D48" i="5"/>
  <c r="E252" i="5"/>
  <c r="D387" i="5"/>
  <c r="C85" i="5"/>
  <c r="C468" i="5"/>
  <c r="E476" i="5"/>
  <c r="E484" i="5"/>
  <c r="D259" i="5"/>
  <c r="E78" i="5"/>
  <c r="B78" i="5"/>
  <c r="D27" i="5"/>
  <c r="D453" i="5"/>
  <c r="B35" i="5"/>
  <c r="B221" i="5"/>
  <c r="B363" i="5"/>
  <c r="B303" i="5"/>
  <c r="C311" i="5"/>
  <c r="B311" i="5"/>
  <c r="C453" i="5"/>
  <c r="E267" i="5"/>
  <c r="E408" i="5"/>
  <c r="E128" i="5"/>
  <c r="D205" i="5"/>
  <c r="E115" i="5"/>
  <c r="D252" i="5"/>
  <c r="B164" i="5"/>
  <c r="E275" i="5"/>
  <c r="C20" i="5"/>
  <c r="BP113" i="161"/>
  <c r="CV113" i="161" s="1"/>
  <c r="AI113" i="161"/>
  <c r="BP120" i="161"/>
  <c r="AI120" i="161"/>
  <c r="B480" i="5"/>
  <c r="E480" i="5"/>
  <c r="D457" i="5"/>
  <c r="E457" i="5"/>
  <c r="B309" i="5"/>
  <c r="C309" i="5"/>
  <c r="E309" i="5"/>
  <c r="B126" i="5"/>
  <c r="C126" i="5"/>
  <c r="D126" i="5"/>
  <c r="C119" i="5"/>
  <c r="B119" i="5"/>
  <c r="D119" i="5"/>
  <c r="E119" i="5"/>
  <c r="E55" i="5"/>
  <c r="D55" i="5"/>
  <c r="AI63" i="161"/>
  <c r="D480" i="5"/>
  <c r="B127" i="3"/>
  <c r="BP62" i="161"/>
  <c r="AI62" i="161"/>
  <c r="B486" i="5"/>
  <c r="D486" i="5"/>
  <c r="C479" i="5"/>
  <c r="D479" i="5"/>
  <c r="B479" i="5"/>
  <c r="E479" i="5"/>
  <c r="E352" i="5"/>
  <c r="C352" i="5"/>
  <c r="C344" i="5"/>
  <c r="E344" i="5"/>
  <c r="E330" i="5"/>
  <c r="C330" i="5"/>
  <c r="D323" i="5"/>
  <c r="B323" i="5"/>
  <c r="E323" i="5"/>
  <c r="D316" i="5"/>
  <c r="E316" i="5"/>
  <c r="D140" i="5"/>
  <c r="C140" i="5"/>
  <c r="E140" i="5"/>
  <c r="B140" i="5"/>
  <c r="B133" i="5"/>
  <c r="C133" i="5"/>
  <c r="B125" i="5"/>
  <c r="D125" i="5"/>
  <c r="E125" i="5"/>
  <c r="D82" i="5"/>
  <c r="B82" i="5"/>
  <c r="E82" i="5"/>
  <c r="B75" i="5"/>
  <c r="E75" i="5"/>
  <c r="C75" i="5"/>
  <c r="D75" i="5"/>
  <c r="B67" i="5"/>
  <c r="D61" i="5"/>
  <c r="C61" i="5"/>
  <c r="E54" i="5"/>
  <c r="K54" i="5"/>
  <c r="D54" i="5"/>
  <c r="B54" i="5"/>
  <c r="B20" i="3"/>
  <c r="B35" i="3"/>
  <c r="B39" i="3"/>
  <c r="B120" i="3"/>
  <c r="B61" i="3"/>
  <c r="B92" i="3"/>
  <c r="B51" i="3"/>
  <c r="B55" i="3"/>
  <c r="BP11" i="161"/>
  <c r="AI11" i="161"/>
  <c r="AI57" i="161"/>
  <c r="BP57" i="161"/>
  <c r="AI68" i="161"/>
  <c r="B485" i="5"/>
  <c r="D485" i="5"/>
  <c r="E388" i="5"/>
  <c r="C388" i="5"/>
  <c r="B358" i="5"/>
  <c r="D358" i="5"/>
  <c r="E358" i="5"/>
  <c r="C358" i="5"/>
  <c r="C351" i="5"/>
  <c r="B351" i="5"/>
  <c r="D343" i="5"/>
  <c r="C343" i="5"/>
  <c r="B343" i="5"/>
  <c r="C336" i="5"/>
  <c r="B336" i="5"/>
  <c r="E329" i="5"/>
  <c r="C329" i="5"/>
  <c r="D329" i="5"/>
  <c r="D322" i="5"/>
  <c r="C322" i="5"/>
  <c r="E322" i="5"/>
  <c r="B315" i="5"/>
  <c r="D315" i="5"/>
  <c r="E315" i="5"/>
  <c r="B146" i="5"/>
  <c r="D146" i="5"/>
  <c r="B139" i="5"/>
  <c r="D139" i="5"/>
  <c r="C139" i="5"/>
  <c r="B132" i="5"/>
  <c r="E132" i="5"/>
  <c r="C132" i="5"/>
  <c r="C81" i="5"/>
  <c r="D81" i="5"/>
  <c r="B465" i="5"/>
  <c r="AI124" i="161"/>
  <c r="BP82" i="161"/>
  <c r="CV82" i="161" s="1"/>
  <c r="C457" i="5"/>
  <c r="BP56" i="161"/>
  <c r="AI56" i="161"/>
  <c r="D425" i="5"/>
  <c r="B425" i="5"/>
  <c r="C425" i="5"/>
  <c r="C417" i="5"/>
  <c r="D417" i="5"/>
  <c r="E394" i="5"/>
  <c r="B394" i="5"/>
  <c r="E379" i="5"/>
  <c r="D379" i="5"/>
  <c r="B379" i="5"/>
  <c r="D372" i="5"/>
  <c r="B372" i="5"/>
  <c r="E372" i="5"/>
  <c r="C364" i="5"/>
  <c r="E364" i="5"/>
  <c r="B175" i="5"/>
  <c r="D175" i="5"/>
  <c r="E167" i="5"/>
  <c r="D167" i="5"/>
  <c r="E160" i="5"/>
  <c r="C160" i="5"/>
  <c r="D309" i="5"/>
  <c r="D47" i="5"/>
  <c r="AI67" i="161"/>
  <c r="BP67" i="161"/>
  <c r="D432" i="5"/>
  <c r="E432" i="5"/>
  <c r="C432" i="5"/>
  <c r="E424" i="5"/>
  <c r="C424" i="5"/>
  <c r="D424" i="5"/>
  <c r="B424" i="5"/>
  <c r="B416" i="5"/>
  <c r="E416" i="5"/>
  <c r="B409" i="5"/>
  <c r="E409" i="5"/>
  <c r="E401" i="5"/>
  <c r="B401" i="5"/>
  <c r="C182" i="5"/>
  <c r="B182" i="5"/>
  <c r="D182" i="5"/>
  <c r="B174" i="5"/>
  <c r="C174" i="5"/>
  <c r="C166" i="5"/>
  <c r="E166" i="5"/>
  <c r="B159" i="5"/>
  <c r="C159" i="5"/>
  <c r="D159" i="5"/>
  <c r="D152" i="5"/>
  <c r="C152" i="5"/>
  <c r="E101" i="5"/>
  <c r="B101" i="5"/>
  <c r="AI106" i="161"/>
  <c r="BP106" i="161"/>
  <c r="BP131" i="161"/>
  <c r="BP100" i="161"/>
  <c r="CV100" i="161" s="1"/>
  <c r="E47" i="5"/>
  <c r="B55" i="5"/>
  <c r="BP26" i="161"/>
  <c r="AI26" i="161"/>
  <c r="AI115" i="161"/>
  <c r="BP115" i="161"/>
  <c r="CV115" i="161" s="1"/>
  <c r="B439" i="5"/>
  <c r="C439" i="5"/>
  <c r="D439" i="5"/>
  <c r="E282" i="5"/>
  <c r="B282" i="5"/>
  <c r="E258" i="5"/>
  <c r="B258" i="5"/>
  <c r="C258" i="5"/>
  <c r="B236" i="5"/>
  <c r="E236" i="5"/>
  <c r="D236" i="5"/>
  <c r="E220" i="5"/>
  <c r="C220" i="5"/>
  <c r="D220" i="5"/>
  <c r="B212" i="5"/>
  <c r="E212" i="5"/>
  <c r="B204" i="5"/>
  <c r="E204" i="5"/>
  <c r="D204" i="5"/>
  <c r="C204" i="5"/>
  <c r="D189" i="5"/>
  <c r="B189" i="5"/>
  <c r="C189" i="5"/>
  <c r="B181" i="5"/>
  <c r="D181" i="5"/>
  <c r="E181" i="5"/>
  <c r="E108" i="5"/>
  <c r="B108" i="5"/>
  <c r="D108" i="5"/>
  <c r="B100" i="5"/>
  <c r="C100" i="5"/>
  <c r="B9" i="5"/>
  <c r="E9" i="5"/>
  <c r="D9" i="5"/>
  <c r="D409" i="5"/>
  <c r="C47" i="5"/>
  <c r="C480" i="5"/>
  <c r="E182" i="5"/>
  <c r="B220" i="5"/>
  <c r="E465" i="5"/>
  <c r="C9" i="5"/>
  <c r="AI5" i="161"/>
  <c r="BP5" i="161"/>
  <c r="BP32" i="161"/>
  <c r="CV32" i="161" s="1"/>
  <c r="AI32" i="161"/>
  <c r="AI96" i="161"/>
  <c r="BP96" i="161"/>
  <c r="AI90" i="161"/>
  <c r="BP90" i="161"/>
  <c r="CV90" i="161" s="1"/>
  <c r="AI79" i="161"/>
  <c r="BP79" i="161"/>
  <c r="D452" i="5"/>
  <c r="B452" i="5"/>
  <c r="C452" i="5"/>
  <c r="E452" i="5"/>
  <c r="B445" i="5"/>
  <c r="E445" i="5"/>
  <c r="C438" i="5"/>
  <c r="D438" i="5"/>
  <c r="E438" i="5"/>
  <c r="B281" i="5"/>
  <c r="D281" i="5"/>
  <c r="B265" i="5"/>
  <c r="D265" i="5"/>
  <c r="E265" i="5"/>
  <c r="C257" i="5"/>
  <c r="B257" i="5"/>
  <c r="B250" i="5"/>
  <c r="D250" i="5"/>
  <c r="E250" i="5"/>
  <c r="B243" i="5"/>
  <c r="C243" i="5"/>
  <c r="C235" i="5"/>
  <c r="E235" i="5"/>
  <c r="E227" i="5"/>
  <c r="C227" i="5"/>
  <c r="E196" i="5"/>
  <c r="D196" i="5"/>
  <c r="C196" i="5"/>
  <c r="B188" i="5"/>
  <c r="D188" i="5"/>
  <c r="C188" i="5"/>
  <c r="D113" i="5"/>
  <c r="C113" i="5"/>
  <c r="C41" i="5"/>
  <c r="D41" i="5"/>
  <c r="B41" i="5"/>
  <c r="E41" i="5"/>
  <c r="B22" i="5"/>
  <c r="C22" i="5"/>
  <c r="D22" i="5"/>
  <c r="E15" i="5"/>
  <c r="B15" i="5"/>
  <c r="D15" i="5"/>
  <c r="D8" i="5"/>
  <c r="E8" i="5"/>
  <c r="C472" i="5"/>
  <c r="B457" i="5"/>
  <c r="AI4" i="161"/>
  <c r="BP4" i="161"/>
  <c r="AI132" i="161"/>
  <c r="BP132" i="161"/>
  <c r="C473" i="5"/>
  <c r="B473" i="5"/>
  <c r="D465" i="5"/>
  <c r="C458" i="5"/>
  <c r="B458" i="5"/>
  <c r="D451" i="5"/>
  <c r="E451" i="5"/>
  <c r="B451" i="5"/>
  <c r="B310" i="5"/>
  <c r="E310" i="5"/>
  <c r="C310" i="5"/>
  <c r="B287" i="5"/>
  <c r="C287" i="5"/>
  <c r="D287" i="5"/>
  <c r="E287" i="5"/>
  <c r="E120" i="5"/>
  <c r="B120" i="5"/>
  <c r="D34" i="5"/>
  <c r="C34" i="5"/>
  <c r="B34" i="5"/>
  <c r="C28" i="5"/>
  <c r="B28" i="5"/>
  <c r="C21" i="5"/>
  <c r="B21" i="5"/>
  <c r="E21" i="5"/>
  <c r="B106" i="3"/>
  <c r="C176" i="5"/>
  <c r="H1" i="144"/>
  <c r="K1" i="144" s="1"/>
  <c r="M1" i="144" s="1"/>
  <c r="H1" i="142"/>
  <c r="K1" i="142" s="1"/>
  <c r="M1" i="142" s="1"/>
  <c r="C428" i="5"/>
  <c r="H1" i="147"/>
  <c r="K1" i="147" s="1"/>
  <c r="M1" i="147" s="1"/>
  <c r="H1" i="146"/>
  <c r="K1" i="146" s="1"/>
  <c r="M1" i="146" s="1"/>
  <c r="E463" i="5"/>
  <c r="B259" i="5"/>
  <c r="D401" i="5"/>
  <c r="D380" i="5"/>
  <c r="C273" i="5"/>
  <c r="B239" i="5"/>
  <c r="E354" i="5"/>
  <c r="E280" i="5"/>
  <c r="E347" i="5"/>
  <c r="E326" i="5"/>
  <c r="E190" i="5"/>
  <c r="C253" i="5"/>
  <c r="C430" i="5"/>
  <c r="C326" i="5"/>
  <c r="D224" i="5"/>
  <c r="D320" i="5"/>
  <c r="C300" i="5"/>
  <c r="C407" i="5"/>
  <c r="B238" i="5"/>
  <c r="B463" i="5"/>
  <c r="C401" i="5"/>
  <c r="B380" i="5"/>
  <c r="C463" i="5"/>
  <c r="D239" i="5"/>
  <c r="B273" i="5"/>
  <c r="B354" i="5"/>
  <c r="C183" i="5"/>
  <c r="D190" i="5"/>
  <c r="E333" i="5"/>
  <c r="E224" i="5"/>
  <c r="B294" i="5"/>
  <c r="D218" i="5"/>
  <c r="C380" i="5"/>
  <c r="C239" i="5"/>
  <c r="C280" i="5"/>
  <c r="D280" i="5"/>
  <c r="D339" i="5"/>
  <c r="C339" i="5"/>
  <c r="D247" i="5"/>
  <c r="D326" i="5"/>
  <c r="E437" i="5"/>
  <c r="E430" i="5"/>
  <c r="E218" i="5"/>
  <c r="E201" i="5"/>
  <c r="C360" i="5"/>
  <c r="D347" i="5"/>
  <c r="E253" i="5"/>
  <c r="E294" i="5"/>
  <c r="E247" i="5"/>
  <c r="D430" i="5"/>
  <c r="D232" i="5"/>
  <c r="E415" i="5"/>
  <c r="B320" i="5"/>
  <c r="D360" i="5"/>
  <c r="E273" i="5"/>
  <c r="E211" i="5"/>
  <c r="B347" i="5"/>
  <c r="B408" i="5"/>
  <c r="B253" i="5"/>
  <c r="D437" i="5"/>
  <c r="C190" i="5"/>
  <c r="E197" i="5"/>
  <c r="B211" i="5"/>
  <c r="C197" i="5"/>
  <c r="E300" i="5"/>
  <c r="B300" i="5"/>
  <c r="B387" i="5"/>
  <c r="C232" i="5"/>
  <c r="D415" i="5"/>
  <c r="D170" i="5"/>
  <c r="C320" i="5"/>
  <c r="E360" i="5"/>
  <c r="C387" i="5"/>
  <c r="C211" i="5"/>
  <c r="E339" i="5"/>
  <c r="B449" i="5"/>
  <c r="B415" i="5"/>
  <c r="B170" i="5"/>
  <c r="C354" i="5"/>
  <c r="E183" i="5"/>
  <c r="C294" i="5"/>
  <c r="D197" i="5"/>
  <c r="B218" i="5"/>
  <c r="C233" i="5"/>
  <c r="P103" i="134"/>
  <c r="P104" i="134"/>
  <c r="P105" i="134"/>
  <c r="P107" i="134"/>
  <c r="P108" i="134"/>
  <c r="P111" i="134"/>
  <c r="P4" i="145"/>
  <c r="P84" i="142"/>
  <c r="P117" i="139"/>
  <c r="P119" i="139"/>
  <c r="P120" i="139"/>
  <c r="P121" i="139"/>
  <c r="P123" i="139"/>
  <c r="P124" i="139"/>
  <c r="P125" i="139"/>
  <c r="P127" i="139"/>
  <c r="P128" i="139"/>
  <c r="P129" i="139"/>
  <c r="P131" i="139"/>
  <c r="P5" i="145"/>
  <c r="P13" i="145"/>
  <c r="P78" i="145"/>
  <c r="P6" i="145"/>
  <c r="P12" i="145"/>
  <c r="P78" i="137"/>
  <c r="P79" i="137"/>
  <c r="P11" i="136"/>
  <c r="P13" i="136"/>
  <c r="P95" i="132"/>
  <c r="P96" i="132"/>
  <c r="P11" i="131"/>
  <c r="P12" i="131"/>
  <c r="P13" i="131"/>
  <c r="P18" i="131"/>
  <c r="P19" i="131"/>
  <c r="P20" i="131"/>
  <c r="P22" i="131"/>
  <c r="P23" i="131"/>
  <c r="P24" i="131"/>
  <c r="P26" i="131"/>
  <c r="P27" i="131"/>
  <c r="F292" i="5" a="1"/>
  <c r="F292" i="5" s="1"/>
  <c r="F392" i="5" a="1"/>
  <c r="F392" i="5" s="1"/>
  <c r="P104" i="140"/>
  <c r="P105" i="140"/>
  <c r="P106" i="140"/>
  <c r="P107" i="140"/>
  <c r="P109" i="140"/>
  <c r="P110" i="140"/>
  <c r="P7" i="145"/>
  <c r="P79" i="145"/>
  <c r="AI37" i="161"/>
  <c r="BP37" i="161"/>
  <c r="BP65" i="161"/>
  <c r="AI65" i="161"/>
  <c r="BP12" i="161"/>
  <c r="AI12" i="161"/>
  <c r="AI77" i="161"/>
  <c r="BP77" i="161"/>
  <c r="CV77" i="161" s="1"/>
  <c r="B194" i="5"/>
  <c r="E194" i="5"/>
  <c r="C402" i="5"/>
  <c r="D13" i="5"/>
  <c r="E374" i="5"/>
  <c r="B374" i="5"/>
  <c r="B334" i="5"/>
  <c r="D334" i="5"/>
  <c r="B295" i="5"/>
  <c r="C295" i="5"/>
  <c r="D6" i="5"/>
  <c r="E6" i="5"/>
  <c r="D249" i="5"/>
  <c r="E249" i="5"/>
  <c r="E349" i="5"/>
  <c r="B289" i="5"/>
  <c r="B59" i="3"/>
  <c r="B96" i="3"/>
  <c r="B64" i="3"/>
  <c r="B31" i="3"/>
  <c r="B46" i="3"/>
  <c r="B11" i="3"/>
  <c r="B65" i="3"/>
  <c r="B25" i="3"/>
  <c r="B69" i="3"/>
  <c r="D333" i="5"/>
  <c r="C333" i="5"/>
  <c r="C214" i="5"/>
  <c r="E214" i="5"/>
  <c r="D112" i="5"/>
  <c r="E112" i="5"/>
  <c r="E107" i="5"/>
  <c r="D107" i="5"/>
  <c r="C107" i="5"/>
  <c r="B107" i="5"/>
  <c r="E35" i="5"/>
  <c r="C24" i="5"/>
  <c r="C18" i="5"/>
  <c r="E18" i="5"/>
  <c r="C102" i="5"/>
  <c r="C153" i="5"/>
  <c r="B402" i="5"/>
  <c r="B84" i="3"/>
  <c r="B105" i="3"/>
  <c r="B30" i="3"/>
  <c r="B118" i="3"/>
  <c r="B50" i="3"/>
  <c r="B121" i="3"/>
  <c r="BP69" i="161"/>
  <c r="E295" i="5"/>
  <c r="B123" i="3"/>
  <c r="B249" i="5"/>
  <c r="D423" i="5"/>
  <c r="D374" i="5"/>
  <c r="B6" i="5"/>
  <c r="B434" i="5"/>
  <c r="D434" i="5"/>
  <c r="C392" i="5"/>
  <c r="B392" i="5"/>
  <c r="E392" i="5"/>
  <c r="C378" i="5"/>
  <c r="D378" i="5"/>
  <c r="C29" i="5"/>
  <c r="D29" i="5"/>
  <c r="B29" i="5"/>
  <c r="E402" i="5"/>
  <c r="D153" i="5"/>
  <c r="C361" i="5"/>
  <c r="B22" i="3"/>
  <c r="B108" i="3"/>
  <c r="B53" i="3"/>
  <c r="B57" i="3"/>
  <c r="B42" i="3"/>
  <c r="B104" i="3"/>
  <c r="B37" i="3"/>
  <c r="B122" i="3"/>
  <c r="B117" i="3"/>
  <c r="BP50" i="161"/>
  <c r="E366" i="5"/>
  <c r="B94" i="5"/>
  <c r="D201" i="5"/>
  <c r="C6" i="5"/>
  <c r="E13" i="5"/>
  <c r="AI73" i="161"/>
  <c r="BP73" i="161"/>
  <c r="CV73" i="161" s="1"/>
  <c r="E266" i="5"/>
  <c r="C266" i="5"/>
  <c r="D266" i="5"/>
  <c r="C225" i="5"/>
  <c r="B225" i="5"/>
  <c r="D225" i="5"/>
  <c r="D53" i="5"/>
  <c r="D40" i="5"/>
  <c r="B40" i="5"/>
  <c r="D289" i="5"/>
  <c r="E244" i="5"/>
  <c r="BP116" i="161"/>
  <c r="CV116" i="161" s="1"/>
  <c r="AI84" i="161"/>
  <c r="B153" i="5"/>
  <c r="B36" i="3"/>
  <c r="AI128" i="161"/>
  <c r="B47" i="3"/>
  <c r="B7" i="3"/>
  <c r="B66" i="3"/>
  <c r="B60" i="3"/>
  <c r="AI14" i="161"/>
  <c r="B40" i="3"/>
  <c r="B45" i="3"/>
  <c r="E94" i="5"/>
  <c r="E207" i="5"/>
  <c r="B366" i="5"/>
  <c r="C374" i="5"/>
  <c r="B62" i="3"/>
  <c r="E397" i="5"/>
  <c r="D397" i="5"/>
  <c r="C136" i="5"/>
  <c r="B136" i="5"/>
  <c r="C64" i="5"/>
  <c r="E64" i="5"/>
  <c r="E423" i="5"/>
  <c r="B12" i="3"/>
  <c r="AI105" i="161"/>
  <c r="B38" i="3"/>
  <c r="B13" i="3"/>
  <c r="B119" i="3"/>
  <c r="B130" i="3"/>
  <c r="B48" i="3"/>
  <c r="AI15" i="161"/>
  <c r="B68" i="3"/>
  <c r="AI30" i="161"/>
  <c r="D361" i="5"/>
  <c r="C366" i="5"/>
  <c r="BP75" i="161"/>
  <c r="CV75" i="161" s="1"/>
  <c r="C471" i="5"/>
  <c r="E471" i="5"/>
  <c r="B471" i="5"/>
  <c r="E444" i="5"/>
  <c r="K444" i="5"/>
  <c r="C147" i="5"/>
  <c r="B147" i="5"/>
  <c r="E70" i="5"/>
  <c r="C70" i="5"/>
  <c r="AI51" i="161"/>
  <c r="BP51" i="161"/>
  <c r="B102" i="5"/>
  <c r="D102" i="5"/>
  <c r="C13" i="5"/>
  <c r="C423" i="5"/>
  <c r="B52" i="3"/>
  <c r="B80" i="3"/>
  <c r="B126" i="3"/>
  <c r="BP10" i="161"/>
  <c r="CV10" i="161" s="1"/>
  <c r="E334" i="5"/>
  <c r="C249" i="5"/>
  <c r="B349" i="5"/>
  <c r="C244" i="5"/>
  <c r="B44" i="3"/>
  <c r="E470" i="5"/>
  <c r="C470" i="5"/>
  <c r="C449" i="5"/>
  <c r="E449" i="5"/>
  <c r="C355" i="5"/>
  <c r="D355" i="5"/>
  <c r="D349" i="5"/>
  <c r="C283" i="5"/>
  <c r="B283" i="5"/>
  <c r="D244" i="5"/>
  <c r="E69" i="5"/>
  <c r="C69" i="5"/>
  <c r="B69" i="5"/>
  <c r="P103" i="147"/>
  <c r="P104" i="147"/>
  <c r="P106" i="147"/>
  <c r="P107" i="147"/>
  <c r="P108" i="147"/>
  <c r="P110" i="147"/>
  <c r="P111" i="147"/>
  <c r="P18" i="148"/>
  <c r="P19" i="148"/>
  <c r="P21" i="148"/>
  <c r="P22" i="148"/>
  <c r="P23" i="148"/>
  <c r="P24" i="148"/>
  <c r="P25" i="148"/>
  <c r="P26" i="148"/>
  <c r="P27" i="148"/>
  <c r="P29" i="148"/>
  <c r="P30" i="148"/>
  <c r="P31" i="148"/>
  <c r="P34" i="148"/>
  <c r="P35" i="148"/>
  <c r="P36" i="148"/>
  <c r="P37" i="148"/>
  <c r="P39" i="148"/>
  <c r="P40" i="148"/>
  <c r="P41" i="148"/>
  <c r="P42" i="148"/>
  <c r="P43" i="148"/>
  <c r="P44" i="148"/>
  <c r="P45" i="148"/>
  <c r="P47" i="148"/>
  <c r="P48" i="148"/>
  <c r="P49" i="148"/>
  <c r="P50" i="148"/>
  <c r="P51" i="148"/>
  <c r="P52" i="148"/>
  <c r="P53" i="148"/>
  <c r="P55" i="148"/>
  <c r="P57" i="148"/>
  <c r="P58" i="148"/>
  <c r="P59" i="148"/>
  <c r="P60" i="148"/>
  <c r="P61" i="148"/>
  <c r="P63" i="148"/>
  <c r="P64" i="148"/>
  <c r="P65" i="148"/>
  <c r="P66" i="148"/>
  <c r="P67" i="148"/>
  <c r="P68" i="148"/>
  <c r="P69" i="148"/>
  <c r="P11" i="147"/>
  <c r="P12" i="147"/>
  <c r="P13" i="147"/>
  <c r="P4" i="146"/>
  <c r="P5" i="146"/>
  <c r="P6" i="146"/>
  <c r="H1" i="149"/>
  <c r="K1" i="149" s="1"/>
  <c r="M1" i="149" s="1"/>
  <c r="P131" i="149"/>
  <c r="P129" i="149"/>
  <c r="C165" i="5"/>
  <c r="P117" i="147"/>
  <c r="P119" i="147"/>
  <c r="P120" i="147"/>
  <c r="P121" i="147"/>
  <c r="P123" i="147"/>
  <c r="P127" i="147"/>
  <c r="P128" i="147"/>
  <c r="P129" i="147"/>
  <c r="P131" i="147"/>
  <c r="H1" i="145"/>
  <c r="K1" i="145" s="1"/>
  <c r="M1" i="145" s="1"/>
  <c r="P18" i="145"/>
  <c r="P20" i="145"/>
  <c r="P21" i="145"/>
  <c r="P22" i="145"/>
  <c r="P24" i="145"/>
  <c r="P25" i="145"/>
  <c r="P26" i="145"/>
  <c r="P28" i="145"/>
  <c r="P29" i="145"/>
  <c r="P30" i="145"/>
  <c r="BP19" i="161"/>
  <c r="P92" i="146"/>
  <c r="P93" i="146"/>
  <c r="P94" i="146"/>
  <c r="P95" i="146"/>
  <c r="P84" i="145"/>
  <c r="P85" i="145"/>
  <c r="P92" i="144"/>
  <c r="P93" i="144"/>
  <c r="P94" i="144"/>
  <c r="P95" i="144"/>
  <c r="P96" i="144"/>
  <c r="P103" i="144"/>
  <c r="P105" i="144"/>
  <c r="P106" i="144"/>
  <c r="P109" i="144"/>
  <c r="P110" i="144"/>
  <c r="P111" i="144"/>
  <c r="P118" i="144"/>
  <c r="P119" i="144"/>
  <c r="P122" i="144"/>
  <c r="P123" i="144"/>
  <c r="P124" i="144"/>
  <c r="P126" i="144"/>
  <c r="P127" i="144"/>
  <c r="P130" i="144"/>
  <c r="P131" i="144"/>
  <c r="P4" i="143"/>
  <c r="P6" i="143"/>
  <c r="P7" i="143"/>
  <c r="P11" i="143"/>
  <c r="P78" i="143"/>
  <c r="P79" i="143"/>
  <c r="P80" i="143"/>
  <c r="P84" i="143"/>
  <c r="P78" i="148"/>
  <c r="P79" i="148"/>
  <c r="P80" i="148"/>
  <c r="P84" i="148"/>
  <c r="P85" i="148"/>
  <c r="P103" i="146"/>
  <c r="P104" i="146"/>
  <c r="P105" i="146"/>
  <c r="P107" i="146"/>
  <c r="P108" i="146"/>
  <c r="P109" i="146"/>
  <c r="P111" i="146"/>
  <c r="P92" i="145"/>
  <c r="P94" i="145"/>
  <c r="P95" i="145"/>
  <c r="P96" i="145"/>
  <c r="P104" i="145"/>
  <c r="P105" i="145"/>
  <c r="P107" i="145"/>
  <c r="P108" i="145"/>
  <c r="P109" i="145"/>
  <c r="P110" i="145"/>
  <c r="P92" i="143"/>
  <c r="P93" i="143"/>
  <c r="P96" i="143"/>
  <c r="P103" i="143"/>
  <c r="P104" i="143"/>
  <c r="P106" i="143"/>
  <c r="P107" i="143"/>
  <c r="P108" i="143"/>
  <c r="P110" i="143"/>
  <c r="P111" i="143"/>
  <c r="P117" i="143"/>
  <c r="P119" i="143"/>
  <c r="P120" i="143"/>
  <c r="P123" i="143"/>
  <c r="P124" i="143"/>
  <c r="P125" i="143"/>
  <c r="P127" i="143"/>
  <c r="P128" i="143"/>
  <c r="P131" i="143"/>
  <c r="P4" i="142"/>
  <c r="P5" i="142"/>
  <c r="P92" i="148"/>
  <c r="P93" i="148"/>
  <c r="P95" i="148"/>
  <c r="P96" i="148"/>
  <c r="P4" i="147"/>
  <c r="P5" i="147"/>
  <c r="P7" i="147"/>
  <c r="P18" i="143"/>
  <c r="P19" i="143"/>
  <c r="P20" i="143"/>
  <c r="P21" i="143"/>
  <c r="P22" i="143"/>
  <c r="P23" i="143"/>
  <c r="P24" i="143"/>
  <c r="P26" i="143"/>
  <c r="P27" i="143"/>
  <c r="P29" i="143"/>
  <c r="P30" i="143"/>
  <c r="P31" i="143"/>
  <c r="P34" i="143"/>
  <c r="P36" i="143"/>
  <c r="P37" i="143"/>
  <c r="P38" i="143"/>
  <c r="P40" i="143"/>
  <c r="P41" i="143"/>
  <c r="P42" i="143"/>
  <c r="P44" i="143"/>
  <c r="P45" i="143"/>
  <c r="P46" i="143"/>
  <c r="P47" i="143"/>
  <c r="P48" i="143"/>
  <c r="P49" i="143"/>
  <c r="P50" i="143"/>
  <c r="P52" i="143"/>
  <c r="P53" i="143"/>
  <c r="P54" i="143"/>
  <c r="P56" i="143"/>
  <c r="P57" i="143"/>
  <c r="P58" i="143"/>
  <c r="P60" i="143"/>
  <c r="P61" i="143"/>
  <c r="P64" i="143"/>
  <c r="P65" i="143"/>
  <c r="P66" i="143"/>
  <c r="P68" i="143"/>
  <c r="P69" i="143"/>
  <c r="P117" i="146"/>
  <c r="P120" i="146"/>
  <c r="P121" i="146"/>
  <c r="P122" i="146"/>
  <c r="P124" i="146"/>
  <c r="P125" i="146"/>
  <c r="P128" i="146"/>
  <c r="P129" i="146"/>
  <c r="P130" i="146"/>
  <c r="P34" i="145"/>
  <c r="P35" i="145"/>
  <c r="P38" i="145"/>
  <c r="P39" i="145"/>
  <c r="P40" i="145"/>
  <c r="P42" i="145"/>
  <c r="P43" i="145"/>
  <c r="P44" i="145"/>
  <c r="P46" i="145"/>
  <c r="P47" i="145"/>
  <c r="P48" i="145"/>
  <c r="P50" i="145"/>
  <c r="P51" i="145"/>
  <c r="P54" i="145"/>
  <c r="P55" i="145"/>
  <c r="P56" i="145"/>
  <c r="P58" i="145"/>
  <c r="P59" i="145"/>
  <c r="P62" i="145"/>
  <c r="P63" i="145"/>
  <c r="P64" i="145"/>
  <c r="P66" i="145"/>
  <c r="P67" i="145"/>
  <c r="P70" i="145"/>
  <c r="P117" i="145"/>
  <c r="P118" i="145"/>
  <c r="P119" i="145"/>
  <c r="P121" i="145"/>
  <c r="P122" i="145"/>
  <c r="P123" i="145"/>
  <c r="P126" i="145"/>
  <c r="P129" i="145"/>
  <c r="P130" i="145"/>
  <c r="P131" i="145"/>
  <c r="P4" i="144"/>
  <c r="P5" i="144"/>
  <c r="P6" i="144"/>
  <c r="P7" i="144"/>
  <c r="P11" i="144"/>
  <c r="P13" i="144"/>
  <c r="P18" i="144"/>
  <c r="P19" i="144"/>
  <c r="P21" i="144"/>
  <c r="P22" i="144"/>
  <c r="P23" i="144"/>
  <c r="P25" i="144"/>
  <c r="P26" i="144"/>
  <c r="P27" i="144"/>
  <c r="P29" i="144"/>
  <c r="P30" i="144"/>
  <c r="P31" i="144"/>
  <c r="P35" i="144"/>
  <c r="P36" i="144"/>
  <c r="P37" i="144"/>
  <c r="P39" i="144"/>
  <c r="P40" i="144"/>
  <c r="P41" i="144"/>
  <c r="P43" i="144"/>
  <c r="P44" i="144"/>
  <c r="P45" i="144"/>
  <c r="P47" i="144"/>
  <c r="P48" i="144"/>
  <c r="P49" i="144"/>
  <c r="P51" i="144"/>
  <c r="P52" i="144"/>
  <c r="P53" i="144"/>
  <c r="P55" i="144"/>
  <c r="P56" i="144"/>
  <c r="P57" i="144"/>
  <c r="P59" i="144"/>
  <c r="P60" i="144"/>
  <c r="P61" i="144"/>
  <c r="P62" i="144"/>
  <c r="P63" i="144"/>
  <c r="P64" i="144"/>
  <c r="P65" i="144"/>
  <c r="P67" i="144"/>
  <c r="P68" i="144"/>
  <c r="P69" i="144"/>
  <c r="H1" i="148"/>
  <c r="K1" i="148" s="1"/>
  <c r="M1" i="148" s="1"/>
  <c r="P103" i="148"/>
  <c r="P105" i="148"/>
  <c r="P106" i="148"/>
  <c r="P107" i="148"/>
  <c r="P109" i="148"/>
  <c r="P110" i="148"/>
  <c r="P111" i="148"/>
  <c r="P117" i="148"/>
  <c r="P118" i="148"/>
  <c r="P119" i="148"/>
  <c r="P120" i="148"/>
  <c r="P122" i="148"/>
  <c r="P123" i="148"/>
  <c r="P124" i="148"/>
  <c r="P125" i="148"/>
  <c r="P126" i="148"/>
  <c r="P127" i="148"/>
  <c r="P128" i="148"/>
  <c r="P130" i="148"/>
  <c r="P131" i="148"/>
  <c r="P11" i="146"/>
  <c r="P12" i="146"/>
  <c r="P19" i="146"/>
  <c r="P20" i="146"/>
  <c r="P21" i="146"/>
  <c r="P23" i="146"/>
  <c r="P24" i="146"/>
  <c r="P25" i="146"/>
  <c r="P27" i="146"/>
  <c r="P28" i="146"/>
  <c r="P29" i="146"/>
  <c r="P31" i="146"/>
  <c r="P34" i="146"/>
  <c r="P37" i="146"/>
  <c r="P38" i="146"/>
  <c r="P39" i="146"/>
  <c r="P41" i="146"/>
  <c r="P42" i="146"/>
  <c r="P43" i="146"/>
  <c r="P45" i="146"/>
  <c r="P46" i="146"/>
  <c r="P47" i="146"/>
  <c r="P49" i="146"/>
  <c r="P50" i="146"/>
  <c r="P52" i="146"/>
  <c r="P53" i="146"/>
  <c r="P54" i="146"/>
  <c r="P55" i="146"/>
  <c r="P58" i="146"/>
  <c r="P61" i="146"/>
  <c r="P62" i="146"/>
  <c r="P63" i="146"/>
  <c r="P65" i="146"/>
  <c r="P66" i="146"/>
  <c r="P68" i="146"/>
  <c r="P69" i="146"/>
  <c r="P70" i="146"/>
  <c r="P78" i="146"/>
  <c r="P80" i="146"/>
  <c r="P84" i="146"/>
  <c r="P78" i="144"/>
  <c r="P79" i="144"/>
  <c r="P80" i="144"/>
  <c r="P85" i="144"/>
  <c r="P12" i="141"/>
  <c r="P13" i="141"/>
  <c r="P18" i="141"/>
  <c r="P20" i="141"/>
  <c r="H1" i="141"/>
  <c r="K1" i="141" s="1"/>
  <c r="M1" i="141" s="1"/>
  <c r="P21" i="141"/>
  <c r="P22" i="141"/>
  <c r="P23" i="141"/>
  <c r="P24" i="141"/>
  <c r="P25" i="141"/>
  <c r="P26" i="141"/>
  <c r="P28" i="141"/>
  <c r="P29" i="141"/>
  <c r="P30" i="141"/>
  <c r="H1" i="140"/>
  <c r="K1" i="140" s="1"/>
  <c r="M1" i="140" s="1"/>
  <c r="P18" i="139"/>
  <c r="P19" i="139"/>
  <c r="P20" i="139"/>
  <c r="P22" i="139"/>
  <c r="H1" i="139"/>
  <c r="K1" i="139" s="1"/>
  <c r="M1" i="139" s="1"/>
  <c r="P23" i="139"/>
  <c r="P24" i="139"/>
  <c r="P26" i="139"/>
  <c r="P27" i="139"/>
  <c r="P28" i="139"/>
  <c r="P30" i="139"/>
  <c r="P31" i="139"/>
  <c r="P85" i="142"/>
  <c r="P93" i="142"/>
  <c r="P94" i="142"/>
  <c r="P5" i="141"/>
  <c r="P6" i="141"/>
  <c r="P117" i="141"/>
  <c r="P118" i="141"/>
  <c r="P119" i="141"/>
  <c r="P121" i="141"/>
  <c r="P122" i="141"/>
  <c r="P125" i="141"/>
  <c r="P126" i="141"/>
  <c r="P127" i="141"/>
  <c r="P129" i="141"/>
  <c r="P130" i="141"/>
  <c r="P4" i="140"/>
  <c r="P6" i="140"/>
  <c r="P7" i="140"/>
  <c r="P118" i="140"/>
  <c r="P119" i="140"/>
  <c r="P120" i="140"/>
  <c r="P122" i="140"/>
  <c r="P123" i="140"/>
  <c r="P126" i="140"/>
  <c r="P127" i="140"/>
  <c r="P128" i="140"/>
  <c r="P130" i="140"/>
  <c r="P131" i="140"/>
  <c r="P103" i="138"/>
  <c r="P104" i="138"/>
  <c r="P105" i="138"/>
  <c r="P107" i="138"/>
  <c r="P108" i="138"/>
  <c r="P109" i="138"/>
  <c r="P111" i="138"/>
  <c r="P18" i="136"/>
  <c r="P19" i="136"/>
  <c r="P21" i="136"/>
  <c r="P22" i="136"/>
  <c r="P23" i="136"/>
  <c r="P25" i="136"/>
  <c r="P26" i="136"/>
  <c r="P28" i="136"/>
  <c r="P29" i="136"/>
  <c r="P30" i="136"/>
  <c r="P31" i="136"/>
  <c r="P35" i="136"/>
  <c r="P36" i="136"/>
  <c r="P37" i="136"/>
  <c r="P39" i="136"/>
  <c r="P40" i="136"/>
  <c r="P41" i="136"/>
  <c r="P43" i="136"/>
  <c r="P44" i="136"/>
  <c r="P45" i="136"/>
  <c r="P47" i="136"/>
  <c r="P48" i="136"/>
  <c r="P49" i="136"/>
  <c r="P51" i="136"/>
  <c r="P52" i="136"/>
  <c r="P53" i="136"/>
  <c r="P54" i="136"/>
  <c r="P55" i="136"/>
  <c r="P56" i="136"/>
  <c r="P57" i="136"/>
  <c r="P59" i="136"/>
  <c r="P60" i="136"/>
  <c r="P62" i="136"/>
  <c r="P63" i="136"/>
  <c r="P64" i="136"/>
  <c r="P65" i="136"/>
  <c r="P67" i="136"/>
  <c r="P68" i="136"/>
  <c r="P69" i="136"/>
  <c r="P70" i="136"/>
  <c r="P11" i="142"/>
  <c r="P13" i="142"/>
  <c r="P19" i="142"/>
  <c r="P20" i="142"/>
  <c r="P21" i="142"/>
  <c r="P23" i="142"/>
  <c r="P24" i="142"/>
  <c r="P25" i="142"/>
  <c r="P27" i="142"/>
  <c r="P28" i="142"/>
  <c r="P31" i="142"/>
  <c r="P34" i="142"/>
  <c r="P35" i="142"/>
  <c r="P37" i="142"/>
  <c r="P38" i="142"/>
  <c r="P40" i="142"/>
  <c r="P41" i="142"/>
  <c r="P42" i="142"/>
  <c r="P43" i="142"/>
  <c r="P45" i="142"/>
  <c r="P46" i="142"/>
  <c r="P47" i="142"/>
  <c r="P49" i="142"/>
  <c r="P50" i="142"/>
  <c r="P51" i="142"/>
  <c r="P53" i="142"/>
  <c r="P54" i="142"/>
  <c r="P55" i="142"/>
  <c r="P56" i="142"/>
  <c r="P57" i="142"/>
  <c r="P58" i="142"/>
  <c r="P59" i="142"/>
  <c r="P61" i="142"/>
  <c r="P63" i="142"/>
  <c r="P64" i="142"/>
  <c r="P65" i="142"/>
  <c r="P66" i="142"/>
  <c r="P67" i="142"/>
  <c r="P69" i="142"/>
  <c r="P70" i="142"/>
  <c r="P78" i="142"/>
  <c r="P80" i="142"/>
  <c r="P92" i="139"/>
  <c r="P93" i="139"/>
  <c r="P94" i="139"/>
  <c r="P96" i="139"/>
  <c r="P11" i="138"/>
  <c r="H1" i="138"/>
  <c r="K1" i="138" s="1"/>
  <c r="M1" i="138" s="1"/>
  <c r="P12" i="138"/>
  <c r="P34" i="141"/>
  <c r="P35" i="141"/>
  <c r="P36" i="141"/>
  <c r="P38" i="141"/>
  <c r="P39" i="141"/>
  <c r="P42" i="141"/>
  <c r="P43" i="141"/>
  <c r="P44" i="141"/>
  <c r="P46" i="141"/>
  <c r="P47" i="141"/>
  <c r="P48" i="141"/>
  <c r="P50" i="141"/>
  <c r="P51" i="141"/>
  <c r="P52" i="141"/>
  <c r="P54" i="141"/>
  <c r="P55" i="141"/>
  <c r="P58" i="141"/>
  <c r="P59" i="141"/>
  <c r="P60" i="141"/>
  <c r="P62" i="141"/>
  <c r="P63" i="141"/>
  <c r="P66" i="141"/>
  <c r="P67" i="141"/>
  <c r="P68" i="141"/>
  <c r="P70" i="141"/>
  <c r="P78" i="141"/>
  <c r="P79" i="141"/>
  <c r="P103" i="141"/>
  <c r="P104" i="141"/>
  <c r="P105" i="141"/>
  <c r="P106" i="141"/>
  <c r="P108" i="141"/>
  <c r="P109" i="141"/>
  <c r="P111" i="141"/>
  <c r="P11" i="140"/>
  <c r="P12" i="140"/>
  <c r="P13" i="140"/>
  <c r="P7" i="142"/>
  <c r="P103" i="142"/>
  <c r="P104" i="142"/>
  <c r="P105" i="142"/>
  <c r="P107" i="142"/>
  <c r="P108" i="142"/>
  <c r="P111" i="142"/>
  <c r="P117" i="142"/>
  <c r="P118" i="142"/>
  <c r="P120" i="142"/>
  <c r="P121" i="142"/>
  <c r="P126" i="142"/>
  <c r="P128" i="142"/>
  <c r="P129" i="142"/>
  <c r="P84" i="141"/>
  <c r="P85" i="141"/>
  <c r="P92" i="141"/>
  <c r="P94" i="141"/>
  <c r="P95" i="141"/>
  <c r="P96" i="141"/>
  <c r="P18" i="140"/>
  <c r="P19" i="140"/>
  <c r="P21" i="140"/>
  <c r="P22" i="140"/>
  <c r="P25" i="140"/>
  <c r="P26" i="140"/>
  <c r="P27" i="140"/>
  <c r="P29" i="140"/>
  <c r="P30" i="140"/>
  <c r="P35" i="140"/>
  <c r="P36" i="140"/>
  <c r="P37" i="140"/>
  <c r="P39" i="140"/>
  <c r="P40" i="140"/>
  <c r="P41" i="140"/>
  <c r="P42" i="140"/>
  <c r="P43" i="140"/>
  <c r="P44" i="140"/>
  <c r="P45" i="140"/>
  <c r="P47" i="140"/>
  <c r="P48" i="140"/>
  <c r="P51" i="140"/>
  <c r="P52" i="140"/>
  <c r="P53" i="140"/>
  <c r="P55" i="140"/>
  <c r="P56" i="140"/>
  <c r="P58" i="140"/>
  <c r="P59" i="140"/>
  <c r="P60" i="140"/>
  <c r="P61" i="140"/>
  <c r="P63" i="140"/>
  <c r="P64" i="140"/>
  <c r="P65" i="140"/>
  <c r="P66" i="140"/>
  <c r="P67" i="140"/>
  <c r="P68" i="140"/>
  <c r="P69" i="140"/>
  <c r="P11" i="139"/>
  <c r="P12" i="139"/>
  <c r="P4" i="138"/>
  <c r="P5" i="138"/>
  <c r="P6" i="138"/>
  <c r="P78" i="140"/>
  <c r="P79" i="140"/>
  <c r="P85" i="140"/>
  <c r="P19" i="138"/>
  <c r="P20" i="138"/>
  <c r="P21" i="138"/>
  <c r="P23" i="138"/>
  <c r="P24" i="138"/>
  <c r="P27" i="138"/>
  <c r="P28" i="138"/>
  <c r="P29" i="138"/>
  <c r="P31" i="138"/>
  <c r="P117" i="138"/>
  <c r="P120" i="138"/>
  <c r="P121" i="138"/>
  <c r="P122" i="138"/>
  <c r="P124" i="138"/>
  <c r="P125" i="138"/>
  <c r="P128" i="138"/>
  <c r="P129" i="138"/>
  <c r="P130" i="138"/>
  <c r="P34" i="137"/>
  <c r="P35" i="137"/>
  <c r="P36" i="137"/>
  <c r="P38" i="137"/>
  <c r="P39" i="137"/>
  <c r="P40" i="137"/>
  <c r="P42" i="137"/>
  <c r="P43" i="137"/>
  <c r="P46" i="137"/>
  <c r="P47" i="137"/>
  <c r="P48" i="137"/>
  <c r="P50" i="137"/>
  <c r="P51" i="137"/>
  <c r="P52" i="137"/>
  <c r="P53" i="137"/>
  <c r="P54" i="137"/>
  <c r="P55" i="137"/>
  <c r="P56" i="137"/>
  <c r="P58" i="137"/>
  <c r="P59" i="137"/>
  <c r="P60" i="137"/>
  <c r="P62" i="137"/>
  <c r="P63" i="137"/>
  <c r="P64" i="137"/>
  <c r="P66" i="137"/>
  <c r="P67" i="137"/>
  <c r="P70" i="137"/>
  <c r="P92" i="137"/>
  <c r="P93" i="137"/>
  <c r="P94" i="137"/>
  <c r="P95" i="137"/>
  <c r="P96" i="137"/>
  <c r="P104" i="137"/>
  <c r="P105" i="137"/>
  <c r="P108" i="137"/>
  <c r="P109" i="137"/>
  <c r="P110" i="137"/>
  <c r="P18" i="135"/>
  <c r="P19" i="135"/>
  <c r="P92" i="140"/>
  <c r="P93" i="140"/>
  <c r="P95" i="140"/>
  <c r="P96" i="140"/>
  <c r="P4" i="139"/>
  <c r="P5" i="139"/>
  <c r="P7" i="139"/>
  <c r="P36" i="139"/>
  <c r="P37" i="139"/>
  <c r="P38" i="139"/>
  <c r="P40" i="139"/>
  <c r="P41" i="139"/>
  <c r="P42" i="139"/>
  <c r="P44" i="139"/>
  <c r="P45" i="139"/>
  <c r="P46" i="139"/>
  <c r="P48" i="139"/>
  <c r="P49" i="139"/>
  <c r="P52" i="139"/>
  <c r="P53" i="139"/>
  <c r="P54" i="139"/>
  <c r="P56" i="139"/>
  <c r="P57" i="139"/>
  <c r="P60" i="139"/>
  <c r="P61" i="139"/>
  <c r="P62" i="139"/>
  <c r="P64" i="139"/>
  <c r="P65" i="139"/>
  <c r="P66" i="139"/>
  <c r="P68" i="139"/>
  <c r="P69" i="139"/>
  <c r="P70" i="139"/>
  <c r="P79" i="139"/>
  <c r="P80" i="139"/>
  <c r="P84" i="139"/>
  <c r="P18" i="137"/>
  <c r="P20" i="137"/>
  <c r="P21" i="137"/>
  <c r="P22" i="137"/>
  <c r="P24" i="137"/>
  <c r="P25" i="137"/>
  <c r="P28" i="137"/>
  <c r="P29" i="137"/>
  <c r="P30" i="137"/>
  <c r="P78" i="136"/>
  <c r="P79" i="136"/>
  <c r="P80" i="136"/>
  <c r="P85" i="136"/>
  <c r="P28" i="131"/>
  <c r="P30" i="131"/>
  <c r="P31" i="131"/>
  <c r="P92" i="138"/>
  <c r="P93" i="138"/>
  <c r="P94" i="138"/>
  <c r="P95" i="138"/>
  <c r="P117" i="137"/>
  <c r="P118" i="137"/>
  <c r="P120" i="137"/>
  <c r="P121" i="137"/>
  <c r="P122" i="137"/>
  <c r="P123" i="137"/>
  <c r="P125" i="137"/>
  <c r="P126" i="137"/>
  <c r="P129" i="137"/>
  <c r="P130" i="137"/>
  <c r="P131" i="137"/>
  <c r="P5" i="136"/>
  <c r="P6" i="136"/>
  <c r="P7" i="136"/>
  <c r="P92" i="136"/>
  <c r="P93" i="136"/>
  <c r="P95" i="136"/>
  <c r="P96" i="136"/>
  <c r="P103" i="136"/>
  <c r="P105" i="136"/>
  <c r="P106" i="136"/>
  <c r="P109" i="136"/>
  <c r="P110" i="136"/>
  <c r="P111" i="136"/>
  <c r="P118" i="136"/>
  <c r="P119" i="136"/>
  <c r="P122" i="136"/>
  <c r="P123" i="136"/>
  <c r="P124" i="136"/>
  <c r="P126" i="136"/>
  <c r="P127" i="136"/>
  <c r="P130" i="136"/>
  <c r="P131" i="136"/>
  <c r="P4" i="135"/>
  <c r="P5" i="135"/>
  <c r="P6" i="135"/>
  <c r="P7" i="135"/>
  <c r="P11" i="135"/>
  <c r="P12" i="135"/>
  <c r="P103" i="139"/>
  <c r="P106" i="139"/>
  <c r="P107" i="139"/>
  <c r="P108" i="139"/>
  <c r="P110" i="139"/>
  <c r="P111" i="139"/>
  <c r="P34" i="138"/>
  <c r="P36" i="138"/>
  <c r="P37" i="138"/>
  <c r="P38" i="138"/>
  <c r="P39" i="138"/>
  <c r="P41" i="138"/>
  <c r="P42" i="138"/>
  <c r="P45" i="138"/>
  <c r="P46" i="138"/>
  <c r="P47" i="138"/>
  <c r="P49" i="138"/>
  <c r="P50" i="138"/>
  <c r="P51" i="138"/>
  <c r="P53" i="138"/>
  <c r="P54" i="138"/>
  <c r="P55" i="138"/>
  <c r="P57" i="138"/>
  <c r="P58" i="138"/>
  <c r="P61" i="138"/>
  <c r="P62" i="138"/>
  <c r="P63" i="138"/>
  <c r="P65" i="138"/>
  <c r="P66" i="138"/>
  <c r="P69" i="138"/>
  <c r="P70" i="138"/>
  <c r="P78" i="138"/>
  <c r="P80" i="138"/>
  <c r="P84" i="138"/>
  <c r="P4" i="137"/>
  <c r="P5" i="137"/>
  <c r="P6" i="137"/>
  <c r="P7" i="137"/>
  <c r="P12" i="137"/>
  <c r="P13" i="137"/>
  <c r="P84" i="137"/>
  <c r="P85" i="137"/>
  <c r="P103" i="135"/>
  <c r="P104" i="135"/>
  <c r="P106" i="135"/>
  <c r="P107" i="135"/>
  <c r="P110" i="135"/>
  <c r="P111" i="135"/>
  <c r="P117" i="135"/>
  <c r="P119" i="135"/>
  <c r="P120" i="135"/>
  <c r="P121" i="135"/>
  <c r="P123" i="135"/>
  <c r="P124" i="135"/>
  <c r="P125" i="135"/>
  <c r="P127" i="135"/>
  <c r="P128" i="135"/>
  <c r="P131" i="135"/>
  <c r="P34" i="134"/>
  <c r="P35" i="134"/>
  <c r="P37" i="134"/>
  <c r="H1" i="134"/>
  <c r="K1" i="134" s="1"/>
  <c r="M1" i="134" s="1"/>
  <c r="P38" i="134"/>
  <c r="P40" i="134"/>
  <c r="P41" i="134"/>
  <c r="P42" i="134"/>
  <c r="P43" i="134"/>
  <c r="P45" i="134"/>
  <c r="P46" i="134"/>
  <c r="P48" i="134"/>
  <c r="P49" i="134"/>
  <c r="P50" i="134"/>
  <c r="P51" i="134"/>
  <c r="P53" i="134"/>
  <c r="P54" i="134"/>
  <c r="P56" i="134"/>
  <c r="P57" i="134"/>
  <c r="P58" i="134"/>
  <c r="P59" i="134"/>
  <c r="P61" i="134"/>
  <c r="P62" i="134"/>
  <c r="P63" i="134"/>
  <c r="P65" i="134"/>
  <c r="P66" i="134"/>
  <c r="P67" i="134"/>
  <c r="P69" i="134"/>
  <c r="P70" i="134"/>
  <c r="P80" i="134"/>
  <c r="P5" i="133"/>
  <c r="P6" i="133"/>
  <c r="P105" i="132"/>
  <c r="P106" i="132"/>
  <c r="P107" i="132"/>
  <c r="P109" i="132"/>
  <c r="P110" i="132"/>
  <c r="P111" i="132"/>
  <c r="P117" i="131"/>
  <c r="P118" i="131"/>
  <c r="P119" i="131"/>
  <c r="P120" i="131"/>
  <c r="P121" i="131"/>
  <c r="P123" i="131"/>
  <c r="P124" i="131"/>
  <c r="P125" i="131"/>
  <c r="P127" i="131"/>
  <c r="P128" i="131"/>
  <c r="P129" i="131"/>
  <c r="P131" i="131"/>
  <c r="P4" i="130"/>
  <c r="P5" i="130"/>
  <c r="P6" i="130"/>
  <c r="P109" i="124"/>
  <c r="P110" i="124"/>
  <c r="P111" i="124"/>
  <c r="P18" i="133"/>
  <c r="P20" i="133"/>
  <c r="P21" i="133"/>
  <c r="P24" i="133"/>
  <c r="P25" i="133"/>
  <c r="P26" i="133"/>
  <c r="P28" i="133"/>
  <c r="P29" i="133"/>
  <c r="P4" i="131"/>
  <c r="P5" i="131"/>
  <c r="P7" i="131"/>
  <c r="P85" i="131"/>
  <c r="P18" i="130"/>
  <c r="P19" i="130"/>
  <c r="P20" i="130"/>
  <c r="P21" i="130"/>
  <c r="P23" i="130"/>
  <c r="P24" i="130"/>
  <c r="P27" i="130"/>
  <c r="P28" i="130"/>
  <c r="P29" i="130"/>
  <c r="P31" i="130"/>
  <c r="P34" i="130"/>
  <c r="P35" i="130"/>
  <c r="P37" i="130"/>
  <c r="P38" i="130"/>
  <c r="P39" i="130"/>
  <c r="P41" i="130"/>
  <c r="P42" i="130"/>
  <c r="P44" i="130"/>
  <c r="P45" i="130"/>
  <c r="P46" i="130"/>
  <c r="P47" i="130"/>
  <c r="P49" i="130"/>
  <c r="P50" i="130"/>
  <c r="P51" i="130"/>
  <c r="P52" i="130"/>
  <c r="P53" i="130"/>
  <c r="P54" i="130"/>
  <c r="P55" i="130"/>
  <c r="P57" i="130"/>
  <c r="P58" i="130"/>
  <c r="P59" i="130"/>
  <c r="P60" i="130"/>
  <c r="P61" i="130"/>
  <c r="P62" i="130"/>
  <c r="P63" i="130"/>
  <c r="P4" i="123"/>
  <c r="P5" i="123"/>
  <c r="P11" i="134"/>
  <c r="P12" i="134"/>
  <c r="P13" i="134"/>
  <c r="P19" i="134"/>
  <c r="P20" i="134"/>
  <c r="P21" i="134"/>
  <c r="P23" i="134"/>
  <c r="P24" i="134"/>
  <c r="P25" i="134"/>
  <c r="P27" i="134"/>
  <c r="P28" i="134"/>
  <c r="P29" i="134"/>
  <c r="P31" i="134"/>
  <c r="P117" i="134"/>
  <c r="P118" i="134"/>
  <c r="P120" i="134"/>
  <c r="P121" i="134"/>
  <c r="P124" i="134"/>
  <c r="P125" i="134"/>
  <c r="P126" i="134"/>
  <c r="P128" i="134"/>
  <c r="P129" i="134"/>
  <c r="P79" i="135"/>
  <c r="P80" i="135"/>
  <c r="P84" i="135"/>
  <c r="P39" i="132"/>
  <c r="P40" i="132"/>
  <c r="P41" i="132"/>
  <c r="P42" i="132"/>
  <c r="P43" i="132"/>
  <c r="P44" i="132"/>
  <c r="P45" i="132"/>
  <c r="P47" i="132"/>
  <c r="P48" i="132"/>
  <c r="P49" i="132"/>
  <c r="P50" i="132"/>
  <c r="P51" i="132"/>
  <c r="P52" i="132"/>
  <c r="P53" i="132"/>
  <c r="P59" i="132"/>
  <c r="P118" i="132"/>
  <c r="P119" i="132"/>
  <c r="P120" i="132"/>
  <c r="P122" i="132"/>
  <c r="P123" i="132"/>
  <c r="P126" i="132"/>
  <c r="P127" i="132"/>
  <c r="P128" i="132"/>
  <c r="P130" i="132"/>
  <c r="P131" i="132"/>
  <c r="P117" i="124"/>
  <c r="P118" i="124"/>
  <c r="P119" i="124"/>
  <c r="P120" i="124"/>
  <c r="P122" i="124"/>
  <c r="P123" i="124"/>
  <c r="P124" i="124"/>
  <c r="P125" i="124"/>
  <c r="P126" i="124"/>
  <c r="P127" i="124"/>
  <c r="P128" i="124"/>
  <c r="P20" i="135"/>
  <c r="P21" i="135"/>
  <c r="P22" i="135"/>
  <c r="P23" i="135"/>
  <c r="P24" i="135"/>
  <c r="P26" i="135"/>
  <c r="P27" i="135"/>
  <c r="P28" i="135"/>
  <c r="P30" i="135"/>
  <c r="P31" i="135"/>
  <c r="P34" i="135"/>
  <c r="P36" i="135"/>
  <c r="P37" i="135"/>
  <c r="P39" i="135"/>
  <c r="P40" i="135"/>
  <c r="P41" i="135"/>
  <c r="P42" i="135"/>
  <c r="P44" i="135"/>
  <c r="P45" i="135"/>
  <c r="P48" i="135"/>
  <c r="P49" i="135"/>
  <c r="P50" i="135"/>
  <c r="P52" i="135"/>
  <c r="P53" i="135"/>
  <c r="P56" i="135"/>
  <c r="P57" i="135"/>
  <c r="P58" i="135"/>
  <c r="P60" i="135"/>
  <c r="P61" i="135"/>
  <c r="P63" i="135"/>
  <c r="P64" i="135"/>
  <c r="P65" i="135"/>
  <c r="P66" i="135"/>
  <c r="P68" i="135"/>
  <c r="P69" i="135"/>
  <c r="P70" i="135"/>
  <c r="P36" i="131"/>
  <c r="P37" i="131"/>
  <c r="P38" i="131"/>
  <c r="P40" i="131"/>
  <c r="P41" i="131"/>
  <c r="P42" i="131"/>
  <c r="P44" i="131"/>
  <c r="P45" i="131"/>
  <c r="P46" i="131"/>
  <c r="P48" i="131"/>
  <c r="P49" i="131"/>
  <c r="P51" i="131"/>
  <c r="P52" i="131"/>
  <c r="P53" i="131"/>
  <c r="P54" i="131"/>
  <c r="P56" i="131"/>
  <c r="P57" i="131"/>
  <c r="P58" i="131"/>
  <c r="P60" i="131"/>
  <c r="P61" i="131"/>
  <c r="P62" i="131"/>
  <c r="P64" i="131"/>
  <c r="P65" i="131"/>
  <c r="P66" i="131"/>
  <c r="P67" i="131"/>
  <c r="P68" i="131"/>
  <c r="P69" i="131"/>
  <c r="P70" i="131"/>
  <c r="P79" i="131"/>
  <c r="P80" i="131"/>
  <c r="P92" i="135"/>
  <c r="P93" i="135"/>
  <c r="P95" i="135"/>
  <c r="P96" i="135"/>
  <c r="P4" i="134"/>
  <c r="P5" i="134"/>
  <c r="P6" i="134"/>
  <c r="P7" i="134"/>
  <c r="P84" i="134"/>
  <c r="P85" i="134"/>
  <c r="P93" i="134"/>
  <c r="P94" i="134"/>
  <c r="P12" i="133"/>
  <c r="P13" i="133"/>
  <c r="P92" i="131"/>
  <c r="P93" i="131"/>
  <c r="P94" i="131"/>
  <c r="P96" i="131"/>
  <c r="P103" i="131"/>
  <c r="P104" i="131"/>
  <c r="P106" i="131"/>
  <c r="P107" i="131"/>
  <c r="P108" i="131"/>
  <c r="P110" i="131"/>
  <c r="P111" i="131"/>
  <c r="P11" i="130"/>
  <c r="P12" i="130"/>
  <c r="P13" i="130"/>
  <c r="AI86" i="161"/>
  <c r="BP86" i="161"/>
  <c r="CV86" i="161" s="1"/>
  <c r="BP64" i="161"/>
  <c r="AI64" i="161"/>
  <c r="AI29" i="161"/>
  <c r="BP29" i="161"/>
  <c r="BP107" i="161"/>
  <c r="AI107" i="161"/>
  <c r="B95" i="3"/>
  <c r="BP59" i="161"/>
  <c r="AI35" i="161"/>
  <c r="D370" i="5"/>
  <c r="P108" i="148"/>
  <c r="P121" i="148"/>
  <c r="P129" i="148"/>
  <c r="P23" i="145"/>
  <c r="P31" i="145"/>
  <c r="P18" i="142"/>
  <c r="P26" i="142"/>
  <c r="P36" i="142"/>
  <c r="P44" i="142"/>
  <c r="P52" i="142"/>
  <c r="P60" i="142"/>
  <c r="P68" i="142"/>
  <c r="P19" i="141"/>
  <c r="P27" i="141"/>
  <c r="P108" i="140"/>
  <c r="P121" i="140"/>
  <c r="P129" i="140"/>
  <c r="P21" i="139"/>
  <c r="P29" i="139"/>
  <c r="P95" i="139"/>
  <c r="P104" i="136"/>
  <c r="P117" i="136"/>
  <c r="P125" i="136"/>
  <c r="P13" i="135"/>
  <c r="P36" i="134"/>
  <c r="P44" i="134"/>
  <c r="P52" i="134"/>
  <c r="P60" i="134"/>
  <c r="P68" i="134"/>
  <c r="P4" i="133"/>
  <c r="B125" i="3"/>
  <c r="B70" i="3"/>
  <c r="BP89" i="161"/>
  <c r="CV89" i="161" s="1"/>
  <c r="B94" i="3"/>
  <c r="B41" i="3"/>
  <c r="B18" i="3"/>
  <c r="B49" i="3"/>
  <c r="B93" i="3"/>
  <c r="BP85" i="161"/>
  <c r="B58" i="3"/>
  <c r="B110" i="3"/>
  <c r="C370" i="5"/>
  <c r="B111" i="3"/>
  <c r="B28" i="3"/>
  <c r="B27" i="5"/>
  <c r="B67" i="3"/>
  <c r="B63" i="3"/>
  <c r="B85" i="3"/>
  <c r="B124" i="3"/>
  <c r="B78" i="3"/>
  <c r="B27" i="3"/>
  <c r="B29" i="3"/>
  <c r="B19" i="3"/>
  <c r="B21" i="3"/>
  <c r="B26" i="3"/>
  <c r="E210" i="5"/>
  <c r="D456" i="5"/>
  <c r="B456" i="5"/>
  <c r="B56" i="3"/>
  <c r="B34" i="3"/>
  <c r="BP39" i="161"/>
  <c r="B131" i="3"/>
  <c r="B79" i="3"/>
  <c r="B109" i="3"/>
  <c r="B128" i="3"/>
  <c r="B54" i="3"/>
  <c r="B103" i="3"/>
  <c r="B43" i="3"/>
  <c r="B23" i="3"/>
  <c r="B24" i="3"/>
  <c r="B129" i="3"/>
  <c r="C456" i="5"/>
  <c r="B210" i="5"/>
  <c r="P94" i="148"/>
  <c r="P6" i="147"/>
  <c r="P123" i="146"/>
  <c r="P131" i="146"/>
  <c r="P41" i="145"/>
  <c r="P49" i="145"/>
  <c r="P57" i="145"/>
  <c r="P65" i="145"/>
  <c r="P124" i="145"/>
  <c r="P12" i="144"/>
  <c r="P24" i="144"/>
  <c r="P34" i="144"/>
  <c r="P42" i="144"/>
  <c r="P50" i="144"/>
  <c r="P58" i="144"/>
  <c r="P37" i="141"/>
  <c r="P45" i="141"/>
  <c r="P53" i="141"/>
  <c r="P61" i="141"/>
  <c r="P69" i="141"/>
  <c r="P107" i="141"/>
  <c r="P94" i="140"/>
  <c r="P6" i="139"/>
  <c r="P39" i="139"/>
  <c r="P47" i="139"/>
  <c r="P55" i="139"/>
  <c r="P63" i="139"/>
  <c r="P78" i="139"/>
  <c r="P23" i="137"/>
  <c r="P31" i="137"/>
  <c r="P84" i="136"/>
  <c r="P11" i="148"/>
  <c r="P12" i="148"/>
  <c r="P13" i="148"/>
  <c r="P22" i="146"/>
  <c r="P30" i="146"/>
  <c r="P40" i="146"/>
  <c r="P48" i="146"/>
  <c r="P56" i="146"/>
  <c r="P64" i="146"/>
  <c r="P79" i="146"/>
  <c r="P84" i="144"/>
  <c r="P96" i="138"/>
  <c r="P124" i="137"/>
  <c r="P105" i="135"/>
  <c r="P118" i="135"/>
  <c r="P126" i="135"/>
  <c r="P106" i="134"/>
  <c r="P104" i="144"/>
  <c r="P117" i="144"/>
  <c r="P125" i="144"/>
  <c r="P13" i="143"/>
  <c r="P85" i="143"/>
  <c r="P92" i="142"/>
  <c r="P4" i="141"/>
  <c r="P120" i="141"/>
  <c r="P128" i="141"/>
  <c r="P5" i="140"/>
  <c r="P110" i="138"/>
  <c r="P4" i="148"/>
  <c r="P5" i="148"/>
  <c r="P6" i="148"/>
  <c r="P7" i="148"/>
  <c r="P18" i="147"/>
  <c r="P19" i="147"/>
  <c r="P20" i="147"/>
  <c r="P21" i="147"/>
  <c r="P22" i="147"/>
  <c r="P23" i="147"/>
  <c r="P24" i="147"/>
  <c r="P25" i="147"/>
  <c r="P26" i="147"/>
  <c r="P27" i="147"/>
  <c r="P28" i="147"/>
  <c r="P29" i="147"/>
  <c r="P30" i="147"/>
  <c r="P31" i="147"/>
  <c r="P36" i="147"/>
  <c r="P37" i="147"/>
  <c r="P38" i="147"/>
  <c r="P39" i="147"/>
  <c r="P40" i="147"/>
  <c r="P41" i="147"/>
  <c r="P42" i="147"/>
  <c r="P44" i="147"/>
  <c r="P45" i="147"/>
  <c r="P46" i="147"/>
  <c r="P47" i="147"/>
  <c r="P48" i="147"/>
  <c r="P49" i="147"/>
  <c r="P50" i="147"/>
  <c r="P51" i="147"/>
  <c r="P52" i="147"/>
  <c r="P53" i="147"/>
  <c r="P54" i="147"/>
  <c r="P55" i="147"/>
  <c r="P56" i="147"/>
  <c r="P57" i="147"/>
  <c r="P60" i="147"/>
  <c r="P61" i="147"/>
  <c r="P62" i="147"/>
  <c r="P63" i="147"/>
  <c r="P65" i="147"/>
  <c r="P66" i="147"/>
  <c r="P68" i="147"/>
  <c r="P69" i="147"/>
  <c r="P70" i="147"/>
  <c r="P78" i="147"/>
  <c r="P79" i="147"/>
  <c r="P95" i="147"/>
  <c r="P96" i="147"/>
  <c r="P7" i="146"/>
  <c r="P109" i="139"/>
  <c r="P40" i="138"/>
  <c r="P48" i="138"/>
  <c r="P56" i="138"/>
  <c r="P64" i="138"/>
  <c r="P79" i="138"/>
  <c r="P11" i="137"/>
  <c r="P18" i="134"/>
  <c r="P26" i="134"/>
  <c r="P119" i="134"/>
  <c r="P127" i="134"/>
  <c r="P20" i="148"/>
  <c r="P28" i="148"/>
  <c r="P38" i="148"/>
  <c r="P46" i="148"/>
  <c r="P54" i="148"/>
  <c r="P62" i="148"/>
  <c r="P70" i="148"/>
  <c r="P110" i="146"/>
  <c r="P103" i="145"/>
  <c r="P111" i="145"/>
  <c r="P105" i="143"/>
  <c r="P118" i="143"/>
  <c r="P126" i="143"/>
  <c r="P106" i="142"/>
  <c r="P119" i="142"/>
  <c r="P127" i="142"/>
  <c r="P93" i="141"/>
  <c r="P20" i="140"/>
  <c r="P28" i="140"/>
  <c r="P38" i="140"/>
  <c r="P46" i="140"/>
  <c r="P54" i="140"/>
  <c r="P62" i="140"/>
  <c r="P70" i="140"/>
  <c r="P7" i="138"/>
  <c r="P85" i="135"/>
  <c r="P128" i="149"/>
  <c r="P127" i="149"/>
  <c r="P125" i="149"/>
  <c r="P124" i="149"/>
  <c r="P123" i="149"/>
  <c r="P121" i="149"/>
  <c r="P120" i="149"/>
  <c r="P119" i="149"/>
  <c r="P117" i="149"/>
  <c r="P111" i="149"/>
  <c r="P109" i="149"/>
  <c r="P108" i="149"/>
  <c r="P107" i="149"/>
  <c r="P105" i="149"/>
  <c r="P104" i="149"/>
  <c r="P103" i="149"/>
  <c r="P96" i="149"/>
  <c r="P95" i="149"/>
  <c r="P94" i="149"/>
  <c r="P92" i="149"/>
  <c r="P84" i="149"/>
  <c r="P80" i="149"/>
  <c r="P79" i="149"/>
  <c r="P78" i="149"/>
  <c r="P70" i="149"/>
  <c r="P68" i="149"/>
  <c r="P67" i="149"/>
  <c r="P66" i="149"/>
  <c r="P64" i="149"/>
  <c r="P63" i="149"/>
  <c r="P62" i="149"/>
  <c r="P60" i="149"/>
  <c r="P58" i="149"/>
  <c r="P56" i="149"/>
  <c r="P55" i="149"/>
  <c r="P54" i="149"/>
  <c r="P52" i="149"/>
  <c r="P51" i="149"/>
  <c r="P50" i="149"/>
  <c r="P48" i="149"/>
  <c r="P47" i="149"/>
  <c r="P46" i="149"/>
  <c r="P44" i="149"/>
  <c r="P43" i="149"/>
  <c r="P42" i="149"/>
  <c r="P40" i="149"/>
  <c r="P39" i="149"/>
  <c r="P38" i="149"/>
  <c r="P36" i="149"/>
  <c r="P35" i="149"/>
  <c r="P34" i="149"/>
  <c r="P30" i="149"/>
  <c r="P28" i="149"/>
  <c r="P27" i="149"/>
  <c r="P26" i="149"/>
  <c r="P24" i="149"/>
  <c r="P23" i="149"/>
  <c r="P22" i="149"/>
  <c r="P20" i="149"/>
  <c r="P18" i="149"/>
  <c r="P12" i="149"/>
  <c r="P11" i="149"/>
  <c r="P7" i="149"/>
  <c r="P6" i="149"/>
  <c r="P109" i="147"/>
  <c r="P122" i="147"/>
  <c r="P130" i="147"/>
  <c r="P11" i="145"/>
  <c r="P80" i="145"/>
  <c r="P22" i="138"/>
  <c r="P30" i="138"/>
  <c r="P123" i="138"/>
  <c r="P131" i="138"/>
  <c r="P41" i="137"/>
  <c r="P49" i="137"/>
  <c r="P57" i="137"/>
  <c r="P65" i="137"/>
  <c r="P103" i="137"/>
  <c r="P111" i="137"/>
  <c r="P25" i="135"/>
  <c r="P35" i="135"/>
  <c r="P43" i="135"/>
  <c r="P51" i="135"/>
  <c r="P59" i="135"/>
  <c r="P67" i="135"/>
  <c r="P25" i="143"/>
  <c r="P35" i="143"/>
  <c r="P43" i="143"/>
  <c r="P51" i="143"/>
  <c r="P59" i="143"/>
  <c r="P67" i="143"/>
  <c r="P122" i="139"/>
  <c r="P130" i="139"/>
  <c r="P80" i="137"/>
  <c r="P12" i="136"/>
  <c r="P24" i="136"/>
  <c r="P34" i="136"/>
  <c r="P42" i="136"/>
  <c r="P50" i="136"/>
  <c r="P58" i="136"/>
  <c r="P66" i="136"/>
  <c r="P92" i="134"/>
  <c r="P34" i="133"/>
  <c r="P35" i="133"/>
  <c r="P36" i="133"/>
  <c r="P37" i="133"/>
  <c r="P38" i="133"/>
  <c r="P39" i="133"/>
  <c r="P41" i="133"/>
  <c r="P19" i="133"/>
  <c r="P27" i="133"/>
  <c r="P42" i="133"/>
  <c r="P43" i="133"/>
  <c r="P44" i="133"/>
  <c r="P45" i="133"/>
  <c r="P46" i="133"/>
  <c r="P47" i="133"/>
  <c r="P50" i="133"/>
  <c r="P51" i="133"/>
  <c r="P52" i="133"/>
  <c r="P53" i="133"/>
  <c r="P54" i="133"/>
  <c r="P55" i="133"/>
  <c r="P58" i="133"/>
  <c r="P59" i="133"/>
  <c r="P60" i="133"/>
  <c r="P61" i="133"/>
  <c r="P62" i="133"/>
  <c r="P63" i="133"/>
  <c r="P65" i="133"/>
  <c r="P66" i="133"/>
  <c r="P67" i="133"/>
  <c r="P68" i="133"/>
  <c r="P69" i="133"/>
  <c r="P70" i="133"/>
  <c r="P78" i="133"/>
  <c r="P80" i="133"/>
  <c r="P84" i="133"/>
  <c r="P85" i="133"/>
  <c r="P92" i="133"/>
  <c r="P93" i="133"/>
  <c r="P94" i="133"/>
  <c r="P95" i="133"/>
  <c r="P103" i="133"/>
  <c r="P104" i="133"/>
  <c r="P105" i="133"/>
  <c r="P106" i="133"/>
  <c r="P107" i="133"/>
  <c r="P108" i="133"/>
  <c r="P109" i="133"/>
  <c r="P110" i="133"/>
  <c r="P117" i="133"/>
  <c r="P118" i="133"/>
  <c r="P119" i="133"/>
  <c r="P120" i="133"/>
  <c r="P121" i="133"/>
  <c r="P122" i="133"/>
  <c r="P123" i="133"/>
  <c r="P125" i="133"/>
  <c r="P126" i="133"/>
  <c r="P127" i="133"/>
  <c r="P128" i="133"/>
  <c r="P129" i="133"/>
  <c r="P130" i="133"/>
  <c r="P4" i="132"/>
  <c r="P5" i="132"/>
  <c r="P6" i="132"/>
  <c r="P7" i="132"/>
  <c r="P13" i="132"/>
  <c r="P18" i="132"/>
  <c r="P19" i="132"/>
  <c r="P20" i="132"/>
  <c r="P21" i="132"/>
  <c r="P22" i="132"/>
  <c r="P23" i="132"/>
  <c r="P24" i="132"/>
  <c r="P25" i="132"/>
  <c r="P26" i="132"/>
  <c r="P27" i="132"/>
  <c r="P28" i="132"/>
  <c r="P29" i="132"/>
  <c r="P30" i="132"/>
  <c r="P31" i="132"/>
  <c r="P35" i="132"/>
  <c r="P36" i="132"/>
  <c r="P37" i="132"/>
  <c r="P38" i="132"/>
  <c r="P46" i="132"/>
  <c r="P54" i="132"/>
  <c r="P55" i="132"/>
  <c r="P56" i="132"/>
  <c r="P57" i="132"/>
  <c r="P58" i="132"/>
  <c r="P60" i="132"/>
  <c r="P61" i="132"/>
  <c r="P62" i="132"/>
  <c r="P63" i="132"/>
  <c r="P64" i="132"/>
  <c r="P67" i="132"/>
  <c r="P68" i="132"/>
  <c r="P69" i="132"/>
  <c r="P70" i="132"/>
  <c r="P78" i="132"/>
  <c r="P79" i="132"/>
  <c r="P80" i="132"/>
  <c r="P84" i="132"/>
  <c r="P85" i="132"/>
  <c r="P92" i="132"/>
  <c r="P93" i="132"/>
  <c r="P94" i="132"/>
  <c r="P108" i="132"/>
  <c r="P121" i="132"/>
  <c r="P129" i="132"/>
  <c r="P6" i="131"/>
  <c r="P21" i="131"/>
  <c r="P29" i="131"/>
  <c r="P39" i="131"/>
  <c r="P47" i="131"/>
  <c r="P55" i="131"/>
  <c r="P63" i="131"/>
  <c r="P78" i="131"/>
  <c r="P95" i="131"/>
  <c r="P109" i="131"/>
  <c r="P122" i="131"/>
  <c r="P130" i="131"/>
  <c r="P7" i="130"/>
  <c r="P22" i="130"/>
  <c r="P30" i="130"/>
  <c r="P40" i="130"/>
  <c r="P48" i="130"/>
  <c r="P56" i="130"/>
  <c r="P108" i="124"/>
  <c r="P121" i="124"/>
  <c r="P129" i="124"/>
  <c r="P130" i="124"/>
  <c r="P6" i="123"/>
  <c r="P7" i="123"/>
  <c r="P11" i="123"/>
  <c r="P18" i="123"/>
  <c r="P19" i="123"/>
  <c r="P20" i="123"/>
  <c r="P21" i="123"/>
  <c r="P22" i="123"/>
  <c r="P23" i="123"/>
  <c r="P96" i="142"/>
  <c r="P49" i="141"/>
  <c r="P61" i="137"/>
  <c r="P96" i="134"/>
  <c r="P108" i="144"/>
  <c r="P48" i="142"/>
  <c r="P49" i="140"/>
  <c r="P58" i="147"/>
  <c r="P11" i="141"/>
  <c r="P36" i="146"/>
  <c r="P59" i="146"/>
  <c r="P95" i="142"/>
  <c r="P6" i="142"/>
  <c r="P68" i="145"/>
  <c r="P64" i="130"/>
  <c r="P65" i="130"/>
  <c r="P24" i="123"/>
  <c r="P25" i="123"/>
  <c r="P26" i="123"/>
  <c r="P27" i="123"/>
  <c r="P28" i="123"/>
  <c r="P29" i="123"/>
  <c r="P30" i="123"/>
  <c r="P31" i="123"/>
  <c r="P34" i="123"/>
  <c r="P35" i="123"/>
  <c r="P36" i="123"/>
  <c r="P37" i="123"/>
  <c r="P38" i="123"/>
  <c r="P39" i="123"/>
  <c r="P40" i="123"/>
  <c r="P41" i="123"/>
  <c r="P43" i="123"/>
  <c r="P44" i="123"/>
  <c r="P45" i="123"/>
  <c r="P46" i="123"/>
  <c r="P47" i="123"/>
  <c r="P48" i="123"/>
  <c r="P51" i="123"/>
  <c r="P52" i="123"/>
  <c r="P53" i="123"/>
  <c r="P54" i="123"/>
  <c r="P55" i="123"/>
  <c r="P56" i="123"/>
  <c r="P57" i="123"/>
  <c r="P58" i="123"/>
  <c r="P59" i="123"/>
  <c r="P60" i="123"/>
  <c r="P61" i="123"/>
  <c r="P62" i="123"/>
  <c r="P63" i="123"/>
  <c r="P64" i="123"/>
  <c r="P65" i="123"/>
  <c r="P66" i="123"/>
  <c r="P67" i="123"/>
  <c r="P68" i="123"/>
  <c r="P69" i="123"/>
  <c r="P70" i="123"/>
  <c r="P103" i="123"/>
  <c r="P104" i="123"/>
  <c r="P105" i="123"/>
  <c r="P106" i="123"/>
  <c r="P107" i="123"/>
  <c r="P108" i="123"/>
  <c r="P109" i="123"/>
  <c r="P110" i="123"/>
  <c r="P111" i="123"/>
  <c r="P119" i="123"/>
  <c r="P120" i="123"/>
  <c r="P121" i="123"/>
  <c r="P122" i="123"/>
  <c r="P123" i="123"/>
  <c r="P124" i="123"/>
  <c r="P127" i="123"/>
  <c r="P128" i="123"/>
  <c r="P129" i="123"/>
  <c r="P4" i="122"/>
  <c r="P5" i="122"/>
  <c r="P6" i="122"/>
  <c r="P7" i="122"/>
  <c r="P11" i="122"/>
  <c r="P12" i="122"/>
  <c r="P18" i="122"/>
  <c r="P19" i="122"/>
  <c r="P20" i="122"/>
  <c r="P21" i="122"/>
  <c r="P22" i="122"/>
  <c r="P23" i="122"/>
  <c r="P56" i="141"/>
  <c r="P126" i="138"/>
  <c r="P48" i="133"/>
  <c r="P93" i="145"/>
  <c r="P26" i="138"/>
  <c r="P94" i="143"/>
  <c r="P40" i="133"/>
  <c r="P125" i="132"/>
  <c r="P70" i="143"/>
  <c r="P110" i="142"/>
  <c r="P68" i="138"/>
  <c r="AK488" i="151"/>
  <c r="P66" i="130"/>
  <c r="P69" i="130"/>
  <c r="P70" i="130"/>
  <c r="P78" i="130"/>
  <c r="P79" i="130"/>
  <c r="P80" i="130"/>
  <c r="P84" i="130"/>
  <c r="P93" i="130"/>
  <c r="P94" i="130"/>
  <c r="P95" i="130"/>
  <c r="P96" i="130"/>
  <c r="P103" i="130"/>
  <c r="P104" i="130"/>
  <c r="P107" i="130"/>
  <c r="P108" i="130"/>
  <c r="P109" i="130"/>
  <c r="P110" i="130"/>
  <c r="P111" i="130"/>
  <c r="P117" i="130"/>
  <c r="P120" i="130"/>
  <c r="P121" i="130"/>
  <c r="P122" i="130"/>
  <c r="P123" i="130"/>
  <c r="P124" i="130"/>
  <c r="P125" i="130"/>
  <c r="P126" i="130"/>
  <c r="P128" i="130"/>
  <c r="P129" i="130"/>
  <c r="P130" i="130"/>
  <c r="P131" i="130"/>
  <c r="P4" i="129"/>
  <c r="P5" i="129"/>
  <c r="P6" i="129"/>
  <c r="P7" i="129"/>
  <c r="P11" i="129"/>
  <c r="P12" i="129"/>
  <c r="P13" i="129"/>
  <c r="P18" i="129"/>
  <c r="P20" i="129"/>
  <c r="P21" i="129"/>
  <c r="P22" i="129"/>
  <c r="P23" i="129"/>
  <c r="P24" i="129"/>
  <c r="P25" i="129"/>
  <c r="P26" i="129"/>
  <c r="P28" i="129"/>
  <c r="P29" i="129"/>
  <c r="P30" i="129"/>
  <c r="P31" i="129"/>
  <c r="P34" i="129"/>
  <c r="P35" i="129"/>
  <c r="P37" i="129"/>
  <c r="P38" i="129"/>
  <c r="P39" i="129"/>
  <c r="P40" i="129"/>
  <c r="P41" i="129"/>
  <c r="P42" i="129"/>
  <c r="P43" i="129"/>
  <c r="P45" i="129"/>
  <c r="P46" i="129"/>
  <c r="P47" i="129"/>
  <c r="P48" i="129"/>
  <c r="P49" i="129"/>
  <c r="P50" i="129"/>
  <c r="P51" i="129"/>
  <c r="P52" i="129"/>
  <c r="P54" i="129"/>
  <c r="P55" i="129"/>
  <c r="P56" i="129"/>
  <c r="P57" i="129"/>
  <c r="P58" i="129"/>
  <c r="P59" i="129"/>
  <c r="P61" i="129"/>
  <c r="P62" i="129"/>
  <c r="P63" i="129"/>
  <c r="P64" i="129"/>
  <c r="P65" i="129"/>
  <c r="P66" i="129"/>
  <c r="P67" i="129"/>
  <c r="P70" i="129"/>
  <c r="P78" i="129"/>
  <c r="P79" i="129"/>
  <c r="P80" i="129"/>
  <c r="P84" i="129"/>
  <c r="P85" i="129"/>
  <c r="P94" i="129"/>
  <c r="P95" i="129"/>
  <c r="P96" i="129"/>
  <c r="P103" i="129"/>
  <c r="P104" i="129"/>
  <c r="P105" i="129"/>
  <c r="P108" i="129"/>
  <c r="P109" i="129"/>
  <c r="P110" i="129"/>
  <c r="P111" i="129"/>
  <c r="P117" i="129"/>
  <c r="P118" i="129"/>
  <c r="P119" i="129"/>
  <c r="P121" i="129"/>
  <c r="P122" i="129"/>
  <c r="P123" i="129"/>
  <c r="P124" i="129"/>
  <c r="P125" i="129"/>
  <c r="P126" i="129"/>
  <c r="P127" i="129"/>
  <c r="P129" i="129"/>
  <c r="P130" i="129"/>
  <c r="P131" i="129"/>
  <c r="P4" i="128"/>
  <c r="P6" i="128"/>
  <c r="P7" i="128"/>
  <c r="P11" i="128"/>
  <c r="P12" i="128"/>
  <c r="P13" i="128"/>
  <c r="P18" i="128"/>
  <c r="P19" i="128"/>
  <c r="P20" i="128"/>
  <c r="P21" i="128"/>
  <c r="P22" i="128"/>
  <c r="P23" i="128"/>
  <c r="P24" i="128"/>
  <c r="P25" i="128"/>
  <c r="P26" i="128"/>
  <c r="P27" i="128"/>
  <c r="P29" i="128"/>
  <c r="P30" i="128"/>
  <c r="P31" i="128"/>
  <c r="P34" i="128"/>
  <c r="P35" i="128"/>
  <c r="P36" i="128"/>
  <c r="P37" i="128"/>
  <c r="P38" i="128"/>
  <c r="P39" i="128"/>
  <c r="P40" i="128"/>
  <c r="P41" i="128"/>
  <c r="P42" i="128"/>
  <c r="P43" i="128"/>
  <c r="P44" i="128"/>
  <c r="P45" i="128"/>
  <c r="P47" i="128"/>
  <c r="P48" i="128"/>
  <c r="P49" i="128"/>
  <c r="P50" i="128"/>
  <c r="P51" i="128"/>
  <c r="P52" i="128"/>
  <c r="P55" i="128"/>
  <c r="P56" i="128"/>
  <c r="P57" i="128"/>
  <c r="P58" i="128"/>
  <c r="P59" i="128"/>
  <c r="P60" i="128"/>
  <c r="P62" i="128"/>
  <c r="P63" i="128"/>
  <c r="P64" i="128"/>
  <c r="P65" i="128"/>
  <c r="P66" i="128"/>
  <c r="P67" i="128"/>
  <c r="P68" i="128"/>
  <c r="P69" i="128"/>
  <c r="P78" i="128"/>
  <c r="P79" i="128"/>
  <c r="P80" i="128"/>
  <c r="P84" i="128"/>
  <c r="P85" i="128"/>
  <c r="P92" i="128"/>
  <c r="P95" i="128"/>
  <c r="P96" i="128"/>
  <c r="P103" i="128"/>
  <c r="P104" i="128"/>
  <c r="P105" i="128"/>
  <c r="P106" i="128"/>
  <c r="P107" i="128"/>
  <c r="P108" i="128"/>
  <c r="P109" i="128"/>
  <c r="P110" i="128"/>
  <c r="P111" i="128"/>
  <c r="P117" i="128"/>
  <c r="P118" i="128"/>
  <c r="P119" i="128"/>
  <c r="P122" i="128"/>
  <c r="P123" i="128"/>
  <c r="P124" i="128"/>
  <c r="P125" i="128"/>
  <c r="P126" i="128"/>
  <c r="P127" i="128"/>
  <c r="P130" i="128"/>
  <c r="P131" i="128"/>
  <c r="P4" i="127"/>
  <c r="P6" i="127"/>
  <c r="P7" i="127"/>
  <c r="P11" i="127"/>
  <c r="P12" i="127"/>
  <c r="P13" i="127"/>
  <c r="P18" i="127"/>
  <c r="P19" i="127"/>
  <c r="P20" i="127"/>
  <c r="P21" i="127"/>
  <c r="P22" i="127"/>
  <c r="P23" i="127"/>
  <c r="P24" i="127"/>
  <c r="P25" i="127"/>
  <c r="P26" i="127"/>
  <c r="P27" i="127"/>
  <c r="P28" i="127"/>
  <c r="P30" i="127"/>
  <c r="P31" i="127"/>
  <c r="P34" i="127"/>
  <c r="P35" i="127"/>
  <c r="P36" i="127"/>
  <c r="P37" i="127"/>
  <c r="P38" i="127"/>
  <c r="P39" i="127"/>
  <c r="P40" i="127"/>
  <c r="P41" i="127"/>
  <c r="P42" i="127"/>
  <c r="P43" i="127"/>
  <c r="P44" i="127"/>
  <c r="P45" i="127"/>
  <c r="P46" i="127"/>
  <c r="P47" i="127"/>
  <c r="P48" i="127"/>
  <c r="P49" i="127"/>
  <c r="P50" i="127"/>
  <c r="P51" i="127"/>
  <c r="P52" i="127"/>
  <c r="P53" i="127"/>
  <c r="P55" i="127"/>
  <c r="P56" i="127"/>
  <c r="P57" i="127"/>
  <c r="P58" i="127"/>
  <c r="P59" i="127"/>
  <c r="P60" i="127"/>
  <c r="P61" i="127"/>
  <c r="P62" i="127"/>
  <c r="P64" i="127"/>
  <c r="P65" i="127"/>
  <c r="P66" i="127"/>
  <c r="P67" i="127"/>
  <c r="P68" i="127"/>
  <c r="P69" i="127"/>
  <c r="P70" i="127"/>
  <c r="P78" i="127"/>
  <c r="P79" i="127"/>
  <c r="P80" i="127"/>
  <c r="P84" i="127"/>
  <c r="P85" i="127"/>
  <c r="P92" i="127"/>
  <c r="P93" i="127"/>
  <c r="P96" i="127"/>
  <c r="P103" i="127"/>
  <c r="P104" i="127"/>
  <c r="P105" i="127"/>
  <c r="P106" i="127"/>
  <c r="P107" i="127"/>
  <c r="P108" i="127"/>
  <c r="P110" i="127"/>
  <c r="P111" i="127"/>
  <c r="P117" i="127"/>
  <c r="P118" i="127"/>
  <c r="P119" i="127"/>
  <c r="P120" i="127"/>
  <c r="P123" i="127"/>
  <c r="P124" i="127"/>
  <c r="P125" i="127"/>
  <c r="P126" i="127"/>
  <c r="P127" i="127"/>
  <c r="P128" i="127"/>
  <c r="P131" i="127"/>
  <c r="P4" i="126"/>
  <c r="P5" i="126"/>
  <c r="P11" i="126"/>
  <c r="P12" i="126"/>
  <c r="P13" i="126"/>
  <c r="P18" i="126"/>
  <c r="P19" i="126"/>
  <c r="P20" i="126"/>
  <c r="P21" i="126"/>
  <c r="P22" i="126"/>
  <c r="P23" i="126"/>
  <c r="P24" i="126"/>
  <c r="P25" i="126"/>
  <c r="P26" i="126"/>
  <c r="P27" i="126"/>
  <c r="P28" i="126"/>
  <c r="P29" i="126"/>
  <c r="P31" i="126"/>
  <c r="P34" i="126"/>
  <c r="P35" i="126"/>
  <c r="P36" i="126"/>
  <c r="P37" i="126"/>
  <c r="P38" i="126"/>
  <c r="P41" i="126"/>
  <c r="P42" i="126"/>
  <c r="P43" i="126"/>
  <c r="P44" i="126"/>
  <c r="P45" i="126"/>
  <c r="P46" i="126"/>
  <c r="P49" i="126"/>
  <c r="P50" i="126"/>
  <c r="P51" i="126"/>
  <c r="P52" i="126"/>
  <c r="P53" i="126"/>
  <c r="P54" i="126"/>
  <c r="P56" i="126"/>
  <c r="P57" i="126"/>
  <c r="P58" i="126"/>
  <c r="P59" i="126"/>
  <c r="P60" i="126"/>
  <c r="P61" i="126"/>
  <c r="P62" i="126"/>
  <c r="P63" i="126"/>
  <c r="P65" i="126"/>
  <c r="P66" i="126"/>
  <c r="P67" i="126"/>
  <c r="P68" i="126"/>
  <c r="P69" i="126"/>
  <c r="P70" i="126"/>
  <c r="P80" i="126"/>
  <c r="P84" i="126"/>
  <c r="P85" i="126"/>
  <c r="P92" i="126"/>
  <c r="P93" i="126"/>
  <c r="P94" i="126"/>
  <c r="P95" i="126"/>
  <c r="P103" i="126"/>
  <c r="P104" i="126"/>
  <c r="P105" i="126"/>
  <c r="P106" i="126"/>
  <c r="P107" i="126"/>
  <c r="P108" i="126"/>
  <c r="P109" i="126"/>
  <c r="P111" i="126"/>
  <c r="P117" i="126"/>
  <c r="P118" i="126"/>
  <c r="P119" i="126"/>
  <c r="P120" i="126"/>
  <c r="P121" i="126"/>
  <c r="P124" i="126"/>
  <c r="P125" i="126"/>
  <c r="P126" i="126"/>
  <c r="P127" i="126"/>
  <c r="P128" i="126"/>
  <c r="P129" i="126"/>
  <c r="P4" i="125"/>
  <c r="P5" i="125"/>
  <c r="P6" i="125"/>
  <c r="P12" i="125"/>
  <c r="P13" i="125"/>
  <c r="P18" i="125"/>
  <c r="P19" i="125"/>
  <c r="P20" i="125"/>
  <c r="P21" i="125"/>
  <c r="P24" i="125"/>
  <c r="P25" i="125"/>
  <c r="P26" i="125"/>
  <c r="P27" i="125"/>
  <c r="P28" i="125"/>
  <c r="P29" i="125"/>
  <c r="P30" i="125"/>
  <c r="P31" i="125"/>
  <c r="P34" i="125"/>
  <c r="P35" i="125"/>
  <c r="P36" i="125"/>
  <c r="P37" i="125"/>
  <c r="P38" i="125"/>
  <c r="P39" i="125"/>
  <c r="P41" i="125"/>
  <c r="P42" i="125"/>
  <c r="P43" i="125"/>
  <c r="P44" i="125"/>
  <c r="P45" i="125"/>
  <c r="P46" i="125"/>
  <c r="P47" i="125"/>
  <c r="P48" i="125"/>
  <c r="P49" i="125"/>
  <c r="P50" i="125"/>
  <c r="P51" i="125"/>
  <c r="P52" i="125"/>
  <c r="P54" i="125"/>
  <c r="P55" i="125"/>
  <c r="P58" i="125"/>
  <c r="P66" i="124"/>
  <c r="P67" i="124"/>
  <c r="P68" i="124"/>
  <c r="P69" i="124"/>
  <c r="P70" i="124"/>
  <c r="P78" i="124"/>
  <c r="P79" i="124"/>
  <c r="P80" i="124"/>
  <c r="P85" i="124"/>
  <c r="P92" i="124"/>
  <c r="P93" i="124"/>
  <c r="P94" i="124"/>
  <c r="P95" i="124"/>
  <c r="P96" i="124"/>
  <c r="P105" i="124"/>
  <c r="P106" i="124"/>
  <c r="P107" i="124"/>
  <c r="P131" i="124"/>
  <c r="P49" i="123"/>
  <c r="P26" i="146"/>
  <c r="P127" i="145"/>
  <c r="P54" i="135"/>
  <c r="P95" i="134"/>
  <c r="P104" i="139"/>
  <c r="P80" i="140"/>
  <c r="P125" i="140"/>
  <c r="P35" i="138"/>
  <c r="P109" i="135"/>
  <c r="P80" i="141"/>
  <c r="P34" i="139"/>
  <c r="P107" i="136"/>
  <c r="P53" i="125"/>
  <c r="P59" i="125"/>
  <c r="P60" i="125"/>
  <c r="P61" i="125"/>
  <c r="P62" i="125"/>
  <c r="P63" i="125"/>
  <c r="P66" i="125"/>
  <c r="P67" i="125"/>
  <c r="P78" i="123"/>
  <c r="P79" i="123"/>
  <c r="P80" i="123"/>
  <c r="P92" i="123"/>
  <c r="P93" i="123"/>
  <c r="P94" i="123"/>
  <c r="P95" i="123"/>
  <c r="P96" i="123"/>
  <c r="P130" i="123"/>
  <c r="P131" i="123"/>
  <c r="P24" i="122"/>
  <c r="P25" i="122"/>
  <c r="P26" i="122"/>
  <c r="P27" i="122"/>
  <c r="P28" i="122"/>
  <c r="P29" i="122"/>
  <c r="P30" i="122"/>
  <c r="P126" i="149"/>
  <c r="P122" i="149"/>
  <c r="P118" i="149"/>
  <c r="P110" i="149"/>
  <c r="P106" i="149"/>
  <c r="P93" i="149"/>
  <c r="P85" i="149"/>
  <c r="P69" i="149"/>
  <c r="P65" i="149"/>
  <c r="P61" i="149"/>
  <c r="P53" i="149"/>
  <c r="P49" i="149"/>
  <c r="P45" i="149"/>
  <c r="P41" i="149"/>
  <c r="P37" i="149"/>
  <c r="P29" i="149"/>
  <c r="P25" i="149"/>
  <c r="P21" i="149"/>
  <c r="P13" i="149"/>
  <c r="P105" i="147"/>
  <c r="P111" i="133"/>
  <c r="P103" i="140"/>
  <c r="P117" i="140"/>
  <c r="P44" i="137"/>
  <c r="P68" i="137"/>
  <c r="P65" i="132"/>
  <c r="P35" i="131"/>
  <c r="P55" i="126"/>
  <c r="P65" i="124"/>
  <c r="P103" i="124"/>
  <c r="P59" i="139"/>
  <c r="P11" i="132"/>
  <c r="P96" i="133"/>
  <c r="P70" i="128"/>
  <c r="P27" i="129"/>
  <c r="P105" i="131"/>
  <c r="P19" i="129"/>
  <c r="P94" i="135"/>
  <c r="P92" i="147"/>
  <c r="P94" i="147"/>
  <c r="P124" i="147"/>
  <c r="P93" i="147"/>
  <c r="P84" i="147"/>
  <c r="P85" i="147"/>
  <c r="P41" i="141"/>
  <c r="P93" i="128"/>
  <c r="P67" i="146"/>
  <c r="P119" i="146"/>
  <c r="P120" i="145"/>
  <c r="P35" i="139"/>
  <c r="P78" i="135"/>
  <c r="P94" i="127"/>
  <c r="P43" i="139"/>
  <c r="P4" i="136"/>
  <c r="P40" i="126"/>
  <c r="P125" i="147"/>
  <c r="P109" i="142"/>
  <c r="P104" i="124"/>
  <c r="P60" i="146"/>
  <c r="P57" i="125"/>
  <c r="P30" i="142"/>
  <c r="P30" i="126"/>
  <c r="P39" i="134"/>
  <c r="P48" i="126"/>
  <c r="P12" i="123"/>
  <c r="P28" i="144"/>
  <c r="P23" i="133"/>
  <c r="P38" i="136"/>
  <c r="P20" i="136"/>
  <c r="P25" i="131"/>
  <c r="P121" i="143"/>
  <c r="P64" i="134"/>
  <c r="P111" i="140"/>
  <c r="P64" i="133"/>
  <c r="P50" i="139"/>
  <c r="P63" i="127"/>
  <c r="P7" i="126"/>
  <c r="P64" i="125"/>
  <c r="P50" i="123"/>
  <c r="P85" i="138"/>
  <c r="P54" i="127"/>
  <c r="P110" i="134"/>
  <c r="P26" i="137"/>
  <c r="P69" i="137"/>
  <c r="P57" i="133"/>
  <c r="P94" i="128"/>
  <c r="P53" i="128"/>
  <c r="P121" i="128"/>
  <c r="P13" i="123"/>
  <c r="P44" i="146"/>
  <c r="P31" i="122"/>
  <c r="P34" i="122"/>
  <c r="P35" i="122"/>
  <c r="P36" i="122"/>
  <c r="P37" i="122"/>
  <c r="P38" i="122"/>
  <c r="P39" i="122"/>
  <c r="P40" i="122"/>
  <c r="P41" i="122"/>
  <c r="P42" i="122"/>
  <c r="P43" i="122"/>
  <c r="P45" i="122"/>
  <c r="P46" i="122"/>
  <c r="P47" i="122"/>
  <c r="P48" i="122"/>
  <c r="P49" i="122"/>
  <c r="P50" i="122"/>
  <c r="P51" i="122"/>
  <c r="P52" i="122"/>
  <c r="P53" i="122"/>
  <c r="P54" i="122"/>
  <c r="P55" i="122"/>
  <c r="P56" i="122"/>
  <c r="P57" i="122"/>
  <c r="P58" i="122"/>
  <c r="P59" i="122"/>
  <c r="P60" i="122"/>
  <c r="P61" i="122"/>
  <c r="P62" i="122"/>
  <c r="P63" i="122"/>
  <c r="P64" i="122"/>
  <c r="P65" i="122"/>
  <c r="P66" i="122"/>
  <c r="P68" i="122"/>
  <c r="P69" i="122"/>
  <c r="P70" i="122"/>
  <c r="P78" i="122"/>
  <c r="P79" i="122"/>
  <c r="P80" i="122"/>
  <c r="P84" i="122"/>
  <c r="P92" i="122"/>
  <c r="P93" i="122"/>
  <c r="P94" i="122"/>
  <c r="P95" i="122"/>
  <c r="P96" i="122"/>
  <c r="P103" i="122"/>
  <c r="P104" i="122"/>
  <c r="P105" i="122"/>
  <c r="P106" i="122"/>
  <c r="P107" i="122"/>
  <c r="P108" i="122"/>
  <c r="P109" i="122"/>
  <c r="P110" i="122"/>
  <c r="P111" i="122"/>
  <c r="P117" i="122"/>
  <c r="P118" i="122"/>
  <c r="P120" i="122"/>
  <c r="P121" i="122"/>
  <c r="P122" i="122"/>
  <c r="P123" i="122"/>
  <c r="P124" i="122"/>
  <c r="P125" i="122"/>
  <c r="P126" i="122"/>
  <c r="P128" i="122"/>
  <c r="P129" i="122"/>
  <c r="P130" i="122"/>
  <c r="P131" i="122"/>
  <c r="P4" i="121"/>
  <c r="P5" i="121"/>
  <c r="P6" i="121"/>
  <c r="P7" i="121"/>
  <c r="P11" i="121"/>
  <c r="P12" i="121"/>
  <c r="P13" i="121"/>
  <c r="P18" i="121"/>
  <c r="P19" i="121"/>
  <c r="P20" i="121"/>
  <c r="P21" i="121"/>
  <c r="P22" i="121"/>
  <c r="P23" i="121"/>
  <c r="P24" i="121"/>
  <c r="P25" i="121"/>
  <c r="P26" i="121"/>
  <c r="P27" i="121"/>
  <c r="P28" i="121"/>
  <c r="P29" i="121"/>
  <c r="P30" i="121"/>
  <c r="P31" i="121"/>
  <c r="P34" i="121"/>
  <c r="P35" i="121"/>
  <c r="P36" i="121"/>
  <c r="P37" i="121"/>
  <c r="P38" i="121"/>
  <c r="P39" i="121"/>
  <c r="P40" i="121"/>
  <c r="P41" i="121"/>
  <c r="P42" i="121"/>
  <c r="P43" i="121"/>
  <c r="P44" i="121"/>
  <c r="P46" i="121"/>
  <c r="P47" i="121"/>
  <c r="P48" i="121"/>
  <c r="P49" i="121"/>
  <c r="P50" i="121"/>
  <c r="P51" i="121"/>
  <c r="P52" i="121"/>
  <c r="P53" i="121"/>
  <c r="P54" i="121"/>
  <c r="P55" i="121"/>
  <c r="P56" i="121"/>
  <c r="P57" i="121"/>
  <c r="P58" i="121"/>
  <c r="P59" i="121"/>
  <c r="P60" i="121"/>
  <c r="P61" i="121"/>
  <c r="P62" i="121"/>
  <c r="P63" i="121"/>
  <c r="P64" i="121"/>
  <c r="P65" i="121"/>
  <c r="P66" i="121"/>
  <c r="P67" i="121"/>
  <c r="P68" i="121"/>
  <c r="P69" i="121"/>
  <c r="P70" i="121"/>
  <c r="P78" i="121"/>
  <c r="P79" i="121"/>
  <c r="P80" i="121"/>
  <c r="P84" i="121"/>
  <c r="P85" i="121"/>
  <c r="P92" i="121"/>
  <c r="P93" i="121"/>
  <c r="P94" i="121"/>
  <c r="P95" i="121"/>
  <c r="P96" i="121"/>
  <c r="P103" i="121"/>
  <c r="P104" i="121"/>
  <c r="P105" i="121"/>
  <c r="P106" i="121"/>
  <c r="P108" i="121"/>
  <c r="P109" i="121"/>
  <c r="P110" i="121"/>
  <c r="P111" i="121"/>
  <c r="P117" i="121"/>
  <c r="P118" i="121"/>
  <c r="P119" i="121"/>
  <c r="P120" i="121"/>
  <c r="P121" i="121"/>
  <c r="P122" i="121"/>
  <c r="P123" i="121"/>
  <c r="P124" i="121"/>
  <c r="P125" i="121"/>
  <c r="P126" i="121"/>
  <c r="P127" i="121"/>
  <c r="P128" i="121"/>
  <c r="P129" i="121"/>
  <c r="P130" i="121"/>
  <c r="P131" i="121"/>
  <c r="P4" i="120"/>
  <c r="P5" i="120"/>
  <c r="P6" i="120"/>
  <c r="P7" i="120"/>
  <c r="P11" i="120"/>
  <c r="P12" i="120"/>
  <c r="P13" i="120"/>
  <c r="P18" i="120"/>
  <c r="P19" i="120"/>
  <c r="P20" i="120"/>
  <c r="P21" i="120"/>
  <c r="P22" i="120"/>
  <c r="P23" i="120"/>
  <c r="P24" i="120"/>
  <c r="P25" i="120"/>
  <c r="P26" i="120"/>
  <c r="P27" i="120"/>
  <c r="P28" i="120"/>
  <c r="P29" i="120"/>
  <c r="P30" i="120"/>
  <c r="P31" i="120"/>
  <c r="P34" i="120"/>
  <c r="P35" i="120"/>
  <c r="P36" i="120"/>
  <c r="P37" i="120"/>
  <c r="P38" i="120"/>
  <c r="P39" i="120"/>
  <c r="P40" i="120"/>
  <c r="P41" i="120"/>
  <c r="P42" i="120"/>
  <c r="P43" i="120"/>
  <c r="P44" i="120"/>
  <c r="P45" i="120"/>
  <c r="P46" i="120"/>
  <c r="P47" i="120"/>
  <c r="P48" i="120"/>
  <c r="P49" i="120"/>
  <c r="P50" i="120"/>
  <c r="P51" i="120"/>
  <c r="P52" i="120"/>
  <c r="P53" i="120"/>
  <c r="P54" i="120"/>
  <c r="P55" i="120"/>
  <c r="P56" i="120"/>
  <c r="P57" i="120"/>
  <c r="P58" i="120"/>
  <c r="P59" i="120"/>
  <c r="P60" i="120"/>
  <c r="P61" i="120"/>
  <c r="P62" i="120"/>
  <c r="P63" i="120"/>
  <c r="P64" i="120"/>
  <c r="P65" i="120"/>
  <c r="P66" i="120"/>
  <c r="P67" i="120"/>
  <c r="P68" i="120"/>
  <c r="P69" i="120"/>
  <c r="P70" i="120"/>
  <c r="P78" i="120"/>
  <c r="P79" i="120"/>
  <c r="P80" i="120"/>
  <c r="P84" i="120"/>
  <c r="P85" i="120"/>
  <c r="P92" i="120"/>
  <c r="P93" i="120"/>
  <c r="P94" i="120"/>
  <c r="P95" i="120"/>
  <c r="P96" i="120"/>
  <c r="P103" i="120"/>
  <c r="P104" i="120"/>
  <c r="P105" i="120"/>
  <c r="P106" i="120"/>
  <c r="P107" i="120"/>
  <c r="P108" i="120"/>
  <c r="P109" i="120"/>
  <c r="P110" i="120"/>
  <c r="P111" i="120"/>
  <c r="P117" i="120"/>
  <c r="P118" i="120"/>
  <c r="P119" i="120"/>
  <c r="P120" i="120"/>
  <c r="P121" i="120"/>
  <c r="P122" i="120"/>
  <c r="P123" i="120"/>
  <c r="P124" i="120"/>
  <c r="P125" i="120"/>
  <c r="P126" i="120"/>
  <c r="P127" i="120"/>
  <c r="P128" i="120"/>
  <c r="P129" i="120"/>
  <c r="P130" i="120"/>
  <c r="P131" i="120"/>
  <c r="P4" i="4"/>
  <c r="P5" i="4"/>
  <c r="P6" i="4"/>
  <c r="P7" i="4"/>
  <c r="P11" i="4"/>
  <c r="P12" i="4"/>
  <c r="P28" i="143"/>
  <c r="P30" i="133"/>
  <c r="P39" i="143"/>
  <c r="P94" i="136"/>
  <c r="P34" i="132"/>
  <c r="P60" i="145"/>
  <c r="P43" i="131"/>
  <c r="P122" i="143"/>
  <c r="P124" i="133"/>
  <c r="P108" i="136"/>
  <c r="P120" i="144"/>
  <c r="P65" i="141"/>
  <c r="P62" i="135"/>
  <c r="P52" i="138"/>
  <c r="P49" i="133"/>
  <c r="P85" i="146"/>
  <c r="P126" i="146"/>
  <c r="P46" i="128"/>
  <c r="P13" i="146"/>
  <c r="P119" i="138"/>
  <c r="P24" i="140"/>
  <c r="P29" i="127"/>
  <c r="P78" i="126"/>
  <c r="P7" i="125"/>
  <c r="P40" i="125"/>
  <c r="P34" i="131"/>
  <c r="P106" i="129"/>
  <c r="P84" i="140"/>
  <c r="P31" i="133"/>
  <c r="P28" i="128"/>
  <c r="P67" i="138"/>
  <c r="P79" i="133"/>
  <c r="P22" i="125"/>
  <c r="P60" i="129"/>
  <c r="P79" i="126"/>
  <c r="P110" i="126"/>
  <c r="P124" i="140"/>
  <c r="P106" i="137"/>
  <c r="P61" i="128"/>
  <c r="P122" i="126"/>
  <c r="P53" i="129"/>
  <c r="P68" i="129"/>
  <c r="P20" i="144"/>
  <c r="P52" i="145"/>
  <c r="P5" i="143"/>
  <c r="P67" i="147"/>
  <c r="P35" i="146"/>
  <c r="P53" i="145"/>
  <c r="P108" i="135"/>
  <c r="P61" i="136"/>
  <c r="P11" i="125"/>
  <c r="P56" i="125"/>
  <c r="P36" i="145"/>
  <c r="P109" i="134"/>
  <c r="P120" i="128"/>
  <c r="P13" i="138"/>
  <c r="P123" i="141"/>
  <c r="P27" i="137"/>
  <c r="P105" i="130"/>
  <c r="P121" i="127"/>
  <c r="P121" i="144"/>
  <c r="P85" i="130"/>
  <c r="P46" i="135"/>
  <c r="P42" i="123"/>
  <c r="P45" i="121"/>
  <c r="P107" i="121"/>
  <c r="P122" i="127"/>
  <c r="P118" i="123"/>
  <c r="P27" i="136"/>
  <c r="P59" i="131"/>
  <c r="P117" i="123"/>
  <c r="P70" i="144"/>
  <c r="P127" i="122"/>
  <c r="P31" i="140"/>
  <c r="P64" i="126"/>
  <c r="P13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8" i="4"/>
  <c r="P79" i="4"/>
  <c r="P80" i="4"/>
  <c r="P84" i="4"/>
  <c r="P85" i="4"/>
  <c r="P92" i="4"/>
  <c r="P93" i="4"/>
  <c r="P94" i="4"/>
  <c r="P95" i="4"/>
  <c r="P96" i="4"/>
  <c r="P103" i="4"/>
  <c r="P104" i="4"/>
  <c r="P105" i="4"/>
  <c r="P106" i="4"/>
  <c r="P107" i="4"/>
  <c r="P108" i="4"/>
  <c r="P109" i="4"/>
  <c r="P110" i="4"/>
  <c r="P111" i="4"/>
  <c r="P117" i="4"/>
  <c r="P118" i="4"/>
  <c r="P119" i="4"/>
  <c r="P120" i="4"/>
  <c r="P121" i="4"/>
  <c r="P123" i="4"/>
  <c r="P124" i="4"/>
  <c r="P125" i="4"/>
  <c r="P126" i="4"/>
  <c r="P127" i="4"/>
  <c r="P128" i="4"/>
  <c r="P129" i="4"/>
  <c r="P130" i="4"/>
  <c r="P131" i="4"/>
  <c r="P109" i="143"/>
  <c r="P7" i="133"/>
  <c r="P131" i="126"/>
  <c r="P35" i="147"/>
  <c r="P54" i="144"/>
  <c r="P119" i="137"/>
  <c r="P118" i="130"/>
  <c r="P44" i="129"/>
  <c r="P57" i="141"/>
  <c r="P45" i="137"/>
  <c r="P22" i="133"/>
  <c r="P22" i="142"/>
  <c r="P123" i="126"/>
  <c r="P59" i="147"/>
  <c r="P68" i="125"/>
  <c r="P69" i="125"/>
  <c r="P70" i="125"/>
  <c r="P78" i="125"/>
  <c r="P79" i="125"/>
  <c r="P80" i="125"/>
  <c r="P84" i="125"/>
  <c r="P85" i="125"/>
  <c r="P92" i="125"/>
  <c r="P93" i="125"/>
  <c r="P94" i="125"/>
  <c r="P95" i="125"/>
  <c r="P96" i="125"/>
  <c r="P103" i="125"/>
  <c r="P104" i="125"/>
  <c r="P105" i="125"/>
  <c r="P106" i="125"/>
  <c r="P107" i="125"/>
  <c r="P108" i="125"/>
  <c r="P109" i="125"/>
  <c r="P110" i="125"/>
  <c r="P117" i="125"/>
  <c r="P118" i="125"/>
  <c r="P119" i="125"/>
  <c r="P120" i="125"/>
  <c r="P121" i="125"/>
  <c r="P122" i="125"/>
  <c r="P123" i="125"/>
  <c r="P124" i="125"/>
  <c r="P125" i="125"/>
  <c r="P126" i="125"/>
  <c r="P127" i="125"/>
  <c r="P128" i="125"/>
  <c r="P129" i="125"/>
  <c r="P130" i="125"/>
  <c r="P4" i="124"/>
  <c r="P5" i="124"/>
  <c r="P6" i="124"/>
  <c r="P7" i="124"/>
  <c r="P11" i="124"/>
  <c r="P12" i="124"/>
  <c r="P13" i="124"/>
  <c r="P18" i="124"/>
  <c r="P19" i="124"/>
  <c r="P20" i="124"/>
  <c r="P21" i="124"/>
  <c r="P22" i="124"/>
  <c r="P23" i="124"/>
  <c r="P24" i="124"/>
  <c r="P25" i="124"/>
  <c r="P26" i="124"/>
  <c r="P27" i="124"/>
  <c r="P28" i="124"/>
  <c r="P29" i="124"/>
  <c r="P30" i="124"/>
  <c r="P31" i="124"/>
  <c r="P35" i="124"/>
  <c r="P36" i="124"/>
  <c r="P37" i="124"/>
  <c r="P38" i="124"/>
  <c r="P39" i="124"/>
  <c r="P40" i="124"/>
  <c r="P42" i="124"/>
  <c r="P43" i="124"/>
  <c r="P44" i="124"/>
  <c r="P45" i="124"/>
  <c r="P46" i="124"/>
  <c r="P47" i="124"/>
  <c r="P48" i="124"/>
  <c r="P49" i="124"/>
  <c r="P50" i="124"/>
  <c r="P51" i="124"/>
  <c r="P52" i="124"/>
  <c r="P53" i="124"/>
  <c r="P54" i="124"/>
  <c r="P55" i="124"/>
  <c r="P56" i="124"/>
  <c r="P57" i="124"/>
  <c r="P58" i="124"/>
  <c r="P59" i="124"/>
  <c r="P60" i="124"/>
  <c r="P61" i="124"/>
  <c r="P62" i="124"/>
  <c r="P63" i="124"/>
  <c r="P64" i="124"/>
  <c r="P106" i="130"/>
  <c r="P109" i="127"/>
  <c r="P47" i="126"/>
  <c r="P125" i="123"/>
  <c r="P107" i="137"/>
  <c r="P55" i="134"/>
  <c r="P84" i="131"/>
  <c r="P106" i="146"/>
  <c r="P19" i="145"/>
  <c r="P46" i="144"/>
  <c r="P127" i="137"/>
  <c r="P41" i="124"/>
  <c r="P85" i="123"/>
  <c r="P85" i="122"/>
  <c r="P55" i="143"/>
  <c r="P26" i="130"/>
  <c r="P84" i="124"/>
  <c r="P131" i="134"/>
  <c r="P103" i="132"/>
  <c r="P50" i="131"/>
  <c r="P65" i="125"/>
  <c r="P5" i="149"/>
  <c r="P6" i="126"/>
  <c r="P67" i="122"/>
  <c r="P30" i="134"/>
  <c r="P92" i="130"/>
  <c r="P128" i="129"/>
  <c r="P34" i="124"/>
  <c r="P126" i="123"/>
  <c r="P38" i="144"/>
  <c r="P7" i="141"/>
  <c r="P51" i="139"/>
  <c r="P122" i="134"/>
  <c r="P69" i="129"/>
  <c r="P96" i="126"/>
  <c r="P130" i="126"/>
  <c r="P119" i="122"/>
  <c r="P25" i="130"/>
  <c r="P13" i="122"/>
  <c r="P44" i="122"/>
  <c r="P107" i="144"/>
  <c r="P130" i="127"/>
  <c r="P25" i="139"/>
  <c r="P39" i="142"/>
  <c r="P19" i="137"/>
  <c r="P129" i="128"/>
  <c r="P130" i="143"/>
  <c r="P122" i="142"/>
  <c r="P47" i="135"/>
  <c r="P129" i="135"/>
  <c r="P105" i="139"/>
  <c r="P120" i="136"/>
  <c r="P54" i="128"/>
  <c r="P128" i="128"/>
  <c r="P131" i="142"/>
  <c r="P107" i="129"/>
  <c r="P122" i="4"/>
  <c r="P124" i="132"/>
  <c r="P95" i="127"/>
  <c r="P84" i="123"/>
  <c r="P18" i="146"/>
  <c r="P37" i="145"/>
  <c r="P18" i="138"/>
  <c r="P37" i="137"/>
  <c r="P39" i="126"/>
  <c r="P111" i="125"/>
  <c r="P61" i="145"/>
  <c r="P128" i="137"/>
  <c r="P121" i="136"/>
  <c r="P131" i="133"/>
  <c r="P127" i="130"/>
  <c r="P129" i="127"/>
  <c r="P23" i="125"/>
  <c r="P127" i="138"/>
  <c r="P12" i="132"/>
  <c r="P5" i="128"/>
  <c r="P5" i="127"/>
  <c r="P131" i="125"/>
  <c r="P118" i="147"/>
  <c r="P110" i="141"/>
  <c r="P92" i="129"/>
  <c r="P93" i="129"/>
  <c r="P127" i="146"/>
  <c r="P38" i="135"/>
  <c r="P130" i="135"/>
  <c r="P79" i="134"/>
  <c r="P126" i="131"/>
  <c r="P43" i="130"/>
  <c r="P118" i="139"/>
  <c r="P4" i="149"/>
  <c r="P69" i="145"/>
  <c r="P58" i="139"/>
  <c r="P59" i="149"/>
  <c r="P31" i="149"/>
  <c r="P19" i="149"/>
  <c r="P56" i="148"/>
  <c r="P57" i="146"/>
  <c r="P96" i="146"/>
  <c r="P125" i="145"/>
  <c r="P66" i="144"/>
  <c r="P128" i="144"/>
  <c r="P44" i="138"/>
  <c r="P50" i="140"/>
  <c r="P106" i="138"/>
  <c r="P128" i="145"/>
  <c r="P129" i="143"/>
  <c r="P29" i="135"/>
  <c r="P22" i="134"/>
  <c r="P130" i="134"/>
  <c r="P130" i="149"/>
  <c r="P104" i="148"/>
  <c r="P36" i="129"/>
  <c r="P34" i="147"/>
  <c r="P51" i="146"/>
  <c r="P46" i="136"/>
  <c r="P123" i="134"/>
  <c r="P117" i="132"/>
  <c r="P29" i="142"/>
  <c r="P36" i="130"/>
  <c r="P67" i="130"/>
  <c r="P119" i="130"/>
  <c r="P67" i="139"/>
  <c r="P60" i="138"/>
  <c r="P78" i="134"/>
  <c r="P56" i="133"/>
  <c r="P120" i="129"/>
  <c r="P68" i="130"/>
  <c r="P43" i="147"/>
  <c r="P118" i="146"/>
  <c r="P40" i="141"/>
  <c r="P59" i="138"/>
  <c r="P122" i="135"/>
  <c r="P47" i="134"/>
  <c r="P11" i="133"/>
  <c r="P126" i="147"/>
  <c r="P106" i="145"/>
  <c r="P131" i="141"/>
  <c r="P66" i="132"/>
  <c r="P128" i="136"/>
  <c r="P104" i="132"/>
  <c r="P118" i="138"/>
  <c r="P129" i="136"/>
  <c r="P55" i="135"/>
  <c r="P27" i="145"/>
  <c r="P31" i="141"/>
  <c r="P64" i="141"/>
  <c r="P124" i="141"/>
  <c r="P25" i="138"/>
  <c r="P63" i="143"/>
  <c r="P95" i="143"/>
  <c r="P13" i="139"/>
  <c r="P85" i="139"/>
  <c r="P34" i="140"/>
  <c r="P57" i="140"/>
  <c r="P23" i="140"/>
  <c r="P43" i="138"/>
  <c r="P45" i="145"/>
  <c r="P129" i="144"/>
  <c r="P130" i="142"/>
  <c r="P126" i="139"/>
  <c r="P79" i="142"/>
  <c r="P64" i="147"/>
  <c r="P57" i="149"/>
  <c r="F450" i="5" a="1"/>
  <c r="F450" i="5" s="1"/>
  <c r="F401" i="5" a="1"/>
  <c r="F401" i="5" s="1"/>
  <c r="F330" i="5" a="1"/>
  <c r="F330" i="5" s="1"/>
  <c r="F100" i="5" a="1"/>
  <c r="F100" i="5" s="1"/>
  <c r="P80" i="147"/>
  <c r="F377" i="5" a="1"/>
  <c r="F377" i="5" s="1"/>
  <c r="F348" i="5" a="1"/>
  <c r="F348" i="5" s="1"/>
  <c r="F154" i="5" a="1"/>
  <c r="F154" i="5" s="1"/>
  <c r="F217" i="5" a="1"/>
  <c r="F217" i="5" s="1"/>
  <c r="F370" i="5" a="1"/>
  <c r="F370" i="5" s="1"/>
  <c r="F426" i="5" a="1"/>
  <c r="F426" i="5" s="1"/>
  <c r="F270" i="5" a="1"/>
  <c r="F270" i="5" s="1"/>
  <c r="F446" i="5" a="1"/>
  <c r="F446" i="5" s="1"/>
  <c r="F272" i="5" a="1"/>
  <c r="F272" i="5" s="1"/>
  <c r="F411" i="5" a="1"/>
  <c r="F411" i="5" s="1"/>
  <c r="F449" i="5" a="1"/>
  <c r="F449" i="5" s="1"/>
  <c r="F379" i="5" a="1"/>
  <c r="F379" i="5" s="1"/>
  <c r="F223" i="5" a="1"/>
  <c r="F223" i="5" s="1"/>
  <c r="F279" i="5" a="1"/>
  <c r="F279" i="5" s="1"/>
  <c r="F381" i="5" a="1"/>
  <c r="F381" i="5" s="1"/>
  <c r="F433" i="5" a="1"/>
  <c r="F433" i="5" s="1"/>
  <c r="F477" i="5" a="1"/>
  <c r="F477" i="5" s="1"/>
  <c r="F51" i="5" a="1"/>
  <c r="F51" i="5" s="1"/>
  <c r="F427" i="5" a="1"/>
  <c r="F427" i="5" s="1"/>
  <c r="F418" i="5" a="1"/>
  <c r="F418" i="5" s="1"/>
  <c r="F42" i="5" a="1"/>
  <c r="F42" i="5" s="1"/>
  <c r="F417" i="5" a="1"/>
  <c r="F417" i="5" s="1"/>
  <c r="F29" i="5" a="1"/>
  <c r="F29" i="5" s="1"/>
  <c r="F165" i="5" a="1"/>
  <c r="F165" i="5" s="1"/>
  <c r="F365" i="5" a="1"/>
  <c r="F365" i="5" s="1"/>
  <c r="F58" i="5" a="1"/>
  <c r="F58" i="5" s="1"/>
  <c r="F183" i="5" a="1"/>
  <c r="F183" i="5" s="1"/>
  <c r="F384" i="5" a="1"/>
  <c r="F384" i="5" s="1"/>
  <c r="F400" i="5" a="1"/>
  <c r="F400" i="5" s="1"/>
  <c r="F36" i="5" a="1"/>
  <c r="F36" i="5" s="1"/>
  <c r="F87" i="5" a="1"/>
  <c r="F87" i="5" s="1"/>
  <c r="F74" i="5" a="1"/>
  <c r="F74" i="5" s="1"/>
  <c r="F128" i="5" a="1"/>
  <c r="F128" i="5" s="1"/>
  <c r="F255" i="5" a="1"/>
  <c r="F255" i="5" s="1"/>
  <c r="F333" i="5" a="1"/>
  <c r="F333" i="5" s="1"/>
  <c r="F148" i="5" a="1"/>
  <c r="F148" i="5" s="1"/>
  <c r="F50" i="5" a="1"/>
  <c r="F50" i="5" s="1"/>
  <c r="F102" i="5" a="1"/>
  <c r="F102" i="5" s="1"/>
  <c r="F215" i="5" a="1"/>
  <c r="F215" i="5" s="1"/>
  <c r="F318" i="5" a="1"/>
  <c r="F318" i="5" s="1"/>
  <c r="F459" i="5" a="1"/>
  <c r="F459" i="5" s="1"/>
  <c r="F199" i="5" a="1"/>
  <c r="F199" i="5" s="1"/>
  <c r="F71" i="5" a="1"/>
  <c r="F71" i="5" s="1"/>
  <c r="F169" i="5" a="1"/>
  <c r="F169" i="5" s="1"/>
  <c r="F251" i="5" a="1"/>
  <c r="F251" i="5" s="1"/>
  <c r="F239" i="5" a="1"/>
  <c r="F239" i="5" s="1"/>
  <c r="F27" i="5" a="1"/>
  <c r="F27" i="5" s="1"/>
  <c r="F166" i="5" a="1"/>
  <c r="F166" i="5" s="1"/>
  <c r="F476" i="5" a="1"/>
  <c r="F476" i="5" s="1"/>
  <c r="F332" i="5" a="1"/>
  <c r="F332" i="5" s="1"/>
  <c r="F4" i="5" a="1"/>
  <c r="F4" i="5" s="1"/>
  <c r="F232" i="5" a="1"/>
  <c r="F232" i="5" s="1"/>
  <c r="F65" i="5" a="1"/>
  <c r="F65" i="5" s="1"/>
  <c r="F453" i="5" a="1"/>
  <c r="F453" i="5" s="1"/>
  <c r="F286" i="5" a="1"/>
  <c r="F286" i="5" s="1"/>
  <c r="F328" i="5" a="1"/>
  <c r="F328" i="5" s="1"/>
  <c r="F152" i="5" a="1"/>
  <c r="F152" i="5" s="1"/>
  <c r="F118" i="5" a="1"/>
  <c r="F118" i="5" s="1"/>
  <c r="F113" i="5" a="1"/>
  <c r="F113" i="5" s="1"/>
  <c r="F129" i="5" a="1"/>
  <c r="F129" i="5" s="1"/>
  <c r="F324" i="5" a="1"/>
  <c r="F324" i="5" s="1"/>
  <c r="F394" i="5" a="1"/>
  <c r="F394" i="5" s="1"/>
  <c r="F37" i="5" a="1"/>
  <c r="F37" i="5" s="1"/>
  <c r="F248" i="5" a="1"/>
  <c r="F248" i="5" s="1"/>
  <c r="F338" i="5" a="1"/>
  <c r="F338" i="5" s="1"/>
  <c r="F233" i="5" a="1"/>
  <c r="F233" i="5" s="1"/>
  <c r="F66" i="5" a="1"/>
  <c r="F66" i="5" s="1"/>
  <c r="F231" i="5" a="1"/>
  <c r="F231" i="5" s="1"/>
  <c r="F361" i="5" a="1"/>
  <c r="F361" i="5" s="1"/>
  <c r="F467" i="5" a="1"/>
  <c r="F467" i="5" s="1"/>
  <c r="F59" i="5" a="1"/>
  <c r="F59" i="5" s="1"/>
  <c r="F311" i="5" a="1"/>
  <c r="F311" i="5" s="1"/>
  <c r="F49" i="5" a="1"/>
  <c r="F49" i="5" s="1"/>
  <c r="F22" i="5" a="1"/>
  <c r="F22" i="5" s="1"/>
  <c r="F177" i="5" a="1"/>
  <c r="F177" i="5" s="1"/>
  <c r="F290" i="5" a="1"/>
  <c r="F290" i="5" s="1"/>
  <c r="F480" i="5" a="1"/>
  <c r="F480" i="5" s="1"/>
  <c r="F349" i="5" a="1"/>
  <c r="F349" i="5" s="1"/>
  <c r="F423" i="5" a="1"/>
  <c r="F423" i="5" s="1"/>
  <c r="F168" i="5" a="1"/>
  <c r="F168" i="5" s="1"/>
  <c r="F84" i="5" a="1"/>
  <c r="F84" i="5" s="1"/>
  <c r="F121" i="5" a="1"/>
  <c r="F121" i="5" s="1"/>
  <c r="F252" i="5" a="1"/>
  <c r="F252" i="5" s="1"/>
  <c r="F406" i="5" a="1"/>
  <c r="F406" i="5" s="1"/>
  <c r="F146" i="5" a="1"/>
  <c r="F146" i="5" s="1"/>
  <c r="F175" i="5" a="1"/>
  <c r="F175" i="5" s="1"/>
  <c r="F151" i="5" a="1"/>
  <c r="F151" i="5" s="1"/>
  <c r="F162" i="5" a="1"/>
  <c r="F162" i="5" s="1"/>
  <c r="F304" i="5" a="1"/>
  <c r="F304" i="5" s="1"/>
  <c r="F346" i="5" a="1"/>
  <c r="F346" i="5" s="1"/>
  <c r="F438" i="5" a="1"/>
  <c r="F438" i="5" s="1"/>
  <c r="F336" i="5" a="1"/>
  <c r="F336" i="5" s="1"/>
  <c r="F131" i="5" a="1"/>
  <c r="F131" i="5" s="1"/>
  <c r="F135" i="5" a="1"/>
  <c r="F135" i="5" s="1"/>
  <c r="F216" i="5" a="1"/>
  <c r="F216" i="5" s="1"/>
  <c r="F208" i="5" a="1"/>
  <c r="F208" i="5" s="1"/>
  <c r="F33" i="5" a="1"/>
  <c r="F33" i="5" s="1"/>
  <c r="F38" i="5" a="1"/>
  <c r="F38" i="5" s="1"/>
  <c r="F385" i="5" a="1"/>
  <c r="F385" i="5" s="1"/>
  <c r="F287" i="5" a="1"/>
  <c r="F287" i="5" s="1"/>
  <c r="F297" i="5" a="1"/>
  <c r="F297" i="5" s="1"/>
  <c r="F364" i="5" a="1"/>
  <c r="F364" i="5" s="1"/>
  <c r="F64" i="5" a="1"/>
  <c r="F64" i="5" s="1"/>
  <c r="F320" i="5" a="1"/>
  <c r="F320" i="5" s="1"/>
  <c r="F12" i="5" a="1"/>
  <c r="F12" i="5" s="1"/>
  <c r="F26" i="5" a="1"/>
  <c r="F26" i="5" s="1"/>
  <c r="F7" i="5" a="1"/>
  <c r="F7" i="5" s="1"/>
  <c r="F132" i="5" a="1"/>
  <c r="F132" i="5" s="1"/>
  <c r="F310" i="5" a="1"/>
  <c r="F310" i="5" s="1"/>
  <c r="F443" i="5" a="1"/>
  <c r="F443" i="5" s="1"/>
  <c r="F184" i="5" a="1"/>
  <c r="F184" i="5" s="1"/>
  <c r="F62" i="5" a="1"/>
  <c r="F62" i="5" s="1"/>
  <c r="F271" i="5" a="1"/>
  <c r="F271" i="5" s="1"/>
  <c r="F180" i="5" a="1"/>
  <c r="F180" i="5" s="1"/>
  <c r="F101" i="5" a="1"/>
  <c r="F101" i="5" s="1"/>
  <c r="F218" i="5" a="1"/>
  <c r="F218" i="5" s="1"/>
  <c r="F396" i="5" a="1"/>
  <c r="F396" i="5" s="1"/>
  <c r="F309" i="5" a="1"/>
  <c r="F309" i="5" s="1"/>
  <c r="F445" i="5" a="1"/>
  <c r="F445" i="5" s="1"/>
  <c r="F141" i="5" a="1"/>
  <c r="F141" i="5" s="1"/>
  <c r="F374" i="5" a="1"/>
  <c r="F374" i="5" s="1"/>
  <c r="F28" i="5" a="1"/>
  <c r="F28" i="5" s="1"/>
  <c r="F158" i="5" a="1"/>
  <c r="F158" i="5" s="1"/>
  <c r="F337" i="5" a="1"/>
  <c r="F337" i="5" s="1"/>
  <c r="F420" i="5" a="1"/>
  <c r="F420" i="5" s="1"/>
  <c r="F197" i="5" a="1"/>
  <c r="F197" i="5" s="1"/>
  <c r="F298" i="5" a="1"/>
  <c r="F298" i="5" s="1"/>
  <c r="F111" i="5" a="1"/>
  <c r="F111" i="5" s="1"/>
  <c r="F263" i="5" a="1"/>
  <c r="F263" i="5" s="1"/>
  <c r="F145" i="5" a="1"/>
  <c r="F145" i="5" s="1"/>
  <c r="F282" i="5" a="1"/>
  <c r="F282" i="5" s="1"/>
  <c r="F440" i="5" a="1"/>
  <c r="F440" i="5" s="1"/>
  <c r="F461" i="5" a="1"/>
  <c r="F461" i="5" s="1"/>
  <c r="F201" i="5" a="1"/>
  <c r="F201" i="5" s="1"/>
  <c r="F462" i="5" a="1"/>
  <c r="F462" i="5" s="1"/>
  <c r="F67" i="5" a="1"/>
  <c r="F67" i="5" s="1"/>
  <c r="F235" i="5" a="1"/>
  <c r="F235" i="5" s="1"/>
  <c r="F106" i="5" a="1"/>
  <c r="F106" i="5" s="1"/>
  <c r="F460" i="5" a="1"/>
  <c r="F460" i="5" s="1"/>
  <c r="F79" i="5" a="1"/>
  <c r="F79" i="5" s="1"/>
  <c r="F143" i="5" a="1"/>
  <c r="F143" i="5" s="1"/>
  <c r="F262" i="5" a="1"/>
  <c r="F262" i="5" s="1"/>
  <c r="F125" i="5" a="1"/>
  <c r="F125" i="5" s="1"/>
  <c r="F55" i="5" a="1"/>
  <c r="F55" i="5" s="1"/>
  <c r="F112" i="5" a="1"/>
  <c r="F112" i="5" s="1"/>
  <c r="F434" i="5" a="1"/>
  <c r="F434" i="5" s="1"/>
  <c r="F245" i="5" a="1"/>
  <c r="F245" i="5" s="1"/>
  <c r="F34" i="5" a="1"/>
  <c r="F34" i="5" s="1"/>
  <c r="F321" i="5" a="1"/>
  <c r="F321" i="5" s="1"/>
  <c r="F160" i="5" a="1"/>
  <c r="F160" i="5" s="1"/>
  <c r="F242" i="5" a="1"/>
  <c r="F242" i="5" s="1"/>
  <c r="F47" i="5" a="1"/>
  <c r="F47" i="5" s="1"/>
  <c r="F16" i="5" a="1"/>
  <c r="F16" i="5" s="1"/>
  <c r="F56" i="5" a="1"/>
  <c r="F56" i="5" s="1"/>
  <c r="F186" i="5" a="1"/>
  <c r="F186" i="5" s="1"/>
  <c r="F317" i="5" a="1"/>
  <c r="F317" i="5" s="1"/>
  <c r="F403" i="5" a="1"/>
  <c r="F403" i="5" s="1"/>
  <c r="F234" i="5" a="1"/>
  <c r="F234" i="5" s="1"/>
  <c r="F422" i="5" a="1"/>
  <c r="F422" i="5" s="1"/>
  <c r="F43" i="5" a="1"/>
  <c r="F43" i="5" s="1"/>
  <c r="F368" i="5" a="1"/>
  <c r="F368" i="5" s="1"/>
  <c r="F170" i="5" a="1"/>
  <c r="F170" i="5" s="1"/>
  <c r="F250" i="5" a="1"/>
  <c r="F250" i="5" s="1"/>
  <c r="F345" i="5" a="1"/>
  <c r="F345" i="5" s="1"/>
  <c r="F95" i="5" a="1"/>
  <c r="F95" i="5" s="1"/>
  <c r="F176" i="5" a="1"/>
  <c r="F176" i="5" s="1"/>
  <c r="F313" i="5" a="1"/>
  <c r="F313" i="5" s="1"/>
  <c r="F296" i="5" a="1"/>
  <c r="F296" i="5" s="1"/>
  <c r="F80" i="5" a="1"/>
  <c r="F80" i="5" s="1"/>
  <c r="F174" i="5" a="1"/>
  <c r="F174" i="5" s="1"/>
  <c r="F362" i="5" a="1"/>
  <c r="F362" i="5" s="1"/>
  <c r="F472" i="5" a="1"/>
  <c r="F472" i="5" s="1"/>
  <c r="F39" i="5" a="1"/>
  <c r="F39" i="5" s="1"/>
  <c r="F256" i="5" a="1"/>
  <c r="F256" i="5" s="1"/>
  <c r="F31" i="5" a="1"/>
  <c r="F31" i="5" s="1"/>
  <c r="F228" i="5" a="1"/>
  <c r="F228" i="5" s="1"/>
  <c r="F300" i="5" a="1"/>
  <c r="F300" i="5" s="1"/>
  <c r="F448" i="5" a="1"/>
  <c r="F448" i="5" s="1"/>
  <c r="F76" i="5" a="1"/>
  <c r="F76" i="5" s="1"/>
  <c r="F306" i="5" a="1"/>
  <c r="F306" i="5" s="1"/>
  <c r="F405" i="5" a="1"/>
  <c r="F405" i="5" s="1"/>
  <c r="F452" i="5" a="1"/>
  <c r="F452" i="5" s="1"/>
  <c r="F284" i="5" a="1"/>
  <c r="F284" i="5" s="1"/>
  <c r="F358" i="5" a="1"/>
  <c r="F358" i="5" s="1"/>
  <c r="F375" i="5" a="1"/>
  <c r="F375" i="5" s="1"/>
  <c r="F9" i="5" a="1"/>
  <c r="F9" i="5" s="1"/>
  <c r="F437" i="5" a="1"/>
  <c r="F437" i="5" s="1"/>
  <c r="F156" i="5" a="1"/>
  <c r="F156" i="5" s="1"/>
  <c r="F414" i="5" a="1"/>
  <c r="F414" i="5" s="1"/>
  <c r="F303" i="5" a="1"/>
  <c r="F303" i="5" s="1"/>
  <c r="F110" i="5" a="1"/>
  <c r="F110" i="5" s="1"/>
  <c r="F391" i="5" a="1"/>
  <c r="F391" i="5" s="1"/>
  <c r="F482" i="5" a="1"/>
  <c r="F482" i="5" s="1"/>
  <c r="F487" i="5" a="1"/>
  <c r="F487" i="5" s="1"/>
  <c r="F114" i="5" a="1"/>
  <c r="F114" i="5" s="1"/>
  <c r="F98" i="5" a="1"/>
  <c r="F98" i="5" s="1"/>
  <c r="F122" i="5" a="1"/>
  <c r="F122" i="5" s="1"/>
  <c r="F200" i="5" a="1"/>
  <c r="F200" i="5" s="1"/>
  <c r="F353" i="5" a="1"/>
  <c r="F353" i="5" s="1"/>
  <c r="F299" i="5" a="1"/>
  <c r="F299" i="5" s="1"/>
  <c r="F123" i="5" a="1"/>
  <c r="F123" i="5" s="1"/>
  <c r="F295" i="5" a="1"/>
  <c r="F295" i="5" s="1"/>
  <c r="F315" i="5" a="1"/>
  <c r="F315" i="5" s="1"/>
  <c r="F10" i="5" a="1"/>
  <c r="F10" i="5" s="1"/>
  <c r="F134" i="5" a="1"/>
  <c r="F134" i="5" s="1"/>
  <c r="F312" i="5" a="1"/>
  <c r="F312" i="5" s="1"/>
  <c r="F470" i="5" a="1"/>
  <c r="F470" i="5" s="1"/>
  <c r="F109" i="5" a="1"/>
  <c r="F109" i="5" s="1"/>
  <c r="F53" i="5" a="1"/>
  <c r="F53" i="5" s="1"/>
  <c r="F247" i="5" a="1"/>
  <c r="F247" i="5" s="1"/>
  <c r="F206" i="5" a="1"/>
  <c r="F206" i="5" s="1"/>
  <c r="F116" i="5" a="1"/>
  <c r="F116" i="5" s="1"/>
  <c r="F230" i="5" a="1"/>
  <c r="F230" i="5" s="1"/>
  <c r="F404" i="5" a="1"/>
  <c r="F404" i="5" s="1"/>
  <c r="F447" i="5" a="1"/>
  <c r="F447" i="5" s="1"/>
  <c r="F474" i="5" a="1"/>
  <c r="F474" i="5" s="1"/>
  <c r="F89" i="5" a="1"/>
  <c r="F89" i="5" s="1"/>
  <c r="F478" i="5" a="1"/>
  <c r="F478" i="5" s="1"/>
  <c r="F30" i="5" a="1"/>
  <c r="F30" i="5" s="1"/>
  <c r="F220" i="5" a="1"/>
  <c r="F220" i="5" s="1"/>
  <c r="F325" i="5" a="1"/>
  <c r="F325" i="5" s="1"/>
  <c r="F458" i="5" a="1"/>
  <c r="F458" i="5" s="1"/>
  <c r="F117" i="5" a="1"/>
  <c r="F117" i="5" s="1"/>
  <c r="F412" i="5" a="1"/>
  <c r="F412" i="5" s="1"/>
  <c r="F261" i="5" a="1"/>
  <c r="F261" i="5" s="1"/>
  <c r="F264" i="5" a="1"/>
  <c r="F264" i="5" s="1"/>
  <c r="F150" i="5" a="1"/>
  <c r="F150" i="5" s="1"/>
  <c r="F334" i="5" a="1"/>
  <c r="F334" i="5" s="1"/>
  <c r="F8" i="5" a="1"/>
  <c r="F8" i="5" s="1"/>
  <c r="F475" i="5" a="1"/>
  <c r="F475" i="5" s="1"/>
  <c r="F342" i="5" a="1"/>
  <c r="F342" i="5" s="1"/>
  <c r="F244" i="5" a="1"/>
  <c r="F244" i="5" s="1"/>
  <c r="F202" i="5" a="1"/>
  <c r="F202" i="5" s="1"/>
  <c r="F147" i="5" a="1"/>
  <c r="F147" i="5" s="1"/>
  <c r="F432" i="5" a="1"/>
  <c r="F432" i="5" s="1"/>
  <c r="F204" i="5" a="1"/>
  <c r="F204" i="5" s="1"/>
  <c r="F457" i="5" a="1"/>
  <c r="F457" i="5" s="1"/>
  <c r="F398" i="5" a="1"/>
  <c r="F398" i="5" s="1"/>
  <c r="F5" i="5" a="1"/>
  <c r="F5" i="5" s="1"/>
  <c r="F90" i="5" a="1"/>
  <c r="F90" i="5" s="1"/>
  <c r="F61" i="5" a="1"/>
  <c r="F61" i="5" s="1"/>
  <c r="F44" i="5" a="1"/>
  <c r="F44" i="5" s="1"/>
  <c r="F203" i="5" a="1"/>
  <c r="F203" i="5" s="1"/>
  <c r="F347" i="5" a="1"/>
  <c r="F347" i="5" s="1"/>
  <c r="F439" i="5" a="1"/>
  <c r="F439" i="5" s="1"/>
  <c r="F75" i="5" a="1"/>
  <c r="F75" i="5" s="1"/>
  <c r="F331" i="5" a="1"/>
  <c r="F331" i="5" s="1"/>
  <c r="F91" i="5" a="1"/>
  <c r="F91" i="5" s="1"/>
  <c r="F21" i="5" a="1"/>
  <c r="F21" i="5" s="1"/>
  <c r="F155" i="5" a="1"/>
  <c r="F155" i="5" s="1"/>
  <c r="F281" i="5" a="1"/>
  <c r="F281" i="5" s="1"/>
  <c r="F402" i="5" a="1"/>
  <c r="F402" i="5" s="1"/>
  <c r="F360" i="5" a="1"/>
  <c r="F360" i="5" s="1"/>
  <c r="F399" i="5" a="1"/>
  <c r="F399" i="5" s="1"/>
  <c r="F149" i="5" a="1"/>
  <c r="F149" i="5" s="1"/>
  <c r="F83" i="5" a="1"/>
  <c r="F83" i="5" s="1"/>
  <c r="F138" i="5" a="1"/>
  <c r="F138" i="5" s="1"/>
  <c r="F280" i="5" a="1"/>
  <c r="F280" i="5" s="1"/>
  <c r="F436" i="5" a="1"/>
  <c r="F436" i="5" s="1"/>
  <c r="F240" i="5" a="1"/>
  <c r="F240" i="5" s="1"/>
  <c r="F352" i="5" a="1"/>
  <c r="F352" i="5" s="1"/>
  <c r="F11" i="5" a="1"/>
  <c r="F11" i="5" s="1"/>
  <c r="F329" i="5" a="1"/>
  <c r="F329" i="5" s="1"/>
  <c r="F45" i="5" a="1"/>
  <c r="F45" i="5" s="1"/>
  <c r="F192" i="5" a="1"/>
  <c r="F192" i="5" s="1"/>
  <c r="F395" i="5" a="1"/>
  <c r="F395" i="5" s="1"/>
  <c r="F464" i="5" a="1"/>
  <c r="F464" i="5" s="1"/>
  <c r="F486" i="5" a="1"/>
  <c r="F486" i="5" s="1"/>
  <c r="F157" i="5" a="1"/>
  <c r="F157" i="5" s="1"/>
  <c r="F410" i="5" a="1"/>
  <c r="F410" i="5" s="1"/>
  <c r="B1" i="46"/>
  <c r="F260" i="5" a="1"/>
  <c r="F260" i="5" s="1"/>
  <c r="F94" i="5" a="1"/>
  <c r="F94" i="5" s="1"/>
  <c r="F339" i="5" a="1"/>
  <c r="F339" i="5" s="1"/>
  <c r="F137" i="5" a="1"/>
  <c r="F137" i="5" s="1"/>
  <c r="F485" i="5" a="1"/>
  <c r="F485" i="5" s="1"/>
  <c r="F115" i="5" a="1"/>
  <c r="F115" i="5" s="1"/>
  <c r="F178" i="5" a="1"/>
  <c r="F178" i="5" s="1"/>
  <c r="F415" i="5" a="1"/>
  <c r="F415" i="5" s="1"/>
  <c r="F107" i="5" a="1"/>
  <c r="F107" i="5" s="1"/>
  <c r="F52" i="5" a="1"/>
  <c r="F52" i="5" s="1"/>
  <c r="F93" i="5" a="1"/>
  <c r="F93" i="5" s="1"/>
  <c r="F81" i="5" a="1"/>
  <c r="F81" i="5" s="1"/>
  <c r="F159" i="5" a="1"/>
  <c r="F159" i="5" s="1"/>
  <c r="F273" i="5" a="1"/>
  <c r="F273" i="5" s="1"/>
  <c r="F388" i="5" a="1"/>
  <c r="F388" i="5" s="1"/>
  <c r="F397" i="5" a="1"/>
  <c r="F397" i="5" s="1"/>
  <c r="F465" i="5" a="1"/>
  <c r="F465" i="5" s="1"/>
  <c r="F119" i="5" a="1"/>
  <c r="F119" i="5" s="1"/>
  <c r="F393" i="5" a="1"/>
  <c r="F393" i="5" s="1"/>
  <c r="F70" i="5" a="1"/>
  <c r="F70" i="5" s="1"/>
  <c r="F211" i="5" a="1"/>
  <c r="F211" i="5" s="1"/>
  <c r="F323" i="5" a="1"/>
  <c r="F323" i="5" s="1"/>
  <c r="F416" i="5" a="1"/>
  <c r="F416" i="5" s="1"/>
  <c r="F213" i="5" a="1"/>
  <c r="F213" i="5" s="1"/>
  <c r="F409" i="5" a="1"/>
  <c r="F409" i="5" s="1"/>
  <c r="F35" i="5" a="1"/>
  <c r="F35" i="5" s="1"/>
  <c r="F275" i="5" a="1"/>
  <c r="F275" i="5" s="1"/>
  <c r="F196" i="5" a="1"/>
  <c r="F196" i="5" s="1"/>
  <c r="F276" i="5" a="1"/>
  <c r="F276" i="5" s="1"/>
  <c r="F408" i="5" a="1"/>
  <c r="F408" i="5" s="1"/>
  <c r="F23" i="5" a="1"/>
  <c r="F23" i="5" s="1"/>
  <c r="F171" i="5" a="1"/>
  <c r="F171" i="5" s="1"/>
  <c r="F327" i="5" a="1"/>
  <c r="F327" i="5" s="1"/>
  <c r="F269" i="5" a="1"/>
  <c r="F269" i="5" s="1"/>
  <c r="F78" i="5" a="1"/>
  <c r="F78" i="5" s="1"/>
  <c r="F226" i="5" a="1"/>
  <c r="F226" i="5" s="1"/>
  <c r="F350" i="5" a="1"/>
  <c r="F350" i="5" s="1"/>
  <c r="F163" i="5" a="1"/>
  <c r="F163" i="5" s="1"/>
  <c r="F483" i="5" a="1"/>
  <c r="F483" i="5" s="1"/>
  <c r="F413" i="5" a="1"/>
  <c r="F413" i="5" s="1"/>
  <c r="F429" i="5" a="1"/>
  <c r="F429" i="5" s="1"/>
  <c r="F369" i="5" a="1"/>
  <c r="F369" i="5" s="1"/>
  <c r="F371" i="5" a="1"/>
  <c r="F371" i="5" s="1"/>
  <c r="F435" i="5" a="1"/>
  <c r="F435" i="5" s="1"/>
  <c r="F69" i="5" a="1"/>
  <c r="F69" i="5" s="1"/>
  <c r="F99" i="5" a="1"/>
  <c r="F99" i="5" s="1"/>
  <c r="F278" i="5" a="1"/>
  <c r="F278" i="5" s="1"/>
  <c r="F241" i="5" a="1"/>
  <c r="F241" i="5" s="1"/>
  <c r="F301" i="5" a="1"/>
  <c r="F301" i="5" s="1"/>
  <c r="F124" i="5" a="1"/>
  <c r="F124" i="5" s="1"/>
  <c r="F390" i="5" a="1"/>
  <c r="F390" i="5" s="1"/>
  <c r="F373" i="5" a="1"/>
  <c r="F373" i="5" s="1"/>
  <c r="F185" i="5" a="1"/>
  <c r="F185" i="5" s="1"/>
  <c r="F291" i="5" a="1"/>
  <c r="F291" i="5" s="1"/>
  <c r="F88" i="5" a="1"/>
  <c r="F88" i="5" s="1"/>
  <c r="F319" i="5" a="1"/>
  <c r="F319" i="5" s="1"/>
  <c r="F237" i="5" a="1"/>
  <c r="F237" i="5" s="1"/>
  <c r="F103" i="5" a="1"/>
  <c r="F103" i="5" s="1"/>
  <c r="F274" i="5" a="1"/>
  <c r="F274" i="5" s="1"/>
  <c r="F105" i="5" a="1"/>
  <c r="F105" i="5" s="1"/>
  <c r="F167" i="5" a="1"/>
  <c r="F167" i="5" s="1"/>
  <c r="F82" i="5" a="1"/>
  <c r="F82" i="5" s="1"/>
  <c r="F302" i="5" a="1"/>
  <c r="F302" i="5" s="1"/>
  <c r="F466" i="5" a="1"/>
  <c r="F466" i="5" s="1"/>
  <c r="F367" i="5" a="1"/>
  <c r="F367" i="5" s="1"/>
  <c r="F359" i="5" a="1"/>
  <c r="F359" i="5" s="1"/>
  <c r="F63" i="5" a="1"/>
  <c r="F63" i="5" s="1"/>
  <c r="F289" i="5" a="1"/>
  <c r="F289" i="5" s="1"/>
  <c r="F72" i="5" a="1"/>
  <c r="F72" i="5" s="1"/>
  <c r="F214" i="5" a="1"/>
  <c r="F214" i="5" s="1"/>
  <c r="F355" i="5" a="1"/>
  <c r="F355" i="5" s="1"/>
  <c r="F407" i="5" a="1"/>
  <c r="F407" i="5" s="1"/>
  <c r="F68" i="5" a="1"/>
  <c r="F68" i="5" s="1"/>
  <c r="F383" i="5" a="1"/>
  <c r="F383" i="5" s="1"/>
  <c r="F454" i="5" a="1"/>
  <c r="F454" i="5" s="1"/>
  <c r="F18" i="5" a="1"/>
  <c r="F18" i="5" s="1"/>
  <c r="F142" i="5" a="1"/>
  <c r="F142" i="5" s="1"/>
  <c r="F314" i="5" a="1"/>
  <c r="F314" i="5" s="1"/>
  <c r="F484" i="5" a="1"/>
  <c r="F484" i="5" s="1"/>
  <c r="F73" i="5" a="1"/>
  <c r="F73" i="5" s="1"/>
  <c r="F25" i="5" a="1"/>
  <c r="F25" i="5" s="1"/>
  <c r="F229" i="5" a="1"/>
  <c r="F229" i="5" s="1"/>
  <c r="F187" i="5" a="1"/>
  <c r="F187" i="5" s="1"/>
  <c r="F57" i="5" a="1"/>
  <c r="F57" i="5" s="1"/>
  <c r="F190" i="5" a="1"/>
  <c r="F190" i="5" s="1"/>
  <c r="F431" i="5" a="1"/>
  <c r="F431" i="5" s="1"/>
  <c r="F283" i="5" a="1"/>
  <c r="F283" i="5" s="1"/>
  <c r="F14" i="5" a="1"/>
  <c r="F14" i="5" s="1"/>
  <c r="F209" i="5" a="1"/>
  <c r="F209" i="5" s="1"/>
  <c r="F268" i="5" a="1"/>
  <c r="F268" i="5" s="1"/>
  <c r="F6" i="5" l="1" a="1"/>
  <c r="F6" i="5" s="1"/>
  <c r="F451" i="5" a="1"/>
  <c r="F451" i="5" s="1"/>
  <c r="F77" i="5" a="1"/>
  <c r="F77" i="5" s="1"/>
  <c r="F249" i="5" a="1"/>
  <c r="F249" i="5" s="1"/>
  <c r="F188" i="5" a="1"/>
  <c r="F188" i="5" s="1"/>
  <c r="F293" i="5" a="1"/>
  <c r="F293" i="5" s="1"/>
  <c r="F425" i="5" a="1"/>
  <c r="F425" i="5" s="1"/>
  <c r="F97" i="5" a="1"/>
  <c r="F97" i="5" s="1"/>
  <c r="F19" i="5" a="1"/>
  <c r="F19" i="5" s="1"/>
  <c r="F354" i="5" a="1"/>
  <c r="F354" i="5" s="1"/>
  <c r="F195" i="5" a="1"/>
  <c r="F195" i="5" s="1"/>
  <c r="F136" i="5" a="1"/>
  <c r="F136" i="5" s="1"/>
  <c r="F265" i="5" a="1"/>
  <c r="F265" i="5" s="1"/>
  <c r="F253" i="5" a="1"/>
  <c r="F253" i="5" s="1"/>
  <c r="F419" i="5" a="1"/>
  <c r="F419" i="5" s="1"/>
  <c r="F54" i="5" a="1"/>
  <c r="F54" i="5" s="1"/>
  <c r="F363" i="5" a="1"/>
  <c r="F363" i="5" s="1"/>
  <c r="F133" i="5" a="1"/>
  <c r="F133" i="5" s="1"/>
  <c r="F207" i="5" a="1"/>
  <c r="F207" i="5" s="1"/>
  <c r="F17" i="5" a="1"/>
  <c r="F17" i="5" s="1"/>
  <c r="F205" i="5" a="1"/>
  <c r="F205" i="5" s="1"/>
  <c r="F144" i="5" a="1"/>
  <c r="F144" i="5" s="1"/>
  <c r="F382" i="5" a="1"/>
  <c r="F382" i="5" s="1"/>
  <c r="F20" i="5" a="1"/>
  <c r="F20" i="5" s="1"/>
  <c r="F455" i="5" a="1"/>
  <c r="F455" i="5" s="1"/>
  <c r="F340" i="5" a="1"/>
  <c r="F340" i="5" s="1"/>
  <c r="F212" i="5" a="1"/>
  <c r="F212" i="5" s="1"/>
  <c r="F463" i="5" a="1"/>
  <c r="F463" i="5" s="1"/>
  <c r="F277" i="5" a="1"/>
  <c r="F277" i="5" s="1"/>
  <c r="F246" i="5" a="1"/>
  <c r="F246" i="5" s="1"/>
  <c r="F173" i="5" a="1"/>
  <c r="F173" i="5" s="1"/>
  <c r="F108" i="5" a="1"/>
  <c r="F108" i="5" s="1"/>
  <c r="F32" i="5" a="1"/>
  <c r="F32" i="5" s="1"/>
  <c r="F222" i="5" a="1"/>
  <c r="F222" i="5" s="1"/>
  <c r="F181" i="5" a="1"/>
  <c r="F181" i="5" s="1"/>
  <c r="F266" i="5" a="1"/>
  <c r="F266" i="5" s="1"/>
  <c r="F376" i="5" a="1"/>
  <c r="F376" i="5" s="1"/>
  <c r="F161" i="5" a="1"/>
  <c r="F161" i="5" s="1"/>
  <c r="F305" i="5" a="1"/>
  <c r="F305" i="5" s="1"/>
  <c r="F15" i="5" a="1"/>
  <c r="F15" i="5" s="1"/>
  <c r="F378" i="5" a="1"/>
  <c r="F378" i="5" s="1"/>
  <c r="F428" i="5" a="1"/>
  <c r="F428" i="5" s="1"/>
  <c r="F366" i="5" a="1"/>
  <c r="F366" i="5" s="1"/>
  <c r="F104" i="5" a="1"/>
  <c r="F104" i="5" s="1"/>
  <c r="F182" i="5" a="1"/>
  <c r="F182" i="5" s="1"/>
  <c r="F316" i="5" a="1"/>
  <c r="F316" i="5" s="1"/>
  <c r="F341" i="5" a="1"/>
  <c r="F341" i="5" s="1"/>
  <c r="F468" i="5" a="1"/>
  <c r="F468" i="5" s="1"/>
  <c r="F335" i="5" a="1"/>
  <c r="F335" i="5" s="1"/>
  <c r="F343" i="5" a="1"/>
  <c r="F343" i="5" s="1"/>
  <c r="F386" i="5" a="1"/>
  <c r="F386" i="5" s="1"/>
  <c r="F96" i="5" a="1"/>
  <c r="F96" i="5" s="1"/>
  <c r="F127" i="5" a="1"/>
  <c r="F127" i="5" s="1"/>
  <c r="F442" i="5" a="1"/>
  <c r="F442" i="5" s="1"/>
  <c r="F194" i="5" a="1"/>
  <c r="F194" i="5" s="1"/>
  <c r="F172" i="5" a="1"/>
  <c r="F172" i="5" s="1"/>
  <c r="F469" i="5" a="1"/>
  <c r="F469" i="5" s="1"/>
  <c r="F322" i="5" a="1"/>
  <c r="F322" i="5" s="1"/>
  <c r="F471" i="5" a="1"/>
  <c r="F471" i="5" s="1"/>
  <c r="F285" i="5" a="1"/>
  <c r="F285" i="5" s="1"/>
  <c r="F46" i="5" a="1"/>
  <c r="F46" i="5" s="1"/>
  <c r="F210" i="5" a="1"/>
  <c r="F210" i="5" s="1"/>
  <c r="F189" i="5" a="1"/>
  <c r="F189" i="5" s="1"/>
  <c r="F267" i="5" a="1"/>
  <c r="F267" i="5" s="1"/>
  <c r="F225" i="5" a="1"/>
  <c r="F225" i="5" s="1"/>
  <c r="F139" i="5" a="1"/>
  <c r="F139" i="5" s="1"/>
  <c r="F344" i="5" a="1"/>
  <c r="F344" i="5" s="1"/>
  <c r="F40" i="5" a="1"/>
  <c r="F40" i="5" s="1"/>
  <c r="F351" i="5" a="1"/>
  <c r="F351" i="5" s="1"/>
  <c r="F356" i="5" a="1"/>
  <c r="F356" i="5" s="1"/>
  <c r="F238" i="5" a="1"/>
  <c r="F238" i="5" s="1"/>
  <c r="F140" i="5" a="1"/>
  <c r="F140" i="5" s="1"/>
  <c r="F130" i="5" a="1"/>
  <c r="F130" i="5" s="1"/>
  <c r="F24" i="5" a="1"/>
  <c r="F24" i="5" s="1"/>
  <c r="F243" i="5" a="1"/>
  <c r="F243" i="5" s="1"/>
  <c r="F488" i="5" a="1"/>
  <c r="F488" i="5" s="1"/>
  <c r="F357" i="5" a="1"/>
  <c r="F357" i="5" s="1"/>
  <c r="F224" i="5" a="1"/>
  <c r="F224" i="5" s="1"/>
  <c r="F236" i="5" a="1"/>
  <c r="F236" i="5" s="1"/>
  <c r="F257" i="5" a="1"/>
  <c r="F257" i="5" s="1"/>
  <c r="F259" i="5" a="1"/>
  <c r="F259" i="5" s="1"/>
  <c r="F444" i="5" a="1"/>
  <c r="F444" i="5" s="1"/>
  <c r="F48" i="5" a="1"/>
  <c r="F48" i="5" s="1"/>
  <c r="F421" i="5" a="1"/>
  <c r="F421" i="5" s="1"/>
  <c r="F219" i="5" a="1"/>
  <c r="F219" i="5" s="1"/>
  <c r="F191" i="5" a="1"/>
  <c r="F191" i="5" s="1"/>
  <c r="F85" i="5" a="1"/>
  <c r="F85" i="5" s="1"/>
  <c r="F258" i="5" a="1"/>
  <c r="F258" i="5" s="1"/>
  <c r="F308" i="5" a="1"/>
  <c r="F308" i="5" s="1"/>
  <c r="F473" i="5" a="1"/>
  <c r="F473" i="5" s="1"/>
  <c r="F441" i="5" a="1"/>
  <c r="F441" i="5" s="1"/>
  <c r="F372" i="5" a="1"/>
  <c r="F372" i="5" s="1"/>
  <c r="F13" i="5" a="1"/>
  <c r="F13" i="5" s="1"/>
  <c r="F479" i="5" a="1"/>
  <c r="F479" i="5" s="1"/>
  <c r="F380" i="5" a="1"/>
  <c r="F380" i="5" s="1"/>
  <c r="F92" i="5" a="1"/>
  <c r="F92" i="5" s="1"/>
  <c r="F481" i="5" a="1"/>
  <c r="F481" i="5" s="1"/>
  <c r="F387" i="5" a="1"/>
  <c r="F387" i="5" s="1"/>
  <c r="F153" i="5" a="1"/>
  <c r="F153" i="5" s="1"/>
  <c r="F456" i="5" a="1"/>
  <c r="F456" i="5" s="1"/>
  <c r="F307" i="5" a="1"/>
  <c r="F307" i="5" s="1"/>
  <c r="F430" i="5" a="1"/>
  <c r="F430" i="5" s="1"/>
  <c r="F120" i="5" a="1"/>
  <c r="F120" i="5" s="1"/>
  <c r="F288" i="5" a="1"/>
  <c r="F288" i="5" s="1"/>
  <c r="F60" i="5" a="1"/>
  <c r="F60" i="5" s="1"/>
  <c r="F254" i="5" a="1"/>
  <c r="F254" i="5" s="1"/>
  <c r="F326" i="5" a="1"/>
  <c r="F326" i="5" s="1"/>
  <c r="F294" i="5" a="1"/>
  <c r="F294" i="5" s="1"/>
  <c r="F198" i="5" a="1"/>
  <c r="F198" i="5" s="1"/>
  <c r="F179" i="5" a="1"/>
  <c r="F179" i="5" s="1"/>
  <c r="F86" i="5" a="1"/>
  <c r="F86" i="5" s="1"/>
  <c r="F164" i="5" a="1"/>
  <c r="F164" i="5" s="1"/>
  <c r="F389" i="5" a="1"/>
  <c r="F389" i="5" s="1"/>
  <c r="F126" i="5" a="1"/>
  <c r="F126" i="5" s="1"/>
  <c r="F227" i="5" a="1"/>
  <c r="F227" i="5" s="1"/>
  <c r="F221" i="5" a="1"/>
  <c r="F221" i="5" s="1"/>
  <c r="F193" i="5" a="1"/>
  <c r="F193" i="5" s="1"/>
  <c r="F424" i="5" a="1"/>
  <c r="F424" i="5" s="1"/>
  <c r="B1" i="5" l="1"/>
  <c r="BI44" i="161" a="1"/>
  <c r="CF75" i="161" a="1"/>
  <c r="BB96" i="161" a="1"/>
  <c r="BI60" i="161" a="1"/>
  <c r="BV30" i="161" a="1"/>
  <c r="X114" i="161" a="1"/>
  <c r="X62" i="161" a="1"/>
  <c r="BA11" i="161" a="1"/>
  <c r="V97" i="161" a="1"/>
  <c r="BW90" i="161" a="1"/>
  <c r="AB114" i="161" a="1"/>
  <c r="AP118" i="161" a="1"/>
  <c r="AC43" i="161" a="1"/>
  <c r="CP13" i="161" a="1"/>
  <c r="AV88" i="161" a="1"/>
  <c r="AY15" i="161" a="1"/>
  <c r="AX116" i="161" a="1"/>
  <c r="J51" i="161" a="1"/>
  <c r="D28" i="161" a="1"/>
  <c r="AV74" i="161" a="1"/>
  <c r="AB43" i="161" a="1"/>
  <c r="AU8" i="161" a="1"/>
  <c r="AZ75" i="161" a="1"/>
  <c r="BF41" i="161" a="1"/>
  <c r="Z9" i="161" a="1"/>
  <c r="AZ113" i="161" a="1"/>
  <c r="K129" i="161" a="1"/>
  <c r="BN110" i="161" a="1"/>
  <c r="CS54" i="161" a="1"/>
  <c r="AR13" i="161" a="1"/>
  <c r="AO32" i="161" a="1"/>
  <c r="AY33" i="161" a="1"/>
  <c r="X11" i="161" a="1"/>
  <c r="AN119" i="161" a="1"/>
  <c r="I61" i="161" a="1"/>
  <c r="AO53" i="161" a="1"/>
  <c r="CQ46" i="161" a="1"/>
  <c r="CA113" i="161" a="1"/>
  <c r="CC132" i="161" a="1"/>
  <c r="BC109" i="161" a="1"/>
  <c r="AD78" i="161" a="1"/>
  <c r="V6" i="161" a="1"/>
  <c r="AG79" i="161" a="1"/>
  <c r="Z100" i="161" a="1"/>
  <c r="BD81" i="161" a="1"/>
  <c r="CD115" i="161" a="1"/>
  <c r="CO70" i="161" a="1"/>
  <c r="AT13" i="161" a="1"/>
  <c r="CA82" i="161" a="1"/>
  <c r="AX23" i="161" a="1"/>
  <c r="BX5" i="161" a="1"/>
  <c r="CE102" i="161" a="1"/>
  <c r="Z73" i="161" a="1"/>
  <c r="BR56" i="161" a="1"/>
  <c r="CE42" i="161" a="1"/>
  <c r="L7" i="161" a="1"/>
  <c r="BQ125" i="161" a="1"/>
  <c r="AL87" i="161" a="1"/>
  <c r="AJ64" i="161" a="1"/>
  <c r="G15" i="161" a="1"/>
  <c r="BW79" i="161" a="1"/>
  <c r="BC76" i="161" a="1"/>
  <c r="BS113" i="161" a="1"/>
  <c r="E28" i="161" a="1"/>
  <c r="CT30" i="161" a="1"/>
  <c r="CQ12" i="161" a="1"/>
  <c r="AT80" i="161" a="1"/>
  <c r="AQ132" i="161" a="1"/>
  <c r="F46" i="161" a="1"/>
  <c r="D65" i="161" a="1"/>
  <c r="AE53" i="161" a="1"/>
  <c r="AY62" i="161" a="1"/>
  <c r="AP91" i="161" a="1"/>
  <c r="G35" i="161" a="1"/>
  <c r="CU9" i="161" a="1"/>
  <c r="AO7" i="161" a="1"/>
  <c r="BT39" i="161" a="1"/>
  <c r="BM105" i="161" a="1"/>
  <c r="F42" i="161" a="1"/>
  <c r="AJ104" i="161" a="1"/>
  <c r="E43" i="161" a="1"/>
  <c r="AP117" i="161" a="1"/>
  <c r="CT124" i="161" a="1"/>
  <c r="CM66" i="161" a="1"/>
  <c r="BN38" i="161" a="1"/>
  <c r="AK55" i="161" a="1"/>
  <c r="BI20" i="161" a="1"/>
  <c r="CF129" i="161" a="1"/>
  <c r="CS110" i="161" a="1"/>
  <c r="R97" i="161" a="1"/>
  <c r="CQ9" i="161" a="1"/>
  <c r="Q110" i="161" a="1"/>
  <c r="AD100" i="161" a="1"/>
  <c r="CC95" i="161" a="1"/>
  <c r="I24" i="161" a="1"/>
  <c r="AS87" i="161" a="1"/>
  <c r="C42" i="161" a="1"/>
  <c r="CL120" i="161" a="1"/>
  <c r="U118" i="161" a="1"/>
  <c r="AB125" i="161" a="1"/>
  <c r="I64" i="161" a="1"/>
  <c r="AV80" i="161" a="1"/>
  <c r="AD114" i="161" a="1"/>
  <c r="BH85" i="161" a="1"/>
  <c r="BU22" i="161" a="1"/>
  <c r="CN121" i="161" a="1"/>
  <c r="V5" i="161" a="1"/>
  <c r="W107" i="161" a="1"/>
  <c r="Y32" i="161" a="1"/>
  <c r="CS47" i="161" a="1"/>
  <c r="BB20" i="161" a="1"/>
  <c r="CK39" i="161" a="1"/>
  <c r="O58" i="161" a="1"/>
  <c r="M12" i="161" a="1"/>
  <c r="AA68" i="161" a="1"/>
  <c r="CA17" i="161" a="1"/>
  <c r="Y94" i="161" a="1"/>
  <c r="AK117" i="161" a="1"/>
  <c r="BC6" i="161" a="1"/>
  <c r="AT43" i="161" a="1"/>
  <c r="CB51" i="161" a="1"/>
  <c r="Z10" i="161" a="1"/>
  <c r="AQ97" i="161" a="1"/>
  <c r="BY15" i="161" a="1"/>
  <c r="AS122" i="161" a="1"/>
  <c r="G49" i="161" a="1"/>
  <c r="AB46" i="161" a="1"/>
  <c r="Z85" i="161" a="1"/>
  <c r="AE100" i="161" a="1"/>
  <c r="BL39" i="161" a="1"/>
  <c r="BD123" i="161" a="1"/>
  <c r="BJ27" i="161" a="1"/>
  <c r="W58" i="161" a="1"/>
  <c r="R82" i="161" a="1"/>
  <c r="AF60" i="161" a="1"/>
  <c r="BU3" i="161" a="1"/>
  <c r="Z131" i="161" a="1"/>
  <c r="BJ52" i="161" a="1"/>
  <c r="CM85" i="161" a="1"/>
  <c r="BS88" i="161" a="1"/>
  <c r="T19" i="161" a="1"/>
  <c r="AS79" i="161" a="1"/>
  <c r="AY58" i="161" a="1"/>
  <c r="CB75" i="161" a="1"/>
  <c r="AO55" i="161" a="1"/>
  <c r="P8" i="161" a="1"/>
  <c r="CR29" i="161" a="1"/>
  <c r="CM124" i="161" a="1"/>
  <c r="W97" i="161" a="1"/>
  <c r="AB130" i="161" a="1"/>
  <c r="AQ56" i="161" a="1"/>
  <c r="CI116" i="161" a="1"/>
  <c r="L53" i="161" a="1"/>
  <c r="AG4" i="161" a="1"/>
  <c r="U30" i="161" a="1"/>
  <c r="Z99" i="161" a="1"/>
  <c r="BT69" i="161" a="1"/>
  <c r="AJ93" i="161" a="1"/>
  <c r="CS86" i="161" a="1"/>
  <c r="BU76" i="161" a="1"/>
  <c r="AD11" i="161" a="1"/>
  <c r="BL126" i="161" a="1"/>
  <c r="BG104" i="161" a="1"/>
  <c r="BK21" i="161" a="1"/>
  <c r="CC97" i="161" a="1"/>
  <c r="AP77" i="161" a="1"/>
  <c r="BI131" i="161" a="1"/>
  <c r="CN75" i="161" a="1"/>
  <c r="AZ24" i="161" a="1"/>
  <c r="CI107" i="161" a="1"/>
  <c r="AN117" i="161" a="1"/>
  <c r="CO41" i="161" a="1"/>
  <c r="AP105" i="161" a="1"/>
  <c r="BS111" i="161" a="1"/>
  <c r="S51" i="161" a="1"/>
  <c r="BM114" i="161" a="1"/>
  <c r="CU11" i="161" a="1"/>
  <c r="K130" i="161" a="1"/>
  <c r="CD49" i="161" a="1"/>
  <c r="W40" i="161" a="1"/>
  <c r="Q94" i="161" a="1"/>
  <c r="BR20" i="161" a="1"/>
  <c r="BZ9" i="161" a="1"/>
  <c r="S48" i="161" a="1"/>
  <c r="M131" i="161" a="1"/>
  <c r="CA123" i="161" a="1"/>
  <c r="BY115" i="161" a="1"/>
  <c r="Q8" i="161" a="1"/>
  <c r="Z48" i="161" a="1"/>
  <c r="BY62" i="161" a="1"/>
  <c r="BF115" i="161" a="1"/>
  <c r="AL118" i="161" a="1"/>
  <c r="W28" i="161" a="1"/>
  <c r="U46" i="161" a="1"/>
  <c r="AU85" i="161" a="1"/>
  <c r="AJ101" i="161" a="1"/>
  <c r="CD128" i="161" a="1"/>
  <c r="U47" i="161" a="1"/>
  <c r="AF88" i="161" a="1"/>
  <c r="AW88" i="161" a="1"/>
  <c r="AJ19" i="161" a="1"/>
  <c r="CC111" i="161" a="1"/>
  <c r="CD125" i="161" a="1"/>
  <c r="X80" i="161" a="1"/>
  <c r="CD82" i="161" a="1"/>
  <c r="AV69" i="161" a="1"/>
  <c r="CI95" i="161" a="1"/>
  <c r="M126" i="161" a="1"/>
  <c r="BT96" i="161" a="1"/>
  <c r="CG3" i="161" a="1"/>
  <c r="CD26" i="161" a="1"/>
  <c r="F39" i="161" a="1"/>
  <c r="AE35" i="161" a="1"/>
  <c r="CO60" i="161" a="1"/>
  <c r="S71" i="161" a="1"/>
  <c r="AF118" i="161" a="1"/>
  <c r="CT22" i="161" a="1"/>
  <c r="AE104" i="161" a="1"/>
  <c r="BB24" i="161" a="1"/>
  <c r="CR81" i="161" a="1"/>
  <c r="AA74" i="161" a="1"/>
  <c r="BI115" i="161" a="1"/>
  <c r="CK54" i="161" a="1"/>
  <c r="I78" i="161" a="1"/>
  <c r="AU18" i="161" a="1"/>
  <c r="S57" i="161" a="1"/>
  <c r="BM37" i="161" a="1"/>
  <c r="X101" i="161" a="1"/>
  <c r="AV20" i="161" a="1"/>
  <c r="CC88" i="161" a="1"/>
  <c r="G105" i="161" a="1"/>
  <c r="AT105" i="161" a="1"/>
  <c r="AL102" i="161" a="1"/>
  <c r="BA59" i="161" a="1"/>
  <c r="BC117" i="161" a="1"/>
  <c r="BV41" i="161" a="1"/>
  <c r="BW52" i="161" a="1"/>
  <c r="BR47" i="161" a="1"/>
  <c r="N74" i="161" a="1"/>
  <c r="I22" i="161" a="1"/>
  <c r="CN94" i="161" a="1"/>
  <c r="AN91" i="161" a="1"/>
  <c r="BA65" i="161" a="1"/>
  <c r="AK105" i="161" a="1"/>
  <c r="BH74" i="161" a="1"/>
  <c r="C62" i="161" a="1"/>
  <c r="BQ18" i="161" a="1"/>
  <c r="BI15" i="161" a="1"/>
  <c r="W52" i="161" a="1"/>
  <c r="AE125" i="161" a="1"/>
  <c r="AY46" i="161" a="1"/>
  <c r="CR101" i="161" a="1"/>
  <c r="BQ75" i="161" a="1"/>
  <c r="BF68" i="161" a="1"/>
  <c r="BK3" i="161" a="1"/>
  <c r="Y24" i="161" a="1"/>
  <c r="BR123" i="161" a="1"/>
  <c r="BC126" i="161" a="1"/>
  <c r="AC96" i="161" a="1"/>
  <c r="AW80" i="161" a="1"/>
  <c r="BA7" i="161" a="1"/>
  <c r="C122" i="161" a="1"/>
  <c r="W51" i="161" a="1"/>
  <c r="AR17" i="161" a="1"/>
  <c r="CO122" i="161" a="1"/>
  <c r="AQ119" i="161" a="1"/>
  <c r="T70" i="161" a="1"/>
  <c r="N10" i="161" a="1"/>
  <c r="U103" i="161" a="1"/>
  <c r="N95" i="161" a="1"/>
  <c r="CB22" i="161" a="1"/>
  <c r="AN115" i="161" a="1"/>
  <c r="BF26" i="161" a="1"/>
  <c r="AZ110" i="161" a="1"/>
  <c r="BY55" i="161" a="1"/>
  <c r="BH81" i="161" a="1"/>
  <c r="J26" i="161" a="1"/>
  <c r="AV124" i="161" a="1"/>
  <c r="AB82" i="161" a="1"/>
  <c r="AV57" i="161" a="1"/>
  <c r="CJ36" i="161" a="1"/>
  <c r="BY70" i="161" a="1"/>
  <c r="H44" i="161" a="1"/>
  <c r="BL22" i="161" a="1"/>
  <c r="AN132" i="161" a="1"/>
  <c r="CB90" i="161" a="1"/>
  <c r="AY26" i="161" a="1"/>
  <c r="AC20" i="161" a="1"/>
  <c r="BH83" i="161" a="1"/>
  <c r="BQ130" i="161" a="1"/>
  <c r="AK125" i="161" a="1"/>
  <c r="AG65" i="161" a="1"/>
  <c r="O42" i="161" a="1"/>
  <c r="E120" i="161" a="1"/>
  <c r="Q17" i="161" a="1"/>
  <c r="N12" i="161" a="1"/>
  <c r="BH45" i="161" a="1"/>
  <c r="H128" i="161" a="1"/>
  <c r="G37" i="161" a="1"/>
  <c r="BI91" i="161" a="1"/>
  <c r="CP123" i="161" a="1"/>
  <c r="AJ123" i="161" a="1"/>
  <c r="R119" i="161" a="1"/>
  <c r="AD55" i="161" a="1"/>
  <c r="CN78" i="161" a="1"/>
  <c r="CT119" i="161" a="1"/>
  <c r="D30" i="161" a="1"/>
  <c r="S90" i="161" a="1"/>
  <c r="BM11" i="161" a="1"/>
  <c r="CB26" i="161" a="1"/>
  <c r="R131" i="161" a="1"/>
  <c r="AR129" i="161" a="1"/>
  <c r="AC129" i="161" a="1"/>
  <c r="BS99" i="161" a="1"/>
  <c r="CB21" i="161" a="1"/>
  <c r="BK83" i="161" a="1"/>
  <c r="AL29" i="161" a="1"/>
  <c r="BU11" i="161" a="1"/>
  <c r="AN128" i="161" a="1"/>
  <c r="H67" i="161" a="1"/>
  <c r="S94" i="161" a="1"/>
  <c r="CQ81" i="161" a="1"/>
  <c r="CM113" i="161" a="1"/>
  <c r="O95" i="161" a="1"/>
  <c r="P11" i="161" a="1"/>
  <c r="AA109" i="161" a="1"/>
  <c r="BA12" i="161" a="1"/>
  <c r="BM69" i="161" a="1"/>
  <c r="AW59" i="161" a="1"/>
  <c r="BA86" i="161" a="1"/>
  <c r="AM66" i="161" a="1"/>
  <c r="CE43" i="161" a="1"/>
  <c r="AO96" i="161" a="1"/>
  <c r="BT108" i="161" a="1"/>
  <c r="G24" i="161" a="1"/>
  <c r="CA30" i="161" a="1"/>
  <c r="CU23" i="161" a="1"/>
  <c r="CD10" i="161" a="1"/>
  <c r="BG18" i="161" a="1"/>
  <c r="CI54" i="161" a="1"/>
  <c r="BK39" i="161" a="1"/>
  <c r="CG101" i="161" a="1"/>
  <c r="BI49" i="161" a="1"/>
  <c r="X14" i="161" a="1"/>
  <c r="M117" i="161" a="1"/>
  <c r="AX49" i="161" a="1"/>
  <c r="CH75" i="161" a="1"/>
  <c r="CJ127" i="161" a="1"/>
  <c r="AM18" i="161" a="1"/>
  <c r="AT41" i="161" a="1"/>
  <c r="AD39" i="161" a="1"/>
  <c r="AU82" i="161" a="1"/>
  <c r="CL20" i="161" a="1"/>
  <c r="O57" i="161" a="1"/>
  <c r="BY51" i="161" a="1"/>
  <c r="CA28" i="161" a="1"/>
  <c r="CJ47" i="161" a="1"/>
  <c r="BN39" i="161" a="1"/>
  <c r="C74" i="161" a="1"/>
  <c r="AZ112" i="161" a="1"/>
  <c r="CS78" i="161" a="1"/>
  <c r="AD115" i="161" a="1"/>
  <c r="CI120" i="161" a="1"/>
  <c r="BW41" i="161" a="1"/>
  <c r="BG15" i="161" a="1"/>
  <c r="CL54" i="161" a="1"/>
  <c r="AX69" i="161" a="1"/>
  <c r="AM122" i="161" a="1"/>
  <c r="V127" i="161" a="1"/>
  <c r="G93" i="161" a="1"/>
  <c r="AV14" i="161" a="1"/>
  <c r="AL30" i="161" a="1"/>
  <c r="BC81" i="161" a="1"/>
  <c r="M80" i="161" a="1"/>
  <c r="AR23" i="161" a="1"/>
  <c r="O83" i="161" a="1"/>
  <c r="BM20" i="161" a="1"/>
  <c r="CF126" i="161" a="1"/>
  <c r="CN117" i="161" a="1"/>
  <c r="F81" i="161" a="1"/>
  <c r="G33" i="161" a="1"/>
  <c r="AS86" i="161" a="1"/>
  <c r="BV84" i="161" a="1"/>
  <c r="CN103" i="161" a="1"/>
  <c r="CO44" i="161" a="1"/>
  <c r="E48" i="161" a="1"/>
  <c r="BB31" i="161" a="1"/>
  <c r="AR65" i="161" a="1"/>
  <c r="CB19" i="161" a="1"/>
  <c r="CS5" i="161" a="1"/>
  <c r="AL107" i="161" a="1"/>
  <c r="BQ49" i="161" a="1"/>
  <c r="AW55" i="161" a="1"/>
  <c r="Z98" i="161" a="1"/>
  <c r="AO81" i="161" a="1"/>
  <c r="CD36" i="161" a="1"/>
  <c r="CQ83" i="161" a="1"/>
  <c r="AJ3" i="161" a="1"/>
  <c r="BL62" i="161" a="1"/>
  <c r="J16" i="161" a="1"/>
  <c r="H42" i="161" a="1"/>
  <c r="F106" i="161" a="1"/>
  <c r="BM99" i="161" a="1"/>
  <c r="BL84" i="161" a="1"/>
  <c r="AO23" i="161" a="1"/>
  <c r="CU122" i="161" a="1"/>
  <c r="AU4" i="161" a="1"/>
  <c r="N97" i="161" a="1"/>
  <c r="AB74" i="161" a="1"/>
  <c r="R95" i="161" a="1"/>
  <c r="AE27" i="161" a="1"/>
  <c r="BD50" i="161" a="1"/>
  <c r="BJ55" i="161" a="1"/>
  <c r="CS58" i="161" a="1"/>
  <c r="V34" i="161" a="1"/>
  <c r="G116" i="161" a="1"/>
  <c r="AU48" i="161" a="1"/>
  <c r="AJ66" i="161" a="1"/>
  <c r="AN17" i="161" a="1"/>
  <c r="BL98" i="161" a="1"/>
  <c r="BQ89" i="161" a="1"/>
  <c r="CE57" i="161" a="1"/>
  <c r="X33" i="161" a="1"/>
  <c r="R81" i="161" a="1"/>
  <c r="BD70" i="161" a="1"/>
  <c r="AO113" i="161" a="1"/>
  <c r="AL60" i="161" a="1"/>
  <c r="CP129" i="161" a="1"/>
  <c r="CK26" i="161" a="1"/>
  <c r="L119" i="161" a="1"/>
  <c r="BJ91" i="161" a="1"/>
  <c r="CK10" i="161" a="1"/>
  <c r="BN7" i="161" a="1"/>
  <c r="BM122" i="161" a="1"/>
  <c r="CF78" i="161" a="1"/>
  <c r="BM130" i="161" a="1"/>
  <c r="Q69" i="161" a="1"/>
  <c r="BU37" i="161" a="1"/>
  <c r="BJ102" i="161" a="1"/>
  <c r="AO80" i="161" a="1"/>
  <c r="G61" i="161" a="1"/>
  <c r="AM93" i="161" a="1"/>
  <c r="BI63" i="161" a="1"/>
  <c r="CP10" i="161" a="1"/>
  <c r="K31" i="161" a="1"/>
  <c r="AQ105" i="161" a="1"/>
  <c r="P74" i="161" a="1"/>
  <c r="BC106" i="161" a="1"/>
  <c r="AT49" i="161" a="1"/>
  <c r="C6" i="161" a="1"/>
  <c r="CF36" i="161" a="1"/>
  <c r="AY67" i="161" a="1"/>
  <c r="X107" i="161" a="1"/>
  <c r="BG7" i="161" a="1"/>
  <c r="AS83" i="161" a="1"/>
  <c r="C92" i="161" a="1"/>
  <c r="X22" i="161" a="1"/>
  <c r="H18" i="161" a="1"/>
  <c r="BY131" i="161" a="1"/>
  <c r="CM58" i="161" a="1"/>
  <c r="AX129" i="161" a="1"/>
  <c r="M13" i="161" a="1"/>
  <c r="Q21" i="161" a="1"/>
  <c r="AQ58" i="161" a="1"/>
  <c r="Y35" i="161" a="1"/>
  <c r="R85" i="161" a="1"/>
  <c r="BQ66" i="161" a="1"/>
  <c r="BN124" i="161" a="1"/>
  <c r="AA64" i="161" a="1"/>
  <c r="Q34" i="161" a="1"/>
  <c r="BM8" i="161" a="1"/>
  <c r="L9" i="161" a="1"/>
  <c r="BC38" i="161" a="1"/>
  <c r="CD44" i="161" a="1"/>
  <c r="CE117" i="161" a="1"/>
  <c r="S85" i="161" a="1"/>
  <c r="BU64" i="161" a="1"/>
  <c r="AC71" i="161" a="1"/>
  <c r="BB77" i="161" a="1"/>
  <c r="Z124" i="161" a="1"/>
  <c r="AF105" i="161" a="1"/>
  <c r="CI106" i="161" a="1"/>
  <c r="CO90" i="161" a="1"/>
  <c r="BI46" i="161" a="1"/>
  <c r="I13" i="161" a="1"/>
  <c r="BL92" i="161" a="1"/>
  <c r="AA99" i="161" a="1"/>
  <c r="I14" i="161" a="1"/>
  <c r="AP63" i="161" a="1"/>
  <c r="BC22" i="161" a="1"/>
  <c r="AJ129" i="161" a="1"/>
  <c r="AB34" i="161" a="1"/>
  <c r="BM7" i="161" a="1"/>
  <c r="CH89" i="161" a="1"/>
  <c r="CS103" i="161" a="1"/>
  <c r="AT50" i="161" a="1"/>
  <c r="AJ85" i="161" a="1"/>
  <c r="BI128" i="161" a="1"/>
  <c r="CQ100" i="161" a="1"/>
  <c r="CA58" i="161" a="1"/>
  <c r="AQ4" i="161" a="1"/>
  <c r="AX43" i="161" a="1"/>
  <c r="BC86" i="161" a="1"/>
  <c r="T119" i="161" a="1"/>
  <c r="AM121" i="161" a="1"/>
  <c r="CG69" i="161" a="1"/>
  <c r="T49" i="161" a="1"/>
  <c r="Q9" i="161" a="1"/>
  <c r="AL79" i="161" a="1"/>
  <c r="BQ80" i="161" a="1"/>
  <c r="H72" i="161" a="1"/>
  <c r="Z74" i="161" a="1"/>
  <c r="CP62" i="161" a="1"/>
  <c r="AO33" i="161" a="1"/>
  <c r="AE76" i="161" a="1"/>
  <c r="BT129" i="161" a="1"/>
  <c r="BY31" i="161" a="1"/>
  <c r="AB20" i="161" a="1"/>
  <c r="AM128" i="161" a="1"/>
  <c r="BU79" i="161" a="1"/>
  <c r="BD95" i="161" a="1"/>
  <c r="BZ106" i="161" a="1"/>
  <c r="AC10" i="161" a="1"/>
  <c r="AY23" i="161" a="1"/>
  <c r="CN66" i="161" a="1"/>
  <c r="AR91" i="161" a="1"/>
  <c r="F84" i="161" a="1"/>
  <c r="K71" i="161" a="1"/>
  <c r="CA10" i="161" a="1"/>
  <c r="G122" i="161" a="1"/>
  <c r="AB116" i="161" a="1"/>
  <c r="AC23" i="161" a="1"/>
  <c r="Q73" i="161" a="1"/>
  <c r="BW103" i="161" a="1"/>
  <c r="BL4" i="161" a="1"/>
  <c r="CD70" i="161" a="1"/>
  <c r="AT40" i="161" a="1"/>
  <c r="F132" i="161" a="1"/>
  <c r="AM112" i="161" a="1"/>
  <c r="BL24" i="161" a="1"/>
  <c r="AU89" i="161" a="1"/>
  <c r="CL74" i="161" a="1"/>
  <c r="BI47" i="161" a="1"/>
  <c r="I109" i="161" a="1"/>
  <c r="BV23" i="161" a="1"/>
  <c r="AK77" i="161" a="1"/>
  <c r="BN131" i="161" a="1"/>
  <c r="CQ74" i="161" a="1"/>
  <c r="AL86" i="161" a="1"/>
  <c r="BK80" i="161" a="1"/>
  <c r="BZ51" i="161" a="1"/>
  <c r="BB41" i="161" a="1"/>
  <c r="BV36" i="161" a="1"/>
  <c r="BY48" i="161" a="1"/>
  <c r="S16" i="161" a="1"/>
  <c r="W23" i="161" a="1"/>
  <c r="S110" i="161" a="1"/>
  <c r="AQ10" i="161" a="1"/>
  <c r="AJ79" i="161" a="1"/>
  <c r="BV26" i="161" a="1"/>
  <c r="AE59" i="161" a="1"/>
  <c r="BU130" i="161" a="1"/>
  <c r="CL41" i="161" a="1"/>
  <c r="M4" i="161" a="1"/>
  <c r="AL50" i="161" a="1"/>
  <c r="AZ102" i="161" a="1"/>
  <c r="M123" i="161" a="1"/>
  <c r="AF32" i="161" a="1"/>
  <c r="AC58" i="161" a="1"/>
  <c r="BA77" i="161" a="1"/>
  <c r="CH12" i="161" a="1"/>
  <c r="AA15" i="161" a="1"/>
  <c r="O43" i="161" a="1"/>
  <c r="CI99" i="161" a="1"/>
  <c r="CN21" i="161" a="1"/>
  <c r="AL95" i="161" a="1"/>
  <c r="BM53" i="161" a="1"/>
  <c r="AD104" i="161" a="1"/>
  <c r="CI75" i="161" a="1"/>
  <c r="BM42" i="161" a="1"/>
  <c r="BM76" i="161" a="1"/>
  <c r="F118" i="161" a="1"/>
  <c r="CR58" i="161" a="1"/>
  <c r="CM54" i="161" a="1"/>
  <c r="CK25" i="161" a="1"/>
  <c r="BH117" i="161" a="1"/>
  <c r="AR88" i="161" a="1"/>
  <c r="CQ132" i="161" a="1"/>
  <c r="L32" i="161" a="1"/>
  <c r="BW53" i="161" a="1"/>
  <c r="G108" i="161" a="1"/>
  <c r="BR28" i="161" a="1"/>
  <c r="AE62" i="161" a="1"/>
  <c r="AG57" i="161" a="1"/>
  <c r="AW54" i="161" a="1"/>
  <c r="X37" i="161" a="1"/>
  <c r="AT22" i="161" a="1"/>
  <c r="AQ34" i="161" a="1"/>
  <c r="AZ8" i="161" a="1"/>
  <c r="W98" i="161" a="1"/>
  <c r="CJ21" i="161" a="1"/>
  <c r="CR32" i="161" a="1"/>
  <c r="CB18" i="161" a="1"/>
  <c r="CS121" i="161" a="1"/>
  <c r="CD91" i="161" a="1"/>
  <c r="AP7" i="161" a="1"/>
  <c r="L61" i="161" a="1"/>
  <c r="S53" i="161" a="1"/>
  <c r="CE76" i="161" a="1"/>
  <c r="CQ16" i="161" a="1"/>
  <c r="BU14" i="161" a="1"/>
  <c r="AR111" i="161" a="1"/>
  <c r="AE122" i="161" a="1"/>
  <c r="CM63" i="161" a="1"/>
  <c r="U31" i="161" a="1"/>
  <c r="CC32" i="161" a="1"/>
  <c r="AC120" i="161" a="1"/>
  <c r="AC36" i="161" a="1"/>
  <c r="BU65" i="161" a="1"/>
  <c r="E42" i="161" a="1"/>
  <c r="BM25" i="161" a="1"/>
  <c r="AP129" i="161" a="1"/>
  <c r="BL29" i="161" a="1"/>
  <c r="C45" i="161" a="1"/>
  <c r="CG121" i="161" a="1"/>
  <c r="AS31" i="161" a="1"/>
  <c r="AX63" i="161" a="1"/>
  <c r="C126" i="161" a="1"/>
  <c r="AS33" i="161" a="1"/>
  <c r="AJ17" i="161" a="1"/>
  <c r="N88" i="161" a="1"/>
  <c r="BT31" i="161" a="1"/>
  <c r="AN73" i="161" a="1"/>
  <c r="BK52" i="161" a="1"/>
  <c r="AB6" i="161" a="1"/>
  <c r="BM77" i="161" a="1"/>
  <c r="BL41" i="161" a="1"/>
  <c r="CC80" i="161" a="1"/>
  <c r="CK87" i="161" a="1"/>
  <c r="K45" i="161" a="1"/>
  <c r="BU111" i="161" a="1"/>
  <c r="AL67" i="161" a="1"/>
  <c r="Q51" i="161" a="1"/>
  <c r="Q109" i="161" a="1"/>
  <c r="BD31" i="161" a="1"/>
  <c r="AW108" i="161" a="1"/>
  <c r="BN98" i="161" a="1"/>
  <c r="CP117" i="161" a="1"/>
  <c r="V120" i="161" a="1"/>
  <c r="BI58" i="161" a="1"/>
  <c r="BI110" i="161" a="1"/>
  <c r="AQ69" i="161" a="1"/>
  <c r="CF67" i="161" a="1"/>
  <c r="AY71" i="161" a="1"/>
  <c r="BH3" i="161" a="1"/>
  <c r="AA104" i="161" a="1"/>
  <c r="AA100" i="161" a="1"/>
  <c r="BX39" i="161" a="1"/>
  <c r="CH128" i="161" a="1"/>
  <c r="C119" i="161" a="1"/>
  <c r="AU125" i="161" a="1"/>
  <c r="AK46" i="161" a="1"/>
  <c r="CP81" i="161" a="1"/>
  <c r="K3" i="161" a="1"/>
  <c r="H58" i="161" a="1"/>
  <c r="BK92" i="161" a="1"/>
  <c r="AT53" i="161" a="1"/>
  <c r="BW68" i="161" a="1"/>
  <c r="P46" i="161" a="1"/>
  <c r="C102" i="161" a="1"/>
  <c r="K81" i="161" a="1"/>
  <c r="BY93" i="161" a="1"/>
  <c r="BN15" i="161" a="1"/>
  <c r="AN65" i="161" a="1"/>
  <c r="BF38" i="161" a="1"/>
  <c r="AD47" i="161" a="1"/>
  <c r="AX96" i="161" a="1"/>
  <c r="BU77" i="161" a="1"/>
  <c r="AJ24" i="161" a="1"/>
  <c r="BY130" i="161" a="1"/>
  <c r="CO46" i="161" a="1"/>
  <c r="Z86" i="161" a="1"/>
  <c r="BQ3" i="161" a="1"/>
  <c r="BL66" i="161" a="1"/>
  <c r="BV79" i="161" a="1"/>
  <c r="AF112" i="161" a="1"/>
  <c r="CS124" i="161" a="1"/>
  <c r="CA3" i="161" a="1"/>
  <c r="T68" i="161" a="1"/>
  <c r="AF130" i="161" a="1"/>
  <c r="AD16" i="161" a="1"/>
  <c r="CB113" i="161" a="1"/>
  <c r="G68" i="161" a="1"/>
  <c r="C95" i="161" a="1"/>
  <c r="AT15" i="161" a="1"/>
  <c r="AY40" i="161" a="1"/>
  <c r="BJ16" i="161" a="1"/>
  <c r="Y110" i="161" a="1"/>
  <c r="Z24" i="161" a="1"/>
  <c r="AL120" i="161" a="1"/>
  <c r="CO97" i="161" a="1"/>
  <c r="BX97" i="161" a="1"/>
  <c r="BZ114" i="161" a="1"/>
  <c r="U114" i="161" a="1"/>
  <c r="BW6" i="161" a="1"/>
  <c r="I21" i="161" a="1"/>
  <c r="AM97" i="161" a="1"/>
  <c r="CG111" i="161" a="1"/>
  <c r="BV110" i="161" a="1"/>
  <c r="X63" i="161" a="1"/>
  <c r="J11" i="161" a="1"/>
  <c r="AL100" i="161" a="1"/>
  <c r="CF19" i="161" a="1"/>
  <c r="CE71" i="161" a="1"/>
  <c r="T72" i="161" a="1"/>
  <c r="CR17" i="161" a="1"/>
  <c r="BV48" i="161" a="1"/>
  <c r="L48" i="161" a="1"/>
  <c r="AJ52" i="161" a="1"/>
  <c r="BQ60" i="161" a="1"/>
  <c r="H110" i="161" a="1"/>
  <c r="AU79" i="161" a="1"/>
  <c r="CC94" i="161" a="1"/>
  <c r="AT87" i="161" a="1"/>
  <c r="BC89" i="161" a="1"/>
  <c r="Q24" i="161" a="1"/>
  <c r="BX38" i="161" a="1"/>
  <c r="BE67" i="161" a="1"/>
  <c r="AZ82" i="161" a="1"/>
  <c r="X111" i="161" a="1"/>
  <c r="AD116" i="161" a="1"/>
  <c r="G95" i="161" a="1"/>
  <c r="CF21" i="161" a="1"/>
  <c r="I108" i="161" a="1"/>
  <c r="CA66" i="161" a="1"/>
  <c r="CE48" i="161" a="1"/>
  <c r="E90" i="161" a="1"/>
  <c r="AV53" i="161" a="1"/>
  <c r="BK5" i="161" a="1"/>
  <c r="BR5" i="161" a="1"/>
  <c r="CA109" i="161" a="1"/>
  <c r="BR81" i="161" a="1"/>
  <c r="CT81" i="161" a="1"/>
  <c r="BH72" i="161" a="1"/>
  <c r="Q30" i="161" a="1"/>
  <c r="W119" i="161" a="1"/>
  <c r="BS45" i="161" a="1"/>
  <c r="AC89" i="161" a="1"/>
  <c r="AF100" i="161" a="1"/>
  <c r="CS18" i="161" a="1"/>
  <c r="CL93" i="161" a="1"/>
  <c r="BK110" i="161" a="1"/>
  <c r="AT57" i="161" a="1"/>
  <c r="O52" i="161" a="1"/>
  <c r="BL79" i="161" a="1"/>
  <c r="BC113" i="161" a="1"/>
  <c r="BG44" i="161" a="1"/>
  <c r="AK13" i="161" a="1"/>
  <c r="AC99" i="161" a="1"/>
  <c r="BQ41" i="161" a="1"/>
  <c r="K79" i="161" a="1"/>
  <c r="CI21" i="161" a="1"/>
  <c r="BF85" i="161" a="1"/>
  <c r="CH99" i="161" a="1"/>
  <c r="BR118" i="161" a="1"/>
  <c r="CB33" i="161" a="1"/>
  <c r="R65" i="161" a="1"/>
  <c r="AS14" i="161" a="1"/>
  <c r="CS33" i="161" a="1"/>
  <c r="Q107" i="161" a="1"/>
  <c r="P109" i="161" a="1"/>
  <c r="BW96" i="161" a="1"/>
  <c r="AD124" i="161" a="1"/>
  <c r="BF35" i="161" a="1"/>
  <c r="AZ65" i="161" a="1"/>
  <c r="AF64" i="161" a="1"/>
  <c r="BS64" i="161" a="1"/>
  <c r="D14" i="161" a="1"/>
  <c r="BF52" i="161" a="1"/>
  <c r="AR92" i="161" a="1"/>
  <c r="BX132" i="161" a="1"/>
  <c r="BD117" i="161" a="1"/>
  <c r="K99" i="161" a="1"/>
  <c r="CR10" i="161" a="1"/>
  <c r="P24" i="161" a="1"/>
  <c r="E44" i="161" a="1"/>
  <c r="CE51" i="161" a="1"/>
  <c r="Y60" i="161" a="1"/>
  <c r="CN16" i="161" a="1"/>
  <c r="CO114" i="161" a="1"/>
  <c r="N11" i="161" a="1"/>
  <c r="I8" i="161" a="1"/>
  <c r="AD50" i="161" a="1"/>
  <c r="CC10" i="161" a="1"/>
  <c r="T43" i="161" a="1"/>
  <c r="BQ128" i="161" a="1"/>
  <c r="AM110" i="161" a="1"/>
  <c r="P41" i="161" a="1"/>
  <c r="CN13" i="161" a="1"/>
  <c r="AF46" i="161" a="1"/>
  <c r="BT50" i="161" a="1"/>
  <c r="AV119" i="161" a="1"/>
  <c r="AD53" i="161" a="1"/>
  <c r="BI108" i="161" a="1"/>
  <c r="AY60" i="161" a="1"/>
  <c r="AR35" i="161" a="1"/>
  <c r="BN6" i="161" a="1"/>
  <c r="AK33" i="161" a="1"/>
  <c r="CS20" i="161" a="1"/>
  <c r="CC8" i="161" a="1"/>
  <c r="CS62" i="161" a="1"/>
  <c r="BV121" i="161" a="1"/>
  <c r="CJ65" i="161" a="1"/>
  <c r="AJ68" i="161" a="1"/>
  <c r="M115" i="161" a="1"/>
  <c r="BF42" i="161" a="1"/>
  <c r="AL98" i="161" a="1"/>
  <c r="J129" i="161" a="1"/>
  <c r="CE38" i="161" a="1"/>
  <c r="BL131" i="161" a="1"/>
  <c r="P87" i="161" a="1"/>
  <c r="Z32" i="161" a="1"/>
  <c r="D10" i="161" a="1"/>
  <c r="BI68" i="161" a="1"/>
  <c r="CF26" i="161" a="1"/>
  <c r="O5" i="161" a="1"/>
  <c r="AY81" i="161" a="1"/>
  <c r="CD56" i="161" a="1"/>
  <c r="AX101" i="161" a="1"/>
  <c r="BV116" i="161" a="1"/>
  <c r="BI3" i="161" a="1"/>
  <c r="BY68" i="161" a="1"/>
  <c r="AF115" i="161" a="1"/>
  <c r="CT106" i="161" a="1"/>
  <c r="Y119" i="161" a="1"/>
  <c r="AZ45" i="161" a="1"/>
  <c r="BR67" i="161" a="1"/>
  <c r="AL58" i="161" a="1"/>
  <c r="L112" i="161" a="1"/>
  <c r="BR13" i="161" a="1"/>
  <c r="K101" i="161" a="1"/>
  <c r="AF5" i="161" a="1"/>
  <c r="BB99" i="161" a="1"/>
  <c r="J54" i="161" a="1"/>
  <c r="CU57" i="161" a="1"/>
  <c r="AR127" i="161" a="1"/>
  <c r="N3" i="161" a="1"/>
  <c r="BQ34" i="161" a="1"/>
  <c r="BK8" i="161" a="1"/>
  <c r="AZ26" i="161" a="1"/>
  <c r="BE58" i="161" a="1"/>
  <c r="BR70" i="161" a="1"/>
  <c r="BF77" i="161" a="1"/>
  <c r="AF35" i="161" a="1"/>
  <c r="Q102" i="161" a="1"/>
  <c r="CC14" i="161" a="1"/>
  <c r="CK33" i="161" a="1"/>
  <c r="R34" i="161" a="1"/>
  <c r="BA63" i="161" a="1"/>
  <c r="BA56" i="161" a="1"/>
  <c r="Y12" i="161" a="1"/>
  <c r="AD59" i="161" a="1"/>
  <c r="BJ57" i="161" a="1"/>
  <c r="CS100" i="161" a="1"/>
  <c r="AB93" i="161" a="1"/>
  <c r="AS39" i="161" a="1"/>
  <c r="BA107" i="161" a="1"/>
  <c r="BJ124" i="161" a="1"/>
  <c r="BC78" i="161" a="1"/>
  <c r="Y130" i="161" a="1"/>
  <c r="AS25" i="161" a="1"/>
  <c r="CD46" i="161" a="1"/>
  <c r="P84" i="161" a="1"/>
  <c r="BK96" i="161" a="1"/>
  <c r="CG94" i="161" a="1"/>
  <c r="AN89" i="161" a="1"/>
  <c r="BC13" i="161" a="1"/>
  <c r="BQ52" i="161" a="1"/>
  <c r="BI31" i="161" a="1"/>
  <c r="BN77" i="161" a="1"/>
  <c r="I94" i="161" a="1"/>
  <c r="AN24" i="161" a="1"/>
  <c r="CE4" i="161" a="1"/>
  <c r="BB34" i="161" a="1"/>
  <c r="BH22" i="161" a="1"/>
  <c r="AF122" i="161" a="1"/>
  <c r="AV104" i="161" a="1"/>
  <c r="BL110" i="161" a="1"/>
  <c r="AA17" i="161" a="1"/>
  <c r="BK31" i="161" a="1"/>
  <c r="CB17" i="161" a="1"/>
  <c r="I56" i="161" a="1"/>
  <c r="CQ73" i="161" a="1"/>
  <c r="CK52" i="161" a="1"/>
  <c r="BF92" i="161" a="1"/>
  <c r="I51" i="161" a="1"/>
  <c r="BF34" i="161" a="1"/>
  <c r="E131" i="161" a="1"/>
  <c r="CQ28" i="161" a="1"/>
  <c r="CL23" i="161" a="1"/>
  <c r="T23" i="161" a="1"/>
  <c r="AW120" i="161" a="1"/>
  <c r="BS77" i="161" a="1"/>
  <c r="AC123" i="161" a="1"/>
  <c r="AZ78" i="161" a="1"/>
  <c r="CC129" i="161" a="1"/>
  <c r="BX107" i="161" a="1"/>
  <c r="CB27" i="161" a="1"/>
  <c r="P112" i="161" a="1"/>
  <c r="AY76" i="161" a="1"/>
  <c r="N98" i="161" a="1"/>
  <c r="CI31" i="161" a="1"/>
  <c r="CJ123" i="161" a="1"/>
  <c r="AJ14" i="161" a="1"/>
  <c r="AB36" i="161" a="1"/>
  <c r="BT101" i="161" a="1"/>
  <c r="BX33" i="161" a="1"/>
  <c r="CT104" i="161" a="1"/>
  <c r="AO4" i="161" a="1"/>
  <c r="CN84" i="161" a="1"/>
  <c r="F17" i="161" a="1"/>
  <c r="CA39" i="161" a="1"/>
  <c r="BE38" i="161" a="1"/>
  <c r="AY52" i="161" a="1"/>
  <c r="BD74" i="161" a="1"/>
  <c r="F29" i="161" a="1"/>
  <c r="CH88" i="161" a="1"/>
  <c r="BR49" i="161" a="1"/>
  <c r="CQ60" i="161" a="1"/>
  <c r="CI19" i="161" a="1"/>
  <c r="CO74" i="161" a="1"/>
  <c r="AN92" i="161" a="1"/>
  <c r="CA84" i="161" a="1"/>
  <c r="CK113" i="161" a="1"/>
  <c r="G96" i="161" a="1"/>
  <c r="AX22" i="161" a="1"/>
  <c r="BG30" i="161" a="1"/>
  <c r="BF88" i="161" a="1"/>
  <c r="V42" i="161" a="1"/>
  <c r="CK94" i="161" a="1"/>
  <c r="AQ128" i="161" a="1"/>
  <c r="BX57" i="161" a="1"/>
  <c r="AP69" i="161" a="1"/>
  <c r="BR111" i="161" a="1"/>
  <c r="AR54" i="161" a="1"/>
  <c r="K88" i="161" a="1"/>
  <c r="D26" i="161" a="1"/>
  <c r="BD53" i="161" a="1"/>
  <c r="BM97" i="161" a="1"/>
  <c r="E55" i="161" a="1"/>
  <c r="V12" i="161" a="1"/>
  <c r="AR76" i="161" a="1"/>
  <c r="AY14" i="161" a="1"/>
  <c r="BF40" i="161" a="1"/>
  <c r="O70" i="161" a="1"/>
  <c r="W128" i="161" a="1"/>
  <c r="AP66" i="161" a="1"/>
  <c r="AX88" i="161" a="1"/>
  <c r="AO115" i="161" a="1"/>
  <c r="N28" i="161" a="1"/>
  <c r="N120" i="161" a="1"/>
  <c r="AL64" i="161" a="1"/>
  <c r="CG43" i="161" a="1"/>
  <c r="CS84" i="161" a="1"/>
  <c r="U35" i="161" a="1"/>
  <c r="BJ68" i="161" a="1"/>
  <c r="AN123" i="161" a="1"/>
  <c r="CG91" i="161" a="1"/>
  <c r="BH20" i="161" a="1"/>
  <c r="AS113" i="161" a="1"/>
  <c r="G48" i="161" a="1"/>
  <c r="BM125" i="161" a="1"/>
  <c r="P32" i="161" a="1"/>
  <c r="AO86" i="161" a="1"/>
  <c r="T69" i="161" a="1"/>
  <c r="BI38" i="161" a="1"/>
  <c r="AL19" i="161" a="1"/>
  <c r="J30" i="161" a="1"/>
  <c r="BC56" i="161" a="1"/>
  <c r="AN43" i="161" a="1"/>
  <c r="BQ47" i="161" a="1"/>
  <c r="CA65" i="161" a="1"/>
  <c r="AU81" i="161" a="1"/>
  <c r="BC70" i="161" a="1"/>
  <c r="E104" i="161" a="1"/>
  <c r="T21" i="161" a="1"/>
  <c r="AK107" i="161" a="1"/>
  <c r="BB73" i="161" a="1"/>
  <c r="AX30" i="161" a="1"/>
  <c r="C26" i="161" a="1"/>
  <c r="BK76" i="161" a="1"/>
  <c r="I40" i="161" a="1"/>
  <c r="S125" i="161" a="1"/>
  <c r="AU55" i="161" a="1"/>
  <c r="CR18" i="161" a="1"/>
  <c r="CG29" i="161" a="1"/>
  <c r="AK112" i="161" a="1"/>
  <c r="AV16" i="161" a="1"/>
  <c r="J84" i="161" a="1"/>
  <c r="BE80" i="161" a="1"/>
  <c r="CM73" i="161" a="1"/>
  <c r="CK109" i="161" a="1"/>
  <c r="AR97" i="161" a="1"/>
  <c r="P122" i="161" a="1"/>
  <c r="L92" i="161" a="1"/>
  <c r="BA89" i="161" a="1"/>
  <c r="BC93" i="161" a="1"/>
  <c r="BU9" i="161" a="1"/>
  <c r="BE107" i="161" a="1"/>
  <c r="BN101" i="161" a="1"/>
  <c r="M92" i="161" a="1"/>
  <c r="AY88" i="161" a="1"/>
  <c r="BH120" i="161" a="1"/>
  <c r="H25" i="161" a="1"/>
  <c r="CF76" i="161" a="1"/>
  <c r="J28" i="161" a="1"/>
  <c r="AX32" i="161" a="1"/>
  <c r="BH98" i="161" a="1"/>
  <c r="CE25" i="161" a="1"/>
  <c r="BR9" i="161" a="1"/>
  <c r="CB76" i="161" a="1"/>
  <c r="BZ53" i="161" a="1"/>
  <c r="AK76" i="161" a="1"/>
  <c r="BV62" i="161" a="1"/>
  <c r="P73" i="161" a="1"/>
  <c r="AO37" i="161" a="1"/>
  <c r="CA40" i="161" a="1"/>
  <c r="CE107" i="161" a="1"/>
  <c r="CR118" i="161" a="1"/>
  <c r="CF35" i="161" a="1"/>
  <c r="CF128" i="161" a="1"/>
  <c r="CB24" i="161" a="1"/>
  <c r="AU26" i="161" a="1"/>
  <c r="AD95" i="161" a="1"/>
  <c r="X99" i="161" a="1"/>
  <c r="AB16" i="161" a="1"/>
  <c r="BE62" i="161" a="1"/>
  <c r="CU71" i="161" a="1"/>
  <c r="BH36" i="161" a="1"/>
  <c r="S86" i="161" a="1"/>
  <c r="N55" i="161" a="1"/>
  <c r="BC29" i="161" a="1"/>
  <c r="N32" i="161" a="1"/>
  <c r="BJ21" i="161" a="1"/>
  <c r="AL47" i="161" a="1"/>
  <c r="AQ18" i="161" a="1"/>
  <c r="CR79" i="161" a="1"/>
  <c r="CO128" i="161" a="1"/>
  <c r="BN76" i="161" a="1"/>
  <c r="CM112" i="161" a="1"/>
  <c r="BF93" i="161" a="1"/>
  <c r="BT77" i="161" a="1"/>
  <c r="P88" i="161" a="1"/>
  <c r="CI73" i="161" a="1"/>
  <c r="S114" i="161" a="1"/>
  <c r="CL15" i="161" a="1"/>
  <c r="BI75" i="161" a="1"/>
  <c r="CO86" i="161" a="1"/>
  <c r="CD53" i="161" a="1"/>
  <c r="F78" i="161" a="1"/>
  <c r="CK47" i="161" a="1"/>
  <c r="BY121" i="161" a="1"/>
  <c r="AD66" i="161" a="1"/>
  <c r="AX103" i="161" a="1"/>
  <c r="T103" i="161" a="1"/>
  <c r="BE108" i="161" a="1"/>
  <c r="D74" i="161" a="1"/>
  <c r="BE114" i="161" a="1"/>
  <c r="BH59" i="161" a="1"/>
  <c r="P92" i="161" a="1"/>
  <c r="D43" i="161" a="1"/>
  <c r="O7" i="161" a="1"/>
  <c r="F111" i="161" a="1"/>
  <c r="CC22" i="161" a="1"/>
  <c r="BG125" i="161" a="1"/>
  <c r="P123" i="161" a="1"/>
  <c r="AP121" i="161" a="1"/>
  <c r="BE99" i="161" a="1"/>
  <c r="CG37" i="161" a="1"/>
  <c r="C107" i="161" a="1"/>
  <c r="J62" i="161" a="1"/>
  <c r="BE44" i="161" a="1"/>
  <c r="AE123" i="161" a="1"/>
  <c r="CQ67" i="161" a="1"/>
  <c r="AS13" i="161" a="1"/>
  <c r="CO14" i="161" a="1"/>
  <c r="BY69" i="161" a="1"/>
  <c r="AD12" i="161" a="1"/>
  <c r="BV77" i="161" a="1"/>
  <c r="E6" i="161" a="1"/>
  <c r="CN132" i="161" a="1"/>
  <c r="T116" i="161" a="1"/>
  <c r="AY37" i="161" a="1"/>
  <c r="CC63" i="161" a="1"/>
  <c r="CP16" i="161" a="1"/>
  <c r="AN86" i="161" a="1"/>
  <c r="Z35" i="161" a="1"/>
  <c r="BE52" i="161" a="1"/>
  <c r="N76" i="161" a="1"/>
  <c r="BL53" i="161" a="1"/>
  <c r="Y58" i="161" a="1"/>
  <c r="U38" i="161" a="1"/>
  <c r="CL50" i="161" a="1"/>
  <c r="BG105" i="161" a="1"/>
  <c r="BC63" i="161" a="1"/>
  <c r="BW88" i="161" a="1"/>
  <c r="AU90" i="161" a="1"/>
  <c r="CG100" i="161" a="1"/>
  <c r="CB126" i="161" a="1"/>
  <c r="CE50" i="161" a="1"/>
  <c r="BR4" i="161" a="1"/>
  <c r="V124" i="161" a="1"/>
  <c r="O84" i="161" a="1"/>
  <c r="BJ19" i="161" a="1"/>
  <c r="AL71" i="161" a="1"/>
  <c r="I30" i="161" a="1"/>
  <c r="CS22" i="161" a="1"/>
  <c r="CK117" i="161" a="1"/>
  <c r="CL126" i="161" a="1"/>
  <c r="BJ106" i="161" a="1"/>
  <c r="I65" i="161" a="1"/>
  <c r="E108" i="161" a="1"/>
  <c r="BH23" i="161" a="1"/>
  <c r="D52" i="161" a="1"/>
  <c r="CU89" i="161" a="1"/>
  <c r="CL109" i="161" a="1"/>
  <c r="BU80" i="161" a="1"/>
  <c r="CQ34" i="161" a="1"/>
  <c r="CO96" i="161" a="1"/>
  <c r="CK51" i="161" a="1"/>
  <c r="S98" i="161" a="1"/>
  <c r="M50" i="161" a="1"/>
  <c r="CI72" i="161" a="1"/>
  <c r="AJ100" i="161" a="1"/>
  <c r="AF48" i="161" a="1"/>
  <c r="AP94" i="161" a="1"/>
  <c r="AJ108" i="161" a="1"/>
  <c r="U48" i="161" a="1"/>
  <c r="CI117" i="161" a="1"/>
  <c r="CA32" i="161" a="1"/>
  <c r="F28" i="161" a="1"/>
  <c r="D18" i="161" a="1"/>
  <c r="T65" i="161" a="1"/>
  <c r="BZ8" i="161" a="1"/>
  <c r="G100" i="161" a="1"/>
  <c r="BU18" i="161" a="1"/>
  <c r="BB36" i="161" a="1"/>
  <c r="AN129" i="161" a="1"/>
  <c r="AU93" i="161" a="1"/>
  <c r="BG36" i="161" a="1"/>
  <c r="AP13" i="161" a="1"/>
  <c r="G112" i="161" a="1"/>
  <c r="BE96" i="161" a="1"/>
  <c r="CM36" i="161" a="1"/>
  <c r="AO28" i="161" a="1"/>
  <c r="C113" i="161" a="1"/>
  <c r="BV15" i="161" a="1"/>
  <c r="AG110" i="161" a="1"/>
  <c r="AU32" i="161" a="1"/>
  <c r="AX39" i="161" a="1"/>
  <c r="CE63" i="161" a="1"/>
  <c r="AP42" i="161" a="1"/>
  <c r="CF65" i="161" a="1"/>
  <c r="BS115" i="161" a="1"/>
  <c r="K36" i="161" a="1"/>
  <c r="V46" i="161" a="1"/>
  <c r="BM93" i="161" a="1"/>
  <c r="CO49" i="161" a="1"/>
  <c r="AB57" i="161" a="1"/>
  <c r="K90" i="161" a="1"/>
  <c r="CL111" i="161" a="1"/>
  <c r="K59" i="161" a="1"/>
  <c r="R109" i="161" a="1"/>
  <c r="W33" i="161" a="1"/>
  <c r="CF111" i="161" a="1"/>
  <c r="AT47" i="161" a="1"/>
  <c r="AY72" i="161" a="1"/>
  <c r="BZ127" i="161" a="1"/>
  <c r="BW105" i="161" a="1"/>
  <c r="AW53" i="161" a="1"/>
  <c r="BI70" i="161" a="1"/>
  <c r="AO85" i="161" a="1"/>
  <c r="AK126" i="161" a="1"/>
  <c r="AT73" i="161" a="1"/>
  <c r="CR99" i="161" a="1"/>
  <c r="CJ32" i="161" a="1"/>
  <c r="S46" i="161" a="1"/>
  <c r="CM114" i="161" a="1"/>
  <c r="AB26" i="161" a="1"/>
  <c r="AM41" i="161" a="1"/>
  <c r="AU23" i="161" a="1"/>
  <c r="CK84" i="161" a="1"/>
  <c r="Z19" i="161" a="1"/>
  <c r="BE126" i="161" a="1"/>
  <c r="X66" i="161" a="1"/>
  <c r="U99" i="161" a="1"/>
  <c r="CJ89" i="161" a="1"/>
  <c r="BM66" i="161" a="1"/>
  <c r="N23" i="161" a="1"/>
  <c r="AK29" i="161" a="1"/>
  <c r="CC74" i="161" a="1"/>
  <c r="AX131" i="161" a="1"/>
  <c r="CQ44" i="161" a="1"/>
  <c r="BZ5" i="161" a="1"/>
  <c r="BB14" i="161" a="1"/>
  <c r="CB6" i="161" a="1"/>
  <c r="CE132" i="161" a="1"/>
  <c r="Z63" i="161" a="1"/>
  <c r="BN91" i="161" a="1"/>
  <c r="AK111" i="161" a="1"/>
  <c r="P7" i="161" a="1"/>
  <c r="BH106" i="161" a="1"/>
  <c r="CH96" i="161" a="1"/>
  <c r="CM43" i="161" a="1"/>
  <c r="CE74" i="161" a="1"/>
  <c r="J79" i="161" a="1"/>
  <c r="BT62" i="161" a="1"/>
  <c r="E93" i="161" a="1"/>
  <c r="AW41" i="161" a="1"/>
  <c r="G110" i="161" a="1"/>
  <c r="CU60" i="161" a="1"/>
  <c r="BV51" i="161" a="1"/>
  <c r="AF30" i="161" a="1"/>
  <c r="AE93" i="161" a="1"/>
  <c r="CE128" i="161" a="1"/>
  <c r="BF31" i="161" a="1"/>
  <c r="BN54" i="161" a="1"/>
  <c r="AQ60" i="161" a="1"/>
  <c r="CG66" i="161" a="1"/>
  <c r="BH100" i="161" a="1"/>
  <c r="CI60" i="161" a="1"/>
  <c r="J3" i="161" a="1"/>
  <c r="P54" i="161" a="1"/>
  <c r="AV99" i="161" a="1"/>
  <c r="CD4" i="161" a="1"/>
  <c r="AA117" i="161" a="1"/>
  <c r="BS55" i="161" a="1"/>
  <c r="M109" i="161" a="1"/>
  <c r="Q77" i="161" a="1"/>
  <c r="BX14" i="161" a="1"/>
  <c r="BS75" i="161" a="1"/>
  <c r="CB34" i="161" a="1"/>
  <c r="AJ56" i="161" a="1"/>
  <c r="M66" i="161" a="1"/>
  <c r="BU40" i="161" a="1"/>
  <c r="U96" i="161" a="1"/>
  <c r="AQ102" i="161" a="1"/>
  <c r="BE82" i="161" a="1"/>
  <c r="BX88" i="161" a="1"/>
  <c r="BK66" i="161" a="1"/>
  <c r="CD62" i="161" a="1"/>
  <c r="AU75" i="161" a="1"/>
  <c r="Y46" i="161" a="1"/>
  <c r="AC108" i="161" a="1"/>
  <c r="AA125" i="161" a="1"/>
  <c r="E111" i="161" a="1"/>
  <c r="CD50" i="161" a="1"/>
  <c r="BN106" i="161" a="1"/>
  <c r="CA6" i="161" a="1"/>
  <c r="CK126" i="161" a="1"/>
  <c r="AS36" i="161" a="1"/>
  <c r="BG108" i="161" a="1"/>
  <c r="N108" i="161" a="1"/>
  <c r="BX58" i="161" a="1"/>
  <c r="BD63" i="161" a="1"/>
  <c r="R55" i="161" a="1"/>
  <c r="BC132" i="161" a="1"/>
  <c r="CB85" i="161" a="1"/>
  <c r="BA106" i="161" a="1"/>
  <c r="AW48" i="161" a="1"/>
  <c r="AF83" i="161" a="1"/>
  <c r="CM48" i="161" a="1"/>
  <c r="BL32" i="161" a="1"/>
  <c r="BR27" i="161" a="1"/>
  <c r="AL41" i="161" a="1"/>
  <c r="X78" i="161" a="1"/>
  <c r="BB50" i="161" a="1"/>
  <c r="P40" i="161" a="1"/>
  <c r="AM96" i="161" a="1"/>
  <c r="BZ79" i="161" a="1"/>
  <c r="AT99" i="161" a="1"/>
  <c r="C120" i="161" a="1"/>
  <c r="Z49" i="161" a="1"/>
  <c r="CD87" i="161" a="1"/>
  <c r="AE112" i="161" a="1"/>
  <c r="AC112" i="161" a="1"/>
  <c r="I119" i="161" a="1"/>
  <c r="BW14" i="161" a="1"/>
  <c r="BI51" i="161" a="1"/>
  <c r="AP37" i="161" a="1"/>
  <c r="AD83" i="161" a="1"/>
  <c r="AL104" i="161" a="1"/>
  <c r="CB129" i="161" a="1"/>
  <c r="AW43" i="161" a="1"/>
  <c r="AR57" i="161" a="1"/>
  <c r="Z76" i="161" a="1"/>
  <c r="BQ37" i="161" a="1"/>
  <c r="BJ7" i="161" a="1"/>
  <c r="CE96" i="161" a="1"/>
  <c r="BJ35" i="161" a="1"/>
  <c r="AW98" i="161" a="1"/>
  <c r="CI91" i="161" a="1"/>
  <c r="AQ74" i="161" a="1"/>
  <c r="CJ48" i="161" a="1"/>
  <c r="CA69" i="161" a="1"/>
  <c r="BI53" i="161" a="1"/>
  <c r="AG54" i="161" a="1"/>
  <c r="BA69" i="161" a="1"/>
  <c r="CD95" i="161" a="1"/>
  <c r="BE89" i="161" a="1"/>
  <c r="CF71" i="161" a="1"/>
  <c r="AD30" i="161" a="1"/>
  <c r="BV82" i="161" a="1"/>
  <c r="BL61" i="161" a="1"/>
  <c r="BV58" i="161" a="1"/>
  <c r="BM14" i="161" a="1"/>
  <c r="BS125" i="161" a="1"/>
  <c r="CF104" i="161" a="1"/>
  <c r="D49" i="161" a="1"/>
  <c r="CB66" i="161" a="1"/>
  <c r="BH8" i="161" a="1"/>
  <c r="CJ11" i="161" a="1"/>
  <c r="CH114" i="161" a="1"/>
  <c r="AP15" i="161" a="1"/>
  <c r="CS82" i="161" a="1"/>
  <c r="CT126" i="161" a="1"/>
  <c r="CJ54" i="161" a="1"/>
  <c r="AU128" i="161" a="1"/>
  <c r="J61" i="161" a="1"/>
  <c r="AE127" i="161" a="1"/>
  <c r="AJ126" i="161" a="1"/>
  <c r="AU44" i="161" a="1"/>
  <c r="BN50" i="161" a="1"/>
  <c r="CG78" i="161" a="1"/>
  <c r="CC20" i="161" a="1"/>
  <c r="CH38" i="161" a="1"/>
  <c r="S108" i="161" a="1"/>
  <c r="Y13" i="161" a="1"/>
  <c r="N43" i="161" a="1"/>
  <c r="I92" i="161" a="1"/>
  <c r="AF114" i="161" a="1"/>
  <c r="V65" i="161" a="1"/>
  <c r="AT74" i="161" a="1"/>
  <c r="Y104" i="161" a="1"/>
  <c r="G129" i="161" a="1"/>
  <c r="I69" i="161" a="1"/>
  <c r="BD4" i="161" a="1"/>
  <c r="AO100" i="161" a="1"/>
  <c r="BY16" i="161" a="1"/>
  <c r="Q14" i="161" a="1"/>
  <c r="E123" i="161" a="1"/>
  <c r="AU13" i="161" a="1"/>
  <c r="N113" i="161" a="1"/>
  <c r="CU124" i="161" a="1"/>
  <c r="D67" i="161" a="1"/>
  <c r="AQ50" i="161" a="1"/>
  <c r="AC47" i="161" a="1"/>
  <c r="D90" i="161" a="1"/>
  <c r="C104" i="161" a="1"/>
  <c r="BE43" i="161" a="1"/>
  <c r="CM93" i="161" a="1"/>
  <c r="BS82" i="161" a="1"/>
  <c r="CL36" i="161" a="1"/>
  <c r="CU34" i="161" a="1"/>
  <c r="AW29" i="161" a="1"/>
  <c r="W86" i="161" a="1"/>
  <c r="AW6" i="161" a="1"/>
  <c r="AN102" i="161" a="1"/>
  <c r="Z117" i="161" a="1"/>
  <c r="CK81" i="161" a="1"/>
  <c r="AV127" i="161" a="1"/>
  <c r="P90" i="161" a="1"/>
  <c r="V16" i="161" a="1"/>
  <c r="I75" i="161" a="1"/>
  <c r="CD20" i="161" a="1"/>
  <c r="CA112" i="161" a="1"/>
  <c r="Y63" i="161" a="1"/>
  <c r="CR15" i="161" a="1"/>
  <c r="AP125" i="161" a="1"/>
  <c r="BU59" i="161" a="1"/>
  <c r="M102" i="161" a="1"/>
  <c r="P47" i="161" a="1"/>
  <c r="CF20" i="161" a="1"/>
  <c r="G8" i="161" a="1"/>
  <c r="AQ82" i="161" a="1"/>
  <c r="CD45" i="161" a="1"/>
  <c r="T5" i="161" a="1"/>
  <c r="CB87" i="161" a="1"/>
  <c r="F131" i="161" a="1"/>
  <c r="AG34" i="161" a="1"/>
  <c r="AP98" i="161" a="1"/>
  <c r="AB58" i="161" a="1"/>
  <c r="AR95" i="161" a="1"/>
  <c r="AF62" i="161" a="1"/>
  <c r="CO11" i="161" a="1"/>
  <c r="BE13" i="161" a="1"/>
  <c r="Q44" i="161" a="1"/>
  <c r="Y54" i="161" a="1"/>
  <c r="BI105" i="161" a="1"/>
  <c r="CD64" i="161" a="1"/>
  <c r="AM109" i="161" a="1"/>
  <c r="BH57" i="161" a="1"/>
  <c r="U17" i="161" a="1"/>
  <c r="CN74" i="161" a="1"/>
  <c r="BN95" i="161" a="1"/>
  <c r="AQ47" i="161" a="1"/>
  <c r="V7" i="161" a="1"/>
  <c r="D66" i="161" a="1"/>
  <c r="CA81" i="161" a="1"/>
  <c r="V87" i="161" a="1"/>
  <c r="BR69" i="161" a="1"/>
  <c r="CM32" i="161" a="1"/>
  <c r="N68" i="161" a="1"/>
  <c r="AC30" i="161" a="1"/>
  <c r="U61" i="161" a="1"/>
  <c r="BW26" i="161" a="1"/>
  <c r="BG92" i="161" a="1"/>
  <c r="AJ120" i="161" a="1"/>
  <c r="BU102" i="161" a="1"/>
  <c r="BJ89" i="161" a="1"/>
  <c r="CE129" i="161" a="1"/>
  <c r="CK102" i="161" a="1"/>
  <c r="CC119" i="161" a="1"/>
  <c r="CN100" i="161" a="1"/>
  <c r="CG19" i="161" a="1"/>
  <c r="AT58" i="161" a="1"/>
  <c r="AF39" i="161" a="1"/>
  <c r="D111" i="161" a="1"/>
  <c r="AN11" i="161" a="1"/>
  <c r="CB83" i="161" a="1"/>
  <c r="BZ82" i="161" a="1"/>
  <c r="AM62" i="161" a="1"/>
  <c r="BU35" i="161" a="1"/>
  <c r="AB8" i="161" a="1"/>
  <c r="AL63" i="161" a="1"/>
  <c r="S81" i="161" a="1"/>
  <c r="V53" i="161" a="1"/>
  <c r="CF33" i="161" a="1"/>
  <c r="BB28" i="161" a="1"/>
  <c r="CM79" i="161" a="1"/>
  <c r="Y117" i="161" a="1"/>
  <c r="AU117" i="161" a="1"/>
  <c r="AB17" i="161" a="1"/>
  <c r="AW3" i="161" a="1"/>
  <c r="AU31" i="161" a="1"/>
  <c r="AO123" i="161" a="1"/>
  <c r="AZ129" i="161" a="1"/>
  <c r="F127" i="161" a="1"/>
  <c r="BI96" i="161" a="1"/>
  <c r="BC31" i="161" a="1"/>
  <c r="BQ67" i="161" a="1"/>
  <c r="BX17" i="161" a="1"/>
  <c r="AD73" i="161" a="1"/>
  <c r="BB98" i="161" a="1"/>
  <c r="BG64" i="161" a="1"/>
  <c r="V41" i="161" a="1"/>
  <c r="CA77" i="161" a="1"/>
  <c r="T96" i="161" a="1"/>
  <c r="BV99" i="161" a="1"/>
  <c r="AN110" i="161" a="1"/>
  <c r="CU97" i="161" a="1"/>
  <c r="J27" i="161" a="1"/>
  <c r="AG13" i="161" a="1"/>
  <c r="BU109" i="161" a="1"/>
  <c r="AU25" i="161" a="1"/>
  <c r="CA98" i="161" a="1"/>
  <c r="N70" i="161" a="1"/>
  <c r="AK114" i="161" a="1"/>
  <c r="AD13" i="161" a="1"/>
  <c r="C98" i="161" a="1"/>
  <c r="O78" i="161" a="1"/>
  <c r="BG28" i="161" a="1"/>
  <c r="J8" i="161" a="1"/>
  <c r="BH6" i="161" a="1"/>
  <c r="Y78" i="161" a="1"/>
  <c r="CG8" i="161" a="1"/>
  <c r="BD12" i="161" a="1"/>
  <c r="CL26" i="161" a="1"/>
  <c r="G86" i="161" a="1"/>
  <c r="CF82" i="161" a="1"/>
  <c r="H9" i="161" a="1"/>
  <c r="BQ31" i="161" a="1"/>
  <c r="CA88" i="161" a="1"/>
  <c r="CE112" i="161" a="1"/>
  <c r="U73" i="161" a="1"/>
  <c r="AO5" i="161" a="1"/>
  <c r="BY67" i="161" a="1"/>
  <c r="S97" i="161" a="1"/>
  <c r="AN93" i="161" a="1"/>
  <c r="K55" i="161" a="1"/>
  <c r="BG115" i="161" a="1"/>
  <c r="S56" i="161" a="1"/>
  <c r="AC86" i="161" a="1"/>
  <c r="CD31" i="161" a="1"/>
  <c r="AW93" i="161" a="1"/>
  <c r="BT36" i="161" a="1"/>
  <c r="BF69" i="161" a="1"/>
  <c r="AF127" i="161" a="1"/>
  <c r="AB47" i="161" a="1"/>
  <c r="BF99" i="161" a="1"/>
  <c r="U113" i="161" a="1"/>
  <c r="T67" i="161" a="1"/>
  <c r="I26" i="161" a="1"/>
  <c r="BD3" i="161" a="1"/>
  <c r="AW23" i="161" a="1"/>
  <c r="Y51" i="161" a="1"/>
  <c r="G104" i="161" a="1"/>
  <c r="D63" i="161" a="1"/>
  <c r="BK124" i="161" a="1"/>
  <c r="U124" i="161" a="1"/>
  <c r="AQ42" i="161" a="1"/>
  <c r="U44" i="161" a="1"/>
  <c r="F98" i="161" a="1"/>
  <c r="Q15" i="161" a="1"/>
  <c r="BF112" i="161" a="1"/>
  <c r="S42" i="161" a="1"/>
  <c r="AK70" i="161" a="1"/>
  <c r="BZ11" i="161" a="1"/>
  <c r="BL14" i="161" a="1"/>
  <c r="CS45" i="161" a="1"/>
  <c r="D110" i="161" a="1"/>
  <c r="AL37" i="161" a="1"/>
  <c r="W71" i="161" a="1"/>
  <c r="CN40" i="161" a="1"/>
  <c r="CG107" i="161" a="1"/>
  <c r="T54" i="161" a="1"/>
  <c r="BS19" i="161" a="1"/>
  <c r="AV116" i="161" a="1"/>
  <c r="CR128" i="161" a="1"/>
  <c r="E4" i="161" a="1"/>
  <c r="BJ20" i="161" a="1"/>
  <c r="BD75" i="161" a="1"/>
  <c r="BR82" i="161" a="1"/>
  <c r="AV50" i="161" a="1"/>
  <c r="AZ5" i="161" a="1"/>
  <c r="P79" i="161" a="1"/>
  <c r="BN27" i="161" a="1"/>
  <c r="CQ90" i="161" a="1"/>
  <c r="I76" i="161" a="1"/>
  <c r="CA73" i="161" a="1"/>
  <c r="AV24" i="161" a="1"/>
  <c r="AB67" i="161" a="1"/>
  <c r="BB130" i="161" a="1"/>
  <c r="BE46" i="161" a="1"/>
  <c r="V8" i="161" a="1"/>
  <c r="BM124" i="161" a="1"/>
  <c r="N63" i="161" a="1"/>
  <c r="BZ10" i="161" a="1"/>
  <c r="BI85" i="161" a="1"/>
  <c r="CP44" i="161" a="1"/>
  <c r="CB71" i="161" a="1"/>
  <c r="BQ112" i="161" a="1"/>
  <c r="BL112" i="161" a="1"/>
  <c r="BW15" i="161" a="1"/>
  <c r="CD40" i="161" a="1"/>
  <c r="R32" i="161" a="1"/>
  <c r="U11" i="161" a="1"/>
  <c r="BI61" i="161" a="1"/>
  <c r="BZ125" i="161" a="1"/>
  <c r="AL112" i="161" a="1"/>
  <c r="O44" i="161" a="1"/>
  <c r="Y126" i="161" a="1"/>
  <c r="AW32" i="161" a="1"/>
  <c r="BX103" i="161" a="1"/>
  <c r="AQ81" i="161" a="1"/>
  <c r="AP104" i="161" a="1"/>
  <c r="CC28" i="161" a="1"/>
  <c r="CI49" i="161" a="1"/>
  <c r="CP63" i="161" a="1"/>
  <c r="K86" i="161" a="1"/>
  <c r="P100" i="161" a="1"/>
  <c r="AZ64" i="161" a="1"/>
  <c r="N86" i="161" a="1"/>
  <c r="AY106" i="161" a="1"/>
  <c r="CB74" i="161" a="1"/>
  <c r="BE10" i="161" a="1"/>
  <c r="G124" i="161" a="1"/>
  <c r="AR110" i="161" a="1"/>
  <c r="AZ31" i="161" a="1"/>
  <c r="AW115" i="161" a="1"/>
  <c r="BT97" i="161" a="1"/>
  <c r="E74" i="161" a="1"/>
  <c r="AG128" i="161" a="1"/>
  <c r="BD65" i="161" a="1"/>
  <c r="W79" i="161" a="1"/>
  <c r="BG9" i="161" a="1"/>
  <c r="BK37" i="161" a="1"/>
  <c r="AX122" i="161" a="1"/>
  <c r="AJ132" i="161" a="1"/>
  <c r="R118" i="161" a="1"/>
  <c r="W43" i="161" a="1"/>
  <c r="AL108" i="161" a="1"/>
  <c r="AY124" i="161" a="1"/>
  <c r="H80" i="161" a="1"/>
  <c r="BL122" i="161" a="1"/>
  <c r="CI61" i="161" a="1"/>
  <c r="BK128" i="161" a="1"/>
  <c r="AJ78" i="161" a="1"/>
  <c r="AS99" i="161" a="1"/>
  <c r="BQ107" i="161" a="1"/>
  <c r="CI83" i="161" a="1"/>
  <c r="BM36" i="161" a="1"/>
  <c r="BZ13" i="161" a="1"/>
  <c r="W80" i="161" a="1"/>
  <c r="M52" i="161" a="1"/>
  <c r="CI118" i="161" a="1"/>
  <c r="CI105" i="161" a="1"/>
  <c r="BE124" i="161" a="1"/>
  <c r="AX58" i="161" a="1"/>
  <c r="W99" i="161" a="1"/>
  <c r="P30" i="161" a="1"/>
  <c r="AZ121" i="161" a="1"/>
  <c r="BK74" i="161" a="1"/>
  <c r="BR31" i="161" a="1"/>
  <c r="AX66" i="161" a="1"/>
  <c r="N44" i="161" a="1"/>
  <c r="CN53" i="161" a="1"/>
  <c r="CH43" i="161" a="1"/>
  <c r="BG87" i="161" a="1"/>
  <c r="BE30" i="161" a="1"/>
  <c r="BW62" i="161" a="1"/>
  <c r="H65" i="161" a="1"/>
  <c r="BL44" i="161" a="1"/>
  <c r="BL73" i="161" a="1"/>
  <c r="CM10" i="161" a="1"/>
  <c r="BJ51" i="161" a="1"/>
  <c r="I49" i="161" a="1"/>
  <c r="BF118" i="161" a="1"/>
  <c r="BR114" i="161" a="1"/>
  <c r="M25" i="161" a="1"/>
  <c r="BE54" i="161" a="1"/>
  <c r="BS132" i="161" a="1"/>
  <c r="CD38" i="161" a="1"/>
  <c r="AG26" i="161" a="1"/>
  <c r="CN115" i="161" a="1"/>
  <c r="G32" i="161" a="1"/>
  <c r="I83" i="161" a="1"/>
  <c r="AR67" i="161" a="1"/>
  <c r="BV123" i="161" a="1"/>
  <c r="Z40" i="161" a="1"/>
  <c r="AP116" i="161" a="1"/>
  <c r="CB49" i="161" a="1"/>
  <c r="CG75" i="161" a="1"/>
  <c r="BL45" i="161" a="1"/>
  <c r="AT66" i="161" a="1"/>
  <c r="BH40" i="161" a="1"/>
  <c r="CH36" i="161" a="1"/>
  <c r="M98" i="161" a="1"/>
  <c r="CB54" i="161" a="1"/>
  <c r="N100" i="161" a="1"/>
  <c r="AP28" i="161" a="1"/>
  <c r="AR84" i="161" a="1"/>
  <c r="X109" i="161" a="1"/>
  <c r="BV104" i="161" a="1"/>
  <c r="AQ41" i="161" a="1"/>
  <c r="N40" i="161" a="1"/>
  <c r="AK82" i="161" a="1"/>
  <c r="G21" i="161" a="1"/>
  <c r="AT35" i="161" a="1"/>
  <c r="AQ40" i="161" a="1"/>
  <c r="BM88" i="161" a="1"/>
  <c r="AW114" i="161" a="1"/>
  <c r="AP111" i="161" a="1"/>
  <c r="C41" i="161" a="1"/>
  <c r="AV33" i="161" a="1"/>
  <c r="AP93" i="161" a="1"/>
  <c r="BG85" i="161" a="1"/>
  <c r="BU33" i="161" a="1"/>
  <c r="AO13" i="161" a="1"/>
  <c r="D107" i="161" a="1"/>
  <c r="BY30" i="161" a="1"/>
  <c r="BC51" i="161" a="1"/>
  <c r="BC128" i="161" a="1"/>
  <c r="C131" i="161" a="1"/>
  <c r="E3" i="161" a="1"/>
  <c r="CI109" i="161" a="1"/>
  <c r="F24" i="161" a="1"/>
  <c r="AQ127" i="161" a="1"/>
  <c r="K53" i="161" a="1"/>
  <c r="BR51" i="161" a="1"/>
  <c r="AQ118" i="161" a="1"/>
  <c r="BN96" i="161" a="1"/>
  <c r="BA10" i="161" a="1"/>
  <c r="BZ92" i="161" a="1"/>
  <c r="J55" i="161" a="1"/>
  <c r="CE19" i="161" a="1"/>
  <c r="BI84" i="161" a="1"/>
  <c r="M9" i="161" a="1"/>
  <c r="AG50" i="161" a="1"/>
  <c r="BG29" i="161" a="1"/>
  <c r="AU92" i="161" a="1"/>
  <c r="BS130" i="161" a="1"/>
  <c r="CQ42" i="161" a="1"/>
  <c r="AR24" i="161" a="1"/>
  <c r="CL4" i="161" a="1"/>
  <c r="O24" i="161" a="1"/>
  <c r="CP75" i="161" a="1"/>
  <c r="CT95" i="161" a="1"/>
  <c r="CT97" i="161" a="1"/>
  <c r="AW83" i="161" a="1"/>
  <c r="CU69" i="161" a="1"/>
  <c r="O36" i="161" a="1"/>
  <c r="BA75" i="161" a="1"/>
  <c r="CE110" i="161" a="1"/>
  <c r="BZ36" i="161" a="1"/>
  <c r="AR16" i="161" a="1"/>
  <c r="BI74" i="161" a="1"/>
  <c r="P129" i="161" a="1"/>
  <c r="CB52" i="161" a="1"/>
  <c r="BD48" i="161" a="1"/>
  <c r="Y55" i="161" a="1"/>
  <c r="V31" i="161" a="1"/>
  <c r="AD71" i="161" a="1"/>
  <c r="CN43" i="161" a="1"/>
  <c r="E112" i="161" a="1"/>
  <c r="I29" i="161" a="1"/>
  <c r="AN25" i="161" a="1"/>
  <c r="CF87" i="161" a="1"/>
  <c r="BK117" i="161" a="1"/>
  <c r="BZ102" i="161" a="1"/>
  <c r="BW50" i="161" a="1"/>
  <c r="O75" i="161" a="1"/>
  <c r="BT15" i="161" a="1"/>
  <c r="CT3" i="161" a="1"/>
  <c r="AE18" i="161" a="1"/>
  <c r="CC69" i="161" a="1"/>
  <c r="CJ72" i="161" a="1"/>
  <c r="K51" i="161" a="1"/>
  <c r="BW51" i="161" a="1"/>
  <c r="K54" i="161" a="1"/>
  <c r="BG10" i="161" a="1"/>
  <c r="BZ4" i="161" a="1"/>
  <c r="X28" i="161" a="1"/>
  <c r="R29" i="161" a="1"/>
  <c r="AT107" i="161" a="1"/>
  <c r="BG109" i="161" a="1"/>
  <c r="BZ74" i="161" a="1"/>
  <c r="W109" i="161" a="1"/>
  <c r="AQ121" i="161" a="1"/>
  <c r="BK90" i="161" a="1"/>
  <c r="CI132" i="161" a="1"/>
  <c r="E81" i="161" a="1"/>
  <c r="D16" i="161" a="1"/>
  <c r="CO129" i="161" a="1"/>
  <c r="K30" i="161" a="1"/>
  <c r="Z78" i="161" a="1"/>
  <c r="CP118" i="161" a="1"/>
  <c r="AN67" i="161" a="1"/>
  <c r="BN42" i="161" a="1"/>
  <c r="AZ92" i="161" a="1"/>
  <c r="BF94" i="161" a="1"/>
  <c r="CS28" i="161" a="1"/>
  <c r="AG87" i="161" a="1"/>
  <c r="CK115" i="161" a="1"/>
  <c r="CM122" i="161" a="1"/>
  <c r="AB94" i="161" a="1"/>
  <c r="BF79" i="161" a="1"/>
  <c r="AD42" i="161" a="1"/>
  <c r="BK121" i="161" a="1"/>
  <c r="AR75" i="161" a="1"/>
  <c r="E23" i="161" a="1"/>
  <c r="Z79" i="161" a="1"/>
  <c r="AC46" i="161" a="1"/>
  <c r="BC92" i="161" a="1"/>
  <c r="BZ12" i="161" a="1"/>
  <c r="N48" i="161" a="1"/>
  <c r="BM112" i="161" a="1"/>
  <c r="CR90" i="161" a="1"/>
  <c r="BQ63" i="161" a="1"/>
  <c r="CL95" i="161" a="1"/>
  <c r="CO130" i="161" a="1"/>
  <c r="AZ67" i="161" a="1"/>
  <c r="BD56" i="161" a="1"/>
  <c r="BQ13" i="161" a="1"/>
  <c r="CB109" i="161" a="1"/>
  <c r="BC33" i="161" a="1"/>
  <c r="AS121" i="161" a="1"/>
  <c r="CM117" i="161" a="1"/>
  <c r="U37" i="161" a="1"/>
  <c r="AE78" i="161" a="1"/>
  <c r="BI79" i="161" a="1"/>
  <c r="Y123" i="161" a="1"/>
  <c r="G51" i="161" a="1"/>
  <c r="AC21" i="161" a="1"/>
  <c r="D64" i="161" a="1"/>
  <c r="D5" i="161" a="1"/>
  <c r="AM90" i="161" a="1"/>
  <c r="AQ125" i="161" a="1"/>
  <c r="AX123" i="161" a="1"/>
  <c r="CQ108" i="161" a="1"/>
  <c r="BA131" i="161" a="1"/>
  <c r="AD67" i="161" a="1"/>
  <c r="BL9" i="161" a="1"/>
  <c r="AW112" i="161" a="1"/>
  <c r="CI76" i="161" a="1"/>
  <c r="J102" i="161" a="1"/>
  <c r="C105" i="161" a="1"/>
  <c r="L121" i="161" a="1"/>
  <c r="Q113" i="161" a="1"/>
  <c r="AD51" i="161" a="1"/>
  <c r="R8" i="161" a="1"/>
  <c r="BA51" i="161" a="1"/>
  <c r="L125" i="161" a="1"/>
  <c r="BT120" i="161" a="1"/>
  <c r="AZ28" i="161" a="1"/>
  <c r="C64" i="161" a="1"/>
  <c r="I9" i="161" a="1"/>
  <c r="AR114" i="161" a="1"/>
  <c r="BH95" i="161" a="1"/>
  <c r="AA114" i="161" a="1"/>
  <c r="BM12" i="161" a="1"/>
  <c r="CF85" i="161" a="1"/>
  <c r="M118" i="161" a="1"/>
  <c r="CM49" i="161" a="1"/>
  <c r="BE19" i="161" a="1"/>
  <c r="AG98" i="161" a="1"/>
  <c r="BT41" i="161" a="1"/>
  <c r="BT87" i="161" a="1"/>
  <c r="BI73" i="161" a="1"/>
  <c r="BJ8" i="161" a="1"/>
  <c r="BC26" i="161" a="1"/>
  <c r="BQ87" i="161" a="1"/>
  <c r="N57" i="161" a="1"/>
  <c r="BT61" i="161" a="1"/>
  <c r="O89" i="161" a="1"/>
  <c r="CS69" i="161" a="1"/>
  <c r="AX40" i="161" a="1"/>
  <c r="V56" i="161" a="1"/>
  <c r="N17" i="161" a="1"/>
  <c r="BL20" i="161" a="1"/>
  <c r="S116" i="161" a="1"/>
  <c r="O129" i="161" a="1"/>
  <c r="AM39" i="161" a="1"/>
  <c r="V76" i="161" a="1"/>
  <c r="F52" i="161" a="1"/>
  <c r="AM74" i="161" a="1"/>
  <c r="CR56" i="161" a="1"/>
  <c r="CM118" i="161" a="1"/>
  <c r="BZ49" i="161" a="1"/>
  <c r="BE113" i="161" a="1"/>
  <c r="AY68" i="161" a="1"/>
  <c r="CS46" i="161" a="1"/>
  <c r="S11" i="161" a="1"/>
  <c r="AC117" i="161" a="1"/>
  <c r="BU47" i="161" a="1"/>
  <c r="W90" i="161" a="1"/>
  <c r="BA85" i="161" a="1"/>
  <c r="AK119" i="161" a="1"/>
  <c r="AD33" i="161" a="1"/>
  <c r="BR88" i="161" a="1"/>
  <c r="CM47" i="161" a="1"/>
  <c r="AR18" i="161" a="1"/>
  <c r="AK53" i="161" a="1"/>
  <c r="BG55" i="161" a="1"/>
  <c r="BB11" i="161" a="1"/>
  <c r="CN119" i="161" a="1"/>
  <c r="BF109" i="161" a="1"/>
  <c r="R87" i="161" a="1"/>
  <c r="X68" i="161" a="1"/>
  <c r="BX62" i="161" a="1"/>
  <c r="K108" i="161" a="1"/>
  <c r="E116" i="161" a="1"/>
  <c r="CK78" i="161" a="1"/>
  <c r="CD102" i="161" a="1"/>
  <c r="AM42" i="161" a="1"/>
  <c r="CL6" i="161" a="1"/>
  <c r="CF117" i="161" a="1"/>
  <c r="BT116" i="161" a="1"/>
  <c r="AQ12" i="161" a="1"/>
  <c r="U23" i="161" a="1"/>
  <c r="CD12" i="161" a="1"/>
  <c r="O104" i="161" a="1"/>
  <c r="W26" i="161" a="1"/>
  <c r="AN124" i="161" a="1"/>
  <c r="AP30" i="161" a="1"/>
  <c r="AV120" i="161" a="1"/>
  <c r="BQ73" i="161" a="1"/>
  <c r="BK49" i="161" a="1"/>
  <c r="G119" i="161" a="1"/>
  <c r="AX8" i="161" a="1"/>
  <c r="AM48" i="161" a="1"/>
  <c r="Y15" i="161" a="1"/>
  <c r="AR118" i="161" a="1"/>
  <c r="CP100" i="161" a="1"/>
  <c r="BX92" i="161" a="1"/>
  <c r="AP109" i="161" a="1"/>
  <c r="BM40" i="161" a="1"/>
  <c r="V102" i="161" a="1"/>
  <c r="CL102" i="161" a="1"/>
  <c r="CJ124" i="161" a="1"/>
  <c r="AD125" i="161" a="1"/>
  <c r="BZ77" i="161" a="1"/>
  <c r="F67" i="161" a="1"/>
  <c r="R62" i="161" a="1"/>
  <c r="BA121" i="161" a="1"/>
  <c r="BY24" i="161" a="1"/>
  <c r="CN61" i="161" a="1"/>
  <c r="H81" i="161" a="1"/>
  <c r="BC121" i="161" a="1"/>
  <c r="CP97" i="161" a="1"/>
  <c r="AX47" i="161" a="1"/>
  <c r="T126" i="161" a="1"/>
  <c r="BX120" i="161" a="1"/>
  <c r="M132" i="161" a="1"/>
  <c r="AY128" i="161" a="1"/>
  <c r="CS25" i="161" a="1"/>
  <c r="AK47" i="161" a="1"/>
  <c r="BW94" i="161" a="1"/>
  <c r="BL125" i="161" a="1"/>
  <c r="BF57" i="161" a="1"/>
  <c r="I88" i="161" a="1"/>
  <c r="P78" i="161" a="1"/>
  <c r="AV45" i="161" a="1"/>
  <c r="BR11" i="161" a="1"/>
  <c r="AE91" i="161" a="1"/>
  <c r="AO112" i="161" a="1"/>
  <c r="BW107" i="161" a="1"/>
  <c r="AS105" i="161" a="1"/>
  <c r="BC8" i="161" a="1"/>
  <c r="I89" i="161" a="1"/>
  <c r="R61" i="161" a="1"/>
  <c r="AA54" i="161" a="1"/>
  <c r="C17" i="161" a="1"/>
  <c r="E18" i="161" a="1"/>
  <c r="BE5" i="161" a="1"/>
  <c r="AJ80" i="161" a="1"/>
  <c r="CF24" i="161" a="1"/>
  <c r="CS64" i="161" a="1"/>
  <c r="O65" i="161" a="1"/>
  <c r="E77" i="161" a="1"/>
  <c r="E88" i="161" a="1"/>
  <c r="AR108" i="161" a="1"/>
  <c r="CM30" i="161" a="1"/>
  <c r="AS98" i="161" a="1"/>
  <c r="AR53" i="161" a="1"/>
  <c r="CH20" i="161" a="1"/>
  <c r="AO26" i="161" a="1"/>
  <c r="CU65" i="161" a="1"/>
  <c r="AK93" i="161" a="1"/>
  <c r="S38" i="161" a="1"/>
  <c r="L72" i="161" a="1"/>
  <c r="AO59" i="161" a="1"/>
  <c r="G12" i="161" a="1"/>
  <c r="AL113" i="161" a="1"/>
  <c r="CN67" i="161" a="1"/>
  <c r="BD24" i="161" a="1"/>
  <c r="CC105" i="161" a="1"/>
  <c r="G77" i="161" a="1"/>
  <c r="CE81" i="161" a="1"/>
  <c r="AA38" i="161" a="1"/>
  <c r="CR117" i="161" a="1"/>
  <c r="CC76" i="161" a="1"/>
  <c r="BA103" i="161" a="1"/>
  <c r="AK36" i="161" a="1"/>
  <c r="CJ20" i="161" a="1"/>
  <c r="J130" i="161" a="1"/>
  <c r="CQ126" i="161" a="1"/>
  <c r="AU106" i="161" a="1"/>
  <c r="T35" i="161" a="1"/>
  <c r="BC102" i="161" a="1"/>
  <c r="W94" i="161" a="1"/>
  <c r="CQ15" i="161" a="1"/>
  <c r="CI4" i="161" a="1"/>
  <c r="BU125" i="161" a="1"/>
  <c r="CR77" i="161" a="1"/>
  <c r="J22" i="161" a="1"/>
  <c r="AD17" i="161" a="1"/>
  <c r="S111" i="161" a="1"/>
  <c r="CM71" i="161" a="1"/>
  <c r="AY84" i="161" a="1"/>
  <c r="AL128" i="161" a="1"/>
  <c r="CH11" i="161" a="1"/>
  <c r="CE65" i="161" a="1"/>
  <c r="CC84" i="161" a="1"/>
  <c r="CQ39" i="161" a="1"/>
  <c r="BN82" i="161" a="1"/>
  <c r="BM103" i="161" a="1"/>
  <c r="AL4" i="161" a="1"/>
  <c r="CN3" i="161" a="1"/>
  <c r="L36" i="161" a="1"/>
  <c r="BW89" i="161" a="1"/>
  <c r="BN10" i="161" a="1"/>
  <c r="AC76" i="161" a="1"/>
  <c r="CG65" i="161" a="1"/>
  <c r="D79" i="161" a="1"/>
  <c r="CF90" i="161" a="1"/>
  <c r="CI7" i="161" a="1"/>
  <c r="AQ43" i="161" a="1"/>
  <c r="AV9" i="161" a="1"/>
  <c r="BM72" i="161" a="1"/>
  <c r="I50" i="161" a="1"/>
  <c r="AX36" i="161" a="1"/>
  <c r="L40" i="161" a="1"/>
  <c r="AB119" i="161" a="1"/>
  <c r="AS46" i="161" a="1"/>
  <c r="Q81" i="161" a="1"/>
  <c r="CA86" i="161" a="1"/>
  <c r="C71" i="161" a="1"/>
  <c r="CB42" i="161" a="1"/>
  <c r="AL21" i="161" a="1"/>
  <c r="AG67" i="161" a="1"/>
  <c r="L65" i="161" a="1"/>
  <c r="T30" i="161" a="1"/>
  <c r="BM68" i="161" a="1"/>
  <c r="AS47" i="161" a="1"/>
  <c r="CD84" i="161" a="1"/>
  <c r="CM132" i="161" a="1"/>
  <c r="BU90" i="161" a="1"/>
  <c r="CT101" i="161" a="1"/>
  <c r="BX76" i="161" a="1"/>
  <c r="CS15" i="161" a="1"/>
  <c r="AV94" i="161" a="1"/>
  <c r="BB118" i="161" a="1"/>
  <c r="BQ127" i="161" a="1"/>
  <c r="E45" i="161" a="1"/>
  <c r="BV31" i="161" a="1"/>
  <c r="CM37" i="161" a="1"/>
  <c r="Q119" i="161" a="1"/>
  <c r="BS69" i="161" a="1"/>
  <c r="BD111" i="161" a="1"/>
  <c r="CE84" i="161" a="1"/>
  <c r="AO62" i="161" a="1"/>
  <c r="AC66" i="161" a="1"/>
  <c r="Y31" i="161" a="1"/>
  <c r="CJ119" i="161" a="1"/>
  <c r="BF71" i="161" a="1"/>
  <c r="AF57" i="161" a="1"/>
  <c r="AB42" i="161" a="1"/>
  <c r="AQ30" i="161" a="1"/>
  <c r="CN33" i="161" a="1"/>
  <c r="D112" i="161" a="1"/>
  <c r="CG132" i="161" a="1"/>
  <c r="BD89" i="161" a="1"/>
  <c r="AM7" i="161" a="1"/>
  <c r="P33" i="161" a="1"/>
  <c r="CQ13" i="161" a="1"/>
  <c r="BE104" i="161" a="1"/>
  <c r="AC35" i="161" a="1"/>
  <c r="Z82" i="161" a="1"/>
  <c r="X93" i="161" a="1"/>
  <c r="E99" i="161" a="1"/>
  <c r="CE66" i="161" a="1"/>
  <c r="AX99" i="161" a="1"/>
  <c r="P18" i="161" a="1"/>
  <c r="BH52" i="161" a="1"/>
  <c r="CR132" i="161" a="1"/>
  <c r="AD48" i="161" a="1"/>
  <c r="CU105" i="161" a="1"/>
  <c r="AQ115" i="161" a="1"/>
  <c r="CI79" i="161" a="1"/>
  <c r="BH17" i="161" a="1"/>
  <c r="AD128" i="161" a="1"/>
  <c r="Z106" i="161" a="1"/>
  <c r="BS73" i="161" a="1"/>
  <c r="BL7" i="161" a="1"/>
  <c r="E95" i="161" a="1"/>
  <c r="CL80" i="161" a="1"/>
  <c r="AM59" i="161" a="1"/>
  <c r="AR64" i="161" a="1"/>
  <c r="D95" i="161" a="1"/>
  <c r="CU78" i="161" a="1"/>
  <c r="AS17" i="161" a="1"/>
  <c r="N123" i="161" a="1"/>
  <c r="BW125" i="161" a="1"/>
  <c r="BI30" i="161" a="1"/>
  <c r="J128" i="161" a="1"/>
  <c r="BA3" i="161" a="1"/>
  <c r="BZ14" i="161" a="1"/>
  <c r="AF40" i="161" a="1"/>
  <c r="W130" i="161" a="1"/>
  <c r="BQ65" i="161" a="1"/>
  <c r="BL37" i="161" a="1"/>
  <c r="W22" i="161" a="1"/>
  <c r="AT79" i="161" a="1"/>
  <c r="AA13" i="161" a="1"/>
  <c r="AA86" i="161" a="1"/>
  <c r="AP86" i="161" a="1"/>
  <c r="BY33" i="161" a="1"/>
  <c r="Q68" i="161" a="1"/>
  <c r="BA71" i="161" a="1"/>
  <c r="F82" i="161" a="1"/>
  <c r="AO25" i="161" a="1"/>
  <c r="V57" i="161" a="1"/>
  <c r="F120" i="161" a="1"/>
  <c r="AM57" i="161" a="1"/>
  <c r="CC41" i="161" a="1"/>
  <c r="BV74" i="161" a="1"/>
  <c r="CD29" i="161" a="1"/>
  <c r="BT21" i="161" a="1"/>
  <c r="BU112" i="161" a="1"/>
  <c r="Y79" i="161" a="1"/>
  <c r="AM49" i="161" a="1"/>
  <c r="BF27" i="161" a="1"/>
  <c r="CU109" i="161" a="1"/>
  <c r="E14" i="161" a="1"/>
  <c r="CE61" i="161" a="1"/>
  <c r="U116" i="161" a="1"/>
  <c r="BS10" i="161" a="1"/>
  <c r="F40" i="161" a="1"/>
  <c r="BM107" i="161" a="1"/>
  <c r="G130" i="161" a="1"/>
  <c r="BM56" i="161" a="1"/>
  <c r="P51" i="161" a="1"/>
  <c r="Y44" i="161" a="1"/>
  <c r="AC53" i="161" a="1"/>
  <c r="P115" i="161" a="1"/>
  <c r="AY108" i="161" a="1"/>
  <c r="AU61" i="161" a="1"/>
  <c r="AV67" i="161" a="1"/>
  <c r="AC32" i="161" a="1"/>
  <c r="AS123" i="161" a="1"/>
  <c r="F75" i="161" a="1"/>
  <c r="L69" i="161" a="1"/>
  <c r="C70" i="161" a="1"/>
  <c r="U100" i="161" a="1"/>
  <c r="BG17" i="161" a="1"/>
  <c r="AS3" i="161" a="1"/>
  <c r="CI59" i="161" a="1"/>
  <c r="CH60" i="161" a="1"/>
  <c r="AT42" i="161" a="1"/>
  <c r="BT113" i="161" a="1"/>
  <c r="BR52" i="161" a="1"/>
  <c r="BJ94" i="161" a="1"/>
  <c r="CP29" i="161" a="1"/>
  <c r="CE68" i="161" a="1"/>
  <c r="BR23" i="161" a="1"/>
  <c r="BU62" i="161" a="1"/>
  <c r="Z115" i="161" a="1"/>
  <c r="CF18" i="161" a="1"/>
  <c r="C96" i="161" a="1"/>
  <c r="BK20" i="161" a="1"/>
  <c r="CN64" i="161" a="1"/>
  <c r="AD40" i="161" a="1"/>
  <c r="CI86" i="161" a="1"/>
  <c r="Q124" i="161" a="1"/>
  <c r="BT64" i="161" a="1"/>
  <c r="AN13" i="161" a="1"/>
  <c r="CI9" i="161" a="1"/>
  <c r="AB23" i="161" a="1"/>
  <c r="V45" i="161" a="1"/>
  <c r="V98" i="161" a="1"/>
  <c r="CM64" i="161" a="1"/>
  <c r="AN21" i="161" a="1"/>
  <c r="P75" i="161" a="1"/>
  <c r="CH46" i="161" a="1"/>
  <c r="P104" i="161" a="1"/>
  <c r="BU4" i="161" a="1"/>
  <c r="AG116" i="161" a="1"/>
  <c r="CD60" i="161" a="1"/>
  <c r="U60" i="161" a="1"/>
  <c r="L31" i="161" a="1"/>
  <c r="W106" i="161" a="1"/>
  <c r="L116" i="161" a="1"/>
  <c r="CB121" i="161" a="1"/>
  <c r="BV40" i="161" a="1"/>
  <c r="D128" i="161" a="1"/>
  <c r="N101" i="161" a="1"/>
  <c r="BM51" i="161" a="1"/>
  <c r="BI12" i="161" a="1"/>
  <c r="Y57" i="161" a="1"/>
  <c r="AN46" i="161" a="1"/>
  <c r="AR117" i="161" a="1"/>
  <c r="BD77" i="161" a="1"/>
  <c r="Y75" i="161" a="1"/>
  <c r="AU72" i="161" a="1"/>
  <c r="BB78" i="161" a="1"/>
  <c r="CU19" i="161" a="1"/>
  <c r="BZ101" i="161" a="1"/>
  <c r="AC77" i="161" a="1"/>
  <c r="BS18" i="161" a="1"/>
  <c r="CC123" i="161" a="1"/>
  <c r="AN6" i="161" a="1"/>
  <c r="BU132" i="161" a="1"/>
  <c r="BM86" i="161" a="1"/>
  <c r="BE110" i="161" a="1"/>
  <c r="CC83" i="161" a="1"/>
  <c r="CC117" i="161" a="1"/>
  <c r="U80" i="161" a="1"/>
  <c r="P5" i="161" a="1"/>
  <c r="CB63" i="161" a="1"/>
  <c r="AN78" i="161" a="1"/>
  <c r="AR62" i="161" a="1"/>
  <c r="O12" i="161" a="1"/>
  <c r="AQ62" i="161" a="1"/>
  <c r="BE6" i="161" a="1"/>
  <c r="BM64" i="161" a="1"/>
  <c r="AT131" i="161" a="1"/>
  <c r="AQ66" i="161" a="1"/>
  <c r="Y3" i="161" a="1"/>
  <c r="D38" i="161" a="1"/>
  <c r="CS34" i="161" a="1"/>
  <c r="K42" i="161" a="1"/>
  <c r="BU128" i="161" a="1"/>
  <c r="BS39" i="161" a="1"/>
  <c r="S5" i="161" a="1"/>
  <c r="BU120" i="161" a="1"/>
  <c r="C117" i="161" a="1"/>
  <c r="CO112" i="161" a="1"/>
  <c r="AO63" i="161" a="1"/>
  <c r="CM72" i="161" a="1"/>
  <c r="AC75" i="161" a="1"/>
  <c r="AW94" i="161" a="1"/>
  <c r="D8" i="161" a="1"/>
  <c r="O81" i="161" a="1"/>
  <c r="BH50" i="161" a="1"/>
  <c r="T78" i="161" a="1"/>
  <c r="CO37" i="161" a="1"/>
  <c r="BW37" i="161" a="1"/>
  <c r="AA40" i="161" a="1"/>
  <c r="BC39" i="161" a="1"/>
  <c r="CS88" i="161" a="1"/>
  <c r="CF127" i="161" a="1"/>
  <c r="AT29" i="161" a="1"/>
  <c r="AJ88" i="161" a="1"/>
  <c r="K58" i="161" a="1"/>
  <c r="BH46" i="161" a="1"/>
  <c r="CJ84" i="161" a="1"/>
  <c r="U131" i="161" a="1"/>
  <c r="Q46" i="161" a="1"/>
  <c r="D47" i="161" a="1"/>
  <c r="AQ13" i="161" a="1"/>
  <c r="BA98" i="161" a="1"/>
  <c r="BT6" i="161" a="1"/>
  <c r="BU13" i="161" a="1"/>
  <c r="J120" i="161" a="1"/>
  <c r="AE117" i="161" a="1"/>
  <c r="BR126" i="161" a="1"/>
  <c r="BB22" i="161" a="1"/>
  <c r="CR130" i="161" a="1"/>
  <c r="AT83" i="161" a="1"/>
  <c r="R114" i="161" a="1"/>
  <c r="AV13" i="161" a="1"/>
  <c r="AK73" i="161" a="1"/>
  <c r="AT96" i="161" a="1"/>
  <c r="R106" i="161" a="1"/>
  <c r="AX93" i="161" a="1"/>
  <c r="BT90" i="161" a="1"/>
  <c r="Z89" i="161" a="1"/>
  <c r="M47" i="161" a="1"/>
  <c r="BZ30" i="161" a="1"/>
  <c r="BC95" i="161" a="1"/>
  <c r="AE75" i="161" a="1"/>
  <c r="AW9" i="161" a="1"/>
  <c r="CA79" i="161" a="1"/>
  <c r="BY41" i="161" a="1"/>
  <c r="J80" i="161" a="1"/>
  <c r="CG131" i="161" a="1"/>
  <c r="BU31" i="161" a="1"/>
  <c r="CE37" i="161" a="1"/>
  <c r="AL42" i="161" a="1"/>
  <c r="F15" i="161" a="1"/>
  <c r="AG95" i="161" a="1"/>
  <c r="AG24" i="161" a="1"/>
  <c r="AO89" i="161" a="1"/>
  <c r="V99" i="161" a="1"/>
  <c r="BM4" i="161" a="1"/>
  <c r="F36" i="161" a="1"/>
  <c r="AK42" i="161" a="1"/>
  <c r="BC58" i="161" a="1"/>
  <c r="BE34" i="161" a="1"/>
  <c r="CA44" i="161" a="1"/>
  <c r="AG76" i="161" a="1"/>
  <c r="CF17" i="161" a="1"/>
  <c r="BW45" i="161" a="1"/>
  <c r="BM108" i="161" a="1"/>
  <c r="BJ10" i="161" a="1"/>
  <c r="H103" i="161" a="1"/>
  <c r="AS132" i="161" a="1"/>
  <c r="CU86" i="161" a="1"/>
  <c r="CQ91" i="161" a="1"/>
  <c r="BG66" i="161" a="1"/>
  <c r="J78" i="161" a="1"/>
  <c r="U43" i="161" a="1"/>
  <c r="P22" i="161" a="1"/>
  <c r="BJ42" i="161" a="1"/>
  <c r="J10" i="161" a="1"/>
  <c r="CH33" i="161" a="1"/>
  <c r="AE132" i="161" a="1"/>
  <c r="CR66" i="161" a="1"/>
  <c r="AV17" i="161" a="1"/>
  <c r="AY131" i="161" a="1"/>
  <c r="AC42" i="161" a="1"/>
  <c r="AN95" i="161" a="1"/>
  <c r="AD129" i="161" a="1"/>
  <c r="AQ44" i="161" a="1"/>
  <c r="AX97" i="161" a="1"/>
  <c r="Y42" i="161" a="1"/>
  <c r="CB7" i="161" a="1"/>
  <c r="BH91" i="161" a="1"/>
  <c r="AW51" i="161" a="1"/>
  <c r="AG125" i="161" a="1"/>
  <c r="BR3" i="161" a="1"/>
  <c r="D55" i="161" a="1"/>
  <c r="I115" i="161" a="1"/>
  <c r="AF47" i="161" a="1"/>
  <c r="AO27" i="161" a="1"/>
  <c r="CI96" i="161" a="1"/>
  <c r="CO127" i="161" a="1"/>
  <c r="BG62" i="161" a="1"/>
  <c r="BY3" i="161" a="1"/>
  <c r="F27" i="161" a="1"/>
  <c r="AL8" i="161" a="1"/>
  <c r="CT4" i="161" a="1"/>
  <c r="AT114" i="161" a="1"/>
  <c r="BF21" i="161" a="1"/>
  <c r="AO122" i="161" a="1"/>
  <c r="CN90" i="161" a="1"/>
  <c r="AG103" i="161" a="1"/>
  <c r="BX101" i="161" a="1"/>
  <c r="CL128" i="161" a="1"/>
  <c r="CA21" i="161" a="1"/>
  <c r="BL5" i="161" a="1"/>
  <c r="W31" i="161" a="1"/>
  <c r="F112" i="161" a="1"/>
  <c r="X43" i="161" a="1"/>
  <c r="AG5" i="161" a="1"/>
  <c r="Y73" i="161" a="1"/>
  <c r="S68" i="161" a="1"/>
  <c r="BG23" i="161" a="1"/>
  <c r="AU71" i="161" a="1"/>
  <c r="N36" i="161" a="1"/>
  <c r="AE119" i="161" a="1"/>
  <c r="BV120" i="161" a="1"/>
  <c r="CL73" i="161" a="1"/>
  <c r="CA103" i="161" a="1"/>
  <c r="Q103" i="161" a="1"/>
  <c r="AA65" i="161" a="1"/>
  <c r="V13" i="161" a="1"/>
  <c r="AD98" i="161" a="1"/>
  <c r="CC33" i="161" a="1"/>
  <c r="P114" i="161" a="1"/>
  <c r="I114" i="161" a="1"/>
  <c r="Z72" i="161" a="1"/>
  <c r="P117" i="161" a="1"/>
  <c r="CF46" i="161" a="1"/>
  <c r="BN60" i="161" a="1"/>
  <c r="AS103" i="161" a="1"/>
  <c r="I3" i="161" a="1"/>
  <c r="CQ127" i="161" a="1"/>
  <c r="AS55" i="161" a="1"/>
  <c r="BL105" i="161" a="1"/>
  <c r="AM78" i="161" a="1"/>
  <c r="AY87" i="161" a="1"/>
  <c r="AG23" i="161" a="1"/>
  <c r="CS72" i="161" a="1"/>
  <c r="U9" i="161" a="1"/>
  <c r="N34" i="161" a="1"/>
  <c r="J4" i="161" a="1"/>
  <c r="AG124" i="161" a="1"/>
  <c r="AR81" i="161" a="1"/>
  <c r="BS105" i="161" a="1"/>
  <c r="AG6" i="161" a="1"/>
  <c r="CJ15" i="161" a="1"/>
  <c r="CI16" i="161" a="1"/>
  <c r="AC132" i="161" a="1"/>
  <c r="CN72" i="161" a="1"/>
  <c r="BZ111" i="161" a="1"/>
  <c r="BZ76" i="161" a="1"/>
  <c r="AD81" i="161" a="1"/>
  <c r="AL130" i="161" a="1"/>
  <c r="BK45" i="161" a="1"/>
  <c r="BM45" i="161" a="1"/>
  <c r="S29" i="161" a="1"/>
  <c r="AR42" i="161" a="1"/>
  <c r="CO125" i="161" a="1"/>
  <c r="AW61" i="161" a="1"/>
  <c r="BZ118" i="161" a="1"/>
  <c r="BL90" i="161" a="1"/>
  <c r="AZ10" i="161" a="1"/>
  <c r="CE14" i="161" a="1"/>
  <c r="D57" i="161" a="1"/>
  <c r="BF113" i="161" a="1"/>
  <c r="BY73" i="161" a="1"/>
  <c r="CQ76" i="161" a="1"/>
  <c r="X120" i="161" a="1"/>
  <c r="AX56" i="161" a="1"/>
  <c r="AQ14" i="161" a="1"/>
  <c r="AN60" i="161" a="1"/>
  <c r="Q59" i="161" a="1"/>
  <c r="AM14" i="161" a="1"/>
  <c r="CK40" i="161" a="1"/>
  <c r="J59" i="161" a="1"/>
  <c r="AU60" i="161" a="1"/>
  <c r="CL88" i="161" a="1"/>
  <c r="AP20" i="161" a="1"/>
  <c r="U90" i="161" a="1"/>
  <c r="BN68" i="161" a="1"/>
  <c r="CD42" i="161" a="1"/>
  <c r="BT27" i="161" a="1"/>
  <c r="Q43" i="161" a="1"/>
  <c r="E109" i="161" a="1"/>
  <c r="CC48" i="161" a="1"/>
  <c r="CU29" i="161" a="1"/>
  <c r="CG57" i="161" a="1"/>
  <c r="BN33" i="161" a="1"/>
  <c r="CH115" i="161" a="1"/>
  <c r="I62" i="161" a="1"/>
  <c r="O67" i="161" a="1"/>
  <c r="CH28" i="161" a="1"/>
  <c r="CQ85" i="161" a="1"/>
  <c r="AD28" i="161" a="1"/>
  <c r="CM96" i="161" a="1"/>
  <c r="K14" i="161" a="1"/>
  <c r="BR61" i="161" a="1"/>
  <c r="Q75" i="161" a="1"/>
  <c r="CG72" i="161" a="1"/>
  <c r="V77" i="161" a="1"/>
  <c r="L26" i="161" a="1"/>
  <c r="BW71" i="161" a="1"/>
  <c r="CC109" i="161" a="1"/>
  <c r="BG65" i="161" a="1"/>
  <c r="CH109" i="161" a="1"/>
  <c r="AO117" i="161" a="1"/>
  <c r="CB3" i="161" a="1"/>
  <c r="M103" i="161" a="1"/>
  <c r="BU12" i="161" a="1"/>
  <c r="BF107" i="161" a="1"/>
  <c r="E70" i="161" a="1"/>
  <c r="BL119" i="161" a="1"/>
  <c r="AL45" i="161" a="1"/>
  <c r="AV27" i="161" a="1"/>
  <c r="CP50" i="161" a="1"/>
  <c r="BT33" i="161" a="1"/>
  <c r="S44" i="161" a="1"/>
  <c r="AG3" i="161" a="1"/>
  <c r="P56" i="161" a="1"/>
  <c r="E32" i="161" a="1"/>
  <c r="I28" i="161" a="1"/>
  <c r="AE5" i="161" a="1"/>
  <c r="S106" i="161" a="1"/>
  <c r="BJ81" i="161" a="1"/>
  <c r="CH59" i="161" a="1"/>
  <c r="BM127" i="161" a="1"/>
  <c r="AU118" i="161" a="1"/>
  <c r="BL101" i="161" a="1"/>
  <c r="BY43" i="161" a="1"/>
  <c r="AN28" i="161" a="1"/>
  <c r="T82" i="161" a="1"/>
  <c r="CO68" i="161" a="1"/>
  <c r="Q128" i="161" a="1"/>
  <c r="X110" i="161" a="1"/>
  <c r="P102" i="161" a="1"/>
  <c r="CE89" i="161" a="1"/>
  <c r="O14" i="161" a="1"/>
  <c r="CU72" i="161" a="1"/>
  <c r="AA49" i="161" a="1"/>
  <c r="AG60" i="161" a="1"/>
  <c r="CI44" i="161" a="1"/>
  <c r="AQ76" i="161" a="1"/>
  <c r="BC80" i="161" a="1"/>
  <c r="Q127" i="161" a="1"/>
  <c r="BQ21" i="161" a="1"/>
  <c r="CM128" i="161" a="1"/>
  <c r="CF49" i="161" a="1"/>
  <c r="BF8" i="161" a="1"/>
  <c r="AX94" i="161" a="1"/>
  <c r="W100" i="161" a="1"/>
  <c r="L60" i="161" a="1"/>
  <c r="BD62" i="161" a="1"/>
  <c r="BS21" i="161" a="1"/>
  <c r="AX60" i="161" a="1"/>
  <c r="CD96" i="161" a="1"/>
  <c r="C112" i="161" a="1"/>
  <c r="CJ6" i="161" a="1"/>
  <c r="CB5" i="161" a="1"/>
  <c r="Y82" i="161" a="1"/>
  <c r="CP93" i="161" a="1"/>
  <c r="AL20" i="161" a="1"/>
  <c r="AA31" i="161" a="1"/>
  <c r="S8" i="161" a="1"/>
  <c r="AZ89" i="161" a="1"/>
  <c r="G64" i="161" a="1"/>
  <c r="AL62" i="161" a="1"/>
  <c r="AG31" i="161" a="1"/>
  <c r="Z47" i="161" a="1"/>
  <c r="CH123" i="161" a="1"/>
  <c r="X64" i="161" a="1"/>
  <c r="CB95" i="161" a="1"/>
  <c r="I41" i="161" a="1"/>
  <c r="H120" i="161" a="1"/>
  <c r="K26" i="161" a="1"/>
  <c r="J53" i="161" a="1"/>
  <c r="D99" i="161" a="1"/>
  <c r="J121" i="161" a="1"/>
  <c r="K9" i="161" a="1"/>
  <c r="AK27" i="161" a="1"/>
  <c r="BU39" i="161" a="1"/>
  <c r="AA127" i="161" a="1"/>
  <c r="CH49" i="161" a="1"/>
  <c r="BB101" i="161" a="1"/>
  <c r="AK106" i="161" a="1"/>
  <c r="AK3" i="161" a="1"/>
  <c r="R77" i="161" a="1"/>
  <c r="BY110" i="161" a="1"/>
  <c r="CB114" i="161" a="1"/>
  <c r="CK28" i="161" a="1"/>
  <c r="CD51" i="161" a="1"/>
  <c r="CM16" i="161" a="1"/>
  <c r="AZ132" i="161" a="1"/>
  <c r="AX126" i="161" a="1"/>
  <c r="N85" i="161" a="1"/>
  <c r="G128" i="161" a="1"/>
  <c r="BB58" i="161" a="1"/>
  <c r="BC118" i="161" a="1"/>
  <c r="E29" i="161" a="1"/>
  <c r="BL120" i="161" a="1"/>
  <c r="J52" i="161" a="1"/>
  <c r="AT28" i="161" a="1"/>
  <c r="Z111" i="161" a="1"/>
  <c r="C16" i="161" a="1"/>
  <c r="BE123" i="161" a="1"/>
  <c r="Z91" i="161" a="1"/>
  <c r="CJ116" i="161" a="1"/>
  <c r="BN102" i="161" a="1"/>
  <c r="BY106" i="161" a="1"/>
  <c r="BQ79" i="161" a="1"/>
  <c r="BF126" i="161" a="1"/>
  <c r="L109" i="161" a="1"/>
  <c r="CM15" i="161" a="1"/>
  <c r="AF108" i="161" a="1"/>
  <c r="P49" i="161" a="1"/>
  <c r="CJ43" i="161" a="1"/>
  <c r="AW5" i="161" a="1"/>
  <c r="BJ110" i="161" a="1"/>
  <c r="BU97" i="161" a="1"/>
  <c r="BL83" i="161" a="1"/>
  <c r="P132" i="161" a="1"/>
  <c r="AT61" i="161" a="1"/>
  <c r="C15" i="161" a="1"/>
  <c r="CR82" i="161" a="1"/>
  <c r="U34" i="161" a="1"/>
  <c r="AD101" i="161" a="1"/>
  <c r="CF132" i="161" a="1"/>
  <c r="CI14" i="161" a="1"/>
  <c r="CF80" i="161" a="1"/>
  <c r="BD36" i="161" a="1"/>
  <c r="CD118" i="161" a="1"/>
  <c r="BZ100" i="161" a="1"/>
  <c r="AD58" i="161" a="1"/>
  <c r="CS112" i="161" a="1"/>
  <c r="BD58" i="161" a="1"/>
  <c r="BS106" i="161" a="1"/>
  <c r="BR117" i="161" a="1"/>
  <c r="AA102" i="161" a="1"/>
  <c r="AD89" i="161" a="1"/>
  <c r="AR21" i="161" a="1"/>
  <c r="AY98" i="161" a="1"/>
  <c r="CG116" i="161" a="1"/>
  <c r="BF108" i="161" a="1"/>
  <c r="E65" i="161" a="1"/>
  <c r="AN122" i="161" a="1"/>
  <c r="Y50" i="161" a="1"/>
  <c r="BN93" i="161" a="1"/>
  <c r="D86" i="161" a="1"/>
  <c r="AE58" i="161" a="1"/>
  <c r="BL25" i="161" a="1"/>
  <c r="AY75" i="161" a="1"/>
  <c r="L46" i="161" a="1"/>
  <c r="D85" i="161" a="1"/>
  <c r="CS95" i="161" a="1"/>
  <c r="CT121" i="161" a="1"/>
  <c r="M45" i="161" a="1"/>
  <c r="BS40" i="161" a="1"/>
  <c r="U81" i="161" a="1"/>
  <c r="G131" i="161" a="1"/>
  <c r="BS86" i="161" a="1"/>
  <c r="AE72" i="161" a="1"/>
  <c r="H86" i="161" a="1"/>
  <c r="BW43" i="161" a="1"/>
  <c r="BI25" i="161" a="1"/>
  <c r="H75" i="161" a="1"/>
  <c r="Y10" i="161" a="1"/>
  <c r="U97" i="161" a="1"/>
  <c r="BW75" i="161" a="1"/>
  <c r="BZ21" i="161" a="1"/>
  <c r="U85" i="161" a="1"/>
  <c r="O33" i="161" a="1"/>
  <c r="AD108" i="161" a="1"/>
  <c r="AM3" i="161" a="1"/>
  <c r="AC52" i="161" a="1"/>
  <c r="AW44" i="161" a="1"/>
  <c r="X117" i="161" a="1"/>
  <c r="O63" i="161" a="1"/>
  <c r="L4" i="161" a="1"/>
  <c r="AP59" i="161" a="1"/>
  <c r="BL123" i="161" a="1"/>
  <c r="CP71" i="161" a="1"/>
  <c r="CK4" i="161" a="1"/>
  <c r="X72" i="161" a="1"/>
  <c r="CA97" i="161" a="1"/>
  <c r="CA41" i="161" a="1"/>
  <c r="AT113" i="161" a="1"/>
  <c r="AV118" i="161" a="1"/>
  <c r="AC34" i="161" a="1"/>
  <c r="BF72" i="161" a="1"/>
  <c r="BB121" i="161" a="1"/>
  <c r="BT4" i="161" a="1"/>
  <c r="BY37" i="161" a="1"/>
  <c r="BX16" i="161" a="1"/>
  <c r="AZ53" i="161" a="1"/>
  <c r="T16" i="161" a="1"/>
  <c r="CH122" i="161" a="1"/>
  <c r="AS130" i="161" a="1"/>
  <c r="BQ70" i="161" a="1"/>
  <c r="CN11" i="161" a="1"/>
  <c r="Z17" i="161" a="1"/>
  <c r="AU122" i="161" a="1"/>
  <c r="CR95" i="161" a="1"/>
  <c r="D7" i="161" a="1"/>
  <c r="J100" i="161" a="1"/>
  <c r="AA77" i="161" a="1"/>
  <c r="BI104" i="161" a="1"/>
  <c r="BS129" i="161" a="1"/>
  <c r="BI127" i="161" a="1"/>
  <c r="CF91" i="161" a="1"/>
  <c r="T124" i="161" a="1"/>
  <c r="BJ125" i="161" a="1"/>
  <c r="AU51" i="161" a="1"/>
  <c r="CK8" i="161" a="1"/>
  <c r="Q12" i="161" a="1"/>
  <c r="S99" i="161" a="1"/>
  <c r="J131" i="161" a="1"/>
  <c r="AX26" i="161" a="1"/>
  <c r="CK121" i="161" a="1"/>
  <c r="BT12" i="161" a="1"/>
  <c r="BR125" i="161" a="1"/>
  <c r="U15" i="161" a="1"/>
  <c r="J105" i="161" a="1"/>
  <c r="CF32" i="161" a="1"/>
  <c r="CE70" i="161" a="1"/>
  <c r="V100" i="161" a="1"/>
  <c r="CA132" i="161" a="1"/>
  <c r="CA19" i="161" a="1"/>
  <c r="CK35" i="161" a="1"/>
  <c r="BZ26" i="161" a="1"/>
  <c r="K38" i="161" a="1"/>
  <c r="AV125" i="161" a="1"/>
  <c r="BL69" i="161" a="1"/>
  <c r="BN20" i="161" a="1"/>
  <c r="CD28" i="161" a="1"/>
  <c r="BR79" i="161" a="1"/>
  <c r="L83" i="161" a="1"/>
  <c r="CG127" i="161" a="1"/>
  <c r="CL52" i="161" a="1"/>
  <c r="CA62" i="161" a="1"/>
  <c r="V71" i="161" a="1"/>
  <c r="AT116" i="161" a="1"/>
  <c r="AM20" i="161" a="1"/>
  <c r="J111" i="161" a="1"/>
  <c r="BU87" i="161" a="1"/>
  <c r="CB124" i="161" a="1"/>
  <c r="BM39" i="161" a="1"/>
  <c r="AA30" i="161" a="1"/>
  <c r="CK68" i="161" a="1"/>
  <c r="CM17" i="161" a="1"/>
  <c r="BY59" i="161" a="1"/>
  <c r="BD76" i="161" a="1"/>
  <c r="BK86" i="161" a="1"/>
  <c r="BD131" i="161" a="1"/>
  <c r="BT3" i="161" a="1"/>
  <c r="AA90" i="161" a="1"/>
  <c r="AZ57" i="161" a="1"/>
  <c r="CT67" i="161" a="1"/>
  <c r="S77" i="161" a="1"/>
  <c r="CT52" i="161" a="1"/>
  <c r="W41" i="161" a="1"/>
  <c r="AB81" i="161" a="1"/>
  <c r="CF112" i="161" a="1"/>
  <c r="AT89" i="161" a="1"/>
  <c r="K123" i="161" a="1"/>
  <c r="BT5" i="161" a="1"/>
  <c r="CL96" i="161" a="1"/>
  <c r="R64" i="161" a="1"/>
  <c r="BS61" i="161" a="1"/>
  <c r="J91" i="161" a="1"/>
  <c r="BI121" i="161" a="1"/>
  <c r="V55" i="161" a="1"/>
  <c r="BQ19" i="161" a="1"/>
  <c r="F11" i="161" a="1"/>
  <c r="T71" i="161" a="1"/>
  <c r="BZ70" i="161" a="1"/>
  <c r="BW109" i="161" a="1"/>
  <c r="AG96" i="161" a="1"/>
  <c r="AC63" i="161" a="1"/>
  <c r="BE64" i="161" a="1"/>
  <c r="AP6" i="161" a="1"/>
  <c r="AM30" i="161" a="1"/>
  <c r="G36" i="161" a="1"/>
  <c r="AV83" i="161" a="1"/>
  <c r="AO22" i="161" a="1"/>
  <c r="BK46" i="161" a="1"/>
  <c r="CS73" i="161" a="1"/>
  <c r="Y114" i="161" a="1"/>
  <c r="AL14" i="161" a="1"/>
  <c r="BT93" i="161" a="1"/>
  <c r="CB28" i="161" a="1"/>
  <c r="BG95" i="161" a="1"/>
  <c r="BN14" i="161" a="1"/>
  <c r="BE61" i="161" a="1"/>
  <c r="AX15" i="161" a="1"/>
  <c r="AJ115" i="161" a="1"/>
  <c r="CL106" i="161" a="1"/>
  <c r="BY99" i="161" a="1"/>
  <c r="BT29" i="161" a="1"/>
  <c r="CU68" i="161" a="1"/>
  <c r="K6" i="161" a="1"/>
  <c r="AU77" i="161" a="1"/>
  <c r="AO116" i="161" a="1"/>
  <c r="AO29" i="161" a="1"/>
  <c r="O55" i="161" a="1"/>
  <c r="M15" i="161" a="1"/>
  <c r="T6" i="161" a="1"/>
  <c r="AS7" i="161" a="1"/>
  <c r="AP35" i="161" a="1"/>
  <c r="BF45" i="161" a="1"/>
  <c r="W48" i="161" a="1"/>
  <c r="CS50" i="161" a="1"/>
  <c r="AA98" i="161" a="1"/>
  <c r="N59" i="161" a="1"/>
  <c r="CB60" i="161" a="1"/>
  <c r="CA115" i="161" a="1"/>
  <c r="CT50" i="161" a="1"/>
  <c r="CI43" i="161" a="1"/>
  <c r="BE35" i="161" a="1"/>
  <c r="O62" i="161" a="1"/>
  <c r="R30" i="161" a="1"/>
  <c r="T40" i="161" a="1"/>
  <c r="CT38" i="161" a="1"/>
  <c r="CS70" i="161" a="1"/>
  <c r="CM52" i="161" a="1"/>
  <c r="C115" i="161" a="1"/>
  <c r="CD92" i="161" a="1"/>
  <c r="CO107" i="161" a="1"/>
  <c r="J110" i="161" a="1"/>
  <c r="AK19" i="161" a="1"/>
  <c r="C80" i="161" a="1"/>
  <c r="CM21" i="161" a="1"/>
  <c r="CJ39" i="161" a="1"/>
  <c r="Y103" i="161" a="1"/>
  <c r="AL85" i="161" a="1"/>
  <c r="BC107" i="161" a="1"/>
  <c r="BJ119" i="161" a="1"/>
  <c r="H84" i="161" a="1"/>
  <c r="CK48" i="161" a="1"/>
  <c r="D13" i="161" a="1"/>
  <c r="CH124" i="161" a="1"/>
  <c r="AW86" i="161" a="1"/>
  <c r="BY21" i="161" a="1"/>
  <c r="BT7" i="161" a="1"/>
  <c r="V103" i="161" a="1"/>
  <c r="CE88" i="161" a="1"/>
  <c r="U52" i="161" a="1"/>
  <c r="BC87" i="161" a="1"/>
  <c r="AB59" i="161" a="1"/>
  <c r="CA22" i="161" a="1"/>
  <c r="AS52" i="161" a="1"/>
  <c r="P28" i="161" a="1"/>
  <c r="CU91" i="161" a="1"/>
  <c r="E52" i="161" a="1"/>
  <c r="AE80" i="161" a="1"/>
  <c r="F48" i="161" a="1"/>
  <c r="I23" i="161" a="1"/>
  <c r="BS48" i="161" a="1"/>
  <c r="AD80" i="161" a="1"/>
  <c r="P58" i="161" a="1"/>
  <c r="G120" i="161" a="1"/>
  <c r="AD82" i="161" a="1"/>
  <c r="E130" i="161" a="1"/>
  <c r="BL102" i="161" a="1"/>
  <c r="AK129" i="161" a="1"/>
  <c r="CR41" i="161" a="1"/>
  <c r="BB10" i="161" a="1"/>
  <c r="K76" i="161" a="1"/>
  <c r="AP4" i="161" a="1"/>
  <c r="C91" i="161" a="1"/>
  <c r="CN41" i="161" a="1"/>
  <c r="AY89" i="161" a="1"/>
  <c r="CQ29" i="161" a="1"/>
  <c r="AO21" i="161" a="1"/>
  <c r="AE130" i="161" a="1"/>
  <c r="BF60" i="161" a="1"/>
  <c r="AU111" i="161" a="1"/>
  <c r="N31" i="161" a="1"/>
  <c r="AF3" i="161" a="1"/>
  <c r="CU48" i="161" a="1"/>
  <c r="AJ96" i="161" a="1"/>
  <c r="K46" i="161" a="1"/>
  <c r="AM116" i="161" a="1"/>
  <c r="CM23" i="161" a="1"/>
  <c r="BF121" i="161" a="1"/>
  <c r="E59" i="161" a="1"/>
  <c r="BV80" i="161" a="1"/>
  <c r="BY42" i="161" a="1"/>
  <c r="P83" i="161" a="1"/>
  <c r="V14" i="161" a="1"/>
  <c r="BY128" i="161" a="1"/>
  <c r="AG122" i="161" a="1"/>
  <c r="BJ126" i="161" a="1"/>
  <c r="BU127" i="161" a="1"/>
  <c r="AO17" i="161" a="1"/>
  <c r="E62" i="161" a="1"/>
  <c r="K128" i="161" a="1"/>
  <c r="C39" i="161" a="1"/>
  <c r="CI103" i="161" a="1"/>
  <c r="BA78" i="161" a="1"/>
  <c r="CJ94" i="161" a="1"/>
  <c r="CJ83" i="161" a="1"/>
  <c r="BQ43" i="161" a="1"/>
  <c r="S18" i="161" a="1"/>
  <c r="AZ59" i="161" a="1"/>
  <c r="BL52" i="161" a="1"/>
  <c r="AM73" i="161" a="1"/>
  <c r="AJ87" i="161" a="1"/>
  <c r="C101" i="161" a="1"/>
  <c r="AD10" i="161" a="1"/>
  <c r="CP114" i="161" a="1"/>
  <c r="BV114" i="161" a="1"/>
  <c r="BW76" i="161" a="1"/>
  <c r="R98" i="161" a="1"/>
  <c r="AC37" i="161" a="1"/>
  <c r="S3" i="161" a="1"/>
  <c r="AB49" i="161" a="1"/>
  <c r="N37" i="161" a="1"/>
  <c r="Z38" i="161" a="1"/>
  <c r="E40" i="161" a="1"/>
  <c r="AY111" i="161" a="1"/>
  <c r="CC102" i="161" a="1"/>
  <c r="N110" i="161" a="1"/>
  <c r="AO3" i="161" a="1"/>
  <c r="BW131" i="161" a="1"/>
  <c r="BF24" i="161" a="1"/>
  <c r="CE80" i="161" a="1"/>
  <c r="AJ9" i="161" a="1"/>
  <c r="CQ36" i="161" a="1"/>
  <c r="AD74" i="161" a="1"/>
  <c r="CK32" i="161" a="1"/>
  <c r="AR132" i="161" a="1"/>
  <c r="BC125" i="161" a="1"/>
  <c r="G47" i="161" a="1"/>
  <c r="BQ92" i="161" a="1"/>
  <c r="CA110" i="161" a="1"/>
  <c r="CH27" i="161" a="1"/>
  <c r="U82" i="161" a="1"/>
  <c r="AL13" i="161" a="1"/>
  <c r="R35" i="161" a="1"/>
  <c r="W5" i="161" a="1"/>
  <c r="BT54" i="161" a="1"/>
  <c r="CL9" i="161" a="1"/>
  <c r="BQ98" i="161" a="1"/>
  <c r="P48" i="161" a="1"/>
  <c r="BD27" i="161" a="1"/>
  <c r="Q96" i="161" a="1"/>
  <c r="AQ55" i="161" a="1"/>
  <c r="BZ43" i="161" a="1"/>
  <c r="CJ30" i="161" a="1"/>
  <c r="I11" i="161" a="1"/>
  <c r="CJ29" i="161" a="1"/>
  <c r="CN112" i="161" a="1"/>
  <c r="CB82" i="161" a="1"/>
  <c r="BY19" i="161" a="1"/>
  <c r="AT3" i="161" a="1"/>
  <c r="AG126" i="161" a="1"/>
  <c r="G9" i="161" a="1"/>
  <c r="CT89" i="161" a="1"/>
  <c r="AK15" i="161" a="1"/>
  <c r="P27" i="161" a="1"/>
  <c r="AZ114" i="161" a="1"/>
  <c r="CG62" i="161" a="1"/>
  <c r="Y121" i="161" a="1"/>
  <c r="H13" i="161" a="1"/>
  <c r="D4" i="161" a="1"/>
  <c r="E5" i="161" a="1"/>
  <c r="AA35" i="161" a="1"/>
  <c r="AA83" i="161" a="1"/>
  <c r="BF102" i="161" a="1"/>
  <c r="S14" i="161" a="1"/>
  <c r="CP14" i="161" a="1"/>
  <c r="AT26" i="161" a="1"/>
  <c r="CT41" i="161" a="1"/>
  <c r="CK85" i="161" a="1"/>
  <c r="CK55" i="161" a="1"/>
  <c r="W15" i="161" a="1"/>
  <c r="BF66" i="161" a="1"/>
  <c r="W37" i="161" a="1"/>
  <c r="CS87" i="161" a="1"/>
  <c r="BT35" i="161" a="1"/>
  <c r="BE86" i="161" a="1"/>
  <c r="BI43" i="161" a="1"/>
  <c r="L39" i="161" a="1"/>
  <c r="AZ87" i="161" a="1"/>
  <c r="BC40" i="161" a="1"/>
  <c r="AW37" i="161" a="1"/>
  <c r="G4" i="161" a="1"/>
  <c r="AQ45" i="161" a="1"/>
  <c r="Q18" i="161" a="1"/>
  <c r="S105" i="161" a="1"/>
  <c r="AU131" i="161" a="1"/>
  <c r="BW74" i="161" a="1"/>
  <c r="CC104" i="161" a="1"/>
  <c r="BN66" i="161" a="1"/>
  <c r="BA42" i="161" a="1"/>
  <c r="BU113" i="161" a="1"/>
  <c r="BS112" i="161" a="1"/>
  <c r="CA63" i="161" a="1"/>
  <c r="CF131" i="161" a="1"/>
  <c r="AX7" i="161" a="1"/>
  <c r="CL5" i="161" a="1"/>
  <c r="BH27" i="161" a="1"/>
  <c r="AF41" i="161" a="1"/>
  <c r="CG85" i="161" a="1"/>
  <c r="G111" i="161" a="1"/>
  <c r="K15" i="161" a="1"/>
  <c r="BN112" i="161" a="1"/>
  <c r="CN91" i="161" a="1"/>
  <c r="AA113" i="161" a="1"/>
  <c r="AW69" i="161" a="1"/>
  <c r="BK36" i="161" a="1"/>
  <c r="D12" i="161" a="1"/>
  <c r="AP106" i="161" a="1"/>
  <c r="D3" i="161" a="1"/>
  <c r="BX91" i="161" a="1"/>
  <c r="BC42" i="161" a="1"/>
  <c r="N7" i="161" a="1"/>
  <c r="AN111" i="161" a="1"/>
  <c r="AV40" i="161" a="1"/>
  <c r="AL96" i="161" a="1"/>
  <c r="N60" i="161" a="1"/>
  <c r="CO87" i="161" a="1"/>
  <c r="AK16" i="161" a="1"/>
  <c r="P19" i="161" a="1"/>
  <c r="BU91" i="161" a="1"/>
  <c r="L90" i="161" a="1"/>
  <c r="AK95" i="161" a="1"/>
  <c r="BK11" i="161" a="1"/>
  <c r="I85" i="161" a="1"/>
  <c r="AS66" i="161" a="1"/>
  <c r="CO56" i="161" a="1"/>
  <c r="BL89" i="161" a="1"/>
  <c r="W13" i="161" a="1"/>
  <c r="BV92" i="161" a="1"/>
  <c r="BH13" i="161" a="1"/>
  <c r="AC97" i="161" a="1"/>
  <c r="BC94" i="161" a="1"/>
  <c r="AG25" i="161" a="1"/>
  <c r="BN107" i="161" a="1"/>
  <c r="T27" i="161" a="1"/>
  <c r="BT117" i="161" a="1"/>
  <c r="CH37" i="161" a="1"/>
  <c r="BK38" i="161" a="1"/>
  <c r="BK70" i="161" a="1"/>
  <c r="BZ24" i="161" a="1"/>
  <c r="AU88" i="161" a="1"/>
  <c r="BG98" i="161" a="1"/>
  <c r="CO32" i="161" a="1"/>
  <c r="AL51" i="161" a="1"/>
  <c r="F54" i="161" a="1"/>
  <c r="CQ64" i="161" a="1"/>
  <c r="AX108" i="161" a="1"/>
  <c r="BD99" i="161" a="1"/>
  <c r="CU4" i="161" a="1"/>
  <c r="AB108" i="161" a="1"/>
  <c r="AU119" i="161" a="1"/>
  <c r="AS6" i="161" a="1"/>
  <c r="K43" i="161" a="1"/>
  <c r="CF28" i="161" a="1"/>
  <c r="BB79" i="161" a="1"/>
  <c r="AO36" i="161" a="1"/>
  <c r="P13" i="161" a="1"/>
  <c r="AD75" i="161" a="1"/>
  <c r="CI101" i="161" a="1"/>
  <c r="BK26" i="161" a="1"/>
  <c r="CE47" i="161" a="1"/>
  <c r="CT24" i="161" a="1"/>
  <c r="BT85" i="161" a="1"/>
  <c r="M74" i="161" a="1"/>
  <c r="CT12" i="161" a="1"/>
  <c r="CJ68" i="161" a="1"/>
  <c r="BG42" i="161" a="1"/>
  <c r="P127" i="161" a="1"/>
  <c r="BF3" i="161" a="1"/>
  <c r="G59" i="161" a="1"/>
  <c r="CM94" i="161" a="1"/>
  <c r="BD17" i="161" a="1"/>
  <c r="T9" i="161" a="1"/>
  <c r="I124" i="161" a="1"/>
  <c r="S64" i="161" a="1"/>
  <c r="J48" i="161" a="1"/>
  <c r="BD54" i="161" a="1"/>
  <c r="CB97" i="161" a="1"/>
  <c r="BS90" i="161" a="1"/>
  <c r="BC116" i="161" a="1"/>
  <c r="E68" i="161" a="1"/>
  <c r="CD14" i="161" a="1"/>
  <c r="AS53" i="161" a="1"/>
  <c r="AS115" i="161" a="1"/>
  <c r="BQ131" i="161" a="1"/>
  <c r="S63" i="161" a="1"/>
  <c r="AW101" i="161" a="1"/>
  <c r="S13" i="161" a="1"/>
  <c r="AN70" i="161" a="1"/>
  <c r="CS94" i="161" a="1"/>
  <c r="CQ107" i="161" a="1"/>
  <c r="AF126" i="161" a="1"/>
  <c r="CE83" i="161" a="1"/>
  <c r="CH106" i="161" a="1"/>
  <c r="AM123" i="161" a="1"/>
  <c r="T48" i="161" a="1"/>
  <c r="BZ72" i="161" a="1"/>
  <c r="AU34" i="161" a="1"/>
  <c r="BL65" i="161" a="1"/>
  <c r="CE10" i="161" a="1"/>
  <c r="BF7" i="161" a="1"/>
  <c r="CN113" i="161" a="1"/>
  <c r="AS72" i="161" a="1"/>
  <c r="H91" i="161" a="1"/>
  <c r="AT129" i="161" a="1"/>
  <c r="BZ3" i="161" a="1"/>
  <c r="H61" i="161" a="1"/>
  <c r="BY44" i="161" a="1"/>
  <c r="BZ31" i="161" a="1"/>
  <c r="Q89" i="161" a="1"/>
  <c r="BW98" i="161" a="1"/>
  <c r="P21" i="161" a="1"/>
  <c r="N78" i="161" a="1"/>
  <c r="AL34" i="161" a="1"/>
  <c r="BR80" i="161" a="1"/>
  <c r="CQ35" i="161" a="1"/>
  <c r="BK28" i="161" a="1"/>
  <c r="BT103" i="161" a="1"/>
  <c r="BC35" i="161" a="1"/>
  <c r="CI68" i="161" a="1"/>
  <c r="G27" i="161" a="1"/>
  <c r="BG4" i="161" a="1"/>
  <c r="BF100" i="161" a="1"/>
  <c r="Z36" i="161" a="1"/>
  <c r="X70" i="161" a="1"/>
  <c r="W11" i="161" a="1"/>
  <c r="CQ117" i="161" a="1"/>
  <c r="AD121" i="161" a="1"/>
  <c r="BE102" i="161" a="1"/>
  <c r="CH57" i="161" a="1"/>
  <c r="CN9" i="161" a="1"/>
  <c r="CP70" i="161" a="1"/>
  <c r="CS41" i="161" a="1"/>
  <c r="CS38" i="161" a="1"/>
  <c r="CU94" i="161" a="1"/>
  <c r="BE120" i="161" a="1"/>
  <c r="AP48" i="161" a="1"/>
  <c r="Y6" i="161" a="1"/>
  <c r="N111" i="161" a="1"/>
  <c r="G5" i="161" a="1"/>
  <c r="Z128" i="161" a="1"/>
  <c r="L110" i="161" a="1"/>
  <c r="AX71" i="161" a="1"/>
  <c r="AR45" i="161" a="1"/>
  <c r="BM41" i="161" a="1"/>
  <c r="H5" i="161" a="1"/>
  <c r="I81" i="161" a="1"/>
  <c r="CQ77" i="161" a="1"/>
  <c r="CC108" i="161" a="1"/>
  <c r="CM102" i="161" a="1"/>
  <c r="AT121" i="161" a="1"/>
  <c r="O90" i="161" a="1"/>
  <c r="AS102" i="161" a="1"/>
  <c r="BZ28" i="161" a="1"/>
  <c r="BJ109" i="161" a="1"/>
  <c r="BK17" i="161" a="1"/>
  <c r="BU34" i="161" a="1"/>
  <c r="CC96" i="161" a="1"/>
  <c r="BJ11" i="161" a="1"/>
  <c r="BR29" i="161" a="1"/>
  <c r="BF50" i="161" a="1"/>
  <c r="AK7" i="161" a="1"/>
  <c r="Q61" i="161" a="1"/>
  <c r="CS107" i="161" a="1"/>
  <c r="AR126" i="161" a="1"/>
  <c r="BL85" i="161" a="1"/>
  <c r="BL42" i="161" a="1"/>
  <c r="AL35" i="161" a="1"/>
  <c r="AZ94" i="161" a="1"/>
  <c r="CT105" i="161" a="1"/>
  <c r="BU81" i="161" a="1"/>
  <c r="AT69" i="161" a="1"/>
  <c r="AF28" i="161" a="1"/>
  <c r="BC4" i="161" a="1"/>
  <c r="BY76" i="161" a="1"/>
  <c r="BV17" i="161" a="1"/>
  <c r="X57" i="161" a="1"/>
  <c r="I58" i="161" a="1"/>
  <c r="BI88" i="161" a="1"/>
  <c r="K49" i="161" a="1"/>
  <c r="Q48" i="161" a="1"/>
  <c r="U55" i="161" a="1"/>
  <c r="F55" i="161" a="1"/>
  <c r="BS33" i="161" a="1"/>
  <c r="E50" i="161" a="1"/>
  <c r="Z59" i="161" a="1"/>
  <c r="BC7" i="161" a="1"/>
  <c r="BB39" i="161" a="1"/>
  <c r="AA62" i="161" a="1"/>
  <c r="S9" i="161" a="1"/>
  <c r="AW66" i="161" a="1"/>
  <c r="BN128" i="161" a="1"/>
  <c r="AJ34" i="161" a="1"/>
  <c r="CR70" i="161" a="1"/>
  <c r="CC99" i="161" a="1"/>
  <c r="V122" i="161" a="1"/>
  <c r="AS67" i="161" a="1"/>
  <c r="BR119" i="161" a="1"/>
  <c r="CU87" i="161" a="1"/>
  <c r="CL60" i="161" a="1"/>
  <c r="BS59" i="161" a="1"/>
  <c r="AW70" i="161" a="1"/>
  <c r="N131" i="161" a="1"/>
  <c r="BX40" i="161" a="1"/>
  <c r="BA122" i="161" a="1"/>
  <c r="CR87" i="161" a="1"/>
  <c r="BT30" i="161" a="1"/>
  <c r="C72" i="161" a="1"/>
  <c r="BS71" i="161" a="1"/>
  <c r="V115" i="161" a="1"/>
  <c r="CC13" i="161" a="1"/>
  <c r="CG130" i="161" a="1"/>
  <c r="AE52" i="161" a="1"/>
  <c r="AQ100" i="161" a="1"/>
  <c r="BV89" i="161" a="1"/>
  <c r="AA118" i="161" a="1"/>
  <c r="BV129" i="161" a="1"/>
  <c r="CR73" i="161" a="1"/>
  <c r="BK131" i="161" a="1"/>
  <c r="BD105" i="161" a="1"/>
  <c r="BA90" i="161" a="1"/>
  <c r="AK38" i="161" a="1"/>
  <c r="F51" i="161" a="1"/>
  <c r="CH13" i="161" a="1"/>
  <c r="BB37" i="161" a="1"/>
  <c r="CC121" i="161" a="1"/>
  <c r="P86" i="161" a="1"/>
  <c r="BA79" i="161" a="1"/>
  <c r="AD131" i="161" a="1"/>
  <c r="AS96" i="161" a="1"/>
  <c r="BZ55" i="161" a="1"/>
  <c r="AE12" i="161" a="1"/>
  <c r="E110" i="161" a="1"/>
  <c r="AM113" i="161" a="1"/>
  <c r="BH113" i="161" a="1"/>
  <c r="W116" i="161" a="1"/>
  <c r="CS96" i="161" a="1"/>
  <c r="CF34" i="161" a="1"/>
  <c r="BN97" i="161" a="1"/>
  <c r="CG104" i="161" a="1"/>
  <c r="AR39" i="161" a="1"/>
  <c r="V26" i="161" a="1"/>
  <c r="AM92" i="161" a="1"/>
  <c r="BJ18" i="161" a="1"/>
  <c r="R33" i="161" a="1"/>
  <c r="AJ76" i="161" a="1"/>
  <c r="H76" i="161" a="1"/>
  <c r="CN108" i="161" a="1"/>
  <c r="P59" i="161" a="1"/>
  <c r="AQ89" i="161" a="1"/>
  <c r="CK110" i="161" a="1"/>
  <c r="BD41" i="161" a="1"/>
  <c r="BB114" i="161" a="1"/>
  <c r="E67" i="161" a="1"/>
  <c r="BN25" i="161" a="1"/>
  <c r="Q41" i="161" a="1"/>
  <c r="CU3" i="161" a="1"/>
  <c r="J18" i="161" a="1"/>
  <c r="CS48" i="161" a="1"/>
  <c r="BN63" i="161" a="1"/>
  <c r="L120" i="161" a="1"/>
  <c r="O110" i="161" a="1"/>
  <c r="AE129" i="161" a="1"/>
  <c r="AR107" i="161" a="1"/>
  <c r="AZ81" i="161" a="1"/>
  <c r="CN51" i="161" a="1"/>
  <c r="K52" i="161" a="1"/>
  <c r="CN129" i="161" a="1"/>
  <c r="BZ90" i="161" a="1"/>
  <c r="BW118" i="161" a="1"/>
  <c r="Z121" i="161" a="1"/>
  <c r="CS93" i="161" a="1"/>
  <c r="CM11" i="161" a="1"/>
  <c r="AK101" i="161" a="1"/>
  <c r="CU100" i="161" a="1"/>
  <c r="BJ98" i="161" a="1"/>
  <c r="AX73" i="161" a="1"/>
  <c r="W42" i="161" a="1"/>
  <c r="BJ95" i="161" a="1"/>
  <c r="AL89" i="161" a="1"/>
  <c r="AJ22" i="161" a="1"/>
  <c r="X131" i="161" a="1"/>
  <c r="X125" i="161" a="1"/>
  <c r="BL21" i="161" a="1"/>
  <c r="D68" i="161" a="1"/>
  <c r="O45" i="161" a="1"/>
  <c r="CP17" i="161" a="1"/>
  <c r="R122" i="161" a="1"/>
  <c r="CA15" i="161" a="1"/>
  <c r="L16" i="161" a="1"/>
  <c r="J37" i="161" a="1"/>
  <c r="O28" i="161" a="1"/>
  <c r="BF36" i="161" a="1"/>
  <c r="C52" i="161" a="1"/>
  <c r="Z109" i="161" a="1"/>
  <c r="I18" i="161" a="1"/>
  <c r="BD42" i="161" a="1"/>
  <c r="CB120" i="161" a="1"/>
  <c r="CQ119" i="161" a="1"/>
  <c r="BD14" i="161" a="1"/>
  <c r="AU123" i="161" a="1"/>
  <c r="AN7" i="161" a="1"/>
  <c r="CD110" i="161" a="1"/>
  <c r="CB40" i="161" a="1"/>
  <c r="G3" i="161" a="1"/>
  <c r="CT69" i="161" a="1"/>
  <c r="AD36" i="161" a="1"/>
  <c r="AC14" i="161" a="1"/>
  <c r="AC100" i="161" a="1"/>
  <c r="AS74" i="161" a="1"/>
  <c r="E11" i="161" a="1"/>
  <c r="CF74" i="161" a="1"/>
  <c r="CS43" i="161" a="1"/>
  <c r="Q40" i="161" a="1"/>
  <c r="D22" i="161" a="1"/>
  <c r="AT77" i="161" a="1"/>
  <c r="AF70" i="161" a="1"/>
  <c r="CP126" i="161" a="1"/>
  <c r="C111" i="161" a="1"/>
  <c r="AU57" i="161" a="1"/>
  <c r="BM19" i="161" a="1"/>
  <c r="H30" i="161" a="1"/>
  <c r="BA118" i="161" a="1"/>
  <c r="BG114" i="161" a="1"/>
  <c r="BA72" i="161" a="1"/>
  <c r="CK119" i="161" a="1"/>
  <c r="C114" i="161" a="1"/>
  <c r="AR69" i="161" a="1"/>
  <c r="BU21" i="161" a="1"/>
  <c r="D71" i="161" a="1"/>
  <c r="O128" i="161" a="1"/>
  <c r="X118" i="161" a="1"/>
  <c r="BF84" i="161" a="1"/>
  <c r="CG13" i="161" a="1"/>
  <c r="BW35" i="161" a="1"/>
  <c r="BB104" i="161" a="1"/>
  <c r="BG37" i="161" a="1"/>
  <c r="BE83" i="161" a="1"/>
  <c r="BD15" i="161" a="1"/>
  <c r="BI120" i="161" a="1"/>
  <c r="AS119" i="161" a="1"/>
  <c r="M124" i="161" a="1"/>
  <c r="AA132" i="161" a="1"/>
  <c r="CL49" i="161" a="1"/>
  <c r="AW76" i="161" a="1"/>
  <c r="O121" i="161" a="1"/>
  <c r="N67" i="161" a="1"/>
  <c r="AY70" i="161" a="1"/>
  <c r="BH84" i="161" a="1"/>
  <c r="AJ40" i="161" a="1"/>
  <c r="CI39" i="161" a="1"/>
  <c r="BH97" i="161" a="1"/>
  <c r="AK24" i="161" a="1"/>
  <c r="V10" i="161" a="1"/>
  <c r="CA29" i="161" a="1"/>
  <c r="Q104" i="161" a="1"/>
  <c r="AY27" i="161" a="1"/>
  <c r="CT54" i="161" a="1"/>
  <c r="Q115" i="161" a="1"/>
  <c r="BI78" i="161" a="1"/>
  <c r="AS101" i="161" a="1"/>
  <c r="CM130" i="161" a="1"/>
  <c r="AX3" i="161" a="1"/>
  <c r="Z5" i="161" a="1"/>
  <c r="U117" i="161" a="1"/>
  <c r="U74" i="161" a="1"/>
  <c r="O69" i="161" a="1"/>
  <c r="AW87" i="161" a="1"/>
  <c r="AE105" i="161" a="1"/>
  <c r="BN123" i="161" a="1"/>
  <c r="CP56" i="161" a="1"/>
  <c r="U32" i="161" a="1"/>
  <c r="AM22" i="161" a="1"/>
  <c r="BA55" i="161" a="1"/>
  <c r="AA14" i="161" a="1"/>
  <c r="I125" i="161" a="1"/>
  <c r="AT126" i="161" a="1"/>
  <c r="I6" i="161" a="1"/>
  <c r="BG88" i="161" a="1"/>
  <c r="O115" i="161" a="1"/>
  <c r="CA111" i="161" a="1"/>
  <c r="CJ115" i="161" a="1"/>
  <c r="BZ15" i="161" a="1"/>
  <c r="C82" i="161" a="1"/>
  <c r="CG21" i="161" a="1"/>
  <c r="BJ47" i="161" a="1"/>
  <c r="CA105" i="161" a="1"/>
  <c r="CA95" i="161" a="1"/>
  <c r="BF18" i="161" a="1"/>
  <c r="BW7" i="161" a="1"/>
  <c r="AS15" i="161" a="1"/>
  <c r="O20" i="161" a="1"/>
  <c r="CP9" i="161" a="1"/>
  <c r="CF52" i="161" a="1"/>
  <c r="V39" i="161" a="1"/>
  <c r="AY32" i="161" a="1"/>
  <c r="F33" i="161" a="1"/>
  <c r="BG78" i="161" a="1"/>
  <c r="AR66" i="161" a="1"/>
  <c r="CL75" i="161" a="1"/>
  <c r="CJ24" i="161" a="1"/>
  <c r="K21" i="161" a="1"/>
  <c r="BB15" i="161" a="1"/>
  <c r="BA96" i="161" a="1"/>
  <c r="CS16" i="161" a="1"/>
  <c r="CL33" i="161" a="1"/>
  <c r="CT84" i="161" a="1"/>
  <c r="CN80" i="161" a="1"/>
  <c r="AA120" i="161" a="1"/>
  <c r="CR13" i="161" a="1"/>
  <c r="AN36" i="161" a="1"/>
  <c r="AN79" i="161" a="1"/>
  <c r="AM115" i="161" a="1"/>
  <c r="F62" i="161" a="1"/>
  <c r="AY8" i="161" a="1"/>
  <c r="U112" i="161" a="1"/>
  <c r="AB31" i="161" a="1"/>
  <c r="AQ65" i="161" a="1"/>
  <c r="BD120" i="161" a="1"/>
  <c r="CQ45" i="161" a="1"/>
  <c r="CG48" i="161" a="1"/>
  <c r="BE41" i="161" a="1"/>
  <c r="CI34" i="161" a="1"/>
  <c r="G50" i="161" a="1"/>
  <c r="AX127" i="161" a="1"/>
  <c r="CD119" i="161" a="1"/>
  <c r="BK122" i="161" a="1"/>
  <c r="CC27" i="161" a="1"/>
  <c r="AL75" i="161" a="1"/>
  <c r="Y113" i="161" a="1"/>
  <c r="BV8" i="161" a="1"/>
  <c r="Q26" i="161" a="1"/>
  <c r="O106" i="161" a="1"/>
  <c r="BI103" i="161" a="1"/>
  <c r="AZ16" i="161" a="1"/>
  <c r="AF113" i="161" a="1"/>
  <c r="CU10" i="161" a="1"/>
  <c r="CR129" i="161" a="1"/>
  <c r="S31" i="161" a="1"/>
  <c r="AQ107" i="161" a="1"/>
  <c r="CO27" i="161" a="1"/>
  <c r="CG34" i="161" a="1"/>
  <c r="BY14" i="161" a="1"/>
  <c r="Y41" i="161" a="1"/>
  <c r="G94" i="161" a="1"/>
  <c r="AL3" i="161" a="1"/>
  <c r="BM104" i="161" a="1"/>
  <c r="AA69" i="161" a="1"/>
  <c r="AA10" i="161" a="1"/>
  <c r="BZ109" i="161" a="1"/>
  <c r="AO11" i="161" a="1"/>
  <c r="AF84" i="161" a="1"/>
  <c r="CJ8" i="161" a="1"/>
  <c r="BX79" i="161" a="1"/>
  <c r="BR55" i="161" a="1"/>
  <c r="T3" i="161" a="1"/>
  <c r="CI50" i="161" a="1"/>
  <c r="AZ25" i="161" a="1"/>
  <c r="Y45" i="161" a="1"/>
  <c r="AW58" i="161" a="1"/>
  <c r="CB32" i="161" a="1"/>
  <c r="BU114" i="161" a="1"/>
  <c r="AQ98" i="161" a="1"/>
  <c r="CQ128" i="161" a="1"/>
  <c r="BA5" i="161" a="1"/>
  <c r="CJ18" i="161" a="1"/>
  <c r="E16" i="161" a="1"/>
  <c r="BC17" i="161" a="1"/>
  <c r="S15" i="161" a="1"/>
  <c r="BQ45" i="161" a="1"/>
  <c r="I5" i="161" a="1"/>
  <c r="U105" i="161" a="1"/>
  <c r="I102" i="161" a="1"/>
  <c r="CT19" i="161" a="1"/>
  <c r="Q87" i="161" a="1"/>
  <c r="AT95" i="161" a="1"/>
  <c r="AW103" i="161" a="1"/>
  <c r="AZ119" i="161" a="1"/>
  <c r="CS117" i="161" a="1"/>
  <c r="CH108" i="161" a="1"/>
  <c r="AC70" i="161" a="1"/>
  <c r="CD13" i="161" a="1"/>
  <c r="Z18" i="161" a="1"/>
  <c r="H40" i="161" a="1"/>
  <c r="AJ21" i="161" a="1"/>
  <c r="CD71" i="161" a="1"/>
  <c r="BL26" i="161" a="1"/>
  <c r="G125" i="161" a="1"/>
  <c r="AC94" i="161" a="1"/>
  <c r="CJ69" i="161" a="1"/>
  <c r="CK12" i="161" a="1"/>
  <c r="CR44" i="161" a="1"/>
  <c r="CG10" i="161" a="1"/>
  <c r="X121" i="161" a="1"/>
  <c r="T118" i="161" a="1"/>
  <c r="BQ58" i="161" a="1"/>
  <c r="AB86" i="161" a="1"/>
  <c r="BA129" i="161" a="1"/>
  <c r="BE45" i="161" a="1"/>
  <c r="CS27" i="161" a="1"/>
  <c r="K13" i="161" a="1"/>
  <c r="W64" i="161" a="1"/>
  <c r="BK75" i="161" a="1"/>
  <c r="Z50" i="161" a="1"/>
  <c r="BI114" i="161" a="1"/>
  <c r="BS47" i="161" a="1"/>
  <c r="CC56" i="161" a="1"/>
  <c r="X35" i="161" a="1"/>
  <c r="AQ83" i="161" a="1"/>
  <c r="R53" i="161" a="1"/>
  <c r="S55" i="161" a="1"/>
  <c r="BA94" i="161" a="1"/>
  <c r="AE83" i="161" a="1"/>
  <c r="CN82" i="161" a="1"/>
  <c r="BD30" i="161" a="1"/>
  <c r="BG6" i="161" a="1"/>
  <c r="W85" i="161" a="1"/>
  <c r="M90" i="161" a="1"/>
  <c r="AC105" i="161" a="1"/>
  <c r="CM74" i="161" a="1"/>
  <c r="G67" i="161" a="1"/>
  <c r="BA26" i="161" a="1"/>
  <c r="CO73" i="161" a="1"/>
  <c r="CI64" i="161" a="1"/>
  <c r="I74" i="161" a="1"/>
  <c r="BB97" i="161" a="1"/>
  <c r="AF15" i="161" a="1"/>
  <c r="CB36" i="161" a="1"/>
  <c r="AG131" i="161" a="1"/>
  <c r="BF6" i="161" a="1"/>
  <c r="R104" i="161" a="1"/>
  <c r="AC27" i="161" a="1"/>
  <c r="CG115" i="161" a="1"/>
  <c r="M75" i="161" a="1"/>
  <c r="CG11" i="161" a="1"/>
  <c r="BH9" i="161" a="1"/>
  <c r="CP41" i="161" a="1"/>
  <c r="AA85" i="161" a="1"/>
  <c r="H47" i="161" a="1"/>
  <c r="BA132" i="161" a="1"/>
  <c r="AU83" i="161" a="1"/>
  <c r="CL38" i="161" a="1"/>
  <c r="AA21" i="161" a="1"/>
  <c r="BC99" i="161" a="1"/>
  <c r="BB43" i="161" a="1"/>
  <c r="M100" i="161" a="1"/>
  <c r="AT106" i="161" a="1"/>
  <c r="C31" i="161" a="1"/>
  <c r="Q79" i="161" a="1"/>
  <c r="I10" i="161" a="1"/>
  <c r="E15" i="161" a="1"/>
  <c r="T17" i="161" a="1"/>
  <c r="Q123" i="161" a="1"/>
  <c r="CD122" i="161" a="1"/>
  <c r="K83" i="161" a="1"/>
  <c r="BX85" i="161" a="1"/>
  <c r="BB109" i="161" a="1"/>
  <c r="K124" i="161" a="1"/>
  <c r="CP24" i="161" a="1"/>
  <c r="W111" i="161" a="1"/>
  <c r="BB67" i="161" a="1"/>
  <c r="AV26" i="161" a="1"/>
  <c r="AV95" i="161" a="1"/>
  <c r="AU87" i="161" a="1"/>
  <c r="Y4" i="161" a="1"/>
  <c r="AP126" i="161" a="1"/>
  <c r="Y85" i="161" a="1"/>
  <c r="K32" i="161" a="1"/>
  <c r="AG28" i="161" a="1"/>
  <c r="G34" i="161" a="1"/>
  <c r="CO17" i="161" a="1"/>
  <c r="CR50" i="161" a="1"/>
  <c r="CK3" i="161" a="1"/>
  <c r="CA122" i="161" a="1"/>
  <c r="BV100" i="161" a="1"/>
  <c r="BA58" i="161" a="1"/>
  <c r="CR21" i="161" a="1"/>
  <c r="T32" i="161" a="1"/>
  <c r="BX125" i="161" a="1"/>
  <c r="AN32" i="161" a="1"/>
  <c r="BM33" i="161" a="1"/>
  <c r="BJ28" i="161" a="1"/>
  <c r="BA66" i="161" a="1"/>
  <c r="R16" i="161" a="1"/>
  <c r="BA41" i="161" a="1"/>
  <c r="AA108" i="161" a="1"/>
  <c r="BQ123" i="161" a="1"/>
  <c r="K121" i="161" a="1"/>
  <c r="U39" i="161" a="1"/>
  <c r="BC122" i="161" a="1"/>
  <c r="AW78" i="161" a="1"/>
  <c r="AC111" i="161" a="1"/>
  <c r="L25" i="161" a="1"/>
  <c r="BM54" i="161" a="1"/>
  <c r="AA124" i="161" a="1"/>
  <c r="AD105" i="161" a="1"/>
  <c r="AL68" i="161" a="1"/>
  <c r="N30" i="161" a="1"/>
  <c r="BM18" i="161" a="1"/>
  <c r="BJ108" i="161" a="1"/>
  <c r="CO28" i="161" a="1"/>
  <c r="X85" i="161" a="1"/>
  <c r="AX72" i="161" a="1"/>
  <c r="CR120" i="161" a="1"/>
  <c r="BV86" i="161" a="1"/>
  <c r="CD99" i="161" a="1"/>
  <c r="BY107" i="161" a="1"/>
  <c r="BT114" i="161" a="1"/>
  <c r="AL54" i="161" a="1"/>
  <c r="AK115" i="161" a="1"/>
  <c r="AY129" i="161" a="1"/>
  <c r="BU104" i="161" a="1"/>
  <c r="AR38" i="161" a="1"/>
  <c r="CR7" i="161" a="1"/>
  <c r="BR77" i="161" a="1"/>
  <c r="AX105" i="161" a="1"/>
  <c r="AQ93" i="161" a="1"/>
  <c r="AT44" i="161" a="1"/>
  <c r="BZ128" i="161" a="1"/>
  <c r="AC82" i="161" a="1"/>
  <c r="D61" i="161" a="1"/>
  <c r="AL53" i="161" a="1"/>
  <c r="CF47" i="161" a="1"/>
  <c r="BM16" i="161" a="1"/>
  <c r="CN106" i="161" a="1"/>
  <c r="BL127" i="161" a="1"/>
  <c r="G101" i="161" a="1"/>
  <c r="AV72" i="161" a="1"/>
  <c r="BJ62" i="161" a="1"/>
  <c r="BQ14" i="161" a="1"/>
  <c r="F53" i="161" a="1"/>
  <c r="BU70" i="161" a="1"/>
  <c r="AL117" i="161" a="1"/>
  <c r="AP56" i="161" a="1"/>
  <c r="L123" i="161" a="1"/>
  <c r="CK91" i="161" a="1"/>
  <c r="BK93" i="161" a="1"/>
  <c r="AU115" i="161" a="1"/>
  <c r="BC44" i="161" a="1"/>
  <c r="CL24" i="161" a="1"/>
  <c r="CE130" i="161" a="1"/>
  <c r="CM31" i="161" a="1"/>
  <c r="AZ66" i="161" a="1"/>
  <c r="L105" i="161" a="1"/>
  <c r="X128" i="161" a="1"/>
  <c r="BI106" i="161" a="1"/>
  <c r="T11" i="161" a="1"/>
  <c r="BW38" i="161" a="1"/>
  <c r="BY119" i="161" a="1"/>
  <c r="X69" i="161" a="1"/>
  <c r="P128" i="161" a="1"/>
  <c r="BK84" i="161" a="1"/>
  <c r="R44" i="161" a="1"/>
  <c r="AN47" i="161" a="1"/>
  <c r="CB86" i="161" a="1"/>
  <c r="AJ112" i="161" a="1"/>
  <c r="CB47" i="161" a="1"/>
  <c r="BW116" i="161" a="1"/>
  <c r="BU46" i="161" a="1"/>
  <c r="AZ34" i="161" a="1"/>
  <c r="CJ59" i="161" a="1"/>
  <c r="P94" i="161" a="1"/>
  <c r="AA94" i="161" a="1"/>
  <c r="AB83" i="161" a="1"/>
  <c r="BC73" i="161" a="1"/>
  <c r="BH51" i="161" a="1"/>
  <c r="BX29" i="161" a="1"/>
  <c r="CA55" i="161" a="1"/>
  <c r="CP55" i="161" a="1"/>
  <c r="U106" i="161" a="1"/>
  <c r="AO46" i="161" a="1"/>
  <c r="BY72" i="161" a="1"/>
  <c r="AE26" i="161" a="1"/>
  <c r="BF95" i="161" a="1"/>
  <c r="CI33" i="161" a="1"/>
  <c r="AF42" i="161" a="1"/>
  <c r="CO120" i="161" a="1"/>
  <c r="AV86" i="161" a="1"/>
  <c r="BJ15" i="161" a="1"/>
  <c r="M76" i="161" a="1"/>
  <c r="K105" i="161" a="1"/>
  <c r="CL62" i="161" a="1"/>
  <c r="BG71" i="161" a="1"/>
  <c r="AR36" i="161" a="1"/>
  <c r="S62" i="161" a="1"/>
  <c r="BS79" i="161" a="1"/>
  <c r="Q39" i="161" a="1"/>
  <c r="AT23" i="161" a="1"/>
  <c r="AU91" i="161" a="1"/>
  <c r="AY22" i="161" a="1"/>
  <c r="BG8" i="161" a="1"/>
  <c r="BX121" i="161" a="1"/>
  <c r="BM10" i="161" a="1"/>
  <c r="H51" i="161" a="1"/>
  <c r="AV93" i="161" a="1"/>
  <c r="BI36" i="161" a="1"/>
  <c r="AE17" i="161" a="1"/>
  <c r="CE34" i="161" a="1"/>
  <c r="AD86" i="161" a="1"/>
  <c r="AW42" i="161" a="1"/>
  <c r="T123" i="161" a="1"/>
  <c r="BN69" i="161" a="1"/>
  <c r="BK102" i="161" a="1"/>
  <c r="G53" i="161" a="1"/>
  <c r="BW19" i="161" a="1"/>
  <c r="CO81" i="161" a="1"/>
  <c r="BH79" i="161" a="1"/>
  <c r="CN105" i="161" a="1"/>
  <c r="BV3" i="161" a="1"/>
  <c r="O100" i="161" a="1"/>
  <c r="AP11" i="161" a="1"/>
  <c r="Y62" i="161" a="1"/>
  <c r="AK45" i="161" a="1"/>
  <c r="AB79" i="161" a="1"/>
  <c r="CO35" i="161" a="1"/>
  <c r="CJ103" i="161" a="1"/>
  <c r="S28" i="161" a="1"/>
  <c r="CU38" i="161" a="1"/>
  <c r="AV6" i="161" a="1"/>
  <c r="C87" i="161" a="1"/>
  <c r="BE57" i="161" a="1"/>
  <c r="AG30" i="161" a="1"/>
  <c r="G126" i="161" a="1"/>
  <c r="BE87" i="161" a="1"/>
  <c r="CQ94" i="161" a="1"/>
  <c r="CC126" i="161" a="1"/>
  <c r="M108" i="161" a="1"/>
  <c r="AC3" i="161" a="1"/>
  <c r="BR92" i="161" a="1"/>
  <c r="G54" i="161" a="1"/>
  <c r="BU25" i="161" a="1"/>
  <c r="BL59" i="161" a="1"/>
  <c r="AP127" i="161" a="1"/>
  <c r="BA34" i="161" a="1"/>
  <c r="AP113" i="161" a="1"/>
  <c r="AR33" i="161" a="1"/>
  <c r="BI89" i="161" a="1"/>
  <c r="BH26" i="161" a="1"/>
  <c r="CQ10" i="161" a="1"/>
  <c r="L8" i="161" a="1"/>
  <c r="E12" i="161" a="1"/>
  <c r="CJ111" i="161" a="1"/>
  <c r="L5" i="161" a="1"/>
  <c r="BX41" i="161" a="1"/>
  <c r="CH103" i="161" a="1"/>
  <c r="AX25" i="161" a="1"/>
  <c r="AR98" i="161" a="1"/>
  <c r="AU108" i="161" a="1"/>
  <c r="F103" i="161" a="1"/>
  <c r="AK100" i="161" a="1"/>
  <c r="BB3" i="161" a="1"/>
  <c r="AQ64" i="161" a="1"/>
  <c r="BX21" i="161" a="1"/>
  <c r="AV82" i="161" a="1"/>
  <c r="F117" i="161" a="1"/>
  <c r="N75" i="161" a="1"/>
  <c r="Z120" i="161" a="1"/>
  <c r="BR75" i="161" a="1"/>
  <c r="CT37" i="161" a="1"/>
  <c r="CC19" i="161" a="1"/>
  <c r="BG12" i="161" a="1"/>
  <c r="T22" i="161" a="1"/>
  <c r="C73" i="161" a="1"/>
  <c r="BQ81" i="161" a="1"/>
  <c r="AV123" i="161" a="1"/>
  <c r="BL132" i="161" a="1"/>
  <c r="CH55" i="161" a="1"/>
  <c r="CN109" i="161" a="1"/>
  <c r="CA50" i="161" a="1"/>
  <c r="CH29" i="161" a="1"/>
  <c r="D108" i="161" a="1"/>
  <c r="S43" i="161" a="1"/>
  <c r="CG15" i="161" a="1"/>
  <c r="CU113" i="161" a="1"/>
  <c r="U126" i="161" a="1"/>
  <c r="N115" i="161" a="1"/>
  <c r="AZ15" i="161" a="1"/>
  <c r="AM23" i="161" a="1"/>
  <c r="BD47" i="161" a="1"/>
  <c r="CJ49" i="161" a="1"/>
  <c r="AX24" i="161" a="1"/>
  <c r="BW128" i="161" a="1"/>
  <c r="AL73" i="161" a="1"/>
  <c r="CP34" i="161" a="1"/>
  <c r="BZ65" i="161" a="1"/>
  <c r="H12" i="161" a="1"/>
  <c r="CC61" i="161" a="1"/>
  <c r="AJ5" i="161" a="1"/>
  <c r="AR61" i="161" a="1"/>
  <c r="BI67" i="161" a="1"/>
  <c r="O8" i="161" a="1"/>
  <c r="AB122" i="161" a="1"/>
  <c r="AM43" i="161" a="1"/>
  <c r="H55" i="161" a="1"/>
  <c r="CC67" i="161" a="1"/>
  <c r="BB87" i="161" a="1"/>
  <c r="BC30" i="161" a="1"/>
  <c r="AV10" i="161" a="1"/>
  <c r="BE40" i="161" a="1"/>
  <c r="BH62" i="161" a="1"/>
  <c r="M24" i="161" a="1"/>
  <c r="H102" i="161" a="1"/>
  <c r="C118" i="161" a="1"/>
  <c r="CB89" i="161" a="1"/>
  <c r="BV25" i="161" a="1"/>
  <c r="CL48" i="161" a="1"/>
  <c r="CC50" i="161" a="1"/>
  <c r="BU17" i="161" a="1"/>
  <c r="CL64" i="161" a="1"/>
  <c r="BM21" i="161" a="1"/>
  <c r="CI88" i="161" a="1"/>
  <c r="T20" i="161" a="1"/>
  <c r="AB28" i="161" a="1"/>
  <c r="AZ19" i="161" a="1"/>
  <c r="AP67" i="161" a="1"/>
  <c r="CM56" i="161" a="1"/>
  <c r="X10" i="161" a="1"/>
  <c r="D31" i="161" a="1"/>
  <c r="BN73" i="161" a="1"/>
  <c r="CO58" i="161" a="1"/>
  <c r="BX24" i="161" a="1"/>
  <c r="BW56" i="161" a="1"/>
  <c r="CJ104" i="161" a="1"/>
  <c r="BB82" i="161" a="1"/>
  <c r="AV89" i="161" a="1"/>
  <c r="Y81" i="161" a="1"/>
  <c r="Q45" i="161" a="1"/>
  <c r="CR28" i="161" a="1"/>
  <c r="CM80" i="161" a="1"/>
  <c r="BV131" i="161" a="1"/>
  <c r="I66" i="161" a="1"/>
  <c r="CR100" i="161" a="1"/>
  <c r="BN74" i="161" a="1"/>
  <c r="D102" i="161" a="1"/>
  <c r="AQ126" i="161" a="1"/>
  <c r="CK34" i="161" a="1"/>
  <c r="E121" i="161" a="1"/>
  <c r="X79" i="161" a="1"/>
  <c r="BJ77" i="161" a="1"/>
  <c r="BS80" i="161" a="1"/>
  <c r="G25" i="161" a="1"/>
  <c r="AC78" i="161" a="1"/>
  <c r="N24" i="161" a="1"/>
  <c r="BL60" i="161" a="1"/>
  <c r="AM4" i="161" a="1"/>
  <c r="T41" i="161" a="1"/>
  <c r="BF28" i="161" a="1"/>
  <c r="AV55" i="161" a="1"/>
  <c r="CK92" i="161" a="1"/>
  <c r="AK130" i="161" a="1"/>
  <c r="AN83" i="161" a="1"/>
  <c r="D11" i="161" a="1"/>
  <c r="H106" i="161" a="1"/>
  <c r="CN27" i="161" a="1"/>
  <c r="AV43" i="161" a="1"/>
  <c r="C81" i="161" a="1"/>
  <c r="K85" i="161" a="1"/>
  <c r="BW8" i="161" a="1"/>
  <c r="CM34" i="161" a="1"/>
  <c r="CK101" i="161" a="1"/>
  <c r="BR73" i="161" a="1"/>
  <c r="AP57" i="161" a="1"/>
  <c r="BU44" i="161" a="1"/>
  <c r="BN121" i="161" a="1"/>
  <c r="AQ72" i="161" a="1"/>
  <c r="BV113" i="161" a="1"/>
  <c r="BN18" i="161" a="1"/>
  <c r="CF113" i="161" a="1"/>
  <c r="K80" i="161" a="1"/>
  <c r="CR59" i="161" a="1"/>
  <c r="CI55" i="161" a="1"/>
  <c r="AA33" i="161" a="1"/>
  <c r="CQ62" i="161" a="1"/>
  <c r="BX35" i="161" a="1"/>
  <c r="AR15" i="161" a="1"/>
  <c r="H83" i="161" a="1"/>
  <c r="BQ108" i="161" a="1"/>
  <c r="Z8" i="161" a="1"/>
  <c r="AQ7" i="161" a="1"/>
  <c r="BD57" i="161" a="1"/>
  <c r="C61" i="161" a="1"/>
  <c r="BL11" i="161" a="1"/>
  <c r="CH91" i="161" a="1"/>
  <c r="E31" i="161" a="1"/>
  <c r="CS31" i="161" a="1"/>
  <c r="AL46" i="161" a="1"/>
  <c r="R24" i="161" a="1"/>
  <c r="AO106" i="161" a="1"/>
  <c r="CE13" i="161" a="1"/>
  <c r="AD64" i="161" a="1"/>
  <c r="AC95" i="161" a="1"/>
  <c r="AO19" i="161" a="1"/>
  <c r="BE85" i="161" a="1"/>
  <c r="AL39" i="161" a="1"/>
  <c r="AD88" i="161" a="1"/>
  <c r="AM103" i="161" a="1"/>
  <c r="BF78" i="161" a="1"/>
  <c r="BJ92" i="161" a="1"/>
  <c r="BS37" i="161" a="1"/>
  <c r="BL99" i="161" a="1"/>
  <c r="AF65" i="161" a="1"/>
  <c r="F130" i="161" a="1"/>
  <c r="AO10" i="161" a="1"/>
  <c r="O117" i="161" a="1"/>
  <c r="CQ97" i="161" a="1"/>
  <c r="BV124" i="161" a="1"/>
  <c r="AD3" i="161" a="1"/>
  <c r="BG111" i="161" a="1"/>
  <c r="AK121" i="161" a="1"/>
  <c r="Y49" i="161" a="1"/>
  <c r="D89" i="161" a="1"/>
  <c r="AJ59" i="161" a="1"/>
  <c r="J23" i="161" a="1"/>
  <c r="AA70" i="161" a="1"/>
  <c r="BZ42" i="161" a="1"/>
  <c r="CE36" i="161" a="1"/>
  <c r="L62" i="161" a="1"/>
  <c r="AY28" i="161" a="1"/>
  <c r="G14" i="161" a="1"/>
  <c r="CO23" i="161" a="1"/>
  <c r="BG116" i="161" a="1"/>
  <c r="CT36" i="161" a="1"/>
  <c r="CG77" i="161" a="1"/>
  <c r="F85" i="161" a="1"/>
  <c r="G91" i="161" a="1"/>
  <c r="CD104" i="161" a="1"/>
  <c r="AA32" i="161" a="1"/>
  <c r="BS72" i="161" a="1"/>
  <c r="BE72" i="161" a="1"/>
  <c r="AY50" i="161" a="1"/>
  <c r="BD87" i="161" a="1"/>
  <c r="R11" i="161" a="1"/>
  <c r="BQ116" i="161" a="1"/>
  <c r="AM79" i="161" a="1"/>
  <c r="CL112" i="161" a="1"/>
  <c r="AS11" i="161" a="1"/>
  <c r="C35" i="161" a="1"/>
  <c r="U62" i="161" a="1"/>
  <c r="CN4" i="161" a="1"/>
  <c r="U64" i="161" a="1"/>
  <c r="BV93" i="161" a="1"/>
  <c r="AG99" i="161" a="1"/>
  <c r="CB118" i="161" a="1"/>
  <c r="X51" i="161" a="1"/>
  <c r="AJ26" i="161" a="1"/>
  <c r="H15" i="161" a="1"/>
  <c r="F109" i="161" a="1"/>
  <c r="BX82" i="161" a="1"/>
  <c r="V52" i="161" a="1"/>
  <c r="CH15" i="161" a="1"/>
  <c r="BB113" i="161" a="1"/>
  <c r="BD129" i="161" a="1"/>
  <c r="BV10" i="161" a="1"/>
  <c r="CJ86" i="161" a="1"/>
  <c r="Y66" i="161" a="1"/>
  <c r="CO119" i="161" a="1"/>
  <c r="AN126" i="161" a="1"/>
  <c r="H21" i="161" a="1"/>
  <c r="BQ69" i="161" a="1"/>
  <c r="C132" i="161" a="1"/>
  <c r="U122" i="161" a="1"/>
  <c r="CB12" i="161" a="1"/>
  <c r="V96" i="161" a="1"/>
  <c r="CJ109" i="161" a="1"/>
  <c r="AZ12" i="161" a="1"/>
  <c r="V119" i="161" a="1"/>
  <c r="V24" i="161" a="1"/>
  <c r="CP101" i="161" a="1"/>
  <c r="AP81" i="161" a="1"/>
  <c r="AM65" i="161" a="1"/>
  <c r="BM67" i="161" a="1"/>
  <c r="BW21" i="161" a="1"/>
  <c r="BV66" i="161" a="1"/>
  <c r="R108" i="161" a="1"/>
  <c r="CQ31" i="161" a="1"/>
  <c r="BD84" i="161" a="1"/>
  <c r="BL27" i="161" a="1"/>
  <c r="CS113" i="161" a="1"/>
  <c r="P25" i="161" a="1"/>
  <c r="AU9" i="161" a="1"/>
  <c r="AF92" i="161" a="1"/>
  <c r="AY64" i="161" a="1"/>
  <c r="AC55" i="161" a="1"/>
  <c r="AQ87" i="161" a="1"/>
  <c r="AO118" i="161" a="1"/>
  <c r="V48" i="161" a="1"/>
  <c r="BG123" i="161" a="1"/>
  <c r="BX117" i="161" a="1"/>
  <c r="CI114" i="161" a="1"/>
  <c r="I43" i="161" a="1"/>
  <c r="BB30" i="161" a="1"/>
  <c r="AX9" i="161" a="1"/>
  <c r="BT68" i="161" a="1"/>
  <c r="CC38" i="161" a="1"/>
  <c r="W101" i="161" a="1"/>
  <c r="AF124" i="161" a="1"/>
  <c r="Z22" i="161" a="1"/>
  <c r="BS120" i="161" a="1"/>
  <c r="AF43" i="161" a="1"/>
  <c r="BT14" i="161" a="1"/>
  <c r="BS121" i="161" a="1"/>
  <c r="BL118" i="161" a="1"/>
  <c r="CK45" i="161" a="1"/>
  <c r="BY98" i="161" a="1"/>
  <c r="AP25" i="161" a="1"/>
  <c r="AU129" i="161" a="1"/>
  <c r="BW113" i="161" a="1"/>
  <c r="AZ86" i="161" a="1"/>
  <c r="CG26" i="161" a="1"/>
  <c r="C43" i="161" a="1"/>
  <c r="BE78" i="161" a="1"/>
  <c r="BJ113" i="161" a="1"/>
  <c r="BZ29" i="161" a="1"/>
  <c r="BH118" i="161" a="1"/>
  <c r="U54" i="161" a="1"/>
  <c r="CD90" i="161" a="1"/>
  <c r="V78" i="161" a="1"/>
  <c r="BB60" i="161" a="1"/>
  <c r="BA16" i="161" a="1"/>
  <c r="BI29" i="161" a="1"/>
  <c r="CA101" i="161" a="1"/>
  <c r="AJ81" i="161" a="1"/>
  <c r="AN106" i="161" a="1"/>
  <c r="W117" i="161" a="1"/>
  <c r="S74" i="161" a="1"/>
  <c r="AW121" i="161" a="1"/>
  <c r="CQ56" i="161" a="1"/>
  <c r="CN59" i="161" a="1"/>
  <c r="AW39" i="161" a="1"/>
  <c r="AF17" i="161" a="1"/>
  <c r="CC17" i="161" a="1"/>
  <c r="V74" i="161" a="1"/>
  <c r="CB14" i="161" a="1"/>
  <c r="AL123" i="161" a="1"/>
  <c r="CC24" i="161" a="1"/>
  <c r="BD98" i="161" a="1"/>
  <c r="CS51" i="161" a="1"/>
  <c r="L43" i="161" a="1"/>
  <c r="BS87" i="161" a="1"/>
  <c r="Q35" i="161" a="1"/>
  <c r="AB51" i="161" a="1"/>
  <c r="CP20" i="161" a="1"/>
  <c r="AB75" i="161" a="1"/>
  <c r="CD32" i="161" a="1"/>
  <c r="AO31" i="161" a="1"/>
  <c r="O10" i="161" a="1"/>
  <c r="AY41" i="161" a="1"/>
  <c r="BG84" i="161" a="1"/>
  <c r="AU80" i="161" a="1"/>
  <c r="AF34" i="161" a="1"/>
  <c r="Z54" i="161" a="1"/>
  <c r="BG58" i="161" a="1"/>
  <c r="BW48" i="161" a="1"/>
  <c r="CD75" i="161" a="1"/>
  <c r="CP39" i="161" a="1"/>
  <c r="AT109" i="161" a="1"/>
  <c r="Q19" i="161" a="1"/>
  <c r="CN87" i="161" a="1"/>
  <c r="AO58" i="161" a="1"/>
  <c r="BZ6" i="161" a="1"/>
  <c r="BS42" i="161" a="1"/>
  <c r="AQ51" i="161" a="1"/>
  <c r="U83" i="161" a="1"/>
  <c r="AT75" i="161" a="1"/>
  <c r="AY95" i="161" a="1"/>
  <c r="CG5" i="161" a="1"/>
  <c r="AC107" i="161" a="1"/>
  <c r="AK72" i="161" a="1"/>
  <c r="AR4" i="161" a="1"/>
  <c r="BG77" i="161" a="1"/>
  <c r="BV69" i="161" a="1"/>
  <c r="U53" i="161" a="1"/>
  <c r="AS82" i="161" a="1"/>
  <c r="AC119" i="161" a="1"/>
  <c r="I117" i="161" a="1"/>
  <c r="AS12" i="161" a="1"/>
  <c r="CL3" i="161" a="1"/>
  <c r="Q108" i="161" a="1"/>
  <c r="C19" i="161" a="1"/>
  <c r="AN3" i="161" a="1"/>
  <c r="W14" i="161" a="1"/>
  <c r="AT18" i="161" a="1"/>
  <c r="K131" i="161" a="1"/>
  <c r="CI23" i="161" a="1"/>
  <c r="H70" i="161" a="1"/>
  <c r="H59" i="161" a="1"/>
  <c r="F5" i="161" a="1"/>
  <c r="AN19" i="161" a="1"/>
  <c r="CO20" i="161" a="1"/>
  <c r="CH58" i="161" a="1"/>
  <c r="H69" i="161" a="1"/>
  <c r="AX102" i="161" a="1"/>
  <c r="BL10" i="161" a="1"/>
  <c r="O105" i="161" a="1"/>
  <c r="BG128" i="161" a="1"/>
  <c r="BD55" i="161" a="1"/>
  <c r="CI130" i="161" a="1"/>
  <c r="BE101" i="161" a="1"/>
  <c r="CF38" i="161" a="1"/>
  <c r="AT110" i="161" a="1"/>
  <c r="AJ47" i="161" a="1"/>
  <c r="AK110" i="161" a="1"/>
  <c r="AN20" i="161" a="1"/>
  <c r="BM71" i="161" a="1"/>
  <c r="M105" i="161" a="1"/>
  <c r="E91" i="161" a="1"/>
  <c r="BR94" i="161" a="1"/>
  <c r="F107" i="161" a="1"/>
  <c r="AG38" i="161" a="1"/>
  <c r="X105" i="161" a="1"/>
  <c r="Y47" i="161" a="1"/>
  <c r="V63" i="161" a="1"/>
  <c r="AL116" i="161" a="1"/>
  <c r="AK128" i="161" a="1"/>
  <c r="CQ78" i="161" a="1"/>
  <c r="BJ24" i="161" a="1"/>
  <c r="U95" i="161" a="1"/>
  <c r="BS44" i="161" a="1"/>
  <c r="AE101" i="161" a="1"/>
  <c r="G46" i="161" a="1"/>
  <c r="BG5" i="161" a="1"/>
  <c r="X77" i="161" a="1"/>
  <c r="BU121" i="161" a="1"/>
  <c r="BI37" i="161" a="1"/>
  <c r="AC88" i="161" a="1"/>
  <c r="J93" i="161" a="1"/>
  <c r="CU80" i="161" a="1"/>
  <c r="BG75" i="161" a="1"/>
  <c r="X30" i="161" a="1"/>
  <c r="BQ57" i="161" a="1"/>
  <c r="BH47" i="161" a="1"/>
  <c r="H130" i="161" a="1"/>
  <c r="AP3" i="161" a="1"/>
  <c r="CH54" i="161" a="1"/>
  <c r="AW116" i="161" a="1"/>
  <c r="BQ120" i="161" a="1"/>
  <c r="I95" i="161" a="1"/>
  <c r="CO30" i="161" a="1"/>
  <c r="BB108" i="161" a="1"/>
  <c r="BK14" i="161" a="1"/>
  <c r="CH7" i="161" a="1"/>
  <c r="O59" i="161" a="1"/>
  <c r="AE109" i="161" a="1"/>
  <c r="AP90" i="161" a="1"/>
  <c r="F116" i="161" a="1"/>
  <c r="AV15" i="161" a="1"/>
  <c r="AX75" i="161" a="1"/>
  <c r="BU119" i="161" a="1"/>
  <c r="CU83" i="161" a="1"/>
  <c r="AQ71" i="161" a="1"/>
  <c r="BY129" i="161" a="1"/>
  <c r="E61" i="161" a="1"/>
  <c r="Y48" i="161" a="1"/>
  <c r="CE126" i="161" a="1"/>
  <c r="BA119" i="161" a="1"/>
  <c r="BZ16" i="161" a="1"/>
  <c r="AP88" i="161" a="1"/>
  <c r="AB64" i="161" a="1"/>
  <c r="AJ103" i="161" a="1"/>
  <c r="AM34" i="161" a="1"/>
  <c r="Z13" i="161" a="1"/>
  <c r="AQ106" i="161" a="1"/>
  <c r="CB30" i="161" a="1"/>
  <c r="BC124" i="161" a="1"/>
  <c r="AQ122" i="161" a="1"/>
  <c r="BX122" i="161" a="1"/>
  <c r="BL81" i="161" a="1"/>
  <c r="R110" i="161" a="1"/>
  <c r="CE55" i="161" a="1"/>
  <c r="AY130" i="161" a="1"/>
  <c r="BC103" i="161" a="1"/>
  <c r="BJ6" i="161" a="1"/>
  <c r="CB132" i="161" a="1"/>
  <c r="AV96" i="161" a="1"/>
  <c r="AC79" i="161" a="1"/>
  <c r="CF13" i="161" a="1"/>
  <c r="I96" i="161" a="1"/>
  <c r="AC130" i="161" a="1"/>
  <c r="BR19" i="161" a="1"/>
  <c r="AQ68" i="161" a="1"/>
  <c r="AD54" i="161" a="1"/>
  <c r="CG98" i="161" a="1"/>
  <c r="R102" i="161" a="1"/>
  <c r="BC34" i="161" a="1"/>
  <c r="CS132" i="161" a="1"/>
  <c r="U18" i="161" a="1"/>
  <c r="AL119" i="161" a="1"/>
  <c r="CC60" i="161" a="1"/>
  <c r="CJ120" i="161" a="1"/>
  <c r="CN8" i="161" a="1"/>
  <c r="BR104" i="161" a="1"/>
  <c r="BZ25" i="161" a="1"/>
  <c r="AL10" i="161" a="1"/>
  <c r="CU102" i="161" a="1"/>
  <c r="T120" i="161" a="1"/>
  <c r="CH80" i="161" a="1"/>
  <c r="Z28" i="161" a="1"/>
  <c r="BB52" i="161" a="1"/>
  <c r="BV127" i="161" a="1"/>
  <c r="Q23" i="161" a="1"/>
  <c r="AO57" i="161" a="1"/>
  <c r="I12" i="161" a="1"/>
  <c r="AC81" i="161" a="1"/>
  <c r="BS6" i="161" a="1"/>
  <c r="BE131" i="161" a="1"/>
  <c r="AS23" i="161" a="1"/>
  <c r="AZ70" i="161" a="1"/>
  <c r="CO111" i="161" a="1"/>
  <c r="S95" i="161" a="1"/>
  <c r="AX100" i="161" a="1"/>
  <c r="AN98" i="161" a="1"/>
  <c r="CE111" i="161" a="1"/>
  <c r="AO66" i="161" a="1"/>
  <c r="CT123" i="161" a="1"/>
  <c r="BX84" i="161" a="1"/>
  <c r="AS88" i="161" a="1"/>
  <c r="CT115" i="161" a="1"/>
  <c r="O53" i="161" a="1"/>
  <c r="BX15" i="161" a="1"/>
  <c r="H126" i="161" a="1"/>
  <c r="BB111" i="161" a="1"/>
  <c r="BT105" i="161" a="1"/>
  <c r="BX10" i="161" a="1"/>
  <c r="C54" i="161" a="1"/>
  <c r="CA9" i="161" a="1"/>
  <c r="CM59" i="161" a="1"/>
  <c r="BK47" i="161" a="1"/>
  <c r="CM24" i="161" a="1"/>
  <c r="F32" i="161" a="1"/>
  <c r="CR22" i="161" a="1"/>
  <c r="CK80" i="161" a="1"/>
  <c r="BG53" i="161" a="1"/>
  <c r="L82" i="161" a="1"/>
  <c r="CG124" i="161" a="1"/>
  <c r="J14" i="161" a="1"/>
  <c r="BN83" i="161" a="1"/>
  <c r="G97" i="161" a="1"/>
  <c r="AC73" i="161" a="1"/>
  <c r="CJ13" i="161" a="1"/>
  <c r="CQ131" i="161" a="1"/>
  <c r="CJ110" i="161" a="1"/>
  <c r="W47" i="161" a="1"/>
  <c r="AQ112" i="161" a="1"/>
  <c r="CQ92" i="161" a="1"/>
  <c r="CM129" i="161" a="1"/>
  <c r="G70" i="161" a="1"/>
  <c r="CM99" i="161" a="1"/>
  <c r="BI23" i="161" a="1"/>
  <c r="CN92" i="161" a="1"/>
  <c r="BH7" i="161" a="1"/>
  <c r="CM33" i="161" a="1"/>
  <c r="BC57" i="161" a="1"/>
  <c r="F104" i="161" a="1"/>
  <c r="S60" i="161" a="1"/>
  <c r="G63" i="161" a="1"/>
  <c r="AX70" i="161" a="1"/>
  <c r="BE28" i="161" a="1"/>
  <c r="BZ54" i="161" a="1"/>
  <c r="L11" i="161" a="1"/>
  <c r="BH76" i="161" a="1"/>
  <c r="CE121" i="161" a="1"/>
  <c r="CU107" i="161" a="1"/>
  <c r="R70" i="161" a="1"/>
  <c r="AM27" i="161" a="1"/>
  <c r="BF4" i="161" a="1"/>
  <c r="CE40" i="161" a="1"/>
  <c r="CA8" i="161" a="1"/>
  <c r="AO111" i="161" a="1"/>
  <c r="BM9" i="161" a="1"/>
  <c r="CG38" i="161" a="1"/>
  <c r="BB89" i="161" a="1"/>
  <c r="CS44" i="161" a="1"/>
  <c r="Q101" i="161" a="1"/>
  <c r="CP77" i="161" a="1"/>
  <c r="CC93" i="161" a="1"/>
  <c r="AG32" i="161" a="1"/>
  <c r="W68" i="161" a="1"/>
  <c r="CN12" i="161" a="1"/>
  <c r="CK23" i="161" a="1"/>
  <c r="BT99" i="161" a="1"/>
  <c r="R17" i="161" a="1"/>
  <c r="CF62" i="161" a="1"/>
  <c r="AP96" i="161" a="1"/>
  <c r="K115" i="161" a="1"/>
  <c r="CN95" i="161" a="1"/>
  <c r="BB55" i="161" a="1"/>
  <c r="AC121" i="161" a="1"/>
  <c r="AF49" i="161" a="1"/>
  <c r="BQ9" i="161" a="1"/>
  <c r="BQ103" i="161" a="1"/>
  <c r="BZ117" i="161" a="1"/>
  <c r="CT118" i="161" a="1"/>
  <c r="CH129" i="161" a="1"/>
  <c r="AL101" i="161" a="1"/>
  <c r="BL54" i="161" a="1"/>
  <c r="BN31" i="161" a="1"/>
  <c r="AF9" i="161" a="1"/>
  <c r="CP51" i="161" a="1"/>
  <c r="BW70" i="161" a="1"/>
  <c r="L64" i="161" a="1"/>
  <c r="AZ130" i="161" a="1"/>
  <c r="BS27" i="161" a="1"/>
  <c r="CD88" i="161" a="1"/>
  <c r="AJ75" i="161" a="1"/>
  <c r="BZ67" i="161" a="1"/>
  <c r="N90" i="161" a="1"/>
  <c r="BY47" i="161" a="1"/>
  <c r="BW110" i="161" a="1"/>
  <c r="AB76" i="161" a="1"/>
  <c r="AE56" i="161" a="1"/>
  <c r="AK5" i="161" a="1"/>
  <c r="F92" i="161" a="1"/>
  <c r="T108" i="161" a="1"/>
  <c r="CC21" i="161" a="1"/>
  <c r="BI34" i="161" a="1"/>
  <c r="AL28" i="161" a="1"/>
  <c r="CI30" i="161" a="1"/>
  <c r="CD73" i="161" a="1"/>
  <c r="H112" i="161" a="1"/>
  <c r="K92" i="161" a="1"/>
  <c r="CR74" i="161" a="1"/>
  <c r="CP76" i="161" a="1"/>
  <c r="CE94" i="161" a="1"/>
  <c r="CC16" i="161" a="1"/>
  <c r="AJ18" i="161" a="1"/>
  <c r="BT37" i="161" a="1"/>
  <c r="CT17" i="161" a="1"/>
  <c r="CK58" i="161" a="1"/>
  <c r="AF97" i="161" a="1"/>
  <c r="CR14" i="161" a="1"/>
  <c r="BJ90" i="161" a="1"/>
  <c r="P93" i="161" a="1"/>
  <c r="U16" i="161" a="1"/>
  <c r="AW17" i="161" a="1"/>
  <c r="CU85" i="161" a="1"/>
  <c r="CQ57" i="161" a="1"/>
  <c r="V4" i="161" a="1"/>
  <c r="Y28" i="161" a="1"/>
  <c r="AF52" i="161" a="1"/>
  <c r="AC102" i="161" a="1"/>
  <c r="CE105" i="161" a="1"/>
  <c r="CQ106" i="161" a="1"/>
  <c r="C77" i="161" a="1"/>
  <c r="AR116" i="161" a="1"/>
  <c r="AX14" i="161" a="1"/>
  <c r="CO78" i="161" a="1"/>
  <c r="CC3" i="161" a="1"/>
  <c r="D106" i="161" a="1"/>
  <c r="CR89" i="161" a="1"/>
  <c r="AB66" i="161" a="1"/>
  <c r="AO24" i="161" a="1"/>
  <c r="BM119" i="161" a="1"/>
  <c r="AB22" i="161" a="1"/>
  <c r="BT13" i="161" a="1"/>
  <c r="CS19" i="161" a="1"/>
  <c r="BH56" i="161" a="1"/>
  <c r="CI12" i="161" a="1"/>
  <c r="BF22" i="161" a="1"/>
  <c r="CN50" i="161" a="1"/>
  <c r="K25" i="161" a="1"/>
  <c r="BV101" i="161" a="1"/>
  <c r="CL130" i="161" a="1"/>
  <c r="BD101" i="161" a="1"/>
  <c r="BW36" i="161" a="1"/>
  <c r="AR68" i="161" a="1"/>
  <c r="CT99" i="161" a="1"/>
  <c r="BG82" i="161" a="1"/>
  <c r="AP43" i="161" a="1"/>
  <c r="AF20" i="161" a="1"/>
  <c r="AL124" i="161" a="1"/>
  <c r="AF76" i="161" a="1"/>
  <c r="S54" i="161" a="1"/>
  <c r="CR113" i="161" a="1"/>
  <c r="AS44" i="161" a="1"/>
  <c r="G73" i="161" a="1"/>
  <c r="CF96" i="161" a="1"/>
  <c r="CA57" i="161" a="1"/>
  <c r="AC6" i="161" a="1"/>
  <c r="CU42" i="161" a="1"/>
  <c r="CE21" i="161" a="1"/>
  <c r="R4" i="161" a="1"/>
  <c r="BY5" i="161" a="1"/>
  <c r="BS123" i="161" a="1"/>
  <c r="H118" i="161" a="1"/>
  <c r="BB59" i="161" a="1"/>
  <c r="CF130" i="161" a="1"/>
  <c r="G114" i="161" a="1"/>
  <c r="CF59" i="161" a="1"/>
  <c r="CJ10" i="161" a="1"/>
  <c r="AM114" i="161" a="1"/>
  <c r="W124" i="161" a="1"/>
  <c r="CU33" i="161" a="1"/>
  <c r="AM71" i="161" a="1"/>
  <c r="X49" i="161" a="1"/>
  <c r="CP27" i="161" a="1"/>
  <c r="L19" i="161" a="1"/>
  <c r="CG113" i="161" a="1"/>
  <c r="BW93" i="161" a="1"/>
  <c r="BN88" i="161" a="1"/>
  <c r="P91" i="161" a="1"/>
  <c r="K17" i="161" a="1"/>
  <c r="CE24" i="161" a="1"/>
  <c r="CE78" i="161" a="1"/>
  <c r="AG115" i="161" a="1"/>
  <c r="Q54" i="161" a="1"/>
  <c r="CT7" i="161" a="1"/>
  <c r="CF41" i="161" a="1"/>
  <c r="AD56" i="161" a="1"/>
  <c r="CR105" i="161" a="1"/>
  <c r="BT10" i="161" a="1"/>
  <c r="CU115" i="161" a="1"/>
  <c r="AA88" i="161" a="1"/>
  <c r="AP72" i="161" a="1"/>
  <c r="BX53" i="161" a="1"/>
  <c r="L132" i="161" a="1"/>
  <c r="P15" i="161" a="1"/>
  <c r="AJ86" i="161" a="1"/>
  <c r="AD132" i="161" a="1"/>
  <c r="AZ30" i="161" a="1"/>
  <c r="AP122" i="161" a="1"/>
  <c r="G127" i="161" a="1"/>
  <c r="AP101" i="161" a="1"/>
  <c r="L124" i="161" a="1"/>
  <c r="AN14" i="161" a="1"/>
  <c r="CK71" i="161" a="1"/>
  <c r="AB77" i="161" a="1"/>
  <c r="CA107" i="161" a="1"/>
  <c r="CU15" i="161" a="1"/>
  <c r="BI76" i="161" a="1"/>
  <c r="AT6" i="161" a="1"/>
  <c r="BA46" i="161" a="1"/>
  <c r="CT129" i="161" a="1"/>
  <c r="CK56" i="161" a="1"/>
  <c r="BB45" i="161" a="1"/>
  <c r="H119" i="161" a="1"/>
  <c r="AE114" i="161" a="1"/>
  <c r="BC88" i="161" a="1"/>
  <c r="K22" i="161" a="1"/>
  <c r="CR49" i="161" a="1"/>
  <c r="CT91" i="161" a="1"/>
  <c r="BT26" i="161" a="1"/>
  <c r="W76" i="161" a="1"/>
  <c r="AN5" i="161" a="1"/>
  <c r="AS124" i="161" a="1"/>
  <c r="W108" i="161" a="1"/>
  <c r="AL26" i="161" a="1"/>
  <c r="AX19" i="161" a="1"/>
  <c r="CL17" i="161" a="1"/>
  <c r="BN78" i="161" a="1"/>
  <c r="BX66" i="161" a="1"/>
  <c r="L3" i="161" a="1"/>
  <c r="BV91" i="161" a="1"/>
  <c r="BI4" i="161" a="1"/>
  <c r="CG119" i="161" a="1"/>
  <c r="AV30" i="161" a="1"/>
  <c r="E66" i="161" a="1"/>
  <c r="AA103" i="161" a="1"/>
  <c r="BR68" i="161" a="1"/>
  <c r="F19" i="161" a="1"/>
  <c r="BE24" i="161" a="1"/>
  <c r="BR7" i="161" a="1"/>
  <c r="AX74" i="161" a="1"/>
  <c r="M54" i="161" a="1"/>
  <c r="CI41" i="161" a="1"/>
  <c r="AC5" i="161" a="1"/>
  <c r="AJ69" i="161" a="1"/>
  <c r="BJ48" i="161" a="1"/>
  <c r="CS76" i="161" a="1"/>
  <c r="BS16" i="161" a="1"/>
  <c r="CR19" i="161" a="1"/>
  <c r="CK9" i="161" a="1"/>
  <c r="E79" i="161" a="1"/>
  <c r="BR44" i="161" a="1"/>
  <c r="BD59" i="161" a="1"/>
  <c r="BC111" i="161" a="1"/>
  <c r="BB94" i="161" a="1"/>
  <c r="AF109" i="161" a="1"/>
  <c r="F20" i="161" a="1"/>
  <c r="AT16" i="161" a="1"/>
  <c r="K96" i="161" a="1"/>
  <c r="BF5" i="161" a="1"/>
  <c r="AN51" i="161" a="1"/>
  <c r="AG130" i="161" a="1"/>
  <c r="F97" i="161" a="1"/>
  <c r="AO39" i="161" a="1"/>
  <c r="V47" i="161" a="1"/>
  <c r="AW75" i="161" a="1"/>
  <c r="K114" i="161" a="1"/>
  <c r="CU92" i="161" a="1"/>
  <c r="BM132" i="161" a="1"/>
  <c r="BU27" i="161" a="1"/>
  <c r="CE73" i="161" a="1"/>
  <c r="BS34" i="161" a="1"/>
  <c r="BF117" i="161" a="1"/>
  <c r="E82" i="161" a="1"/>
  <c r="BB110" i="161" a="1"/>
  <c r="K4" i="161" a="1"/>
  <c r="BL49" i="161" a="1"/>
  <c r="D116" i="161" a="1"/>
  <c r="AQ37" i="161" a="1"/>
  <c r="J101" i="161" a="1"/>
  <c r="AD18" i="161" a="1"/>
  <c r="CE15" i="161" a="1"/>
  <c r="H10" i="161" a="1"/>
  <c r="BF127" i="161" a="1"/>
  <c r="I31" i="161" a="1"/>
  <c r="CQ21" i="161" a="1"/>
  <c r="L34" i="161" a="1"/>
  <c r="U3" i="161" a="1"/>
  <c r="CA99" i="161" a="1"/>
  <c r="CL115" i="161" a="1"/>
  <c r="L52" i="161" a="1"/>
  <c r="CG117" i="161" a="1"/>
  <c r="BK119" i="161" a="1"/>
  <c r="Z64" i="161" a="1"/>
  <c r="BJ31" i="161" a="1"/>
  <c r="BY111" i="161" a="1"/>
  <c r="CJ131" i="161" a="1"/>
  <c r="AM95" i="161" a="1"/>
  <c r="O94" i="161" a="1"/>
  <c r="AG82" i="161" a="1"/>
  <c r="AW122" i="161" a="1"/>
  <c r="BR24" i="161" a="1"/>
  <c r="AA20" i="161" a="1"/>
  <c r="BW31" i="161" a="1"/>
  <c r="CO89" i="161" a="1"/>
  <c r="CI98" i="161" a="1"/>
  <c r="BV111" i="161" a="1"/>
  <c r="D91" i="161" a="1"/>
  <c r="BC55" i="161" a="1"/>
  <c r="AG94" i="161" a="1"/>
  <c r="CK62" i="161" a="1"/>
  <c r="BI54" i="161" a="1"/>
  <c r="BW80" i="161" a="1"/>
  <c r="AG43" i="161" a="1"/>
  <c r="BB33" i="161" a="1"/>
  <c r="BY56" i="161" a="1"/>
  <c r="AT92" i="161" a="1"/>
  <c r="AQ5" i="161" a="1"/>
  <c r="AB100" i="161" a="1"/>
  <c r="BN58" i="161" a="1"/>
  <c r="N119" i="161" a="1"/>
  <c r="CC34" i="161" a="1"/>
  <c r="AL93" i="161" a="1"/>
  <c r="CL110" i="161" a="1"/>
  <c r="CM103" i="161" a="1"/>
  <c r="W67" i="161" a="1"/>
  <c r="CQ111" i="161" a="1"/>
  <c r="AV5" i="161" a="1"/>
  <c r="BQ96" i="161" a="1"/>
  <c r="AD25" i="161" a="1"/>
  <c r="H82" i="161" a="1"/>
  <c r="AE108" i="161" a="1"/>
  <c r="CM83" i="161" a="1"/>
  <c r="CO103" i="161" a="1"/>
  <c r="AC126" i="161" a="1"/>
  <c r="BI13" i="161" a="1"/>
  <c r="BR63" i="161" a="1"/>
  <c r="AQ86" i="161" a="1"/>
  <c r="AB121" i="161" a="1"/>
  <c r="BJ33" i="161" a="1"/>
  <c r="AQ129" i="161" a="1"/>
  <c r="BW49" i="161" a="1"/>
  <c r="CG45" i="161" a="1"/>
  <c r="CU61" i="161" a="1"/>
  <c r="CT39" i="161" a="1"/>
  <c r="J74" i="161" a="1"/>
  <c r="Q106" i="161" a="1"/>
  <c r="CP128" i="161" a="1"/>
  <c r="E103" i="161" a="1"/>
  <c r="M128" i="161" a="1"/>
  <c r="Z65" i="161" a="1"/>
  <c r="L111" i="161" a="1"/>
  <c r="BC41" i="161" a="1"/>
  <c r="AM130" i="161" a="1"/>
  <c r="BD10" i="161" a="1"/>
  <c r="CH65" i="161" a="1"/>
  <c r="BR65" i="161" a="1"/>
  <c r="AF13" i="161" a="1"/>
  <c r="BD88" i="161" a="1"/>
  <c r="AA101" i="161" a="1"/>
  <c r="AS77" i="161" a="1"/>
  <c r="CB116" i="161" a="1"/>
  <c r="AG70" i="161" a="1"/>
  <c r="CE114" i="161" a="1"/>
  <c r="AL44" i="161" a="1"/>
  <c r="AS94" i="161" a="1"/>
  <c r="CP54" i="161" a="1"/>
  <c r="BW129" i="161" a="1"/>
  <c r="BL55" i="161" a="1"/>
  <c r="BI82" i="161" a="1"/>
  <c r="T25" i="161" a="1"/>
  <c r="AS56" i="161" a="1"/>
  <c r="AS109" i="161" a="1"/>
  <c r="BF123" i="161" a="1"/>
  <c r="BL8" i="161" a="1"/>
  <c r="V49" i="161" a="1"/>
  <c r="O91" i="161" a="1"/>
  <c r="CE69" i="161" a="1"/>
  <c r="AC4" i="161" a="1"/>
  <c r="H38" i="161" a="1"/>
  <c r="K40" i="161" a="1"/>
  <c r="BU51" i="161" a="1"/>
  <c r="R63" i="161" a="1"/>
  <c r="CB58" i="161" a="1"/>
  <c r="E80" i="161" a="1"/>
  <c r="W75" i="161" a="1"/>
  <c r="BB71" i="161" a="1"/>
  <c r="AW21" i="161" a="1"/>
  <c r="AD65" i="161" a="1"/>
  <c r="AG102" i="161" a="1"/>
  <c r="CJ99" i="161" a="1"/>
  <c r="M40" i="161" a="1"/>
  <c r="BH15" i="161" a="1"/>
  <c r="CG4" i="161" a="1"/>
  <c r="AQ15" i="161" a="1"/>
  <c r="BB49" i="161" a="1"/>
  <c r="E105" i="161" a="1"/>
  <c r="BZ84" i="161" a="1"/>
  <c r="BJ12" i="161" a="1"/>
  <c r="AK18" i="161" a="1"/>
  <c r="M34" i="161" a="1"/>
  <c r="K119" i="161" a="1"/>
  <c r="I103" i="161" a="1"/>
  <c r="BU48" i="161" a="1"/>
  <c r="CB35" i="161" a="1"/>
  <c r="BF70" i="161" a="1"/>
  <c r="BB102" i="161" a="1"/>
  <c r="BM35" i="161" a="1"/>
  <c r="G107" i="161" a="1"/>
  <c r="CL119" i="161" a="1"/>
  <c r="V3" i="161" a="1"/>
  <c r="Y43" i="161" a="1"/>
  <c r="AV37" i="161" a="1"/>
  <c r="CD5" i="161" a="1"/>
  <c r="BG96" i="161" a="1"/>
  <c r="Y122" i="161" a="1"/>
  <c r="M104" i="161" a="1"/>
  <c r="T112" i="161" a="1"/>
  <c r="BI132" i="161" a="1"/>
  <c r="BC28" i="161" a="1"/>
  <c r="CF98" i="161" a="1"/>
  <c r="U19" i="161" a="1"/>
  <c r="M77" i="161" a="1"/>
  <c r="Z94" i="161" a="1"/>
  <c r="CM76" i="161" a="1"/>
  <c r="X21" i="161" a="1"/>
  <c r="AS125" i="161" a="1"/>
  <c r="K118" i="161" a="1"/>
  <c r="M37" i="161" a="1"/>
  <c r="V17" i="161" a="1"/>
  <c r="BG126" i="161" a="1"/>
  <c r="W74" i="161" a="1"/>
  <c r="AE70" i="161" a="1"/>
  <c r="AM36" i="161" a="1"/>
  <c r="M62" i="161" a="1"/>
  <c r="BM31" i="161" a="1"/>
  <c r="AD70" i="161" a="1"/>
  <c r="AC104" i="161" a="1"/>
  <c r="CH130" i="161" a="1"/>
  <c r="AO108" i="161" a="1"/>
  <c r="C68" i="161" a="1"/>
  <c r="AX79" i="161" a="1"/>
  <c r="AY20" i="161" a="1"/>
  <c r="CR115" i="161" a="1"/>
  <c r="BF75" i="161" a="1"/>
  <c r="CK64" i="161" a="1"/>
  <c r="AO68" i="161" a="1"/>
  <c r="CD9" i="161" a="1"/>
  <c r="BZ38" i="161" a="1"/>
  <c r="BT75" i="161" a="1"/>
  <c r="CI81" i="161" a="1"/>
  <c r="CK103" i="161" a="1"/>
  <c r="CC82" i="161" a="1"/>
  <c r="BU75" i="161" a="1"/>
  <c r="BB85" i="161" a="1"/>
  <c r="N15" i="161" a="1"/>
  <c r="BT132" i="161" a="1"/>
  <c r="BM110" i="161" a="1"/>
  <c r="CP125" i="161" a="1"/>
  <c r="AS20" i="161" a="1"/>
  <c r="BB4" i="161" a="1"/>
  <c r="W9" i="161" a="1"/>
  <c r="AJ43" i="161" a="1"/>
  <c r="AF98" i="161" a="1"/>
  <c r="BE115" i="161" a="1"/>
  <c r="AP95" i="161" a="1"/>
  <c r="CL16" i="161" a="1"/>
  <c r="CP38" i="161" a="1"/>
  <c r="O72" i="161" a="1"/>
  <c r="BZ40" i="161" a="1"/>
  <c r="BK98" i="161" a="1"/>
  <c r="BR101" i="161" a="1"/>
  <c r="AU56" i="161" a="1"/>
  <c r="AO101" i="161" a="1"/>
  <c r="BI100" i="161" a="1"/>
  <c r="CN24" i="161" a="1"/>
  <c r="AP68" i="161" a="1"/>
  <c r="F80" i="161" a="1"/>
  <c r="BW58" i="161" a="1"/>
  <c r="BE7" i="161" a="1"/>
  <c r="AV35" i="161" a="1"/>
  <c r="C83" i="161" a="1"/>
  <c r="CN36" i="161" a="1"/>
  <c r="BW64" i="161" a="1"/>
  <c r="I82" i="161" a="1"/>
  <c r="BQ95" i="161" a="1"/>
  <c r="AM40" i="161" a="1"/>
  <c r="J33" i="161" a="1"/>
  <c r="Y124" i="161" a="1"/>
  <c r="AG120" i="161" a="1"/>
  <c r="CI100" i="161" a="1"/>
  <c r="N64" i="161" a="1"/>
  <c r="D44" i="161" a="1"/>
  <c r="BT19" i="161" a="1"/>
  <c r="AR71" i="161" a="1"/>
  <c r="AY18" i="161" a="1"/>
  <c r="BF128" i="161" a="1"/>
  <c r="AV46" i="161" a="1"/>
  <c r="D9" i="161" a="1"/>
  <c r="BX73" i="161" a="1"/>
  <c r="CM60" i="161" a="1"/>
  <c r="BV19" i="161" a="1"/>
  <c r="BM82" i="161" a="1"/>
  <c r="BU92" i="161" a="1"/>
  <c r="G66" i="161" a="1"/>
  <c r="G6" i="161" a="1"/>
  <c r="AV65" i="161" a="1"/>
  <c r="BX115" i="161" a="1"/>
  <c r="AE44" i="161" a="1"/>
  <c r="AA23" i="161" a="1"/>
  <c r="L93" i="161" a="1"/>
  <c r="BH110" i="161" a="1"/>
  <c r="O15" i="161" a="1"/>
  <c r="AF128" i="161" a="1"/>
  <c r="AE66" i="161" a="1"/>
  <c r="J112" i="161" a="1"/>
  <c r="BG16" i="161" a="1"/>
  <c r="BX50" i="161" a="1"/>
  <c r="AK75" i="161" a="1"/>
  <c r="BJ116" i="161" a="1"/>
  <c r="BM120" i="161" a="1"/>
  <c r="BW72" i="161" a="1"/>
  <c r="T60" i="161" a="1"/>
  <c r="Z83" i="161" a="1"/>
  <c r="BX65" i="161" a="1"/>
  <c r="BM121" i="161" a="1"/>
  <c r="BI113" i="161" a="1"/>
  <c r="CL113" i="161" a="1"/>
  <c r="CS97" i="161" a="1"/>
  <c r="BU74" i="161" a="1"/>
  <c r="AY12" i="161" a="1"/>
  <c r="N56" i="161" a="1"/>
  <c r="CN110" i="161" a="1"/>
  <c r="BQ8" i="161" a="1"/>
  <c r="W112" i="161" a="1"/>
  <c r="BH10" i="161" a="1"/>
  <c r="BX116" i="161" a="1"/>
  <c r="BS81" i="161" a="1"/>
  <c r="AJ46" i="161" a="1"/>
  <c r="CB110" i="161" a="1"/>
  <c r="CK86" i="161" a="1"/>
  <c r="D122" i="161" a="1"/>
  <c r="CT9" i="161" a="1"/>
  <c r="CI131" i="161" a="1"/>
  <c r="BS127" i="161" a="1"/>
  <c r="CC66" i="161" a="1"/>
  <c r="BL36" i="161" a="1"/>
  <c r="E30" i="161" a="1"/>
  <c r="BN104" i="161" a="1"/>
  <c r="Y65" i="161" a="1"/>
  <c r="BE12" i="161" a="1"/>
  <c r="AT118" i="161" a="1"/>
  <c r="Z88" i="161" a="1"/>
  <c r="P35" i="161" a="1"/>
  <c r="W81" i="161" a="1"/>
  <c r="P106" i="161" a="1"/>
  <c r="AF22" i="161" a="1"/>
  <c r="CH61" i="161" a="1"/>
  <c r="AU49" i="161" a="1"/>
  <c r="BS8" i="161" a="1"/>
  <c r="AB97" i="161" a="1"/>
  <c r="BL15" i="161" a="1"/>
  <c r="BL18" i="161" a="1"/>
  <c r="E41" i="161" a="1"/>
  <c r="AX11" i="161" a="1"/>
  <c r="BH58" i="161" a="1"/>
  <c r="Y105" i="161" a="1"/>
  <c r="AU43" i="161" a="1"/>
  <c r="BT60" i="161" a="1"/>
  <c r="BC21" i="161" a="1"/>
  <c r="BG119" i="161" a="1"/>
  <c r="AB129" i="161" a="1"/>
  <c r="BW12" i="161" a="1"/>
  <c r="AF74" i="161" a="1"/>
  <c r="AU98" i="161" a="1"/>
  <c r="L100" i="161" a="1"/>
  <c r="H8" i="161" a="1"/>
  <c r="CG22" i="161" a="1"/>
  <c r="BK59" i="161" a="1"/>
  <c r="AO121" i="161" a="1"/>
  <c r="CT125" i="161" a="1"/>
  <c r="N47" i="161" a="1"/>
  <c r="BB75" i="161" a="1"/>
  <c r="BF101" i="161" a="1"/>
  <c r="AX6" i="161" a="1"/>
  <c r="AS92" i="161" a="1"/>
  <c r="J65" i="161" a="1"/>
  <c r="CD41" i="161" a="1"/>
  <c r="CU50" i="161" a="1"/>
  <c r="C78" i="161" a="1"/>
  <c r="AK4" i="161" a="1"/>
  <c r="O99" i="161" a="1"/>
  <c r="AS42" i="161" a="1"/>
  <c r="AG72" i="161" a="1"/>
  <c r="V25" i="161" a="1"/>
  <c r="H104" i="161" a="1"/>
  <c r="L81" i="161" a="1"/>
  <c r="BM6" i="161" a="1"/>
  <c r="D120" i="161" a="1"/>
  <c r="CR25" i="161" a="1"/>
  <c r="BA91" i="161" a="1"/>
  <c r="AV103" i="161" a="1"/>
  <c r="X47" i="161" a="1"/>
  <c r="BH42" i="161" a="1"/>
  <c r="Y25" i="161" a="1"/>
  <c r="CQ50" i="161" a="1"/>
  <c r="BB54" i="161" a="1"/>
  <c r="AY127" i="161" a="1"/>
  <c r="AF59" i="161" a="1"/>
  <c r="AC64" i="161" a="1"/>
  <c r="AD76" i="161" a="1"/>
  <c r="AJ16" i="161" a="1"/>
  <c r="CA71" i="161" a="1"/>
  <c r="W36" i="161" a="1"/>
  <c r="H131" i="161" a="1"/>
  <c r="AO45" i="161" a="1"/>
  <c r="BI98" i="161" a="1"/>
  <c r="Y95" i="161" a="1"/>
  <c r="M14" i="161" a="1"/>
  <c r="AC18" i="161" a="1"/>
  <c r="CH3" i="161" a="1"/>
  <c r="AE34" i="161" a="1"/>
  <c r="CK132" i="161" a="1"/>
  <c r="T64" i="161" a="1"/>
  <c r="AB19" i="161" a="1"/>
  <c r="V88" i="161" a="1"/>
  <c r="X108" i="161" a="1"/>
  <c r="BT89" i="161" a="1"/>
  <c r="BY87" i="161" a="1"/>
  <c r="AM91" i="161" a="1"/>
  <c r="J38" i="161" a="1"/>
  <c r="BV72" i="161" a="1"/>
  <c r="CC71" i="161" a="1"/>
  <c r="AU21" i="161" a="1"/>
  <c r="X25" i="161" a="1"/>
  <c r="BD102" i="161" a="1"/>
  <c r="AF80" i="161" a="1"/>
  <c r="BJ43" i="161" a="1"/>
  <c r="AN40" i="161" a="1"/>
  <c r="N129" i="161" a="1"/>
  <c r="CP130" i="161" a="1"/>
  <c r="P57" i="161" a="1"/>
  <c r="E83" i="161" a="1"/>
  <c r="AK56" i="161" a="1"/>
  <c r="N124" i="161" a="1"/>
  <c r="CP52" i="161" a="1"/>
  <c r="BC75" i="161" a="1"/>
  <c r="E8" i="161" a="1"/>
  <c r="BH111" i="161" a="1"/>
  <c r="BI86" i="161" a="1"/>
  <c r="BG106" i="161" a="1"/>
  <c r="BU29" i="161" a="1"/>
  <c r="S124" i="161" a="1"/>
  <c r="N127" i="161" a="1"/>
  <c r="CK82" i="161" a="1"/>
  <c r="CM6" i="161" a="1"/>
  <c r="CG49" i="161" a="1"/>
  <c r="CF8" i="161" a="1"/>
  <c r="E92" i="161" a="1"/>
  <c r="CU36" i="161" a="1"/>
  <c r="AW62" i="161" a="1"/>
  <c r="AM100" i="161" a="1"/>
  <c r="L128" i="161" a="1"/>
  <c r="AL114" i="161" a="1"/>
  <c r="M35" i="161" a="1"/>
  <c r="CD97" i="161" a="1"/>
  <c r="AF44" i="161" a="1"/>
  <c r="AN53" i="161" a="1"/>
  <c r="CA11" i="161" a="1"/>
  <c r="BA80" i="161" a="1"/>
  <c r="W77" i="161" a="1"/>
  <c r="BY127" i="161" a="1"/>
  <c r="CS17" i="161" a="1"/>
  <c r="AM107" i="161" a="1"/>
  <c r="E86" i="161" a="1"/>
  <c r="L6" i="161" a="1"/>
  <c r="CC59" i="161" a="1"/>
  <c r="CD66" i="161" a="1"/>
  <c r="BG86" i="161" a="1"/>
  <c r="AZ90" i="161" a="1"/>
  <c r="CK59" i="161" a="1"/>
  <c r="CQ89" i="161" a="1"/>
  <c r="Q47" i="161" a="1"/>
  <c r="AS118" i="161" a="1"/>
  <c r="CN56" i="161" a="1"/>
  <c r="CS115" i="161" a="1"/>
  <c r="CG46" i="161" a="1"/>
  <c r="CJ57" i="161" a="1"/>
  <c r="CF40" i="161" a="1"/>
  <c r="AP5" i="161" a="1"/>
  <c r="Y74" i="161" a="1"/>
  <c r="AS95" i="161" a="1"/>
  <c r="AX85" i="161" a="1"/>
  <c r="BK51" i="161" a="1"/>
  <c r="O76" i="161" a="1"/>
  <c r="BI95" i="161" a="1"/>
  <c r="CO110" i="161" a="1"/>
  <c r="AS34" i="161" a="1"/>
  <c r="AA39" i="161" a="1"/>
  <c r="CM95" i="161" a="1"/>
  <c r="BD18" i="161" a="1"/>
  <c r="Q126" i="161" a="1"/>
  <c r="V66" i="161" a="1"/>
  <c r="BQ38" i="161" a="1"/>
  <c r="K132" i="161" a="1"/>
  <c r="Q118" i="161" a="1"/>
  <c r="BC27" i="161" a="1"/>
  <c r="CK124" i="161" a="1"/>
  <c r="BN84" i="161" a="1"/>
  <c r="O18" i="161" a="1"/>
  <c r="AE39" i="161" a="1"/>
  <c r="CD127" i="161" a="1"/>
  <c r="CD94" i="161" a="1"/>
  <c r="CQ109" i="161" a="1"/>
  <c r="AS131" i="161" a="1"/>
  <c r="CP30" i="161" a="1"/>
  <c r="CH53" i="161" a="1"/>
  <c r="AM81" i="161" a="1"/>
  <c r="CS80" i="161" a="1"/>
  <c r="AE31" i="161" a="1"/>
  <c r="BV50" i="161" a="1"/>
  <c r="W62" i="161" a="1"/>
  <c r="BD34" i="161" a="1"/>
  <c r="AP46" i="161" a="1"/>
  <c r="CC55" i="161" a="1"/>
  <c r="CM78" i="161" a="1"/>
  <c r="BY26" i="161" a="1"/>
  <c r="R107" i="161" a="1"/>
  <c r="CA14" i="161" a="1"/>
  <c r="AL17" i="161" a="1"/>
  <c r="K48" i="161" a="1"/>
  <c r="S101" i="161" a="1"/>
  <c r="BB35" i="161" a="1"/>
  <c r="BS108" i="161" a="1"/>
  <c r="AP51" i="161" a="1"/>
  <c r="AK23" i="161" a="1"/>
  <c r="AE87" i="161" a="1"/>
  <c r="AE88" i="161" a="1"/>
  <c r="AL6" i="161" a="1"/>
  <c r="K5" i="161" a="1"/>
  <c r="BN36" i="161" a="1"/>
  <c r="CJ96" i="161" a="1"/>
  <c r="AR82" i="161" a="1"/>
  <c r="BB65" i="161" a="1"/>
  <c r="E97" i="161" a="1"/>
  <c r="L20" i="161" a="1"/>
  <c r="BD46" i="161" a="1"/>
  <c r="E19" i="161" a="1"/>
  <c r="BL30" i="161" a="1"/>
  <c r="AZ42" i="161" a="1"/>
  <c r="CA53" i="161" a="1"/>
  <c r="AU69" i="161" a="1"/>
  <c r="BS94" i="161" a="1"/>
  <c r="W83" i="161" a="1"/>
  <c r="V126" i="161" a="1"/>
  <c r="P38" i="161" a="1"/>
  <c r="BD26" i="161" a="1"/>
  <c r="AO20" i="161" a="1"/>
  <c r="CG54" i="161" a="1"/>
  <c r="AC59" i="161" a="1"/>
  <c r="CK118" i="161" a="1"/>
  <c r="E132" i="161" a="1"/>
  <c r="F26" i="161" a="1"/>
  <c r="AV114" i="161" a="1"/>
  <c r="CR124" i="161" a="1"/>
  <c r="U24" i="161" a="1"/>
  <c r="BS78" i="161" a="1"/>
  <c r="BB66" i="161" a="1"/>
  <c r="AB105" i="161" a="1"/>
  <c r="CR127" i="161" a="1"/>
  <c r="O13" i="161" a="1"/>
  <c r="H85" i="161" a="1"/>
  <c r="BZ62" i="161" a="1"/>
  <c r="CM41" i="161" a="1"/>
  <c r="AW99" i="161" a="1"/>
  <c r="CB11" i="161" a="1"/>
  <c r="CB84" i="161" a="1"/>
  <c r="Z55" i="161" a="1"/>
  <c r="BW20" i="161" a="1"/>
  <c r="BR97" i="161" a="1"/>
  <c r="BL103" i="161" a="1"/>
  <c r="E122" i="161" a="1"/>
  <c r="AM26" i="161" a="1"/>
  <c r="AM87" i="161" a="1"/>
  <c r="X90" i="161" a="1"/>
  <c r="BH123" i="161" a="1"/>
  <c r="I97" i="161" a="1"/>
  <c r="AF93" i="161" a="1"/>
  <c r="CD114" i="161" a="1"/>
  <c r="CP32" i="161" a="1"/>
  <c r="N18" i="161" a="1"/>
  <c r="AD110" i="161" a="1"/>
  <c r="AZ7" i="161" a="1"/>
  <c r="BF64" i="161" a="1"/>
  <c r="BV16" i="161" a="1"/>
  <c r="Z42" i="161" a="1"/>
  <c r="C106" i="161" a="1"/>
  <c r="AE42" i="161" a="1"/>
  <c r="AT62" i="161" a="1"/>
  <c r="AN59" i="161" a="1"/>
  <c r="AE9" i="161" a="1"/>
  <c r="AP71" i="161" a="1"/>
  <c r="AC28" i="161" a="1"/>
  <c r="CP103" i="161" a="1"/>
  <c r="CR11" i="161" a="1"/>
  <c r="D54" i="161" a="1"/>
  <c r="K127" i="161" a="1"/>
  <c r="D97" i="161" a="1"/>
  <c r="O103" i="161" a="1"/>
  <c r="AO52" i="161" a="1"/>
  <c r="AS70" i="161" a="1"/>
  <c r="AP74" i="161" a="1"/>
  <c r="CH120" i="161" a="1"/>
  <c r="AG105" i="161" a="1"/>
  <c r="BK106" i="161" a="1"/>
  <c r="CS108" i="161" a="1"/>
  <c r="AR40" i="161" a="1"/>
  <c r="D115" i="161" a="1"/>
  <c r="CL125" i="161" a="1"/>
  <c r="BI10" i="161" a="1"/>
  <c r="AG132" i="161" a="1"/>
  <c r="BQ115" i="161" a="1"/>
  <c r="CI84" i="161" a="1"/>
  <c r="AM32" i="161" a="1"/>
  <c r="BC64" i="161" a="1"/>
  <c r="CD68" i="161" a="1"/>
  <c r="CE103" i="161" a="1"/>
  <c r="Z66" i="161" a="1"/>
  <c r="CK49" i="161" a="1"/>
  <c r="I107" i="161" a="1"/>
  <c r="CU126" i="161" a="1"/>
  <c r="AZ118" i="161" a="1"/>
  <c r="CH18" i="161" a="1"/>
  <c r="BW106" i="161" a="1"/>
  <c r="BS104" i="161" a="1"/>
  <c r="AF31" i="161" a="1"/>
  <c r="O118" i="161" a="1"/>
  <c r="CS77" i="161" a="1"/>
  <c r="N61" i="161" a="1"/>
  <c r="S130" i="161" a="1"/>
  <c r="AX121" i="161" a="1"/>
  <c r="H100" i="161" a="1"/>
  <c r="N114" i="161" a="1"/>
  <c r="CR42" i="161" a="1"/>
  <c r="AW73" i="161" a="1"/>
  <c r="CN15" i="161" a="1"/>
  <c r="X95" i="161" a="1"/>
  <c r="C84" i="161" a="1"/>
  <c r="BI45" i="161" a="1"/>
  <c r="AX67" i="161" a="1"/>
  <c r="CD107" i="161" a="1"/>
  <c r="N69" i="161" a="1"/>
  <c r="AB12" i="161" a="1"/>
  <c r="BY75" i="161" a="1"/>
  <c r="BA100" i="161" a="1"/>
  <c r="U115" i="161" a="1"/>
  <c r="E39" i="161" a="1"/>
  <c r="AX53" i="161" a="1"/>
  <c r="BJ41" i="161" a="1"/>
  <c r="AV109" i="161" a="1"/>
  <c r="AT128" i="161" a="1"/>
  <c r="W35" i="161" a="1"/>
  <c r="CS39" i="161" a="1"/>
  <c r="N81" i="161" a="1"/>
  <c r="AX106" i="161" a="1"/>
  <c r="AA52" i="161" a="1"/>
  <c r="AR120" i="161" a="1"/>
  <c r="CU63" i="161" a="1"/>
  <c r="AT60" i="161" a="1"/>
  <c r="CQ52" i="161" a="1"/>
  <c r="CF9" i="161" a="1"/>
  <c r="CT107" i="161" a="1"/>
  <c r="AD91" i="161" a="1"/>
  <c r="AW30" i="161" a="1"/>
  <c r="BS63" i="161" a="1"/>
  <c r="CB16" i="161" a="1"/>
  <c r="BE16" i="161" a="1"/>
  <c r="L67" i="161" a="1"/>
  <c r="BB69" i="161" a="1"/>
  <c r="CF97" i="161" a="1"/>
  <c r="CN70" i="161" a="1"/>
  <c r="CA60" i="161" a="1"/>
  <c r="AU86" i="161" a="1"/>
  <c r="Z45" i="161" a="1"/>
  <c r="CI37" i="161" a="1"/>
  <c r="R112" i="161" a="1"/>
  <c r="BF15" i="161" a="1"/>
  <c r="BJ100" i="161" a="1"/>
  <c r="AQ84" i="161" a="1"/>
  <c r="J75" i="161" a="1"/>
  <c r="BF54" i="161" a="1"/>
  <c r="BA36" i="161" a="1"/>
  <c r="U109" i="161" a="1"/>
  <c r="CK42" i="161" a="1"/>
  <c r="AY56" i="161" a="1"/>
  <c r="AV107" i="161" a="1"/>
  <c r="BM50" i="161" a="1"/>
  <c r="BZ47" i="161" a="1"/>
  <c r="BH38" i="161" a="1"/>
  <c r="K39" i="161" a="1"/>
  <c r="N51" i="161" a="1"/>
  <c r="BL67" i="161" a="1"/>
  <c r="L108" i="161" a="1"/>
  <c r="CL56" i="161" a="1"/>
  <c r="G17" i="161" a="1"/>
  <c r="BB29" i="161" a="1"/>
  <c r="AP60" i="161" a="1"/>
  <c r="BG46" i="161" a="1"/>
  <c r="BL68" i="161" a="1"/>
  <c r="Q42" i="161" a="1"/>
  <c r="BL82" i="161" a="1"/>
  <c r="AZ128" i="161" a="1"/>
  <c r="X15" i="161" a="1"/>
  <c r="CL100" i="161" a="1"/>
  <c r="J25" i="161" a="1"/>
  <c r="AC72" i="161" a="1"/>
  <c r="CK24" i="161" a="1"/>
  <c r="CP84" i="161" a="1"/>
  <c r="AB110" i="161" a="1"/>
  <c r="BN127" i="161" a="1"/>
  <c r="CL53" i="161" a="1"/>
  <c r="AV113" i="161" a="1"/>
  <c r="CT82" i="161" a="1"/>
  <c r="BF76" i="161" a="1"/>
  <c r="BH96" i="161" a="1"/>
  <c r="W72" i="161" a="1"/>
  <c r="R68" i="161" a="1"/>
  <c r="AG61" i="161" a="1"/>
  <c r="CG110" i="161" a="1"/>
  <c r="L12" i="161" a="1"/>
  <c r="R91" i="161" a="1"/>
  <c r="CB93" i="161" a="1"/>
  <c r="CO22" i="161" a="1"/>
  <c r="CK77" i="161" a="1"/>
  <c r="BF120" i="161" a="1"/>
  <c r="W129" i="161" a="1"/>
  <c r="CB79" i="161" a="1"/>
  <c r="BG107" i="161" a="1"/>
  <c r="CS60" i="161" a="1"/>
  <c r="BK113" i="161" a="1"/>
  <c r="BN126" i="161" a="1"/>
  <c r="AO94" i="161" a="1"/>
  <c r="AL82" i="161" a="1"/>
  <c r="Q38" i="161" a="1"/>
  <c r="CJ74" i="161" a="1"/>
  <c r="BJ40" i="161" a="1"/>
  <c r="CE108" i="161" a="1"/>
  <c r="BK4" i="161" a="1"/>
  <c r="Y19" i="161" a="1"/>
  <c r="R36" i="161" a="1"/>
  <c r="AD68" i="161" a="1"/>
  <c r="AF82" i="161" a="1"/>
  <c r="AP103" i="161" a="1"/>
  <c r="AP120" i="161" a="1"/>
  <c r="AY10" i="161" a="1"/>
  <c r="BR132" i="161" a="1"/>
  <c r="I19" i="161" a="1"/>
  <c r="BA126" i="161" a="1"/>
  <c r="CE97" i="161" a="1"/>
  <c r="CG87" i="161" a="1"/>
  <c r="AK10" i="161" a="1"/>
  <c r="Q7" i="161" a="1"/>
  <c r="Q52" i="161" a="1"/>
  <c r="BF23" i="161" a="1"/>
  <c r="CU74" i="161" a="1"/>
  <c r="BV57" i="161" a="1"/>
  <c r="CQ84" i="161" a="1"/>
  <c r="BZ108" i="161" a="1"/>
  <c r="BY20" i="161" a="1"/>
  <c r="CF27" i="161" a="1"/>
  <c r="D42" i="161" a="1"/>
  <c r="P23" i="161" a="1"/>
  <c r="AG42" i="161" a="1"/>
  <c r="BJ79" i="161" a="1"/>
  <c r="C79" i="161" a="1"/>
  <c r="BT9" i="161" a="1"/>
  <c r="P26" i="161" a="1"/>
  <c r="CP25" i="161" a="1"/>
  <c r="AA121" i="161" a="1"/>
  <c r="BT53" i="161" a="1"/>
  <c r="CQ121" i="161" a="1"/>
  <c r="BV49" i="161" a="1"/>
  <c r="C123" i="161" a="1"/>
  <c r="C66" i="161" a="1"/>
  <c r="L129" i="161" a="1"/>
  <c r="BY116" i="161" a="1"/>
  <c r="CJ19" i="161" a="1"/>
  <c r="CO108" i="161" a="1"/>
  <c r="T34" i="161" a="1"/>
  <c r="BY120" i="161" a="1"/>
  <c r="V15" i="161" a="1"/>
  <c r="CS11" i="161" a="1"/>
  <c r="J103" i="161" a="1"/>
  <c r="AL110" i="161" a="1"/>
  <c r="AA12" i="161" a="1"/>
  <c r="CQ47" i="161" a="1"/>
  <c r="BM102" i="161" a="1"/>
  <c r="M82" i="161" a="1"/>
  <c r="AM76" i="161" a="1"/>
  <c r="AA4" i="161" a="1"/>
  <c r="Q16" i="161" a="1"/>
  <c r="AF12" i="161" a="1"/>
  <c r="CU120" i="161" a="1"/>
  <c r="BT20" i="161" a="1"/>
  <c r="BI64" i="161" a="1"/>
  <c r="U13" i="161" a="1"/>
  <c r="CQ93" i="161" a="1"/>
  <c r="CF69" i="161" a="1"/>
  <c r="E34" i="161" a="1"/>
  <c r="BH4" i="161" a="1"/>
  <c r="CD126" i="161" a="1"/>
  <c r="V75" i="161" a="1"/>
  <c r="AC128" i="161" a="1"/>
  <c r="I47" i="161" a="1"/>
  <c r="AS45" i="161" a="1"/>
  <c r="J19" i="161" a="1"/>
  <c r="AE6" i="161" a="1"/>
  <c r="R79" i="161" a="1"/>
  <c r="AU99" i="161" a="1"/>
  <c r="O22" i="161" a="1"/>
  <c r="BF10" i="161" a="1"/>
  <c r="CD11" i="161" a="1"/>
  <c r="CS52" i="161" a="1"/>
  <c r="CT10" i="161" a="1"/>
  <c r="S47" i="161" a="1"/>
  <c r="V60" i="161" a="1"/>
  <c r="AD14" i="161" a="1"/>
  <c r="CO92" i="161" a="1"/>
  <c r="AN88" i="161" a="1"/>
  <c r="U49" i="161" a="1"/>
  <c r="AU38" i="161" a="1"/>
  <c r="BT124" i="161" a="1"/>
  <c r="AN76" i="161" a="1"/>
  <c r="AC12" i="161" a="1"/>
  <c r="V104" i="161" a="1"/>
  <c r="AM46" i="161" a="1"/>
  <c r="H16" i="161" a="1"/>
  <c r="CR96" i="161" a="1"/>
  <c r="AP85" i="161" a="1"/>
  <c r="BJ45" i="161" a="1"/>
  <c r="BT104" i="161" a="1"/>
  <c r="CS13" i="161" a="1"/>
  <c r="BR6" i="161" a="1"/>
  <c r="AT24" i="161" a="1"/>
  <c r="AM28" i="161" a="1"/>
  <c r="AY83" i="161" a="1"/>
  <c r="AY47" i="161" a="1"/>
  <c r="CB101" i="161" a="1"/>
  <c r="CO25" i="161" a="1"/>
  <c r="U108" i="161" a="1"/>
  <c r="CR52" i="161" a="1"/>
  <c r="CB70" i="161" a="1"/>
  <c r="R48" i="161" a="1"/>
  <c r="CA92" i="161" a="1"/>
  <c r="AN4" i="161" a="1"/>
  <c r="AQ29" i="161" a="1"/>
  <c r="K68" i="161" a="1"/>
  <c r="CQ49" i="161" a="1"/>
  <c r="BM116" i="161" a="1"/>
  <c r="K57" i="161" a="1"/>
  <c r="E128" i="161" a="1"/>
  <c r="Q83" i="161" a="1"/>
  <c r="I68" i="161" a="1"/>
  <c r="BX86" i="161" a="1"/>
  <c r="CK100" i="161" a="1"/>
  <c r="CB125" i="161" a="1"/>
  <c r="AQ130" i="161" a="1"/>
  <c r="CS4" i="161" a="1"/>
  <c r="CT20" i="161" a="1"/>
  <c r="CU30" i="161" a="1"/>
  <c r="BU10" i="161" a="1"/>
  <c r="BC108" i="161" a="1"/>
  <c r="AP44" i="161" a="1"/>
  <c r="BU38" i="161" a="1"/>
  <c r="CH14" i="161" a="1"/>
  <c r="AN127" i="161" a="1"/>
  <c r="AB68" i="161" a="1"/>
  <c r="AM67" i="161" a="1"/>
  <c r="T76" i="161" a="1"/>
  <c r="V131" i="161" a="1"/>
  <c r="H27" i="161" a="1"/>
  <c r="BZ44" i="161" a="1"/>
  <c r="AG69" i="161" a="1"/>
  <c r="AT124" i="161" a="1"/>
  <c r="CR80" i="161" a="1"/>
  <c r="AG52" i="161" a="1"/>
  <c r="CP53" i="161" a="1"/>
  <c r="AB30" i="161" a="1"/>
  <c r="CA93" i="161" a="1"/>
  <c r="BB122" i="161" a="1"/>
  <c r="K78" i="161" a="1"/>
  <c r="AV56" i="161" a="1"/>
  <c r="BX78" i="161" a="1"/>
  <c r="CM44" i="161" a="1"/>
  <c r="BF82" i="161" a="1"/>
  <c r="AG112" i="161" a="1"/>
  <c r="S117" i="161" a="1"/>
  <c r="C24" i="161" a="1"/>
  <c r="AK14" i="161" a="1"/>
  <c r="BD68" i="161" a="1"/>
  <c r="BG80" i="161" a="1"/>
  <c r="CI93" i="161" a="1"/>
  <c r="BH16" i="161" a="1"/>
  <c r="BI59" i="161" a="1"/>
  <c r="BS107" i="161" a="1"/>
  <c r="CH113" i="161" a="1"/>
  <c r="BD45" i="161" a="1"/>
  <c r="CE45" i="161" a="1"/>
  <c r="AC41" i="161" a="1"/>
  <c r="N93" i="161" a="1"/>
  <c r="AR113" i="161" a="1"/>
  <c r="CD7" i="161" a="1"/>
  <c r="BB119" i="161" a="1"/>
  <c r="CC75" i="161" a="1"/>
  <c r="BX54" i="161" a="1"/>
  <c r="CJ34" i="161" a="1"/>
  <c r="BD108" i="161" a="1"/>
  <c r="CC118" i="161" a="1"/>
  <c r="AY17" i="161" a="1"/>
  <c r="BS92" i="161" a="1"/>
  <c r="AA16" i="161" a="1"/>
  <c r="BX51" i="161" a="1"/>
  <c r="BU26" i="161" a="1"/>
  <c r="O37" i="161" a="1"/>
  <c r="BE65" i="161" a="1"/>
  <c r="AU73" i="161" a="1"/>
  <c r="AL25" i="161" a="1"/>
  <c r="BY84" i="161" a="1"/>
  <c r="J76" i="161" a="1"/>
  <c r="BX68" i="161" a="1"/>
  <c r="BZ122" i="161" a="1"/>
  <c r="CU27" i="161" a="1"/>
  <c r="AN82" i="161" a="1"/>
  <c r="CG40" i="161" a="1"/>
  <c r="BJ53" i="161" a="1"/>
  <c r="CP23" i="161" a="1"/>
  <c r="AK59" i="161" a="1"/>
  <c r="BY97" i="161" a="1"/>
  <c r="BY81" i="161" a="1"/>
  <c r="BK118" i="161" a="1"/>
  <c r="J98" i="161" a="1"/>
  <c r="AO130" i="161" a="1"/>
  <c r="CN114" i="161" a="1"/>
  <c r="AP124" i="161" a="1"/>
  <c r="BE77" i="161" a="1"/>
  <c r="AX34" i="161" a="1"/>
  <c r="AR58" i="161" a="1"/>
  <c r="AF50" i="161" a="1"/>
  <c r="AL49" i="161" a="1"/>
  <c r="CJ77" i="161" a="1"/>
  <c r="R23" i="161" a="1"/>
  <c r="CI71" i="161" a="1"/>
  <c r="CC68" i="161" a="1"/>
  <c r="P98" i="161" a="1"/>
  <c r="U12" i="161" a="1"/>
  <c r="CC45" i="161" a="1"/>
  <c r="N66" i="161" a="1"/>
  <c r="I7" i="161" a="1"/>
  <c r="BF90" i="161" a="1"/>
  <c r="S67" i="161" a="1"/>
  <c r="BK19" i="161" a="1"/>
  <c r="CC44" i="161" a="1"/>
  <c r="BS126" i="161" a="1"/>
  <c r="AD72" i="161" a="1"/>
  <c r="AA41" i="161" a="1"/>
  <c r="BI16" i="161" a="1"/>
  <c r="CG33" i="161" a="1"/>
  <c r="T75" i="161" a="1"/>
  <c r="R105" i="161" a="1"/>
  <c r="CJ113" i="161" a="1"/>
  <c r="AO42" i="161" a="1"/>
  <c r="CM28" i="161" a="1"/>
  <c r="BV52" i="161" a="1"/>
  <c r="AL55" i="161" a="1"/>
  <c r="AK81" i="161" a="1"/>
  <c r="CQ68" i="161" a="1"/>
  <c r="BJ73" i="161" a="1"/>
  <c r="W132" i="161" a="1"/>
  <c r="V40" i="161" a="1"/>
  <c r="N118" i="161" a="1"/>
  <c r="AY44" i="161" a="1"/>
  <c r="H129" i="161" a="1"/>
  <c r="CK73" i="161" a="1"/>
  <c r="K75" i="161" a="1"/>
  <c r="BD40" i="161" a="1"/>
  <c r="W65" i="161" a="1"/>
  <c r="AB87" i="161" a="1"/>
  <c r="AW91" i="161" a="1"/>
  <c r="BV14" i="161" a="1"/>
  <c r="N107" i="161" a="1"/>
  <c r="BH32" i="161" a="1"/>
  <c r="AY53" i="161" a="1"/>
  <c r="BD130" i="161" a="1"/>
  <c r="BU82" i="161" a="1"/>
  <c r="CB99" i="161" a="1"/>
  <c r="H36" i="161" a="1"/>
  <c r="CD116" i="161" a="1"/>
  <c r="S40" i="161" a="1"/>
  <c r="CK99" i="161" a="1"/>
  <c r="AF79" i="161" a="1"/>
  <c r="AV39" i="161" a="1"/>
  <c r="E47" i="161" a="1"/>
  <c r="AO88" i="161" a="1"/>
  <c r="CA25" i="161" a="1"/>
  <c r="BR115" i="161" a="1"/>
  <c r="AL109" i="161" a="1"/>
  <c r="CU35" i="161" a="1"/>
  <c r="CF5" i="161" a="1"/>
  <c r="F88" i="161" a="1"/>
  <c r="H132" i="161" a="1"/>
  <c r="BY94" i="161" a="1"/>
  <c r="BV94" i="161" a="1"/>
  <c r="C27" i="161" a="1"/>
  <c r="N54" i="161" a="1"/>
  <c r="U121" i="161" a="1"/>
  <c r="CG32" i="161" a="1"/>
  <c r="CC5" i="161" a="1"/>
  <c r="CK74" i="161" a="1"/>
  <c r="AC54" i="161" a="1"/>
  <c r="BV6" i="161" a="1"/>
  <c r="AW85" i="161" a="1"/>
  <c r="AK90" i="161" a="1"/>
  <c r="CT58" i="161" a="1"/>
  <c r="CI51" i="161" a="1"/>
  <c r="BL130" i="161" a="1"/>
  <c r="BD72" i="161" a="1"/>
  <c r="AT64" i="161" a="1"/>
  <c r="BC5" i="161" a="1"/>
  <c r="CM27" i="161" a="1"/>
  <c r="CH105" i="161" a="1"/>
  <c r="AA58" i="161" a="1"/>
  <c r="CM7" i="161" a="1"/>
  <c r="AV117" i="161" a="1"/>
  <c r="BZ115" i="161" a="1"/>
  <c r="BN17" i="161" a="1"/>
  <c r="BN3" i="161" a="1"/>
  <c r="BQ90" i="161" a="1"/>
  <c r="CG73" i="161" a="1"/>
  <c r="CE123" i="161" a="1"/>
  <c r="CC49" i="161" a="1"/>
  <c r="CM14" i="161" a="1"/>
  <c r="AN101" i="161" a="1"/>
  <c r="BF33" i="161" a="1"/>
  <c r="BA68" i="161" a="1"/>
  <c r="CR111" i="161" a="1"/>
  <c r="BE42" i="161" a="1"/>
  <c r="BI92" i="161" a="1"/>
  <c r="CM13" i="161" a="1"/>
  <c r="AY43" i="161" a="1"/>
  <c r="BR22" i="161" a="1"/>
  <c r="D132" i="161" a="1"/>
  <c r="AN130" i="161" a="1"/>
  <c r="D104" i="161" a="1"/>
  <c r="AK92" i="161" a="1"/>
  <c r="BZ91" i="161" a="1"/>
  <c r="AG71" i="161" a="1"/>
  <c r="CJ44" i="161" a="1"/>
  <c r="CU77" i="161" a="1"/>
  <c r="R13" i="161" a="1"/>
  <c r="BU95" i="161" a="1"/>
  <c r="R71" i="161" a="1"/>
  <c r="AZ54" i="161" a="1"/>
  <c r="AD15" i="161" a="1"/>
  <c r="T93" i="161" a="1"/>
  <c r="BH28" i="161" a="1"/>
  <c r="W30" i="161" a="1"/>
  <c r="R57" i="161" a="1"/>
  <c r="T24" i="161" a="1"/>
  <c r="AL121" i="161" a="1"/>
  <c r="CR64" i="161" a="1"/>
  <c r="BB68" i="161" a="1"/>
  <c r="CC4" i="161" a="1"/>
  <c r="CB127" i="161" a="1"/>
  <c r="AE121" i="161" a="1"/>
  <c r="AG119" i="161" a="1"/>
  <c r="AG101" i="161" a="1"/>
  <c r="AT76" i="161" a="1"/>
  <c r="T12" i="161" a="1"/>
  <c r="AJ127" i="161" a="1"/>
  <c r="CC29" i="161" a="1"/>
  <c r="AK20" i="161" a="1"/>
  <c r="W70" i="161" a="1"/>
  <c r="Y5" i="161" a="1"/>
  <c r="CJ121" i="161" a="1"/>
  <c r="F119" i="161" a="1"/>
  <c r="CK123" i="161" a="1"/>
  <c r="AX45" i="161" a="1"/>
  <c r="O56" i="161" a="1"/>
  <c r="BE100" i="161" a="1"/>
  <c r="Q116" i="161" a="1"/>
  <c r="BM118" i="161" a="1"/>
  <c r="X89" i="161" a="1"/>
  <c r="AN39" i="161" a="1"/>
  <c r="M78" i="161" a="1"/>
  <c r="AE115" i="161" a="1"/>
  <c r="AR79" i="161" a="1"/>
  <c r="AJ7" i="161" a="1"/>
  <c r="BT17" i="161" a="1"/>
  <c r="Q111" i="161" a="1"/>
  <c r="BI99" i="161" a="1"/>
  <c r="F13" i="161" a="1"/>
  <c r="CA56" i="161" a="1"/>
  <c r="BJ58" i="161" a="1"/>
  <c r="CQ116" i="161" a="1"/>
  <c r="M69" i="161" a="1"/>
  <c r="AE89" i="161" a="1"/>
  <c r="AC48" i="161" a="1"/>
  <c r="AA110" i="161" a="1"/>
  <c r="AN71" i="161" a="1"/>
  <c r="AA25" i="161" a="1"/>
  <c r="D87" i="161" a="1"/>
  <c r="BU72" i="161" a="1"/>
  <c r="AY49" i="161" a="1"/>
  <c r="AJ124" i="161" a="1"/>
  <c r="V81" i="161" a="1"/>
  <c r="AP16" i="161" a="1"/>
  <c r="L76" i="161" a="1"/>
  <c r="CO54" i="161" a="1"/>
  <c r="AD85" i="161" a="1"/>
  <c r="Q56" i="161" a="1"/>
  <c r="CL107" i="161" a="1"/>
  <c r="AP128" i="161" a="1"/>
  <c r="T73" i="161" a="1"/>
  <c r="T90" i="161" a="1"/>
  <c r="AD34" i="161" a="1"/>
  <c r="W127" i="161" a="1"/>
  <c r="BJ123" i="161" a="1"/>
  <c r="CO59" i="161" a="1"/>
  <c r="BN28" i="161" a="1"/>
  <c r="AQ52" i="161" a="1"/>
  <c r="P113" i="161" a="1"/>
  <c r="J44" i="161" a="1"/>
  <c r="AL18" i="161" a="1"/>
  <c r="J49" i="161" a="1"/>
  <c r="H48" i="161" a="1"/>
  <c r="C129" i="161" a="1"/>
  <c r="CA46" i="161" a="1"/>
  <c r="AR11" i="161" a="1"/>
  <c r="AF68" i="161" a="1"/>
  <c r="AS127" i="161" a="1"/>
  <c r="I32" i="161" a="1"/>
  <c r="AE43" i="161" a="1"/>
  <c r="CF61" i="161" a="1"/>
  <c r="AA72" i="161" a="1"/>
  <c r="AP102" i="161" a="1"/>
  <c r="Q88" i="161" a="1"/>
  <c r="Z58" i="161" a="1"/>
  <c r="BK6" i="161" a="1"/>
  <c r="CG18" i="161" a="1"/>
  <c r="CU16" i="161" a="1"/>
  <c r="AE107" i="161" a="1"/>
  <c r="CR97" i="161" a="1"/>
  <c r="Q122" i="161" a="1"/>
  <c r="E10" i="161" a="1"/>
  <c r="AX76" i="161" a="1"/>
  <c r="K117" i="161" a="1"/>
  <c r="BJ87" i="161" a="1"/>
  <c r="AZ17" i="161" a="1"/>
  <c r="CK97" i="161" a="1"/>
  <c r="AZ73" i="161" a="1"/>
  <c r="BT115" i="161" a="1"/>
  <c r="AD126" i="161" a="1"/>
  <c r="AJ121" i="161" a="1"/>
  <c r="BJ88" i="161" a="1"/>
  <c r="D77" i="161" a="1"/>
  <c r="BG97" i="161" a="1"/>
  <c r="BG49" i="161" a="1"/>
  <c r="E129" i="161" a="1"/>
  <c r="CT55" i="161" a="1"/>
  <c r="AK37" i="161" a="1"/>
  <c r="M101" i="161" a="1"/>
  <c r="CF48" i="161" a="1"/>
  <c r="Y125" i="161" a="1"/>
  <c r="Z53" i="161" a="1"/>
  <c r="AG107" i="161" a="1"/>
  <c r="CI87" i="161" a="1"/>
  <c r="L85" i="161" a="1"/>
  <c r="CC73" i="161" a="1"/>
  <c r="F25" i="161" a="1"/>
  <c r="AE116" i="161" a="1"/>
  <c r="CT15" i="161" a="1"/>
  <c r="E73" i="161" a="1"/>
  <c r="AZ21" i="161" a="1"/>
  <c r="CP45" i="161" a="1"/>
  <c r="CN79" i="161" a="1"/>
  <c r="CG53" i="161" a="1"/>
  <c r="AO125" i="161" a="1"/>
  <c r="BM52" i="161" a="1"/>
  <c r="BS32" i="161" a="1"/>
  <c r="AZ79" i="161" a="1"/>
  <c r="R59" i="161" a="1"/>
  <c r="AS57" i="161" a="1"/>
  <c r="N5" i="161" a="1"/>
  <c r="M111" i="161" a="1"/>
  <c r="J7" i="161" a="1"/>
  <c r="BL116" i="161" a="1"/>
  <c r="E38" i="161" a="1"/>
  <c r="W89" i="161" a="1"/>
  <c r="CE30" i="161" a="1"/>
  <c r="BU129" i="161" a="1"/>
  <c r="AK28" i="161" a="1"/>
  <c r="AT78" i="161" a="1"/>
  <c r="CS74" i="161" a="1"/>
  <c r="BV97" i="161" a="1"/>
  <c r="CP108" i="161" a="1"/>
  <c r="BI123" i="161" a="1"/>
  <c r="CM84" i="161" a="1"/>
  <c r="CF63" i="161" a="1"/>
  <c r="L98" i="161" a="1"/>
  <c r="M22" i="161" a="1"/>
  <c r="T98" i="161" a="1"/>
  <c r="BI26" i="161" a="1"/>
  <c r="CH127" i="161" a="1"/>
  <c r="N109" i="161" a="1"/>
  <c r="AJ6" i="161" a="1"/>
  <c r="BU28" i="161" a="1"/>
  <c r="AS63" i="161" a="1"/>
  <c r="CN118" i="161" a="1"/>
  <c r="AM58" i="161" a="1"/>
  <c r="AW132" i="161" a="1"/>
  <c r="AN12" i="161" a="1"/>
  <c r="W115" i="161" a="1"/>
  <c r="BQ11" i="161" a="1"/>
  <c r="AX28" i="161" a="1"/>
  <c r="CA23" i="161" a="1"/>
  <c r="BX98" i="161" a="1"/>
  <c r="CU58" i="161" a="1"/>
  <c r="CN52" i="161" a="1"/>
  <c r="Q22" i="161" a="1"/>
  <c r="BA117" i="161" a="1"/>
  <c r="BE3" i="161" a="1"/>
  <c r="BB93" i="161" a="1"/>
  <c r="W24" i="161" a="1"/>
  <c r="P17" i="161" a="1"/>
  <c r="BQ48" i="161" a="1"/>
  <c r="BA110" i="161" a="1"/>
  <c r="Y101" i="161" a="1"/>
  <c r="BJ130" i="161" a="1"/>
  <c r="BX104" i="161" a="1"/>
  <c r="BX30" i="161" a="1"/>
  <c r="AN26" i="161" a="1"/>
  <c r="BR30" i="161" a="1"/>
  <c r="CH79" i="161" a="1"/>
  <c r="AY73" i="161" a="1"/>
  <c r="AJ29" i="161" a="1"/>
  <c r="CE26" i="161" a="1"/>
  <c r="BZ75" i="161" a="1"/>
  <c r="AN90" i="161" a="1"/>
  <c r="AE28" i="161" a="1"/>
  <c r="BW9" i="161" a="1"/>
  <c r="BA27" i="161" a="1"/>
  <c r="BC85" i="161" a="1"/>
  <c r="AS41" i="161" a="1"/>
  <c r="CO101" i="161" a="1"/>
  <c r="Z26" i="161" a="1"/>
  <c r="CA54" i="161" a="1"/>
  <c r="X104" i="161" a="1"/>
  <c r="AK80" i="161" a="1"/>
  <c r="BR91" i="161" a="1"/>
  <c r="I110" i="161" a="1"/>
  <c r="AG16" i="161" a="1"/>
  <c r="AR28" i="161" a="1"/>
  <c r="U63" i="161" a="1"/>
  <c r="AP61" i="161" a="1"/>
  <c r="AK12" i="161" a="1"/>
  <c r="G28" i="161" a="1"/>
  <c r="BW40" i="161" a="1"/>
  <c r="AO67" i="161" a="1"/>
  <c r="CQ7" i="161" a="1"/>
  <c r="N27" i="161" a="1"/>
  <c r="AZ107" i="161" a="1"/>
  <c r="CB15" i="161" a="1"/>
  <c r="Y33" i="161" a="1"/>
  <c r="CM46" i="161" a="1"/>
  <c r="X19" i="161" a="1"/>
  <c r="CH31" i="161" a="1"/>
  <c r="AC44" i="161" a="1"/>
  <c r="M59" i="161" a="1"/>
  <c r="AJ72" i="161" a="1"/>
  <c r="Q92" i="161" a="1"/>
  <c r="AM10" i="161" a="1"/>
  <c r="AK41" i="161" a="1"/>
  <c r="AS68" i="161" a="1"/>
  <c r="AY34" i="161" a="1"/>
  <c r="I93" i="161" a="1"/>
  <c r="AV79" i="161" a="1"/>
  <c r="AJ65" i="161" a="1"/>
  <c r="Z127" i="161" a="1"/>
  <c r="CB50" i="161" a="1"/>
  <c r="AK26" i="161" a="1"/>
  <c r="AY120" i="161" a="1"/>
  <c r="BY101" i="161" a="1"/>
  <c r="BA28" i="161" a="1"/>
  <c r="U130" i="161" a="1"/>
  <c r="AQ27" i="161" a="1"/>
  <c r="BJ70" i="161" a="1"/>
  <c r="BD125" i="161" a="1"/>
  <c r="AG55" i="161" a="1"/>
  <c r="F115" i="161" a="1"/>
  <c r="BS15" i="161" a="1"/>
  <c r="BQ22" i="161" a="1"/>
  <c r="E60" i="161" a="1"/>
  <c r="BN92" i="161" a="1"/>
  <c r="BD7" i="161" a="1"/>
  <c r="AK69" i="161" a="1"/>
  <c r="BW42" i="161" a="1"/>
  <c r="AD9" i="161" a="1"/>
  <c r="BD112" i="161" a="1"/>
  <c r="BJ37" i="161" a="1"/>
  <c r="CP127" i="161" a="1"/>
  <c r="AZ99" i="161" a="1"/>
  <c r="AZ37" i="161" a="1"/>
  <c r="R19" i="161" a="1"/>
  <c r="AA22" i="161" a="1"/>
  <c r="AC91" i="161" a="1"/>
  <c r="BD25" i="161" a="1"/>
  <c r="M121" i="161" a="1"/>
  <c r="AX92" i="161" a="1"/>
  <c r="BT127" i="161" a="1"/>
  <c r="H101" i="161" a="1"/>
  <c r="CH48" i="161" a="1"/>
  <c r="BM113" i="161" a="1"/>
  <c r="BD8" i="161" a="1"/>
  <c r="AT130" i="161" a="1"/>
  <c r="AS22" i="161" a="1"/>
  <c r="BA99" i="161" a="1"/>
  <c r="BR109" i="161" a="1"/>
  <c r="BE73" i="161" a="1"/>
  <c r="D121" i="161" a="1"/>
  <c r="AK22" i="161" a="1"/>
  <c r="CL85" i="161" a="1"/>
  <c r="D59" i="161" a="1"/>
  <c r="U72" i="161" a="1"/>
  <c r="I126" i="161" a="1"/>
  <c r="CF109" i="161" a="1"/>
  <c r="AU102" i="161" a="1"/>
  <c r="CO115" i="161" a="1"/>
  <c r="P39" i="161" a="1"/>
  <c r="AA61" i="161" a="1"/>
  <c r="CJ97" i="161" a="1"/>
  <c r="AX38" i="161" a="1"/>
  <c r="CK5" i="161" a="1"/>
  <c r="AR14" i="161" a="1"/>
  <c r="CC100" i="161" a="1"/>
  <c r="AV92" i="161" a="1"/>
  <c r="CH68" i="161" a="1"/>
  <c r="O74" i="161" a="1"/>
  <c r="S103" i="161" a="1"/>
  <c r="CM86" i="161" a="1"/>
  <c r="BD6" i="161" a="1"/>
  <c r="BE118" i="161" a="1"/>
  <c r="AD31" i="161" a="1"/>
  <c r="CA78" i="161" a="1"/>
  <c r="BD104" i="161" a="1"/>
  <c r="CG84" i="161" a="1"/>
  <c r="AL15" i="161" a="1"/>
  <c r="AO47" i="161" a="1"/>
  <c r="AL105" i="161" a="1"/>
  <c r="AK99" i="161" a="1"/>
  <c r="AX132" i="161" a="1"/>
  <c r="CE54" i="161" a="1"/>
  <c r="BK89" i="161" a="1"/>
  <c r="AR131" i="161" a="1"/>
  <c r="CF42" i="161" a="1"/>
  <c r="AW128" i="161" a="1"/>
  <c r="P89" i="161" a="1"/>
  <c r="AK108" i="161" a="1"/>
  <c r="BF114" i="161" a="1"/>
  <c r="AB127" i="161" a="1"/>
  <c r="BA124" i="161" a="1"/>
  <c r="CJ95" i="161" a="1"/>
  <c r="O32" i="161" a="1"/>
  <c r="BN32" i="161" a="1"/>
  <c r="G56" i="161" a="1"/>
  <c r="BC91" i="161" a="1"/>
  <c r="AD49" i="161" a="1"/>
  <c r="CN83" i="161" a="1"/>
  <c r="BE26" i="161" a="1"/>
  <c r="AO110" i="161" a="1"/>
  <c r="AJ13" i="161" a="1"/>
  <c r="CC25" i="161" a="1"/>
  <c r="AF99" i="161" a="1"/>
  <c r="BA52" i="161" a="1"/>
  <c r="AR41" i="161" a="1"/>
  <c r="CG56" i="161" a="1"/>
  <c r="U57" i="161" a="1"/>
  <c r="CS35" i="161" a="1"/>
  <c r="CN22" i="161" a="1"/>
  <c r="CR125" i="161" a="1"/>
  <c r="AW77" i="161" a="1"/>
  <c r="I104" i="161" a="1"/>
  <c r="AD77" i="161" a="1"/>
  <c r="O47" i="161" a="1"/>
  <c r="AU16" i="161" a="1"/>
  <c r="Q67" i="161" a="1"/>
  <c r="CP60" i="161" a="1"/>
  <c r="CS67" i="161" a="1"/>
  <c r="M97" i="161" a="1"/>
  <c r="BW5" i="161" a="1"/>
  <c r="CD85" i="161" a="1"/>
  <c r="AL70" i="161" a="1"/>
  <c r="CR93" i="161" a="1"/>
  <c r="BU6" i="161" a="1"/>
  <c r="BU93" i="161" a="1"/>
  <c r="S65" i="161" a="1"/>
  <c r="CH66" i="161" a="1"/>
  <c r="CJ130" i="161" a="1"/>
  <c r="CK15" i="161" a="1"/>
  <c r="BL72" i="161" a="1"/>
  <c r="AP32" i="161" a="1"/>
  <c r="AW28" i="161" a="1"/>
  <c r="BX67" i="161" a="1"/>
  <c r="D1252" i="46"/>
  <c r="AK44" i="161" a="1"/>
  <c r="BW123" i="161" a="1"/>
  <c r="S121" i="161" a="1"/>
  <c r="BV67" i="161" a="1"/>
  <c r="CI74" i="161" a="1"/>
  <c r="CP104" i="161" a="1"/>
  <c r="CN96" i="161" a="1"/>
  <c r="P3" i="161" a="1"/>
  <c r="AD27" i="161" a="1"/>
  <c r="AE102" i="161" a="1"/>
  <c r="BC119" i="161" a="1"/>
  <c r="CP98" i="161" a="1"/>
  <c r="C33" i="161" a="1"/>
  <c r="BS74" i="161" a="1"/>
  <c r="AO92" i="161" a="1"/>
  <c r="AC26" i="161" a="1"/>
  <c r="BI65" i="161" a="1"/>
  <c r="G52" i="161" a="1"/>
  <c r="AV22" i="161" a="1"/>
  <c r="CS101" i="161" a="1"/>
  <c r="AZ52" i="161" a="1"/>
  <c r="Z113" i="161" a="1"/>
  <c r="BG34" i="161" a="1"/>
  <c r="BV53" i="161" a="1"/>
  <c r="BR39" i="161" a="1"/>
  <c r="I52" i="161" a="1"/>
  <c r="BL108" i="161" a="1"/>
  <c r="S6" i="161" a="1"/>
  <c r="Q86" i="161" a="1"/>
  <c r="BB5" i="161" a="1"/>
  <c r="BK35" i="161" a="1"/>
  <c r="CP90" i="161" a="1"/>
  <c r="CA18" i="161" a="1"/>
  <c r="S34" i="161" a="1"/>
  <c r="BX63" i="161" a="1"/>
  <c r="BD19" i="161" a="1"/>
  <c r="M16" i="161" a="1"/>
  <c r="E17" i="161" a="1"/>
  <c r="BI8" i="161" a="1"/>
  <c r="R111" i="161" a="1"/>
  <c r="CG68" i="161" a="1"/>
  <c r="CD101" i="161" a="1"/>
  <c r="BN125" i="161" a="1"/>
  <c r="AM124" i="161" a="1"/>
  <c r="H60" i="161" a="1"/>
  <c r="BE93" i="161" a="1"/>
  <c r="BJ115" i="161" a="1"/>
  <c r="CI112" i="161" a="1"/>
  <c r="BX6" i="161" a="1"/>
  <c r="M91" i="161" a="1"/>
  <c r="AM80" i="161" a="1"/>
  <c r="T79" i="161" a="1"/>
  <c r="BN5" i="161" a="1"/>
  <c r="BS122" i="161" a="1"/>
  <c r="CB112" i="161" a="1"/>
  <c r="CR45" i="161" a="1"/>
  <c r="AB92" i="161" a="1"/>
  <c r="AW106" i="161" a="1"/>
  <c r="BE55" i="161" a="1"/>
  <c r="AC57" i="161" a="1"/>
  <c r="J107" i="161" a="1"/>
  <c r="Y106" i="161" a="1"/>
  <c r="AW67" i="161" a="1"/>
  <c r="AB107" i="161" a="1"/>
  <c r="BQ53" i="161" a="1"/>
  <c r="T42" i="161" a="1"/>
  <c r="AF67" i="161" a="1"/>
  <c r="AY119" i="161" a="1"/>
  <c r="CD72" i="161" a="1"/>
  <c r="CC107" i="161" a="1"/>
  <c r="BB100" i="161" a="1"/>
  <c r="CO104" i="161" a="1"/>
  <c r="S36" i="161" a="1"/>
  <c r="BL28" i="161" a="1"/>
  <c r="AV52" i="161" a="1"/>
  <c r="CS59" i="161" a="1"/>
  <c r="Y90" i="161" a="1"/>
  <c r="BN37" i="161" a="1"/>
  <c r="BW32" i="161" a="1"/>
  <c r="Z81" i="161" a="1"/>
  <c r="BN34" i="161" a="1"/>
  <c r="V29" i="161" a="1"/>
  <c r="AD99" i="161" a="1"/>
  <c r="AV131" i="161" a="1"/>
  <c r="O102" i="161" a="1"/>
  <c r="BH61" i="161" a="1"/>
  <c r="CN81" i="161" a="1"/>
  <c r="AA55" i="161" a="1"/>
  <c r="CI85" i="161" a="1"/>
  <c r="CR53" i="161" a="1"/>
  <c r="Q112" i="161" a="1"/>
  <c r="BD80" i="161" a="1"/>
  <c r="BH87" i="161" a="1"/>
  <c r="BH69" i="161" a="1"/>
  <c r="CS40" i="161" a="1"/>
  <c r="AV101" i="161" a="1"/>
  <c r="BI116" i="161" a="1"/>
  <c r="CB73" i="161" a="1"/>
  <c r="Y59" i="161" a="1"/>
  <c r="Y118" i="161" a="1"/>
  <c r="CE101" i="161" a="1"/>
  <c r="CB117" i="161" a="1"/>
  <c r="CL90" i="161" a="1"/>
  <c r="D80" i="161" a="1"/>
  <c r="AE3" i="161" a="1"/>
  <c r="BD79" i="161" a="1"/>
  <c r="AX41" i="161" a="1"/>
  <c r="BG110" i="161" a="1"/>
  <c r="AD119" i="161" a="1"/>
  <c r="CI126" i="161" a="1"/>
  <c r="BC20" i="161" a="1"/>
  <c r="AF75" i="161" a="1"/>
  <c r="CU13" i="161" a="1"/>
  <c r="AB95" i="161" a="1"/>
  <c r="CA91" i="161" a="1"/>
  <c r="H78" i="161" a="1"/>
  <c r="BE119" i="161" a="1"/>
  <c r="CB96" i="161" a="1"/>
  <c r="AZ22" i="161" a="1"/>
  <c r="L73" i="161" a="1"/>
  <c r="L68" i="161" a="1"/>
  <c r="CT53" i="161" a="1"/>
  <c r="BK53" i="161" a="1"/>
  <c r="AR103" i="161" a="1"/>
  <c r="CH67" i="161" a="1"/>
  <c r="CO85" i="161" a="1"/>
  <c r="BB57" i="161" a="1"/>
  <c r="M3" i="161" a="1"/>
  <c r="W61" i="161" a="1"/>
  <c r="P81" i="161" a="1"/>
  <c r="Z6" i="161" a="1"/>
  <c r="CK20" i="161" a="1"/>
  <c r="AZ85" i="161" a="1"/>
  <c r="CI46" i="161" a="1"/>
  <c r="F9" i="161" a="1"/>
  <c r="BH55" i="161" a="1"/>
  <c r="AO91" i="161" a="1"/>
  <c r="AY93" i="161" a="1"/>
  <c r="CP122" i="161" a="1"/>
  <c r="BX48" i="161" a="1"/>
  <c r="BM111" i="161" a="1"/>
  <c r="CJ28" i="161" a="1"/>
  <c r="BC67" i="161" a="1"/>
  <c r="AS116" i="161" a="1"/>
  <c r="AA47" i="161" a="1"/>
  <c r="AT104" i="161" a="1"/>
  <c r="X39" i="161" a="1"/>
  <c r="BA39" i="161" a="1"/>
  <c r="CS104" i="161" a="1"/>
  <c r="AK113" i="161" a="1"/>
  <c r="CA124" i="161" a="1"/>
  <c r="CJ55" i="161" a="1"/>
  <c r="AQ77" i="161" a="1"/>
  <c r="BF91" i="161" a="1"/>
  <c r="D1189" i="46"/>
  <c r="W3" i="161" a="1"/>
  <c r="BG51" i="161" a="1"/>
  <c r="CI70" i="161" a="1"/>
  <c r="CU132" i="161" a="1"/>
  <c r="AQ26" i="161" a="1"/>
  <c r="AF91" i="161" a="1"/>
  <c r="CO31" i="161" a="1"/>
  <c r="BK62" i="161" a="1"/>
  <c r="AM108" i="161" a="1"/>
  <c r="CJ82" i="161" a="1"/>
  <c r="CB107" i="161" a="1"/>
  <c r="CU14" i="161" a="1"/>
  <c r="BK123" i="161" a="1"/>
  <c r="AV105" i="161" a="1"/>
  <c r="Z33" i="161" a="1"/>
  <c r="BG38" i="161" a="1"/>
  <c r="W59" i="161" a="1"/>
  <c r="CC128" i="161" a="1"/>
  <c r="CH30" i="161" a="1"/>
  <c r="Z57" i="161" a="1"/>
  <c r="AR109" i="161" a="1"/>
  <c r="AF102" i="161" a="1"/>
  <c r="CN44" i="161" a="1"/>
  <c r="AY9" i="161" a="1"/>
  <c r="CO33" i="161" a="1"/>
  <c r="AS120" i="161" a="1"/>
  <c r="AT17" i="161" a="1"/>
  <c r="AE14" i="161" a="1"/>
  <c r="CA106" i="161" a="1"/>
  <c r="AU65" i="161" a="1"/>
  <c r="CM100" i="161" a="1"/>
  <c r="BM24" i="161" a="1"/>
  <c r="AQ109" i="161" a="1"/>
  <c r="BA53" i="161" a="1"/>
  <c r="CJ73" i="161" a="1"/>
  <c r="BJ38" i="161" a="1"/>
  <c r="CD65" i="161" a="1"/>
  <c r="CB38" i="161" a="1"/>
  <c r="AM129" i="161" a="1"/>
  <c r="CH125" i="161" a="1"/>
  <c r="CU52" i="161" a="1"/>
  <c r="AX130" i="161" a="1"/>
  <c r="BC24" i="161" a="1"/>
  <c r="U68" i="161" a="1"/>
  <c r="X92" i="161" a="1"/>
  <c r="AO107" i="161" a="1"/>
  <c r="AX4" i="161" a="1"/>
  <c r="BI18" i="161" a="1"/>
  <c r="Q99" i="161" a="1"/>
  <c r="BL23" i="161" a="1"/>
  <c r="AR122" i="161" a="1"/>
  <c r="AR5" i="161" a="1"/>
  <c r="BJ3" i="161" a="1"/>
  <c r="CR121" i="161" a="1"/>
  <c r="W122" i="161" a="1"/>
  <c r="AM29" i="161" a="1"/>
  <c r="CB31" i="161" a="1"/>
  <c r="AA115" i="161" a="1"/>
  <c r="I80" i="161" a="1"/>
  <c r="AY65" i="161" a="1"/>
  <c r="AF117" i="161" a="1"/>
  <c r="BQ101" i="161" a="1"/>
  <c r="G11" i="161" a="1"/>
  <c r="BB127" i="161" a="1"/>
  <c r="CL72" i="161" a="1"/>
  <c r="D1273" i="46"/>
  <c r="AK88" i="161" a="1"/>
  <c r="C88" i="161" a="1"/>
  <c r="AA51" i="161" a="1"/>
  <c r="D29" i="161" a="1"/>
  <c r="BH92" i="161" a="1"/>
  <c r="AF94" i="161" a="1"/>
  <c r="CN98" i="161" a="1"/>
  <c r="CE131" i="161" a="1"/>
  <c r="BR60" i="161" a="1"/>
  <c r="BH75" i="161" a="1"/>
  <c r="AO74" i="161" a="1"/>
  <c r="BX8" i="161" a="1"/>
  <c r="BX113" i="161" a="1"/>
  <c r="U20" i="161" a="1"/>
  <c r="D51" i="161" a="1"/>
  <c r="BW39" i="161" a="1"/>
  <c r="M42" i="161" a="1"/>
  <c r="CP109" i="161" a="1"/>
  <c r="BC96" i="161" a="1"/>
  <c r="CU49" i="161" a="1"/>
  <c r="BD82" i="161" a="1"/>
  <c r="BW27" i="161" a="1"/>
  <c r="F50" i="161" a="1"/>
  <c r="W10" i="161" a="1"/>
  <c r="CN73" i="161" a="1"/>
  <c r="BQ118" i="161" a="1"/>
  <c r="BQ6" i="161" a="1"/>
  <c r="M130" i="161" a="1"/>
  <c r="BC62" i="161" a="1"/>
  <c r="CG103" i="161" a="1"/>
  <c r="P42" i="161" a="1"/>
  <c r="AB117" i="161" a="1"/>
  <c r="CM75" i="161" a="1"/>
  <c r="BI129" i="161" a="1"/>
  <c r="V69" i="161" a="1"/>
  <c r="BV106" i="161" a="1"/>
  <c r="BL104" i="161" a="1"/>
  <c r="CB103" i="161" a="1"/>
  <c r="M21" i="161" a="1"/>
  <c r="AW18" i="161" a="1"/>
  <c r="AR87" i="161" a="1"/>
  <c r="AU107" i="161" a="1"/>
  <c r="X127" i="161" a="1"/>
  <c r="T128" i="161" a="1"/>
  <c r="CI121" i="161" a="1"/>
  <c r="BB95" i="161" a="1"/>
  <c r="H39" i="161" a="1"/>
  <c r="R28" i="161" a="1"/>
  <c r="AM105" i="161" a="1"/>
  <c r="CG86" i="161" a="1"/>
  <c r="CC106" i="161" a="1"/>
  <c r="AZ116" i="161" a="1"/>
  <c r="BT25" i="161" a="1"/>
  <c r="CT62" i="161" a="1"/>
  <c r="S59" i="161" a="1"/>
  <c r="AM21" i="161" a="1"/>
  <c r="BY86" i="161" a="1"/>
  <c r="S7" i="161" a="1"/>
  <c r="C48" i="161" a="1"/>
  <c r="AT63" i="161" a="1"/>
  <c r="AP55" i="161" a="1"/>
  <c r="U66" i="161" a="1"/>
  <c r="AP119" i="161" a="1"/>
  <c r="BB46" i="161" a="1"/>
  <c r="CH63" i="161" a="1"/>
  <c r="BI112" i="161" a="1"/>
  <c r="CU67" i="161" a="1"/>
  <c r="AT88" i="161" a="1"/>
  <c r="CH21" i="161" a="1"/>
  <c r="BK58" i="161" a="1"/>
  <c r="AG15" i="161" a="1"/>
  <c r="AA116" i="161" a="1"/>
  <c r="CK127" i="161" a="1"/>
  <c r="BE70" i="161" a="1"/>
  <c r="BX34" i="161" a="1"/>
  <c r="BN103" i="161" a="1"/>
  <c r="AF116" i="161" a="1"/>
  <c r="CO118" i="161" a="1"/>
  <c r="BB9" i="161" a="1"/>
  <c r="AP108" i="161" a="1"/>
  <c r="AE94" i="161" a="1"/>
  <c r="AP50" i="161" a="1"/>
  <c r="CH92" i="161" a="1"/>
  <c r="CN60" i="161" a="1"/>
  <c r="BT110" i="161" a="1"/>
  <c r="AF107" i="161" a="1"/>
  <c r="BB76" i="161" a="1"/>
  <c r="AW110" i="161" a="1"/>
  <c r="CO67" i="161" a="1"/>
  <c r="CS14" i="161" a="1"/>
  <c r="AB73" i="161" a="1"/>
  <c r="CK105" i="161" a="1"/>
  <c r="M106" i="161" a="1"/>
  <c r="CR92" i="161" a="1"/>
  <c r="E24" i="161" a="1"/>
  <c r="W55" i="161" a="1"/>
  <c r="BR116" i="161" a="1"/>
  <c r="BR106" i="161" a="1"/>
  <c r="T97" i="161" a="1"/>
  <c r="BQ39" i="161" a="1"/>
  <c r="BI126" i="161" a="1"/>
  <c r="BG112" i="161" a="1"/>
  <c r="R40" i="161" a="1"/>
  <c r="P97" i="161" a="1"/>
  <c r="AO8" i="161" a="1"/>
  <c r="AA67" i="161" a="1"/>
  <c r="R69" i="161" a="1"/>
  <c r="AR102" i="161" a="1"/>
  <c r="X113" i="161" a="1"/>
  <c r="X44" i="161" a="1"/>
  <c r="BH126" i="161" a="1"/>
  <c r="F30" i="161" a="1"/>
  <c r="CJ40" i="161" a="1"/>
  <c r="N13" i="161" a="1"/>
  <c r="AN66" i="161" a="1"/>
  <c r="CF108" i="161" a="1"/>
  <c r="W91" i="161" a="1"/>
  <c r="CH16" i="161" a="1"/>
  <c r="BZ32" i="161" a="1"/>
  <c r="CA42" i="161" a="1"/>
  <c r="U98" i="161" a="1"/>
  <c r="CQ129" i="161" a="1"/>
  <c r="BQ61" i="161" a="1"/>
  <c r="BF105" i="161" a="1"/>
  <c r="BT34" i="161" a="1"/>
  <c r="J126" i="161" a="1"/>
  <c r="CS71" i="161" a="1"/>
  <c r="H17" i="161" a="1"/>
  <c r="AL126" i="161" a="1"/>
  <c r="N8" i="161" a="1"/>
  <c r="Y69" i="161" a="1"/>
  <c r="AZ125" i="161" a="1"/>
  <c r="CG109" i="161" a="1"/>
  <c r="AN48" i="161" a="1"/>
  <c r="BG39" i="161" a="1"/>
  <c r="AD97" i="161" a="1"/>
  <c r="G20" i="161" a="1"/>
  <c r="AW50" i="161" a="1"/>
  <c r="CT25" i="161" a="1"/>
  <c r="BG69" i="161" a="1"/>
  <c r="L122" i="161" a="1"/>
  <c r="CM67" i="161" a="1"/>
  <c r="CK104" i="161" a="1"/>
  <c r="CG106" i="161" a="1"/>
  <c r="BG22" i="161" a="1"/>
  <c r="BL114" i="161" a="1"/>
  <c r="AQ85" i="161" a="1"/>
  <c r="AO14" i="161" a="1"/>
  <c r="AJ32" i="161" a="1"/>
  <c r="AO44" i="161" a="1"/>
  <c r="CU110" i="161" a="1"/>
  <c r="CP74" i="161" a="1"/>
  <c r="BI35" i="161" a="1"/>
  <c r="BT125" i="161" a="1"/>
  <c r="BH124" i="161" a="1"/>
  <c r="AX81" i="161" a="1"/>
  <c r="AJ8" i="161" a="1"/>
  <c r="BZ94" i="161" a="1"/>
  <c r="F73" i="161" a="1"/>
  <c r="AY19" i="161" a="1"/>
  <c r="CF57" i="161" a="1"/>
  <c r="I71" i="161" a="1"/>
  <c r="BB21" i="161" a="1"/>
  <c r="CL47" i="161" a="1"/>
  <c r="CI127" i="161" a="1"/>
  <c r="BL96" i="161" a="1"/>
  <c r="CD121" i="161" a="1"/>
  <c r="AU39" i="161" a="1"/>
  <c r="V70" i="161" a="1"/>
  <c r="CP57" i="161" a="1"/>
  <c r="AY114" i="161" a="1"/>
  <c r="BK61" i="161" a="1"/>
  <c r="BW122" i="161" a="1"/>
  <c r="CI90" i="161" a="1"/>
  <c r="I54" i="161" a="1"/>
  <c r="Y93" i="161" a="1"/>
  <c r="BR103" i="161" a="1"/>
  <c r="AQ17" i="161" a="1"/>
  <c r="AW125" i="161" a="1"/>
  <c r="AJ27" i="161" a="1"/>
  <c r="O39" i="161" a="1"/>
  <c r="X48" i="161" a="1"/>
  <c r="CT117" i="161" a="1"/>
  <c r="AP18" i="161" a="1"/>
  <c r="BJ4" i="161" a="1"/>
  <c r="BT119" i="161" a="1"/>
  <c r="BK48" i="161" a="1"/>
  <c r="BU24" i="161" a="1"/>
  <c r="AB90" i="161" a="1"/>
  <c r="Y98" i="161" a="1"/>
  <c r="AS21" i="161" a="1"/>
  <c r="CR51" i="161" a="1"/>
  <c r="BU54" i="161" a="1"/>
  <c r="CR112" i="161" a="1"/>
  <c r="CN5" i="161" a="1"/>
  <c r="BQ68" i="161" a="1"/>
  <c r="AK60" i="161" a="1"/>
  <c r="AB9" i="161" a="1"/>
  <c r="T102" i="161" a="1"/>
  <c r="W120" i="161" a="1"/>
  <c r="AW127" i="161" a="1"/>
  <c r="AD32" i="161" a="1"/>
  <c r="AG100" i="161" a="1"/>
  <c r="BB129" i="161" a="1"/>
  <c r="BH54" i="161" a="1"/>
  <c r="AM52" i="161" a="1"/>
  <c r="W113" i="161" a="1"/>
  <c r="CR102" i="161" a="1"/>
  <c r="BL46" i="161" a="1"/>
  <c r="BD21" i="161" a="1"/>
  <c r="D117" i="161" a="1"/>
  <c r="S39" i="161" a="1"/>
  <c r="CN31" i="161" a="1"/>
  <c r="AT68" i="161" a="1"/>
  <c r="CO72" i="161" a="1"/>
  <c r="CN131" i="161" a="1"/>
  <c r="AX68" i="161" a="1"/>
  <c r="CF101" i="161" a="1"/>
  <c r="AS108" i="161" a="1"/>
  <c r="BF106" i="161" a="1"/>
  <c r="K20" i="161" a="1"/>
  <c r="CA4" i="161" a="1"/>
  <c r="M67" i="161" a="1"/>
  <c r="AY21" i="161" a="1"/>
  <c r="AL84" i="161" a="1"/>
  <c r="AC8" i="161" a="1"/>
  <c r="J72" i="161" a="1"/>
  <c r="BJ117" i="161" a="1"/>
  <c r="BH29" i="161" a="1"/>
  <c r="CK50" i="161" a="1"/>
  <c r="J109" i="161" a="1"/>
  <c r="CG27" i="161" a="1"/>
  <c r="AW104" i="161" a="1"/>
  <c r="BS30" i="161" a="1"/>
  <c r="CD39" i="161" a="1"/>
  <c r="BI22" i="161" a="1"/>
  <c r="AL36" i="161" a="1"/>
  <c r="R84" i="161" a="1"/>
  <c r="BS36" i="161" a="1"/>
  <c r="BB13" i="161" a="1"/>
  <c r="AY16" i="161" a="1"/>
  <c r="AV38" i="161" a="1"/>
  <c r="C55" i="161" a="1"/>
  <c r="J12" i="161" a="1"/>
  <c r="CL92" i="161" a="1"/>
  <c r="CF10" i="161" a="1"/>
  <c r="AU62" i="161" a="1"/>
  <c r="BZ104" i="161" a="1"/>
  <c r="CA36" i="161" a="1"/>
  <c r="AF129" i="161" a="1"/>
  <c r="BU68" i="161" a="1"/>
  <c r="S25" i="161" a="1"/>
  <c r="BW65" i="161" a="1"/>
  <c r="BI101" i="161" a="1"/>
  <c r="AB61" i="161" a="1"/>
  <c r="AP75" i="161" a="1"/>
  <c r="AD106" i="161" a="1"/>
  <c r="BU115" i="161" a="1"/>
  <c r="BX72" i="161" a="1"/>
  <c r="M94" i="161" a="1"/>
  <c r="R42" i="161" a="1"/>
  <c r="O96" i="161" a="1"/>
  <c r="S41" i="161" a="1"/>
  <c r="CT88" i="161" a="1"/>
  <c r="S87" i="161" a="1"/>
  <c r="Q84" i="161" a="1"/>
  <c r="CI125" i="161" a="1"/>
  <c r="R54" i="161" a="1"/>
  <c r="CS68" i="161" a="1"/>
  <c r="CK76" i="161" a="1"/>
  <c r="BS17" i="161" a="1"/>
  <c r="AE120" i="161" a="1"/>
  <c r="AW10" i="161" a="1"/>
  <c r="AG37" i="161" a="1"/>
  <c r="AK103" i="161" a="1"/>
  <c r="CC127" i="161" a="1"/>
  <c r="AF87" i="161" a="1"/>
  <c r="AN8" i="161" a="1"/>
  <c r="CD79" i="161" a="1"/>
  <c r="P105" i="161" a="1"/>
  <c r="CT79" i="161" a="1"/>
  <c r="D32" i="161" a="1"/>
  <c r="CH116" i="161" a="1"/>
  <c r="AR94" i="161" a="1"/>
  <c r="N33" i="161" a="1"/>
  <c r="D877" i="46"/>
  <c r="BV83" i="161" a="1"/>
  <c r="CQ124" i="161" a="1"/>
  <c r="BH115" i="161" a="1"/>
  <c r="AZ80" i="161" a="1"/>
  <c r="BW119" i="161" a="1"/>
  <c r="BE127" i="161" a="1"/>
  <c r="AL129" i="161" a="1"/>
  <c r="CC124" i="161" a="1"/>
  <c r="AL80" i="161" a="1"/>
  <c r="AN34" i="161" a="1"/>
  <c r="T121" i="161" a="1"/>
  <c r="CI18" i="161" a="1"/>
  <c r="BA48" i="161" a="1"/>
  <c r="AJ51" i="161" a="1"/>
  <c r="CD35" i="161" a="1"/>
  <c r="BN23" i="161" a="1"/>
  <c r="BE36" i="161" a="1"/>
  <c r="CD123" i="161" a="1"/>
  <c r="AX77" i="161" a="1"/>
  <c r="CQ115" i="161" a="1"/>
  <c r="BC11" i="161" a="1"/>
  <c r="BN122" i="161" a="1"/>
  <c r="BJ76" i="161" a="1"/>
  <c r="M46" i="161" a="1"/>
  <c r="AF24" i="161" a="1"/>
  <c r="BH99" i="161" a="1"/>
  <c r="AJ55" i="161" a="1"/>
  <c r="CU39" i="161" a="1"/>
  <c r="AZ84" i="161" a="1"/>
  <c r="CL94" i="161" a="1"/>
  <c r="BE91" i="161" a="1"/>
  <c r="BT8" i="161" a="1"/>
  <c r="F4" i="161" a="1"/>
  <c r="CO53" i="161" a="1"/>
  <c r="E63" i="161" a="1"/>
  <c r="P77" i="161" a="1"/>
  <c r="AO30" i="161" a="1"/>
  <c r="AO87" i="161" a="1"/>
  <c r="AN30" i="161" a="1"/>
  <c r="CH81" i="161" a="1"/>
  <c r="O54" i="161" a="1"/>
  <c r="Q105" i="161" a="1"/>
  <c r="BM58" i="161" a="1"/>
  <c r="CM88" i="161" a="1"/>
  <c r="BA108" i="161" a="1"/>
  <c r="N121" i="161" a="1"/>
  <c r="BV117" i="161" a="1"/>
  <c r="AP53" i="161" a="1"/>
  <c r="C121" i="161" a="1"/>
  <c r="V43" i="161" a="1"/>
  <c r="AN35" i="161" a="1"/>
  <c r="AU96" i="161" a="1"/>
  <c r="CK93" i="161" a="1"/>
  <c r="O111" i="161" a="1"/>
  <c r="L47" i="161" a="1"/>
  <c r="BB6" i="161" a="1"/>
  <c r="Y72" i="161" a="1"/>
  <c r="M53" i="161" a="1"/>
  <c r="BJ80" i="161" a="1"/>
  <c r="BT78" i="161" a="1"/>
  <c r="CI110" i="161" a="1"/>
  <c r="T51" i="161" a="1"/>
  <c r="CU25" i="161" a="1"/>
  <c r="AZ6" i="161" a="1"/>
  <c r="AE23" i="161" a="1"/>
  <c r="BL94" i="161" a="1"/>
  <c r="CN86" i="161" a="1"/>
  <c r="CL67" i="161" a="1"/>
  <c r="CD131" i="161" a="1"/>
  <c r="W19" i="161" a="1"/>
  <c r="AV4" i="161" a="1"/>
  <c r="BR89" i="161" a="1"/>
  <c r="AA57" i="161" a="1"/>
  <c r="CL43" i="161" a="1"/>
  <c r="BR48" i="161" a="1"/>
  <c r="BN40" i="161" a="1"/>
  <c r="E102" i="161" a="1"/>
  <c r="AS61" i="161" a="1"/>
  <c r="CA45" i="161" a="1"/>
  <c r="BB26" i="161" a="1"/>
  <c r="P61" i="161" a="1"/>
  <c r="BM60" i="161" a="1"/>
  <c r="L91" i="161" a="1"/>
  <c r="CQ18" i="161" a="1"/>
  <c r="BE27" i="161" a="1"/>
  <c r="BV56" i="161" a="1"/>
  <c r="CF95" i="161" a="1"/>
  <c r="BH130" i="161" a="1"/>
  <c r="BJ56" i="161" a="1"/>
  <c r="AE73" i="161" a="1"/>
  <c r="M93" i="161" a="1"/>
  <c r="BV43" i="161" a="1"/>
  <c r="CF54" i="161" a="1"/>
  <c r="CM127" i="161" a="1"/>
  <c r="AB39" i="161" a="1"/>
  <c r="AW27" i="161" a="1"/>
  <c r="CB59" i="161" a="1"/>
  <c r="BB86" i="161" a="1"/>
  <c r="BC68" i="161" a="1"/>
  <c r="CL31" i="161" a="1"/>
  <c r="G76" i="161" a="1"/>
  <c r="AR25" i="161" a="1"/>
  <c r="BB126" i="161" a="1"/>
  <c r="AR60" i="161" a="1"/>
  <c r="CG92" i="161" a="1"/>
  <c r="BK111" i="161" a="1"/>
  <c r="AS18" i="161" a="1"/>
  <c r="F45" i="161" a="1"/>
  <c r="BT66" i="161" a="1"/>
  <c r="J119" i="161" a="1"/>
  <c r="CT103" i="161" a="1"/>
  <c r="AN118" i="161" a="1"/>
  <c r="BE15" i="161" a="1"/>
  <c r="AY74" i="161" a="1"/>
  <c r="K93" i="161" a="1"/>
  <c r="V128" i="161" a="1"/>
  <c r="P126" i="161" a="1"/>
  <c r="AV73" i="161" a="1"/>
  <c r="BQ88" i="161" a="1"/>
  <c r="D119" i="161" a="1"/>
  <c r="CJ26" i="161" a="1"/>
  <c r="Y52" i="161" a="1"/>
  <c r="BT48" i="161" a="1"/>
  <c r="AZ96" i="161" a="1"/>
  <c r="N6" i="161" a="1"/>
  <c r="AM24" i="161" a="1"/>
  <c r="AA42" i="161" a="1"/>
  <c r="BY92" i="161" a="1"/>
  <c r="BN109" i="161" a="1"/>
  <c r="BH21" i="161" a="1"/>
  <c r="AD45" i="161" a="1"/>
  <c r="CC78" i="161" a="1"/>
  <c r="BF62" i="161" a="1"/>
  <c r="CD57" i="161" a="1"/>
  <c r="AJ57" i="161" a="1"/>
  <c r="BQ59" i="161" a="1"/>
  <c r="CG52" i="161" a="1"/>
  <c r="AZ36" i="161" a="1"/>
  <c r="Y89" i="161" a="1"/>
  <c r="AW22" i="161" a="1"/>
  <c r="CC52" i="161" a="1"/>
  <c r="BS93" i="161" a="1"/>
  <c r="Q20" i="161" a="1"/>
  <c r="AE45" i="161" a="1"/>
  <c r="BE95" i="161" a="1"/>
  <c r="AS69" i="161" a="1"/>
  <c r="Y27" i="161" a="1"/>
  <c r="AY121" i="161" a="1"/>
  <c r="E71" i="161" a="1"/>
  <c r="W56" i="161" a="1"/>
  <c r="G113" i="161" a="1"/>
  <c r="BQ35" i="161" a="1"/>
  <c r="CG97" i="161" a="1"/>
  <c r="AX118" i="161" a="1"/>
  <c r="AB118" i="161" a="1"/>
  <c r="AC103" i="161" a="1"/>
  <c r="CA43" i="161" a="1"/>
  <c r="BC104" i="161" a="1"/>
  <c r="AE40" i="161" a="1"/>
  <c r="BC101" i="161" a="1"/>
  <c r="I120" i="161" a="1"/>
  <c r="S30" i="161" a="1"/>
  <c r="D25" i="161" a="1"/>
  <c r="AZ115" i="161" a="1"/>
  <c r="Z27" i="161" a="1"/>
  <c r="BT128" i="161" a="1"/>
  <c r="BL93" i="161" a="1"/>
  <c r="X87" i="161" a="1"/>
  <c r="BN46" i="161" a="1"/>
  <c r="AA7" i="161" a="1"/>
  <c r="AU100" i="161" a="1"/>
  <c r="AN113" i="161" a="1"/>
  <c r="AJ58" i="161" a="1"/>
  <c r="AR74" i="161" a="1"/>
  <c r="CK30" i="161" a="1"/>
  <c r="AQ48" i="161" a="1"/>
  <c r="AQ49" i="161" a="1"/>
  <c r="BM57" i="161" a="1"/>
  <c r="BB115" i="161" a="1"/>
  <c r="AJ109" i="161" a="1"/>
  <c r="CJ58" i="161" a="1"/>
  <c r="AO38" i="161" a="1"/>
  <c r="S119" i="161" a="1"/>
  <c r="BK44" i="161" a="1"/>
  <c r="BL17" i="161" a="1"/>
  <c r="BM117" i="161" a="1"/>
  <c r="O130" i="161" a="1"/>
  <c r="BH94" i="161" a="1"/>
  <c r="CL97" i="161" a="1"/>
  <c r="BW24" i="161" a="1"/>
  <c r="BG43" i="161" a="1"/>
  <c r="C9" i="161" a="1"/>
  <c r="CS29" i="161" a="1"/>
  <c r="AT103" i="161" a="1"/>
  <c r="H6" i="161" a="1"/>
  <c r="CM51" i="161" a="1"/>
  <c r="AW71" i="161" a="1"/>
  <c r="BK67" i="161" a="1"/>
  <c r="CG74" i="161" a="1"/>
  <c r="BF103" i="161" a="1"/>
  <c r="BX70" i="161" a="1"/>
  <c r="E35" i="161" a="1"/>
  <c r="V90" i="161" a="1"/>
  <c r="M49" i="161" a="1"/>
  <c r="BG120" i="161" a="1"/>
  <c r="T77" i="161" a="1"/>
  <c r="V28" i="161" a="1"/>
  <c r="CM40" i="161" a="1"/>
  <c r="AQ108" i="161" a="1"/>
  <c r="CO94" i="161" a="1"/>
  <c r="BC120" i="161" a="1"/>
  <c r="CF45" i="161" a="1"/>
  <c r="CQ41" i="161" a="1"/>
  <c r="BN86" i="161" a="1"/>
  <c r="CB65" i="161" a="1"/>
  <c r="V114" i="161" a="1"/>
  <c r="AU53" i="161" a="1"/>
  <c r="V21" i="161" a="1"/>
  <c r="CM12" i="161" a="1"/>
  <c r="BB42" i="161" a="1"/>
  <c r="AY79" i="161" a="1"/>
  <c r="Z68" i="161" a="1"/>
  <c r="BJ32" i="161" a="1"/>
  <c r="BE56" i="161" a="1"/>
  <c r="CH17" i="161" a="1"/>
  <c r="BS65" i="161" a="1"/>
  <c r="R92" i="161" a="1"/>
  <c r="AK30" i="161" a="1"/>
  <c r="AG121" i="161" a="1"/>
  <c r="AC90" i="161" a="1"/>
  <c r="G23" i="161" a="1"/>
  <c r="BR96" i="161" a="1"/>
  <c r="V61" i="161" a="1"/>
  <c r="AE49" i="161" a="1"/>
  <c r="AS32" i="161" a="1"/>
  <c r="BS95" i="161" a="1"/>
  <c r="D72" i="161" a="1"/>
  <c r="BC97" i="161" a="1"/>
  <c r="BQ50" i="161" a="1"/>
  <c r="AP80" i="161" a="1"/>
  <c r="AT85" i="161" a="1"/>
  <c r="AB109" i="161" a="1"/>
  <c r="E85" i="161" a="1"/>
  <c r="BV34" i="161" a="1"/>
  <c r="AR83" i="161" a="1"/>
  <c r="AD79" i="161" a="1"/>
  <c r="AF66" i="161" a="1"/>
  <c r="Q117" i="161" a="1"/>
  <c r="CP47" i="161" a="1"/>
  <c r="F22" i="161" a="1"/>
  <c r="AW11" i="161" a="1"/>
  <c r="F60" i="161" a="1"/>
  <c r="CE6" i="161" a="1"/>
  <c r="C25" i="161" a="1"/>
  <c r="F57" i="161" a="1"/>
  <c r="AO56" i="161" a="1"/>
  <c r="AQ39" i="161" a="1"/>
  <c r="BL88" i="161" a="1"/>
  <c r="P36" i="161" a="1"/>
  <c r="AA66" i="161" a="1"/>
  <c r="BZ119" i="161" a="1"/>
  <c r="CC18" i="161" a="1"/>
  <c r="AZ93" i="161" a="1"/>
  <c r="BJ17" i="161" a="1"/>
  <c r="CB64" i="161" a="1"/>
  <c r="BI42" i="161" a="1"/>
  <c r="E22" i="161" a="1"/>
  <c r="AB11" i="161" a="1"/>
  <c r="J67" i="161" a="1"/>
  <c r="I33" i="161" a="1"/>
  <c r="CL44" i="161" a="1"/>
  <c r="L131" i="161" a="1"/>
  <c r="CJ33" i="161" a="1"/>
  <c r="CL21" i="161" a="1"/>
  <c r="AK98" i="161" a="1"/>
  <c r="BG118" i="161" a="1"/>
  <c r="CP91" i="161" a="1"/>
  <c r="BG93" i="161" a="1"/>
  <c r="AJ107" i="161" a="1"/>
  <c r="CQ99" i="161" a="1"/>
  <c r="BB12" i="161" a="1"/>
  <c r="AN103" i="161" a="1"/>
  <c r="CC23" i="161" a="1"/>
  <c r="F123" i="161" a="1"/>
  <c r="CU118" i="161" a="1"/>
  <c r="AD43" i="161" a="1"/>
  <c r="AT102" i="161" a="1"/>
  <c r="F8" i="161" a="1"/>
  <c r="CK122" i="161" a="1"/>
  <c r="G22" i="161" a="1"/>
  <c r="AC101" i="161" a="1"/>
  <c r="AE48" i="161" a="1"/>
  <c r="BC14" i="161" a="1"/>
  <c r="AQ91" i="161" a="1"/>
  <c r="AV122" i="161" a="1"/>
  <c r="BD94" i="161" a="1"/>
  <c r="E118" i="161" a="1"/>
  <c r="D1483" i="46"/>
  <c r="AK48" i="161" a="1"/>
  <c r="BU66" i="161" a="1"/>
  <c r="AP76" i="161" a="1"/>
  <c r="BZ123" i="161" a="1"/>
  <c r="CJ35" i="161" a="1"/>
  <c r="N14" i="161" a="1"/>
  <c r="BE69" i="161" a="1"/>
  <c r="BM83" i="161" a="1"/>
  <c r="BJ34" i="161" a="1"/>
  <c r="CC51" i="161" a="1"/>
  <c r="AV91" i="161" a="1"/>
  <c r="AY51" i="161" a="1"/>
  <c r="G19" i="161" a="1"/>
  <c r="L18" i="161" a="1"/>
  <c r="BE121" i="161" a="1"/>
  <c r="V123" i="161" a="1"/>
  <c r="AP82" i="161" a="1"/>
  <c r="BZ56" i="161" a="1"/>
  <c r="CT92" i="161" a="1"/>
  <c r="M116" i="161" a="1"/>
  <c r="AM126" i="161" a="1"/>
  <c r="BS103" i="161" a="1"/>
  <c r="Q64" i="161" a="1"/>
  <c r="AA87" i="161" a="1"/>
  <c r="P67" i="161" a="1"/>
  <c r="AD4" i="161" a="1"/>
  <c r="AZ111" i="161" a="1"/>
  <c r="AV108" i="161" a="1"/>
  <c r="AN52" i="161" a="1"/>
  <c r="CL77" i="161" a="1"/>
  <c r="X29" i="161" a="1"/>
  <c r="T62" i="161" a="1"/>
  <c r="AA89" i="161" a="1"/>
  <c r="CN47" i="161" a="1"/>
  <c r="CP42" i="161" a="1"/>
  <c r="BY28" i="161" a="1"/>
  <c r="AU109" i="161" a="1"/>
  <c r="BN41" i="161" a="1"/>
  <c r="BR53" i="161" a="1"/>
  <c r="AP73" i="161" a="1"/>
  <c r="CO6" i="161" a="1"/>
  <c r="AX10" i="161" a="1"/>
  <c r="CP3" i="161" a="1"/>
  <c r="BD78" i="161" a="1"/>
  <c r="BU73" i="161" a="1"/>
  <c r="AL52" i="161" a="1"/>
  <c r="BR120" i="161" a="1"/>
  <c r="V106" i="161" a="1"/>
  <c r="AU19" i="161" a="1"/>
  <c r="P12" i="161" a="1"/>
  <c r="M72" i="161" a="1"/>
  <c r="AE111" i="161" a="1"/>
  <c r="AK64" i="161" a="1"/>
  <c r="AO99" i="161" a="1"/>
  <c r="BQ29" i="161" a="1"/>
  <c r="BT111" i="161" a="1"/>
  <c r="U86" i="161" a="1"/>
  <c r="BL71" i="161" a="1"/>
  <c r="H125" i="161" a="1"/>
  <c r="CD16" i="161" a="1"/>
  <c r="O17" i="161" a="1"/>
  <c r="BS41" i="161" a="1"/>
  <c r="I128" i="161" a="1"/>
  <c r="CC37" i="161" a="1"/>
  <c r="AW31" i="161" a="1"/>
  <c r="AZ35" i="161" a="1"/>
  <c r="BS13" i="161" a="1"/>
  <c r="AM13" i="161" a="1"/>
  <c r="AX91" i="161" a="1"/>
  <c r="BU15" i="161" a="1"/>
  <c r="CF14" i="161" a="1"/>
  <c r="CG35" i="161" a="1"/>
  <c r="AW92" i="161" a="1"/>
  <c r="Z51" i="161" a="1"/>
  <c r="R93" i="161" a="1"/>
  <c r="BZ126" i="161" a="1"/>
  <c r="BA4" i="161" a="1"/>
  <c r="BZ73" i="161" a="1"/>
  <c r="CM125" i="161" a="1"/>
  <c r="G71" i="161" a="1"/>
  <c r="AB101" i="161" a="1"/>
  <c r="AQ88" i="161" a="1"/>
  <c r="AL69" i="161" a="1"/>
  <c r="AZ72" i="161" a="1"/>
  <c r="K122" i="161" a="1"/>
  <c r="CG36" i="161" a="1"/>
  <c r="Y127" i="161" a="1"/>
  <c r="J63" i="161" a="1"/>
  <c r="D70" i="161" a="1"/>
  <c r="BA31" i="161" a="1"/>
  <c r="CP99" i="161" a="1"/>
  <c r="AK89" i="161" a="1"/>
  <c r="AA81" i="161" a="1"/>
  <c r="J77" i="161" a="1"/>
  <c r="CP121" i="161" a="1"/>
  <c r="AQ75" i="161" a="1"/>
  <c r="AS35" i="161" a="1"/>
  <c r="CU114" i="161" a="1"/>
  <c r="H62" i="161" a="1"/>
  <c r="BF32" i="161" a="1"/>
  <c r="F95" i="161" a="1"/>
  <c r="I123" i="161" a="1"/>
  <c r="BM38" i="161" a="1"/>
  <c r="AZ49" i="161" a="1"/>
  <c r="CI57" i="161" a="1"/>
  <c r="BT92" i="161" a="1"/>
  <c r="E126" i="161" a="1"/>
  <c r="AW131" i="161" a="1"/>
  <c r="BJ60" i="161" a="1"/>
  <c r="M27" i="161" a="1"/>
  <c r="AB70" i="161" a="1"/>
  <c r="D39" i="161" a="1"/>
  <c r="AX65" i="161" a="1"/>
  <c r="BH80" i="161" a="1"/>
  <c r="S19" i="161" a="1"/>
  <c r="BU122" i="161" a="1"/>
  <c r="N102" i="161" a="1"/>
  <c r="AO93" i="161" a="1"/>
  <c r="BR17" i="161" a="1"/>
  <c r="K56" i="161" a="1"/>
  <c r="BS89" i="161" a="1"/>
  <c r="CC47" i="161" a="1"/>
  <c r="CN65" i="161" a="1"/>
  <c r="P72" i="161" a="1"/>
  <c r="CM65" i="161" a="1"/>
  <c r="BL106" i="161" a="1"/>
  <c r="CH112" i="161" a="1"/>
  <c r="BR122" i="161" a="1"/>
  <c r="CE49" i="161" a="1"/>
  <c r="CJ100" i="161" a="1"/>
  <c r="C12" i="161" a="1"/>
  <c r="AE71" i="161" a="1"/>
  <c r="W17" i="161" a="1"/>
  <c r="T100" i="161" a="1"/>
  <c r="I72" i="161" a="1"/>
  <c r="AJ50" i="161" a="1"/>
  <c r="AT115" i="161" a="1"/>
  <c r="CP124" i="161" a="1"/>
  <c r="U132" i="161" a="1"/>
  <c r="BN72" i="161" a="1"/>
  <c r="CR83" i="161" a="1"/>
  <c r="N128" i="161" a="1"/>
  <c r="T44" i="161" a="1"/>
  <c r="CI89" i="161" a="1"/>
  <c r="BA33" i="161" a="1"/>
  <c r="J73" i="161" a="1"/>
  <c r="M88" i="161" a="1"/>
  <c r="CJ17" i="161" a="1"/>
  <c r="CR126" i="161" a="1"/>
  <c r="CF92" i="161" a="1"/>
  <c r="L127" i="161" a="1"/>
  <c r="CO80" i="161" a="1"/>
  <c r="BZ59" i="161" a="1"/>
  <c r="M125" i="161" a="1"/>
  <c r="CR24" i="161" a="1"/>
  <c r="Q91" i="161" a="1"/>
  <c r="E84" i="161" a="1"/>
  <c r="BL113" i="161" a="1"/>
  <c r="BH73" i="161" a="1"/>
  <c r="L56" i="161" a="1"/>
  <c r="Y67" i="161" a="1"/>
  <c r="BZ121" i="161" a="1"/>
  <c r="AZ13" i="161" a="1"/>
  <c r="AN18" i="161" a="1"/>
  <c r="AE92" i="161" a="1"/>
  <c r="R100" i="161" a="1"/>
  <c r="CQ98" i="161" a="1"/>
  <c r="BE66" i="161" a="1"/>
  <c r="BU89" i="161" a="1"/>
  <c r="CJ112" i="161" a="1"/>
  <c r="AZ76" i="161" a="1"/>
  <c r="K106" i="161" a="1"/>
  <c r="X122" i="161" a="1"/>
  <c r="BS102" i="161" a="1"/>
  <c r="H14" i="161" a="1"/>
  <c r="CN46" i="161" a="1"/>
  <c r="BN4" i="161" a="1"/>
  <c r="BL47" i="161" a="1"/>
  <c r="CL32" i="161" a="1"/>
  <c r="AW129" i="161" a="1"/>
  <c r="BT18" i="161" a="1"/>
  <c r="I55" i="161" a="1"/>
  <c r="AG51" i="161" a="1"/>
  <c r="L51" i="161" a="1"/>
  <c r="BZ69" i="161" a="1"/>
  <c r="AD8" i="161" a="1"/>
  <c r="BY78" i="161" a="1"/>
  <c r="BJ111" i="161" a="1"/>
  <c r="AE51" i="161" a="1"/>
  <c r="AZ124" i="161" a="1"/>
  <c r="BN119" i="161" a="1"/>
  <c r="S22" i="161" a="1"/>
  <c r="D127" i="161" a="1"/>
  <c r="BM15" i="161" a="1"/>
  <c r="AV70" i="161" a="1"/>
  <c r="AA37" i="161" a="1"/>
  <c r="L117" i="161" a="1"/>
  <c r="AK94" i="161" a="1"/>
  <c r="D105" i="161" a="1"/>
  <c r="CU6" i="161" a="1"/>
  <c r="AE81" i="161" a="1"/>
  <c r="CS9" i="161" a="1"/>
  <c r="BW33" i="161" a="1"/>
  <c r="R41" i="161" a="1"/>
  <c r="AB55" i="161" a="1"/>
  <c r="R96" i="161" a="1"/>
  <c r="CQ123" i="161" a="1"/>
  <c r="BU63" i="161" a="1"/>
  <c r="Q49" i="161" a="1"/>
  <c r="BH103" i="161" a="1"/>
  <c r="CT23" i="161" a="1"/>
  <c r="AR19" i="161" a="1"/>
  <c r="BA125" i="161" a="1"/>
  <c r="BM34" i="161" a="1"/>
  <c r="CP96" i="161" a="1"/>
  <c r="BD110" i="161" a="1"/>
  <c r="Z16" i="161" a="1"/>
  <c r="O122" i="161" a="1"/>
  <c r="CM39" i="161" a="1"/>
  <c r="BC48" i="161" a="1"/>
  <c r="C56" i="161" a="1"/>
  <c r="CC11" i="161" a="1"/>
  <c r="CG99" i="161" a="1"/>
  <c r="CO18" i="161" a="1"/>
  <c r="W50" i="161" a="1"/>
  <c r="BK32" i="161" a="1"/>
  <c r="G55" i="161" a="1"/>
  <c r="CI22" i="161" a="1"/>
  <c r="CU22" i="161" a="1"/>
  <c r="H99" i="161" a="1"/>
  <c r="BR127" i="161" a="1"/>
  <c r="BQ26" i="161" a="1"/>
  <c r="AC16" i="161" a="1"/>
  <c r="CM57" i="161" a="1"/>
  <c r="AT117" i="161" a="1"/>
  <c r="X24" i="161" a="1"/>
  <c r="CD108" i="161" a="1"/>
  <c r="BK81" i="161" a="1"/>
  <c r="BJ26" i="161" a="1"/>
  <c r="BJ96" i="161" a="1"/>
  <c r="CD17" i="161" a="1"/>
  <c r="CP43" i="161" a="1"/>
  <c r="CN120" i="161" a="1"/>
  <c r="CP22" i="161" a="1"/>
  <c r="O30" i="161" a="1"/>
  <c r="BV60" i="161" a="1"/>
  <c r="CO34" i="161" a="1"/>
  <c r="CH24" i="161" a="1"/>
  <c r="CL78" i="161" a="1"/>
  <c r="T113" i="161" a="1"/>
  <c r="AX62" i="161" a="1"/>
  <c r="R116" i="161" a="1"/>
  <c r="CA37" i="161" a="1"/>
  <c r="AW7" i="161" a="1"/>
  <c r="CJ76" i="161" a="1"/>
  <c r="CT122" i="161" a="1"/>
  <c r="CG14" i="161" a="1"/>
  <c r="AA6" i="161" a="1"/>
  <c r="AO72" i="161" a="1"/>
  <c r="AP14" i="161" a="1"/>
  <c r="BK105" i="161" a="1"/>
  <c r="L126" i="161" a="1"/>
  <c r="U14" i="161" a="1"/>
  <c r="AM11" i="161" a="1"/>
  <c r="AX114" i="161" a="1"/>
  <c r="BQ111" i="161" a="1"/>
  <c r="BJ99" i="161" a="1"/>
  <c r="BE60" i="161" a="1"/>
  <c r="AZ44" i="161" a="1"/>
  <c r="CH52" i="161" a="1"/>
  <c r="AT21" i="161" a="1"/>
  <c r="J29" i="161" a="1"/>
  <c r="D130" i="161" a="1"/>
  <c r="Q78" i="161" a="1"/>
  <c r="M17" i="161" a="1"/>
  <c r="AB32" i="161" a="1"/>
  <c r="AX31" i="161" a="1"/>
  <c r="M60" i="161" a="1"/>
  <c r="AY103" i="161" a="1"/>
  <c r="BE20" i="161" a="1"/>
  <c r="P71" i="161" a="1"/>
  <c r="AV51" i="161" a="1"/>
  <c r="AK34" i="161" a="1"/>
  <c r="AO128" i="161" a="1"/>
  <c r="Q76" i="161" a="1"/>
  <c r="BW13" i="161" a="1"/>
  <c r="BN52" i="161" a="1"/>
  <c r="CO21" i="161" a="1"/>
  <c r="AL115" i="161" a="1"/>
  <c r="CN32" i="161" a="1"/>
  <c r="AF4" i="161" a="1"/>
  <c r="CJ52" i="161" a="1"/>
  <c r="CA52" i="161" a="1"/>
  <c r="AF110" i="161" a="1"/>
  <c r="CA49" i="161" a="1"/>
  <c r="T87" i="161" a="1"/>
  <c r="BS22" i="161" a="1"/>
  <c r="M99" i="161" a="1"/>
  <c r="X71" i="161" a="1"/>
  <c r="BK40" i="161" a="1"/>
  <c r="AF33" i="161" a="1"/>
  <c r="BS50" i="161" a="1"/>
  <c r="AM132" i="161" a="1"/>
  <c r="CD89" i="161" a="1"/>
  <c r="Y97" i="161" a="1"/>
  <c r="CR123" i="161" a="1"/>
  <c r="AG66" i="161" a="1"/>
  <c r="CO8" i="161" a="1"/>
  <c r="AZ46" i="161" a="1"/>
  <c r="L27" i="161" a="1"/>
  <c r="BT40" i="161" a="1"/>
  <c r="BT118" i="161" a="1"/>
  <c r="CK6" i="161" a="1"/>
  <c r="Y37" i="161" a="1"/>
  <c r="AV29" i="161" a="1"/>
  <c r="X26" i="161" a="1"/>
  <c r="M63" i="161" a="1"/>
  <c r="AC13" i="161" a="1"/>
  <c r="CQ20" i="161" a="1"/>
  <c r="CP40" i="161" a="1"/>
  <c r="AF85" i="161" a="1"/>
  <c r="K73" i="161" a="1"/>
  <c r="Y108" i="161" a="1"/>
  <c r="BG52" i="161" a="1"/>
  <c r="Y23" i="161" a="1"/>
  <c r="CG51" i="161" a="1"/>
  <c r="BL56" i="161" a="1"/>
  <c r="N4" i="161" a="1"/>
  <c r="CI65" i="161" a="1"/>
  <c r="L99" i="161" a="1"/>
  <c r="Y88" i="161" a="1"/>
  <c r="X91" i="161" a="1"/>
  <c r="CE3" i="161" a="1"/>
  <c r="AP8" i="161" a="1"/>
  <c r="AV77" i="161" a="1"/>
  <c r="CE58" i="161" a="1"/>
  <c r="CB53" i="161" a="1"/>
  <c r="CC115" i="161" a="1"/>
  <c r="AM61" i="161" a="1"/>
  <c r="E7" i="161" a="1"/>
  <c r="U77" i="161" a="1"/>
  <c r="AT55" i="161" a="1"/>
  <c r="CB100" i="161" a="1"/>
  <c r="BK109" i="161" a="1"/>
  <c r="AQ80" i="161" a="1"/>
  <c r="AT30" i="161" a="1"/>
  <c r="AQ28" i="161" a="1"/>
  <c r="CL35" i="161" a="1"/>
  <c r="CM87" i="161" a="1"/>
  <c r="CC81" i="161" a="1"/>
  <c r="AV81" i="161" a="1"/>
  <c r="BT56" i="161" a="1"/>
  <c r="AC122" i="161" a="1"/>
  <c r="N83" i="161" a="1"/>
  <c r="AA75" i="161" a="1"/>
  <c r="AB37" i="161" a="1"/>
  <c r="AZ95" i="161" a="1"/>
  <c r="O19" i="161" a="1"/>
  <c r="AD107" i="161" a="1"/>
  <c r="AA106" i="161" a="1"/>
  <c r="BW132" i="161" a="1"/>
  <c r="BA50" i="161" a="1"/>
  <c r="AS85" i="161" a="1"/>
  <c r="AL61" i="161" a="1"/>
  <c r="CO9" i="161" a="1"/>
  <c r="AR37" i="161" a="1"/>
  <c r="AY104" i="161" a="1"/>
  <c r="T33" i="161" a="1"/>
  <c r="I118" i="161" a="1"/>
  <c r="L74" i="161" a="1"/>
  <c r="AB99" i="161" a="1"/>
  <c r="AW24" i="161" a="1"/>
  <c r="O127" i="161" a="1"/>
  <c r="J99" i="161" a="1"/>
  <c r="BA35" i="161" a="1"/>
  <c r="AW33" i="161" a="1"/>
  <c r="CA100" i="161" a="1"/>
  <c r="BT71" i="161" a="1"/>
  <c r="N94" i="161" a="1"/>
  <c r="M7" i="161" a="1"/>
  <c r="CF102" i="161" a="1"/>
  <c r="AJ128" i="161" a="1"/>
  <c r="V67" i="161" a="1"/>
  <c r="BR18" i="161" a="1"/>
  <c r="AD5" i="161" a="1"/>
  <c r="BD67" i="161" a="1"/>
  <c r="CM98" i="161" a="1"/>
  <c r="BA14" i="161" a="1"/>
  <c r="Y17" i="161" a="1"/>
  <c r="AS128" i="161" a="1"/>
  <c r="BL109" i="161" a="1"/>
  <c r="BZ129" i="161" a="1"/>
  <c r="AY107" i="161" a="1"/>
  <c r="AY35" i="161" a="1"/>
  <c r="S73" i="161" a="1"/>
  <c r="AR77" i="161" a="1"/>
  <c r="BU126" i="161" a="1"/>
  <c r="BV126" i="161" a="1"/>
  <c r="BR95" i="161" a="1"/>
  <c r="R72" i="161" a="1"/>
  <c r="CD120" i="161" a="1"/>
  <c r="BA19" i="161" a="1"/>
  <c r="AQ35" i="161" a="1"/>
  <c r="CS129" i="161" a="1"/>
  <c r="O116" i="161" a="1"/>
  <c r="BW121" i="161" a="1"/>
  <c r="BJ93" i="161" a="1"/>
  <c r="AW8" i="161" a="1"/>
  <c r="AM125" i="161" a="1"/>
  <c r="AF77" i="161" a="1"/>
  <c r="CD63" i="161" a="1"/>
  <c r="U78" i="161" a="1"/>
  <c r="BV39" i="161" a="1"/>
  <c r="CL121" i="161" a="1"/>
  <c r="AG92" i="161" a="1"/>
  <c r="Q29" i="161" a="1"/>
  <c r="Z25" i="161" a="1"/>
  <c r="BL95" i="161" a="1"/>
  <c r="AD61" i="161" a="1"/>
  <c r="AK116" i="161" a="1"/>
  <c r="BF11" i="161" a="1"/>
  <c r="BS97" i="161" a="1"/>
  <c r="T115" i="161" a="1"/>
  <c r="I67" i="161" a="1"/>
  <c r="M114" i="161" a="1"/>
  <c r="CM69" i="161" a="1"/>
  <c r="O64" i="161" a="1"/>
  <c r="AG27" i="161" a="1"/>
  <c r="D45" i="161" a="1"/>
  <c r="BR66" i="161" a="1"/>
  <c r="CH41" i="161" a="1"/>
  <c r="Y80" i="161" a="1"/>
  <c r="CB108" i="161" a="1"/>
  <c r="X13" i="161" a="1"/>
  <c r="AM99" i="161" a="1"/>
  <c r="CB67" i="161" a="1"/>
  <c r="T132" i="161" a="1"/>
  <c r="AL33" i="161" a="1"/>
  <c r="CJ117" i="161" a="1"/>
  <c r="BZ120" i="161" a="1"/>
  <c r="C63" i="161" a="1"/>
  <c r="AO126" i="161" a="1"/>
  <c r="CS79" i="161" a="1"/>
  <c r="M30" i="161" a="1"/>
  <c r="AJ28" i="161" a="1"/>
  <c r="BA73" i="161" a="1"/>
  <c r="BW55" i="161" a="1"/>
  <c r="C58" i="161" a="1"/>
  <c r="AK43" i="161" a="1"/>
  <c r="AS40" i="161" a="1"/>
  <c r="BU53" i="161" a="1"/>
  <c r="BJ67" i="161" a="1"/>
  <c r="AQ36" i="161" a="1"/>
  <c r="R113" i="161" a="1"/>
  <c r="D94" i="161" a="1"/>
  <c r="CP110" i="161" a="1"/>
  <c r="CM101" i="161" a="1"/>
  <c r="BA88" i="161" a="1"/>
  <c r="AS111" i="161" a="1"/>
  <c r="BA25" i="161" a="1"/>
  <c r="BY71" i="161" a="1"/>
  <c r="BE122" i="161" a="1"/>
  <c r="D507" i="46"/>
  <c r="CA117" i="161" a="1"/>
  <c r="BR83" i="161" a="1"/>
  <c r="AM77" i="161" a="1"/>
  <c r="CP19" i="161" a="1"/>
  <c r="CR5" i="161" a="1"/>
  <c r="CN68" i="161" a="1"/>
  <c r="CJ129" i="161" a="1"/>
  <c r="AP83" i="161" a="1"/>
  <c r="P60" i="161" a="1"/>
  <c r="BE130" i="161" a="1"/>
  <c r="AJ119" i="161" a="1"/>
  <c r="CT113" i="161" a="1"/>
  <c r="AG91" i="161" a="1"/>
  <c r="CF81" i="161" a="1"/>
  <c r="AG53" i="161" a="1"/>
  <c r="BX28" i="161" a="1"/>
  <c r="AL122" i="161" a="1"/>
  <c r="AK118" i="161" a="1"/>
  <c r="BC100" i="161" a="1"/>
  <c r="BG101" i="161" a="1"/>
  <c r="H20" i="161" a="1"/>
  <c r="BY45" i="161" a="1"/>
  <c r="CE90" i="161" a="1"/>
  <c r="BC123" i="161" a="1"/>
  <c r="M44" i="161" a="1"/>
  <c r="Z114" i="161" a="1"/>
  <c r="BT112" i="161" a="1"/>
  <c r="AA27" i="161" a="1"/>
  <c r="S132" i="161" a="1"/>
  <c r="V95" i="161" a="1"/>
  <c r="C4" i="161" a="1"/>
  <c r="BK68" i="161" a="1"/>
  <c r="BQ51" i="161" a="1"/>
  <c r="L75" i="161" a="1"/>
  <c r="Y96" i="161" a="1"/>
  <c r="BA127" i="161" a="1"/>
  <c r="AA122" i="161" a="1"/>
  <c r="AZ77" i="161" a="1"/>
  <c r="BG56" i="161" a="1"/>
  <c r="CB128" i="161" a="1"/>
  <c r="CB43" i="161" a="1"/>
  <c r="CQ71" i="161" a="1"/>
  <c r="BY46" i="161" a="1"/>
  <c r="AM75" i="161" a="1"/>
  <c r="CT44" i="161" a="1"/>
  <c r="H63" i="161" a="1"/>
  <c r="BD121" i="161" a="1"/>
  <c r="AL97" i="161" a="1"/>
  <c r="J45" i="161" a="1"/>
  <c r="BK34" i="161" a="1"/>
  <c r="Q65" i="161" a="1"/>
  <c r="R52" i="161" a="1"/>
  <c r="BL86" i="161" a="1"/>
  <c r="BQ117" i="161" a="1"/>
  <c r="AX55" i="161" a="1"/>
  <c r="CI111" i="161" a="1"/>
  <c r="CG123" i="161" a="1"/>
  <c r="AY99" i="161" a="1"/>
  <c r="BQ5" i="161" a="1"/>
  <c r="X61" i="161" a="1"/>
  <c r="X8" i="161" a="1"/>
  <c r="X65" i="161" a="1"/>
  <c r="CP115" i="161" a="1"/>
  <c r="CK120" i="161" a="1"/>
  <c r="H90" i="161" a="1"/>
  <c r="AR44" i="161" a="1"/>
  <c r="AX46" i="161" a="1"/>
  <c r="I77" i="161" a="1"/>
  <c r="V93" i="161" a="1"/>
  <c r="CP69" i="161" a="1"/>
  <c r="AR96" i="161" a="1"/>
  <c r="CT51" i="161" a="1"/>
  <c r="CT40" i="161" a="1"/>
  <c r="AJ131" i="161" a="1"/>
  <c r="AR7" i="161" a="1"/>
  <c r="AK122" i="161" a="1"/>
  <c r="BA49" i="161" a="1"/>
  <c r="AB71" i="161" a="1"/>
  <c r="BK23" i="161" a="1"/>
  <c r="AC114" i="161" a="1"/>
  <c r="AU28" i="161" a="1"/>
  <c r="BM59" i="161" a="1"/>
  <c r="BJ104" i="161" a="1"/>
  <c r="AL27" i="161" a="1"/>
  <c r="CH23" i="161" a="1"/>
  <c r="Q62" i="161" a="1"/>
  <c r="AE41" i="161" a="1"/>
  <c r="X52" i="161" a="1"/>
  <c r="AM120" i="161" a="1"/>
  <c r="Q125" i="161" a="1"/>
  <c r="BJ39" i="161" a="1"/>
  <c r="BC47" i="161" a="1"/>
  <c r="BF129" i="161" a="1"/>
  <c r="H24" i="161" a="1"/>
  <c r="AB41" i="161" a="1"/>
  <c r="X94" i="161" a="1"/>
  <c r="D82" i="161" a="1"/>
  <c r="CT112" i="161" a="1"/>
  <c r="L130" i="161" a="1"/>
  <c r="CI53" i="161" a="1"/>
  <c r="BD73" i="161" a="1"/>
  <c r="BF19" i="161" a="1"/>
  <c r="BY65" i="161" a="1"/>
  <c r="BG59" i="161" a="1"/>
  <c r="AA73" i="161" a="1"/>
  <c r="BA112" i="161" a="1"/>
  <c r="L37" i="161" a="1"/>
  <c r="AP65" i="161" a="1"/>
  <c r="CG9" i="161" a="1"/>
  <c r="J127" i="161" a="1"/>
  <c r="BF43" i="161" a="1"/>
  <c r="CO29" i="161" a="1"/>
  <c r="K64" i="161" a="1"/>
  <c r="R99" i="161" a="1"/>
  <c r="D101" i="161" a="1"/>
  <c r="W104" i="161" a="1"/>
  <c r="BU123" i="161" a="1"/>
  <c r="Y112" i="161" a="1"/>
  <c r="BU117" i="161" a="1"/>
  <c r="BL19" i="161" a="1"/>
  <c r="CG24" i="161" a="1"/>
  <c r="CA31" i="161" a="1"/>
  <c r="CK88" i="161" a="1"/>
  <c r="CB29" i="161" a="1"/>
  <c r="CL66" i="161" a="1"/>
  <c r="CT83" i="161" a="1"/>
  <c r="N41" i="161" a="1"/>
  <c r="BM75" i="161" a="1"/>
  <c r="BQ109" i="161" a="1"/>
  <c r="CJ101" i="161" a="1"/>
  <c r="CG44" i="161" a="1"/>
  <c r="W63" i="161" a="1"/>
  <c r="M112" i="161" a="1"/>
  <c r="AF101" i="161" a="1"/>
  <c r="CI67" i="161" a="1"/>
  <c r="D1024" i="46"/>
  <c r="G81" i="161" a="1"/>
  <c r="U40" i="161" a="1"/>
  <c r="T129" i="161" a="1"/>
  <c r="AG48" i="161" a="1"/>
  <c r="CO71" i="161" a="1"/>
  <c r="BQ16" i="161" a="1"/>
  <c r="BX46" i="161" a="1"/>
  <c r="BM29" i="161" a="1"/>
  <c r="AG109" i="161" a="1"/>
  <c r="AB131" i="161" a="1"/>
  <c r="V9" i="161" a="1"/>
  <c r="AE29" i="161" a="1"/>
  <c r="CJ125" i="161" a="1"/>
  <c r="BF44" i="161" a="1"/>
  <c r="AV85" i="161" a="1"/>
  <c r="CO26" i="161" a="1"/>
  <c r="BA74" i="161" a="1"/>
  <c r="E78" i="161" a="1"/>
  <c r="AQ78" i="161" a="1"/>
  <c r="BH121" i="161" a="1"/>
  <c r="BI56" i="161" a="1"/>
  <c r="H19" i="161" a="1"/>
  <c r="AK74" i="161" a="1"/>
  <c r="CL18" i="161" a="1"/>
  <c r="V111" i="161" a="1"/>
  <c r="CD111" i="161" a="1"/>
  <c r="BA104" i="161" a="1"/>
  <c r="BI55" i="161" a="1"/>
  <c r="AU97" i="161" a="1"/>
  <c r="CT56" i="161" a="1"/>
  <c r="AX82" i="161" a="1"/>
  <c r="H71" i="161" a="1"/>
  <c r="BH19" i="161" a="1"/>
  <c r="AS78" i="161" a="1"/>
  <c r="BG130" i="161" a="1"/>
  <c r="Y38" i="161" a="1"/>
  <c r="BN113" i="161" a="1"/>
  <c r="C14" i="161" a="1"/>
  <c r="AX44" i="161" a="1"/>
  <c r="CA76" i="161" a="1"/>
  <c r="T86" i="161" a="1"/>
  <c r="D46" i="161" a="1"/>
  <c r="CI128" i="161" a="1"/>
  <c r="CJ25" i="161" a="1"/>
  <c r="K102" i="161" a="1"/>
  <c r="BU78" i="161" a="1"/>
  <c r="CL22" i="161" a="1"/>
  <c r="BG40" i="161" a="1"/>
  <c r="S93" i="161" a="1"/>
  <c r="BR64" i="161" a="1"/>
  <c r="BK57" i="161" a="1"/>
  <c r="BQ104" i="161" a="1"/>
  <c r="BV130" i="161" a="1"/>
  <c r="AT100" i="161" a="1"/>
  <c r="E94" i="161" a="1"/>
  <c r="CP48" i="161" a="1"/>
  <c r="BM84" i="161" a="1"/>
  <c r="BY122" i="161" a="1"/>
  <c r="S33" i="161" a="1"/>
  <c r="BI87" i="161" a="1"/>
  <c r="AL131" i="161" a="1"/>
  <c r="AE20" i="161" a="1"/>
  <c r="AY92" i="161" a="1"/>
  <c r="AC56" i="161" a="1"/>
  <c r="AT120" i="161" a="1"/>
  <c r="AX86" i="161" a="1"/>
  <c r="CP88" i="161" a="1"/>
  <c r="V72" i="161" a="1"/>
  <c r="L42" i="161" a="1"/>
  <c r="BS7" i="161" a="1"/>
  <c r="AL132" i="161" a="1"/>
  <c r="CG70" i="161" a="1"/>
  <c r="L13" i="161" a="1"/>
  <c r="BW63" i="161" a="1"/>
  <c r="Y99" i="161" a="1"/>
  <c r="AX110" i="161" a="1"/>
  <c r="BT109" i="161" a="1"/>
  <c r="BX9" i="161" a="1"/>
  <c r="C125" i="161" a="1"/>
  <c r="Y40" i="161" a="1"/>
  <c r="BX126" i="161" a="1"/>
  <c r="AD29" i="161" a="1"/>
  <c r="AP27" i="161" a="1"/>
  <c r="CJ50" i="161" a="1"/>
  <c r="CH9" i="161" a="1"/>
  <c r="CH39" i="161" a="1"/>
  <c r="CK130" i="161" a="1"/>
  <c r="CU24" i="161" a="1"/>
  <c r="AG14" i="161" a="1"/>
  <c r="D84" i="161" a="1"/>
  <c r="CE82" i="161" a="1"/>
  <c r="AB13" i="161" a="1"/>
  <c r="AX107" i="161" a="1"/>
  <c r="BS96" i="161" a="1"/>
  <c r="CF77" i="161" a="1"/>
  <c r="AV60" i="161" a="1"/>
  <c r="AE103" i="161" a="1"/>
  <c r="BU101" i="161" a="1"/>
  <c r="CJ12" i="161" a="1"/>
  <c r="O49" i="161" a="1"/>
  <c r="H111" i="161" a="1"/>
  <c r="K10" i="161" a="1"/>
  <c r="BH12" i="161" a="1"/>
  <c r="BV63" i="161" a="1"/>
  <c r="AF103" i="161" a="1"/>
  <c r="Q95" i="161" a="1"/>
  <c r="O73" i="161" a="1"/>
  <c r="CA119" i="161" a="1"/>
  <c r="CN10" i="161" a="1"/>
  <c r="CI47" i="161" a="1"/>
  <c r="N122" i="161" a="1"/>
  <c r="R22" i="161" a="1"/>
  <c r="CG93" i="161" a="1"/>
  <c r="AV32" i="161" a="1"/>
  <c r="CT66" i="161" a="1"/>
  <c r="AF89" i="161" a="1"/>
  <c r="CM45" i="161" a="1"/>
  <c r="AM63" i="161" a="1"/>
  <c r="AE4" i="161" a="1"/>
  <c r="BR36" i="161" a="1"/>
  <c r="BZ61" i="161" a="1"/>
  <c r="CT132" i="161" a="1"/>
  <c r="AS76" i="161" a="1"/>
  <c r="CD18" i="161" a="1"/>
  <c r="BE129" i="161" a="1"/>
  <c r="CN122" i="161" a="1"/>
  <c r="CN23" i="161" a="1"/>
  <c r="BV27" i="161" a="1"/>
  <c r="I38" i="161" a="1"/>
  <c r="AY31" i="161" a="1"/>
  <c r="BK33" i="161" a="1"/>
  <c r="AE106" i="161" a="1"/>
  <c r="V125" i="161" a="1"/>
  <c r="C38" i="161" a="1"/>
  <c r="CL14" i="161" a="1"/>
  <c r="BF17" i="161" a="1"/>
  <c r="AV34" i="161" a="1"/>
  <c r="BU106" i="161" a="1"/>
  <c r="BS25" i="161" a="1"/>
  <c r="J132" i="161" a="1"/>
  <c r="AV68" i="161" a="1"/>
  <c r="U89" i="161" a="1"/>
  <c r="V89" i="161" a="1"/>
  <c r="CI123" i="161" a="1"/>
  <c r="I98" i="161" a="1"/>
  <c r="CL127" i="161" a="1"/>
  <c r="AV62" i="161" a="1"/>
  <c r="P103" i="161" a="1"/>
  <c r="U28" i="161" a="1"/>
  <c r="AT90" i="161" a="1"/>
  <c r="AY102" i="161" a="1"/>
  <c r="CJ108" i="161" a="1"/>
  <c r="F93" i="161" a="1"/>
  <c r="CE5" i="161" a="1"/>
  <c r="CA27" i="161" a="1"/>
  <c r="P53" i="161" a="1"/>
  <c r="M51" i="161" a="1"/>
  <c r="BQ72" i="161" a="1"/>
  <c r="BL58" i="161" a="1"/>
  <c r="I39" i="161" a="1"/>
  <c r="K65" i="161" a="1"/>
  <c r="K103" i="161" a="1"/>
  <c r="BS57" i="161" a="1"/>
  <c r="R18" i="161" a="1"/>
  <c r="BA29" i="161" a="1"/>
  <c r="CR116" i="161" a="1"/>
  <c r="P111" i="161" a="1"/>
  <c r="I37" i="161" a="1"/>
  <c r="BL6" i="161" a="1"/>
  <c r="U10" i="161" a="1"/>
  <c r="BL97" i="161" a="1"/>
  <c r="AO41" i="161" a="1"/>
  <c r="BS46" i="161" a="1"/>
  <c r="G99" i="161" a="1"/>
  <c r="BA123" i="161" a="1"/>
  <c r="CM123" i="161" a="1"/>
  <c r="K35" i="161" a="1"/>
  <c r="BR62" i="161" a="1"/>
  <c r="M8" i="161" a="1"/>
  <c r="BG21" i="161" a="1"/>
  <c r="AR22" i="161" a="1"/>
  <c r="O21" i="161" a="1"/>
  <c r="AP115" i="161" a="1"/>
  <c r="BJ49" i="161" a="1"/>
  <c r="CF60" i="161" a="1"/>
  <c r="CP107" i="161" a="1"/>
  <c r="BA116" i="161" a="1"/>
  <c r="M68" i="161" a="1"/>
  <c r="AN23" i="161" a="1"/>
  <c r="D24" i="161" a="1"/>
  <c r="BJ63" i="161" a="1"/>
  <c r="AY54" i="161" a="1"/>
  <c r="CL27" i="161" a="1"/>
  <c r="L22" i="161" a="1"/>
  <c r="AM55" i="161" a="1"/>
  <c r="AD120" i="161" a="1"/>
  <c r="Q58" i="161" a="1"/>
  <c r="AR9" i="161" a="1"/>
  <c r="BJ44" i="161" a="1"/>
  <c r="N39" i="161" a="1"/>
  <c r="CE64" i="161" a="1"/>
  <c r="L17" i="161" a="1"/>
  <c r="CL45" i="161" a="1"/>
  <c r="AD109" i="161" a="1"/>
  <c r="L50" i="161" a="1"/>
  <c r="CT70" i="161" a="1"/>
  <c r="AS19" i="161" a="1"/>
  <c r="BG33" i="161" a="1"/>
  <c r="BQ119" i="161" a="1"/>
  <c r="G42" i="161" a="1"/>
  <c r="CS119" i="161" a="1"/>
  <c r="CQ22" i="161" a="1"/>
  <c r="W54" i="161" a="1"/>
  <c r="AG64" i="161" a="1"/>
  <c r="BJ66" i="161" a="1"/>
  <c r="BE76" i="161" a="1"/>
  <c r="CJ71" i="161" a="1"/>
  <c r="BG54" i="161" a="1"/>
  <c r="CI5" i="161" a="1"/>
  <c r="H56" i="161" a="1"/>
  <c r="Q27" i="161" a="1"/>
  <c r="BA82" i="161" a="1"/>
  <c r="AF61" i="161" a="1"/>
  <c r="AD24" i="161" a="1"/>
  <c r="BS4" i="161" a="1"/>
  <c r="Z52" i="161" a="1"/>
  <c r="AY115" i="161" a="1"/>
  <c r="T109" i="161" a="1"/>
  <c r="AQ33" i="161" a="1"/>
  <c r="AS59" i="161" a="1"/>
  <c r="CI27" i="161" a="1"/>
  <c r="CJ98" i="161" a="1"/>
  <c r="K44" i="161" a="1"/>
  <c r="H73" i="161" a="1"/>
  <c r="CD19" i="161" a="1"/>
  <c r="CK21" i="161" a="1"/>
  <c r="T37" i="161" a="1"/>
  <c r="AB69" i="161" a="1"/>
  <c r="BS56" i="161" a="1"/>
  <c r="T18" i="161" a="1"/>
  <c r="D40" i="161" a="1"/>
  <c r="AF26" i="161" a="1"/>
  <c r="BX110" i="161" a="1"/>
  <c r="BM109" i="161" a="1"/>
  <c r="AJ23" i="161" a="1"/>
  <c r="BG79" i="161" a="1"/>
  <c r="K110" i="161" a="1"/>
  <c r="CE16" i="161" a="1"/>
  <c r="CR46" i="161" a="1"/>
  <c r="AX35" i="161" a="1"/>
  <c r="BC23" i="161" a="1"/>
  <c r="D626" i="46"/>
  <c r="CI15" i="161" a="1"/>
  <c r="AT67" i="161" a="1"/>
  <c r="BU105" i="161" a="1"/>
  <c r="AO64" i="161" a="1"/>
  <c r="X75" i="161" a="1"/>
  <c r="J87" i="161" a="1"/>
  <c r="BZ33" i="161" a="1"/>
  <c r="BF130" i="161" a="1"/>
  <c r="O27" i="161" a="1"/>
  <c r="AY109" i="161" a="1"/>
  <c r="BV21" i="161" a="1"/>
  <c r="BL124" i="161" a="1"/>
  <c r="BI111" i="161" a="1"/>
  <c r="BW87" i="161" a="1"/>
  <c r="CQ26" i="161" a="1"/>
  <c r="H34" i="161" a="1"/>
  <c r="BY80" i="161" a="1"/>
  <c r="AK40" i="161" a="1"/>
  <c r="CH131" i="161" a="1"/>
  <c r="S78" i="161" a="1"/>
  <c r="Q100" i="161" a="1"/>
  <c r="CM4" i="161" a="1"/>
  <c r="CH83" i="161" a="1"/>
  <c r="AS10" i="161" a="1"/>
  <c r="T91" i="161" a="1"/>
  <c r="AZ55" i="161" a="1"/>
  <c r="K109" i="161" a="1"/>
  <c r="CM109" i="161" a="1"/>
  <c r="L89" i="161" a="1"/>
  <c r="S104" i="161" a="1"/>
  <c r="BT45" i="161" a="1"/>
  <c r="CT75" i="161" a="1"/>
  <c r="BW66" i="161" a="1"/>
  <c r="CN126" i="161" a="1"/>
  <c r="D93" i="161" a="1"/>
  <c r="CQ96" i="161" a="1"/>
  <c r="BA70" i="161" a="1"/>
  <c r="BR86" i="161" a="1"/>
  <c r="S32" i="161" a="1"/>
  <c r="AB106" i="161" a="1"/>
  <c r="AU64" i="161" a="1"/>
  <c r="Z46" i="161" a="1"/>
  <c r="CP28" i="161" a="1"/>
  <c r="AS100" i="161" a="1"/>
  <c r="AP79" i="161" a="1"/>
  <c r="CL76" i="161" a="1"/>
  <c r="CI6" i="161" a="1"/>
  <c r="AM101" i="161" a="1"/>
  <c r="N79" i="161" a="1"/>
  <c r="CO132" i="161" a="1"/>
  <c r="AQ95" i="161" a="1"/>
  <c r="CB4" i="161" a="1"/>
  <c r="BC43" i="161" a="1"/>
  <c r="CL63" i="161" a="1"/>
  <c r="BD66" i="161" a="1"/>
  <c r="BD106" i="161" a="1"/>
  <c r="CT16" i="161" a="1"/>
  <c r="BZ132" i="161" a="1"/>
  <c r="AV100" i="161" a="1"/>
  <c r="AQ131" i="161" a="1"/>
  <c r="AR6" i="161" a="1"/>
  <c r="CT8" i="161" a="1"/>
  <c r="BB53" i="161" a="1"/>
  <c r="U88" i="161" a="1"/>
  <c r="AX84" i="161" a="1"/>
  <c r="N38" i="161" a="1"/>
  <c r="BG131" i="161" a="1"/>
  <c r="BA92" i="161" a="1"/>
  <c r="CL123" i="161" a="1"/>
  <c r="CS26" i="161" a="1"/>
  <c r="BX47" i="161" a="1"/>
  <c r="CN57" i="161" a="1"/>
  <c r="AG20" i="161" a="1"/>
  <c r="CT26" i="161" a="1"/>
  <c r="AK66" i="161" a="1"/>
  <c r="P82" i="161" a="1"/>
  <c r="AO50" i="161" a="1"/>
  <c r="CJ92" i="161" a="1"/>
  <c r="O92" i="161" a="1"/>
  <c r="AY123" i="161" a="1"/>
  <c r="AY69" i="161" a="1"/>
  <c r="O80" i="161" a="1"/>
  <c r="CD43" i="161" a="1"/>
  <c r="CP85" i="161" a="1"/>
  <c r="AU68" i="161" a="1"/>
  <c r="K50" i="161" a="1"/>
  <c r="CH104" i="161" a="1"/>
  <c r="BN8" i="161" a="1"/>
  <c r="BW108" i="161" a="1"/>
  <c r="H7" i="161" a="1"/>
  <c r="S20" i="161" a="1"/>
  <c r="BZ66" i="161" a="1"/>
  <c r="BD107" i="161" a="1"/>
  <c r="AF53" i="161" a="1"/>
  <c r="CU54" i="161" a="1"/>
  <c r="AS73" i="161" a="1"/>
  <c r="AR59" i="161" a="1"/>
  <c r="AU63" i="161" a="1"/>
  <c r="BZ86" i="161" a="1"/>
  <c r="J89" i="161" a="1"/>
  <c r="X38" i="161" a="1"/>
  <c r="AS54" i="161" a="1"/>
  <c r="P14" i="161" a="1"/>
  <c r="BU20" i="161" a="1"/>
  <c r="CC77" i="161" a="1"/>
  <c r="CD83" i="161" a="1"/>
  <c r="AX89" i="161" a="1"/>
  <c r="CH77" i="161" a="1"/>
  <c r="CE85" i="161" a="1"/>
  <c r="CE109" i="161" a="1"/>
  <c r="F125" i="161" a="1"/>
  <c r="AN99" i="161" a="1"/>
  <c r="CB44" i="161" a="1"/>
  <c r="AE47" i="161" a="1"/>
  <c r="H115" i="161" a="1"/>
  <c r="M81" i="161" a="1"/>
  <c r="BR12" i="161" a="1"/>
  <c r="BX32" i="161" a="1"/>
  <c r="CQ37" i="161" a="1"/>
  <c r="AD52" i="161" a="1"/>
  <c r="Q10" i="161" a="1"/>
  <c r="AV8" i="161" a="1"/>
  <c r="BF96" i="161" a="1"/>
  <c r="AK123" i="161" a="1"/>
  <c r="O3" i="161" a="1"/>
  <c r="AQ92" i="161" a="1"/>
  <c r="CD67" i="161" a="1"/>
  <c r="CH35" i="161" a="1"/>
  <c r="S129" i="161" a="1"/>
  <c r="CA33" i="161" a="1"/>
  <c r="BV46" i="161" a="1"/>
  <c r="CU44" i="161" a="1"/>
  <c r="AU113" i="161" a="1"/>
  <c r="CT80" i="161" a="1"/>
  <c r="CE106" i="161" a="1"/>
  <c r="C128" i="161" a="1"/>
  <c r="BR131" i="161" a="1"/>
  <c r="AU15" i="161" a="1"/>
  <c r="BY54" i="161" a="1"/>
  <c r="CQ66" i="161" a="1"/>
  <c r="T92" i="161" a="1"/>
  <c r="BF25" i="161" a="1"/>
  <c r="CP67" i="161" a="1"/>
  <c r="E113" i="161" a="1"/>
  <c r="BX96" i="161" a="1"/>
  <c r="AE60" i="161" a="1"/>
  <c r="BX52" i="161" a="1"/>
  <c r="AB38" i="161" a="1"/>
  <c r="R46" i="161" a="1"/>
  <c r="BN120" i="161" a="1"/>
  <c r="AT98" i="161" a="1"/>
  <c r="F74" i="161" a="1"/>
  <c r="CS75" i="161" a="1"/>
  <c r="BH109" i="161" a="1"/>
  <c r="Y84" i="161" a="1"/>
  <c r="CO100" i="161" a="1"/>
  <c r="AC19" i="161" a="1"/>
  <c r="AJ12" i="161" a="1"/>
  <c r="M64" i="161" a="1"/>
  <c r="L113" i="161" a="1"/>
  <c r="BD60" i="161" a="1"/>
  <c r="E56" i="161" a="1"/>
  <c r="F129" i="161" a="1"/>
  <c r="BU69" i="161" a="1"/>
  <c r="E9" i="161" a="1"/>
  <c r="O87" i="161" a="1"/>
  <c r="CI66" i="161" a="1"/>
  <c r="BV76" i="161" a="1"/>
  <c r="BW29" i="161" a="1"/>
  <c r="AS29" i="161" a="1"/>
  <c r="F43" i="161" a="1"/>
  <c r="BY114" i="161" a="1"/>
  <c r="BQ25" i="161" a="1"/>
  <c r="BD114" i="161" a="1"/>
  <c r="R120" i="161" a="1"/>
  <c r="CN14" i="161" a="1"/>
  <c r="BZ131" i="161" a="1"/>
  <c r="AG29" i="161" a="1"/>
  <c r="CO64" i="161" a="1"/>
  <c r="Y111" i="161" a="1"/>
  <c r="CR55" i="161" a="1"/>
  <c r="AY91" i="161" a="1"/>
  <c r="BK13" i="161" a="1"/>
  <c r="T130" i="161" a="1"/>
  <c r="Z61" i="161" a="1"/>
  <c r="O34" i="161" a="1"/>
  <c r="J21" i="161" a="1"/>
  <c r="F47" i="161" a="1"/>
  <c r="BI107" i="161" a="1"/>
  <c r="CI52" i="161" a="1"/>
  <c r="CD129" i="161" a="1"/>
  <c r="BB81" i="161" a="1"/>
  <c r="W34" i="161" a="1"/>
  <c r="R127" i="161" a="1"/>
  <c r="AJ94" i="161" a="1"/>
  <c r="Z15" i="161" a="1"/>
  <c r="AP130" i="161" a="1"/>
  <c r="L118" i="161" a="1"/>
  <c r="BF65" i="161" a="1"/>
  <c r="CL87" i="161" a="1"/>
  <c r="K33" i="161" a="1"/>
  <c r="I87" i="161" a="1"/>
  <c r="S118" i="161" a="1"/>
  <c r="BF119" i="161" a="1"/>
  <c r="X76" i="161" a="1"/>
  <c r="BQ10" i="161" a="1"/>
  <c r="BX111" i="161" a="1"/>
  <c r="CA126" i="161" a="1"/>
  <c r="E76" i="161" a="1"/>
  <c r="CG120" i="161" a="1"/>
  <c r="AQ21" i="161" a="1"/>
  <c r="CS21" i="161" a="1"/>
  <c r="K100" i="161" a="1"/>
  <c r="AZ109" i="161" a="1"/>
  <c r="AJ15" i="161" a="1"/>
  <c r="N53" i="161" a="1"/>
  <c r="X119" i="161" a="1"/>
  <c r="J94" i="161" a="1"/>
  <c r="BG25" i="161" a="1"/>
  <c r="CU117" i="161" a="1"/>
  <c r="BJ9" i="161" a="1"/>
  <c r="AJ71" i="161" a="1"/>
  <c r="Y109" i="161" a="1"/>
  <c r="V23" i="161" a="1"/>
  <c r="BN53" i="161" a="1"/>
  <c r="T95" i="161" a="1"/>
  <c r="AG56" i="161" a="1"/>
  <c r="BM95" i="161" a="1"/>
  <c r="CP12" i="161" a="1"/>
  <c r="BF111" i="161" a="1"/>
  <c r="AK63" i="161" a="1"/>
  <c r="U67" i="161" a="1"/>
  <c r="BV102" i="161" a="1"/>
  <c r="CB105" i="161" a="1"/>
  <c r="BT126" i="161" a="1"/>
  <c r="AO114" i="161" a="1"/>
  <c r="V30" i="161" a="1"/>
  <c r="AV58" i="161" a="1"/>
  <c r="CH110" i="161" a="1"/>
  <c r="AG85" i="161" a="1"/>
  <c r="G39" i="161" a="1"/>
  <c r="AQ103" i="161" a="1"/>
  <c r="CF73" i="161" a="1"/>
  <c r="CS120" i="161" a="1"/>
  <c r="BV13" i="161" a="1"/>
  <c r="X123" i="161" a="1"/>
  <c r="CF16" i="161" a="1"/>
  <c r="AM118" i="161" a="1"/>
  <c r="CK129" i="161" a="1"/>
  <c r="CI17" i="161" a="1"/>
  <c r="AE99" i="161" a="1"/>
  <c r="AQ3" i="161" a="1"/>
  <c r="BK97" i="161" a="1"/>
  <c r="AM117" i="161" a="1"/>
  <c r="E87" i="161" a="1"/>
  <c r="AJ98" i="161" a="1"/>
  <c r="AX21" i="161" a="1"/>
  <c r="J31" i="161" a="1"/>
  <c r="BN100" i="161" a="1"/>
  <c r="L96" i="161" a="1"/>
  <c r="Z123" i="161" a="1"/>
  <c r="CR60" i="161" a="1"/>
  <c r="BN99" i="161" a="1"/>
  <c r="BH30" i="161" a="1"/>
  <c r="BX114" i="161" a="1"/>
  <c r="AX83" i="161" a="1"/>
  <c r="J13" i="161" a="1"/>
  <c r="T114" i="161" a="1"/>
  <c r="AG18" i="161" a="1"/>
  <c r="BJ107" i="161" a="1"/>
  <c r="X53" i="161" a="1"/>
  <c r="AD44" i="161" a="1"/>
  <c r="I106" i="161" a="1"/>
  <c r="AO104" i="161" a="1"/>
  <c r="J115" i="161" a="1"/>
  <c r="X18" i="161" a="1"/>
  <c r="CF25" i="161" a="1"/>
  <c r="N91" i="161" a="1"/>
  <c r="AN84" i="161" a="1"/>
  <c r="BI19" i="161" a="1"/>
  <c r="BR98" i="161" a="1"/>
  <c r="AU104" i="161" a="1"/>
  <c r="AN100" i="161" a="1"/>
  <c r="CG30" i="161" a="1"/>
  <c r="AD35" i="161" a="1"/>
  <c r="BM94" i="161" a="1"/>
  <c r="CB81" i="161" a="1"/>
  <c r="P34" i="161" a="1"/>
  <c r="CH98" i="161" a="1"/>
  <c r="CO12" i="161" a="1"/>
  <c r="AE79" i="161" a="1"/>
  <c r="AW65" i="161" a="1"/>
  <c r="AG129" i="161" a="1"/>
  <c r="S21" i="161" a="1"/>
  <c r="BN118" i="161" a="1"/>
  <c r="AK84" i="161" a="1"/>
  <c r="BJ50" i="161" a="1"/>
  <c r="BY22" i="161" a="1"/>
  <c r="F110" i="161" a="1"/>
  <c r="AY29" i="161" a="1"/>
  <c r="AB10" i="161" a="1"/>
  <c r="AU58" i="161" a="1"/>
  <c r="BU58" i="161" a="1"/>
  <c r="Q129" i="161" a="1"/>
  <c r="CO102" i="161" a="1"/>
  <c r="X96" i="161" a="1"/>
  <c r="Y14" i="161" a="1"/>
  <c r="CG42" i="161" a="1"/>
  <c r="AG35" i="161" a="1"/>
  <c r="AV59" i="161" a="1"/>
  <c r="CM111" i="161" a="1"/>
  <c r="BE59" i="161" a="1"/>
  <c r="BB132" i="161" a="1"/>
  <c r="H124" i="161" a="1"/>
  <c r="L30" i="161" a="1"/>
  <c r="BX55" i="161" a="1"/>
  <c r="AE33" i="161" a="1"/>
  <c r="AP92" i="161" a="1"/>
  <c r="BB27" i="161" a="1"/>
  <c r="BY58" i="161" a="1"/>
  <c r="BL121" i="161" a="1"/>
  <c r="V20" i="161" a="1"/>
  <c r="BR130" i="161" a="1"/>
  <c r="AD92" i="161" a="1"/>
  <c r="AF132" i="161" a="1"/>
  <c r="AY122" i="161" a="1"/>
  <c r="BB63" i="161" a="1"/>
  <c r="F64" i="161" a="1"/>
  <c r="BU16" i="161" a="1"/>
  <c r="BU55" i="161" a="1"/>
  <c r="BR15" i="161" a="1"/>
  <c r="CN69" i="161" a="1"/>
  <c r="M41" i="161" a="1"/>
  <c r="CK70" i="161" a="1"/>
  <c r="CN19" i="161" a="1"/>
  <c r="AM131" i="161" a="1"/>
  <c r="CU104" i="161" a="1"/>
  <c r="BR113" i="161" a="1"/>
  <c r="AF27" i="161" a="1"/>
  <c r="CH8" i="161" a="1"/>
  <c r="CE62" i="161" a="1"/>
  <c r="AM6" i="161" a="1"/>
  <c r="BX71" i="161" a="1"/>
  <c r="O41" i="161" a="1"/>
  <c r="K104" i="161" a="1"/>
  <c r="BA54" i="161" a="1"/>
  <c r="BN132" i="161" a="1"/>
  <c r="CN54" i="161" a="1"/>
  <c r="AZ61" i="161" a="1"/>
  <c r="BV18" i="161" a="1"/>
  <c r="C90" i="161" a="1"/>
  <c r="L106" i="161" a="1"/>
  <c r="AF63" i="161" a="1"/>
  <c r="CH74" i="161" a="1"/>
  <c r="AM68" i="161" a="1"/>
  <c r="CM126" i="161" a="1"/>
  <c r="D48" i="161" a="1"/>
  <c r="BH90" i="161" a="1"/>
  <c r="CK69" i="161" a="1"/>
  <c r="CK116" i="161" a="1"/>
  <c r="D125" i="161" a="1"/>
  <c r="BX119" i="161" a="1"/>
  <c r="T105" i="161" a="1"/>
  <c r="R124" i="161" a="1"/>
  <c r="CI26" i="161" a="1"/>
  <c r="AT94" i="161" a="1"/>
  <c r="AT38" i="161" a="1"/>
  <c r="AG36" i="161" a="1"/>
  <c r="BQ83" i="161" a="1"/>
  <c r="CF6" i="161" a="1"/>
  <c r="CT43" i="161" a="1"/>
  <c r="BV37" i="161" a="1"/>
  <c r="CR65" i="161" a="1"/>
  <c r="BG73" i="161" a="1"/>
  <c r="S61" i="161" a="1"/>
  <c r="S96" i="161" a="1"/>
  <c r="BQ40" i="161" a="1"/>
  <c r="P31" i="161" a="1"/>
  <c r="CR61" i="161" a="1"/>
  <c r="C75" i="161" a="1"/>
  <c r="BY102" i="161" a="1"/>
  <c r="AX16" i="161" a="1"/>
  <c r="S26" i="161" a="1"/>
  <c r="CC122" i="161" a="1"/>
  <c r="T4" i="161" a="1"/>
  <c r="CM25" i="161" a="1"/>
  <c r="CR4" i="161" a="1"/>
  <c r="CF30" i="161" a="1"/>
  <c r="BK116" i="161" a="1"/>
  <c r="O86" i="161" a="1"/>
  <c r="BG132" i="161" a="1"/>
  <c r="E100" i="161" a="1"/>
  <c r="S69" i="161" a="1"/>
  <c r="N9" i="161" a="1"/>
  <c r="T55" i="161" a="1"/>
  <c r="CM42" i="161" a="1"/>
  <c r="BW83" i="161" a="1"/>
  <c r="Z14" i="161" a="1"/>
  <c r="AC80" i="161" a="1"/>
  <c r="AU10" i="161" a="1"/>
  <c r="BB40" i="161" a="1"/>
  <c r="BI125" i="161" a="1"/>
  <c r="AE37" i="161" a="1"/>
  <c r="CK16" i="161" a="1"/>
  <c r="J86" i="161" a="1"/>
  <c r="AB25" i="161" a="1"/>
  <c r="BS49" i="161" a="1"/>
  <c r="K66" i="161" a="1"/>
  <c r="CP102" i="161" a="1"/>
  <c r="BJ13" i="161" a="1"/>
  <c r="AC113" i="161" a="1"/>
  <c r="BT94" i="161" a="1"/>
  <c r="AU11" i="161" a="1"/>
  <c r="W69" i="161" a="1"/>
  <c r="BE9" i="161" a="1"/>
  <c r="AO79" i="161" a="1"/>
  <c r="BX108" i="161" a="1"/>
  <c r="F49" i="161" a="1"/>
  <c r="AZ105" i="161" a="1"/>
  <c r="AC15" i="161" a="1"/>
  <c r="BA38" i="161" a="1"/>
  <c r="AQ25" i="161" a="1"/>
  <c r="CP6" i="161" a="1"/>
  <c r="F35" i="161" a="1"/>
  <c r="AE32" i="161" a="1"/>
  <c r="AL91" i="161" a="1"/>
  <c r="AR32" i="161" a="1"/>
  <c r="BD118" i="161" a="1"/>
  <c r="J95" i="161" a="1"/>
  <c r="Z107" i="161" a="1"/>
  <c r="AX18" i="161" a="1"/>
  <c r="AX48" i="161" a="1"/>
  <c r="AX37" i="161" a="1"/>
  <c r="CU26" i="161" a="1"/>
  <c r="W105" i="161" a="1"/>
  <c r="C59" i="161" a="1"/>
  <c r="BT42" i="161" a="1"/>
  <c r="AQ73" i="161" a="1"/>
  <c r="AU120" i="161" a="1"/>
  <c r="AO119" i="161" a="1"/>
  <c r="K12" i="161" a="1"/>
  <c r="AW100" i="161" a="1"/>
  <c r="CA130" i="161" a="1"/>
  <c r="AA71" i="161" a="1"/>
  <c r="BA93" i="161" a="1"/>
  <c r="AB91" i="161" a="1"/>
  <c r="CO117" i="161" a="1"/>
  <c r="AL99" i="161" a="1"/>
  <c r="W87" i="161" a="1"/>
  <c r="AR106" i="161" a="1"/>
  <c r="CE28" i="161" a="1"/>
  <c r="AW4" i="161" a="1"/>
  <c r="CL70" i="161" a="1"/>
  <c r="AT123" i="161" a="1"/>
  <c r="CP64" i="161" a="1"/>
  <c r="CC120" i="161" a="1"/>
  <c r="BY11" i="161" a="1"/>
  <c r="AF23" i="161" a="1"/>
  <c r="BA37" i="161" a="1"/>
  <c r="BJ30" i="161" a="1"/>
  <c r="AE46" i="161" a="1"/>
  <c r="CQ48" i="161" a="1"/>
  <c r="CQ32" i="161" a="1"/>
  <c r="CR103" i="161" a="1"/>
  <c r="C49" i="161" a="1"/>
  <c r="CG122" i="161" a="1"/>
  <c r="BZ71" i="161" a="1"/>
  <c r="AJ42" i="161" a="1"/>
  <c r="C99" i="161" a="1"/>
  <c r="CO5" i="161" a="1"/>
  <c r="BD64" i="161" a="1"/>
  <c r="CM92" i="161" a="1"/>
  <c r="BF14" i="161" a="1"/>
  <c r="CD23" i="161" a="1"/>
  <c r="AJ84" i="161" a="1"/>
  <c r="AQ8" i="161" a="1"/>
  <c r="AO69" i="161" a="1"/>
  <c r="J71" i="161" a="1"/>
  <c r="CN76" i="161" a="1"/>
  <c r="CT72" i="161" a="1"/>
  <c r="CK44" i="161" a="1"/>
  <c r="BN9" i="161" a="1"/>
  <c r="CN130" i="161" a="1"/>
  <c r="I4" i="161" a="1"/>
  <c r="AO98" i="161" a="1"/>
  <c r="S123" i="161" a="1"/>
  <c r="BY9" i="161" a="1"/>
  <c r="CL99" i="161" a="1"/>
  <c r="AY48" i="161" a="1"/>
  <c r="BH129" i="161" a="1"/>
  <c r="BW126" i="161" a="1"/>
  <c r="BA95" i="161" a="1"/>
  <c r="AW38" i="161" a="1"/>
  <c r="AC83" i="161" a="1"/>
  <c r="AO43" i="161" a="1"/>
  <c r="R117" i="161" a="1"/>
  <c r="L14" i="161" a="1"/>
  <c r="T89" i="161" a="1"/>
  <c r="CR3" i="161" a="1"/>
  <c r="AL11" i="161" a="1"/>
  <c r="AS4" i="161" a="1"/>
  <c r="CD22" i="161" a="1"/>
  <c r="BV78" i="161" a="1"/>
  <c r="K47" i="161" a="1"/>
  <c r="CL108" i="161" a="1"/>
  <c r="L114" i="161" a="1"/>
  <c r="C11" i="161" a="1"/>
  <c r="BX74" i="161" a="1"/>
  <c r="CK57" i="161" a="1"/>
  <c r="AA128" i="161" a="1"/>
  <c r="L21" i="161" a="1"/>
  <c r="S58" i="161" a="1"/>
  <c r="AD63" i="161" a="1"/>
  <c r="CK67" i="161" a="1"/>
  <c r="BY113" i="161" a="1"/>
  <c r="M29" i="161" a="1"/>
  <c r="T117" i="161" a="1"/>
  <c r="BU60" i="161" a="1"/>
  <c r="BN105" i="161" a="1"/>
  <c r="CR86" i="161" a="1"/>
  <c r="CR27" i="161" a="1"/>
  <c r="BS54" i="161" a="1"/>
  <c r="CP105" i="161" a="1"/>
  <c r="CD74" i="161" a="1"/>
  <c r="Q31" i="161" a="1"/>
  <c r="BY74" i="161" a="1"/>
  <c r="Z75" i="161" a="1"/>
  <c r="CG128" i="161" a="1"/>
  <c r="H22" i="161" a="1"/>
  <c r="CT131" i="161" a="1"/>
  <c r="BB83" i="161" a="1"/>
  <c r="CC65" i="161" a="1"/>
  <c r="AX50" i="161" a="1"/>
  <c r="BY29" i="161" a="1"/>
  <c r="BW73" i="161" a="1"/>
  <c r="BH131" i="161" a="1"/>
  <c r="CJ7" i="161" a="1"/>
  <c r="P44" i="161" a="1"/>
  <c r="L104" i="161" a="1"/>
  <c r="BX27" i="161" a="1"/>
  <c r="CI115" i="161" a="1"/>
  <c r="AC92" i="161" a="1"/>
  <c r="I70" i="161" a="1"/>
  <c r="L63" i="161" a="1"/>
  <c r="D98" i="161" a="1"/>
  <c r="V27" i="161" a="1"/>
  <c r="AB45" i="161" a="1"/>
  <c r="BY12" i="161" a="1"/>
  <c r="AC24" i="161" a="1"/>
  <c r="BX77" i="161" a="1"/>
  <c r="K41" i="161" a="1"/>
  <c r="AO54" i="161" a="1"/>
  <c r="AL12" i="161" a="1"/>
  <c r="AS60" i="161" a="1"/>
  <c r="CD113" i="161" a="1"/>
  <c r="CN71" i="161" a="1"/>
  <c r="BT102" i="161" a="1"/>
  <c r="AE10" i="161" a="1"/>
  <c r="BT57" i="161" a="1"/>
  <c r="BH127" i="161" a="1"/>
  <c r="CJ46" i="161" a="1"/>
  <c r="CR26" i="161" a="1"/>
  <c r="BE18" i="161" a="1"/>
  <c r="BM65" i="161" a="1"/>
  <c r="F44" i="161" a="1"/>
  <c r="L55" i="161" a="1"/>
  <c r="F77" i="161" a="1"/>
  <c r="BW23" i="161" a="1"/>
  <c r="AW74" i="161" a="1"/>
  <c r="CS89" i="161" a="1"/>
  <c r="CA12" i="161" a="1"/>
  <c r="AC125" i="161" a="1"/>
  <c r="BB32" i="161" a="1"/>
  <c r="AR52" i="161" a="1"/>
  <c r="AZ33" i="161" a="1"/>
  <c r="AA95" i="161" a="1"/>
  <c r="M96" i="161" a="1"/>
  <c r="BE33" i="161" a="1"/>
  <c r="AA26" i="161" a="1"/>
  <c r="BT80" i="161" a="1"/>
  <c r="CI45" i="161" a="1"/>
  <c r="AE86" i="161" a="1"/>
  <c r="CM20" i="161" a="1"/>
  <c r="BH43" i="161" a="1"/>
  <c r="F108" i="161" a="1"/>
  <c r="AD69" i="161" a="1"/>
  <c r="BX118" i="161" a="1"/>
  <c r="BR90" i="161" a="1"/>
  <c r="CO75" i="161" a="1"/>
  <c r="BH14" i="161" a="1"/>
  <c r="Y129" i="161" a="1"/>
  <c r="Y76" i="161" a="1"/>
  <c r="BV12" i="161" a="1"/>
  <c r="G43" i="161" a="1"/>
  <c r="AV63" i="161" a="1"/>
  <c r="CG102" i="161" a="1"/>
  <c r="BC15" i="161" a="1"/>
  <c r="U101" i="161" a="1"/>
  <c r="BR121" i="161" a="1"/>
  <c r="N89" i="161" a="1"/>
  <c r="AW64" i="161" a="1"/>
  <c r="X60" i="161" a="1"/>
  <c r="Z7" i="161" a="1"/>
  <c r="CF22" i="161" a="1"/>
  <c r="BI48" i="161" a="1"/>
  <c r="BZ85" i="161" a="1"/>
  <c r="CP87" i="161" a="1"/>
  <c r="BA43" i="161" a="1"/>
  <c r="BS14" i="161" a="1"/>
  <c r="CQ69" i="161" a="1"/>
  <c r="CD27" i="161" a="1"/>
  <c r="G40" i="161" a="1"/>
  <c r="T8" i="161" a="1"/>
  <c r="AG86" i="161" a="1"/>
  <c r="BS23" i="161" a="1"/>
  <c r="BV61" i="161" a="1"/>
  <c r="BJ131" i="161" a="1"/>
  <c r="CI8" i="161" a="1"/>
  <c r="AN116" i="161" a="1"/>
  <c r="AY101" i="161" a="1"/>
  <c r="CH44" i="161" a="1"/>
  <c r="CO47" i="161" a="1"/>
  <c r="AW46" i="161" a="1"/>
  <c r="AN61" i="161" a="1"/>
  <c r="AG118" i="161" a="1"/>
  <c r="AY45" i="161" a="1"/>
  <c r="AM44" i="161" a="1"/>
  <c r="C94" i="161" a="1"/>
  <c r="BS70" i="161" a="1"/>
  <c r="BW16" i="161" a="1"/>
  <c r="P80" i="161" a="1"/>
  <c r="J88" i="161" a="1"/>
  <c r="M18" i="161" a="1"/>
  <c r="I16" i="161" a="1"/>
  <c r="CP120" i="161" a="1"/>
  <c r="AF38" i="161" a="1"/>
  <c r="BN12" i="161" a="1"/>
  <c r="H68" i="161" a="1"/>
  <c r="AN33" i="161" a="1"/>
  <c r="BZ39" i="161" a="1"/>
  <c r="CS109" i="161" a="1"/>
  <c r="J47" i="161" a="1"/>
  <c r="H49" i="161" a="1"/>
  <c r="J39" i="161" a="1"/>
  <c r="L33" i="161" a="1"/>
  <c r="AB27" i="161" a="1"/>
  <c r="U8" i="161" a="1"/>
  <c r="H32" i="161" a="1"/>
  <c r="CN123" i="161" a="1"/>
  <c r="CI104" i="161" a="1"/>
  <c r="BM3" i="161" a="1"/>
  <c r="Y116" i="161" a="1"/>
  <c r="AN104" i="161" a="1"/>
  <c r="BU61" i="161" a="1"/>
  <c r="CD8" i="161" a="1"/>
  <c r="AR123" i="161" a="1"/>
  <c r="CS123" i="161" a="1"/>
  <c r="CA20" i="161" a="1"/>
  <c r="CA72" i="161" a="1"/>
  <c r="CG20" i="161" a="1"/>
  <c r="AZ27" i="161" a="1"/>
  <c r="CJ105" i="161" a="1"/>
  <c r="AG9" i="161" a="1"/>
  <c r="CC54" i="161" a="1"/>
  <c r="AG49" i="161" a="1"/>
  <c r="CL116" i="161" a="1"/>
  <c r="BA67" i="161" a="1"/>
  <c r="BC90" i="161" a="1"/>
  <c r="R58" i="161" a="1"/>
  <c r="C10" i="161" a="1"/>
  <c r="T104" i="161" a="1"/>
  <c r="AE55" i="161" a="1"/>
  <c r="CE27" i="161" a="1"/>
  <c r="CU12" i="161" a="1"/>
  <c r="BS84" i="161" a="1"/>
  <c r="AY24" i="161" a="1"/>
  <c r="J69" i="161" a="1"/>
  <c r="BL77" i="161" a="1"/>
  <c r="BD85" i="161" a="1"/>
  <c r="BQ42" i="161" a="1"/>
  <c r="BK65" i="161" a="1"/>
  <c r="S120" i="161" a="1"/>
  <c r="CB20" i="161" a="1"/>
  <c r="CF116" i="161" a="1"/>
  <c r="CO99" i="161" a="1"/>
  <c r="BF81" i="161" a="1"/>
  <c r="BX25" i="161" a="1"/>
  <c r="BU19" i="161" a="1"/>
  <c r="S102" i="161" a="1"/>
  <c r="J64" i="161" a="1"/>
  <c r="S107" i="161" a="1"/>
  <c r="BA6" i="161" a="1"/>
  <c r="AJ117" i="161" a="1"/>
  <c r="BQ110" i="161" a="1"/>
  <c r="BI24" i="161" a="1"/>
  <c r="AG84" i="161" a="1"/>
  <c r="AA97" i="161" a="1"/>
  <c r="CD52" i="161" a="1"/>
  <c r="CC9" i="161" a="1"/>
  <c r="CM53" i="161" a="1"/>
  <c r="BL128" i="161" a="1"/>
  <c r="V54" i="161" a="1"/>
  <c r="CH45" i="161" a="1"/>
  <c r="BY38" i="161" a="1"/>
  <c r="AG77" i="161" a="1"/>
  <c r="CF110" i="161" a="1"/>
  <c r="D113" i="161" a="1"/>
  <c r="C103" i="161" a="1"/>
  <c r="BJ103" i="161" a="1"/>
  <c r="K67" i="161" a="1"/>
  <c r="AJ113" i="161" a="1"/>
  <c r="BK22" i="161" a="1"/>
  <c r="BE31" i="161" a="1"/>
  <c r="BY63" i="161" a="1"/>
  <c r="AY85" i="161" a="1"/>
  <c r="CI38" i="161" a="1"/>
  <c r="CK36" i="161" a="1"/>
  <c r="AY61" i="161" a="1"/>
  <c r="L38" i="161" a="1"/>
  <c r="CJ66" i="161" a="1"/>
  <c r="CS127" i="161" a="1"/>
  <c r="V110" i="161" a="1"/>
  <c r="CU53" i="161" a="1"/>
  <c r="BR14" i="161" a="1"/>
  <c r="AM9" i="161" a="1"/>
  <c r="K62" i="161" a="1"/>
  <c r="C76" i="161" a="1"/>
  <c r="AO77" i="161" a="1"/>
  <c r="CL19" i="161" a="1"/>
  <c r="CA35" i="161" a="1"/>
  <c r="BU42" i="161" a="1"/>
  <c r="CN17" i="161" a="1"/>
  <c r="F71" i="161" a="1"/>
  <c r="BN65" i="161" a="1"/>
  <c r="BV4" i="161" a="1"/>
  <c r="X67" i="161" a="1"/>
  <c r="CG25" i="161" a="1"/>
  <c r="BN87" i="161" a="1"/>
  <c r="AF10" i="161" a="1"/>
  <c r="CU96" i="161" a="1"/>
  <c r="CF44" i="161" a="1"/>
  <c r="BY109" i="161" a="1"/>
  <c r="AR130" i="161" a="1"/>
  <c r="CQ63" i="161" a="1"/>
  <c r="AG73" i="161" a="1"/>
  <c r="H66" i="161" a="1"/>
  <c r="AJ122" i="161" a="1"/>
  <c r="CA114" i="161" a="1"/>
  <c r="AZ117" i="161" a="1"/>
  <c r="Q33" i="161" a="1"/>
  <c r="D20" i="161" a="1"/>
  <c r="AQ59" i="161" a="1"/>
  <c r="CJ88" i="161" a="1"/>
  <c r="BJ74" i="161" a="1"/>
  <c r="AO84" i="161" a="1"/>
  <c r="CF72" i="161" a="1"/>
  <c r="BN111" i="161" a="1"/>
  <c r="BI97" i="161" a="1"/>
  <c r="U76" i="161" a="1"/>
  <c r="U51" i="161" a="1"/>
  <c r="BH86" i="161" a="1"/>
  <c r="BH49" i="161" a="1"/>
  <c r="AB56" i="161" a="1"/>
  <c r="AM8" i="161" a="1"/>
  <c r="AW111" i="161" a="1"/>
  <c r="CU123" i="161" a="1"/>
  <c r="BY117" i="161" a="1"/>
  <c r="Q72" i="161" a="1"/>
  <c r="CC125" i="161" a="1"/>
  <c r="AF119" i="161" a="1"/>
  <c r="AR128" i="161" a="1"/>
  <c r="AB96" i="161" a="1"/>
  <c r="CD37" i="161" a="1"/>
  <c r="G118" i="161" a="1"/>
  <c r="P55" i="161" a="1"/>
  <c r="BT74" i="161" a="1"/>
  <c r="BB84" i="161" a="1"/>
  <c r="N126" i="161" a="1"/>
  <c r="AB40" i="161" a="1"/>
  <c r="CR38" i="161" a="1"/>
  <c r="AG89" i="161" a="1"/>
  <c r="AN42" i="161" a="1"/>
  <c r="CT68" i="161" a="1"/>
  <c r="AX112" i="161" a="1"/>
  <c r="P130" i="161" a="1"/>
  <c r="CK60" i="161" a="1"/>
  <c r="AZ106" i="161" a="1"/>
  <c r="BW28" i="161" a="1"/>
  <c r="AN85" i="161" a="1"/>
  <c r="AN107" i="161" a="1"/>
  <c r="BJ127" i="161" a="1"/>
  <c r="BG57" i="161" a="1"/>
  <c r="CC112" i="161" a="1"/>
  <c r="BX80" i="161" a="1"/>
  <c r="BN71" i="161" a="1"/>
  <c r="CK19" i="161" a="1"/>
  <c r="AK91" i="161" a="1"/>
  <c r="AA96" i="161" a="1"/>
  <c r="AD46" i="161" a="1"/>
  <c r="AZ23" i="161" a="1"/>
  <c r="BD92" i="161" a="1"/>
  <c r="BQ78" i="161" a="1"/>
  <c r="BS66" i="161" a="1"/>
  <c r="M10" i="161" a="1"/>
  <c r="BF104" i="161" a="1"/>
  <c r="AD130" i="161" a="1"/>
  <c r="BK50" i="161" a="1"/>
  <c r="C86" i="161" a="1"/>
  <c r="AS16" i="161" a="1"/>
  <c r="AG45" i="161" a="1"/>
  <c r="BG121" i="161" a="1"/>
  <c r="BW111" i="161" a="1"/>
  <c r="H45" i="161" a="1"/>
  <c r="R66" i="161" a="1"/>
  <c r="CL131" i="161" a="1"/>
  <c r="AB132" i="161" a="1"/>
  <c r="BS26" i="161" a="1"/>
  <c r="AF19" i="161" a="1"/>
  <c r="AK32" i="161" a="1"/>
  <c r="AT112" i="161" a="1"/>
  <c r="CR37" i="161" a="1"/>
  <c r="CQ8" i="161" a="1"/>
  <c r="V64" i="161" a="1"/>
  <c r="AW20" i="161" a="1"/>
  <c r="CF83" i="161" a="1"/>
  <c r="CO43" i="161" a="1"/>
  <c r="AP34" i="161" a="1"/>
  <c r="H89" i="161" a="1"/>
  <c r="CA89" i="161" a="1"/>
  <c r="CR75" i="161" a="1"/>
  <c r="Y29" i="161" a="1"/>
  <c r="BX13" i="161" a="1"/>
  <c r="CE122" i="161" a="1"/>
  <c r="AJ44" i="161" a="1"/>
  <c r="L71" i="161" a="1"/>
  <c r="AP64" i="161" a="1"/>
  <c r="AC7" i="161" a="1"/>
  <c r="AR85" i="161" a="1"/>
  <c r="CN101" i="161" a="1"/>
  <c r="CR9" i="161" a="1"/>
  <c r="BH48" i="161" a="1"/>
  <c r="J81" i="161" a="1"/>
  <c r="I86" i="161" a="1"/>
  <c r="AJ74" i="161" a="1"/>
  <c r="H77" i="161" a="1"/>
  <c r="BQ114" i="161" a="1"/>
  <c r="AY36" i="161" a="1"/>
  <c r="BM28" i="161" a="1"/>
  <c r="BZ27" i="161" a="1"/>
  <c r="M58" i="161" a="1"/>
  <c r="G41" i="161" a="1"/>
  <c r="F37" i="161" a="1"/>
  <c r="S79" i="161" a="1"/>
  <c r="BE103" i="161" a="1"/>
  <c r="BY49" i="161" a="1"/>
  <c r="CH70" i="161" a="1"/>
  <c r="BB23" i="161" a="1"/>
  <c r="BN30" i="161" a="1"/>
  <c r="BW18" i="161" a="1"/>
  <c r="Y11" i="161" a="1"/>
  <c r="BG113" i="161" a="1"/>
  <c r="K89" i="161" a="1"/>
  <c r="K37" i="161" a="1"/>
  <c r="Y61" i="161" a="1"/>
  <c r="D124" i="161" a="1"/>
  <c r="AQ94" i="161" a="1"/>
  <c r="R43" i="161" a="1"/>
  <c r="BT72" i="161" a="1"/>
  <c r="CF50" i="161" a="1"/>
  <c r="CR114" i="161" a="1"/>
  <c r="S45" i="161" a="1"/>
  <c r="CT18" i="161" a="1"/>
  <c r="BG61" i="161" a="1"/>
  <c r="CP111" i="161" a="1"/>
  <c r="CH73" i="161" a="1"/>
  <c r="BG124" i="161" a="1"/>
  <c r="BX89" i="161" a="1"/>
  <c r="BA22" i="161" a="1"/>
  <c r="T58" i="161" a="1"/>
  <c r="Z122" i="161" a="1"/>
  <c r="AO97" i="161" a="1"/>
  <c r="BI118" i="161" a="1"/>
  <c r="AG59" i="161" a="1"/>
  <c r="CG105" i="161" a="1"/>
  <c r="BD96" i="161" a="1"/>
  <c r="AK51" i="161" a="1"/>
  <c r="CQ118" i="161" a="1"/>
  <c r="AT122" i="161" a="1"/>
  <c r="AZ98" i="161" a="1"/>
  <c r="CL101" i="161" a="1"/>
  <c r="BK85" i="161" a="1"/>
  <c r="BY52" i="161" a="1"/>
  <c r="AT14" i="161" a="1"/>
  <c r="AM64" i="161" a="1"/>
  <c r="BY126" i="161" a="1"/>
  <c r="CF39" i="161" a="1"/>
  <c r="W88" i="161" a="1"/>
  <c r="CF94" i="161" a="1"/>
  <c r="BR129" i="161" a="1"/>
  <c r="BF53" i="161" a="1"/>
  <c r="AP58" i="161" a="1"/>
  <c r="AV98" i="161" a="1"/>
  <c r="BT122" i="161" a="1"/>
  <c r="CA26" i="161" a="1"/>
  <c r="CS85" i="161" a="1"/>
  <c r="AV76" i="161" a="1"/>
  <c r="O6" i="161" a="1"/>
  <c r="CG64" i="161" a="1"/>
  <c r="BM32" i="161" a="1"/>
  <c r="N52" i="161" a="1"/>
  <c r="AV115" i="161" a="1"/>
  <c r="AX111" i="161" a="1"/>
  <c r="CH117" i="161" a="1"/>
  <c r="P116" i="161" a="1"/>
  <c r="M32" i="161" a="1"/>
  <c r="BM46" i="161" a="1"/>
  <c r="AG127" i="161" a="1"/>
  <c r="AK102" i="161" a="1"/>
  <c r="BF48" i="161" a="1"/>
  <c r="AK8" i="161" a="1"/>
  <c r="AE126" i="161" a="1"/>
  <c r="CK63" i="161" a="1"/>
  <c r="S83" i="161" a="1"/>
  <c r="AN72" i="161" a="1"/>
  <c r="U110" i="161" a="1"/>
  <c r="AQ116" i="161" a="1"/>
  <c r="CI102" i="161" a="1"/>
  <c r="AW52" i="161" a="1"/>
  <c r="J46" i="161" a="1"/>
  <c r="AR31" i="161" a="1"/>
  <c r="AD94" i="161" a="1"/>
  <c r="AX125" i="161" a="1"/>
  <c r="AU114" i="161" a="1"/>
  <c r="AU116" i="161" a="1"/>
  <c r="I73" i="161" a="1"/>
  <c r="BU84" i="161" a="1"/>
  <c r="AG19" i="161" a="1"/>
  <c r="AR49" i="161" a="1"/>
  <c r="AN75" i="161" a="1"/>
  <c r="CJ4" i="161" a="1"/>
  <c r="BE49" i="161" a="1"/>
  <c r="R115" i="161" a="1"/>
  <c r="CR57" i="161" a="1"/>
  <c r="CE92" i="161" a="1"/>
  <c r="BD16" i="161" a="1"/>
  <c r="AN121" i="161" a="1"/>
  <c r="P96" i="161" a="1"/>
  <c r="CK41" i="161" a="1"/>
  <c r="CH121" i="161" a="1"/>
  <c r="AP36" i="161" a="1"/>
  <c r="AY59" i="161" a="1"/>
  <c r="AA78" i="161" a="1"/>
  <c r="D69" i="161" a="1"/>
  <c r="AZ101" i="161" a="1"/>
  <c r="BH108" i="161" a="1"/>
  <c r="L66" i="161" a="1"/>
  <c r="CD80" i="161" a="1"/>
  <c r="AU14" i="161" a="1"/>
  <c r="CM89" i="161" a="1"/>
  <c r="S88" i="161" a="1"/>
  <c r="AX57" i="161" a="1"/>
  <c r="AZ39" i="161" a="1"/>
  <c r="AF111" i="161" a="1"/>
  <c r="BL87" i="161" a="1"/>
  <c r="AG33" i="161" a="1"/>
  <c r="F79" i="161" a="1"/>
  <c r="BC115" i="161" a="1"/>
  <c r="AK25" i="161" a="1"/>
  <c r="CP68" i="161" a="1"/>
  <c r="AX104" i="161" a="1"/>
  <c r="BE21" i="161" a="1"/>
  <c r="BY124" i="161" a="1"/>
  <c r="AU42" i="161" a="1"/>
  <c r="CT13" i="161" a="1"/>
  <c r="C29" i="161" a="1"/>
  <c r="K23" i="161" a="1"/>
  <c r="CT49" i="161" a="1"/>
  <c r="CH72" i="161" a="1"/>
  <c r="CM19" i="161" a="1"/>
  <c r="P120" i="161" a="1"/>
  <c r="R132" i="161" a="1"/>
  <c r="H46" i="161" a="1"/>
  <c r="BR34" i="161" a="1"/>
  <c r="BD32" i="161" a="1"/>
  <c r="BY40" i="161" a="1"/>
  <c r="D131" i="161" a="1"/>
  <c r="BA40" i="161" a="1"/>
  <c r="AE98" i="161" a="1"/>
  <c r="CM116" i="161" a="1"/>
  <c r="CM26" i="161" a="1"/>
  <c r="AN58" i="161" a="1"/>
  <c r="BN64" i="161" a="1"/>
  <c r="AC11" i="161" a="1"/>
  <c r="BN11" i="161" a="1"/>
  <c r="CH51" i="161" a="1"/>
  <c r="BM61" i="161" a="1"/>
  <c r="CR69" i="161" a="1"/>
  <c r="CC89" i="161" a="1"/>
  <c r="Y8" i="161" a="1"/>
  <c r="CA121" i="161" a="1"/>
  <c r="AS75" i="161" a="1"/>
  <c r="BQ121" i="161" a="1"/>
  <c r="BF98" i="161" a="1"/>
  <c r="C20" i="161" a="1"/>
  <c r="L80" i="161" a="1"/>
  <c r="BA64" i="161" a="1"/>
  <c r="BI77" i="161" a="1"/>
  <c r="BT23" i="161" a="1"/>
  <c r="BZ50" i="161" a="1"/>
  <c r="CQ5" i="161" a="1"/>
  <c r="CI69" i="161" a="1"/>
  <c r="BD115" i="161" a="1"/>
  <c r="F63" i="161" a="1"/>
  <c r="BH93" i="161" a="1"/>
  <c r="N65" i="161" a="1"/>
  <c r="AD57" i="161" a="1"/>
  <c r="AA56" i="161" a="1"/>
  <c r="AS50" i="161" a="1"/>
  <c r="BW47" i="161" a="1"/>
  <c r="CA87" i="161" a="1"/>
  <c r="V80" i="161" a="1"/>
  <c r="AR73" i="161" a="1"/>
  <c r="BE90" i="161" a="1"/>
  <c r="BM126" i="161" a="1"/>
  <c r="BZ17" i="161" a="1"/>
  <c r="BB117" i="161" a="1"/>
  <c r="CB55" i="161" a="1"/>
  <c r="BZ80" i="161" a="1"/>
  <c r="AK79" i="161" a="1"/>
  <c r="CF120" i="161" a="1"/>
  <c r="AE25" i="161" a="1"/>
  <c r="CE91" i="161" a="1"/>
  <c r="BW84" i="161" a="1"/>
  <c r="BV33" i="161" a="1"/>
  <c r="AF25" i="161" a="1"/>
  <c r="BK72" i="161" a="1"/>
  <c r="D379" i="46"/>
  <c r="CP72" i="161" a="1"/>
  <c r="CM9" i="161" a="1"/>
  <c r="R101" i="161" a="1"/>
  <c r="AU74" i="161" a="1"/>
  <c r="AB44" i="161" a="1"/>
  <c r="T80" i="161" a="1"/>
  <c r="BG45" i="161" a="1"/>
  <c r="V105" i="161" a="1"/>
  <c r="BU32" i="161" a="1"/>
  <c r="CH93" i="161" a="1"/>
  <c r="CM38" i="161" a="1"/>
  <c r="P101" i="161" a="1"/>
  <c r="BK132" i="161" a="1"/>
  <c r="W82" i="161" a="1"/>
  <c r="BN56" i="161" a="1"/>
  <c r="Y87" i="161" a="1"/>
  <c r="CQ75" i="161" a="1"/>
  <c r="BW92" i="161" a="1"/>
  <c r="CO69" i="161" a="1"/>
  <c r="BA17" i="161" a="1"/>
  <c r="AY110" i="161" a="1"/>
  <c r="AL9" i="161" a="1"/>
  <c r="AA76" i="161" a="1"/>
  <c r="Z60" i="161" a="1"/>
  <c r="AU94" i="161" a="1"/>
  <c r="K61" i="161" a="1"/>
  <c r="CC36" i="161" a="1"/>
  <c r="BM100" i="161" a="1"/>
  <c r="BX75" i="161" a="1"/>
  <c r="T10" i="161" a="1"/>
  <c r="AL77" i="161" a="1"/>
  <c r="BR84" i="161" a="1"/>
  <c r="AO132" i="161" a="1"/>
  <c r="M95" i="161" a="1"/>
  <c r="CH100" i="161" a="1"/>
  <c r="AB5" i="161" a="1"/>
  <c r="AJ77" i="161" a="1"/>
  <c r="CH76" i="161" a="1"/>
  <c r="CG31" i="161" a="1"/>
  <c r="M119" i="161" a="1"/>
  <c r="R9" i="161" a="1"/>
  <c r="AG47" i="161" a="1"/>
  <c r="Z31" i="161" a="1"/>
  <c r="AF95" i="161" a="1"/>
  <c r="CI35" i="161" a="1"/>
  <c r="BK114" i="161" a="1"/>
  <c r="CU64" i="161" a="1"/>
  <c r="CI32" i="161" a="1"/>
  <c r="H87" i="161" a="1"/>
  <c r="AN44" i="161" a="1"/>
  <c r="N77" i="161" a="1"/>
  <c r="CN38" i="161" a="1"/>
  <c r="X9" i="161" a="1"/>
  <c r="H31" i="161" a="1"/>
  <c r="CP132" i="161" a="1"/>
  <c r="CU130" i="161" a="1"/>
  <c r="CR84" i="161" a="1"/>
  <c r="AK31" i="161" a="1"/>
  <c r="V101" i="161" a="1"/>
  <c r="AY113" i="161" a="1"/>
  <c r="BG81" i="161" a="1"/>
  <c r="AP40" i="161" a="1"/>
  <c r="AO75" i="161" a="1"/>
  <c r="V79" i="161" a="1"/>
  <c r="BF56" i="161" a="1"/>
  <c r="Y71" i="161" a="1"/>
  <c r="Z132" i="161" a="1"/>
  <c r="BV73" i="161" a="1"/>
  <c r="BC9" i="161" a="1"/>
  <c r="AX20" i="161" a="1"/>
  <c r="CM104" i="161" a="1"/>
  <c r="AU124" i="161" a="1"/>
  <c r="S37" i="161" a="1"/>
  <c r="BN43" i="161" a="1"/>
  <c r="BS51" i="161" a="1"/>
  <c r="AE69" i="161" a="1"/>
  <c r="AR78" i="161" a="1"/>
  <c r="AD21" i="161" a="1"/>
  <c r="AW57" i="161" a="1"/>
  <c r="AY86" i="161" a="1"/>
  <c r="BG70" i="161" a="1"/>
  <c r="AY13" i="161" a="1"/>
  <c r="BY89" i="161" a="1"/>
  <c r="CL59" i="161" a="1"/>
  <c r="BL80" i="161" a="1"/>
  <c r="AE63" i="161" a="1"/>
  <c r="BD127" i="161" a="1"/>
  <c r="AZ88" i="161" a="1"/>
  <c r="CE104" i="161" a="1"/>
  <c r="CD98" i="161" a="1"/>
  <c r="H105" i="161" a="1"/>
  <c r="CT42" i="161" a="1"/>
  <c r="BW115" i="161" a="1"/>
  <c r="BD43" i="161" a="1"/>
  <c r="N58" i="161" a="1"/>
  <c r="CO52" i="161" a="1"/>
  <c r="BH128" i="161" a="1"/>
  <c r="BH77" i="161" a="1"/>
  <c r="BH102" i="161" a="1"/>
  <c r="BY6" i="161" a="1"/>
  <c r="CJ102" i="161" a="1"/>
  <c r="AD37" i="161" a="1"/>
  <c r="AS28" i="161" a="1"/>
  <c r="AQ61" i="161" a="1"/>
  <c r="S115" i="161" a="1"/>
  <c r="AU105" i="161" a="1"/>
  <c r="CG83" i="161" a="1"/>
  <c r="CC113" i="161" a="1"/>
  <c r="BW130" i="161" a="1"/>
  <c r="BG26" i="161" a="1"/>
  <c r="S84" i="161" a="1"/>
  <c r="AV126" i="161" a="1"/>
  <c r="U123" i="161" a="1"/>
  <c r="AC131" i="161" a="1"/>
  <c r="CG82" i="161" a="1"/>
  <c r="BW3" i="161" a="1"/>
  <c r="BQ99" i="161" a="1"/>
  <c r="AT12" i="161" a="1"/>
  <c r="T85" i="161" a="1"/>
  <c r="CT90" i="161" a="1"/>
  <c r="J114" i="161" a="1"/>
  <c r="Y131" i="161" a="1"/>
  <c r="AO40" i="161" a="1"/>
  <c r="AB33" i="161" a="1"/>
  <c r="CL11" i="161" a="1"/>
  <c r="V36" i="161" a="1"/>
  <c r="AN63" i="161" a="1"/>
  <c r="CU41" i="161" a="1"/>
  <c r="AX119" i="161" a="1"/>
  <c r="Q60" i="161" a="1"/>
  <c r="I34" i="161" a="1"/>
  <c r="BE51" i="161" a="1"/>
  <c r="AD62" i="161" a="1"/>
  <c r="BQ76" i="161" a="1"/>
  <c r="U41" i="161" a="1"/>
  <c r="AV102" i="161" a="1"/>
  <c r="AM33" i="161" a="1"/>
  <c r="CL65" i="161" a="1"/>
  <c r="AJ67" i="161" a="1"/>
  <c r="BL78" i="161" a="1"/>
  <c r="BC74" i="161" a="1"/>
  <c r="CB46" i="161" a="1"/>
  <c r="BI124" i="161" a="1"/>
  <c r="F128" i="161" a="1"/>
  <c r="AM82" i="161" a="1"/>
  <c r="AT7" i="161" a="1"/>
  <c r="N125" i="161" a="1"/>
  <c r="BL100" i="161" a="1"/>
  <c r="AV106" i="161" a="1"/>
  <c r="AZ43" i="161" a="1"/>
  <c r="CJ67" i="161" a="1"/>
  <c r="BQ71" i="161" a="1"/>
  <c r="CO123" i="161" a="1"/>
  <c r="BN21" i="161" a="1"/>
  <c r="AE82" i="161" a="1"/>
  <c r="AM102" i="161" a="1"/>
  <c r="BG14" i="161" a="1"/>
  <c r="BB16" i="161" a="1"/>
  <c r="N45" i="161" a="1"/>
  <c r="W123" i="161" a="1"/>
  <c r="AA107" i="161" a="1"/>
  <c r="C97" i="161" a="1"/>
  <c r="AD22" i="161" a="1"/>
  <c r="CR20" i="161" a="1"/>
  <c r="AR55" i="161" a="1"/>
  <c r="AY63" i="161" a="1"/>
  <c r="CG90" i="161" a="1"/>
  <c r="BT106" i="161" a="1"/>
  <c r="CC101" i="161" a="1"/>
  <c r="W53" i="161" a="1"/>
  <c r="BF83" i="161" a="1"/>
  <c r="AF11" i="161" a="1"/>
  <c r="CD15" i="161" a="1"/>
  <c r="AT70" i="161" a="1"/>
  <c r="AA129" i="161" a="1"/>
  <c r="O114" i="161" a="1"/>
  <c r="Z96" i="161" a="1"/>
  <c r="AV97" i="161" a="1"/>
  <c r="G45" i="161" a="1"/>
  <c r="BD51" i="161" a="1"/>
  <c r="BV70" i="161" a="1"/>
  <c r="BX124" i="161" a="1"/>
  <c r="CJ56" i="161" a="1"/>
  <c r="BV119" i="161" a="1"/>
  <c r="F23" i="161" a="1"/>
  <c r="G31" i="161" a="1"/>
  <c r="Q50" i="161" a="1"/>
  <c r="CA116" i="161" a="1"/>
  <c r="BT55" i="161" a="1"/>
  <c r="CA83" i="161" a="1"/>
  <c r="BN115" i="161" a="1"/>
  <c r="AJ111" i="161" a="1"/>
  <c r="BM23" i="161" a="1"/>
  <c r="AC110" i="161" a="1"/>
  <c r="AL103" i="161" a="1"/>
  <c r="AL72" i="161" a="1"/>
  <c r="CJ27" i="161" a="1"/>
  <c r="CE33" i="161" a="1"/>
  <c r="AV112" i="161" a="1"/>
  <c r="BV29" i="161" a="1"/>
  <c r="AT97" i="161" a="1"/>
  <c r="X31" i="161" a="1"/>
  <c r="BU94" i="161" a="1"/>
  <c r="I105" i="161" a="1"/>
  <c r="F16" i="161" a="1"/>
  <c r="CO24" i="161" a="1"/>
  <c r="X16" i="161" a="1"/>
  <c r="BK73" i="161" a="1"/>
  <c r="BL16" i="161" a="1"/>
  <c r="BX59" i="161" a="1"/>
  <c r="BT76" i="161" a="1"/>
  <c r="BE84" i="161" a="1"/>
  <c r="AF18" i="161" a="1"/>
  <c r="CL25" i="161" a="1"/>
  <c r="AU6" i="161" a="1"/>
  <c r="BX22" i="161" a="1"/>
  <c r="BL31" i="161" a="1"/>
  <c r="AN27" i="161" a="1"/>
  <c r="BC61" i="161" a="1"/>
  <c r="CF37" i="161" a="1"/>
  <c r="T63" i="161" a="1"/>
  <c r="CK128" i="161" a="1"/>
  <c r="BM17" i="161" a="1"/>
  <c r="CB94" i="161" a="1"/>
  <c r="AC38" i="161" a="1"/>
  <c r="BK29" i="161" a="1"/>
  <c r="BV35" i="161" a="1"/>
  <c r="AR27" i="161" a="1"/>
  <c r="BB44" i="161" a="1"/>
  <c r="E69" i="161" a="1"/>
  <c r="AR43" i="161" a="1"/>
  <c r="BS20" i="161" a="1"/>
  <c r="CI36" i="161" a="1"/>
  <c r="AY118" i="161" a="1"/>
  <c r="Z4" i="161" a="1"/>
  <c r="AF78" i="161" a="1"/>
  <c r="U92" i="161" a="1"/>
  <c r="AR30" i="161" a="1"/>
  <c r="BV5" i="161" a="1"/>
  <c r="M84" i="161" a="1"/>
  <c r="BR74" i="161" a="1"/>
  <c r="V19" i="161" a="1"/>
  <c r="AJ73" i="161" a="1"/>
  <c r="Q74" i="161" a="1"/>
  <c r="BE79" i="161" a="1"/>
  <c r="AG21" i="161" a="1"/>
  <c r="K94" i="161" a="1"/>
  <c r="Y26" i="161" a="1"/>
  <c r="CN45" i="161" a="1"/>
  <c r="BQ4" i="161" a="1"/>
  <c r="CJ41" i="161" a="1"/>
  <c r="BJ97" i="161" a="1"/>
  <c r="AO12" i="161" a="1"/>
  <c r="E89" i="161" a="1"/>
  <c r="CF89" i="161" a="1"/>
  <c r="BC25" i="161" a="1"/>
  <c r="AQ70" i="161" a="1"/>
  <c r="AQ104" i="161" a="1"/>
  <c r="S92" i="161" a="1"/>
  <c r="CH10" i="161" a="1"/>
  <c r="Z20" i="161" a="1"/>
  <c r="BD38" i="161" a="1"/>
  <c r="CB78" i="161" a="1"/>
  <c r="CQ59" i="161" a="1"/>
  <c r="AE64" i="161" a="1"/>
  <c r="AJ45" i="161" a="1"/>
  <c r="AE118" i="161" a="1"/>
  <c r="BQ17" i="161" a="1"/>
  <c r="H109" i="161" a="1"/>
  <c r="AZ83" i="161" a="1"/>
  <c r="BI72" i="161" a="1"/>
  <c r="G89" i="161" a="1"/>
  <c r="BU5" i="161" a="1"/>
  <c r="X86" i="161" a="1"/>
  <c r="AU70" i="161" a="1"/>
  <c r="AF45" i="161" a="1"/>
  <c r="CP112" i="161" a="1"/>
  <c r="BR78" i="161" a="1"/>
  <c r="CB56" i="161" a="1"/>
  <c r="BX4" i="161" a="1"/>
  <c r="D17" i="161" a="1"/>
  <c r="AQ99" i="161" a="1"/>
  <c r="CF23" i="161" a="1"/>
  <c r="CF99" i="161" a="1"/>
  <c r="AT27" i="161" a="1"/>
  <c r="AS84" i="161" a="1"/>
  <c r="CM77" i="161" a="1"/>
  <c r="CT111" i="161" a="1"/>
  <c r="AS49" i="161" a="1"/>
  <c r="T94" i="161" a="1"/>
  <c r="AG104" i="161" a="1"/>
  <c r="BQ84" i="161" a="1"/>
  <c r="BG13" i="161" a="1"/>
  <c r="AN108" i="161" a="1"/>
  <c r="CO93" i="161" a="1"/>
  <c r="AE77" i="161" a="1"/>
  <c r="BN49" i="161" a="1"/>
  <c r="CO19" i="161" a="1"/>
  <c r="AJ105" i="161" a="1"/>
  <c r="BT11" i="161" a="1"/>
  <c r="CL58" i="161" a="1"/>
  <c r="Z21" i="161" a="1"/>
  <c r="AV12" i="161" a="1"/>
  <c r="CI78" i="161" a="1"/>
  <c r="CQ25" i="161" a="1"/>
  <c r="CS6" i="161" a="1"/>
  <c r="AA46" i="161" a="1"/>
  <c r="X54" i="161" a="1"/>
  <c r="W118" i="161" a="1"/>
  <c r="BQ94" i="161" a="1"/>
  <c r="AB52" i="161" a="1"/>
  <c r="R75" i="161" a="1"/>
  <c r="AK132" i="161" a="1"/>
  <c r="BN57" i="161" a="1"/>
  <c r="CL55" i="161" a="1"/>
  <c r="AX5" i="161" a="1"/>
  <c r="CE113" i="161" a="1"/>
  <c r="AW82" i="161" a="1"/>
  <c r="AB7" i="161" a="1"/>
  <c r="BC19" i="161" a="1"/>
  <c r="CU56" i="161" a="1"/>
  <c r="AO73" i="161" a="1"/>
  <c r="AJ92" i="161" a="1"/>
  <c r="P66" i="161" a="1"/>
  <c r="CK112" i="161" a="1"/>
  <c r="CA24" i="161" a="1"/>
  <c r="BW22" i="161" a="1"/>
  <c r="AA79" i="161" a="1"/>
  <c r="N49" i="161" a="1"/>
  <c r="H79" i="161" a="1"/>
  <c r="CF11" i="161" a="1"/>
  <c r="CU129" i="161" a="1"/>
  <c r="CG60" i="161" a="1"/>
  <c r="BY66" i="161" a="1"/>
  <c r="BH116" i="161" a="1"/>
  <c r="BM98" i="161" a="1"/>
  <c r="BH68" i="161" a="1"/>
  <c r="AW35" i="161" a="1"/>
  <c r="CO40" i="161" a="1"/>
  <c r="K82" i="161" a="1"/>
  <c r="R47" i="161" a="1"/>
  <c r="AF16" i="161" a="1"/>
  <c r="CK31" i="161" a="1"/>
  <c r="AN94" i="161" a="1"/>
  <c r="CQ82" i="161" a="1"/>
  <c r="AR112" i="161" a="1"/>
  <c r="Z29" i="161" a="1"/>
  <c r="W25" i="161" a="1"/>
  <c r="CE124" i="161" a="1"/>
  <c r="BC69" i="161" a="1"/>
  <c r="BM47" i="161" a="1"/>
  <c r="G115" i="161" a="1"/>
  <c r="CB9" i="161" a="1"/>
  <c r="BQ64" i="161" a="1"/>
  <c r="CM115" i="161" a="1"/>
  <c r="CM70" i="161" a="1"/>
  <c r="H127" i="161" a="1"/>
  <c r="D953" i="46"/>
  <c r="H93" i="161" a="1"/>
  <c r="CT130" i="161" a="1"/>
  <c r="CG118" i="161" a="1"/>
  <c r="AV84" i="161" a="1"/>
  <c r="AL106" i="161" a="1"/>
  <c r="CM62" i="161" a="1"/>
  <c r="AV19" i="161" a="1"/>
  <c r="CM121" i="161" a="1"/>
  <c r="CC30" i="161" a="1"/>
  <c r="BM44" i="161" a="1"/>
  <c r="M33" i="161" a="1"/>
  <c r="AG39" i="161" a="1"/>
  <c r="AO60" i="161" a="1"/>
  <c r="CM82" i="161" a="1"/>
  <c r="Z118" i="161" a="1"/>
  <c r="W6" i="161" a="1"/>
  <c r="AV66" i="161" a="1"/>
  <c r="K34" i="161" a="1"/>
  <c r="BC37" i="161" a="1"/>
  <c r="CR8" i="161" a="1"/>
  <c r="AV49" i="161" a="1"/>
  <c r="U59" i="161" a="1"/>
  <c r="G38" i="161" a="1"/>
  <c r="AF69" i="161" a="1"/>
  <c r="CR94" i="161" a="1"/>
  <c r="AT45" i="161" a="1"/>
  <c r="G121" i="161" a="1"/>
  <c r="F124" i="161" a="1"/>
  <c r="BW10" i="161" a="1"/>
  <c r="CF107" i="161" a="1"/>
  <c r="CO116" i="161" a="1"/>
  <c r="BQ132" i="161" a="1"/>
  <c r="AU67" i="161" a="1"/>
  <c r="CE29" i="161" a="1"/>
  <c r="BA114" i="161" a="1"/>
  <c r="F86" i="161" a="1"/>
  <c r="CJ9" i="161" a="1"/>
  <c r="H41" i="161" a="1"/>
  <c r="G69" i="161" a="1"/>
  <c r="M85" i="161" a="1"/>
  <c r="CK65" i="161" a="1"/>
  <c r="H33" i="161" a="1"/>
  <c r="AC39" i="161" a="1"/>
  <c r="AN77" i="161" a="1"/>
  <c r="J58" i="161" a="1"/>
  <c r="AK71" i="161" a="1"/>
  <c r="AJ82" i="161" a="1"/>
  <c r="CB131" i="161" a="1"/>
  <c r="CM97" i="161" a="1"/>
  <c r="BR43" i="161" a="1"/>
  <c r="BT73" i="161" a="1"/>
  <c r="BE29" i="161" a="1"/>
  <c r="BQ32" i="161" a="1"/>
  <c r="BE112" i="161" a="1"/>
  <c r="CG55" i="161" a="1"/>
  <c r="CA67" i="161" a="1"/>
  <c r="Q13" i="161" a="1"/>
  <c r="D37" i="161" a="1"/>
  <c r="CO91" i="161" a="1"/>
  <c r="V108" i="161" a="1"/>
  <c r="N71" i="161" a="1"/>
  <c r="G78" i="161" a="1"/>
  <c r="D100" i="161" a="1"/>
  <c r="CO16" i="161" a="1"/>
  <c r="BR58" i="161" a="1"/>
  <c r="I59" i="161" a="1"/>
  <c r="M5" i="161" a="1"/>
  <c r="CF88" i="161" a="1"/>
  <c r="BJ122" i="161" a="1"/>
  <c r="BS83" i="161" a="1"/>
  <c r="CP86" i="161" a="1"/>
  <c r="BV122" i="161" a="1"/>
  <c r="AX59" i="161" a="1"/>
  <c r="BD39" i="161" a="1"/>
  <c r="BQ122" i="161" a="1"/>
  <c r="J9" i="161" a="1"/>
  <c r="BI122" i="161" a="1"/>
  <c r="CB123" i="161" a="1"/>
  <c r="P124" i="161" a="1"/>
  <c r="BT107" i="161" a="1"/>
  <c r="AQ123" i="161" a="1"/>
  <c r="BV108" i="161" a="1"/>
  <c r="AB120" i="161" a="1"/>
  <c r="CG41" i="161" a="1"/>
  <c r="CL12" i="161" a="1"/>
  <c r="AP112" i="161" a="1"/>
  <c r="I129" i="161" a="1"/>
  <c r="Y18" i="161" a="1"/>
  <c r="CI13" i="161" a="1"/>
  <c r="AU78" i="161" a="1"/>
  <c r="AR63" i="161" a="1"/>
  <c r="AL23" i="161" a="1"/>
  <c r="BY39" i="161" a="1"/>
  <c r="BK115" i="161" a="1"/>
  <c r="AA43" i="161" a="1"/>
  <c r="BX112" i="161" a="1"/>
  <c r="G29" i="161" a="1"/>
  <c r="BR72" i="161" a="1"/>
  <c r="BH88" i="161" a="1"/>
  <c r="AR10" i="161" a="1"/>
  <c r="K69" i="161" a="1"/>
  <c r="CD30" i="161" a="1"/>
  <c r="K77" i="161" a="1"/>
  <c r="BT70" i="161" a="1"/>
  <c r="BQ44" i="161" a="1"/>
  <c r="AC85" i="161" a="1"/>
  <c r="D888" i="46"/>
  <c r="AB98" i="161" a="1"/>
  <c r="V85" i="161" a="1"/>
  <c r="CR91" i="161" a="1"/>
  <c r="BS124" i="161" a="1"/>
  <c r="O71" i="161" a="1"/>
  <c r="CE72" i="161" a="1"/>
  <c r="BG102" i="161" a="1"/>
  <c r="G18" i="161" a="1"/>
  <c r="AC17" i="161" a="1"/>
  <c r="J66" i="161" a="1"/>
  <c r="CT110" i="161" a="1"/>
  <c r="AC50" i="161" a="1"/>
  <c r="CF29" i="161" a="1"/>
  <c r="CS90" i="161" a="1"/>
  <c r="R83" i="161" a="1"/>
  <c r="BB120" i="161" a="1"/>
  <c r="AS30" i="161" a="1"/>
  <c r="Z43" i="161" a="1"/>
  <c r="U107" i="161" a="1"/>
  <c r="P63" i="161" a="1"/>
  <c r="CF3" i="161" a="1"/>
  <c r="AR115" i="161" a="1"/>
  <c r="BX56" i="161" a="1"/>
  <c r="CN29" i="161" a="1"/>
  <c r="Y34" i="161" a="1"/>
  <c r="CD81" i="161" a="1"/>
  <c r="U58" i="161" a="1"/>
  <c r="CH90" i="161" a="1"/>
  <c r="BU131" i="161" a="1"/>
  <c r="C108" i="161" a="1"/>
  <c r="AQ31" i="161" a="1"/>
  <c r="AQ46" i="161" a="1"/>
  <c r="BE39" i="161" a="1"/>
  <c r="AL127" i="161" a="1"/>
  <c r="BL38" i="161" a="1"/>
  <c r="AE124" i="161" a="1"/>
  <c r="V38" i="161" a="1"/>
  <c r="Z69" i="161" a="1"/>
  <c r="BB80" i="161" a="1"/>
  <c r="CQ101" i="161" a="1"/>
  <c r="BR110" i="161" a="1"/>
  <c r="AN41" i="161" a="1"/>
  <c r="BY88" i="161" a="1"/>
  <c r="CM120" i="161" a="1"/>
  <c r="AM54" i="161" a="1"/>
  <c r="AA84" i="161" a="1"/>
  <c r="BG90" i="161" a="1"/>
  <c r="P64" i="161" a="1"/>
  <c r="Q57" i="161" a="1"/>
  <c r="CD21" i="161" a="1"/>
  <c r="AY126" i="161" a="1"/>
  <c r="BH64" i="161" a="1"/>
  <c r="AG83" i="161" a="1"/>
  <c r="BQ62" i="161" a="1"/>
  <c r="R121" i="161" a="1"/>
  <c r="N62" i="161" a="1"/>
  <c r="CA47" i="161" a="1"/>
  <c r="AE13" i="161" a="1"/>
  <c r="CP131" i="161" a="1"/>
  <c r="D114" i="161" a="1"/>
  <c r="CR62" i="161" a="1"/>
  <c r="CR12" i="161" a="1"/>
  <c r="BJ132" i="161" a="1"/>
  <c r="CB25" i="161" a="1"/>
  <c r="AU36" i="161" a="1"/>
  <c r="AE8" i="161" a="1"/>
  <c r="CT114" i="161" a="1"/>
  <c r="CJ93" i="161" a="1"/>
  <c r="BA113" i="161" a="1"/>
  <c r="BM91" i="161" a="1"/>
  <c r="CS30" i="161" a="1"/>
  <c r="CF7" i="161" a="1"/>
  <c r="T47" i="161" a="1"/>
  <c r="F41" i="161" a="1"/>
  <c r="BW46" i="161" a="1"/>
  <c r="G83" i="161" a="1"/>
  <c r="BD119" i="161" a="1"/>
  <c r="AV3" i="161" a="1"/>
  <c r="AB21" i="161" a="1"/>
  <c r="BL64" i="161" a="1"/>
  <c r="AR72" i="161" a="1"/>
  <c r="AX113" i="161" a="1"/>
  <c r="D33" i="161" a="1"/>
  <c r="AX115" i="161" a="1"/>
  <c r="CI10" i="161" a="1"/>
  <c r="AT86" i="161" a="1"/>
  <c r="V132" i="161" a="1"/>
  <c r="AW97" i="161" a="1"/>
  <c r="AJ54" i="161" a="1"/>
  <c r="BQ100" i="161" a="1"/>
  <c r="AT91" i="161" a="1"/>
  <c r="P20" i="161" a="1"/>
  <c r="F59" i="161" a="1"/>
  <c r="BW91" i="161" a="1"/>
  <c r="BC59" i="161" a="1"/>
  <c r="AQ54" i="161" a="1"/>
  <c r="BQ28" i="161" a="1"/>
  <c r="AA8" i="161" a="1"/>
  <c r="D53" i="161" a="1"/>
  <c r="CU76" i="161" a="1"/>
  <c r="AG90" i="161" a="1"/>
  <c r="F90" i="161" a="1"/>
  <c r="CO88" i="161" a="1"/>
  <c r="CJ3" i="161" a="1"/>
  <c r="AC118" i="161" a="1"/>
  <c r="P131" i="161" a="1"/>
  <c r="BJ121" i="161" a="1"/>
  <c r="CB62" i="161" a="1"/>
  <c r="P50" i="161" a="1"/>
  <c r="M6" i="161" a="1"/>
  <c r="CR35" i="161" a="1"/>
  <c r="BX60" i="161" a="1"/>
  <c r="CT5" i="161" a="1"/>
  <c r="Z67" i="161" a="1"/>
  <c r="CB10" i="161" a="1"/>
  <c r="CE59" i="161" a="1"/>
  <c r="AZ97" i="161" a="1"/>
  <c r="CU101" i="161" a="1"/>
  <c r="AP131" i="161" a="1"/>
  <c r="Z30" i="161" a="1"/>
  <c r="BS85" i="161" a="1"/>
  <c r="BK9" i="161" a="1"/>
  <c r="J35" i="161" a="1"/>
  <c r="I27" i="161" a="1"/>
  <c r="AR3" i="161" a="1"/>
  <c r="C13" i="161" a="1"/>
  <c r="BH5" i="161" a="1"/>
  <c r="C65" i="161" a="1"/>
  <c r="CC6" i="161" a="1"/>
  <c r="AQ53" i="161" a="1"/>
  <c r="BR76" i="161" a="1"/>
  <c r="S89" i="161" a="1"/>
  <c r="CT29" i="161" a="1"/>
  <c r="BG11" i="161" a="1"/>
  <c r="H114" i="161" a="1"/>
  <c r="BU116" i="161" a="1"/>
  <c r="V32" i="161" a="1"/>
  <c r="W121" i="161" a="1"/>
  <c r="CU37" i="161" a="1"/>
  <c r="Z3" i="161" a="1"/>
  <c r="BR85" i="161" a="1"/>
  <c r="BN117" i="161" a="1"/>
  <c r="BX130" i="161" a="1"/>
  <c r="BG91" i="161" a="1"/>
  <c r="CJ45" i="161" a="1"/>
  <c r="CB8" i="161" a="1"/>
  <c r="BG129" i="161" a="1"/>
  <c r="G82" i="161" a="1"/>
  <c r="CE100" i="161" a="1"/>
  <c r="CB122" i="161" a="1"/>
  <c r="BS100" i="161" a="1"/>
  <c r="CT120" i="161" a="1"/>
  <c r="CU40" i="161" a="1"/>
  <c r="P6" i="161" a="1"/>
  <c r="BQ27" i="161" a="1"/>
  <c r="BC65" i="161" a="1"/>
  <c r="BQ33" i="161" a="1"/>
  <c r="AA19" i="161" a="1"/>
  <c r="AP24" i="161" a="1"/>
  <c r="AL88" i="161" a="1"/>
  <c r="AL83" i="161" a="1"/>
  <c r="CQ54" i="161" a="1"/>
  <c r="Z130" i="161" a="1"/>
  <c r="BX12" i="161" a="1"/>
  <c r="BF87" i="161" a="1"/>
  <c r="U79" i="161" a="1"/>
  <c r="T38" i="161" a="1"/>
  <c r="CQ80" i="161" a="1"/>
  <c r="K16" i="161" a="1"/>
  <c r="D34" i="161" a="1"/>
  <c r="S75" i="161" a="1"/>
  <c r="AB60" i="161" a="1"/>
  <c r="CM81" i="161" a="1"/>
  <c r="CU103" i="161" a="1"/>
  <c r="CU79" i="161" a="1"/>
  <c r="BV88" i="161" a="1"/>
  <c r="AE97" i="161" a="1"/>
  <c r="AD87" i="161" a="1"/>
  <c r="CJ132" i="161" a="1"/>
  <c r="AS117" i="161" a="1"/>
  <c r="CR106" i="161" a="1"/>
  <c r="N112" i="161" a="1"/>
  <c r="AO90" i="161" a="1"/>
  <c r="CL30" i="161" a="1"/>
  <c r="AW19" i="161" a="1"/>
  <c r="CB68" i="161" a="1"/>
  <c r="CJ14" i="161" a="1"/>
  <c r="BK16" i="161" a="1"/>
  <c r="AA53" i="161" a="1"/>
  <c r="BF47" i="161" a="1"/>
  <c r="CE20" i="161" a="1"/>
  <c r="CU5" i="161" a="1"/>
  <c r="CD130" i="161" a="1"/>
  <c r="BA9" i="161" a="1"/>
  <c r="CM29" i="161" a="1"/>
  <c r="CA70" i="161" a="1"/>
  <c r="CD132" i="161" a="1"/>
  <c r="BJ101" i="161" a="1"/>
  <c r="BV107" i="161" a="1"/>
  <c r="BJ120" i="161" a="1"/>
  <c r="BB8" i="161" a="1"/>
  <c r="AE36" i="161" a="1"/>
  <c r="CT87" i="161" a="1"/>
  <c r="BZ95" i="161" a="1"/>
  <c r="BR59" i="161" a="1"/>
  <c r="N132" i="161" a="1"/>
  <c r="J17" i="161" a="1"/>
  <c r="D1326" i="46"/>
  <c r="N96" i="161" a="1"/>
  <c r="T81" i="161" a="1"/>
  <c r="CC70" i="161" a="1"/>
  <c r="CU55" i="161" a="1"/>
  <c r="O38" i="161" a="1"/>
  <c r="AR101" i="161" a="1"/>
  <c r="BQ24" i="161" a="1"/>
  <c r="BB72" i="161" a="1"/>
  <c r="AZ108" i="161" a="1"/>
  <c r="BM89" i="161" a="1"/>
  <c r="AJ89" i="161" a="1"/>
  <c r="CJ75" i="161" a="1"/>
  <c r="Y91" i="161" a="1"/>
  <c r="CJ37" i="161" a="1"/>
  <c r="CB77" i="161" a="1"/>
  <c r="I127" i="161" a="1"/>
  <c r="X74" i="161" a="1"/>
  <c r="R49" i="161" a="1"/>
  <c r="L24" i="161" a="1"/>
  <c r="BU56" i="161" a="1"/>
  <c r="CD124" i="161" a="1"/>
  <c r="CH26" i="161" a="1"/>
  <c r="AS71" i="161" a="1"/>
  <c r="I113" i="161" a="1"/>
  <c r="CN88" i="161" a="1"/>
  <c r="CU111" i="161" a="1"/>
  <c r="BK125" i="161" a="1"/>
  <c r="CA127" i="161" a="1"/>
  <c r="AB18" i="161" a="1"/>
  <c r="CN63" i="161" a="1"/>
  <c r="L58" i="161" a="1"/>
  <c r="R90" i="161" a="1"/>
  <c r="BT44" i="161" a="1"/>
  <c r="BF58" i="161" a="1"/>
  <c r="AM35" i="161" a="1"/>
  <c r="AD90" i="161" a="1"/>
  <c r="Q63" i="161" a="1"/>
  <c r="AN62" i="161" a="1"/>
  <c r="J15" i="161" a="1"/>
  <c r="CS37" i="161" a="1"/>
  <c r="CE60" i="161" a="1"/>
  <c r="AY7" i="161" a="1"/>
  <c r="AZ122" i="161" a="1"/>
  <c r="AX64" i="161" a="1"/>
  <c r="R10" i="161" a="1"/>
  <c r="BT98" i="161" a="1"/>
  <c r="BA101" i="161" a="1"/>
  <c r="AX27" i="161" a="1"/>
  <c r="AY90" i="161" a="1"/>
  <c r="CU8" i="161" a="1"/>
  <c r="T83" i="161" a="1"/>
  <c r="CH84" i="161" a="1"/>
  <c r="CR48" i="161" a="1"/>
  <c r="CD69" i="161" a="1"/>
  <c r="CU95" i="161" a="1"/>
  <c r="CE44" i="161" a="1"/>
  <c r="AB113" i="161" a="1"/>
  <c r="CI82" i="161" a="1"/>
  <c r="R21" i="161" a="1"/>
  <c r="BK63" i="161" a="1"/>
  <c r="CD103" i="161" a="1"/>
  <c r="U102" i="161" a="1"/>
  <c r="C28" i="161" a="1"/>
  <c r="R73" i="161" a="1"/>
  <c r="R20" i="161" a="1"/>
  <c r="BB88" i="161" a="1"/>
  <c r="S52" i="161" a="1"/>
  <c r="Z103" i="161" a="1"/>
  <c r="CR131" i="161" a="1"/>
  <c r="AR89" i="161" a="1"/>
  <c r="AG114" i="161" a="1"/>
  <c r="CU116" i="161" a="1"/>
  <c r="CG12" i="161" a="1"/>
  <c r="AW16" i="161" a="1"/>
  <c r="CC79" i="161" a="1"/>
  <c r="T29" i="161" a="1"/>
  <c r="BS101" i="161" a="1"/>
  <c r="CQ23" i="161" a="1"/>
  <c r="AD118" i="161" a="1"/>
  <c r="AB115" i="161" a="1"/>
  <c r="E51" i="161" a="1"/>
  <c r="AG75" i="161" a="1"/>
  <c r="D83" i="161" a="1"/>
  <c r="AJ25" i="161" a="1"/>
  <c r="AU103" i="161" a="1"/>
  <c r="CS12" i="161" a="1"/>
  <c r="CL98" i="161" a="1"/>
  <c r="BU96" i="161" a="1"/>
  <c r="J122" i="161" a="1"/>
  <c r="BX26" i="161" a="1"/>
  <c r="X55" i="161" a="1"/>
  <c r="BX61" i="161" a="1"/>
  <c r="AS126" i="161" a="1"/>
  <c r="W8" i="161" a="1"/>
  <c r="CE46" i="161" a="1"/>
  <c r="W32" i="161" a="1"/>
  <c r="BW86" i="161" a="1"/>
  <c r="Q70" i="161" a="1"/>
  <c r="CJ42" i="161" a="1"/>
  <c r="AY66" i="161" a="1"/>
  <c r="BY4" i="161" a="1"/>
  <c r="BY32" i="161" a="1"/>
  <c r="W45" i="161" a="1"/>
  <c r="AO48" i="161" a="1"/>
  <c r="CO98" i="161" a="1"/>
  <c r="CO45" i="161" a="1"/>
  <c r="AK61" i="161" a="1"/>
  <c r="AC127" i="161" a="1"/>
  <c r="Q37" i="161" a="1"/>
  <c r="X102" i="161" a="1"/>
  <c r="I122" i="161" a="1"/>
  <c r="CL71" i="161" a="1"/>
  <c r="BJ22" i="161" a="1"/>
  <c r="BR105" i="161" a="1"/>
  <c r="AG123" i="161" a="1"/>
  <c r="AK52" i="161" a="1"/>
  <c r="BB17" i="161" a="1"/>
  <c r="AV36" i="161" a="1"/>
  <c r="F66" i="161" a="1"/>
  <c r="CC90" i="161" a="1"/>
  <c r="CI25" i="161" a="1"/>
  <c r="CE67" i="161" a="1"/>
  <c r="AW123" i="161" a="1"/>
  <c r="CK13" i="161" a="1"/>
  <c r="S80" i="161" a="1"/>
  <c r="AB104" i="161" a="1"/>
  <c r="BE125" i="161" a="1"/>
  <c r="CT48" i="161" a="1"/>
  <c r="J83" i="161" a="1"/>
  <c r="CQ43" i="161" a="1"/>
  <c r="CT45" i="161" a="1"/>
  <c r="AY77" i="161" a="1"/>
  <c r="CF84" i="161" a="1"/>
  <c r="S4" i="161" a="1"/>
  <c r="CT47" i="161" a="1"/>
  <c r="CM107" i="161" a="1"/>
  <c r="BF110" i="161" a="1"/>
  <c r="CB80" i="161" a="1"/>
  <c r="AE68" i="161" a="1"/>
  <c r="AL59" i="161" a="1"/>
  <c r="P110" i="161" a="1"/>
  <c r="M43" i="161" a="1"/>
  <c r="CJ16" i="161" a="1"/>
  <c r="AB85" i="161" a="1"/>
  <c r="CR104" i="161" a="1"/>
  <c r="E20" i="161" a="1"/>
  <c r="CA61" i="161" a="1"/>
  <c r="I121" i="161" a="1"/>
  <c r="V51" i="161" a="1"/>
  <c r="BY50" i="161" a="1"/>
  <c r="U56" i="161" a="1"/>
  <c r="U6" i="161" a="1"/>
  <c r="BS9" i="161" a="1"/>
  <c r="AJ91" i="161" a="1"/>
  <c r="O119" i="161" a="1"/>
  <c r="Z92" i="161" a="1"/>
  <c r="X34" i="161" a="1"/>
  <c r="CF106" i="161" a="1"/>
  <c r="AK58" i="161" a="1"/>
  <c r="BM73" i="161" a="1"/>
  <c r="F7" i="161" a="1"/>
  <c r="BC71" i="161" a="1"/>
  <c r="CG76" i="161" a="1"/>
  <c r="BH66" i="161" a="1"/>
  <c r="AJ118" i="161" a="1"/>
  <c r="BE98" i="161" a="1"/>
  <c r="AN114" i="161" a="1"/>
  <c r="BN51" i="161" a="1"/>
  <c r="AU59" i="161" a="1"/>
  <c r="V86" i="161" a="1"/>
  <c r="T50" i="161" a="1"/>
  <c r="AR99" i="161" a="1"/>
  <c r="AW34" i="161" a="1"/>
  <c r="BC127" i="161" a="1"/>
  <c r="BA120" i="161" a="1"/>
  <c r="BH67" i="161" a="1"/>
  <c r="BY125" i="161" a="1"/>
  <c r="AO65" i="161" a="1"/>
  <c r="CU7" i="161" a="1"/>
  <c r="D139" i="46"/>
  <c r="AB88" i="161" a="1"/>
  <c r="CI11" i="161" a="1"/>
  <c r="CP21" i="161" a="1"/>
  <c r="CM55" i="161" a="1"/>
  <c r="BN35" i="161" a="1"/>
  <c r="AM38" i="161" a="1"/>
  <c r="Z95" i="161" a="1"/>
  <c r="BK129" i="161" a="1"/>
  <c r="AR70" i="161" a="1"/>
  <c r="BI6" i="161" a="1"/>
  <c r="AQ6" i="161" a="1"/>
  <c r="CM119" i="161" a="1"/>
  <c r="CG96" i="161" a="1"/>
  <c r="Q66" i="161" a="1"/>
  <c r="BA84" i="161" a="1"/>
  <c r="AG7" i="161" a="1"/>
  <c r="AC106" i="161" a="1"/>
  <c r="AX33" i="161" a="1"/>
  <c r="E98" i="161" a="1"/>
  <c r="T26" i="161" a="1"/>
  <c r="BL115" i="161" a="1"/>
  <c r="I84" i="161" a="1"/>
  <c r="CE9" i="161" a="1"/>
  <c r="CK38" i="161" a="1"/>
  <c r="BX81" i="161" a="1"/>
  <c r="BC49" i="161" a="1"/>
  <c r="BG50" i="161" a="1"/>
  <c r="R76" i="161" a="1"/>
  <c r="BT130" i="161" a="1"/>
  <c r="Z101" i="161" a="1"/>
  <c r="CN116" i="161" a="1"/>
  <c r="X116" i="161" a="1"/>
  <c r="CF125" i="161" a="1"/>
  <c r="AN38" i="161" a="1"/>
  <c r="AM25" i="161" a="1"/>
  <c r="BZ37" i="161" a="1"/>
  <c r="AC93" i="161" a="1"/>
  <c r="CP49" i="161" a="1"/>
  <c r="AN16" i="161" a="1"/>
  <c r="BK25" i="161" a="1"/>
  <c r="BR100" i="161" a="1"/>
  <c r="AY82" i="161" a="1"/>
  <c r="CP78" i="161" a="1"/>
  <c r="L102" i="161" a="1"/>
  <c r="I53" i="161" a="1"/>
  <c r="CM50" i="161" a="1"/>
  <c r="S27" i="161" a="1"/>
  <c r="AF81" i="161" a="1"/>
  <c r="BS29" i="161" a="1"/>
  <c r="CU84" i="161" a="1"/>
  <c r="G92" i="161" a="1"/>
  <c r="AW36" i="161" a="1"/>
  <c r="Z126" i="161" a="1"/>
  <c r="E75" i="161" a="1"/>
  <c r="BM62" i="161" a="1"/>
  <c r="Z93" i="161" a="1"/>
  <c r="CJ91" i="161" a="1"/>
  <c r="U93" i="161" a="1"/>
  <c r="BK41" i="161" a="1"/>
  <c r="BA62" i="161" a="1"/>
  <c r="AJ70" i="161" a="1"/>
  <c r="AG88" i="161" a="1"/>
  <c r="AU35" i="161" a="1"/>
  <c r="CU45" i="161" a="1"/>
  <c r="CN127" i="161" a="1"/>
  <c r="AA63" i="161" a="1"/>
  <c r="CE56" i="161" a="1"/>
  <c r="I131" i="161" a="1"/>
  <c r="CJ53" i="161" a="1"/>
  <c r="T66" i="161" a="1"/>
  <c r="CC31" i="161" a="1"/>
  <c r="BM87" i="161" a="1"/>
  <c r="BT51" i="161" a="1"/>
  <c r="M110" i="161" a="1"/>
  <c r="AU24" i="161" a="1"/>
  <c r="AV44" i="161" a="1"/>
  <c r="BG76" i="161" a="1"/>
  <c r="BA18" i="161" a="1"/>
  <c r="BN70" i="161" a="1"/>
  <c r="CN42" i="161" a="1"/>
  <c r="AN87" i="161" a="1"/>
  <c r="I79" i="161" a="1"/>
  <c r="BX127" i="161" a="1"/>
  <c r="W38" i="161" a="1"/>
  <c r="AB15" i="161" a="1"/>
  <c r="D123" i="161" a="1"/>
  <c r="X4" i="161" a="1"/>
  <c r="BY10" i="161" a="1"/>
  <c r="AR8" i="161" a="1"/>
  <c r="CQ38" i="161" a="1"/>
  <c r="U45" i="161" a="1"/>
  <c r="CK96" i="161" a="1"/>
  <c r="U22" i="161" a="1"/>
  <c r="BY8" i="161" a="1"/>
  <c r="CR72" i="161" a="1"/>
  <c r="AV128" i="161" a="1"/>
  <c r="L86" i="161" a="1"/>
  <c r="Q6" i="161" a="1"/>
  <c r="F58" i="161" a="1"/>
  <c r="AW89" i="161" a="1"/>
  <c r="CT59" i="161" a="1"/>
  <c r="CH85" i="161" a="1"/>
  <c r="BA45" i="161" a="1"/>
  <c r="AF58" i="161" a="1"/>
  <c r="AA24" i="161" a="1"/>
  <c r="T45" i="161" a="1"/>
  <c r="BN89" i="161" a="1"/>
  <c r="CU66" i="161" a="1"/>
  <c r="AA111" i="161" a="1"/>
  <c r="BA130" i="161" a="1"/>
  <c r="CO82" i="161" a="1"/>
  <c r="AS129" i="161" a="1"/>
  <c r="AQ111" i="161" a="1"/>
  <c r="BY91" i="161" a="1"/>
  <c r="BQ46" i="161" a="1"/>
  <c r="AQ114" i="161" a="1"/>
  <c r="BR99" i="161" a="1"/>
  <c r="CM22" i="161" a="1"/>
  <c r="BM85" i="161" a="1"/>
  <c r="BH65" i="161" a="1"/>
  <c r="CC91" i="161" a="1"/>
  <c r="J6" i="161" a="1"/>
  <c r="CS23" i="161" a="1"/>
  <c r="CR63" i="161" a="1"/>
  <c r="BA20" i="161" a="1"/>
  <c r="AT132" i="161" a="1"/>
  <c r="AA92" i="161" a="1"/>
  <c r="AW68" i="161" a="1"/>
  <c r="AW124" i="161" a="1"/>
  <c r="U26" i="161" a="1"/>
  <c r="I45" i="161" a="1"/>
  <c r="W73" i="161" a="1"/>
  <c r="CI119" i="161" a="1"/>
  <c r="BA44" i="161" a="1"/>
  <c r="AB4" i="161" a="1"/>
  <c r="U25" i="161" a="1"/>
  <c r="AB53" i="161" a="1"/>
  <c r="S109" i="161" a="1"/>
  <c r="CH102" i="161" a="1"/>
  <c r="L45" i="161" a="1"/>
  <c r="BV118" i="161" a="1"/>
  <c r="E21" i="161" a="1"/>
  <c r="BV112" i="161" a="1"/>
  <c r="AD123" i="161" a="1"/>
  <c r="R15" i="161" a="1"/>
  <c r="X45" i="161" a="1"/>
  <c r="CB39" i="161" a="1"/>
  <c r="AP107" i="161" a="1"/>
  <c r="CS106" i="161" a="1"/>
  <c r="AT71" i="161" a="1"/>
  <c r="AB62" i="161" a="1"/>
  <c r="O50" i="161" a="1"/>
  <c r="BX64" i="161" a="1"/>
  <c r="G98" i="161" a="1"/>
  <c r="CB111" i="161" a="1"/>
  <c r="AG58" i="161" a="1"/>
  <c r="Q55" i="161" a="1"/>
  <c r="AC69" i="161" a="1"/>
  <c r="S131" i="161" a="1"/>
  <c r="CB72" i="161" a="1"/>
  <c r="AM83" i="161" a="1"/>
  <c r="AM106" i="161" a="1"/>
  <c r="G10" i="161" a="1"/>
  <c r="CJ79" i="161" a="1"/>
  <c r="AT56" i="161" a="1"/>
  <c r="CT98" i="161" a="1"/>
  <c r="CE95" i="161" a="1"/>
  <c r="P68" i="161" a="1"/>
  <c r="BD52" i="161" a="1"/>
  <c r="G74" i="161" a="1"/>
  <c r="X41" i="161" a="1"/>
  <c r="CO77" i="161" a="1"/>
  <c r="BY57" i="161" a="1"/>
  <c r="Z11" i="161" a="1"/>
  <c r="AW130" i="161" a="1"/>
  <c r="BL76" i="161" a="1"/>
  <c r="AP52" i="161" a="1"/>
  <c r="AB89" i="161" a="1"/>
  <c r="AG41" i="161" a="1"/>
  <c r="AF71" i="161" a="1"/>
  <c r="AU29" i="161" a="1"/>
  <c r="BZ48" i="161" a="1"/>
  <c r="BC46" i="161" a="1"/>
  <c r="CP83" i="161" a="1"/>
  <c r="BN129" i="161" a="1"/>
  <c r="BF131" i="161" a="1"/>
  <c r="AB29" i="161" a="1"/>
  <c r="CM106" i="161" a="1"/>
  <c r="BB103" i="161" a="1"/>
  <c r="CG67" i="161" a="1"/>
  <c r="BR33" i="161" a="1"/>
  <c r="D1557" i="46"/>
  <c r="BR35" i="161" a="1"/>
  <c r="BF30" i="161" a="1"/>
  <c r="CB98" i="161" a="1"/>
  <c r="W12" i="161" a="1"/>
  <c r="BX90" i="161" a="1"/>
  <c r="BL13" i="161" a="1"/>
  <c r="BJ114" i="161" a="1"/>
  <c r="AS9" i="161" a="1"/>
  <c r="CO15" i="161" a="1"/>
  <c r="G109" i="161" a="1"/>
  <c r="BX102" i="161" a="1"/>
  <c r="BV132" i="161" a="1"/>
  <c r="AY3" i="161" a="1"/>
  <c r="AA131" i="161" a="1"/>
  <c r="D92" i="161" a="1"/>
  <c r="AN45" i="161" a="1"/>
  <c r="BL75" i="161" a="1"/>
  <c r="BN48" i="161" a="1"/>
  <c r="CP65" i="161" a="1"/>
  <c r="U69" i="161" a="1"/>
  <c r="I90" i="161" a="1"/>
  <c r="BS128" i="161" a="1"/>
  <c r="P29" i="161" a="1"/>
  <c r="AR29" i="161" a="1"/>
  <c r="CR98" i="161" a="1"/>
  <c r="I99" i="161" a="1"/>
  <c r="BZ124" i="161" a="1"/>
  <c r="AJ125" i="161" a="1"/>
  <c r="BL48" i="161" a="1"/>
  <c r="BW82" i="161" a="1"/>
  <c r="D1516" i="46"/>
  <c r="AZ60" i="161" a="1"/>
  <c r="AN56" i="161" a="1"/>
  <c r="BI39" i="161" a="1"/>
  <c r="W16" i="161" a="1"/>
  <c r="CN34" i="161" a="1"/>
  <c r="X40" i="161" a="1"/>
  <c r="C110" i="161" a="1"/>
  <c r="H23" i="161" a="1"/>
  <c r="AS65" i="161" a="1"/>
  <c r="BU52" i="161" a="1"/>
  <c r="BZ130" i="161" a="1"/>
  <c r="CA128" i="161" a="1"/>
  <c r="AR34" i="161" a="1"/>
  <c r="J123" i="161" a="1"/>
  <c r="BX3" i="161" a="1"/>
  <c r="AX117" i="161" a="1"/>
  <c r="BG19" i="161" a="1"/>
  <c r="Q97" i="161" a="1"/>
  <c r="AS37" i="161" a="1"/>
  <c r="I132" i="161" a="1"/>
  <c r="P85" i="161" a="1"/>
  <c r="CB23" i="161" a="1"/>
  <c r="AR90" i="161" a="1"/>
  <c r="G60" i="161" a="1"/>
  <c r="AA123" i="161" a="1"/>
  <c r="Q28" i="161" a="1"/>
  <c r="BN61" i="161" a="1"/>
  <c r="BV54" i="161" a="1"/>
  <c r="CH50" i="161" a="1"/>
  <c r="AP89" i="161" a="1"/>
  <c r="BN81" i="161" a="1"/>
  <c r="BM115" i="161" a="1"/>
  <c r="BS24" i="161" a="1"/>
  <c r="O93" i="161" a="1"/>
  <c r="Z102" i="161" a="1"/>
  <c r="BT81" i="161" a="1"/>
  <c r="AC62" i="161" a="1"/>
  <c r="V73" i="161" a="1"/>
  <c r="AP38" i="161" a="1"/>
  <c r="F89" i="161" a="1"/>
  <c r="AG44" i="161" a="1"/>
  <c r="CS55" i="161" a="1"/>
  <c r="BI21" i="161" a="1"/>
  <c r="AY112" i="161" a="1"/>
  <c r="CE115" i="161" a="1"/>
  <c r="AA44" i="161" a="1"/>
  <c r="CR33" i="161" a="1"/>
  <c r="V118" i="161" a="1"/>
  <c r="E64" i="161" a="1"/>
  <c r="L54" i="161" a="1"/>
  <c r="G117" i="161" a="1"/>
  <c r="CP33" i="161" a="1"/>
  <c r="AE131" i="161" a="1"/>
  <c r="BN22" i="161" a="1"/>
  <c r="CA34" i="161" a="1"/>
  <c r="D27" i="161" a="1"/>
  <c r="S35" i="161" a="1"/>
  <c r="CG88" i="161" a="1"/>
  <c r="AF125" i="161" a="1"/>
  <c r="AF73" i="161" a="1"/>
  <c r="M56" i="161" a="1"/>
  <c r="AM37" i="161" a="1"/>
  <c r="AP31" i="161" a="1"/>
  <c r="BI94" i="161" a="1"/>
  <c r="AV132" i="161" a="1"/>
  <c r="CD59" i="161" a="1"/>
  <c r="R129" i="161" a="1"/>
  <c r="F96" i="161" a="1"/>
  <c r="AY80" i="161" a="1"/>
  <c r="BH71" i="161" a="1"/>
  <c r="R31" i="161" a="1"/>
  <c r="T36" i="161" a="1"/>
  <c r="BT88" i="161" a="1"/>
  <c r="CQ72" i="161" a="1"/>
  <c r="AV23" i="161" a="1"/>
  <c r="M86" i="161" a="1"/>
  <c r="CR109" i="161" a="1"/>
  <c r="CD86" i="161" a="1"/>
  <c r="BF125" i="161" a="1"/>
  <c r="G87" i="161" a="1"/>
  <c r="Z37" i="161" a="1"/>
  <c r="BY104" i="161" a="1"/>
  <c r="AU45" i="161" a="1"/>
  <c r="BD124" i="161" a="1"/>
  <c r="BK91" i="161" a="1"/>
  <c r="O48" i="161" a="1"/>
  <c r="CS98" i="161" a="1"/>
  <c r="CG71" i="161" a="1"/>
  <c r="BG60" i="161" a="1"/>
  <c r="N50" i="161" a="1"/>
  <c r="V94" i="161" a="1"/>
  <c r="AP49" i="161" a="1"/>
  <c r="AP97" i="161" a="1"/>
  <c r="BV45" i="161" a="1"/>
  <c r="BK7" i="161" a="1"/>
  <c r="AP84" i="161" a="1"/>
  <c r="AG106" i="161" a="1"/>
  <c r="AK68" i="161" a="1"/>
  <c r="M23" i="161" a="1"/>
  <c r="D296" i="46"/>
  <c r="BJ83" i="161" a="1"/>
  <c r="AJ4" i="161" a="1"/>
  <c r="L57" i="161" a="1"/>
  <c r="CC26" i="161" a="1"/>
  <c r="BC82" i="161" a="1"/>
  <c r="AE96" i="161" a="1"/>
  <c r="K60" i="161" a="1"/>
  <c r="CP79" i="161" a="1"/>
  <c r="BK12" i="161" a="1"/>
  <c r="AY6" i="161" a="1"/>
  <c r="CF43" i="161" a="1"/>
  <c r="CC87" i="161" a="1"/>
  <c r="BE88" i="161" a="1"/>
  <c r="BA81" i="161" a="1"/>
  <c r="BC18" i="161" a="1"/>
  <c r="L115" i="161" a="1"/>
  <c r="BS35" i="161" a="1"/>
  <c r="CN7" i="161" a="1"/>
  <c r="R27" i="161" a="1"/>
  <c r="BA24" i="161" a="1"/>
  <c r="AX78" i="161" a="1"/>
  <c r="CF114" i="161" a="1"/>
  <c r="BG20" i="161" a="1"/>
  <c r="BB125" i="161" a="1"/>
  <c r="H11" i="161" a="1"/>
  <c r="AR119" i="161" a="1"/>
  <c r="BZ97" i="161" a="1"/>
  <c r="CL13" i="161" a="1"/>
  <c r="AZ9" i="161" a="1"/>
  <c r="CQ30" i="161" a="1"/>
  <c r="AU121" i="161" a="1"/>
  <c r="CD76" i="161" a="1"/>
  <c r="BM129" i="161" a="1"/>
  <c r="BV42" i="161" a="1"/>
  <c r="BF124" i="161" a="1"/>
  <c r="BB112" i="161" a="1"/>
  <c r="Z70" i="161" a="1"/>
  <c r="BR25" i="161" a="1"/>
  <c r="BS38" i="161" a="1"/>
  <c r="BN79" i="161" a="1"/>
  <c r="CP73" i="161" a="1"/>
  <c r="BV55" i="161" a="1"/>
  <c r="BN116" i="161" a="1"/>
  <c r="BK79" i="161" a="1"/>
  <c r="O98" i="161" a="1"/>
  <c r="K95" i="161" a="1"/>
  <c r="AL81" i="161" a="1"/>
  <c r="C21" i="161" a="1"/>
  <c r="BL57" i="161" a="1"/>
  <c r="CU20" i="161" a="1"/>
  <c r="AQ101" i="161" a="1"/>
  <c r="L78" i="161" a="1"/>
  <c r="CB130" i="161" a="1"/>
  <c r="CP59" i="161" a="1"/>
  <c r="BZ93" i="161" a="1"/>
  <c r="E26" i="161" a="1"/>
  <c r="CC53" i="161" a="1"/>
  <c r="BC131" i="161" a="1"/>
  <c r="BV95" i="161" a="1"/>
  <c r="CL89" i="161" a="1"/>
  <c r="BD90" i="161" a="1"/>
  <c r="AS80" i="161" a="1"/>
  <c r="AP100" i="161" a="1"/>
  <c r="O108" i="161" a="1"/>
  <c r="AW117" i="161" a="1"/>
  <c r="AV47" i="161" a="1"/>
  <c r="I111" i="161" a="1"/>
  <c r="CR76" i="161" a="1"/>
  <c r="CU93" i="161" a="1"/>
  <c r="BE106" i="161" a="1"/>
  <c r="AS107" i="161" a="1"/>
  <c r="BZ64" i="161" a="1"/>
  <c r="D118" i="161" a="1"/>
  <c r="W110" i="161" a="1"/>
  <c r="CB48" i="161" a="1"/>
  <c r="BT86" i="161" a="1"/>
  <c r="C51" i="161" a="1"/>
  <c r="CQ125" i="161" a="1"/>
  <c r="CP35" i="161" a="1"/>
  <c r="CQ6" i="161" a="1"/>
  <c r="CR67" i="161" a="1"/>
  <c r="BU108" i="161" a="1"/>
  <c r="BJ5" i="161" a="1"/>
  <c r="AB65" i="161" a="1"/>
  <c r="U27" i="161" a="1"/>
  <c r="BB61" i="161" a="1"/>
  <c r="CL82" i="161" a="1"/>
  <c r="R78" i="161" a="1"/>
  <c r="BD20" i="161" a="1"/>
  <c r="CC103" i="161" a="1"/>
  <c r="V117" i="161" a="1"/>
  <c r="CU46" i="161" a="1"/>
  <c r="U7" i="161" a="1"/>
  <c r="S100" i="161" a="1"/>
  <c r="G132" i="161" a="1"/>
  <c r="J118" i="161" a="1"/>
  <c r="AO49" i="161" a="1"/>
  <c r="CL105" i="161" a="1"/>
  <c r="BK108" i="161" a="1"/>
  <c r="F56" i="161" a="1"/>
  <c r="BE71" i="161" a="1"/>
  <c r="CH78" i="161" a="1"/>
  <c r="CK53" i="161" a="1"/>
  <c r="M31" i="161" a="1"/>
  <c r="CH4" i="161" a="1"/>
  <c r="BH119" i="161" a="1"/>
  <c r="BC130" i="161" a="1"/>
  <c r="AG113" i="161" a="1"/>
  <c r="BT28" i="161" a="1"/>
  <c r="BF74" i="161" a="1"/>
  <c r="BD71" i="161" a="1"/>
  <c r="CI108" i="161" a="1"/>
  <c r="CR47" i="161" a="1"/>
  <c r="J57" i="161" a="1"/>
  <c r="AJ97" i="161" a="1"/>
  <c r="BB90" i="161" a="1"/>
  <c r="AB24" i="161" a="1"/>
  <c r="CF4" i="161" a="1"/>
  <c r="AG97" i="161" a="1"/>
  <c r="AB128" i="161" a="1"/>
  <c r="CQ58" i="161" a="1"/>
  <c r="V112" i="161" a="1"/>
  <c r="CH69" i="161" a="1"/>
  <c r="BM63" i="161" a="1"/>
  <c r="CK95" i="161" a="1"/>
  <c r="S72" i="161" a="1"/>
  <c r="AK50" i="161" a="1"/>
  <c r="CM3" i="161" a="1"/>
  <c r="BW104" i="161" a="1"/>
  <c r="BV32" i="161" a="1"/>
  <c r="CN107" i="161" a="1"/>
  <c r="BL111" i="161" a="1"/>
  <c r="CM105" i="161" a="1"/>
  <c r="AC40" i="161" a="1"/>
  <c r="CA75" i="161" a="1"/>
  <c r="D6" i="161" a="1"/>
  <c r="X23" i="161" a="1"/>
  <c r="AN120" i="161" a="1"/>
  <c r="CF100" i="161" a="1"/>
  <c r="CB41" i="161" a="1"/>
  <c r="AN64" i="161" a="1"/>
  <c r="CK106" i="161" a="1"/>
  <c r="CL51" i="161" a="1"/>
  <c r="AV18" i="161" a="1"/>
  <c r="N73" i="161" a="1"/>
  <c r="BX99" i="161" a="1"/>
  <c r="BL50" i="161" a="1"/>
  <c r="S23" i="161" a="1"/>
  <c r="AF106" i="161" a="1"/>
  <c r="AK35" i="161" a="1"/>
  <c r="AY57" i="161" a="1"/>
  <c r="V62" i="161" a="1"/>
  <c r="AZ71" i="161" a="1"/>
  <c r="Z90" i="161" a="1"/>
  <c r="AV42" i="161" a="1"/>
  <c r="E37" i="161" a="1"/>
  <c r="CO109" i="161" a="1"/>
  <c r="N21" i="161" a="1"/>
  <c r="AV111" i="161" a="1"/>
  <c r="BT65" i="161" a="1"/>
  <c r="BE75" i="161" a="1"/>
  <c r="CS128" i="161" a="1"/>
  <c r="Q132" i="161" a="1"/>
  <c r="BB25" i="161" a="1"/>
  <c r="AT59" i="161" a="1"/>
  <c r="T101" i="161" a="1"/>
  <c r="CO10" i="161" a="1"/>
  <c r="CN39" i="161" a="1"/>
  <c r="Y70" i="161" a="1"/>
  <c r="CH32" i="161" a="1"/>
  <c r="AE22" i="161" a="1"/>
  <c r="BJ112" i="161" a="1"/>
  <c r="BK42" i="161" a="1"/>
  <c r="AO6" i="161" a="1"/>
  <c r="D76" i="161" a="1"/>
  <c r="O46" i="161" a="1"/>
  <c r="R74" i="161" a="1"/>
  <c r="AW84" i="161" a="1"/>
  <c r="L79" i="161" a="1"/>
  <c r="CM35" i="161" a="1"/>
  <c r="BY105" i="161" a="1"/>
  <c r="BW34" i="161" a="1"/>
  <c r="BU7" i="161" a="1"/>
  <c r="CL91" i="161" a="1"/>
  <c r="BA8" i="161" a="1"/>
  <c r="AC25" i="161" a="1"/>
  <c r="H57" i="161" a="1"/>
  <c r="AE30" i="161" a="1"/>
  <c r="BD103" i="161" a="1"/>
  <c r="AL31" i="161" a="1"/>
  <c r="CP5" i="161" a="1"/>
  <c r="I36" i="161" a="1"/>
  <c r="AV90" i="161" a="1"/>
  <c r="BE128" i="161" a="1"/>
  <c r="N117" i="161" a="1"/>
  <c r="CH64" i="161" a="1"/>
  <c r="BM90" i="161" a="1"/>
  <c r="CH126" i="161" a="1"/>
  <c r="F65" i="161" a="1"/>
  <c r="AU54" i="161" a="1"/>
  <c r="CT74" i="161" a="1"/>
  <c r="O51" i="161" a="1"/>
  <c r="AV54" i="161" a="1"/>
  <c r="O68" i="161" a="1"/>
  <c r="AZ40" i="161" a="1"/>
  <c r="AV11" i="161" a="1"/>
  <c r="BK43" i="161" a="1"/>
  <c r="AK17" i="161" a="1"/>
  <c r="BZ52" i="161" a="1"/>
  <c r="AM50" i="161" a="1"/>
  <c r="R45" i="161" a="1"/>
  <c r="D73" i="161" a="1"/>
  <c r="CI42" i="161" a="1"/>
  <c r="CJ114" i="161" a="1"/>
  <c r="BS67" i="161" a="1"/>
  <c r="U29" i="161" a="1"/>
  <c r="AM104" i="161" a="1"/>
  <c r="AX42" i="161" a="1"/>
  <c r="U70" i="161" a="1"/>
  <c r="CH101" i="161" a="1"/>
  <c r="BV128" i="161" a="1"/>
  <c r="AR50" i="161" a="1"/>
  <c r="AQ9" i="161" a="1"/>
  <c r="CT31" i="161" a="1"/>
  <c r="CN62" i="161" a="1"/>
  <c r="U94" i="161" a="1"/>
  <c r="X20" i="161" a="1"/>
  <c r="C18" i="161" a="1"/>
  <c r="BR42" i="161" a="1"/>
  <c r="BN55" i="161" a="1"/>
  <c r="BY118" i="161" a="1"/>
  <c r="BD37" i="161" a="1"/>
  <c r="AW95" i="161" a="1"/>
  <c r="AG80" i="161" a="1"/>
  <c r="CN128" i="161" a="1"/>
  <c r="CJ126" i="161" a="1"/>
  <c r="BZ83" i="161" a="1"/>
  <c r="O4" i="161" a="1"/>
  <c r="F61" i="161" a="1"/>
  <c r="BB56" i="161" a="1"/>
  <c r="W44" i="161" a="1"/>
  <c r="BX19" i="161" a="1"/>
  <c r="CP106" i="161" a="1"/>
  <c r="BU23" i="161" a="1"/>
  <c r="BH112" i="161" a="1"/>
  <c r="L49" i="161" a="1"/>
  <c r="O124" i="161" a="1"/>
  <c r="R26" i="161" a="1"/>
  <c r="BV9" i="161" a="1"/>
  <c r="BB38" i="161" a="1"/>
  <c r="Z97" i="161" a="1"/>
  <c r="BZ103" i="161" a="1"/>
  <c r="T106" i="161" a="1"/>
  <c r="AQ24" i="161" a="1"/>
  <c r="CS125" i="161" a="1"/>
  <c r="AL125" i="161" a="1"/>
  <c r="N130" i="161" a="1"/>
  <c r="BV59" i="161" a="1"/>
  <c r="CO48" i="161" a="1"/>
  <c r="CO57" i="161" a="1"/>
  <c r="AL78" i="161" a="1"/>
  <c r="CI77" i="161" a="1"/>
  <c r="AU33" i="161" a="1"/>
  <c r="BI52" i="161" a="1"/>
  <c r="CD117" i="161" a="1"/>
  <c r="AL32" i="161" a="1"/>
  <c r="CD100" i="161" a="1"/>
  <c r="BH53" i="161" a="1"/>
  <c r="W7" i="161" a="1"/>
  <c r="BK87" i="161" a="1"/>
  <c r="BU30" i="161" a="1"/>
  <c r="AF51" i="161" a="1"/>
  <c r="AZ104" i="161" a="1"/>
  <c r="CP4" i="161" a="1"/>
  <c r="X42" i="161" a="1"/>
  <c r="BN108" i="161" a="1"/>
  <c r="U104" i="161" a="1"/>
  <c r="BW81" i="161" a="1"/>
  <c r="BI7" i="161" a="1"/>
  <c r="BD86" i="161" a="1"/>
  <c r="BU36" i="161" a="1"/>
  <c r="BR71" i="161" a="1"/>
  <c r="CI40" i="161" a="1"/>
  <c r="BD122" i="161" a="1"/>
  <c r="CR107" i="161" a="1"/>
  <c r="BB47" i="161" a="1"/>
  <c r="CI3" i="161" a="1"/>
  <c r="I130" i="161" a="1"/>
  <c r="BY123" i="161" a="1"/>
  <c r="CL122" i="161" a="1"/>
  <c r="X130" i="161" a="1"/>
  <c r="AJ37" i="161" a="1"/>
  <c r="CG108" i="161" a="1"/>
  <c r="AP17" i="161" a="1"/>
  <c r="AZ38" i="161" a="1"/>
  <c r="AK87" i="161" a="1"/>
  <c r="AZ69" i="161" a="1"/>
  <c r="CA13" i="161" a="1"/>
  <c r="BM48" i="161" a="1"/>
  <c r="M79" i="161" a="1"/>
  <c r="AC87" i="161" a="1"/>
  <c r="AM111" i="161" a="1"/>
  <c r="M38" i="161" a="1"/>
  <c r="X3" i="161" a="1"/>
  <c r="CS42" i="161" a="1"/>
  <c r="S50" i="161" a="1"/>
  <c r="AQ113" i="161" a="1"/>
  <c r="CK46" i="161" a="1"/>
  <c r="L28" i="161" a="1"/>
  <c r="C40" i="161" a="1"/>
  <c r="AW13" i="161" a="1"/>
  <c r="BE48" i="161" a="1"/>
  <c r="E125" i="161" a="1"/>
  <c r="Y56" i="161" a="1"/>
  <c r="BV38" i="161" a="1"/>
  <c r="CK111" i="161" a="1"/>
  <c r="J96" i="161" a="1"/>
  <c r="D838" i="46"/>
  <c r="CS65" i="161" a="1"/>
  <c r="Y36" i="161" a="1"/>
  <c r="D58" i="161" a="1"/>
  <c r="BN90" i="161" a="1"/>
  <c r="U127" i="161" a="1"/>
  <c r="U128" i="161" a="1"/>
  <c r="AY11" i="161" a="1"/>
  <c r="AP45" i="161" a="1"/>
  <c r="CJ87" i="161" a="1"/>
  <c r="AT84" i="161" a="1"/>
  <c r="AB78" i="161" a="1"/>
  <c r="BX123" i="161" a="1"/>
  <c r="BW102" i="161" a="1"/>
  <c r="BX106" i="161" a="1"/>
  <c r="N29" i="161" a="1"/>
  <c r="U84" i="161" a="1"/>
  <c r="D1328" i="46"/>
  <c r="CJ122" i="161" a="1"/>
  <c r="D129" i="161" a="1"/>
  <c r="CL28" i="161" a="1"/>
  <c r="BI57" i="161" a="1"/>
  <c r="V59" i="161" a="1"/>
  <c r="BF97" i="161" a="1"/>
  <c r="C93" i="161" a="1"/>
  <c r="CR122" i="161" a="1"/>
  <c r="E54" i="161" a="1"/>
  <c r="CQ53" i="161" a="1"/>
  <c r="N116" i="161" a="1"/>
  <c r="AP10" i="161" a="1"/>
  <c r="Y77" i="161" a="1"/>
  <c r="CU98" i="161" a="1"/>
  <c r="AK85" i="161" a="1"/>
  <c r="L59" i="161" a="1"/>
  <c r="CD105" i="161" a="1"/>
  <c r="CR34" i="161" a="1"/>
  <c r="L103" i="161" a="1"/>
  <c r="BW25" i="161" a="1"/>
  <c r="BV87" i="161" a="1"/>
  <c r="BH44" i="161" a="1"/>
  <c r="R5" i="161" a="1"/>
  <c r="G16" i="161" a="1"/>
  <c r="V84" i="161" a="1"/>
  <c r="AG17" i="161" a="1"/>
  <c r="BC16" i="161" a="1"/>
  <c r="W114" i="161" a="1"/>
  <c r="BZ99" i="161" a="1"/>
  <c r="CT102" i="161" a="1"/>
  <c r="BH70" i="161" a="1"/>
  <c r="P118" i="161" a="1"/>
  <c r="BD11" i="161" a="1"/>
  <c r="N46" i="161" a="1"/>
  <c r="Q130" i="161" a="1"/>
  <c r="BI27" i="161" a="1"/>
  <c r="K98" i="161" a="1"/>
  <c r="BU118" i="161" a="1"/>
  <c r="BI71" i="161" a="1"/>
  <c r="CG61" i="161" a="1"/>
  <c r="AX12" i="161" a="1"/>
  <c r="BZ68" i="161" a="1"/>
  <c r="CK22" i="161" a="1"/>
  <c r="AF55" i="161" a="1"/>
  <c r="AM45" i="161" a="1"/>
  <c r="AG46" i="161" a="1"/>
  <c r="CU17" i="161" a="1"/>
  <c r="AE65" i="161" a="1"/>
  <c r="BH63" i="161" a="1"/>
  <c r="CC72" i="161" a="1"/>
  <c r="R7" i="161" a="1"/>
  <c r="AD38" i="161" a="1"/>
  <c r="CQ122" i="161" a="1"/>
  <c r="AT4" i="161" a="1"/>
  <c r="AR93" i="161" a="1"/>
  <c r="BR102" i="161" a="1"/>
  <c r="BL12" i="161" a="1"/>
  <c r="BC50" i="161" a="1"/>
  <c r="AT10" i="161" a="1"/>
  <c r="AV78" i="161" a="1"/>
  <c r="CF119" i="161" a="1"/>
  <c r="BH132" i="161" a="1"/>
  <c r="F14" i="161" a="1"/>
  <c r="R12" i="161" a="1"/>
  <c r="C36" i="161" a="1"/>
  <c r="BS53" i="161" a="1"/>
  <c r="AV71" i="161" a="1"/>
  <c r="AS91" i="161" a="1"/>
  <c r="BY100" i="161" a="1"/>
  <c r="M19" i="161" a="1"/>
  <c r="CT76" i="161" a="1"/>
  <c r="AL92" i="161" a="1"/>
  <c r="CU128" i="161" a="1"/>
  <c r="AN31" i="161" a="1"/>
  <c r="Y86" i="161" a="1"/>
  <c r="L97" i="161" a="1"/>
  <c r="C89" i="161" a="1"/>
  <c r="CC46" i="161" a="1"/>
  <c r="BK100" i="161" a="1"/>
  <c r="CE8" i="161" a="1"/>
  <c r="AX51" i="161" a="1"/>
  <c r="F94" i="161" a="1"/>
  <c r="P107" i="161" a="1"/>
  <c r="AQ120" i="161" a="1"/>
  <c r="BX18" i="161" a="1"/>
  <c r="AF37" i="161" a="1"/>
  <c r="L101" i="161" a="1"/>
  <c r="BK88" i="161" a="1"/>
  <c r="AR56" i="161" a="1"/>
  <c r="AZ127" i="161" a="1"/>
  <c r="Q25" i="161" a="1"/>
  <c r="BU88" i="161" a="1"/>
  <c r="CA68" i="161" a="1"/>
  <c r="CA120" i="161" a="1"/>
  <c r="AF72" i="161" a="1"/>
  <c r="AM16" i="161" a="1"/>
  <c r="AP41" i="161" a="1"/>
  <c r="CC98" i="161" a="1"/>
  <c r="E33" i="161" a="1"/>
  <c r="J34" i="161" a="1"/>
  <c r="X97" i="161" a="1"/>
  <c r="J113" i="161" a="1"/>
  <c r="BX7" i="161" a="1"/>
  <c r="CC130" i="161" a="1"/>
  <c r="M48" i="161" a="1"/>
  <c r="BR8" i="161" a="1"/>
  <c r="CS114" i="161" a="1"/>
  <c r="CP89" i="161" a="1"/>
  <c r="AK62" i="161" a="1"/>
  <c r="BJ25" i="161" a="1"/>
  <c r="AT51" i="161" a="1"/>
  <c r="J125" i="161" a="1"/>
  <c r="AX90" i="161" a="1"/>
  <c r="CD6" i="161" a="1"/>
  <c r="AV87" i="161" a="1"/>
  <c r="F100" i="161" a="1"/>
  <c r="BZ7" i="161" a="1"/>
  <c r="AM15" i="161" a="1"/>
  <c r="BH89" i="161" a="1"/>
  <c r="CE118" i="161" a="1"/>
  <c r="CQ40" i="161" a="1"/>
  <c r="CB57" i="161" a="1"/>
  <c r="Z108" i="161" a="1"/>
  <c r="Q93" i="161" a="1"/>
  <c r="AJ30" i="161" a="1"/>
  <c r="AK83" i="161" a="1"/>
  <c r="CF31" i="161" a="1"/>
  <c r="CK114" i="161" a="1"/>
  <c r="Q131" i="161" a="1"/>
  <c r="AE85" i="161" a="1"/>
  <c r="BW124" i="161" a="1"/>
  <c r="V121" i="161" a="1"/>
  <c r="R86" i="161" a="1"/>
  <c r="BD13" i="161" a="1"/>
  <c r="AW119" i="161" a="1"/>
  <c r="CR88" i="161" a="1"/>
  <c r="X83" i="161" a="1"/>
  <c r="O26" i="161" a="1"/>
  <c r="BT83" i="161" a="1"/>
  <c r="BB48" i="161" a="1"/>
  <c r="CH111" i="161" a="1"/>
  <c r="Z56" i="161" a="1"/>
  <c r="CA125" i="161" a="1"/>
  <c r="BV64" i="161" a="1"/>
  <c r="BR10" i="161" a="1"/>
  <c r="AK9" i="161" a="1"/>
  <c r="BS131" i="161" a="1"/>
  <c r="BK127" i="161" a="1"/>
  <c r="R51" i="161" a="1"/>
  <c r="AM53" i="161" a="1"/>
  <c r="BQ77" i="161" a="1"/>
  <c r="J90" i="161" a="1"/>
  <c r="CP113" i="161" a="1"/>
  <c r="AN22" i="161" a="1"/>
  <c r="CN89" i="161" a="1"/>
  <c r="CR78" i="161" a="1"/>
  <c r="BZ81" i="161" a="1"/>
  <c r="CL69" i="161" a="1"/>
  <c r="CU43" i="161" a="1"/>
  <c r="BK130" i="161" a="1"/>
  <c r="CF122" i="161" a="1"/>
  <c r="I48" i="161" a="1"/>
  <c r="AS8" i="161" a="1"/>
  <c r="D35" i="161" a="1"/>
  <c r="CK125" i="161" a="1"/>
  <c r="CK72" i="161" a="1"/>
  <c r="X58" i="161" a="1"/>
  <c r="BE47" i="161" a="1"/>
  <c r="CD112" i="161" a="1"/>
  <c r="AO131" i="161" a="1"/>
  <c r="AG22" i="161" a="1"/>
  <c r="AF90" i="161" a="1"/>
  <c r="C85" i="161" a="1"/>
  <c r="AQ79" i="161" a="1"/>
  <c r="BN19" i="161" a="1"/>
  <c r="BK112" i="161" a="1"/>
  <c r="BQ113" i="161" a="1"/>
  <c r="BY13" i="161" a="1"/>
  <c r="V50" i="161" a="1"/>
  <c r="BC84" i="161" a="1"/>
  <c r="H122" i="161" a="1"/>
  <c r="CP8" i="161" a="1"/>
  <c r="BM27" i="161" a="1"/>
  <c r="AD111" i="161" a="1"/>
  <c r="AC45" i="161" a="1"/>
  <c r="U4" i="161" a="1"/>
  <c r="AW60" i="161" a="1"/>
  <c r="AQ32" i="161" a="1"/>
  <c r="CD24" i="161" a="1"/>
  <c r="CI20" i="161" a="1"/>
  <c r="M28" i="161" a="1"/>
  <c r="S112" i="161" a="1"/>
  <c r="AP47" i="161" a="1"/>
  <c r="CP46" i="161" a="1"/>
  <c r="CD77" i="161" a="1"/>
  <c r="CO106" i="161" a="1"/>
  <c r="BX94" i="161" a="1"/>
  <c r="I35" i="161" a="1"/>
  <c r="CT57" i="161" a="1"/>
  <c r="BG72" i="161" a="1"/>
  <c r="AZ58" i="161" a="1"/>
  <c r="CS3" i="161" a="1"/>
  <c r="BA21" i="161" a="1"/>
  <c r="CS66" i="161" a="1"/>
  <c r="AG40" i="161" a="1"/>
  <c r="CJ107" i="161" a="1"/>
  <c r="BU43" i="161" a="1"/>
  <c r="BX83" i="161" a="1"/>
  <c r="BZ22" i="161" a="1"/>
  <c r="X112" i="161" a="1"/>
  <c r="BE94" i="161" a="1"/>
  <c r="BQ85" i="161" a="1"/>
  <c r="O40" i="161" a="1"/>
  <c r="CF123" i="161" a="1"/>
  <c r="CA85" i="161" a="1"/>
  <c r="CQ61" i="161" a="1"/>
  <c r="AA93" i="161" a="1"/>
  <c r="AJ36" i="161" a="1"/>
  <c r="CS24" i="161" a="1"/>
  <c r="F18" i="161" a="1"/>
  <c r="CO38" i="161" a="1"/>
  <c r="CQ110" i="161" a="1"/>
  <c r="N22" i="161" a="1"/>
  <c r="BW127" i="161" a="1"/>
  <c r="AG11" i="161" a="1"/>
  <c r="CN49" i="161" a="1"/>
  <c r="W60" i="161" a="1"/>
  <c r="BR40" i="161" a="1"/>
  <c r="AM19" i="161" a="1"/>
  <c r="AD103" i="161" a="1"/>
  <c r="AB50" i="161" a="1"/>
  <c r="C5" i="161" a="1"/>
  <c r="AG62" i="161" a="1"/>
  <c r="AZ41" i="161" a="1"/>
  <c r="CM90" i="161" a="1"/>
  <c r="AX98" i="161" a="1"/>
  <c r="BI14" i="161" a="1"/>
  <c r="Q80" i="161" a="1"/>
  <c r="E53" i="161" a="1"/>
  <c r="CE23" i="161" a="1"/>
  <c r="AT19" i="161" a="1"/>
  <c r="Y64" i="161" a="1"/>
  <c r="J70" i="161" a="1"/>
  <c r="Y107" i="161" a="1"/>
  <c r="BJ46" i="161" a="1"/>
  <c r="CD78" i="161" a="1"/>
  <c r="CA5" i="161" a="1"/>
  <c r="AW47" i="161" a="1"/>
  <c r="V58" i="161" a="1"/>
  <c r="X56" i="161" a="1"/>
  <c r="CB104" i="161" a="1"/>
  <c r="O107" i="161" a="1"/>
  <c r="K113" i="161" a="1"/>
  <c r="AW26" i="161" a="1"/>
  <c r="F3" i="161" a="1"/>
  <c r="AO82" i="161" a="1"/>
  <c r="AV75" i="161" a="1"/>
  <c r="AM119" i="161" a="1"/>
  <c r="CR43" i="161" a="1"/>
  <c r="BR108" i="161" a="1"/>
  <c r="BI9" i="161" a="1"/>
  <c r="O112" i="161" a="1"/>
  <c r="AQ96" i="161" a="1"/>
  <c r="AE11" i="161" a="1"/>
  <c r="T127" i="161" a="1"/>
  <c r="AS81" i="161" a="1"/>
  <c r="CU127" i="161" a="1"/>
  <c r="Z71" i="161" a="1"/>
  <c r="CN124" i="161" a="1"/>
  <c r="BM81" i="161" a="1"/>
  <c r="AL22" i="161" a="1"/>
  <c r="BG103" i="161" a="1"/>
  <c r="BX20" i="161" a="1"/>
  <c r="BK103" i="161" a="1"/>
  <c r="L94" i="161" a="1"/>
  <c r="R6" i="161" a="1"/>
  <c r="CG95" i="161" a="1"/>
  <c r="D15" i="161" a="1"/>
  <c r="CL8" i="161" a="1"/>
  <c r="N26" i="161" a="1"/>
  <c r="BK82" i="161" a="1"/>
  <c r="BZ116" i="161" a="1"/>
  <c r="M55" i="161" a="1"/>
  <c r="AU40" i="161" a="1"/>
  <c r="CN85" i="161" a="1"/>
  <c r="CE35" i="161" a="1"/>
  <c r="CS122" i="161" a="1"/>
  <c r="BH35" i="161" a="1"/>
  <c r="BQ129" i="161" a="1"/>
  <c r="AE74" i="161" a="1"/>
  <c r="AG78" i="161" a="1"/>
  <c r="W93" i="161" a="1"/>
  <c r="X50" i="161" a="1"/>
  <c r="Y83" i="161" a="1"/>
  <c r="CF53" i="161" a="1"/>
  <c r="AZ20" i="161" a="1"/>
  <c r="AQ117" i="161" a="1"/>
  <c r="AE90" i="161" a="1"/>
  <c r="BU67" i="161" a="1"/>
  <c r="AS26" i="161" a="1"/>
  <c r="AX80" i="161" a="1"/>
  <c r="BK120" i="161" a="1"/>
  <c r="BB116" i="161" a="1"/>
  <c r="O85" i="161" a="1"/>
  <c r="AP99" i="161" a="1"/>
  <c r="BY96" i="161" a="1"/>
  <c r="BE14" i="161" a="1"/>
  <c r="BH39" i="161" a="1"/>
  <c r="G85" i="161" a="1"/>
  <c r="W95" i="161" a="1"/>
  <c r="Y100" i="161" a="1"/>
  <c r="BX87" i="161" a="1"/>
  <c r="AT65" i="161" a="1"/>
  <c r="CG114" i="161" a="1"/>
  <c r="R123" i="161" a="1"/>
  <c r="G75" i="161" a="1"/>
  <c r="AA105" i="161" a="1"/>
  <c r="AA50" i="161" a="1"/>
  <c r="AJ48" i="161" a="1"/>
  <c r="CA104" i="161" a="1"/>
  <c r="V107" i="161" a="1"/>
  <c r="CS81" i="161" a="1"/>
  <c r="BZ110" i="161" a="1"/>
  <c r="CA80" i="161" a="1"/>
  <c r="BM26" i="161" a="1"/>
  <c r="H64" i="161" a="1"/>
  <c r="BA57" i="161" a="1"/>
  <c r="CC40" i="161" a="1"/>
  <c r="AZ4" i="161" a="1"/>
  <c r="D1519" i="46"/>
  <c r="AN37" i="161" a="1"/>
  <c r="BC72" i="161" a="1"/>
  <c r="O60" i="161" a="1"/>
  <c r="T28" i="161" a="1"/>
  <c r="BW44" i="161" a="1"/>
  <c r="N106" i="161" a="1"/>
  <c r="Q120" i="161" a="1"/>
  <c r="BL107" i="161" a="1"/>
  <c r="S76" i="161" a="1"/>
  <c r="BX31" i="161" a="1"/>
  <c r="BG32" i="161" a="1"/>
  <c r="AG63" i="161" a="1"/>
  <c r="U5" i="161" a="1"/>
  <c r="AU22" i="161" a="1"/>
  <c r="BV85" i="161" a="1"/>
  <c r="CK61" i="161" a="1"/>
  <c r="AK131" i="161" a="1"/>
  <c r="AO18" i="161" a="1"/>
  <c r="W57" i="161" a="1"/>
  <c r="AZ63" i="161" a="1"/>
  <c r="Q36" i="161" a="1"/>
  <c r="Z87" i="161" a="1"/>
  <c r="AJ41" i="161" a="1"/>
  <c r="CR31" i="161" a="1"/>
  <c r="BF80" i="161" a="1"/>
  <c r="BY85" i="161" a="1"/>
  <c r="AU95" i="161" a="1"/>
  <c r="CE86" i="161" a="1"/>
  <c r="CH22" i="161" a="1"/>
  <c r="BI102" i="161" a="1"/>
  <c r="H108" i="161" a="1"/>
  <c r="U91" i="161" a="1"/>
  <c r="E124" i="161" a="1"/>
  <c r="P70" i="161" a="1"/>
  <c r="CQ19" i="161" a="1"/>
  <c r="BQ102" i="161" a="1"/>
  <c r="S128" i="161" a="1"/>
  <c r="BW100" i="161" a="1"/>
  <c r="AF7" i="161" a="1"/>
  <c r="CD3" i="161" a="1"/>
  <c r="BC105" i="161" a="1"/>
  <c r="O126" i="161" a="1"/>
  <c r="CJ60" i="161" a="1"/>
  <c r="AO78" i="161" a="1"/>
  <c r="CU62" i="161" a="1"/>
  <c r="T88" i="161" a="1"/>
  <c r="J42" i="161" a="1"/>
  <c r="AL74" i="161" a="1"/>
  <c r="CO3" i="161" a="1"/>
  <c r="AM70" i="161" a="1"/>
  <c r="BK126" i="161" a="1"/>
  <c r="G26" i="161" a="1"/>
  <c r="CC62" i="161" a="1"/>
  <c r="G84" i="161" a="1"/>
  <c r="AU20" i="161" a="1"/>
  <c r="Y9" i="161" a="1"/>
  <c r="D88" i="161" a="1"/>
  <c r="CI124" i="161" a="1"/>
  <c r="CD61" i="161" a="1"/>
  <c r="BF39" i="161" a="1"/>
  <c r="CS102" i="161" a="1"/>
  <c r="AK6" i="161" a="1"/>
  <c r="AS97" i="161" a="1"/>
  <c r="S82" i="161" a="1"/>
  <c r="CI28" i="161" a="1"/>
  <c r="AB48" i="161" a="1"/>
  <c r="CA64" i="161" a="1"/>
  <c r="CD109" i="161" a="1"/>
  <c r="G7" i="161" a="1"/>
  <c r="BS109" i="161" a="1"/>
  <c r="BZ98" i="161" a="1"/>
  <c r="M57" i="161" a="1"/>
  <c r="AW40" i="161" a="1"/>
  <c r="CQ112" i="161" a="1"/>
  <c r="CO39" i="161" a="1"/>
  <c r="X129" i="161" a="1"/>
  <c r="CD25" i="161" a="1"/>
  <c r="AB112" i="161" a="1"/>
  <c r="Q90" i="161" a="1"/>
  <c r="AG117" i="161" a="1"/>
  <c r="AU47" i="161" a="1"/>
  <c r="CE98" i="161" a="1"/>
  <c r="AT9" i="161" a="1"/>
  <c r="X81" i="161" a="1"/>
  <c r="BF9" i="161" a="1"/>
  <c r="Y7" i="161" a="1"/>
  <c r="R125" i="161" a="1"/>
  <c r="BR32" i="161" a="1"/>
  <c r="AK21" i="161" a="1"/>
  <c r="BT58" i="161" a="1"/>
  <c r="M36" i="161" a="1"/>
  <c r="AB35" i="161" a="1"/>
  <c r="Z125" i="161" a="1"/>
  <c r="CG16" i="161" a="1"/>
  <c r="CE77" i="161" a="1"/>
  <c r="V22" i="161" a="1"/>
  <c r="BW57" i="161" a="1"/>
  <c r="D96" i="161" a="1"/>
  <c r="N35" i="161" a="1"/>
  <c r="E57" i="161" a="1"/>
  <c r="N20" i="161" a="1"/>
  <c r="H116" i="161" a="1"/>
  <c r="BQ82" i="161" a="1"/>
  <c r="AC84" i="161" a="1"/>
  <c r="AW96" i="161" a="1"/>
  <c r="CC57" i="161" a="1"/>
  <c r="BB19" i="161" a="1"/>
  <c r="AV31" i="161" a="1"/>
  <c r="BM30" i="161" a="1"/>
  <c r="AZ48" i="161" a="1"/>
  <c r="AQ11" i="161" a="1"/>
  <c r="CT96" i="161" a="1"/>
  <c r="BZ78" i="161" a="1"/>
  <c r="CU70" i="161" a="1"/>
  <c r="AK57" i="161" a="1"/>
  <c r="BF59" i="161" a="1"/>
  <c r="CS131" i="161" a="1"/>
  <c r="AL40" i="161" a="1"/>
  <c r="AL57" i="161" a="1"/>
  <c r="Z62" i="161" a="1"/>
  <c r="AP19" i="161" a="1"/>
  <c r="BR41" i="161" a="1"/>
  <c r="AE19" i="161" a="1"/>
  <c r="BS110" i="161" a="1"/>
  <c r="CA74" i="161" a="1"/>
  <c r="AR100" i="161" a="1"/>
  <c r="BK69" i="161" a="1"/>
  <c r="CT100" i="161" a="1"/>
  <c r="BS119" i="161" a="1"/>
  <c r="CS36" i="161" a="1"/>
  <c r="AD84" i="161" a="1"/>
  <c r="CT11" i="161" a="1"/>
  <c r="BS91" i="161" a="1"/>
  <c r="AE15" i="161" a="1"/>
  <c r="BR26" i="161" a="1"/>
  <c r="BR46" i="161" a="1"/>
  <c r="H97" i="161" a="1"/>
  <c r="BH122" i="161" a="1"/>
  <c r="CK89" i="161" a="1"/>
  <c r="BE25" i="161" a="1"/>
  <c r="CU90" i="161" a="1"/>
  <c r="CT14" i="161" a="1"/>
  <c r="CS53" i="161" a="1"/>
  <c r="BJ23" i="161" a="1"/>
  <c r="AZ47" i="161" a="1"/>
  <c r="AQ67" i="161" a="1"/>
  <c r="V92" i="161" a="1"/>
  <c r="AR46" i="161" a="1"/>
  <c r="AN97" i="161" a="1"/>
  <c r="AL90" i="161" a="1"/>
  <c r="BS58" i="161" a="1"/>
  <c r="AA28" i="161" a="1"/>
  <c r="BE117" i="161" a="1"/>
  <c r="CR110" i="161" a="1"/>
  <c r="W18" i="161" a="1"/>
  <c r="P45" i="161" a="1"/>
  <c r="T59" i="161" a="1"/>
  <c r="F31" i="161" a="1"/>
  <c r="S17" i="161" a="1"/>
  <c r="J68" i="161" a="1"/>
  <c r="AS51" i="161" a="1"/>
  <c r="CS126" i="161" a="1"/>
  <c r="K107" i="161" a="1"/>
  <c r="CE52" i="161" a="1"/>
  <c r="BJ65" i="161" a="1"/>
  <c r="BE68" i="161" a="1"/>
  <c r="CH119" i="161" a="1"/>
  <c r="Z116" i="161" a="1"/>
  <c r="L87" i="161" a="1"/>
  <c r="BQ56" i="161" a="1"/>
  <c r="CG6" i="161" a="1"/>
  <c r="K112" i="161" a="1"/>
  <c r="AC98" i="161" a="1"/>
  <c r="CN93" i="161" a="1"/>
  <c r="BI32" i="161" a="1"/>
  <c r="AJ39" i="161" a="1"/>
  <c r="BI5" i="161" a="1"/>
  <c r="CH47" i="161" a="1"/>
  <c r="AN131" i="161" a="1"/>
  <c r="AU37" i="161" a="1"/>
  <c r="BL91" i="161" a="1"/>
  <c r="BR50" i="161" a="1"/>
  <c r="CU47" i="161" a="1"/>
  <c r="AJ61" i="161" a="1"/>
  <c r="P16" i="161" a="1"/>
  <c r="CT93" i="161" a="1"/>
  <c r="BH60" i="161" a="1"/>
  <c r="CG47" i="161" a="1"/>
  <c r="CQ3" i="161" a="1"/>
  <c r="BJ64" i="161" a="1"/>
  <c r="T61" i="161" a="1"/>
  <c r="BE32" i="161" a="1"/>
  <c r="N92" i="161" a="1"/>
  <c r="BJ129" i="161" a="1"/>
  <c r="R94" i="161" a="1"/>
  <c r="AT48" i="161" a="1"/>
  <c r="CE119" i="161" a="1"/>
  <c r="AA5" i="161" a="1"/>
  <c r="X106" i="161" a="1"/>
  <c r="AD41" i="161" a="1"/>
  <c r="CI63" i="161" a="1"/>
  <c r="AW105" i="161" a="1"/>
  <c r="C109" i="161" a="1"/>
  <c r="AR80" i="161" a="1"/>
  <c r="AM86" i="161" a="1"/>
  <c r="AX124" i="161" a="1"/>
  <c r="BZ57" i="161" a="1"/>
  <c r="P4" i="161" a="1"/>
  <c r="AN57" i="161" a="1"/>
  <c r="BB105" i="161" a="1"/>
  <c r="CC131" i="161" a="1"/>
  <c r="F126" i="161" a="1"/>
  <c r="BQ7" i="161" a="1"/>
  <c r="BZ45" i="161" a="1"/>
  <c r="AZ123" i="161" a="1"/>
  <c r="F91" i="161" a="1"/>
  <c r="BV115" i="161" a="1"/>
  <c r="CO13" i="161" a="1"/>
  <c r="CG50" i="161" a="1"/>
  <c r="BJ69" i="161" a="1"/>
  <c r="AY5" i="161" a="1"/>
  <c r="H4" i="161" a="1"/>
  <c r="V44" i="161" a="1"/>
  <c r="BF29" i="161" a="1"/>
  <c r="CR30" i="161" a="1"/>
  <c r="X132" i="161" a="1"/>
  <c r="J85" i="161" a="1"/>
  <c r="AS38" i="161" a="1"/>
  <c r="CL84" i="161" a="1"/>
  <c r="Z84" i="161" a="1"/>
  <c r="AY94" i="161" a="1"/>
  <c r="AT125" i="161" a="1"/>
  <c r="CB119" i="161" a="1"/>
  <c r="AA18" i="161" a="1"/>
  <c r="L15" i="161" a="1"/>
  <c r="CM131" i="161" a="1"/>
  <c r="X115" i="161" a="1"/>
  <c r="BG24" i="161" a="1"/>
  <c r="BC129" i="161" a="1"/>
  <c r="BV98" i="161" a="1"/>
  <c r="BD23" i="161" a="1"/>
  <c r="BQ124" i="161" a="1"/>
  <c r="G106" i="161" a="1"/>
  <c r="BD29" i="161" a="1"/>
  <c r="BS118" i="161" a="1"/>
  <c r="CE125" i="161" a="1"/>
  <c r="V129" i="161" a="1"/>
  <c r="AD60" i="161" a="1"/>
  <c r="AY4" i="161" a="1"/>
  <c r="CE17" i="161" a="1"/>
  <c r="AD26" i="161" a="1"/>
  <c r="AB102" i="161" a="1"/>
  <c r="CC35" i="161" a="1"/>
  <c r="CN55" i="161" a="1"/>
  <c r="M73" i="161" a="1"/>
  <c r="CT77" i="161" a="1"/>
  <c r="CE87" i="161" a="1"/>
  <c r="Q82" i="161" a="1"/>
  <c r="BC52" i="161" a="1"/>
  <c r="BA13" i="161" a="1"/>
  <c r="CF68" i="161" a="1"/>
  <c r="CC43" i="161" a="1"/>
  <c r="CO113" i="161" a="1"/>
  <c r="AT119" i="161" a="1"/>
  <c r="AF123" i="161" a="1"/>
  <c r="BS31" i="161" a="1"/>
  <c r="CJ70" i="161" a="1"/>
  <c r="AZ62" i="161" a="1"/>
  <c r="H96" i="161" a="1"/>
  <c r="AM84" i="161" a="1"/>
  <c r="BM79" i="161" a="1"/>
  <c r="BS43" i="161" a="1"/>
  <c r="H53" i="161" a="1"/>
  <c r="R128" i="161" a="1"/>
  <c r="W78" i="161" a="1"/>
  <c r="AB54" i="161" a="1"/>
  <c r="AW113" i="161" a="1"/>
  <c r="BU41" i="161" a="1"/>
  <c r="AF29" i="161" a="1"/>
  <c r="BG117" i="161" a="1"/>
  <c r="AZ103" i="161" a="1"/>
  <c r="T99" i="161" a="1"/>
  <c r="AL111" i="161" a="1"/>
  <c r="CF64" i="161" a="1"/>
  <c r="O16" i="161" a="1"/>
  <c r="BX43" i="161" a="1"/>
  <c r="CN20" i="161" a="1"/>
  <c r="M107" i="161" a="1"/>
  <c r="G102" i="161" a="1"/>
  <c r="AS58" i="161" a="1"/>
  <c r="AN80" i="161" a="1"/>
  <c r="CG59" i="161" a="1"/>
  <c r="J108" i="161" a="1"/>
  <c r="P95" i="161" a="1"/>
  <c r="X32" i="161" a="1"/>
  <c r="O35" i="161" a="1"/>
  <c r="X6" i="161" a="1"/>
  <c r="P9" i="161" a="1"/>
  <c r="BU83" i="161" a="1"/>
  <c r="CJ128" i="161" a="1"/>
  <c r="CS118" i="161" a="1"/>
  <c r="CN125" i="161" a="1"/>
  <c r="CK14" i="161" a="1"/>
  <c r="CJ80" i="161" a="1"/>
  <c r="BU99" i="161" a="1"/>
  <c r="CM18" i="161" a="1"/>
  <c r="CK107" i="161" a="1"/>
  <c r="BL63" i="161" a="1"/>
  <c r="V82" i="161" a="1"/>
  <c r="CB13" i="161" a="1"/>
  <c r="AU130" i="161" a="1"/>
  <c r="BK101" i="161" a="1"/>
  <c r="CL118" i="161" a="1"/>
  <c r="M113" i="161" a="1"/>
  <c r="CT85" i="161" a="1"/>
  <c r="CJ78" i="161" a="1"/>
  <c r="F87" i="161" a="1"/>
  <c r="AM51" i="161" a="1"/>
  <c r="CE11" i="161" a="1"/>
  <c r="AP110" i="161" a="1"/>
  <c r="BN130" i="161" a="1"/>
  <c r="AQ16" i="161" a="1"/>
  <c r="BM55" i="161" a="1"/>
  <c r="M61" i="161" a="1"/>
  <c r="AS62" i="161" a="1"/>
  <c r="CP18" i="161" a="1"/>
  <c r="N72" i="161" a="1"/>
  <c r="BD128" i="161" a="1"/>
  <c r="AW109" i="161" a="1"/>
  <c r="CQ113" i="161" a="1"/>
  <c r="AW118" i="161" a="1"/>
  <c r="CI122" i="161" a="1"/>
  <c r="BF61" i="161" a="1"/>
  <c r="CR71" i="161" a="1"/>
  <c r="F76" i="161" a="1"/>
  <c r="AX95" i="161" a="1"/>
  <c r="CH40" i="161" a="1"/>
  <c r="BU107" i="161" a="1"/>
  <c r="W4" i="161" a="1"/>
  <c r="F99" i="161" a="1"/>
  <c r="BM22" i="161" a="1"/>
  <c r="AO70" i="161" a="1"/>
  <c r="AX13" i="161" a="1"/>
  <c r="BW4" i="161" a="1"/>
  <c r="CL40" i="161" a="1"/>
  <c r="Y128" i="161" a="1"/>
  <c r="BQ86" i="161" a="1"/>
  <c r="BT49" i="161" a="1"/>
  <c r="I60" i="161" a="1"/>
  <c r="AM69" i="161" a="1"/>
  <c r="G44" i="161" a="1"/>
  <c r="E36" i="161" a="1"/>
  <c r="CG17" i="161" a="1"/>
  <c r="CH107" i="161" a="1"/>
  <c r="F10" i="161" a="1"/>
  <c r="AO95" i="161" a="1"/>
  <c r="E114" i="161" a="1"/>
  <c r="W92" i="161" a="1"/>
  <c r="CH94" i="161" a="1"/>
  <c r="O109" i="161" a="1"/>
  <c r="AB126" i="161" a="1"/>
  <c r="BC66" i="161" a="1"/>
  <c r="AY55" i="161" a="1"/>
  <c r="BE53" i="161" a="1"/>
  <c r="L23" i="161" a="1"/>
  <c r="CQ27" i="161" a="1"/>
  <c r="AW90" i="161" a="1"/>
  <c r="BB131" i="161" a="1"/>
  <c r="AZ11" i="161" a="1"/>
  <c r="AM60" i="161" a="1"/>
  <c r="AD19" i="161" a="1"/>
  <c r="BI69" i="161" a="1"/>
  <c r="Z39" i="161" a="1"/>
  <c r="K120" i="161" a="1"/>
  <c r="AG10" i="161" a="1"/>
  <c r="BW54" i="161" a="1"/>
  <c r="AT39" i="161" a="1"/>
  <c r="M11" i="161" a="1"/>
  <c r="BW77" i="161" a="1"/>
  <c r="CG129" i="161" a="1"/>
  <c r="CO42" i="161" a="1"/>
  <c r="H123" i="161" a="1"/>
  <c r="AF131" i="161" a="1"/>
  <c r="BL40" i="161" a="1"/>
  <c r="CU21" i="161" a="1"/>
  <c r="T125" i="161" a="1"/>
  <c r="P37" i="161" a="1"/>
  <c r="CK66" i="161" a="1"/>
  <c r="D1182" i="46"/>
  <c r="AU52" i="161" a="1"/>
  <c r="N84" i="161" a="1"/>
  <c r="CH82" i="161" a="1"/>
  <c r="CJ23" i="161" a="1"/>
  <c r="CQ65" i="161" a="1"/>
  <c r="AP33" i="161" a="1"/>
  <c r="AL16" i="161" a="1"/>
  <c r="H37" i="161" a="1"/>
  <c r="BJ59" i="161" a="1"/>
  <c r="CT63" i="161" a="1"/>
  <c r="AR124" i="161" a="1"/>
  <c r="CN111" i="161" a="1"/>
  <c r="AX29" i="161" a="1"/>
  <c r="CQ105" i="161" a="1"/>
  <c r="BS12" i="161" a="1"/>
  <c r="N105" i="161" a="1"/>
  <c r="CU121" i="161" a="1"/>
  <c r="E49" i="161" a="1"/>
  <c r="BG83" i="161" a="1"/>
  <c r="T7" i="161" a="1"/>
  <c r="CO4" i="161" a="1"/>
  <c r="BG89" i="161" a="1"/>
  <c r="CE120" i="161" a="1"/>
  <c r="V18" i="161" a="1"/>
  <c r="CG89" i="161" a="1"/>
  <c r="CN35" i="161" a="1"/>
  <c r="AG74" i="161" a="1"/>
  <c r="CB69" i="161" a="1"/>
  <c r="AM5" i="161" a="1"/>
  <c r="AJ110" i="161" a="1"/>
  <c r="AO61" i="161" a="1"/>
  <c r="G123" i="161" a="1"/>
  <c r="AZ3" i="161" a="1"/>
  <c r="BB7" i="161" a="1"/>
  <c r="BE4" i="161" a="1"/>
  <c r="CF15" i="161" a="1"/>
  <c r="AF36" i="161" a="1"/>
  <c r="AR125" i="161" a="1"/>
  <c r="CC116" i="161" a="1"/>
  <c r="BC77" i="161" a="1"/>
  <c r="BC83" i="161" a="1"/>
  <c r="BB74" i="161" a="1"/>
  <c r="AW102" i="161" a="1"/>
  <c r="CL10" i="161" a="1"/>
  <c r="F1" i="5"/>
  <c r="BZ46" i="161" a="1"/>
  <c r="AW63" i="161" a="1"/>
  <c r="Y120" i="161" a="1"/>
  <c r="AD20" i="161" a="1"/>
  <c r="CI58" i="161" a="1"/>
  <c r="CH19" i="161" a="1"/>
  <c r="CC12" i="161" a="1"/>
  <c r="CP31" i="161" a="1"/>
  <c r="AK124" i="161" a="1"/>
  <c r="CN104" i="161" a="1"/>
  <c r="C50" i="161" a="1"/>
  <c r="AC60" i="161" a="1"/>
  <c r="BI93" i="161" a="1"/>
  <c r="BU50" i="161" a="1"/>
  <c r="AN55" i="161" a="1"/>
  <c r="AT31" i="161" a="1"/>
  <c r="Z104" i="161" a="1"/>
  <c r="F114" i="161" a="1"/>
  <c r="CO95" i="161" a="1"/>
  <c r="Z119" i="161" a="1"/>
  <c r="F70" i="161" a="1"/>
  <c r="BX49" i="161" a="1"/>
  <c r="BD97" i="161" a="1"/>
  <c r="BI50" i="161" a="1"/>
  <c r="BA87" i="161" a="1"/>
  <c r="BJ29" i="161" a="1"/>
  <c r="CQ51" i="161" a="1"/>
  <c r="BZ105" i="161" a="1"/>
  <c r="F113" i="161" a="1"/>
  <c r="CI48" i="161" a="1"/>
  <c r="CL79" i="161" a="1"/>
  <c r="AN15" i="161" a="1"/>
  <c r="W84" i="161" a="1"/>
  <c r="BT63" i="161" a="1"/>
  <c r="AP54" i="161" a="1"/>
  <c r="CH56" i="161" a="1"/>
  <c r="AO9" i="161" a="1"/>
  <c r="BA15" i="161" a="1"/>
  <c r="T107" i="161" a="1"/>
  <c r="CT6" i="161" a="1"/>
  <c r="AJ60" i="161" a="1"/>
  <c r="BI40" i="161" a="1"/>
  <c r="P125" i="161" a="1"/>
  <c r="CP37" i="161" a="1"/>
  <c r="Y102" i="161" a="1"/>
  <c r="BN44" i="161" a="1"/>
  <c r="AW25" i="161" a="1"/>
  <c r="CP119" i="161" a="1"/>
  <c r="D36" i="161" a="1"/>
  <c r="L77" i="161" a="1"/>
  <c r="CJ61" i="161" a="1"/>
  <c r="BQ15" i="161" a="1"/>
  <c r="CJ90" i="161" a="1"/>
  <c r="AF121" i="161" a="1"/>
  <c r="J50" i="161" a="1"/>
  <c r="CE39" i="161" a="1"/>
  <c r="R25" i="161" a="1"/>
  <c r="T53" i="161" a="1"/>
  <c r="R130" i="161" a="1"/>
  <c r="V35" i="161" a="1"/>
  <c r="CP95" i="161" a="1"/>
  <c r="CQ11" i="161" a="1"/>
  <c r="BE63" i="161" a="1"/>
  <c r="S49" i="161" a="1"/>
  <c r="C22" i="161" a="1"/>
  <c r="BK107" i="161" a="1"/>
  <c r="BG31" i="161" a="1"/>
  <c r="BD132" i="161" a="1"/>
  <c r="CQ4" i="161" a="1"/>
  <c r="BM49" i="161" a="1"/>
  <c r="CP26" i="161" a="1"/>
  <c r="E115" i="161" a="1"/>
  <c r="CG126" i="161" a="1"/>
  <c r="CO84" i="161" a="1"/>
  <c r="BM96" i="161" a="1"/>
  <c r="BA109" i="161" a="1"/>
  <c r="O61" i="161" a="1"/>
  <c r="BX100" i="161" a="1"/>
  <c r="CL29" i="161" a="1"/>
  <c r="BQ105" i="161" a="1"/>
  <c r="AD112" i="161" a="1"/>
  <c r="C3" i="161" a="1"/>
  <c r="T74" i="161" a="1"/>
  <c r="D23" i="161" a="1"/>
  <c r="AT127" i="161" a="1"/>
  <c r="M120" i="161" a="1"/>
  <c r="CE53" i="161" a="1"/>
  <c r="CF105" i="161" a="1"/>
  <c r="CL39" i="161" a="1"/>
  <c r="AO15" i="161" a="1"/>
  <c r="BY112" i="161" a="1"/>
  <c r="BH104" i="161" a="1"/>
  <c r="AT81" i="161" a="1"/>
  <c r="CB37" i="161" a="1"/>
  <c r="AX128" i="161" a="1"/>
  <c r="J104" i="161" a="1"/>
  <c r="M122" i="161" a="1"/>
  <c r="CF79" i="161" a="1"/>
  <c r="AF86" i="161" a="1"/>
  <c r="G72" i="161" a="1"/>
  <c r="AQ19" i="161" a="1"/>
  <c r="J5" i="161" a="1"/>
  <c r="D411" i="46"/>
  <c r="CN18" i="161" a="1"/>
  <c r="CT94" i="161" a="1"/>
  <c r="O25" i="161" a="1"/>
  <c r="BS76" i="161" a="1"/>
  <c r="G57" i="161" a="1"/>
  <c r="G103" i="161" a="1"/>
  <c r="CH62" i="161" a="1"/>
  <c r="CB88" i="161" a="1"/>
  <c r="CJ81" i="161" a="1"/>
  <c r="BW60" i="161" a="1"/>
  <c r="CT86" i="161" a="1"/>
  <c r="AR86" i="161" a="1"/>
  <c r="AU110" i="161" a="1"/>
  <c r="BA47" i="161" a="1"/>
  <c r="H98" i="161" a="1"/>
  <c r="AT46" i="161" a="1"/>
  <c r="AE21" i="161" a="1"/>
  <c r="BF37" i="161" a="1"/>
  <c r="BV24" i="161" a="1"/>
  <c r="CG58" i="161" a="1"/>
  <c r="K11" i="161" a="1"/>
  <c r="BS98" i="161" a="1"/>
  <c r="AC31" i="161" a="1"/>
  <c r="AV130" i="161" a="1"/>
  <c r="CB106" i="161" a="1"/>
  <c r="X36" i="161" a="1"/>
  <c r="U111" i="161" a="1"/>
  <c r="K125" i="161" a="1"/>
  <c r="V113" i="161" a="1"/>
  <c r="W21" i="161" a="1"/>
  <c r="BK71" i="161" a="1"/>
  <c r="AJ31" i="161" a="1"/>
  <c r="BE74" i="161" a="1"/>
  <c r="AF8" i="161" a="1"/>
  <c r="BZ87" i="161" a="1"/>
  <c r="H35" i="161" a="1"/>
  <c r="BZ35" i="161" a="1"/>
  <c r="BC54" i="161" a="1"/>
  <c r="CS10" i="161" a="1"/>
  <c r="BB92" i="161" a="1"/>
  <c r="I17" i="161" a="1"/>
  <c r="AV7" i="161" a="1"/>
  <c r="AU76" i="161" a="1"/>
  <c r="AY38" i="161" a="1"/>
  <c r="AR48" i="161" a="1"/>
  <c r="CA102" i="161" a="1"/>
  <c r="U21" i="161" a="1"/>
  <c r="X82" i="161" a="1"/>
  <c r="F38" i="161" a="1"/>
  <c r="BX128" i="161" a="1"/>
  <c r="AU112" i="161" a="1"/>
  <c r="V109" i="161" a="1"/>
  <c r="CP61" i="161" a="1"/>
  <c r="AA48" i="161" a="1"/>
  <c r="AP23" i="161" a="1"/>
  <c r="CQ88" i="161" a="1"/>
  <c r="C100" i="161" a="1"/>
  <c r="AQ90" i="161" a="1"/>
  <c r="T15" i="161" a="1"/>
  <c r="CS99" i="161" a="1"/>
  <c r="AM127" i="161" a="1"/>
  <c r="BY95" i="161" a="1"/>
  <c r="Y21" i="161" a="1"/>
  <c r="AE95" i="161" a="1"/>
  <c r="CC7" i="161" a="1"/>
  <c r="BV47" i="161" a="1"/>
  <c r="BK10" i="161" a="1"/>
  <c r="BW97" i="161" a="1"/>
  <c r="AX54" i="161" a="1"/>
  <c r="BW59" i="161" a="1"/>
  <c r="BC32" i="161" a="1"/>
  <c r="CK11" i="161" a="1"/>
  <c r="BH41" i="161" a="1"/>
  <c r="CL42" i="161" a="1"/>
  <c r="O9" i="161" a="1"/>
  <c r="CG39" i="161" a="1"/>
  <c r="AP70" i="161" a="1"/>
  <c r="K84" i="161" a="1"/>
  <c r="AC33" i="161" a="1"/>
  <c r="CR108" i="161" a="1"/>
  <c r="AC109" i="161" a="1"/>
  <c r="CB91" i="161" a="1"/>
  <c r="BD33" i="161" a="1"/>
  <c r="J36" i="161" a="1"/>
  <c r="CN48" i="161" a="1"/>
  <c r="U42" i="161" a="1"/>
  <c r="T84" i="161" a="1"/>
  <c r="X88" i="161" a="1"/>
  <c r="W103" i="161" a="1"/>
  <c r="BY132" i="161" a="1"/>
  <c r="CJ63" i="161" a="1"/>
  <c r="BI83" i="161" a="1"/>
  <c r="CE75" i="161" a="1"/>
  <c r="CU99" i="161" a="1"/>
  <c r="AA11" i="161" a="1"/>
  <c r="CU51" i="161" a="1"/>
  <c r="BR45" i="161" a="1"/>
  <c r="N19" i="161" a="1"/>
  <c r="L35" i="161" a="1"/>
  <c r="BE92" i="161" a="1"/>
  <c r="BE23" i="161" a="1"/>
  <c r="AT101" i="161" a="1"/>
  <c r="K97" i="161" a="1"/>
  <c r="BI41" i="161" a="1"/>
  <c r="AN68" i="161" a="1"/>
  <c r="CB115" i="161" a="1"/>
  <c r="AA36" i="161" a="1"/>
  <c r="AJ130" i="161" a="1"/>
  <c r="BB64" i="161" a="1"/>
  <c r="CI92" i="161" a="1"/>
  <c r="BG3" i="161" a="1"/>
  <c r="S113" i="161" a="1"/>
  <c r="M127" i="161" a="1"/>
  <c r="H26" i="161" a="1"/>
  <c r="AG93" i="161" a="1"/>
  <c r="BW78" i="161" a="1"/>
  <c r="C130" i="161" a="1"/>
  <c r="BN67" i="161" a="1"/>
  <c r="T131" i="161" a="1"/>
  <c r="U120" i="161" a="1"/>
  <c r="V68" i="161" a="1"/>
  <c r="BE109" i="161" a="1"/>
  <c r="CD48" i="161" a="1"/>
  <c r="S66" i="161" a="1"/>
  <c r="CU28" i="161" a="1"/>
  <c r="CT127" i="161" a="1"/>
  <c r="N42" i="161" a="1"/>
  <c r="CF56" i="161" a="1"/>
  <c r="CA131" i="161" a="1"/>
  <c r="CJ31" i="161" a="1"/>
  <c r="U75" i="161" a="1"/>
  <c r="F21" i="161" a="1"/>
  <c r="AJ90" i="161" a="1"/>
  <c r="P108" i="161" a="1"/>
  <c r="CO55" i="161" a="1"/>
  <c r="Y132" i="161" a="1"/>
  <c r="BK56" i="161" a="1"/>
  <c r="O101" i="161" a="1"/>
  <c r="CQ102" i="161" a="1"/>
  <c r="BW99" i="161" a="1"/>
  <c r="AY97" i="161" a="1"/>
  <c r="CA7" i="161" a="1"/>
  <c r="BK60" i="161" a="1"/>
  <c r="BC114" i="161" a="1"/>
  <c r="I63" i="161" a="1"/>
  <c r="J124" i="161" a="1"/>
  <c r="AV21" i="161" a="1"/>
  <c r="AY117" i="161" a="1"/>
  <c r="D109" i="161" a="1"/>
  <c r="AL38" i="161" a="1"/>
  <c r="CM108" i="161" a="1"/>
  <c r="BM13" i="161" a="1"/>
  <c r="X84" i="161" a="1"/>
  <c r="CI62" i="161" a="1"/>
  <c r="BQ91" i="161" a="1"/>
  <c r="BK18" i="161" a="1"/>
  <c r="BE81" i="161" a="1"/>
  <c r="CK98" i="161" a="1"/>
  <c r="CB45" i="161" a="1"/>
  <c r="AO105" i="161" a="1"/>
  <c r="BH31" i="161" a="1"/>
  <c r="U71" i="161" a="1"/>
  <c r="F105" i="161" a="1"/>
  <c r="AJ53" i="161" a="1"/>
  <c r="AS48" i="161" a="1"/>
  <c r="BY53" i="161" a="1"/>
  <c r="CO63" i="161" a="1"/>
  <c r="BE105" i="161" a="1"/>
  <c r="AT20" i="161" a="1"/>
  <c r="AP29" i="161" a="1"/>
  <c r="CT35" i="161" a="1"/>
  <c r="BV71" i="161" a="1"/>
  <c r="AM85" i="161" a="1"/>
  <c r="BK77" i="161" a="1"/>
  <c r="BZ58" i="161" a="1"/>
  <c r="BU85" i="161" a="1"/>
  <c r="CG80" i="161" a="1"/>
  <c r="CK108" i="161" a="1"/>
  <c r="BS60" i="161" a="1"/>
  <c r="BH25" i="161" a="1"/>
  <c r="BU110" i="161" a="1"/>
  <c r="AW15" i="161" a="1"/>
  <c r="Q4" i="161" a="1"/>
  <c r="CA129" i="161" a="1"/>
  <c r="AO109" i="161" a="1"/>
  <c r="D78" i="161" a="1"/>
  <c r="CT109" i="161" a="1"/>
  <c r="CQ114" i="161" a="1"/>
  <c r="BL117" i="161" a="1"/>
  <c r="K24" i="161" a="1"/>
  <c r="U87" i="161" a="1"/>
  <c r="AT5" i="161" a="1"/>
  <c r="CS116" i="161" a="1"/>
  <c r="BH11" i="161" a="1"/>
  <c r="AM47" i="161" a="1"/>
  <c r="BV20" i="161" a="1"/>
  <c r="BQ126" i="161" a="1"/>
  <c r="C32" i="161" a="1"/>
  <c r="AZ18" i="161" a="1"/>
  <c r="AF96" i="161" a="1"/>
  <c r="CN26" i="161" a="1"/>
  <c r="O123" i="161" a="1"/>
  <c r="CO51" i="161" a="1"/>
  <c r="BK15" i="161" a="1"/>
  <c r="Q53" i="161" a="1"/>
  <c r="CF124" i="161" a="1"/>
  <c r="H121" i="161" a="1"/>
  <c r="BG122" i="161" a="1"/>
  <c r="BT82" i="161" a="1"/>
  <c r="CS57" i="161" a="1"/>
  <c r="BI109" i="161" a="1"/>
  <c r="CE32" i="161" a="1"/>
  <c r="BU100" i="161" a="1"/>
  <c r="BU49" i="161" a="1"/>
  <c r="K27" i="161" a="1"/>
  <c r="CT33" i="161" a="1"/>
  <c r="BL35" i="161" a="1"/>
  <c r="M71" i="161" a="1"/>
  <c r="AT54" i="161" a="1"/>
  <c r="L88" i="161" a="1"/>
  <c r="BX93" i="161" a="1"/>
  <c r="AS43" i="161" a="1"/>
  <c r="D1032" i="46"/>
  <c r="AQ124" i="161" a="1"/>
  <c r="BA111" i="161" a="1"/>
  <c r="L29" i="161" a="1"/>
  <c r="AF54" i="161" a="1"/>
  <c r="BQ74" i="161" a="1"/>
  <c r="Q71" i="161" a="1"/>
  <c r="BS11" i="161" a="1"/>
  <c r="BE97" i="161" a="1"/>
  <c r="H94" i="161" a="1"/>
  <c r="BS116" i="161" a="1"/>
  <c r="AQ23" i="161" a="1"/>
  <c r="X59" i="161" a="1"/>
  <c r="AU7" i="161" a="1"/>
  <c r="CP66" i="161" a="1"/>
  <c r="CN30" i="161" a="1"/>
  <c r="CC64" i="161" a="1"/>
  <c r="H54" i="161" a="1"/>
  <c r="BI130" i="161" a="1"/>
  <c r="X100" i="161" a="1"/>
  <c r="AJ116" i="161" a="1"/>
  <c r="BK24" i="161" a="1"/>
  <c r="BW69" i="161" a="1"/>
  <c r="AU50" i="161" a="1"/>
  <c r="F72" i="161" a="1"/>
  <c r="CF115" i="161" a="1"/>
  <c r="V91" i="161" a="1"/>
  <c r="BX42" i="161" a="1"/>
  <c r="K111" i="161" a="1"/>
  <c r="BQ54" i="161" a="1"/>
  <c r="F122" i="161" a="1"/>
  <c r="E117" i="161" a="1"/>
  <c r="AV41" i="161" a="1"/>
  <c r="N87" i="161" a="1"/>
  <c r="AT82" i="161" a="1"/>
  <c r="CP116" i="161" a="1"/>
  <c r="BB70" i="161" a="1"/>
  <c r="AD102" i="161" a="1"/>
  <c r="H113" i="161" a="1"/>
  <c r="CS111" i="161" a="1"/>
  <c r="AZ74" i="161" a="1"/>
  <c r="BR57" i="161" a="1"/>
  <c r="CU82" i="161" a="1"/>
  <c r="N82" i="161" a="1"/>
  <c r="Q11" i="161" a="1"/>
  <c r="CT46" i="161" a="1"/>
  <c r="O29" i="161" a="1"/>
  <c r="D62" i="161" a="1"/>
  <c r="BA32" i="161" a="1"/>
  <c r="J24" i="161" a="1"/>
  <c r="AV129" i="161" a="1"/>
  <c r="BC60" i="161" a="1"/>
  <c r="J40" i="161" a="1"/>
  <c r="AL7" i="161" a="1"/>
  <c r="Q32" i="161" a="1"/>
  <c r="F101" i="161" a="1"/>
  <c r="E72" i="161" a="1"/>
  <c r="CK17" i="161" a="1"/>
  <c r="BR54" i="161" a="1"/>
  <c r="AD113" i="161" a="1"/>
  <c r="R56" i="161" a="1"/>
  <c r="AA112" i="161" a="1"/>
  <c r="E13" i="161" a="1"/>
  <c r="T39" i="161" a="1"/>
  <c r="K126" i="161" a="1"/>
  <c r="CK29" i="161" a="1"/>
  <c r="CL7" i="161" a="1"/>
  <c r="Q98" i="161" a="1"/>
  <c r="CP7" i="161" a="1"/>
  <c r="BG94" i="161" a="1"/>
  <c r="AA45" i="161" a="1"/>
  <c r="CQ87" i="161" a="1"/>
  <c r="AZ51" i="161" a="1"/>
  <c r="AZ100" i="161" a="1"/>
  <c r="BJ85" i="161" a="1"/>
  <c r="R38" i="161" a="1"/>
  <c r="N103" i="161" a="1"/>
  <c r="CH118" i="161" a="1"/>
  <c r="AU3" i="161" a="1"/>
  <c r="CF66" i="161" a="1"/>
  <c r="AX17" i="161" a="1"/>
  <c r="X17" i="161" a="1"/>
  <c r="AA91" i="161" a="1"/>
  <c r="CH97" i="161" a="1"/>
  <c r="BG67" i="161" a="1"/>
  <c r="BM78" i="161" a="1"/>
  <c r="AO129" i="161" a="1"/>
  <c r="CQ103" i="161" a="1"/>
  <c r="CJ85" i="161" a="1"/>
  <c r="AC74" i="161" a="1"/>
  <c r="AO34" i="161" a="1"/>
  <c r="AJ49" i="161" a="1"/>
  <c r="CL81" i="161" a="1"/>
  <c r="AN81" i="161" a="1"/>
  <c r="AR47" i="161" a="1"/>
  <c r="BQ55" i="161" a="1"/>
  <c r="J116" i="161" a="1"/>
  <c r="CI24" i="161" a="1"/>
  <c r="AX87" i="161" a="1"/>
  <c r="BJ61" i="161" a="1"/>
  <c r="BX44" i="161" a="1"/>
  <c r="E96" i="161" a="1"/>
  <c r="AK54" i="161" a="1"/>
  <c r="BT67" i="161" a="1"/>
  <c r="BW30" i="161" a="1"/>
  <c r="BD83" i="161" a="1"/>
  <c r="BN62" i="161" a="1"/>
  <c r="I100" i="161" a="1"/>
  <c r="CS32" i="161" a="1"/>
  <c r="BH125" i="161" a="1"/>
  <c r="Z34" i="161" a="1"/>
  <c r="M39" i="161" a="1"/>
  <c r="BT46" i="161" a="1"/>
  <c r="R67" i="161" a="1"/>
  <c r="T31" i="161" a="1"/>
  <c r="CP36" i="161" a="1"/>
  <c r="K7" i="161" a="1"/>
  <c r="Z110" i="161" a="1"/>
  <c r="AJ33" i="161" a="1"/>
  <c r="I46" i="161" a="1"/>
  <c r="AA9" i="161" a="1"/>
  <c r="CT21" i="161" a="1"/>
  <c r="BJ82" i="161" a="1"/>
  <c r="AN112" i="161" a="1"/>
  <c r="BU71" i="161" a="1"/>
  <c r="AK120" i="161" a="1"/>
  <c r="CO65" i="161" a="1"/>
  <c r="AS104" i="161" a="1"/>
  <c r="CM68" i="161" a="1"/>
  <c r="AT8" i="161" a="1"/>
  <c r="BL51" i="161" a="1"/>
  <c r="Y39" i="161" a="1"/>
  <c r="BD9" i="161" a="1"/>
  <c r="CU88" i="161" a="1"/>
  <c r="AM72" i="161" a="1"/>
  <c r="BZ96" i="161" a="1"/>
  <c r="CR39" i="161" a="1"/>
  <c r="X73" i="161" a="1"/>
  <c r="G62" i="161" a="1"/>
  <c r="J20" i="161" a="1"/>
  <c r="CD58" i="161" a="1"/>
  <c r="CS63" i="161" a="1"/>
  <c r="AX61" i="161" a="1"/>
  <c r="AL94" i="161" a="1"/>
  <c r="BY7" i="161" a="1"/>
  <c r="AK65" i="161" a="1"/>
  <c r="F69" i="161" a="1"/>
  <c r="CH71" i="161" a="1"/>
  <c r="BD35" i="161" a="1"/>
  <c r="AV28" i="161" a="1"/>
  <c r="CM61" i="161" a="1"/>
  <c r="AN9" i="161" a="1"/>
  <c r="X27" i="161" a="1"/>
  <c r="AG108" i="161" a="1"/>
  <c r="CL34" i="161" a="1"/>
  <c r="T13" i="161" a="1"/>
  <c r="BU124" i="161" a="1"/>
  <c r="C23" i="161" a="1"/>
  <c r="Y68" i="161" a="1"/>
  <c r="D1170" i="46"/>
  <c r="AK104" i="161" a="1"/>
  <c r="U119" i="161" a="1"/>
  <c r="D416" i="46"/>
  <c r="BC98" i="161" a="1"/>
  <c r="CS7" i="161" a="1"/>
  <c r="C47" i="161" a="1"/>
  <c r="CH5" i="161" a="1"/>
  <c r="CO124" i="161" a="1"/>
  <c r="CU106" i="161" a="1"/>
  <c r="AU127" i="161" a="1"/>
  <c r="C8" i="161" a="1"/>
  <c r="CC39" i="161" a="1"/>
  <c r="AB80" i="161" a="1"/>
  <c r="BR37" i="161" a="1"/>
  <c r="BU45" i="161" a="1"/>
  <c r="H107" i="161" a="1"/>
  <c r="Q3" i="161" a="1"/>
  <c r="E101" i="161" a="1"/>
  <c r="I101" i="161" a="1"/>
  <c r="CB61" i="161" a="1"/>
  <c r="S91" i="161" a="1"/>
  <c r="BG100" i="161" a="1"/>
  <c r="CL132" i="161" a="1"/>
  <c r="CS130" i="161" a="1"/>
  <c r="CJ62" i="161" a="1"/>
  <c r="BN75" i="161" a="1"/>
  <c r="R3" i="161" a="1"/>
  <c r="Q114" i="161" a="1"/>
  <c r="BV109" i="161" a="1"/>
  <c r="BF63" i="161" a="1"/>
  <c r="BD28" i="161" a="1"/>
  <c r="CH6" i="161" a="1"/>
  <c r="AS112" i="161" a="1"/>
  <c r="BY60" i="161" a="1"/>
  <c r="AY116" i="161" a="1"/>
  <c r="CG81" i="161" a="1"/>
  <c r="BR16" i="161" a="1"/>
  <c r="BA30" i="161" a="1"/>
  <c r="CG125" i="161" a="1"/>
  <c r="BD49" i="161" a="1"/>
  <c r="V83" i="161" a="1"/>
  <c r="O23" i="161" a="1"/>
  <c r="BI28" i="161" a="1"/>
  <c r="BR93" i="161" a="1"/>
  <c r="T56" i="161" a="1"/>
  <c r="BW85" i="161" a="1"/>
  <c r="U36" i="161" a="1"/>
  <c r="G13" i="161" a="1"/>
  <c r="R50" i="161" a="1"/>
  <c r="C30" i="161" a="1"/>
  <c r="L107" i="161" a="1"/>
  <c r="CN28" i="161" a="1"/>
  <c r="K87" i="161" a="1"/>
  <c r="CJ51" i="161" a="1"/>
  <c r="CE99" i="161" a="1"/>
  <c r="CQ14" i="161" a="1"/>
  <c r="CK43" i="161" a="1"/>
  <c r="BC79" i="161" a="1"/>
  <c r="BD44" i="161" a="1"/>
  <c r="CL104" i="161" a="1"/>
  <c r="AM89" i="161" a="1"/>
  <c r="BY17" i="161" a="1"/>
  <c r="CR68" i="161" a="1"/>
  <c r="BF55" i="161" a="1"/>
  <c r="CQ24" i="161" a="1"/>
  <c r="BC110" i="161" a="1"/>
  <c r="CE79" i="161" a="1"/>
  <c r="CQ70" i="161" a="1"/>
  <c r="AN10" i="161" a="1"/>
  <c r="CN102" i="161" a="1"/>
  <c r="Y22" i="161" a="1"/>
  <c r="AV61" i="161" a="1"/>
  <c r="BZ89" i="161" a="1"/>
  <c r="AA80" i="161" a="1"/>
  <c r="AY30" i="161" a="1"/>
  <c r="CR54" i="161" a="1"/>
  <c r="BJ72" i="161" a="1"/>
  <c r="BB107" i="161" a="1"/>
  <c r="AS93" i="161" a="1"/>
  <c r="BV75" i="161" a="1"/>
  <c r="AW12" i="161" a="1"/>
  <c r="AD23" i="161" a="1"/>
  <c r="CQ130" i="161" a="1"/>
  <c r="BW67" i="161" a="1"/>
  <c r="V116" i="161" a="1"/>
  <c r="AA59" i="161" a="1"/>
  <c r="BN59" i="161" a="1"/>
  <c r="AU30" i="161" a="1"/>
  <c r="CU119" i="161" a="1"/>
  <c r="D50" i="161" a="1"/>
  <c r="H52" i="161" a="1"/>
  <c r="CR85" i="161" a="1"/>
  <c r="W39" i="161" a="1"/>
  <c r="CK37" i="161" a="1"/>
  <c r="BI17" i="161" a="1"/>
  <c r="BN29" i="161" a="1"/>
  <c r="AS90" i="161" a="1"/>
  <c r="AM17" i="161" a="1"/>
  <c r="AO35" i="161" a="1"/>
  <c r="CL86" i="161" a="1"/>
  <c r="P62" i="161" a="1"/>
  <c r="CK90" i="161" a="1"/>
  <c r="CU125" i="161" a="1"/>
  <c r="BV44" i="161" a="1"/>
  <c r="R88" i="161" a="1"/>
  <c r="AL56" i="161" a="1"/>
  <c r="AV110" i="161" a="1"/>
  <c r="AK96" i="161" a="1"/>
  <c r="AR105" i="161" a="1"/>
  <c r="CQ33" i="161" a="1"/>
  <c r="AF6" i="161" a="1"/>
  <c r="BG127" i="161" a="1"/>
  <c r="AS27" i="161" a="1"/>
  <c r="D56" i="161" a="1"/>
  <c r="BY35" i="161" a="1"/>
  <c r="E27" i="161" a="1"/>
  <c r="AO83" i="161" a="1"/>
  <c r="BS68" i="161" a="1"/>
  <c r="CG28" i="161" a="1"/>
  <c r="BT52" i="161" a="1"/>
  <c r="CQ95" i="161" a="1"/>
  <c r="BU8" i="161" a="1"/>
  <c r="W66" i="161" a="1"/>
  <c r="F12" i="161" a="1"/>
  <c r="AY42" i="161" a="1"/>
  <c r="BE116" i="161" a="1"/>
  <c r="BK104" i="161" a="1"/>
  <c r="BY77" i="161" a="1"/>
  <c r="BX11" i="161" a="1"/>
  <c r="BL3" i="161" a="1"/>
  <c r="BH114" i="161" a="1"/>
  <c r="CK7" i="161" a="1"/>
  <c r="BI66" i="161" a="1"/>
  <c r="AU27" i="161" a="1"/>
  <c r="CS61" i="161" a="1"/>
  <c r="BD69" i="161" a="1"/>
  <c r="BC36" i="161" a="1"/>
  <c r="BX45" i="161" a="1"/>
  <c r="CE7" i="161" a="1"/>
  <c r="AW49" i="161" a="1"/>
  <c r="AY78" i="161" a="1"/>
  <c r="BE50" i="161" a="1"/>
  <c r="BB18" i="161" a="1"/>
  <c r="AK39" i="161" a="1"/>
  <c r="BX23" i="161" a="1"/>
  <c r="AP78" i="161" a="1"/>
  <c r="H3" i="161" a="1"/>
  <c r="O66" i="161" a="1"/>
  <c r="CN37" i="161" a="1"/>
  <c r="BD100" i="161" a="1"/>
  <c r="BD109" i="161" a="1"/>
  <c r="BJ105" i="161" a="1"/>
  <c r="F121" i="161" a="1"/>
  <c r="CR23" i="161" a="1"/>
  <c r="AO103" i="161" a="1"/>
  <c r="BE132" i="161" a="1"/>
  <c r="CQ55" i="161" a="1"/>
  <c r="BQ106" i="161" a="1"/>
  <c r="CI97" i="161" a="1"/>
  <c r="BZ63" i="161" a="1"/>
  <c r="CK79" i="161" a="1"/>
  <c r="CI113" i="161" a="1"/>
  <c r="AQ57" i="161" a="1"/>
  <c r="CD55" i="161" a="1"/>
  <c r="BM43" i="161" a="1"/>
  <c r="O97" i="161" a="1"/>
  <c r="BJ36" i="161" a="1"/>
  <c r="AT36" i="161" a="1"/>
  <c r="BK95" i="161" a="1"/>
  <c r="CR16" i="161" a="1"/>
  <c r="CS91" i="161" a="1"/>
  <c r="BT123" i="161" a="1"/>
  <c r="CG23" i="161" a="1"/>
  <c r="BW101" i="161" a="1"/>
  <c r="BZ113" i="161" a="1"/>
  <c r="BT91" i="161" a="1"/>
  <c r="BB123" i="161" a="1"/>
  <c r="AT108" i="161" a="1"/>
  <c r="CK131" i="161" a="1"/>
  <c r="AM56" i="161" a="1"/>
  <c r="J82" i="161" a="1"/>
  <c r="BR128" i="161" a="1"/>
  <c r="D882" i="46"/>
  <c r="BF16" i="161" a="1"/>
  <c r="W27" i="161" a="1"/>
  <c r="BJ54" i="161" a="1"/>
  <c r="BG41" i="161" a="1"/>
  <c r="AV121" i="161" a="1"/>
  <c r="D1276" i="46"/>
  <c r="Q85" i="161" a="1"/>
  <c r="CP80" i="161" a="1"/>
  <c r="AS114" i="161" a="1"/>
  <c r="BU98" i="161" a="1"/>
  <c r="BT38" i="161" a="1"/>
  <c r="W20" i="161" a="1"/>
  <c r="BT84" i="161" a="1"/>
  <c r="CO50" i="161" a="1"/>
  <c r="AJ63" i="161" a="1"/>
  <c r="AM94" i="161" a="1"/>
  <c r="AZ32" i="161" a="1"/>
  <c r="CR119" i="161" a="1"/>
  <c r="D14" i="46"/>
  <c r="D1491" i="46"/>
  <c r="D944" i="46"/>
  <c r="D1025" i="46"/>
  <c r="D605" i="46"/>
  <c r="D1274" i="46"/>
  <c r="D1337" i="46"/>
  <c r="D1431" i="46"/>
  <c r="D929" i="46"/>
  <c r="D675" i="46"/>
  <c r="D1340" i="46"/>
  <c r="D353" i="46"/>
  <c r="D749" i="46"/>
  <c r="D543" i="46"/>
  <c r="D635" i="46"/>
  <c r="D1316" i="46"/>
  <c r="D835" i="46"/>
  <c r="D427" i="46"/>
  <c r="D390" i="46"/>
  <c r="D333" i="46"/>
  <c r="D1323" i="46"/>
  <c r="D418" i="46"/>
  <c r="D666" i="46"/>
  <c r="D859" i="46"/>
  <c r="D1465" i="46"/>
  <c r="D727" i="46"/>
  <c r="D40" i="46"/>
  <c r="D365" i="46"/>
  <c r="D429" i="46"/>
  <c r="D1165" i="46"/>
  <c r="D69" i="46"/>
  <c r="D412" i="46"/>
  <c r="D364" i="46"/>
  <c r="D1506" i="46"/>
  <c r="D715" i="46"/>
  <c r="D673" i="46"/>
  <c r="D883" i="46"/>
  <c r="D134" i="46"/>
  <c r="D198" i="46"/>
  <c r="D1469" i="46"/>
  <c r="D1484" i="46"/>
  <c r="D108" i="46"/>
  <c r="D261" i="46"/>
  <c r="D82" i="46"/>
  <c r="D717" i="46"/>
  <c r="D962" i="46"/>
  <c r="D872" i="46"/>
  <c r="D810" i="46"/>
  <c r="D1515" i="46"/>
  <c r="D405" i="46"/>
  <c r="D310" i="46"/>
  <c r="D1266" i="46"/>
  <c r="D166" i="46"/>
  <c r="D1129" i="46"/>
  <c r="D1270" i="46"/>
  <c r="D1246" i="46"/>
  <c r="D138" i="46"/>
  <c r="D260" i="46"/>
  <c r="D725" i="46"/>
  <c r="D1277" i="46"/>
  <c r="D1400" i="46"/>
  <c r="D451" i="46"/>
  <c r="D477" i="46"/>
  <c r="D1432" i="46"/>
  <c r="D180" i="46"/>
  <c r="D1526" i="46"/>
  <c r="D1375" i="46"/>
  <c r="D1495" i="46"/>
  <c r="D1136" i="46"/>
  <c r="D1285" i="46"/>
  <c r="D740" i="46"/>
  <c r="D989" i="46"/>
  <c r="D314" i="46"/>
  <c r="D1503" i="46"/>
  <c r="D603" i="46"/>
  <c r="D284" i="46"/>
  <c r="D1017" i="46"/>
  <c r="D554" i="46"/>
  <c r="D1112" i="46"/>
  <c r="D273" i="46"/>
  <c r="D1288" i="46"/>
  <c r="D993" i="46"/>
  <c r="D849" i="46"/>
  <c r="D662" i="46"/>
  <c r="D1414" i="46"/>
  <c r="D840" i="46"/>
  <c r="D1006" i="46"/>
  <c r="D216" i="46"/>
  <c r="D561" i="46"/>
  <c r="D11" i="46"/>
  <c r="D737" i="46"/>
  <c r="D54" i="46"/>
  <c r="D331" i="46"/>
  <c r="D913" i="46"/>
  <c r="D863" i="46"/>
  <c r="D332" i="46"/>
  <c r="D761" i="46"/>
  <c r="D136" i="46"/>
  <c r="D698" i="46"/>
  <c r="D1409" i="46"/>
  <c r="D1203" i="46"/>
  <c r="D410" i="46"/>
  <c r="D447" i="46"/>
  <c r="D1232" i="46"/>
  <c r="D294" i="46"/>
  <c r="D984" i="46"/>
  <c r="D1474" i="46"/>
  <c r="D106" i="46"/>
  <c r="D789" i="46"/>
  <c r="D1109" i="46"/>
  <c r="D1301" i="46"/>
  <c r="D1131" i="46"/>
  <c r="D363" i="46"/>
  <c r="D235" i="46"/>
  <c r="D851" i="46"/>
  <c r="D1117" i="46"/>
  <c r="D1242" i="46"/>
  <c r="D586" i="46"/>
  <c r="D277" i="46"/>
  <c r="D346" i="46"/>
  <c r="D155" i="46"/>
  <c r="D805" i="46"/>
  <c r="D1501" i="46"/>
  <c r="D173" i="46"/>
  <c r="D555" i="46"/>
  <c r="D744" i="46"/>
  <c r="D1378" i="46"/>
  <c r="D1461" i="46"/>
  <c r="D204" i="46"/>
  <c r="D843" i="46"/>
  <c r="D109" i="46"/>
  <c r="D233" i="46"/>
  <c r="D16" i="46"/>
  <c r="D440" i="46"/>
  <c r="D1076" i="46"/>
  <c r="D803" i="46"/>
  <c r="D842" i="46"/>
  <c r="D1381" i="46"/>
  <c r="D834" i="46"/>
  <c r="D965" i="46"/>
  <c r="D1547" i="46"/>
  <c r="D748" i="46"/>
  <c r="D732" i="46"/>
  <c r="D1100" i="46"/>
  <c r="D1488" i="46"/>
  <c r="D88" i="46"/>
  <c r="D486" i="46"/>
  <c r="D256" i="46"/>
  <c r="D785" i="46"/>
  <c r="D1543" i="46"/>
  <c r="D1514" i="46"/>
  <c r="D33" i="46"/>
  <c r="D886" i="46"/>
  <c r="D1267" i="46"/>
  <c r="D768" i="46"/>
  <c r="D1384" i="46"/>
  <c r="D196" i="46"/>
  <c r="D403" i="46"/>
  <c r="D274" i="46"/>
  <c r="D582" i="46"/>
  <c r="D290" i="46"/>
  <c r="D72" i="46"/>
  <c r="D533" i="46"/>
  <c r="D728" i="46"/>
  <c r="D1364" i="46"/>
  <c r="D183" i="46"/>
  <c r="D596" i="46"/>
  <c r="D223" i="46"/>
  <c r="D670" i="46"/>
  <c r="D468" i="46"/>
  <c r="D1086" i="46"/>
  <c r="D1324" i="46"/>
  <c r="D1546" i="46"/>
  <c r="D1137" i="46"/>
  <c r="D1151" i="46"/>
  <c r="D462" i="46"/>
  <c r="D769" i="46"/>
  <c r="D896" i="46"/>
  <c r="D1293" i="46"/>
  <c r="D386" i="46"/>
  <c r="D619" i="46"/>
  <c r="D1544" i="46"/>
  <c r="D433" i="46"/>
  <c r="D903" i="46"/>
  <c r="D659" i="46"/>
  <c r="D201" i="46"/>
  <c r="D809" i="46"/>
  <c r="D330" i="46"/>
  <c r="D240" i="46"/>
  <c r="D227" i="46"/>
  <c r="D820" i="46"/>
  <c r="D899" i="46"/>
  <c r="BK78" i="161" a="1"/>
  <c r="D742" i="46"/>
  <c r="D505" i="46"/>
  <c r="D766" i="46"/>
  <c r="D1317" i="46"/>
  <c r="D509" i="46"/>
  <c r="D1421" i="46"/>
  <c r="D217" i="46"/>
  <c r="D961" i="46"/>
  <c r="D1142" i="46"/>
  <c r="D415" i="46"/>
  <c r="D1158" i="46"/>
  <c r="D160" i="46"/>
  <c r="D234" i="46"/>
  <c r="D1205" i="46"/>
  <c r="D288" i="46"/>
  <c r="D1407" i="46"/>
  <c r="D1155" i="46"/>
  <c r="D1392" i="46"/>
  <c r="D1472" i="46"/>
  <c r="D406" i="46"/>
  <c r="D1295" i="46"/>
  <c r="D1127" i="46"/>
  <c r="D1570" i="46"/>
  <c r="D787" i="46"/>
  <c r="D102" i="46"/>
  <c r="D280" i="46"/>
  <c r="D764" i="46"/>
  <c r="D982" i="46"/>
  <c r="D1355" i="46"/>
  <c r="L10" i="161" a="1"/>
  <c r="BT47" i="161" a="1"/>
  <c r="CA90" i="161" a="1"/>
  <c r="T110" i="161" a="1"/>
  <c r="AE16" i="161" a="1"/>
  <c r="AC9" i="161" a="1"/>
  <c r="D906" i="46"/>
  <c r="AJ11" i="161" a="1"/>
  <c r="BW120" i="161" a="1"/>
  <c r="G65" i="161" a="1"/>
  <c r="AP114" i="161" a="1"/>
  <c r="J32" i="161" a="1"/>
  <c r="BA61" i="161" a="1"/>
  <c r="D1081" i="46"/>
  <c r="D504" i="46"/>
  <c r="D1098" i="46"/>
  <c r="D190" i="46"/>
  <c r="D1192" i="46"/>
  <c r="D1126" i="46"/>
  <c r="D1233" i="46"/>
  <c r="D1050" i="46"/>
  <c r="D860" i="46"/>
  <c r="D616" i="46"/>
  <c r="D705" i="46"/>
  <c r="D368" i="46"/>
  <c r="D1512" i="46"/>
  <c r="D295" i="46"/>
  <c r="D1191" i="46"/>
  <c r="D508" i="46"/>
  <c r="D1462" i="46"/>
  <c r="D745" i="46"/>
  <c r="D1459" i="46"/>
  <c r="D1146" i="46"/>
  <c r="D703" i="46"/>
  <c r="D1292" i="46"/>
  <c r="D1144" i="46"/>
  <c r="D128" i="46"/>
  <c r="D547" i="46"/>
  <c r="D481" i="46"/>
  <c r="D498" i="46"/>
  <c r="D1101" i="46"/>
  <c r="D178" i="46"/>
  <c r="K19" i="161" a="1"/>
  <c r="AU5" i="161" a="1"/>
  <c r="CQ104" i="161" a="1"/>
  <c r="AJ99" i="161" a="1"/>
  <c r="CS92" i="161" a="1"/>
  <c r="CL61" i="161" a="1"/>
  <c r="AW56" i="161" a="1"/>
  <c r="AN50" i="161" a="1"/>
  <c r="BD126" i="161" a="1"/>
  <c r="BV81" i="161" a="1"/>
  <c r="I42" i="161" a="1"/>
  <c r="O88" i="161" a="1"/>
  <c r="CI80" i="161" a="1"/>
  <c r="BE8" i="161" a="1"/>
  <c r="AZ50" i="161" a="1"/>
  <c r="AQ38" i="161" a="1"/>
  <c r="X126" i="161" a="1"/>
  <c r="BB91" i="161" a="1"/>
  <c r="BV65" i="161" a="1"/>
  <c r="AD7" i="161" a="1"/>
  <c r="O77" i="161" a="1"/>
  <c r="AN69" i="161" a="1"/>
  <c r="C124" i="161" a="1"/>
  <c r="AV25" i="161" a="1"/>
  <c r="CT61" i="161" a="1"/>
  <c r="AY132" i="161" a="1"/>
  <c r="U50" i="161" a="1"/>
  <c r="CH42" i="161" a="1"/>
  <c r="M20" i="161" a="1"/>
  <c r="D126" i="161" a="1"/>
  <c r="AK78" i="161" a="1"/>
  <c r="BL34" i="161" a="1"/>
  <c r="Q5" i="161" a="1"/>
  <c r="BQ12" i="161" a="1"/>
  <c r="AC116" i="161" a="1"/>
  <c r="CH95" i="161" a="1"/>
  <c r="AS24" i="161" a="1"/>
  <c r="AY100" i="161" a="1"/>
  <c r="AZ29" i="161" a="1"/>
  <c r="Z112" i="161" a="1"/>
  <c r="R126" i="161" a="1"/>
  <c r="CC15" i="161" a="1"/>
  <c r="AD127" i="161" a="1"/>
  <c r="CU59" i="161" a="1"/>
  <c r="AL76" i="161" a="1"/>
  <c r="H28" i="161" a="1"/>
  <c r="AC51" i="161" a="1"/>
  <c r="BS117" i="161" a="1"/>
  <c r="CA16" i="161" a="1"/>
  <c r="AA60" i="161" a="1"/>
  <c r="F83" i="161" a="1"/>
  <c r="G80" i="161" a="1"/>
  <c r="BK30" i="161" a="1"/>
  <c r="AD117" i="161" a="1"/>
  <c r="AD6" i="161" a="1"/>
  <c r="AU41" i="161" a="1"/>
  <c r="AA29" i="161" a="1"/>
  <c r="AW107" i="161" a="1"/>
  <c r="I20" i="161" a="1"/>
  <c r="T46" i="161" a="1"/>
  <c r="BN47" i="161" a="1"/>
  <c r="C34" i="161" a="1"/>
  <c r="D21" i="161" a="1"/>
  <c r="D1028" i="46"/>
  <c r="G30" i="161" a="1"/>
  <c r="CR40" i="161" a="1"/>
  <c r="CH34" i="161" a="1"/>
  <c r="AZ120" i="161" a="1"/>
  <c r="CJ22" i="161" a="1"/>
  <c r="Z41" i="161" a="1"/>
  <c r="Y92" i="161" a="1"/>
  <c r="AB124" i="161" a="1"/>
  <c r="CQ120" i="161" a="1"/>
  <c r="C116" i="161" a="1"/>
  <c r="AE38" i="161" a="1"/>
  <c r="AU46" i="161" a="1"/>
  <c r="CH87" i="161" a="1"/>
  <c r="N104" i="161" a="1"/>
  <c r="CD47" i="161" a="1"/>
  <c r="AU66" i="161" a="1"/>
  <c r="G88" i="161" a="1"/>
  <c r="BV28" i="161" a="1"/>
  <c r="BG35" i="161" a="1"/>
  <c r="BJ86" i="161" a="1"/>
  <c r="AX52" i="161" a="1"/>
  <c r="W131" i="161" a="1"/>
  <c r="AP87" i="161" a="1"/>
  <c r="Z44" i="161" a="1"/>
  <c r="X7" i="161" a="1"/>
  <c r="AC61" i="161" a="1"/>
  <c r="BL33" i="161" a="1"/>
  <c r="CH25" i="161" a="1"/>
  <c r="AJ62" i="161" a="1"/>
  <c r="E127" i="161" a="1"/>
  <c r="BK64" i="161" a="1"/>
  <c r="BT16" i="161" a="1"/>
  <c r="BR124" i="161" a="1"/>
  <c r="M65" i="161" a="1"/>
  <c r="AY39" i="161" a="1"/>
  <c r="U33" i="161" a="1"/>
  <c r="AN54" i="161" a="1"/>
  <c r="X46" i="161" a="1"/>
  <c r="BG27" i="161" a="1"/>
  <c r="AW72" i="161" a="1"/>
  <c r="D1130" i="46"/>
  <c r="D1402" i="46"/>
  <c r="D950" i="46"/>
  <c r="D1368" i="46"/>
  <c r="D1261" i="46"/>
  <c r="D943" i="46"/>
  <c r="D522" i="46"/>
  <c r="D1538" i="46"/>
  <c r="D536" i="46"/>
  <c r="D113" i="46"/>
  <c r="D960" i="46"/>
  <c r="D1504" i="46"/>
  <c r="D647" i="46"/>
  <c r="D763" i="46"/>
  <c r="D485" i="46"/>
  <c r="D1357" i="46"/>
  <c r="D48" i="46"/>
  <c r="D1307" i="46"/>
  <c r="D933" i="46"/>
  <c r="D1490" i="46"/>
  <c r="D1393" i="46"/>
  <c r="D1468" i="46"/>
  <c r="D598" i="46"/>
  <c r="D1349" i="46"/>
  <c r="D232" i="46"/>
  <c r="D1012" i="46"/>
  <c r="D499" i="46"/>
  <c r="D372" i="46"/>
  <c r="D1312" i="46"/>
  <c r="D114" i="46"/>
  <c r="D1140" i="46"/>
  <c r="D237" i="46"/>
  <c r="D291" i="46"/>
  <c r="D1124" i="46"/>
  <c r="D987" i="46"/>
  <c r="D668" i="46"/>
  <c r="D1183" i="46"/>
  <c r="D452" i="46"/>
  <c r="D17" i="46"/>
  <c r="D122" i="46"/>
  <c r="D552" i="46"/>
  <c r="D640" i="46"/>
  <c r="D528" i="46"/>
  <c r="D512" i="46"/>
  <c r="D1523" i="46"/>
  <c r="D208" i="46"/>
  <c r="D394" i="46"/>
  <c r="D581" i="46"/>
  <c r="D303" i="46"/>
  <c r="D376" i="46"/>
  <c r="D1315" i="46"/>
  <c r="D857" i="46"/>
  <c r="D441" i="46"/>
  <c r="D484" i="46"/>
  <c r="D1447" i="46"/>
  <c r="D279" i="46"/>
  <c r="D1169" i="46"/>
  <c r="D714" i="46"/>
  <c r="D979" i="46"/>
  <c r="D926" i="46"/>
  <c r="D500" i="46"/>
  <c r="D1498" i="46"/>
  <c r="D1251" i="46"/>
  <c r="D1163" i="46"/>
  <c r="D1021" i="46"/>
  <c r="D734" i="46"/>
  <c r="D1177" i="46"/>
  <c r="D1091" i="46"/>
  <c r="D1561" i="46"/>
  <c r="D1573" i="46"/>
  <c r="D213" i="46"/>
  <c r="D643" i="46"/>
  <c r="D1248" i="46"/>
  <c r="D1068" i="46"/>
  <c r="D696" i="46"/>
  <c r="D1439" i="46"/>
  <c r="D12" i="46"/>
  <c r="D1365" i="46"/>
  <c r="D958" i="46"/>
  <c r="D658" i="46"/>
  <c r="D1249" i="46"/>
  <c r="D873" i="46"/>
  <c r="D474" i="46"/>
  <c r="D132" i="46"/>
  <c r="D289" i="46"/>
  <c r="D50" i="46"/>
  <c r="D503" i="46"/>
  <c r="D321" i="46"/>
  <c r="D308" i="46"/>
  <c r="D610" i="46"/>
  <c r="D436" i="46"/>
  <c r="D1033" i="46"/>
  <c r="D373" i="46"/>
  <c r="D167" i="46"/>
  <c r="D884" i="46"/>
  <c r="D920" i="46"/>
  <c r="D524" i="46"/>
  <c r="D642" i="46"/>
  <c r="D780" i="46"/>
  <c r="D119" i="46"/>
  <c r="D597" i="46"/>
  <c r="D105" i="46"/>
  <c r="D154" i="46"/>
  <c r="D845" i="46"/>
  <c r="D1489" i="46"/>
  <c r="D1128" i="46"/>
  <c r="D735" i="46"/>
  <c r="D656" i="46"/>
  <c r="D1396" i="46"/>
  <c r="D262" i="46"/>
  <c r="D792" i="46"/>
  <c r="D57" i="46"/>
  <c r="D841" i="46"/>
  <c r="D778" i="46"/>
  <c r="D802" i="46"/>
  <c r="D409" i="46"/>
  <c r="D252" i="46"/>
  <c r="D940" i="46"/>
  <c r="D532" i="46"/>
  <c r="D622" i="46"/>
  <c r="D1026" i="46"/>
  <c r="D1143" i="46"/>
  <c r="D94" i="46"/>
  <c r="D798" i="46"/>
  <c r="D1190" i="46"/>
  <c r="D424" i="46"/>
  <c r="D594" i="46"/>
  <c r="D15" i="46"/>
  <c r="D1179" i="46"/>
  <c r="D408" i="46"/>
  <c r="D36" i="46"/>
  <c r="D91" i="46"/>
  <c r="D688" i="46"/>
  <c r="D545" i="46"/>
  <c r="D187" i="46"/>
  <c r="D601" i="46"/>
  <c r="D652" i="46"/>
  <c r="D1184" i="46"/>
  <c r="D399" i="46"/>
  <c r="D671" i="46"/>
  <c r="D1529" i="46"/>
  <c r="D1000" i="46"/>
  <c r="D267" i="46"/>
  <c r="D1194" i="46"/>
  <c r="D239" i="46"/>
  <c r="D1123" i="46"/>
  <c r="D1044" i="46"/>
  <c r="D660" i="46"/>
  <c r="D1115" i="46"/>
  <c r="D1420" i="46"/>
  <c r="D686" i="46"/>
  <c r="D1411" i="46"/>
  <c r="D35" i="46"/>
  <c r="D487" i="46"/>
  <c r="D1004" i="46"/>
  <c r="D193" i="46"/>
  <c r="D345" i="46"/>
  <c r="D323" i="46"/>
  <c r="D1363" i="46"/>
  <c r="D1522" i="46"/>
  <c r="D224" i="46"/>
  <c r="D381" i="46"/>
  <c r="D1342" i="46"/>
  <c r="D1394" i="46"/>
  <c r="D457" i="46"/>
  <c r="D450" i="46"/>
  <c r="D1535" i="46"/>
  <c r="D283" i="46"/>
  <c r="D1354" i="46"/>
  <c r="D143" i="46"/>
  <c r="D1502" i="46"/>
  <c r="D56" i="46"/>
  <c r="D458" i="46"/>
  <c r="D1377" i="46"/>
  <c r="D212" i="46"/>
  <c r="D19" i="46"/>
  <c r="D1173" i="46"/>
  <c r="D510" i="46"/>
  <c r="D1149" i="46"/>
  <c r="D615" i="46"/>
  <c r="D407" i="46"/>
  <c r="D1332" i="46"/>
  <c r="D495" i="46"/>
  <c r="D1528" i="46"/>
  <c r="D1451" i="46"/>
  <c r="D548" i="46"/>
  <c r="D1016" i="46"/>
  <c r="D299" i="46"/>
  <c r="D839" i="46"/>
  <c r="D1360" i="46"/>
  <c r="D241" i="46"/>
  <c r="D621" i="46"/>
  <c r="AC29" i="161" a="1"/>
  <c r="D387" i="46"/>
  <c r="D1562" i="46"/>
  <c r="D710" i="46"/>
  <c r="D1106" i="46"/>
  <c r="D738" i="46"/>
  <c r="D104" i="46"/>
  <c r="D81" i="46"/>
  <c r="D1195" i="46"/>
  <c r="D994" i="46"/>
  <c r="D175" i="46"/>
  <c r="D1039" i="46"/>
  <c r="D865" i="46"/>
  <c r="D774" i="46"/>
  <c r="D157" i="46"/>
  <c r="D826" i="46"/>
  <c r="D1168" i="46"/>
  <c r="D393" i="46"/>
  <c r="D627" i="46"/>
  <c r="D1122" i="46"/>
  <c r="D514" i="46"/>
  <c r="D1559" i="46"/>
  <c r="D941" i="46"/>
  <c r="D137" i="46"/>
  <c r="D471" i="46"/>
  <c r="D443" i="46"/>
  <c r="BY108" i="161" a="1"/>
  <c r="V33" i="161" a="1"/>
  <c r="CO7" i="161" a="1"/>
  <c r="AS106" i="161" a="1"/>
  <c r="J60" i="161" a="1"/>
  <c r="AO71" i="161" a="1"/>
  <c r="K18" i="161" a="1"/>
  <c r="BA83" i="161" a="1"/>
  <c r="CE31" i="161" a="1"/>
  <c r="AP21" i="161" a="1"/>
  <c r="BE22" i="161" a="1"/>
  <c r="AC65" i="161" a="1"/>
  <c r="AT111" i="161" a="1"/>
  <c r="D1343" i="46"/>
  <c r="D428" i="46"/>
  <c r="D1454" i="46"/>
  <c r="D67" i="46"/>
  <c r="D1478" i="46"/>
  <c r="D1510" i="46"/>
  <c r="D97" i="46"/>
  <c r="D361" i="46"/>
  <c r="D881" i="46"/>
  <c r="D319" i="46"/>
  <c r="D681" i="46"/>
  <c r="D1456" i="46"/>
  <c r="D519" i="46"/>
  <c r="D783" i="46"/>
  <c r="D1035" i="46"/>
  <c r="D1083" i="46"/>
  <c r="D1560" i="46"/>
  <c r="D866" i="46"/>
  <c r="D1099" i="46"/>
  <c r="D250" i="46"/>
  <c r="D352" i="46"/>
  <c r="D422" i="46"/>
  <c r="D752" i="46"/>
  <c r="D7" i="46"/>
  <c r="D828" i="46"/>
  <c r="D324" i="46"/>
  <c r="D369" i="46"/>
  <c r="K72" i="161" a="1"/>
  <c r="AQ22" i="161" a="1"/>
  <c r="CL57" i="161" a="1"/>
  <c r="T111" i="161" a="1"/>
  <c r="BS3" i="161" a="1"/>
  <c r="L41" i="161" a="1"/>
  <c r="D81" i="161" a="1"/>
  <c r="C69" i="161" a="1"/>
  <c r="AN105" i="161" a="1"/>
  <c r="BA97" i="161" a="1"/>
  <c r="CL117" i="161" a="1"/>
  <c r="M87" i="161" a="1"/>
  <c r="BF46" i="161" a="1"/>
  <c r="M83" i="161" a="1"/>
  <c r="BF122" i="161" a="1"/>
  <c r="AJ106" i="161" a="1"/>
  <c r="BS5" i="161" a="1"/>
  <c r="BY34" i="161" a="1"/>
  <c r="BX69" i="161" a="1"/>
  <c r="L95" i="161" a="1"/>
  <c r="BF67" i="161" a="1"/>
  <c r="AJ102" i="161" a="1"/>
  <c r="AB123" i="161" a="1"/>
  <c r="BW95" i="161" a="1"/>
  <c r="BR21" i="161" a="1"/>
  <c r="D1430" i="46"/>
  <c r="BG99" i="161" a="1"/>
  <c r="D219" i="46"/>
  <c r="AP22" i="161" a="1"/>
  <c r="AC115" i="161" a="1"/>
  <c r="I15" i="161" a="1"/>
  <c r="AB111" i="161" a="1"/>
  <c r="BV103" i="161" a="1"/>
  <c r="M129" i="161" a="1"/>
  <c r="AC67" i="161" a="1"/>
  <c r="CC86" i="161" a="1"/>
  <c r="F34" i="161" a="1"/>
  <c r="BR87" i="161" a="1"/>
  <c r="BV11" i="161" a="1"/>
  <c r="AB72" i="161" a="1"/>
  <c r="CE22" i="161" a="1"/>
  <c r="BN13" i="161" a="1"/>
  <c r="BM106" i="161" a="1"/>
  <c r="BT79" i="161" a="1"/>
  <c r="BU57" i="161" a="1"/>
  <c r="CT34" i="161" a="1"/>
  <c r="Z80" i="161" a="1"/>
  <c r="AY105" i="161" a="1"/>
  <c r="BF132" i="161" a="1"/>
  <c r="CB92" i="161" a="1"/>
  <c r="AK86" i="161" a="1"/>
  <c r="Z77" i="161" a="1"/>
  <c r="AC49" i="161" a="1"/>
  <c r="J41" i="161" a="1"/>
  <c r="BS62" i="161" a="1"/>
  <c r="BT43" i="161" a="1"/>
  <c r="BI80" i="161" a="1"/>
  <c r="U129" i="161" a="1"/>
  <c r="BQ36" i="161" a="1"/>
  <c r="O82" i="161" a="1"/>
  <c r="AP12" i="161" a="1"/>
  <c r="AF56" i="161" a="1"/>
  <c r="BY90" i="161" a="1"/>
  <c r="BQ23" i="161" a="1"/>
  <c r="AT37" i="161" a="1"/>
  <c r="D19" i="161" a="1"/>
  <c r="BS114" i="161" a="1"/>
  <c r="I44" i="161" a="1"/>
  <c r="CO61" i="161" a="1"/>
  <c r="S70" i="161" a="1"/>
  <c r="P10" i="161" a="1"/>
  <c r="CT128" i="161" a="1"/>
  <c r="AE24" i="161" a="1"/>
  <c r="C67" i="161" a="1"/>
  <c r="H50" i="161" a="1"/>
  <c r="AM31" i="161" a="1"/>
  <c r="CL103" i="161" a="1"/>
  <c r="R39" i="161" a="1"/>
  <c r="AY96" i="161" a="1"/>
  <c r="S10" i="161" a="1"/>
  <c r="BT131" i="161" a="1"/>
  <c r="CL68" i="161" a="1"/>
  <c r="CU75" i="161" a="1"/>
  <c r="BD61" i="161" a="1"/>
  <c r="AQ63" i="161" a="1"/>
  <c r="J106" i="161" a="1"/>
  <c r="BM123" i="161" a="1"/>
  <c r="AK11" i="161" a="1"/>
  <c r="AQ110" i="161" a="1"/>
  <c r="X12" i="161" a="1"/>
  <c r="CM5" i="161" a="1"/>
  <c r="N99" i="161" a="1"/>
  <c r="BG74" i="161" a="1"/>
  <c r="BK54" i="161" a="1"/>
  <c r="BT95" i="161" a="1"/>
  <c r="CI29" i="161" a="1"/>
  <c r="BQ20" i="161" a="1"/>
  <c r="CF51" i="161" a="1"/>
  <c r="Y20" i="161" a="1"/>
  <c r="J97" i="161" a="1"/>
  <c r="BZ41" i="161" a="1"/>
  <c r="CC42" i="161" a="1"/>
  <c r="BM74" i="161" a="1"/>
  <c r="AJ10" i="161" a="1"/>
  <c r="D383" i="46"/>
  <c r="D520" i="46"/>
  <c r="D1253" i="46"/>
  <c r="D731" i="46"/>
  <c r="D1486" i="46"/>
  <c r="D549" i="46"/>
  <c r="D957" i="46"/>
  <c r="D1320" i="46"/>
  <c r="D889" i="46"/>
  <c r="D1114" i="46"/>
  <c r="D968" i="46"/>
  <c r="D317" i="46"/>
  <c r="D595" i="46"/>
  <c r="D1452" i="46"/>
  <c r="D127" i="46"/>
  <c r="D916" i="46"/>
  <c r="D850" i="46"/>
  <c r="D1014" i="46"/>
  <c r="D624" i="46"/>
  <c r="D26" i="46"/>
  <c r="D650" i="46"/>
  <c r="D423" i="46"/>
  <c r="D30" i="46"/>
  <c r="D537" i="46"/>
  <c r="D1306" i="46"/>
  <c r="D1265" i="46"/>
  <c r="D784" i="46"/>
  <c r="D799" i="46"/>
  <c r="D818" i="46"/>
  <c r="D1524" i="46"/>
  <c r="D1505" i="46"/>
  <c r="D915" i="46"/>
  <c r="D191" i="46"/>
  <c r="D867" i="46"/>
  <c r="D322" i="46"/>
  <c r="D1401" i="46"/>
  <c r="D1225" i="46"/>
  <c r="D1284" i="46"/>
  <c r="D800" i="46"/>
  <c r="D1002" i="46"/>
  <c r="D1318" i="46"/>
  <c r="D1062" i="46"/>
  <c r="D1417" i="46"/>
  <c r="D1223" i="46"/>
  <c r="D1555" i="46"/>
  <c r="D1370" i="46"/>
  <c r="D1073" i="46"/>
  <c r="D244" i="46"/>
  <c r="D1389" i="46"/>
  <c r="D43" i="46"/>
  <c r="D96" i="46"/>
  <c r="D282" i="46"/>
  <c r="D829" i="46"/>
  <c r="D420" i="46"/>
  <c r="D1200" i="46"/>
  <c r="D781" i="46"/>
  <c r="D1201" i="46"/>
  <c r="D1551" i="46"/>
  <c r="D607" i="46"/>
  <c r="D988" i="46"/>
  <c r="D189" i="46"/>
  <c r="D711" i="46"/>
  <c r="D733" i="46"/>
  <c r="D1090" i="46"/>
  <c r="D723" i="46"/>
  <c r="D815" i="46"/>
  <c r="D575" i="46"/>
  <c r="D925" i="46"/>
  <c r="D1023" i="46"/>
  <c r="D1406" i="46"/>
  <c r="D1331" i="46"/>
  <c r="D1120" i="46"/>
  <c r="D268" i="46"/>
  <c r="D558" i="46"/>
  <c r="D448" i="46"/>
  <c r="D1310" i="46"/>
  <c r="D150" i="46"/>
  <c r="D1309" i="46"/>
  <c r="D325" i="46"/>
  <c r="D1029" i="46"/>
  <c r="D1031" i="46"/>
  <c r="D263" i="46"/>
  <c r="D672" i="46"/>
  <c r="D999" i="46"/>
  <c r="D674" i="46"/>
  <c r="D1556" i="46"/>
  <c r="D821" i="46"/>
  <c r="D566" i="46"/>
  <c r="D797" i="46"/>
  <c r="D942" i="46"/>
  <c r="D897" i="46"/>
  <c r="D1085" i="46"/>
  <c r="D199" i="46"/>
  <c r="D496" i="46"/>
  <c r="D572" i="46"/>
  <c r="D525" i="46"/>
  <c r="D976" i="46"/>
  <c r="D718" i="46"/>
  <c r="D1290" i="46"/>
  <c r="D1259" i="46"/>
  <c r="D844" i="46"/>
  <c r="D218" i="46"/>
  <c r="D1096" i="46"/>
  <c r="D918" i="46"/>
  <c r="D1286" i="46"/>
  <c r="D1475" i="46"/>
  <c r="D969" i="46"/>
  <c r="D1437" i="46"/>
  <c r="D891" i="46"/>
  <c r="D1563" i="46"/>
  <c r="D1568" i="46"/>
  <c r="D98" i="46"/>
  <c r="D249" i="46"/>
  <c r="D1283" i="46"/>
  <c r="D630" i="46"/>
  <c r="D1333" i="46"/>
  <c r="D1262" i="46"/>
  <c r="D125" i="46"/>
  <c r="D1196" i="46"/>
  <c r="D1507" i="46"/>
  <c r="D417" i="46"/>
  <c r="D858" i="46"/>
  <c r="D1534" i="46"/>
  <c r="D413" i="46"/>
  <c r="D753" i="46"/>
  <c r="D900" i="46"/>
  <c r="D762" i="46"/>
  <c r="D243" i="46"/>
  <c r="D636" i="46"/>
  <c r="D90" i="46"/>
  <c r="D211" i="46"/>
  <c r="D302" i="46"/>
  <c r="D1215" i="46"/>
  <c r="D794" i="46"/>
  <c r="D939" i="46"/>
  <c r="D343" i="46"/>
  <c r="D631" i="46"/>
  <c r="D1403" i="46"/>
  <c r="D795" i="46"/>
  <c r="D58" i="46"/>
  <c r="D1231" i="46"/>
  <c r="D1103" i="46"/>
  <c r="D1537" i="46"/>
  <c r="D133" i="46"/>
  <c r="D1334" i="46"/>
  <c r="D1525" i="46"/>
  <c r="D389" i="46"/>
  <c r="D92" i="46"/>
  <c r="D385" i="46"/>
  <c r="D347" i="46"/>
  <c r="D935" i="46"/>
  <c r="D421" i="46"/>
  <c r="D1303" i="46"/>
  <c r="D1045" i="46"/>
  <c r="D165" i="46"/>
  <c r="D667" i="46"/>
  <c r="D790" i="46"/>
  <c r="D1383" i="46"/>
  <c r="D1442" i="46"/>
  <c r="D1441" i="46"/>
  <c r="D490" i="46"/>
  <c r="D541" i="46"/>
  <c r="D1113" i="46"/>
  <c r="D159" i="46"/>
  <c r="D1305" i="46"/>
  <c r="D456" i="46"/>
  <c r="D309" i="46"/>
  <c r="D460" i="46"/>
  <c r="D951" i="46"/>
  <c r="D1079" i="46"/>
  <c r="D861" i="46"/>
  <c r="D355" i="46"/>
  <c r="D1485" i="46"/>
  <c r="D837" i="46"/>
  <c r="D892" i="46"/>
  <c r="D1043" i="46"/>
  <c r="D1350" i="46"/>
  <c r="D221" i="46"/>
  <c r="D327" i="46"/>
  <c r="D151" i="46"/>
  <c r="D813" i="46"/>
  <c r="D1376" i="46"/>
  <c r="D1257" i="46"/>
  <c r="D759" i="46"/>
  <c r="D341" i="46"/>
  <c r="D480" i="46"/>
  <c r="D349" i="46"/>
  <c r="D145" i="46"/>
  <c r="D934" i="46"/>
  <c r="D356" i="46"/>
  <c r="D1108" i="46"/>
  <c r="D1147" i="46"/>
  <c r="AK49" i="161" a="1"/>
  <c r="D1110" i="46"/>
  <c r="D606" i="46"/>
  <c r="D1125" i="46"/>
  <c r="D62" i="46"/>
  <c r="D1271" i="46"/>
  <c r="D1051" i="46"/>
  <c r="D5" i="46"/>
  <c r="D1358" i="46"/>
  <c r="D396" i="46"/>
  <c r="D1038" i="46"/>
  <c r="D1213" i="46"/>
  <c r="D767" i="46"/>
  <c r="D1015" i="46"/>
  <c r="D426" i="46"/>
  <c r="D1319" i="46"/>
  <c r="D59" i="46"/>
  <c r="D814" i="46"/>
  <c r="D168" i="46"/>
  <c r="D112" i="46"/>
  <c r="D93" i="46"/>
  <c r="D1434" i="46"/>
  <c r="D1238" i="46"/>
  <c r="D1080" i="46"/>
  <c r="D1282" i="46"/>
  <c r="D638" i="46"/>
  <c r="D1256" i="46"/>
  <c r="D756" i="46"/>
  <c r="D1150" i="46"/>
  <c r="D287" i="46"/>
  <c r="BD22" i="161" a="1"/>
  <c r="BL43" i="161" a="1"/>
  <c r="BC3" i="161" a="1"/>
  <c r="AB3" i="161" a="1"/>
  <c r="M70" i="161" a="1"/>
  <c r="CO83" i="161" a="1"/>
  <c r="BL129" i="161" a="1"/>
  <c r="BQ97" i="161" a="1"/>
  <c r="BH24" i="161" a="1"/>
  <c r="R60" i="161" a="1"/>
  <c r="AS64" i="161" a="1"/>
  <c r="R14" i="161" a="1"/>
  <c r="BF20" i="161" a="1"/>
  <c r="P76" i="161" a="1"/>
  <c r="D1418" i="46"/>
  <c r="D304" i="46"/>
  <c r="D1230" i="46"/>
  <c r="D1059" i="46"/>
  <c r="D1152" i="46"/>
  <c r="D819" i="46"/>
  <c r="D576" i="46"/>
  <c r="D162" i="46"/>
  <c r="D921" i="46"/>
  <c r="D359" i="46"/>
  <c r="D152" i="46"/>
  <c r="D491" i="46"/>
  <c r="D1157" i="46"/>
  <c r="D384" i="46"/>
  <c r="D1440" i="46"/>
  <c r="D245" i="46"/>
  <c r="D870" i="46"/>
  <c r="D516" i="46"/>
  <c r="D378" i="46"/>
  <c r="D1084" i="46"/>
  <c r="D1247" i="46"/>
  <c r="D1304" i="46"/>
  <c r="D932" i="46"/>
  <c r="D1063" i="46"/>
  <c r="D755" i="46"/>
  <c r="AL66" i="161" a="1"/>
  <c r="AW126" i="161" a="1"/>
  <c r="H74" i="161" a="1"/>
  <c r="V11" i="161" a="1"/>
  <c r="BV96" i="161" a="1"/>
  <c r="AO120" i="161" a="1"/>
  <c r="AE84" i="161" a="1"/>
  <c r="CF70" i="161" a="1"/>
  <c r="BH37" i="161" a="1"/>
  <c r="BN26" i="161" a="1"/>
  <c r="AO124" i="161" a="1"/>
  <c r="AP62" i="161" a="1"/>
  <c r="AB103" i="161" a="1"/>
  <c r="BA102" i="161" a="1"/>
  <c r="AW45" i="161" a="1"/>
  <c r="BD5" i="161" a="1"/>
  <c r="BJ128" i="161" a="1"/>
  <c r="BH33" i="161" a="1"/>
  <c r="CN77" i="161" a="1"/>
  <c r="AD93" i="161" a="1"/>
  <c r="W49" i="161" a="1"/>
  <c r="X5" i="161" a="1"/>
  <c r="CO126" i="161" a="1"/>
  <c r="BA115" i="161" a="1"/>
  <c r="AA126" i="161" a="1"/>
  <c r="BG68" i="161" a="1"/>
  <c r="Y16" i="161" a="1"/>
  <c r="BN85" i="161" a="1"/>
  <c r="AK127" i="161" a="1"/>
  <c r="J43" i="161" a="1"/>
  <c r="CP82" i="161" a="1"/>
  <c r="K70" i="161" a="1"/>
  <c r="BI90" i="161" a="1"/>
  <c r="AT34" i="161" a="1"/>
  <c r="D103" i="161" a="1"/>
  <c r="P43" i="161" a="1"/>
  <c r="AW14" i="161" a="1"/>
  <c r="BT59" i="161" a="1"/>
  <c r="AP9" i="161" a="1"/>
  <c r="CQ79" i="161" a="1"/>
  <c r="AP123" i="161" a="1"/>
  <c r="CI129" i="161" a="1"/>
  <c r="CL129" i="161" a="1"/>
  <c r="AD122" i="161" a="1"/>
  <c r="BD113" i="161" a="1"/>
  <c r="CF86" i="161" a="1"/>
  <c r="O31" i="161" a="1"/>
  <c r="AO76" i="161" a="1"/>
  <c r="AR51" i="161" a="1"/>
  <c r="CH86" i="161" a="1"/>
  <c r="K91" i="161" a="1"/>
  <c r="J56" i="161" a="1"/>
  <c r="BZ34" i="161" a="1"/>
  <c r="W96" i="161" a="1"/>
  <c r="AV64" i="161" a="1"/>
  <c r="AZ14" i="161" a="1"/>
  <c r="CT65" i="161" a="1"/>
  <c r="K29" i="161" a="1"/>
  <c r="K116" i="161" a="1"/>
  <c r="AE61" i="161" a="1"/>
  <c r="BT121" i="161" a="1"/>
  <c r="BI81" i="161" a="1"/>
  <c r="BY25" i="161" a="1"/>
  <c r="AY125" i="161" a="1"/>
  <c r="BT100" i="161" a="1"/>
  <c r="BB51" i="161" a="1"/>
  <c r="BZ107" i="161" a="1"/>
  <c r="AN96" i="161" a="1"/>
  <c r="S126" i="161" a="1"/>
  <c r="K74" i="161" a="1"/>
  <c r="CU81" i="161" a="1"/>
  <c r="U65" i="161" a="1"/>
  <c r="L84" i="161" a="1"/>
  <c r="CL37" i="161" a="1"/>
  <c r="F68" i="161" a="1"/>
  <c r="BW114" i="161" a="1"/>
  <c r="E58" i="161" a="1"/>
  <c r="Y53" i="161" a="1"/>
  <c r="CL124" i="161" a="1"/>
  <c r="AT32" i="161" a="1"/>
  <c r="BR112" i="161" a="1"/>
  <c r="AA34" i="161" a="1"/>
  <c r="CJ5" i="161" a="1"/>
  <c r="CO66" i="161" a="1"/>
  <c r="CL83" i="161" a="1"/>
  <c r="AT72" i="161" a="1"/>
  <c r="AP132" i="161" a="1"/>
  <c r="BF51" i="161" a="1"/>
  <c r="G58" i="161" a="1"/>
  <c r="CT28" i="161" a="1"/>
  <c r="BE111" i="161" a="1"/>
  <c r="BQ93" i="161" a="1"/>
  <c r="CC58" i="161" a="1"/>
  <c r="CK83" i="161" a="1"/>
  <c r="AG81" i="161" a="1"/>
  <c r="CU108" i="161" a="1"/>
  <c r="AU17" i="161" a="1"/>
  <c r="AM12" i="161" a="1"/>
  <c r="CL46" i="161" a="1"/>
  <c r="AT33" i="161" a="1"/>
  <c r="BJ84" i="161" a="1"/>
  <c r="CP11" i="161" a="1"/>
  <c r="CT78" i="161" a="1"/>
  <c r="AJ95" i="161" a="1"/>
  <c r="D1294" i="46"/>
  <c r="D617" i="46"/>
  <c r="D121" i="46"/>
  <c r="D612" i="46"/>
  <c r="D1228" i="46"/>
  <c r="D1102" i="46"/>
  <c r="D1395" i="46"/>
  <c r="D927" i="46"/>
  <c r="D931" i="46"/>
  <c r="D571" i="46"/>
  <c r="D230" i="46"/>
  <c r="D1055" i="46"/>
  <c r="D446" i="46"/>
  <c r="D1450" i="46"/>
  <c r="D904" i="46"/>
  <c r="D954" i="46"/>
  <c r="D1236" i="46"/>
  <c r="D278" i="46"/>
  <c r="D730" i="46"/>
  <c r="D1482" i="46"/>
  <c r="D817" i="46"/>
  <c r="D146" i="46"/>
  <c r="D360" i="46"/>
  <c r="D298" i="46"/>
  <c r="D1176" i="46"/>
  <c r="D1366" i="46"/>
  <c r="D432" i="46"/>
  <c r="D1072" i="46"/>
  <c r="D1022" i="46"/>
  <c r="D1116" i="46"/>
  <c r="D1517" i="46"/>
  <c r="D1058" i="46"/>
  <c r="D115" i="46"/>
  <c r="D464" i="46"/>
  <c r="D894" i="46"/>
  <c r="D1159" i="46"/>
  <c r="D760" i="46"/>
  <c r="D374" i="46"/>
  <c r="D1198" i="46"/>
  <c r="D37" i="46"/>
  <c r="D475" i="46"/>
  <c r="D793" i="46"/>
  <c r="D786" i="46"/>
  <c r="D836" i="46"/>
  <c r="D1347" i="46"/>
  <c r="D354" i="46"/>
  <c r="D1264" i="46"/>
  <c r="D1121" i="46"/>
  <c r="D1327" i="46"/>
  <c r="D1536" i="46"/>
  <c r="D1467" i="46"/>
  <c r="D1082" i="46"/>
  <c r="D1280" i="46"/>
  <c r="D492" i="46"/>
  <c r="D107" i="46"/>
  <c r="D1321" i="46"/>
  <c r="D923" i="46"/>
  <c r="D905" i="46"/>
  <c r="D1053" i="46"/>
  <c r="D682" i="46"/>
  <c r="D1466" i="46"/>
  <c r="D1078" i="46"/>
  <c r="D1405" i="46"/>
  <c r="D1036" i="46"/>
  <c r="D801" i="46"/>
  <c r="D702" i="46"/>
  <c r="D149" i="46"/>
  <c r="D1308" i="46"/>
  <c r="D177" i="46"/>
  <c r="D614" i="46"/>
  <c r="D275" i="46"/>
  <c r="D1571" i="46"/>
  <c r="D1410" i="46"/>
  <c r="D71" i="46"/>
  <c r="D599" i="46"/>
  <c r="D439" i="46"/>
  <c r="D242" i="46"/>
  <c r="D1214" i="46"/>
  <c r="D1481" i="46"/>
  <c r="D684" i="46"/>
  <c r="D135" i="46"/>
  <c r="D1435" i="46"/>
  <c r="D812" i="46"/>
  <c r="D970" i="46"/>
  <c r="D602" i="46"/>
  <c r="D1356" i="46"/>
  <c r="D1449" i="46"/>
  <c r="D470" i="46"/>
  <c r="D661" i="46"/>
  <c r="D1162" i="46"/>
  <c r="D358" i="46"/>
  <c r="D729" i="46"/>
  <c r="D46" i="46"/>
  <c r="D557" i="46"/>
  <c r="D816" i="46"/>
  <c r="D1496" i="46"/>
  <c r="D479" i="46"/>
  <c r="D637" i="46"/>
  <c r="D567" i="46"/>
  <c r="D1553" i="46"/>
  <c r="D628" i="46"/>
  <c r="D1330" i="46"/>
  <c r="D316" i="46"/>
  <c r="D1423" i="46"/>
  <c r="D887" i="46"/>
  <c r="D1444" i="46"/>
  <c r="D1269" i="46"/>
  <c r="D831" i="46"/>
  <c r="D1172" i="46"/>
  <c r="D1049" i="46"/>
  <c r="D669" i="46"/>
  <c r="D909" i="46"/>
  <c r="D130" i="46"/>
  <c r="D1408" i="46"/>
  <c r="D8" i="46"/>
  <c r="D1433" i="46"/>
  <c r="D445" i="46"/>
  <c r="D1001" i="46"/>
  <c r="D827" i="46"/>
  <c r="D757" i="46"/>
  <c r="D1385" i="46"/>
  <c r="D808" i="46"/>
  <c r="D1009" i="46"/>
  <c r="D182" i="46"/>
  <c r="D972" i="46"/>
  <c r="D131" i="46"/>
  <c r="D726" i="46"/>
  <c r="D978" i="46"/>
  <c r="D995" i="46"/>
  <c r="D1540" i="46"/>
  <c r="D185" i="46"/>
  <c r="D329" i="46"/>
  <c r="D1479" i="46"/>
  <c r="D871" i="46"/>
  <c r="D79" i="46"/>
  <c r="D609" i="46"/>
  <c r="D1572" i="46"/>
  <c r="D222" i="46"/>
  <c r="D236" i="46"/>
  <c r="D392" i="46"/>
  <c r="D992" i="46"/>
  <c r="D1346" i="46"/>
  <c r="D300" i="46"/>
  <c r="D1030" i="46"/>
  <c r="D1345" i="46"/>
  <c r="D99" i="46"/>
  <c r="D928" i="46"/>
  <c r="D1133" i="46"/>
  <c r="D45" i="46"/>
  <c r="D18" i="46"/>
  <c r="D563" i="46"/>
  <c r="D1005" i="46"/>
  <c r="D1057" i="46"/>
  <c r="D455" i="46"/>
  <c r="D264" i="46"/>
  <c r="D556" i="46"/>
  <c r="D225" i="46"/>
  <c r="D158" i="46"/>
  <c r="D179" i="46"/>
  <c r="D1171" i="46"/>
  <c r="D306" i="46"/>
  <c r="D1460" i="46"/>
  <c r="D1399" i="46"/>
  <c r="D313" i="46"/>
  <c r="D435" i="46"/>
  <c r="D259" i="46"/>
  <c r="D1313" i="46"/>
  <c r="D20" i="46"/>
  <c r="D578" i="46"/>
  <c r="D788" i="46"/>
  <c r="D707" i="46"/>
  <c r="D1359" i="46"/>
  <c r="D1499" i="46"/>
  <c r="D1428" i="46"/>
  <c r="D367" i="46"/>
  <c r="D856" i="46"/>
  <c r="D654" i="46"/>
  <c r="D538" i="46"/>
  <c r="D1180" i="46"/>
  <c r="D1219" i="46"/>
  <c r="D806" i="46"/>
  <c r="D338" i="46"/>
  <c r="D258" i="46"/>
  <c r="D1509" i="46"/>
  <c r="D238" i="46"/>
  <c r="D1111" i="46"/>
  <c r="D832" i="46"/>
  <c r="D86" i="46"/>
  <c r="D1105" i="46"/>
  <c r="D947" i="46"/>
  <c r="D694" i="46"/>
  <c r="D511" i="46"/>
  <c r="AR104" i="161" a="1"/>
  <c r="D1382" i="46"/>
  <c r="D246" i="46"/>
  <c r="D248" i="46"/>
  <c r="D907" i="46"/>
  <c r="D269" i="46"/>
  <c r="D655" i="46"/>
  <c r="D61" i="46"/>
  <c r="D1545" i="46"/>
  <c r="D917" i="46"/>
  <c r="D39" i="46"/>
  <c r="D425" i="46"/>
  <c r="D1060" i="46"/>
  <c r="D251" i="46"/>
  <c r="D553" i="46"/>
  <c r="D73" i="46"/>
  <c r="D1453" i="46"/>
  <c r="D1539" i="46"/>
  <c r="D1494" i="46"/>
  <c r="D854" i="46"/>
  <c r="D1362" i="46"/>
  <c r="D253" i="46"/>
  <c r="D1398" i="46"/>
  <c r="D1160" i="46"/>
  <c r="D497" i="46"/>
  <c r="D585" i="46"/>
  <c r="D919" i="46"/>
  <c r="D1278" i="46"/>
  <c r="AL48" i="161" a="1"/>
  <c r="BU86" i="161" a="1"/>
  <c r="BY103" i="161" a="1"/>
  <c r="BA128" i="161" a="1"/>
  <c r="CK75" i="161" a="1"/>
  <c r="CK27" i="161" a="1"/>
  <c r="BS28" i="161" a="1"/>
  <c r="O131" i="161" a="1"/>
  <c r="F102" i="161" a="1"/>
  <c r="AT11" i="161" a="1"/>
  <c r="BH105" i="161" a="1"/>
  <c r="CF55" i="161" a="1"/>
  <c r="D271" i="46"/>
  <c r="D1227" i="46"/>
  <c r="D568" i="46"/>
  <c r="D350" i="46"/>
  <c r="D1243" i="46"/>
  <c r="D966" i="46"/>
  <c r="D868" i="46"/>
  <c r="D830" i="46"/>
  <c r="D1374" i="46"/>
  <c r="D111" i="46"/>
  <c r="D562" i="46"/>
  <c r="D68" i="46"/>
  <c r="D22" i="46"/>
  <c r="D527" i="46"/>
  <c r="D902" i="46"/>
  <c r="D1311" i="46"/>
  <c r="D1237" i="46"/>
  <c r="D1329" i="46"/>
  <c r="D1260" i="46"/>
  <c r="D736" i="46"/>
  <c r="D589" i="46"/>
  <c r="D1567" i="46"/>
  <c r="D454" i="46"/>
  <c r="D194" i="46"/>
  <c r="D697" i="46"/>
  <c r="D483" i="46"/>
  <c r="D1476" i="46"/>
  <c r="D186" i="46"/>
  <c r="CF103" i="161" a="1"/>
  <c r="AS5" i="161" a="1"/>
  <c r="BU103" i="161" a="1"/>
  <c r="BC112" i="161" a="1"/>
  <c r="Y115" i="161" a="1"/>
  <c r="P119" i="161" a="1"/>
  <c r="AA130" i="161" a="1"/>
  <c r="BZ18" i="161" a="1"/>
  <c r="F6" i="161" a="1"/>
  <c r="R103" i="161" a="1"/>
  <c r="AF21" i="161" a="1"/>
  <c r="BG63" i="161" a="1"/>
  <c r="BV68" i="161" a="1"/>
  <c r="CD54" i="161" a="1"/>
  <c r="CP94" i="161" a="1"/>
  <c r="BC12" i="161" a="1"/>
  <c r="BY36" i="161" a="1"/>
  <c r="D75" i="161" a="1"/>
  <c r="AY25" i="161" a="1"/>
  <c r="BB124" i="161" a="1"/>
  <c r="BW11" i="161" a="1"/>
  <c r="CQ86" i="161" a="1"/>
  <c r="O113" i="161" a="1"/>
  <c r="BY27" i="161" a="1"/>
  <c r="CA108" i="161" a="1"/>
  <c r="H29" i="161" a="1"/>
  <c r="AW81" i="161" a="1"/>
  <c r="BT24" i="161" a="1"/>
  <c r="I116" i="161" a="1"/>
  <c r="BN80" i="161" a="1"/>
  <c r="BJ118" i="161" a="1"/>
  <c r="BI119" i="161" a="1"/>
  <c r="BH34" i="161" a="1"/>
  <c r="CP58" i="161" a="1"/>
  <c r="D1372" i="46"/>
  <c r="BJ75" i="161" a="1"/>
  <c r="L70" i="161" a="1"/>
  <c r="CF93" i="161" a="1"/>
  <c r="BA60" i="161" a="1"/>
  <c r="CO131" i="161" a="1"/>
  <c r="BL74" i="161" a="1"/>
  <c r="CA118" i="161" a="1"/>
  <c r="BF86" i="161" a="1"/>
  <c r="BL70" i="161" a="1"/>
  <c r="AD96" i="161" a="1"/>
  <c r="BJ14" i="161" a="1"/>
  <c r="BV90" i="161" a="1"/>
  <c r="CQ17" i="161" a="1"/>
  <c r="AT25" i="161" a="1"/>
  <c r="CS56" i="161" a="1"/>
  <c r="AR121" i="161" a="1"/>
  <c r="BM92" i="161" a="1"/>
  <c r="BN94" i="161" a="1"/>
  <c r="BN16" i="161" a="1"/>
  <c r="BY79" i="161" a="1"/>
  <c r="BA76" i="161" a="1"/>
  <c r="S127" i="161" a="1"/>
  <c r="CF121" i="161" a="1"/>
  <c r="CE93" i="161" a="1"/>
  <c r="G79" i="161" a="1"/>
  <c r="CT60" i="161" a="1"/>
  <c r="AK109" i="161" a="1"/>
  <c r="BF116" i="161" a="1"/>
  <c r="BQ30" i="161" a="1"/>
  <c r="R89" i="161" a="1"/>
  <c r="E46" i="161" a="1"/>
  <c r="T57" i="161" a="1"/>
  <c r="AJ83" i="161" a="1"/>
  <c r="AL24" i="161" a="1"/>
  <c r="CJ106" i="161" a="1"/>
  <c r="BV7" i="161" a="1"/>
  <c r="BI33" i="161" a="1"/>
  <c r="CG112" i="161" a="1"/>
  <c r="BY83" i="161" a="1"/>
  <c r="BH18" i="161" a="1"/>
  <c r="CJ118" i="161" a="1"/>
  <c r="CA38" i="161" a="1"/>
  <c r="AR26" i="161" a="1"/>
  <c r="L44" i="161" a="1"/>
  <c r="E119" i="161" a="1"/>
  <c r="W46" i="161" a="1"/>
  <c r="CN58" i="161" a="1"/>
  <c r="X98" i="161" a="1"/>
  <c r="AC124" i="161" a="1"/>
  <c r="CE116" i="161" a="1"/>
  <c r="CC114" i="161" a="1"/>
  <c r="CU31" i="161" a="1"/>
  <c r="CT116" i="161" a="1"/>
  <c r="Z129" i="161" a="1"/>
  <c r="BB128" i="161" a="1"/>
  <c r="BB106" i="161" a="1"/>
  <c r="BV125" i="161" a="1"/>
  <c r="I57" i="161" a="1"/>
  <c r="BX37" i="161" a="1"/>
  <c r="AQ20" i="161" a="1"/>
  <c r="AN125" i="161" a="1"/>
  <c r="Z105" i="161" a="1"/>
  <c r="D41" i="161" a="1"/>
  <c r="BW117" i="161" a="1"/>
  <c r="AN74" i="161" a="1"/>
  <c r="Q121" i="161" a="1"/>
  <c r="AE54" i="161" a="1"/>
  <c r="BV22" i="161" a="1"/>
  <c r="BX105" i="161" a="1"/>
  <c r="D1161" i="46"/>
  <c r="D200" i="46"/>
  <c r="D32" i="46"/>
  <c r="D592" i="46"/>
  <c r="D990" i="46"/>
  <c r="D1010" i="46"/>
  <c r="D880" i="46"/>
  <c r="D608" i="46"/>
  <c r="D466" i="46"/>
  <c r="D272" i="46"/>
  <c r="D1018" i="46"/>
  <c r="D1027" i="46"/>
  <c r="D400" i="46"/>
  <c r="D632" i="46"/>
  <c r="D1387" i="46"/>
  <c r="D351" i="46"/>
  <c r="D712" i="46"/>
  <c r="D66" i="46"/>
  <c r="D342" i="46"/>
  <c r="D1415" i="46"/>
  <c r="D1463" i="46"/>
  <c r="D846" i="46"/>
  <c r="D87" i="46"/>
  <c r="D569" i="46"/>
  <c r="D1397" i="46"/>
  <c r="D852" i="46"/>
  <c r="D1220" i="46"/>
  <c r="D1244" i="46"/>
  <c r="D770" i="46"/>
  <c r="D1339" i="46"/>
  <c r="D518" i="46"/>
  <c r="D1042" i="46"/>
  <c r="D600" i="46"/>
  <c r="D773" i="46"/>
  <c r="D276" i="46"/>
  <c r="D207" i="46"/>
  <c r="D1197" i="46"/>
  <c r="D1436" i="46"/>
  <c r="D1065" i="46"/>
  <c r="D1034" i="46"/>
  <c r="D1077" i="46"/>
  <c r="D997" i="46"/>
  <c r="D691" i="46"/>
  <c r="D765" i="46"/>
  <c r="D1511" i="46"/>
  <c r="D777" i="46"/>
  <c r="D1448" i="46"/>
  <c r="D1134" i="46"/>
  <c r="D430" i="46"/>
  <c r="D779" i="46"/>
  <c r="D1148" i="46"/>
  <c r="D44" i="46"/>
  <c r="D1513" i="46"/>
  <c r="D49" i="46"/>
  <c r="D526" i="46"/>
  <c r="D1413" i="46"/>
  <c r="D874" i="46"/>
  <c r="D1438" i="46"/>
  <c r="D442" i="46"/>
  <c r="D1275" i="46"/>
  <c r="D13" i="46"/>
  <c r="D1289" i="46"/>
  <c r="D215" i="46"/>
  <c r="D129" i="46"/>
  <c r="D1386" i="46"/>
  <c r="D1067" i="46"/>
  <c r="D895" i="46"/>
  <c r="D771" i="46"/>
  <c r="D463" i="46"/>
  <c r="D74" i="46"/>
  <c r="D174" i="46"/>
  <c r="D580" i="46"/>
  <c r="D700" i="46"/>
  <c r="D1175" i="46"/>
  <c r="D1056" i="46"/>
  <c r="D1255" i="46"/>
  <c r="D23" i="46"/>
  <c r="D402" i="46"/>
  <c r="D431" i="46"/>
  <c r="D1422" i="46"/>
  <c r="D1314" i="46"/>
  <c r="D879" i="46"/>
  <c r="D1003" i="46"/>
  <c r="D64" i="46"/>
  <c r="D1047" i="46"/>
  <c r="D78" i="46"/>
  <c r="D337" i="46"/>
  <c r="D1174" i="46"/>
  <c r="D398" i="46"/>
  <c r="D1335" i="46"/>
  <c r="D1480" i="46"/>
  <c r="D1095" i="46"/>
  <c r="D459" i="46"/>
  <c r="D758" i="46"/>
  <c r="D683" i="46"/>
  <c r="D1216" i="46"/>
  <c r="D307" i="46"/>
  <c r="D847" i="46"/>
  <c r="D1104" i="46"/>
  <c r="D123" i="46"/>
  <c r="D791" i="46"/>
  <c r="D1558" i="46"/>
  <c r="D1470" i="46"/>
  <c r="D9" i="46"/>
  <c r="D542" i="46"/>
  <c r="D419" i="46"/>
  <c r="D955" i="46"/>
  <c r="D1224" i="46"/>
  <c r="D583" i="46"/>
  <c r="D281" i="46"/>
  <c r="D124" i="46"/>
  <c r="D126" i="46"/>
  <c r="D1118" i="46"/>
  <c r="D937" i="46"/>
  <c r="D1135" i="46"/>
  <c r="D1457" i="46"/>
  <c r="D535" i="46"/>
  <c r="D741" i="46"/>
  <c r="D901" i="46"/>
  <c r="D1229" i="46"/>
  <c r="D876" i="46"/>
  <c r="D1156" i="46"/>
  <c r="D292" i="46"/>
  <c r="D1281" i="46"/>
  <c r="D559" i="46"/>
  <c r="D910" i="46"/>
  <c r="D590" i="46"/>
  <c r="D141" i="46"/>
  <c r="D1186" i="46"/>
  <c r="D380" i="46"/>
  <c r="D195" i="46"/>
  <c r="D1239" i="46"/>
  <c r="D76" i="46"/>
  <c r="D513" i="46"/>
  <c r="D266" i="46"/>
  <c r="D395" i="46"/>
  <c r="D1549" i="46"/>
  <c r="D584" i="46"/>
  <c r="D28" i="46"/>
  <c r="D1107" i="46"/>
  <c r="D229" i="46"/>
  <c r="D255" i="46"/>
  <c r="D956" i="46"/>
  <c r="D1352" i="46"/>
  <c r="D1008" i="46"/>
  <c r="D1541" i="46"/>
  <c r="D579" i="46"/>
  <c r="D110" i="46"/>
  <c r="D634" i="46"/>
  <c r="D47" i="46"/>
  <c r="D690" i="46"/>
  <c r="D434" i="46"/>
  <c r="D676" i="46"/>
  <c r="D478" i="46"/>
  <c r="D796" i="46"/>
  <c r="D117" i="46"/>
  <c r="D1167" i="46"/>
  <c r="D1521" i="46"/>
  <c r="D751" i="46"/>
  <c r="D996" i="46"/>
  <c r="D1532" i="46"/>
  <c r="D336" i="46"/>
  <c r="D1412" i="46"/>
  <c r="D24" i="46"/>
  <c r="D719" i="46"/>
  <c r="D1296" i="46"/>
  <c r="D70" i="46"/>
  <c r="D1300" i="46"/>
  <c r="D720" i="46"/>
  <c r="D305" i="46"/>
  <c r="D754" i="46"/>
  <c r="D912" i="46"/>
  <c r="D334" i="46"/>
  <c r="D320" i="46"/>
  <c r="D1548" i="46"/>
  <c r="D825" i="46"/>
  <c r="D1185" i="46"/>
  <c r="D646" i="46"/>
  <c r="D1391" i="46"/>
  <c r="D641" i="46"/>
  <c r="D1390" i="46"/>
  <c r="D1234" i="46"/>
  <c r="D214" i="46"/>
  <c r="D1226" i="46"/>
  <c r="D83" i="46"/>
  <c r="D1518" i="46"/>
  <c r="D1048" i="46"/>
  <c r="D591" i="46"/>
  <c r="D1291" i="46"/>
  <c r="D270" i="46"/>
  <c r="D493" i="46"/>
  <c r="D911" i="46"/>
  <c r="AP39" i="161" a="1"/>
  <c r="D401" i="46"/>
  <c r="D1204" i="46"/>
  <c r="D648" i="46"/>
  <c r="D172" i="46"/>
  <c r="D649" i="46"/>
  <c r="D565" i="46"/>
  <c r="D1207" i="46"/>
  <c r="D1287" i="46"/>
  <c r="D1210" i="46"/>
  <c r="D85" i="46"/>
  <c r="D1487" i="46"/>
  <c r="D366" i="46"/>
  <c r="D1139" i="46"/>
  <c r="D1520" i="46"/>
  <c r="D220" i="46"/>
  <c r="D1217" i="46"/>
  <c r="D1153" i="46"/>
  <c r="D501" i="46"/>
  <c r="D623" i="46"/>
  <c r="D75" i="46"/>
  <c r="D1061" i="46"/>
  <c r="D169" i="46"/>
  <c r="D473" i="46"/>
  <c r="D80" i="46"/>
  <c r="BG48" i="161" a="1"/>
  <c r="CJ64" i="161" a="1"/>
  <c r="CE18" i="161" a="1"/>
  <c r="K63" i="161" a="1"/>
  <c r="D60" i="161" a="1"/>
  <c r="E107" i="161" a="1"/>
  <c r="BX109" i="161" a="1"/>
  <c r="BZ23" i="161" a="1"/>
  <c r="CA96" i="161" a="1"/>
  <c r="BY18" i="161" a="1"/>
  <c r="CS83" i="161" a="1"/>
  <c r="AZ56" i="161" a="1"/>
  <c r="CR6" i="161" a="1"/>
  <c r="BH78" i="161" a="1"/>
  <c r="CE41" i="161" a="1"/>
  <c r="CR36" i="161" a="1"/>
  <c r="BX131" i="161" a="1"/>
  <c r="CN97" i="161" a="1"/>
  <c r="CD93" i="161" a="1"/>
  <c r="D639" i="46"/>
  <c r="D1373" i="46"/>
  <c r="D949" i="46"/>
  <c r="D1132" i="46"/>
  <c r="D192" i="46"/>
  <c r="D1094" i="46"/>
  <c r="D1069" i="46"/>
  <c r="D908" i="46"/>
  <c r="D437" i="46"/>
  <c r="D743" i="46"/>
  <c r="D1341" i="46"/>
  <c r="D587" i="46"/>
  <c r="D689" i="46"/>
  <c r="D588" i="46"/>
  <c r="D1298" i="46"/>
  <c r="D1299" i="46"/>
  <c r="D869" i="46"/>
  <c r="D1222" i="46"/>
  <c r="D964" i="46"/>
  <c r="D708" i="46"/>
  <c r="D1070" i="46"/>
  <c r="D482" i="46"/>
  <c r="D1193" i="46"/>
  <c r="D692" i="46"/>
  <c r="D453" i="46"/>
  <c r="D811" i="46"/>
  <c r="D254" i="46"/>
  <c r="D973" i="46"/>
  <c r="AK67" i="161" a="1"/>
  <c r="BW17" i="161" a="1"/>
  <c r="W29" i="161" a="1"/>
  <c r="AP26" i="161" a="1"/>
  <c r="G90" i="161" a="1"/>
  <c r="K8" i="161" a="1"/>
  <c r="BK55" i="161" a="1"/>
  <c r="I112" i="161" a="1"/>
  <c r="CH132" i="161" a="1"/>
  <c r="BW61" i="161" a="1"/>
  <c r="AS110" i="161" a="1"/>
  <c r="CI94" i="161" a="1"/>
  <c r="CU131" i="161" a="1"/>
  <c r="BZ20" i="161" a="1"/>
  <c r="T52" i="161" a="1"/>
  <c r="J117" i="161" a="1"/>
  <c r="CB102" i="161" a="1"/>
  <c r="O132" i="161" a="1"/>
  <c r="AU12" i="161" a="1"/>
  <c r="CM91" i="161" a="1"/>
  <c r="AG8" i="161" a="1"/>
  <c r="CF12" i="161" a="1"/>
  <c r="BN114" i="161" a="1"/>
  <c r="AU126" i="161" a="1"/>
  <c r="BD116" i="161" a="1"/>
  <c r="D651" i="46"/>
  <c r="AE7" i="161" a="1"/>
  <c r="AO127" i="161" a="1"/>
  <c r="CP92" i="161" a="1"/>
  <c r="BA23" i="161" a="1"/>
  <c r="H88" i="161" a="1"/>
  <c r="AG68" i="161" a="1"/>
  <c r="CO36" i="161" a="1"/>
  <c r="CG79" i="161" a="1"/>
  <c r="X103" i="161" a="1"/>
  <c r="Z12" i="161" a="1"/>
  <c r="BC45" i="161" a="1"/>
  <c r="N25" i="161" a="1"/>
  <c r="K28" i="161" a="1"/>
  <c r="S12" i="161" a="1"/>
  <c r="AF120" i="161" a="1"/>
  <c r="AJ38" i="161" a="1"/>
  <c r="AB14" i="161" a="1"/>
  <c r="AZ91" i="161" a="1"/>
  <c r="C44" i="161" a="1"/>
  <c r="I25" i="161" a="1"/>
  <c r="AZ131" i="161" a="1"/>
  <c r="C7" i="161" a="1"/>
  <c r="AZ68" i="161" a="1"/>
  <c r="O11" i="161" a="1"/>
  <c r="CL114" i="161" a="1"/>
  <c r="AB84" i="161" a="1"/>
  <c r="BZ88" i="161" a="1"/>
  <c r="AB63" i="161" a="1"/>
  <c r="AV48" i="161" a="1"/>
  <c r="N16" i="161" a="1"/>
  <c r="BM80" i="161" a="1"/>
  <c r="BH82" i="161" a="1"/>
  <c r="CO62" i="161" a="1"/>
  <c r="CU112" i="161" a="1"/>
  <c r="CU32" i="161" a="1"/>
  <c r="BX95" i="161" a="1"/>
  <c r="CE12" i="161" a="1"/>
  <c r="AJ35" i="161" a="1"/>
  <c r="CF118" i="161" a="1"/>
  <c r="AX109" i="161" a="1"/>
  <c r="O125" i="161" a="1"/>
  <c r="T14" i="161" a="1"/>
  <c r="AT93" i="161" a="1"/>
  <c r="AG111" i="161" a="1"/>
  <c r="C46" i="161" a="1"/>
  <c r="R80" i="161" a="1"/>
  <c r="W126" i="161" a="1"/>
  <c r="BE11" i="161" a="1"/>
  <c r="AE57" i="161" a="1"/>
  <c r="BY23" i="161" a="1"/>
  <c r="BF13" i="161" a="1"/>
  <c r="C60" i="161" a="1"/>
  <c r="CD33" i="161" a="1"/>
  <c r="BF49" i="161" a="1"/>
  <c r="AL65" i="161" a="1"/>
  <c r="BX129" i="161" a="1"/>
  <c r="M89" i="161" a="1"/>
  <c r="BG47" i="161" a="1"/>
  <c r="P65" i="161" a="1"/>
  <c r="BK99" i="161" a="1"/>
  <c r="BZ112" i="161" a="1"/>
  <c r="AO16" i="161" a="1"/>
  <c r="AX120" i="161" a="1"/>
  <c r="M26" i="161" a="1"/>
  <c r="AA119" i="161" a="1"/>
  <c r="H43" i="161" a="1"/>
  <c r="CJ38" i="161" a="1"/>
  <c r="V130" i="161" a="1"/>
  <c r="P52" i="161" a="1"/>
  <c r="CE127" i="161" a="1"/>
  <c r="AF104" i="161" a="1"/>
  <c r="BR38" i="161" a="1"/>
  <c r="W102" i="161" a="1"/>
  <c r="BW112" i="161" a="1"/>
  <c r="C57" i="161" a="1"/>
  <c r="W125" i="161" a="1"/>
  <c r="AR12" i="161" a="1"/>
  <c r="CC92" i="161" a="1"/>
  <c r="D1208" i="46"/>
  <c r="D1040" i="46"/>
  <c r="D170" i="46"/>
  <c r="D721" i="46"/>
  <c r="D620" i="46"/>
  <c r="D1379" i="46"/>
  <c r="D693" i="46"/>
  <c r="D1141" i="46"/>
  <c r="D573" i="46"/>
  <c r="D301" i="46"/>
  <c r="D685" i="46"/>
  <c r="D1455" i="46"/>
  <c r="D804" i="46"/>
  <c r="D315" i="46"/>
  <c r="D855" i="46"/>
  <c r="D521" i="46"/>
  <c r="D265" i="46"/>
  <c r="D853" i="46"/>
  <c r="D680" i="46"/>
  <c r="D188" i="46"/>
  <c r="D1092" i="46"/>
  <c r="D824" i="46"/>
  <c r="D1263" i="46"/>
  <c r="D713" i="46"/>
  <c r="D699" i="46"/>
  <c r="D1297" i="46"/>
  <c r="D1424" i="46"/>
  <c r="D618" i="46"/>
  <c r="D875" i="46"/>
  <c r="D936" i="46"/>
  <c r="D604" i="46"/>
  <c r="D205" i="46"/>
  <c r="D231" i="46"/>
  <c r="D1011" i="46"/>
  <c r="D570" i="46"/>
  <c r="D476" i="46"/>
  <c r="D467" i="46"/>
  <c r="D391" i="46"/>
  <c r="D560" i="46"/>
  <c r="D922" i="46"/>
  <c r="D181" i="46"/>
  <c r="D312" i="46"/>
  <c r="D156" i="46"/>
  <c r="D1497" i="46"/>
  <c r="D1211" i="46"/>
  <c r="D171" i="46"/>
  <c r="D257" i="46"/>
  <c r="D371" i="46"/>
  <c r="D864" i="46"/>
  <c r="D375" i="46"/>
  <c r="D1166" i="46"/>
  <c r="D677" i="46"/>
  <c r="D147" i="46"/>
  <c r="D1404" i="46"/>
  <c r="D862" i="46"/>
  <c r="D550" i="46"/>
  <c r="D1416" i="46"/>
  <c r="D161" i="46"/>
  <c r="D898" i="46"/>
  <c r="D657" i="46"/>
  <c r="D664" i="46"/>
  <c r="D653" i="46"/>
  <c r="D629" i="46"/>
  <c r="D465" i="46"/>
  <c r="D52" i="46"/>
  <c r="D546" i="46"/>
  <c r="D983" i="46"/>
  <c r="D335" i="46"/>
  <c r="D1500" i="46"/>
  <c r="D1075" i="46"/>
  <c r="D63" i="46"/>
  <c r="D1445" i="46"/>
  <c r="D1088" i="46"/>
  <c r="D27" i="46"/>
  <c r="D206" i="46"/>
  <c r="D348" i="46"/>
  <c r="D21" i="46"/>
  <c r="D665" i="46"/>
  <c r="D772" i="46"/>
  <c r="D176" i="46"/>
  <c r="D1427" i="46"/>
  <c r="D153" i="46"/>
  <c r="D1272" i="46"/>
  <c r="D1338" i="46"/>
  <c r="D163" i="46"/>
  <c r="D209" i="46"/>
  <c r="D722" i="46"/>
  <c r="D382" i="46"/>
  <c r="D226" i="46"/>
  <c r="D1429" i="46"/>
  <c r="D1245" i="46"/>
  <c r="D1380" i="46"/>
  <c r="D472" i="46"/>
  <c r="D534" i="46"/>
  <c r="D311" i="46"/>
  <c r="D885" i="46"/>
  <c r="D1268" i="46"/>
  <c r="D613" i="46"/>
  <c r="D747" i="46"/>
  <c r="D963" i="46"/>
  <c r="D1353" i="46"/>
  <c r="D116" i="46"/>
  <c r="D531" i="46"/>
  <c r="D1119" i="46"/>
  <c r="D286" i="46"/>
  <c r="D438" i="46"/>
  <c r="D663" i="46"/>
  <c r="D959" i="46"/>
  <c r="D822" i="46"/>
  <c r="D945" i="46"/>
  <c r="D1020" i="46"/>
  <c r="D1064" i="46"/>
  <c r="D197" i="46"/>
  <c r="D1419" i="46"/>
  <c r="D1041" i="46"/>
  <c r="D716" i="46"/>
  <c r="D60" i="46"/>
  <c r="D980" i="46"/>
  <c r="D326" i="46"/>
  <c r="D704" i="46"/>
  <c r="D1221" i="46"/>
  <c r="D1054" i="46"/>
  <c r="D164" i="46"/>
  <c r="D51" i="46"/>
  <c r="D184" i="46"/>
  <c r="D101" i="46"/>
  <c r="D29" i="46"/>
  <c r="D118" i="46"/>
  <c r="D967" i="46"/>
  <c r="D502" i="46"/>
  <c r="D1471" i="46"/>
  <c r="D414" i="46"/>
  <c r="D203" i="46"/>
  <c r="D1145" i="46"/>
  <c r="D1218" i="46"/>
  <c r="D948" i="46"/>
  <c r="D833" i="46"/>
  <c r="D202" i="46"/>
  <c r="D515" i="46"/>
  <c r="D1066" i="46"/>
  <c r="D695" i="46"/>
  <c r="D577" i="46"/>
  <c r="D1279" i="46"/>
  <c r="D971" i="46"/>
  <c r="D397" i="46"/>
  <c r="D1138" i="46"/>
  <c r="D593" i="46"/>
  <c r="D551" i="46"/>
  <c r="D986" i="46"/>
  <c r="D1554" i="46"/>
  <c r="D1348" i="46"/>
  <c r="D687" i="46"/>
  <c r="D1425" i="46"/>
  <c r="D1552" i="46"/>
  <c r="D823" i="46"/>
  <c r="D318" i="46"/>
  <c r="D1446" i="46"/>
  <c r="D494" i="46"/>
  <c r="D142" i="46"/>
  <c r="D357" i="46"/>
  <c r="D1527" i="46"/>
  <c r="D517" i="46"/>
  <c r="D10" i="46"/>
  <c r="D140" i="46"/>
  <c r="D1325" i="46"/>
  <c r="D878" i="46"/>
  <c r="D1533" i="46"/>
  <c r="D1187" i="46"/>
  <c r="D633" i="46"/>
  <c r="D1052" i="46"/>
  <c r="D981" i="46"/>
  <c r="D1178" i="46"/>
  <c r="D998" i="46"/>
  <c r="D1093" i="46"/>
  <c r="D1443" i="46"/>
  <c r="D574" i="46"/>
  <c r="D65" i="46"/>
  <c r="D701" i="46"/>
  <c r="D1199" i="46"/>
  <c r="D625" i="46"/>
  <c r="D848" i="46"/>
  <c r="D678" i="46"/>
  <c r="D977" i="46"/>
  <c r="D1258" i="46"/>
  <c r="D77" i="46"/>
  <c r="D1240" i="46"/>
  <c r="D1087" i="46"/>
  <c r="D952" i="46"/>
  <c r="D461" i="46"/>
  <c r="D1477" i="46"/>
  <c r="D1530" i="46"/>
  <c r="D529" i="46"/>
  <c r="AM98" i="161" a="1"/>
  <c r="D444" i="46"/>
  <c r="D4" i="46"/>
  <c r="D89" i="46"/>
  <c r="D890" i="46"/>
  <c r="D746" i="46"/>
  <c r="D914" i="46"/>
  <c r="D1019" i="46"/>
  <c r="D776" i="46"/>
  <c r="D645" i="46"/>
  <c r="D210" i="46"/>
  <c r="D1565" i="46"/>
  <c r="D228" i="46"/>
  <c r="D53" i="46"/>
  <c r="D564" i="46"/>
  <c r="D41" i="46"/>
  <c r="D148" i="46"/>
  <c r="D1074" i="46"/>
  <c r="D807" i="46"/>
  <c r="O120" i="161" a="1"/>
  <c r="BY64" i="161" a="1"/>
  <c r="BE37" i="161" a="1"/>
  <c r="BM5" i="161" a="1"/>
  <c r="BM128" i="161" a="1"/>
  <c r="CM8" i="161" a="1"/>
  <c r="BM101" i="161" a="1"/>
  <c r="U125" i="161" a="1"/>
  <c r="AZ126" i="161" a="1"/>
  <c r="AM88" i="161" a="1"/>
  <c r="CK18" i="161" a="1"/>
  <c r="D679" i="46"/>
  <c r="D469" i="46"/>
  <c r="D611" i="46"/>
  <c r="D344" i="46"/>
  <c r="D1181" i="46"/>
  <c r="D893" i="46"/>
  <c r="D377" i="46"/>
  <c r="D750" i="46"/>
  <c r="D1492" i="46"/>
  <c r="D782" i="46"/>
  <c r="D1367" i="46"/>
  <c r="D1209" i="46"/>
  <c r="D539" i="46"/>
  <c r="D644" i="46"/>
  <c r="D1369" i="46"/>
  <c r="D739" i="46"/>
  <c r="D1564" i="46"/>
  <c r="D1569" i="46"/>
  <c r="D339" i="46"/>
  <c r="D31" i="46"/>
  <c r="D1089" i="46"/>
  <c r="D370" i="46"/>
  <c r="D84" i="46"/>
  <c r="D506" i="46"/>
  <c r="D991" i="46"/>
  <c r="D1388" i="46"/>
  <c r="D1097" i="46"/>
  <c r="D1508" i="46"/>
  <c r="D489" i="46"/>
  <c r="D1241" i="46"/>
  <c r="D985" i="46"/>
  <c r="BD93" i="161" a="1"/>
  <c r="AE50" i="161" a="1"/>
  <c r="H117" i="161" a="1"/>
  <c r="V37" i="161" a="1"/>
  <c r="H95" i="161" a="1"/>
  <c r="BI11" i="161" a="1"/>
  <c r="AW79" i="161" a="1"/>
  <c r="CN6" i="161" a="1"/>
  <c r="AU132" i="161" a="1"/>
  <c r="AA3" i="161" a="1"/>
  <c r="CG7" i="161" a="1"/>
  <c r="BV105" i="161" a="1"/>
  <c r="CS49" i="161" a="1"/>
  <c r="BK94" i="161" a="1"/>
  <c r="CT73" i="161" a="1"/>
  <c r="AN109" i="161" a="1"/>
  <c r="BH107" i="161" a="1"/>
  <c r="Y30" i="161" a="1"/>
  <c r="T122" i="161" a="1"/>
  <c r="BF89" i="161" a="1"/>
  <c r="BK27" i="161" a="1"/>
  <c r="Z23" i="161" a="1"/>
  <c r="CT27" i="161" a="1"/>
  <c r="E106" i="161" a="1"/>
  <c r="BT22" i="161" a="1"/>
  <c r="BZ19" i="161" a="1"/>
  <c r="BJ71" i="161" a="1"/>
  <c r="AE67" i="161" a="1"/>
  <c r="CP15" i="161" a="1"/>
  <c r="AE113" i="161" a="1"/>
  <c r="CA48" i="161" a="1"/>
  <c r="O79" i="161" a="1"/>
  <c r="I91" i="161" a="1"/>
  <c r="CO121" i="161" a="1"/>
  <c r="AT52" i="161" a="1"/>
  <c r="AL43" i="161" a="1"/>
  <c r="J92" i="161" a="1"/>
  <c r="P121" i="161" a="1"/>
  <c r="AE128" i="161" a="1"/>
  <c r="BB62" i="161" a="1"/>
  <c r="AU84" i="161" a="1"/>
  <c r="AJ20" i="161" a="1"/>
  <c r="CA51" i="161" a="1"/>
  <c r="AS89" i="161" a="1"/>
  <c r="P99" i="161" a="1"/>
  <c r="S122" i="161" a="1"/>
  <c r="CM110" i="161" a="1"/>
  <c r="BD91" i="161" a="1"/>
  <c r="CN99" i="161" a="1"/>
  <c r="BZ60" i="161" a="1"/>
  <c r="BE17" i="161" a="1"/>
  <c r="BY82" i="161" a="1"/>
  <c r="BI117" i="161" a="1"/>
  <c r="CN25" i="161" a="1"/>
  <c r="CA94" i="161" a="1"/>
  <c r="BF73" i="161" a="1"/>
  <c r="BN45" i="161" a="1"/>
  <c r="BC53" i="161" a="1"/>
  <c r="CT71" i="161" a="1"/>
  <c r="S24" i="161" a="1"/>
  <c r="BA105" i="161" a="1"/>
  <c r="AJ114" i="161" a="1"/>
  <c r="CC85" i="161" a="1"/>
  <c r="BT32" i="161" a="1"/>
  <c r="E25" i="161" a="1"/>
  <c r="H92" i="161" a="1"/>
  <c r="C127" i="161" a="1"/>
  <c r="BI62" i="161" a="1"/>
  <c r="AF14" i="161" a="1"/>
  <c r="BM70" i="161" a="1"/>
  <c r="BF12" i="161" a="1"/>
  <c r="CO76" i="161" a="1"/>
  <c r="BH101" i="161" a="1"/>
  <c r="AA82" i="161" a="1"/>
  <c r="CI56" i="161" a="1"/>
  <c r="BR107" i="161" a="1"/>
  <c r="AG12" i="161" a="1"/>
  <c r="BC10" i="161" a="1"/>
  <c r="AO51" i="161" a="1"/>
  <c r="CT32" i="161" a="1"/>
  <c r="CU73" i="161" a="1"/>
  <c r="CS105" i="161" a="1"/>
  <c r="AR20" i="161" a="1"/>
  <c r="BJ78" i="161" a="1"/>
  <c r="CO105" i="161" a="1"/>
  <c r="BN24" i="161" a="1"/>
  <c r="CF58" i="161" a="1"/>
  <c r="CU18" i="161" a="1"/>
  <c r="CS8" i="161" a="1"/>
  <c r="N80" i="161" a="1"/>
  <c r="CO79" i="161" a="1"/>
  <c r="AL5" i="161" a="1"/>
  <c r="BX36" i="161" a="1"/>
  <c r="CT108" i="161" a="1"/>
  <c r="C37" i="161" a="1"/>
  <c r="BY61" i="161" a="1"/>
  <c r="AN49" i="161" a="1"/>
  <c r="D1046" i="46"/>
  <c r="D724" i="46"/>
  <c r="D100" i="46"/>
  <c r="D404" i="46"/>
  <c r="D388" i="46"/>
  <c r="D1235" i="46"/>
  <c r="D1351" i="46"/>
  <c r="D1550" i="46"/>
  <c r="D1250" i="46"/>
  <c r="D1542" i="46"/>
  <c r="D120" i="46"/>
  <c r="D706" i="46"/>
  <c r="D530" i="46"/>
  <c r="D1361" i="46"/>
  <c r="D946" i="46"/>
  <c r="D103" i="46"/>
  <c r="D1531" i="46"/>
  <c r="D775" i="46"/>
  <c r="D285" i="46"/>
  <c r="D1458" i="46"/>
  <c r="D1302" i="46"/>
  <c r="D1164" i="46"/>
  <c r="D55" i="46"/>
  <c r="D293" i="46"/>
  <c r="D362" i="46"/>
  <c r="D1566" i="46"/>
  <c r="D1013" i="46"/>
  <c r="D1071" i="46"/>
  <c r="D523" i="46"/>
  <c r="D540" i="46"/>
  <c r="D1344" i="46"/>
  <c r="D544" i="46"/>
  <c r="D144" i="46"/>
  <c r="D709" i="46"/>
  <c r="D38" i="46"/>
  <c r="D1154" i="46"/>
  <c r="D1007" i="46"/>
  <c r="D1371" i="46"/>
  <c r="D6" i="46"/>
  <c r="D488" i="46"/>
  <c r="CA59" i="161" a="1"/>
  <c r="X124" i="161" a="1"/>
  <c r="AK97" i="161" a="1"/>
  <c r="AU101" i="161" a="1"/>
  <c r="AN29" i="161" a="1"/>
  <c r="AC68" i="161" a="1"/>
  <c r="C53" i="161" a="1"/>
  <c r="AE110" i="161" a="1"/>
  <c r="D1473" i="46"/>
  <c r="P69" i="161" a="1"/>
  <c r="BS52" i="161" a="1"/>
  <c r="CD106" i="161" a="1"/>
  <c r="R37" i="161" a="1"/>
  <c r="AC22" i="161" a="1"/>
  <c r="AO102" i="161" a="1"/>
  <c r="CD34" i="161" a="1"/>
  <c r="CG63" i="161" a="1"/>
  <c r="BM131" i="161" a="1"/>
  <c r="CC110" i="161" a="1"/>
  <c r="CT64" i="161" a="1"/>
  <c r="D1426" i="46"/>
  <c r="D247" i="46"/>
  <c r="D328" i="46"/>
  <c r="D25" i="46"/>
  <c r="D297" i="46"/>
  <c r="D930" i="46"/>
  <c r="D1254" i="46"/>
  <c r="D975" i="46"/>
  <c r="D42" i="46"/>
  <c r="D34" i="46"/>
  <c r="D1202" i="46"/>
  <c r="D1212" i="46"/>
  <c r="D95" i="46"/>
  <c r="D1037" i="46"/>
  <c r="D1188" i="46"/>
  <c r="D1322" i="46"/>
  <c r="D924" i="46"/>
  <c r="D974" i="46"/>
  <c r="D449" i="46"/>
  <c r="D1336" i="46"/>
  <c r="D1493" i="46"/>
  <c r="D1206" i="46"/>
  <c r="D1464" i="46"/>
  <c r="D938" i="46"/>
  <c r="D340" i="46"/>
  <c r="CT64" i="161" l="1"/>
  <c r="CC110" i="161"/>
  <c r="BM131" i="161"/>
  <c r="CG63" i="161"/>
  <c r="CD34" i="161"/>
  <c r="AO102" i="161"/>
  <c r="AC22" i="161"/>
  <c r="R37" i="161"/>
  <c r="CD106" i="161"/>
  <c r="BS52" i="161"/>
  <c r="P69" i="161"/>
  <c r="AE110" i="161"/>
  <c r="C53" i="161"/>
  <c r="AC68" i="161"/>
  <c r="AN29" i="161"/>
  <c r="AU101" i="161"/>
  <c r="AK97" i="161"/>
  <c r="X124" i="161"/>
  <c r="CA59" i="161"/>
  <c r="AN49" i="161"/>
  <c r="BY61" i="161"/>
  <c r="C37" i="161"/>
  <c r="CT108" i="161"/>
  <c r="BX36" i="161"/>
  <c r="AL5" i="161"/>
  <c r="CO79" i="161"/>
  <c r="N80" i="161"/>
  <c r="CS8" i="161"/>
  <c r="CU18" i="161"/>
  <c r="CF58" i="161"/>
  <c r="BN24" i="161"/>
  <c r="CO105" i="161"/>
  <c r="BJ78" i="161"/>
  <c r="AR20" i="161"/>
  <c r="CS105" i="161"/>
  <c r="CU73" i="161"/>
  <c r="CT32" i="161"/>
  <c r="AO51" i="161"/>
  <c r="BC10" i="161"/>
  <c r="AG12" i="161"/>
  <c r="BR107" i="161"/>
  <c r="CI56" i="161"/>
  <c r="AA82" i="161"/>
  <c r="BH101" i="161"/>
  <c r="CO76" i="161"/>
  <c r="BF12" i="161"/>
  <c r="BM70" i="161"/>
  <c r="AF14" i="161"/>
  <c r="BI62" i="161"/>
  <c r="C127" i="161"/>
  <c r="H92" i="161"/>
  <c r="E25" i="161"/>
  <c r="BT32" i="161"/>
  <c r="CC85" i="161"/>
  <c r="AJ114" i="161"/>
  <c r="BA105" i="161"/>
  <c r="S24" i="161"/>
  <c r="CT71" i="161"/>
  <c r="BC53" i="161"/>
  <c r="BN45" i="161"/>
  <c r="BF73" i="161"/>
  <c r="CA94" i="161"/>
  <c r="CN25" i="161"/>
  <c r="BI117" i="161"/>
  <c r="BY82" i="161"/>
  <c r="BE17" i="161"/>
  <c r="BZ60" i="161"/>
  <c r="CN99" i="161"/>
  <c r="BD91" i="161"/>
  <c r="CM110" i="161"/>
  <c r="S122" i="161"/>
  <c r="P99" i="161"/>
  <c r="AS89" i="161"/>
  <c r="CA51" i="161"/>
  <c r="AJ20" i="161"/>
  <c r="AU84" i="161"/>
  <c r="BB62" i="161"/>
  <c r="AE128" i="161"/>
  <c r="P121" i="161"/>
  <c r="J92" i="161"/>
  <c r="AL43" i="161"/>
  <c r="AT52" i="161"/>
  <c r="CO121" i="161"/>
  <c r="I91" i="161"/>
  <c r="O79" i="161"/>
  <c r="CA48" i="161"/>
  <c r="AE113" i="161"/>
  <c r="CP15" i="161"/>
  <c r="AE67" i="161"/>
  <c r="BJ71" i="161"/>
  <c r="BZ19" i="161"/>
  <c r="BT22" i="161"/>
  <c r="E106" i="161"/>
  <c r="CT27" i="161"/>
  <c r="Z23" i="161"/>
  <c r="BK27" i="161"/>
  <c r="BF89" i="161"/>
  <c r="T122" i="161"/>
  <c r="Y30" i="161"/>
  <c r="BH107" i="161"/>
  <c r="AN109" i="161"/>
  <c r="CT73" i="161"/>
  <c r="BK94" i="161"/>
  <c r="CS49" i="161"/>
  <c r="BV105" i="161"/>
  <c r="CG7" i="161"/>
  <c r="AA3" i="161"/>
  <c r="AU132" i="161"/>
  <c r="CN6" i="161"/>
  <c r="AW79" i="161"/>
  <c r="BI11" i="161"/>
  <c r="H95" i="161"/>
  <c r="V37" i="161"/>
  <c r="H117" i="161"/>
  <c r="AE50" i="161"/>
  <c r="BD93" i="161"/>
  <c r="CK18" i="161"/>
  <c r="AM88" i="161"/>
  <c r="AZ126" i="161"/>
  <c r="U125" i="161"/>
  <c r="BM101" i="161"/>
  <c r="CM8" i="161"/>
  <c r="BM128" i="161"/>
  <c r="BM5" i="161"/>
  <c r="BE37" i="161"/>
  <c r="BY64" i="161"/>
  <c r="O120" i="161"/>
  <c r="AM98" i="161"/>
  <c r="CC92" i="161"/>
  <c r="AR12" i="161"/>
  <c r="W125" i="161"/>
  <c r="C57" i="161"/>
  <c r="BW112" i="161"/>
  <c r="W102" i="161"/>
  <c r="BR38" i="161"/>
  <c r="AF104" i="161"/>
  <c r="CE127" i="161"/>
  <c r="P52" i="161"/>
  <c r="V130" i="161"/>
  <c r="CJ38" i="161"/>
  <c r="H43" i="161"/>
  <c r="AA119" i="161"/>
  <c r="M26" i="161"/>
  <c r="AX120" i="161"/>
  <c r="AO16" i="161"/>
  <c r="BZ112" i="161"/>
  <c r="BK99" i="161"/>
  <c r="P65" i="161"/>
  <c r="BG47" i="161"/>
  <c r="M89" i="161"/>
  <c r="BX129" i="161"/>
  <c r="AL65" i="161"/>
  <c r="BF49" i="161"/>
  <c r="CD33" i="161"/>
  <c r="C60" i="161"/>
  <c r="BF13" i="161"/>
  <c r="BY23" i="161"/>
  <c r="AE57" i="161"/>
  <c r="BE11" i="161"/>
  <c r="W126" i="161"/>
  <c r="R80" i="161"/>
  <c r="C46" i="161"/>
  <c r="AG111" i="161"/>
  <c r="AT93" i="161"/>
  <c r="T14" i="161"/>
  <c r="O125" i="161"/>
  <c r="AX109" i="161"/>
  <c r="CF118" i="161"/>
  <c r="AJ35" i="161"/>
  <c r="CE12" i="161"/>
  <c r="BX95" i="161"/>
  <c r="CU32" i="161"/>
  <c r="CU112" i="161"/>
  <c r="CO62" i="161"/>
  <c r="BH82" i="161"/>
  <c r="BM80" i="161"/>
  <c r="N16" i="161"/>
  <c r="AV48" i="161"/>
  <c r="AB63" i="161"/>
  <c r="BZ88" i="161"/>
  <c r="AB84" i="161"/>
  <c r="CL114" i="161"/>
  <c r="O11" i="161"/>
  <c r="AZ68" i="161"/>
  <c r="C7" i="161"/>
  <c r="AZ131" i="161"/>
  <c r="I25" i="161"/>
  <c r="C44" i="161"/>
  <c r="AZ91" i="161"/>
  <c r="AB14" i="161"/>
  <c r="AJ38" i="161"/>
  <c r="AF120" i="161"/>
  <c r="S12" i="161"/>
  <c r="K28" i="161"/>
  <c r="N25" i="161"/>
  <c r="BC45" i="161"/>
  <c r="Z12" i="161"/>
  <c r="X103" i="161"/>
  <c r="CG79" i="161"/>
  <c r="CO36" i="161"/>
  <c r="AG68" i="161"/>
  <c r="H88" i="161"/>
  <c r="BA23" i="161"/>
  <c r="CP92" i="161"/>
  <c r="AO127" i="161"/>
  <c r="AE7" i="161"/>
  <c r="BD116" i="161"/>
  <c r="AU126" i="161"/>
  <c r="BN114" i="161"/>
  <c r="CF12" i="161"/>
  <c r="AG8" i="161"/>
  <c r="CM91" i="161"/>
  <c r="AU12" i="161"/>
  <c r="O132" i="161"/>
  <c r="CB102" i="161"/>
  <c r="J117" i="161"/>
  <c r="T52" i="161"/>
  <c r="BZ20" i="161"/>
  <c r="CU131" i="161"/>
  <c r="CI94" i="161"/>
  <c r="AS110" i="161"/>
  <c r="BW61" i="161"/>
  <c r="CH132" i="161"/>
  <c r="I112" i="161"/>
  <c r="BK55" i="161"/>
  <c r="K8" i="161"/>
  <c r="G90" i="161"/>
  <c r="AP26" i="161"/>
  <c r="W29" i="161"/>
  <c r="BW17" i="161"/>
  <c r="AK67" i="161"/>
  <c r="CD93" i="161"/>
  <c r="CN97" i="161"/>
  <c r="BX131" i="161"/>
  <c r="CR36" i="161"/>
  <c r="CE41" i="161"/>
  <c r="BH78" i="161"/>
  <c r="CR6" i="161"/>
  <c r="AZ56" i="161"/>
  <c r="CS83" i="161"/>
  <c r="BY18" i="161"/>
  <c r="CA96" i="161"/>
  <c r="BZ23" i="161"/>
  <c r="BX109" i="161"/>
  <c r="E107" i="161"/>
  <c r="D60" i="161"/>
  <c r="K63" i="161"/>
  <c r="CE18" i="161"/>
  <c r="CJ64" i="161"/>
  <c r="BG48" i="161"/>
  <c r="AP39" i="161"/>
  <c r="BX105" i="161"/>
  <c r="BV22" i="161"/>
  <c r="AE54" i="161"/>
  <c r="Q121" i="161"/>
  <c r="AN74" i="161"/>
  <c r="BW117" i="161"/>
  <c r="D41" i="161"/>
  <c r="Z105" i="161"/>
  <c r="AN125" i="161"/>
  <c r="AQ20" i="161"/>
  <c r="BX37" i="161"/>
  <c r="I57" i="161"/>
  <c r="BV125" i="161"/>
  <c r="BB106" i="161"/>
  <c r="BB128" i="161"/>
  <c r="Z129" i="161"/>
  <c r="CT116" i="161"/>
  <c r="CU31" i="161"/>
  <c r="CC114" i="161"/>
  <c r="CE116" i="161"/>
  <c r="AC124" i="161"/>
  <c r="X98" i="161"/>
  <c r="CN58" i="161"/>
  <c r="W46" i="161"/>
  <c r="E119" i="161"/>
  <c r="L44" i="161"/>
  <c r="AR26" i="161"/>
  <c r="CA38" i="161"/>
  <c r="CJ118" i="161"/>
  <c r="BH18" i="161"/>
  <c r="BY83" i="161"/>
  <c r="CG112" i="161"/>
  <c r="BI33" i="161"/>
  <c r="BV7" i="161"/>
  <c r="CJ106" i="161"/>
  <c r="AL24" i="161"/>
  <c r="AJ83" i="161"/>
  <c r="T57" i="161"/>
  <c r="E46" i="161"/>
  <c r="R89" i="161"/>
  <c r="BQ30" i="161"/>
  <c r="BF116" i="161"/>
  <c r="AK109" i="161"/>
  <c r="CT60" i="161"/>
  <c r="G79" i="161"/>
  <c r="CE93" i="161"/>
  <c r="CF121" i="161"/>
  <c r="S127" i="161"/>
  <c r="BA76" i="161"/>
  <c r="BY79" i="161"/>
  <c r="BN16" i="161"/>
  <c r="BN94" i="161"/>
  <c r="BM92" i="161"/>
  <c r="AR121" i="161"/>
  <c r="CS56" i="161"/>
  <c r="AT25" i="161"/>
  <c r="CQ17" i="161"/>
  <c r="BV90" i="161"/>
  <c r="BJ14" i="161"/>
  <c r="AD96" i="161"/>
  <c r="BL70" i="161"/>
  <c r="BF86" i="161"/>
  <c r="CA118" i="161"/>
  <c r="BL74" i="161"/>
  <c r="CO131" i="161"/>
  <c r="BA60" i="161"/>
  <c r="CF93" i="161"/>
  <c r="L70" i="161"/>
  <c r="BJ75" i="161"/>
  <c r="CP58" i="161"/>
  <c r="BH34" i="161"/>
  <c r="BI119" i="161"/>
  <c r="BJ118" i="161"/>
  <c r="BN80" i="161"/>
  <c r="I116" i="161"/>
  <c r="BT24" i="161"/>
  <c r="AW81" i="161"/>
  <c r="H29" i="161"/>
  <c r="CA108" i="161"/>
  <c r="BY27" i="161"/>
  <c r="O113" i="161"/>
  <c r="CQ86" i="161"/>
  <c r="BW11" i="161"/>
  <c r="BB124" i="161"/>
  <c r="AY25" i="161"/>
  <c r="D75" i="161"/>
  <c r="BY36" i="161"/>
  <c r="BC12" i="161"/>
  <c r="CP94" i="161"/>
  <c r="CD54" i="161"/>
  <c r="BV68" i="161"/>
  <c r="BG63" i="161"/>
  <c r="AF21" i="161"/>
  <c r="R103" i="161"/>
  <c r="F6" i="161"/>
  <c r="BZ18" i="161"/>
  <c r="AA130" i="161"/>
  <c r="P119" i="161"/>
  <c r="Y115" i="161"/>
  <c r="BC112" i="161"/>
  <c r="BU103" i="161"/>
  <c r="AS5" i="161"/>
  <c r="CF103" i="161"/>
  <c r="CF55" i="161"/>
  <c r="BH105" i="161"/>
  <c r="AT11" i="161"/>
  <c r="F102" i="161"/>
  <c r="O131" i="161"/>
  <c r="BS28" i="161"/>
  <c r="CK27" i="161"/>
  <c r="CK75" i="161"/>
  <c r="BA128" i="161"/>
  <c r="BY103" i="161"/>
  <c r="BU86" i="161"/>
  <c r="AL48" i="161"/>
  <c r="AR104" i="161"/>
  <c r="AJ95" i="161"/>
  <c r="CT78" i="161"/>
  <c r="CP11" i="161"/>
  <c r="BJ84" i="161"/>
  <c r="AT33" i="161"/>
  <c r="CL46" i="161"/>
  <c r="AM12" i="161"/>
  <c r="AU17" i="161"/>
  <c r="CU108" i="161"/>
  <c r="AG81" i="161"/>
  <c r="CK83" i="161"/>
  <c r="CC58" i="161"/>
  <c r="BQ93" i="161"/>
  <c r="BE111" i="161"/>
  <c r="CT28" i="161"/>
  <c r="G58" i="161"/>
  <c r="BF51" i="161"/>
  <c r="AP132" i="161"/>
  <c r="AT72" i="161"/>
  <c r="CL83" i="161"/>
  <c r="CO66" i="161"/>
  <c r="CJ5" i="161"/>
  <c r="AA34" i="161"/>
  <c r="BR112" i="161"/>
  <c r="AT32" i="161"/>
  <c r="CL124" i="161"/>
  <c r="Y53" i="161"/>
  <c r="E58" i="161"/>
  <c r="BW114" i="161"/>
  <c r="F68" i="161"/>
  <c r="CL37" i="161"/>
  <c r="L84" i="161"/>
  <c r="U65" i="161"/>
  <c r="CU81" i="161"/>
  <c r="K74" i="161"/>
  <c r="S126" i="161"/>
  <c r="AN96" i="161"/>
  <c r="BZ107" i="161"/>
  <c r="BB51" i="161"/>
  <c r="BT100" i="161"/>
  <c r="AY125" i="161"/>
  <c r="BY25" i="161"/>
  <c r="BI81" i="161"/>
  <c r="BT121" i="161"/>
  <c r="AE61" i="161"/>
  <c r="K116" i="161"/>
  <c r="K29" i="161"/>
  <c r="CT65" i="161"/>
  <c r="AZ14" i="161"/>
  <c r="AV64" i="161"/>
  <c r="W96" i="161"/>
  <c r="BZ34" i="161"/>
  <c r="J56" i="161"/>
  <c r="K91" i="161"/>
  <c r="CH86" i="161"/>
  <c r="AR51" i="161"/>
  <c r="AO76" i="161"/>
  <c r="O31" i="161"/>
  <c r="CF86" i="161"/>
  <c r="BD113" i="161"/>
  <c r="AD122" i="161"/>
  <c r="CL129" i="161"/>
  <c r="CI129" i="161"/>
  <c r="AP123" i="161"/>
  <c r="CQ79" i="161"/>
  <c r="AP9" i="161"/>
  <c r="BT59" i="161"/>
  <c r="AW14" i="161"/>
  <c r="P43" i="161"/>
  <c r="D103" i="161"/>
  <c r="AT34" i="161"/>
  <c r="BI90" i="161"/>
  <c r="K70" i="161"/>
  <c r="CP82" i="161"/>
  <c r="J43" i="161"/>
  <c r="AK127" i="161"/>
  <c r="BN85" i="161"/>
  <c r="Y16" i="161"/>
  <c r="BG68" i="161"/>
  <c r="AA126" i="161"/>
  <c r="BA115" i="161"/>
  <c r="CO126" i="161"/>
  <c r="X5" i="161"/>
  <c r="W49" i="161"/>
  <c r="AD93" i="161"/>
  <c r="CN77" i="161"/>
  <c r="BH33" i="161"/>
  <c r="BJ128" i="161"/>
  <c r="BD5" i="161"/>
  <c r="AW45" i="161"/>
  <c r="BA102" i="161"/>
  <c r="AB103" i="161"/>
  <c r="AP62" i="161"/>
  <c r="AO124" i="161"/>
  <c r="BN26" i="161"/>
  <c r="BH37" i="161"/>
  <c r="CF70" i="161"/>
  <c r="AE84" i="161"/>
  <c r="AO120" i="161"/>
  <c r="BV96" i="161"/>
  <c r="V11" i="161"/>
  <c r="H74" i="161"/>
  <c r="AW126" i="161"/>
  <c r="AL66" i="161"/>
  <c r="P76" i="161"/>
  <c r="BF20" i="161"/>
  <c r="R14" i="161"/>
  <c r="AS64" i="161"/>
  <c r="R60" i="161"/>
  <c r="BH24" i="161"/>
  <c r="BQ97" i="161"/>
  <c r="BL129" i="161"/>
  <c r="CO83" i="161"/>
  <c r="M70" i="161"/>
  <c r="AB3" i="161"/>
  <c r="BC3" i="161"/>
  <c r="BL43" i="161"/>
  <c r="BD22" i="161"/>
  <c r="AK49" i="161"/>
  <c r="AJ10" i="161"/>
  <c r="BM74" i="161"/>
  <c r="CC42" i="161"/>
  <c r="BZ41" i="161"/>
  <c r="J97" i="161"/>
  <c r="Y20" i="161"/>
  <c r="CF51" i="161"/>
  <c r="BQ20" i="161"/>
  <c r="CI29" i="161"/>
  <c r="BT95" i="161"/>
  <c r="BK54" i="161"/>
  <c r="BG74" i="161"/>
  <c r="N99" i="161"/>
  <c r="CM5" i="161"/>
  <c r="X12" i="161"/>
  <c r="AQ110" i="161"/>
  <c r="AK11" i="161"/>
  <c r="BM123" i="161"/>
  <c r="J106" i="161"/>
  <c r="AQ63" i="161"/>
  <c r="BD61" i="161"/>
  <c r="CU75" i="161"/>
  <c r="CL68" i="161"/>
  <c r="BT131" i="161"/>
  <c r="S10" i="161"/>
  <c r="AY96" i="161"/>
  <c r="R39" i="161"/>
  <c r="CL103" i="161"/>
  <c r="AM31" i="161"/>
  <c r="H50" i="161"/>
  <c r="C67" i="161"/>
  <c r="AE24" i="161"/>
  <c r="CT128" i="161"/>
  <c r="P10" i="161"/>
  <c r="S70" i="161"/>
  <c r="CO61" i="161"/>
  <c r="I44" i="161"/>
  <c r="BS114" i="161"/>
  <c r="D19" i="161"/>
  <c r="AT37" i="161"/>
  <c r="BQ23" i="161"/>
  <c r="BY90" i="161"/>
  <c r="AF56" i="161"/>
  <c r="AP12" i="161"/>
  <c r="O82" i="161"/>
  <c r="BQ36" i="161"/>
  <c r="U129" i="161"/>
  <c r="BI80" i="161"/>
  <c r="BT43" i="161"/>
  <c r="BS62" i="161"/>
  <c r="J41" i="161"/>
  <c r="AC49" i="161"/>
  <c r="Z77" i="161"/>
  <c r="AK86" i="161"/>
  <c r="CB92" i="161"/>
  <c r="BF132" i="161"/>
  <c r="AY105" i="161"/>
  <c r="Z80" i="161"/>
  <c r="CT34" i="161"/>
  <c r="BU57" i="161"/>
  <c r="BT79" i="161"/>
  <c r="BM106" i="161"/>
  <c r="BN13" i="161"/>
  <c r="CE22" i="161"/>
  <c r="AB72" i="161"/>
  <c r="BV11" i="161"/>
  <c r="BR87" i="161"/>
  <c r="F34" i="161"/>
  <c r="CC86" i="161"/>
  <c r="AC67" i="161"/>
  <c r="M129" i="161"/>
  <c r="BV103" i="161"/>
  <c r="AB111" i="161"/>
  <c r="I15" i="161"/>
  <c r="AC115" i="161"/>
  <c r="AP22" i="161"/>
  <c r="BG99" i="161"/>
  <c r="BR21" i="161"/>
  <c r="BW95" i="161"/>
  <c r="AB123" i="161"/>
  <c r="AJ102" i="161"/>
  <c r="BF67" i="161"/>
  <c r="L95" i="161"/>
  <c r="BX69" i="161"/>
  <c r="BY34" i="161"/>
  <c r="BS5" i="161"/>
  <c r="AJ106" i="161"/>
  <c r="BF122" i="161"/>
  <c r="M83" i="161"/>
  <c r="BF46" i="161"/>
  <c r="M87" i="161"/>
  <c r="CL117" i="161"/>
  <c r="BA97" i="161"/>
  <c r="AN105" i="161"/>
  <c r="C69" i="161"/>
  <c r="D81" i="161"/>
  <c r="L41" i="161"/>
  <c r="BS3" i="161"/>
  <c r="T111" i="161"/>
  <c r="CL57" i="161"/>
  <c r="AQ22" i="161"/>
  <c r="K72" i="161"/>
  <c r="AT111" i="161"/>
  <c r="AC65" i="161"/>
  <c r="BE22" i="161"/>
  <c r="AP21" i="161"/>
  <c r="CE31" i="161"/>
  <c r="BA83" i="161"/>
  <c r="K18" i="161"/>
  <c r="AO71" i="161"/>
  <c r="J60" i="161"/>
  <c r="AS106" i="161"/>
  <c r="CO7" i="161"/>
  <c r="V33" i="161"/>
  <c r="BY108" i="161"/>
  <c r="AC29" i="161"/>
  <c r="AW72" i="161"/>
  <c r="BG27" i="161"/>
  <c r="X46" i="161"/>
  <c r="AN54" i="161"/>
  <c r="U33" i="161"/>
  <c r="AY39" i="161"/>
  <c r="M65" i="161"/>
  <c r="BR124" i="161"/>
  <c r="BT16" i="161"/>
  <c r="BK64" i="161"/>
  <c r="E127" i="161"/>
  <c r="AJ62" i="161"/>
  <c r="CH25" i="161"/>
  <c r="BL33" i="161"/>
  <c r="AC61" i="161"/>
  <c r="X7" i="161"/>
  <c r="Z44" i="161"/>
  <c r="AP87" i="161"/>
  <c r="W131" i="161"/>
  <c r="AX52" i="161"/>
  <c r="BJ86" i="161"/>
  <c r="BG35" i="161"/>
  <c r="BV28" i="161"/>
  <c r="G88" i="161"/>
  <c r="AU66" i="161"/>
  <c r="CD47" i="161"/>
  <c r="N104" i="161"/>
  <c r="CH87" i="161"/>
  <c r="AU46" i="161"/>
  <c r="AE38" i="161"/>
  <c r="C116" i="161"/>
  <c r="CQ120" i="161"/>
  <c r="AB124" i="161"/>
  <c r="Y92" i="161"/>
  <c r="Z41" i="161"/>
  <c r="CJ22" i="161"/>
  <c r="AZ120" i="161"/>
  <c r="CH34" i="161"/>
  <c r="CR40" i="161"/>
  <c r="G30" i="161"/>
  <c r="D21" i="161"/>
  <c r="C34" i="161"/>
  <c r="BN47" i="161"/>
  <c r="T46" i="161"/>
  <c r="I20" i="161"/>
  <c r="AW107" i="161"/>
  <c r="AA29" i="161"/>
  <c r="AU41" i="161"/>
  <c r="AD6" i="161"/>
  <c r="AD117" i="161"/>
  <c r="BK30" i="161"/>
  <c r="G80" i="161"/>
  <c r="F83" i="161"/>
  <c r="AA60" i="161"/>
  <c r="CA16" i="161"/>
  <c r="BS117" i="161"/>
  <c r="AC51" i="161"/>
  <c r="H28" i="161"/>
  <c r="AL76" i="161"/>
  <c r="CU59" i="161"/>
  <c r="AD127" i="161"/>
  <c r="CC15" i="161"/>
  <c r="R126" i="161"/>
  <c r="Z112" i="161"/>
  <c r="AZ29" i="161"/>
  <c r="AY100" i="161"/>
  <c r="AS24" i="161"/>
  <c r="CH95" i="161"/>
  <c r="AC116" i="161"/>
  <c r="BQ12" i="161"/>
  <c r="Q5" i="161"/>
  <c r="BL34" i="161"/>
  <c r="AK78" i="161"/>
  <c r="D126" i="161"/>
  <c r="M20" i="161"/>
  <c r="CH42" i="161"/>
  <c r="U50" i="161"/>
  <c r="AY132" i="161"/>
  <c r="CT61" i="161"/>
  <c r="AV25" i="161"/>
  <c r="C124" i="161"/>
  <c r="AN69" i="161"/>
  <c r="O77" i="161"/>
  <c r="AD7" i="161"/>
  <c r="BV65" i="161"/>
  <c r="BB91" i="161"/>
  <c r="X126" i="161"/>
  <c r="AQ38" i="161"/>
  <c r="AZ50" i="161"/>
  <c r="BE8" i="161"/>
  <c r="CI80" i="161"/>
  <c r="O88" i="161"/>
  <c r="I42" i="161"/>
  <c r="BV81" i="161"/>
  <c r="BD126" i="161"/>
  <c r="AN50" i="161"/>
  <c r="AW56" i="161"/>
  <c r="CL61" i="161"/>
  <c r="CS92" i="161"/>
  <c r="AJ99" i="161"/>
  <c r="CQ104" i="161"/>
  <c r="AU5" i="161"/>
  <c r="K19" i="161"/>
  <c r="BA61" i="161"/>
  <c r="J32" i="161"/>
  <c r="AP114" i="161"/>
  <c r="G65" i="161"/>
  <c r="BW120" i="161"/>
  <c r="AJ11" i="161"/>
  <c r="AC9" i="161"/>
  <c r="AE16" i="161"/>
  <c r="T110" i="161"/>
  <c r="CA90" i="161"/>
  <c r="BT47" i="161"/>
  <c r="L10" i="161"/>
  <c r="BK78" i="161"/>
  <c r="CR119" i="161"/>
  <c r="AZ32" i="161"/>
  <c r="AM94" i="161"/>
  <c r="AJ63" i="161"/>
  <c r="CO50" i="161"/>
  <c r="BT84" i="161"/>
  <c r="W20" i="161"/>
  <c r="BT38" i="161"/>
  <c r="BU98" i="161"/>
  <c r="AS114" i="161"/>
  <c r="CP80" i="161"/>
  <c r="Q85" i="161"/>
  <c r="AV121" i="161"/>
  <c r="BG41" i="161"/>
  <c r="BJ54" i="161"/>
  <c r="W27" i="161"/>
  <c r="BF16" i="161"/>
  <c r="BR128" i="161"/>
  <c r="J82" i="161"/>
  <c r="AM56" i="161"/>
  <c r="CK131" i="161"/>
  <c r="AT108" i="161"/>
  <c r="BB123" i="161"/>
  <c r="BT91" i="161"/>
  <c r="BZ113" i="161"/>
  <c r="BW101" i="161"/>
  <c r="CG23" i="161"/>
  <c r="BT123" i="161"/>
  <c r="CS91" i="161"/>
  <c r="CR16" i="161"/>
  <c r="BK95" i="161"/>
  <c r="AT36" i="161"/>
  <c r="BJ36" i="161"/>
  <c r="O97" i="161"/>
  <c r="BM43" i="161"/>
  <c r="CD55" i="161"/>
  <c r="AQ57" i="161"/>
  <c r="CI113" i="161"/>
  <c r="CK79" i="161"/>
  <c r="BZ63" i="161"/>
  <c r="CI97" i="161"/>
  <c r="BQ106" i="161"/>
  <c r="CQ55" i="161"/>
  <c r="BE132" i="161"/>
  <c r="AO103" i="161"/>
  <c r="CR23" i="161"/>
  <c r="F121" i="161"/>
  <c r="BJ105" i="161"/>
  <c r="BD109" i="161"/>
  <c r="BD100" i="161"/>
  <c r="CN37" i="161"/>
  <c r="O66" i="161"/>
  <c r="H3" i="161"/>
  <c r="AP78" i="161"/>
  <c r="BX23" i="161"/>
  <c r="AK39" i="161"/>
  <c r="BB18" i="161"/>
  <c r="BE50" i="161"/>
  <c r="AY78" i="161"/>
  <c r="AW49" i="161"/>
  <c r="CE7" i="161"/>
  <c r="BX45" i="161"/>
  <c r="BC36" i="161"/>
  <c r="BD69" i="161"/>
  <c r="CS61" i="161"/>
  <c r="AU27" i="161"/>
  <c r="BI66" i="161"/>
  <c r="CK7" i="161"/>
  <c r="BH114" i="161"/>
  <c r="BL3" i="161"/>
  <c r="BX11" i="161"/>
  <c r="BY77" i="161"/>
  <c r="BK104" i="161"/>
  <c r="BE116" i="161"/>
  <c r="AY42" i="161"/>
  <c r="F12" i="161"/>
  <c r="W66" i="161"/>
  <c r="BU8" i="161"/>
  <c r="CQ95" i="161"/>
  <c r="BT52" i="161"/>
  <c r="CG28" i="161"/>
  <c r="BS68" i="161"/>
  <c r="AO83" i="161"/>
  <c r="E27" i="161"/>
  <c r="BY35" i="161"/>
  <c r="D56" i="161"/>
  <c r="AS27" i="161"/>
  <c r="BG127" i="161"/>
  <c r="AF6" i="161"/>
  <c r="CQ33" i="161"/>
  <c r="AR105" i="161"/>
  <c r="AK96" i="161"/>
  <c r="AV110" i="161"/>
  <c r="AL56" i="161"/>
  <c r="R88" i="161"/>
  <c r="BV44" i="161"/>
  <c r="CU125" i="161"/>
  <c r="CK90" i="161"/>
  <c r="P62" i="161"/>
  <c r="CL86" i="161"/>
  <c r="AO35" i="161"/>
  <c r="AM17" i="161"/>
  <c r="AS90" i="161"/>
  <c r="BN29" i="161"/>
  <c r="BI17" i="161"/>
  <c r="CK37" i="161"/>
  <c r="W39" i="161"/>
  <c r="CR85" i="161"/>
  <c r="H52" i="161"/>
  <c r="D50" i="161"/>
  <c r="CU119" i="161"/>
  <c r="AU30" i="161"/>
  <c r="BN59" i="161"/>
  <c r="AA59" i="161"/>
  <c r="V116" i="161"/>
  <c r="BW67" i="161"/>
  <c r="CQ130" i="161"/>
  <c r="AD23" i="161"/>
  <c r="AW12" i="161"/>
  <c r="BV75" i="161"/>
  <c r="AS93" i="161"/>
  <c r="BB107" i="161"/>
  <c r="BJ72" i="161"/>
  <c r="CR54" i="161"/>
  <c r="AY30" i="161"/>
  <c r="AA80" i="161"/>
  <c r="BZ89" i="161"/>
  <c r="AV61" i="161"/>
  <c r="Y22" i="161"/>
  <c r="CN102" i="161"/>
  <c r="AN10" i="161"/>
  <c r="CQ70" i="161"/>
  <c r="CE79" i="161"/>
  <c r="BC110" i="161"/>
  <c r="CQ24" i="161"/>
  <c r="BF55" i="161"/>
  <c r="CR68" i="161"/>
  <c r="BY17" i="161"/>
  <c r="AM89" i="161"/>
  <c r="CL104" i="161"/>
  <c r="BD44" i="161"/>
  <c r="BC79" i="161"/>
  <c r="CK43" i="161"/>
  <c r="CQ14" i="161"/>
  <c r="CE99" i="161"/>
  <c r="CJ51" i="161"/>
  <c r="K87" i="161"/>
  <c r="CN28" i="161"/>
  <c r="L107" i="161"/>
  <c r="C30" i="161"/>
  <c r="R50" i="161"/>
  <c r="G13" i="161"/>
  <c r="U36" i="161"/>
  <c r="BW85" i="161"/>
  <c r="T56" i="161"/>
  <c r="BR93" i="161"/>
  <c r="BI28" i="161"/>
  <c r="O23" i="161"/>
  <c r="V83" i="161"/>
  <c r="BD49" i="161"/>
  <c r="CG125" i="161"/>
  <c r="BA30" i="161"/>
  <c r="BR16" i="161"/>
  <c r="CG81" i="161"/>
  <c r="AY116" i="161"/>
  <c r="BY60" i="161"/>
  <c r="AS112" i="161"/>
  <c r="CH6" i="161"/>
  <c r="BD28" i="161"/>
  <c r="BF63" i="161"/>
  <c r="BV109" i="161"/>
  <c r="Q114" i="161"/>
  <c r="R3" i="161"/>
  <c r="BN75" i="161"/>
  <c r="CJ62" i="161"/>
  <c r="CS130" i="161"/>
  <c r="CL132" i="161"/>
  <c r="BG100" i="161"/>
  <c r="S91" i="161"/>
  <c r="CB61" i="161"/>
  <c r="I101" i="161"/>
  <c r="E101" i="161"/>
  <c r="Q3" i="161"/>
  <c r="H107" i="161"/>
  <c r="BU45" i="161"/>
  <c r="BR37" i="161"/>
  <c r="AB80" i="161"/>
  <c r="CC39" i="161"/>
  <c r="C8" i="161"/>
  <c r="AU127" i="161"/>
  <c r="CU106" i="161"/>
  <c r="CO124" i="161"/>
  <c r="CH5" i="161"/>
  <c r="C47" i="161"/>
  <c r="CS7" i="161"/>
  <c r="BC98" i="161"/>
  <c r="U119" i="161"/>
  <c r="AK104" i="161"/>
  <c r="Y68" i="161"/>
  <c r="C23" i="161"/>
  <c r="BU124" i="161"/>
  <c r="T13" i="161"/>
  <c r="CL34" i="161"/>
  <c r="AG108" i="161"/>
  <c r="X27" i="161"/>
  <c r="AN9" i="161"/>
  <c r="CM61" i="161"/>
  <c r="AV28" i="161"/>
  <c r="BD35" i="161"/>
  <c r="CH71" i="161"/>
  <c r="F69" i="161"/>
  <c r="AK65" i="161"/>
  <c r="BY7" i="161"/>
  <c r="AL94" i="161"/>
  <c r="AX61" i="161"/>
  <c r="CS63" i="161"/>
  <c r="CD58" i="161"/>
  <c r="J20" i="161"/>
  <c r="G62" i="161"/>
  <c r="X73" i="161"/>
  <c r="CR39" i="161"/>
  <c r="BZ96" i="161"/>
  <c r="AM72" i="161"/>
  <c r="CU88" i="161"/>
  <c r="BD9" i="161"/>
  <c r="Y39" i="161"/>
  <c r="BL51" i="161"/>
  <c r="AT8" i="161"/>
  <c r="CM68" i="161"/>
  <c r="AS104" i="161"/>
  <c r="CO65" i="161"/>
  <c r="AK120" i="161"/>
  <c r="BU71" i="161"/>
  <c r="AN112" i="161"/>
  <c r="BJ82" i="161"/>
  <c r="CT21" i="161"/>
  <c r="AA9" i="161"/>
  <c r="I46" i="161"/>
  <c r="AJ33" i="161"/>
  <c r="Z110" i="161"/>
  <c r="K7" i="161"/>
  <c r="CP36" i="161"/>
  <c r="T31" i="161"/>
  <c r="R67" i="161"/>
  <c r="BT46" i="161"/>
  <c r="M39" i="161"/>
  <c r="Z34" i="161"/>
  <c r="BH125" i="161"/>
  <c r="CS32" i="161"/>
  <c r="I100" i="161"/>
  <c r="BN62" i="161"/>
  <c r="BD83" i="161"/>
  <c r="BW30" i="161"/>
  <c r="BT67" i="161"/>
  <c r="AK54" i="161"/>
  <c r="E96" i="161"/>
  <c r="BX44" i="161"/>
  <c r="BJ61" i="161"/>
  <c r="AX87" i="161"/>
  <c r="CI24" i="161"/>
  <c r="J116" i="161"/>
  <c r="BQ55" i="161"/>
  <c r="AR47" i="161"/>
  <c r="AN81" i="161"/>
  <c r="CL81" i="161"/>
  <c r="AJ49" i="161"/>
  <c r="AO34" i="161"/>
  <c r="AC74" i="161"/>
  <c r="CJ85" i="161"/>
  <c r="CQ103" i="161"/>
  <c r="AO129" i="161"/>
  <c r="BM78" i="161"/>
  <c r="BG67" i="161"/>
  <c r="CH97" i="161"/>
  <c r="AA91" i="161"/>
  <c r="X17" i="161"/>
  <c r="AX17" i="161"/>
  <c r="CF66" i="161"/>
  <c r="AU3" i="161"/>
  <c r="CH118" i="161"/>
  <c r="N103" i="161"/>
  <c r="R38" i="161"/>
  <c r="BJ85" i="161"/>
  <c r="AZ100" i="161"/>
  <c r="AZ51" i="161"/>
  <c r="CQ87" i="161"/>
  <c r="AA45" i="161"/>
  <c r="BG94" i="161"/>
  <c r="CP7" i="161"/>
  <c r="Q98" i="161"/>
  <c r="CL7" i="161"/>
  <c r="CK29" i="161"/>
  <c r="K126" i="161"/>
  <c r="T39" i="161"/>
  <c r="E13" i="161"/>
  <c r="AA112" i="161"/>
  <c r="R56" i="161"/>
  <c r="AD113" i="161"/>
  <c r="BR54" i="161"/>
  <c r="CK17" i="161"/>
  <c r="E72" i="161"/>
  <c r="F101" i="161"/>
  <c r="Q32" i="161"/>
  <c r="AL7" i="161"/>
  <c r="J40" i="161"/>
  <c r="BC60" i="161"/>
  <c r="AV129" i="161"/>
  <c r="J24" i="161"/>
  <c r="BA32" i="161"/>
  <c r="D62" i="161"/>
  <c r="O29" i="161"/>
  <c r="CT46" i="161"/>
  <c r="Q11" i="161"/>
  <c r="N82" i="161"/>
  <c r="CU82" i="161"/>
  <c r="BR57" i="161"/>
  <c r="AZ74" i="161"/>
  <c r="CS111" i="161"/>
  <c r="H113" i="161"/>
  <c r="AD102" i="161"/>
  <c r="BB70" i="161"/>
  <c r="CP116" i="161"/>
  <c r="AT82" i="161"/>
  <c r="N87" i="161"/>
  <c r="AV41" i="161"/>
  <c r="E117" i="161"/>
  <c r="F122" i="161"/>
  <c r="BQ54" i="161"/>
  <c r="K111" i="161"/>
  <c r="BX42" i="161"/>
  <c r="V91" i="161"/>
  <c r="CF115" i="161"/>
  <c r="F72" i="161"/>
  <c r="AU50" i="161"/>
  <c r="BW69" i="161"/>
  <c r="BK24" i="161"/>
  <c r="AJ116" i="161"/>
  <c r="X100" i="161"/>
  <c r="BI130" i="161"/>
  <c r="H54" i="161"/>
  <c r="CC64" i="161"/>
  <c r="CN30" i="161"/>
  <c r="CP66" i="161"/>
  <c r="AU7" i="161"/>
  <c r="X59" i="161"/>
  <c r="AQ23" i="161"/>
  <c r="BS116" i="161"/>
  <c r="H94" i="161"/>
  <c r="BE97" i="161"/>
  <c r="BS11" i="161"/>
  <c r="Q71" i="161"/>
  <c r="BQ74" i="161"/>
  <c r="AF54" i="161"/>
  <c r="L29" i="161"/>
  <c r="BA111" i="161"/>
  <c r="AQ124" i="161"/>
  <c r="AS43" i="161"/>
  <c r="BX93" i="161"/>
  <c r="L88" i="161"/>
  <c r="AT54" i="161"/>
  <c r="M71" i="161"/>
  <c r="BL35" i="161"/>
  <c r="CT33" i="161"/>
  <c r="K27" i="161"/>
  <c r="BU49" i="161"/>
  <c r="BU100" i="161"/>
  <c r="CE32" i="161"/>
  <c r="BI109" i="161"/>
  <c r="CS57" i="161"/>
  <c r="BT82" i="161"/>
  <c r="BG122" i="161"/>
  <c r="H121" i="161"/>
  <c r="CF124" i="161"/>
  <c r="Q53" i="161"/>
  <c r="BK15" i="161"/>
  <c r="CO51" i="161"/>
  <c r="O123" i="161"/>
  <c r="CN26" i="161"/>
  <c r="AF96" i="161"/>
  <c r="AZ18" i="161"/>
  <c r="C32" i="161"/>
  <c r="BQ126" i="161"/>
  <c r="BV20" i="161"/>
  <c r="AM47" i="161"/>
  <c r="BH11" i="161"/>
  <c r="CS116" i="161"/>
  <c r="AT5" i="161"/>
  <c r="U87" i="161"/>
  <c r="K24" i="161"/>
  <c r="BL117" i="161"/>
  <c r="CQ114" i="161"/>
  <c r="CT109" i="161"/>
  <c r="D78" i="161"/>
  <c r="AO109" i="161"/>
  <c r="CA129" i="161"/>
  <c r="Q4" i="161"/>
  <c r="AW15" i="161"/>
  <c r="BU110" i="161"/>
  <c r="BH25" i="161"/>
  <c r="BS60" i="161"/>
  <c r="CK108" i="161"/>
  <c r="CG80" i="161"/>
  <c r="BU85" i="161"/>
  <c r="BZ58" i="161"/>
  <c r="BK77" i="161"/>
  <c r="AM85" i="161"/>
  <c r="BV71" i="161"/>
  <c r="CT35" i="161"/>
  <c r="AP29" i="161"/>
  <c r="AT20" i="161"/>
  <c r="BE105" i="161"/>
  <c r="CO63" i="161"/>
  <c r="BY53" i="161"/>
  <c r="AS48" i="161"/>
  <c r="AJ53" i="161"/>
  <c r="F105" i="161"/>
  <c r="U71" i="161"/>
  <c r="BH31" i="161"/>
  <c r="AO105" i="161"/>
  <c r="CB45" i="161"/>
  <c r="CK98" i="161"/>
  <c r="BE81" i="161"/>
  <c r="BK18" i="161"/>
  <c r="BQ91" i="161"/>
  <c r="CI62" i="161"/>
  <c r="X84" i="161"/>
  <c r="BM13" i="161"/>
  <c r="CM108" i="161"/>
  <c r="AL38" i="161"/>
  <c r="D109" i="161"/>
  <c r="AY117" i="161"/>
  <c r="AV21" i="161"/>
  <c r="J124" i="161"/>
  <c r="I63" i="161"/>
  <c r="BC114" i="161"/>
  <c r="BK60" i="161"/>
  <c r="CA7" i="161"/>
  <c r="AY97" i="161"/>
  <c r="BW99" i="161"/>
  <c r="CQ102" i="161"/>
  <c r="O101" i="161"/>
  <c r="BK56" i="161"/>
  <c r="Y132" i="161"/>
  <c r="CO55" i="161"/>
  <c r="P108" i="161"/>
  <c r="AJ90" i="161"/>
  <c r="F21" i="161"/>
  <c r="U75" i="161"/>
  <c r="CJ31" i="161"/>
  <c r="CA131" i="161"/>
  <c r="CF56" i="161"/>
  <c r="N42" i="161"/>
  <c r="CT127" i="161"/>
  <c r="CU28" i="161"/>
  <c r="S66" i="161"/>
  <c r="CD48" i="161"/>
  <c r="BE109" i="161"/>
  <c r="V68" i="161"/>
  <c r="U120" i="161"/>
  <c r="T131" i="161"/>
  <c r="BN67" i="161"/>
  <c r="C130" i="161"/>
  <c r="BW78" i="161"/>
  <c r="AG93" i="161"/>
  <c r="H26" i="161"/>
  <c r="M127" i="161"/>
  <c r="S113" i="161"/>
  <c r="BG3" i="161"/>
  <c r="CI92" i="161"/>
  <c r="BB64" i="161"/>
  <c r="AJ130" i="161"/>
  <c r="AA36" i="161"/>
  <c r="CB115" i="161"/>
  <c r="AN68" i="161"/>
  <c r="BI41" i="161"/>
  <c r="K97" i="161"/>
  <c r="AT101" i="161"/>
  <c r="BE23" i="161"/>
  <c r="BE92" i="161"/>
  <c r="L35" i="161"/>
  <c r="N19" i="161"/>
  <c r="BR45" i="161"/>
  <c r="CU51" i="161"/>
  <c r="AA11" i="161"/>
  <c r="CU99" i="161"/>
  <c r="CE75" i="161"/>
  <c r="BI83" i="161"/>
  <c r="CJ63" i="161"/>
  <c r="BY132" i="161"/>
  <c r="W103" i="161"/>
  <c r="X88" i="161"/>
  <c r="T84" i="161"/>
  <c r="U42" i="161"/>
  <c r="CN48" i="161"/>
  <c r="J36" i="161"/>
  <c r="BD33" i="161"/>
  <c r="CB91" i="161"/>
  <c r="AC109" i="161"/>
  <c r="CR108" i="161"/>
  <c r="AC33" i="161"/>
  <c r="K84" i="161"/>
  <c r="AP70" i="161"/>
  <c r="CG39" i="161"/>
  <c r="O9" i="161"/>
  <c r="CL42" i="161"/>
  <c r="BH41" i="161"/>
  <c r="CK11" i="161"/>
  <c r="BC32" i="161"/>
  <c r="BW59" i="161"/>
  <c r="AX54" i="161"/>
  <c r="BW97" i="161"/>
  <c r="BK10" i="161"/>
  <c r="BV47" i="161"/>
  <c r="CC7" i="161"/>
  <c r="AE95" i="161"/>
  <c r="Y21" i="161"/>
  <c r="BY95" i="161"/>
  <c r="AM127" i="161"/>
  <c r="CS99" i="161"/>
  <c r="T15" i="161"/>
  <c r="AQ90" i="161"/>
  <c r="C100" i="161"/>
  <c r="CQ88" i="161"/>
  <c r="AP23" i="161"/>
  <c r="AA48" i="161"/>
  <c r="CP61" i="161"/>
  <c r="V109" i="161"/>
  <c r="AU112" i="161"/>
  <c r="BX128" i="161"/>
  <c r="F38" i="161"/>
  <c r="X82" i="161"/>
  <c r="U21" i="161"/>
  <c r="CA102" i="161"/>
  <c r="AR48" i="161"/>
  <c r="AY38" i="161"/>
  <c r="AU76" i="161"/>
  <c r="AV7" i="161"/>
  <c r="I17" i="161"/>
  <c r="BB92" i="161"/>
  <c r="CS10" i="161"/>
  <c r="BC54" i="161"/>
  <c r="BZ35" i="161"/>
  <c r="H35" i="161"/>
  <c r="BZ87" i="161"/>
  <c r="AF8" i="161"/>
  <c r="BE74" i="161"/>
  <c r="AJ31" i="161"/>
  <c r="BK71" i="161"/>
  <c r="W21" i="161"/>
  <c r="V113" i="161"/>
  <c r="K125" i="161"/>
  <c r="U111" i="161"/>
  <c r="X36" i="161"/>
  <c r="CB106" i="161"/>
  <c r="AV130" i="161"/>
  <c r="AC31" i="161"/>
  <c r="BS98" i="161"/>
  <c r="K11" i="161"/>
  <c r="CG58" i="161"/>
  <c r="BV24" i="161"/>
  <c r="BF37" i="161"/>
  <c r="AE21" i="161"/>
  <c r="AT46" i="161"/>
  <c r="H98" i="161"/>
  <c r="BA47" i="161"/>
  <c r="AU110" i="161"/>
  <c r="AR86" i="161"/>
  <c r="CT86" i="161"/>
  <c r="BW60" i="161"/>
  <c r="CJ81" i="161"/>
  <c r="CB88" i="161"/>
  <c r="CH62" i="161"/>
  <c r="G103" i="161"/>
  <c r="G57" i="161"/>
  <c r="BS76" i="161"/>
  <c r="O25" i="161"/>
  <c r="CT94" i="161"/>
  <c r="CN18" i="161"/>
  <c r="J5" i="161"/>
  <c r="AQ19" i="161"/>
  <c r="G72" i="161"/>
  <c r="AF86" i="161"/>
  <c r="CF79" i="161"/>
  <c r="M122" i="161"/>
  <c r="J104" i="161"/>
  <c r="AX128" i="161"/>
  <c r="CB37" i="161"/>
  <c r="AT81" i="161"/>
  <c r="BH104" i="161"/>
  <c r="BY112" i="161"/>
  <c r="AO15" i="161"/>
  <c r="CL39" i="161"/>
  <c r="CF105" i="161"/>
  <c r="CE53" i="161"/>
  <c r="M120" i="161"/>
  <c r="AT127" i="161"/>
  <c r="D23" i="161"/>
  <c r="T74" i="161"/>
  <c r="C3" i="161"/>
  <c r="AD112" i="161"/>
  <c r="BQ105" i="161"/>
  <c r="CL29" i="161"/>
  <c r="BX100" i="161"/>
  <c r="O61" i="161"/>
  <c r="BA109" i="161"/>
  <c r="BM96" i="161"/>
  <c r="CO84" i="161"/>
  <c r="CG126" i="161"/>
  <c r="E115" i="161"/>
  <c r="CP26" i="161"/>
  <c r="BM49" i="161"/>
  <c r="CQ4" i="161"/>
  <c r="BD132" i="161"/>
  <c r="BG31" i="161"/>
  <c r="BK107" i="161"/>
  <c r="C22" i="161"/>
  <c r="S49" i="161"/>
  <c r="BE63" i="161"/>
  <c r="CQ11" i="161"/>
  <c r="CP95" i="161"/>
  <c r="V35" i="161"/>
  <c r="R130" i="161"/>
  <c r="T53" i="161"/>
  <c r="R25" i="161"/>
  <c r="CE39" i="161"/>
  <c r="J50" i="161"/>
  <c r="AF121" i="161"/>
  <c r="CJ90" i="161"/>
  <c r="BQ15" i="161"/>
  <c r="CJ61" i="161"/>
  <c r="L77" i="161"/>
  <c r="D36" i="161"/>
  <c r="CP119" i="161"/>
  <c r="AW25" i="161"/>
  <c r="BN44" i="161"/>
  <c r="Y102" i="161"/>
  <c r="CP37" i="161"/>
  <c r="P125" i="161"/>
  <c r="BI40" i="161"/>
  <c r="AJ60" i="161"/>
  <c r="CT6" i="161"/>
  <c r="T107" i="161"/>
  <c r="BA15" i="161"/>
  <c r="AO9" i="161"/>
  <c r="CH56" i="161"/>
  <c r="AP54" i="161"/>
  <c r="BT63" i="161"/>
  <c r="W84" i="161"/>
  <c r="AN15" i="161"/>
  <c r="CL79" i="161"/>
  <c r="CI48" i="161"/>
  <c r="F113" i="161"/>
  <c r="BZ105" i="161"/>
  <c r="CQ51" i="161"/>
  <c r="BJ29" i="161"/>
  <c r="BA87" i="161"/>
  <c r="BI50" i="161"/>
  <c r="BD97" i="161"/>
  <c r="BX49" i="161"/>
  <c r="F70" i="161"/>
  <c r="Z119" i="161"/>
  <c r="CO95" i="161"/>
  <c r="F114" i="161"/>
  <c r="Z104" i="161"/>
  <c r="AT31" i="161"/>
  <c r="AN55" i="161"/>
  <c r="BU50" i="161"/>
  <c r="BI93" i="161"/>
  <c r="AC60" i="161"/>
  <c r="C50" i="161"/>
  <c r="CN104" i="161"/>
  <c r="AK124" i="161"/>
  <c r="CP31" i="161"/>
  <c r="CC12" i="161"/>
  <c r="CH19" i="161"/>
  <c r="CI58" i="161"/>
  <c r="AD20" i="161"/>
  <c r="Y120" i="161"/>
  <c r="AW63" i="161"/>
  <c r="BZ46" i="161"/>
  <c r="F2" i="5"/>
  <c r="CL10" i="161"/>
  <c r="AW102" i="161"/>
  <c r="BB74" i="161"/>
  <c r="BC83" i="161"/>
  <c r="BC77" i="161"/>
  <c r="CC116" i="161"/>
  <c r="AR125" i="161"/>
  <c r="AF36" i="161"/>
  <c r="CF15" i="161"/>
  <c r="BE4" i="161"/>
  <c r="BB7" i="161"/>
  <c r="AZ3" i="161"/>
  <c r="G123" i="161"/>
  <c r="AO61" i="161"/>
  <c r="AJ110" i="161"/>
  <c r="AM5" i="161"/>
  <c r="CB69" i="161"/>
  <c r="AG74" i="161"/>
  <c r="CN35" i="161"/>
  <c r="CG89" i="161"/>
  <c r="V18" i="161"/>
  <c r="CE120" i="161"/>
  <c r="BG89" i="161"/>
  <c r="CO4" i="161"/>
  <c r="T7" i="161"/>
  <c r="BG83" i="161"/>
  <c r="E49" i="161"/>
  <c r="CU121" i="161"/>
  <c r="N105" i="161"/>
  <c r="BS12" i="161"/>
  <c r="CQ105" i="161"/>
  <c r="AX29" i="161"/>
  <c r="CN111" i="161"/>
  <c r="AR124" i="161"/>
  <c r="CT63" i="161"/>
  <c r="BJ59" i="161"/>
  <c r="H37" i="161"/>
  <c r="AL16" i="161"/>
  <c r="AP33" i="161"/>
  <c r="CQ65" i="161"/>
  <c r="CJ23" i="161"/>
  <c r="CH82" i="161"/>
  <c r="N84" i="161"/>
  <c r="AU52" i="161"/>
  <c r="CK66" i="161"/>
  <c r="P37" i="161"/>
  <c r="T125" i="161"/>
  <c r="CU21" i="161"/>
  <c r="BL40" i="161"/>
  <c r="AF131" i="161"/>
  <c r="H123" i="161"/>
  <c r="CO42" i="161"/>
  <c r="CG129" i="161"/>
  <c r="BW77" i="161"/>
  <c r="M11" i="161"/>
  <c r="AT39" i="161"/>
  <c r="BW54" i="161"/>
  <c r="AG10" i="161"/>
  <c r="K120" i="161"/>
  <c r="Z39" i="161"/>
  <c r="BI69" i="161"/>
  <c r="AD19" i="161"/>
  <c r="AM60" i="161"/>
  <c r="AZ11" i="161"/>
  <c r="BB131" i="161"/>
  <c r="AW90" i="161"/>
  <c r="CQ27" i="161"/>
  <c r="L23" i="161"/>
  <c r="BE53" i="161"/>
  <c r="AY55" i="161"/>
  <c r="BC66" i="161"/>
  <c r="AB126" i="161"/>
  <c r="O109" i="161"/>
  <c r="CH94" i="161"/>
  <c r="W92" i="161"/>
  <c r="E114" i="161"/>
  <c r="AO95" i="161"/>
  <c r="F10" i="161"/>
  <c r="CH107" i="161"/>
  <c r="CG17" i="161"/>
  <c r="E36" i="161"/>
  <c r="G44" i="161"/>
  <c r="AM69" i="161"/>
  <c r="I60" i="161"/>
  <c r="BT49" i="161"/>
  <c r="BQ86" i="161"/>
  <c r="Y128" i="161"/>
  <c r="CL40" i="161"/>
  <c r="BW4" i="161"/>
  <c r="AX13" i="161"/>
  <c r="AO70" i="161"/>
  <c r="BM22" i="161"/>
  <c r="F99" i="161"/>
  <c r="W4" i="161"/>
  <c r="BU107" i="161"/>
  <c r="CH40" i="161"/>
  <c r="AX95" i="161"/>
  <c r="F76" i="161"/>
  <c r="CR71" i="161"/>
  <c r="BF61" i="161"/>
  <c r="CI122" i="161"/>
  <c r="AW118" i="161"/>
  <c r="CQ113" i="161"/>
  <c r="AW109" i="161"/>
  <c r="BD128" i="161"/>
  <c r="N72" i="161"/>
  <c r="CP18" i="161"/>
  <c r="AS62" i="161"/>
  <c r="M61" i="161"/>
  <c r="BM55" i="161"/>
  <c r="AQ16" i="161"/>
  <c r="BN130" i="161"/>
  <c r="AP110" i="161"/>
  <c r="CE11" i="161"/>
  <c r="AM51" i="161"/>
  <c r="F87" i="161"/>
  <c r="CJ78" i="161"/>
  <c r="CT85" i="161"/>
  <c r="M113" i="161"/>
  <c r="CL118" i="161"/>
  <c r="BK101" i="161"/>
  <c r="AU130" i="161"/>
  <c r="CB13" i="161"/>
  <c r="V82" i="161"/>
  <c r="BL63" i="161"/>
  <c r="CK107" i="161"/>
  <c r="CM18" i="161"/>
  <c r="BU99" i="161"/>
  <c r="CJ80" i="161"/>
  <c r="CK14" i="161"/>
  <c r="CN125" i="161"/>
  <c r="CS118" i="161"/>
  <c r="CJ128" i="161"/>
  <c r="BU83" i="161"/>
  <c r="P9" i="161"/>
  <c r="X6" i="161"/>
  <c r="O35" i="161"/>
  <c r="X32" i="161"/>
  <c r="P95" i="161"/>
  <c r="J108" i="161"/>
  <c r="CG59" i="161"/>
  <c r="AN80" i="161"/>
  <c r="AS58" i="161"/>
  <c r="G102" i="161"/>
  <c r="M107" i="161"/>
  <c r="CN20" i="161"/>
  <c r="BX43" i="161"/>
  <c r="O16" i="161"/>
  <c r="CF64" i="161"/>
  <c r="AL111" i="161"/>
  <c r="T99" i="161"/>
  <c r="AZ103" i="161"/>
  <c r="BG117" i="161"/>
  <c r="AF29" i="161"/>
  <c r="BU41" i="161"/>
  <c r="AW113" i="161"/>
  <c r="AB54" i="161"/>
  <c r="W78" i="161"/>
  <c r="R128" i="161"/>
  <c r="H53" i="161"/>
  <c r="BS43" i="161"/>
  <c r="BM79" i="161"/>
  <c r="AM84" i="161"/>
  <c r="H96" i="161"/>
  <c r="AZ62" i="161"/>
  <c r="CJ70" i="161"/>
  <c r="BS31" i="161"/>
  <c r="AF123" i="161"/>
  <c r="AT119" i="161"/>
  <c r="CO113" i="161"/>
  <c r="CC43" i="161"/>
  <c r="CF68" i="161"/>
  <c r="BA13" i="161"/>
  <c r="BC52" i="161"/>
  <c r="Q82" i="161"/>
  <c r="CE87" i="161"/>
  <c r="CT77" i="161"/>
  <c r="M73" i="161"/>
  <c r="CN55" i="161"/>
  <c r="CC35" i="161"/>
  <c r="AB102" i="161"/>
  <c r="AD26" i="161"/>
  <c r="CE17" i="161"/>
  <c r="AY4" i="161"/>
  <c r="AD60" i="161"/>
  <c r="V129" i="161"/>
  <c r="CE125" i="161"/>
  <c r="BS118" i="161"/>
  <c r="BD29" i="161"/>
  <c r="G106" i="161"/>
  <c r="BQ124" i="161"/>
  <c r="BD23" i="161"/>
  <c r="BV98" i="161"/>
  <c r="BC129" i="161"/>
  <c r="BG24" i="161"/>
  <c r="X115" i="161"/>
  <c r="CM131" i="161"/>
  <c r="L15" i="161"/>
  <c r="AA18" i="161"/>
  <c r="CB119" i="161"/>
  <c r="AT125" i="161"/>
  <c r="AY94" i="161"/>
  <c r="Z84" i="161"/>
  <c r="CL84" i="161"/>
  <c r="AS38" i="161"/>
  <c r="J85" i="161"/>
  <c r="X132" i="161"/>
  <c r="CR30" i="161"/>
  <c r="BF29" i="161"/>
  <c r="V44" i="161"/>
  <c r="H4" i="161"/>
  <c r="AY5" i="161"/>
  <c r="BJ69" i="161"/>
  <c r="CG50" i="161"/>
  <c r="CO13" i="161"/>
  <c r="BV115" i="161"/>
  <c r="F91" i="161"/>
  <c r="AZ123" i="161"/>
  <c r="BZ45" i="161"/>
  <c r="BQ7" i="161"/>
  <c r="F126" i="161"/>
  <c r="CC131" i="161"/>
  <c r="BB105" i="161"/>
  <c r="AN57" i="161"/>
  <c r="P4" i="161"/>
  <c r="BZ57" i="161"/>
  <c r="AX124" i="161"/>
  <c r="AM86" i="161"/>
  <c r="AR80" i="161"/>
  <c r="C109" i="161"/>
  <c r="AW105" i="161"/>
  <c r="CI63" i="161"/>
  <c r="AD41" i="161"/>
  <c r="X106" i="161"/>
  <c r="AA5" i="161"/>
  <c r="CE119" i="161"/>
  <c r="AT48" i="161"/>
  <c r="R94" i="161"/>
  <c r="BJ129" i="161"/>
  <c r="N92" i="161"/>
  <c r="BE32" i="161"/>
  <c r="T61" i="161"/>
  <c r="BJ64" i="161"/>
  <c r="CQ3" i="161"/>
  <c r="CG47" i="161"/>
  <c r="BH60" i="161"/>
  <c r="CT93" i="161"/>
  <c r="P16" i="161"/>
  <c r="AJ61" i="161"/>
  <c r="CU47" i="161"/>
  <c r="BR50" i="161"/>
  <c r="BL91" i="161"/>
  <c r="AU37" i="161"/>
  <c r="AN131" i="161"/>
  <c r="CH47" i="161"/>
  <c r="BI5" i="161"/>
  <c r="AJ39" i="161"/>
  <c r="BI32" i="161"/>
  <c r="CN93" i="161"/>
  <c r="AC98" i="161"/>
  <c r="K112" i="161"/>
  <c r="CG6" i="161"/>
  <c r="BQ56" i="161"/>
  <c r="L87" i="161"/>
  <c r="Z116" i="161"/>
  <c r="CH119" i="161"/>
  <c r="BE68" i="161"/>
  <c r="BJ65" i="161"/>
  <c r="CE52" i="161"/>
  <c r="K107" i="161"/>
  <c r="CS126" i="161"/>
  <c r="AS51" i="161"/>
  <c r="J68" i="161"/>
  <c r="S17" i="161"/>
  <c r="F31" i="161"/>
  <c r="T59" i="161"/>
  <c r="P45" i="161"/>
  <c r="W18" i="161"/>
  <c r="CR110" i="161"/>
  <c r="BE117" i="161"/>
  <c r="AA28" i="161"/>
  <c r="BS58" i="161"/>
  <c r="AL90" i="161"/>
  <c r="AN97" i="161"/>
  <c r="AR46" i="161"/>
  <c r="V92" i="161"/>
  <c r="AQ67" i="161"/>
  <c r="AZ47" i="161"/>
  <c r="BJ23" i="161"/>
  <c r="CS53" i="161"/>
  <c r="CT14" i="161"/>
  <c r="CU90" i="161"/>
  <c r="BE25" i="161"/>
  <c r="CK89" i="161"/>
  <c r="BH122" i="161"/>
  <c r="H97" i="161"/>
  <c r="BR46" i="161"/>
  <c r="BR26" i="161"/>
  <c r="AE15" i="161"/>
  <c r="BS91" i="161"/>
  <c r="CT11" i="161"/>
  <c r="AD84" i="161"/>
  <c r="CS36" i="161"/>
  <c r="BS119" i="161"/>
  <c r="CT100" i="161"/>
  <c r="BK69" i="161"/>
  <c r="AR100" i="161"/>
  <c r="CA74" i="161"/>
  <c r="BS110" i="161"/>
  <c r="AE19" i="161"/>
  <c r="BR41" i="161"/>
  <c r="AP19" i="161"/>
  <c r="Z62" i="161"/>
  <c r="AL57" i="161"/>
  <c r="AL40" i="161"/>
  <c r="CS131" i="161"/>
  <c r="BF59" i="161"/>
  <c r="AK57" i="161"/>
  <c r="CU70" i="161"/>
  <c r="BZ78" i="161"/>
  <c r="CT96" i="161"/>
  <c r="AQ11" i="161"/>
  <c r="AZ48" i="161"/>
  <c r="BM30" i="161"/>
  <c r="AV31" i="161"/>
  <c r="BB19" i="161"/>
  <c r="CC57" i="161"/>
  <c r="AW96" i="161"/>
  <c r="AC84" i="161"/>
  <c r="BQ82" i="161"/>
  <c r="H116" i="161"/>
  <c r="N20" i="161"/>
  <c r="E57" i="161"/>
  <c r="N35" i="161"/>
  <c r="D96" i="161"/>
  <c r="BW57" i="161"/>
  <c r="V22" i="161"/>
  <c r="CE77" i="161"/>
  <c r="CG16" i="161"/>
  <c r="Z125" i="161"/>
  <c r="AB35" i="161"/>
  <c r="M36" i="161"/>
  <c r="BT58" i="161"/>
  <c r="AK21" i="161"/>
  <c r="BR32" i="161"/>
  <c r="R125" i="161"/>
  <c r="Y7" i="161"/>
  <c r="BF9" i="161"/>
  <c r="X81" i="161"/>
  <c r="AT9" i="161"/>
  <c r="CE98" i="161"/>
  <c r="AU47" i="161"/>
  <c r="AG117" i="161"/>
  <c r="Q90" i="161"/>
  <c r="AB112" i="161"/>
  <c r="CD25" i="161"/>
  <c r="X129" i="161"/>
  <c r="CO39" i="161"/>
  <c r="CQ112" i="161"/>
  <c r="AW40" i="161"/>
  <c r="M57" i="161"/>
  <c r="BZ98" i="161"/>
  <c r="BS109" i="161"/>
  <c r="G7" i="161"/>
  <c r="CD109" i="161"/>
  <c r="CA64" i="161"/>
  <c r="AB48" i="161"/>
  <c r="CI28" i="161"/>
  <c r="S82" i="161"/>
  <c r="AS97" i="161"/>
  <c r="AK6" i="161"/>
  <c r="CS102" i="161"/>
  <c r="BF39" i="161"/>
  <c r="CD61" i="161"/>
  <c r="CI124" i="161"/>
  <c r="D88" i="161"/>
  <c r="Y9" i="161"/>
  <c r="AU20" i="161"/>
  <c r="G84" i="161"/>
  <c r="CC62" i="161"/>
  <c r="G26" i="161"/>
  <c r="BK126" i="161"/>
  <c r="AM70" i="161"/>
  <c r="CO3" i="161"/>
  <c r="AL74" i="161"/>
  <c r="J42" i="161"/>
  <c r="T88" i="161"/>
  <c r="CU62" i="161"/>
  <c r="AO78" i="161"/>
  <c r="CJ60" i="161"/>
  <c r="O126" i="161"/>
  <c r="BC105" i="161"/>
  <c r="CD3" i="161"/>
  <c r="AF7" i="161"/>
  <c r="BW100" i="161"/>
  <c r="S128" i="161"/>
  <c r="BQ102" i="161"/>
  <c r="CQ19" i="161"/>
  <c r="P70" i="161"/>
  <c r="E124" i="161"/>
  <c r="U91" i="161"/>
  <c r="H108" i="161"/>
  <c r="BI102" i="161"/>
  <c r="CH22" i="161"/>
  <c r="CE86" i="161"/>
  <c r="AU95" i="161"/>
  <c r="BY85" i="161"/>
  <c r="BF80" i="161"/>
  <c r="CR31" i="161"/>
  <c r="AJ41" i="161"/>
  <c r="Z87" i="161"/>
  <c r="Q36" i="161"/>
  <c r="AZ63" i="161"/>
  <c r="W57" i="161"/>
  <c r="AO18" i="161"/>
  <c r="AK131" i="161"/>
  <c r="CK61" i="161"/>
  <c r="BV85" i="161"/>
  <c r="AU22" i="161"/>
  <c r="U5" i="161"/>
  <c r="AG63" i="161"/>
  <c r="BG32" i="161"/>
  <c r="BX31" i="161"/>
  <c r="S76" i="161"/>
  <c r="BL107" i="161"/>
  <c r="Q120" i="161"/>
  <c r="N106" i="161"/>
  <c r="BW44" i="161"/>
  <c r="T28" i="161"/>
  <c r="O60" i="161"/>
  <c r="BC72" i="161"/>
  <c r="AN37" i="161"/>
  <c r="AZ4" i="161"/>
  <c r="CC40" i="161"/>
  <c r="BA57" i="161"/>
  <c r="H64" i="161"/>
  <c r="BM26" i="161"/>
  <c r="CA80" i="161"/>
  <c r="BZ110" i="161"/>
  <c r="CS81" i="161"/>
  <c r="V107" i="161"/>
  <c r="CA104" i="161"/>
  <c r="AJ48" i="161"/>
  <c r="AA50" i="161"/>
  <c r="AA105" i="161"/>
  <c r="G75" i="161"/>
  <c r="R123" i="161"/>
  <c r="CG114" i="161"/>
  <c r="AT65" i="161"/>
  <c r="BX87" i="161"/>
  <c r="Y100" i="161"/>
  <c r="W95" i="161"/>
  <c r="G85" i="161"/>
  <c r="BH39" i="161"/>
  <c r="BE14" i="161"/>
  <c r="BY96" i="161"/>
  <c r="AP99" i="161"/>
  <c r="O85" i="161"/>
  <c r="BB116" i="161"/>
  <c r="BK120" i="161"/>
  <c r="AX80" i="161"/>
  <c r="AS26" i="161"/>
  <c r="BU67" i="161"/>
  <c r="AE90" i="161"/>
  <c r="AQ117" i="161"/>
  <c r="AZ20" i="161"/>
  <c r="CF53" i="161"/>
  <c r="Y83" i="161"/>
  <c r="X50" i="161"/>
  <c r="W93" i="161"/>
  <c r="AG78" i="161"/>
  <c r="AE74" i="161"/>
  <c r="BQ129" i="161"/>
  <c r="BH35" i="161"/>
  <c r="CS122" i="161"/>
  <c r="CE35" i="161"/>
  <c r="CN85" i="161"/>
  <c r="AU40" i="161"/>
  <c r="M55" i="161"/>
  <c r="BZ116" i="161"/>
  <c r="BK82" i="161"/>
  <c r="N26" i="161"/>
  <c r="CL8" i="161"/>
  <c r="D15" i="161"/>
  <c r="CG95" i="161"/>
  <c r="R6" i="161"/>
  <c r="L94" i="161"/>
  <c r="BK103" i="161"/>
  <c r="BX20" i="161"/>
  <c r="BG103" i="161"/>
  <c r="AL22" i="161"/>
  <c r="BM81" i="161"/>
  <c r="CN124" i="161"/>
  <c r="Z71" i="161"/>
  <c r="CU127" i="161"/>
  <c r="AS81" i="161"/>
  <c r="T127" i="161"/>
  <c r="AE11" i="161"/>
  <c r="AQ96" i="161"/>
  <c r="O112" i="161"/>
  <c r="BI9" i="161"/>
  <c r="BR108" i="161"/>
  <c r="CR43" i="161"/>
  <c r="AM119" i="161"/>
  <c r="AV75" i="161"/>
  <c r="AO82" i="161"/>
  <c r="F3" i="161"/>
  <c r="AW26" i="161"/>
  <c r="K113" i="161"/>
  <c r="O107" i="161"/>
  <c r="CB104" i="161"/>
  <c r="X56" i="161"/>
  <c r="V58" i="161"/>
  <c r="AW47" i="161"/>
  <c r="CA5" i="161"/>
  <c r="CD78" i="161"/>
  <c r="BJ46" i="161"/>
  <c r="Y107" i="161"/>
  <c r="J70" i="161"/>
  <c r="Y64" i="161"/>
  <c r="AT19" i="161"/>
  <c r="CE23" i="161"/>
  <c r="E53" i="161"/>
  <c r="Q80" i="161"/>
  <c r="BI14" i="161"/>
  <c r="AX98" i="161"/>
  <c r="CM90" i="161"/>
  <c r="AZ41" i="161"/>
  <c r="AG62" i="161"/>
  <c r="C5" i="161"/>
  <c r="AB50" i="161"/>
  <c r="AD103" i="161"/>
  <c r="AM19" i="161"/>
  <c r="BR40" i="161"/>
  <c r="W60" i="161"/>
  <c r="CN49" i="161"/>
  <c r="AG11" i="161"/>
  <c r="BW127" i="161"/>
  <c r="N22" i="161"/>
  <c r="CQ110" i="161"/>
  <c r="CO38" i="161"/>
  <c r="F18" i="161"/>
  <c r="CS24" i="161"/>
  <c r="AJ36" i="161"/>
  <c r="AA93" i="161"/>
  <c r="CQ61" i="161"/>
  <c r="CA85" i="161"/>
  <c r="CF123" i="161"/>
  <c r="O40" i="161"/>
  <c r="BQ85" i="161"/>
  <c r="BE94" i="161"/>
  <c r="X112" i="161"/>
  <c r="BZ22" i="161"/>
  <c r="BX83" i="161"/>
  <c r="BU43" i="161"/>
  <c r="CJ107" i="161"/>
  <c r="AG40" i="161"/>
  <c r="CS66" i="161"/>
  <c r="BA21" i="161"/>
  <c r="CS3" i="161"/>
  <c r="AZ58" i="161"/>
  <c r="BG72" i="161"/>
  <c r="CT57" i="161"/>
  <c r="I35" i="161"/>
  <c r="BX94" i="161"/>
  <c r="CO106" i="161"/>
  <c r="CD77" i="161"/>
  <c r="CP46" i="161"/>
  <c r="AP47" i="161"/>
  <c r="S112" i="161"/>
  <c r="M28" i="161"/>
  <c r="CI20" i="161"/>
  <c r="CD24" i="161"/>
  <c r="AQ32" i="161"/>
  <c r="AW60" i="161"/>
  <c r="U4" i="161"/>
  <c r="AC45" i="161"/>
  <c r="AD111" i="161"/>
  <c r="BM27" i="161"/>
  <c r="CP8" i="161"/>
  <c r="H122" i="161"/>
  <c r="BC84" i="161"/>
  <c r="V50" i="161"/>
  <c r="BY13" i="161"/>
  <c r="BQ113" i="161"/>
  <c r="BK112" i="161"/>
  <c r="BN19" i="161"/>
  <c r="AQ79" i="161"/>
  <c r="C85" i="161"/>
  <c r="AF90" i="161"/>
  <c r="AG22" i="161"/>
  <c r="AO131" i="161"/>
  <c r="CD112" i="161"/>
  <c r="BE47" i="161"/>
  <c r="X58" i="161"/>
  <c r="CK72" i="161"/>
  <c r="CK125" i="161"/>
  <c r="D35" i="161"/>
  <c r="AS8" i="161"/>
  <c r="I48" i="161"/>
  <c r="CF122" i="161"/>
  <c r="BK130" i="161"/>
  <c r="CU43" i="161"/>
  <c r="CL69" i="161"/>
  <c r="BZ81" i="161"/>
  <c r="CR78" i="161"/>
  <c r="CN89" i="161"/>
  <c r="AN22" i="161"/>
  <c r="CP113" i="161"/>
  <c r="J90" i="161"/>
  <c r="BQ77" i="161"/>
  <c r="AM53" i="161"/>
  <c r="R51" i="161"/>
  <c r="BK127" i="161"/>
  <c r="BS131" i="161"/>
  <c r="AK9" i="161"/>
  <c r="BR10" i="161"/>
  <c r="BV64" i="161"/>
  <c r="CA125" i="161"/>
  <c r="Z56" i="161"/>
  <c r="CH111" i="161"/>
  <c r="BB48" i="161"/>
  <c r="BT83" i="161"/>
  <c r="O26" i="161"/>
  <c r="X83" i="161"/>
  <c r="CR88" i="161"/>
  <c r="AW119" i="161"/>
  <c r="BD13" i="161"/>
  <c r="R86" i="161"/>
  <c r="V121" i="161"/>
  <c r="BW124" i="161"/>
  <c r="AE85" i="161"/>
  <c r="Q131" i="161"/>
  <c r="CK114" i="161"/>
  <c r="CF31" i="161"/>
  <c r="AK83" i="161"/>
  <c r="AJ30" i="161"/>
  <c r="Q93" i="161"/>
  <c r="Z108" i="161"/>
  <c r="CB57" i="161"/>
  <c r="CQ40" i="161"/>
  <c r="CE118" i="161"/>
  <c r="BH89" i="161"/>
  <c r="AM15" i="161"/>
  <c r="BZ7" i="161"/>
  <c r="F100" i="161"/>
  <c r="AV87" i="161"/>
  <c r="CD6" i="161"/>
  <c r="AX90" i="161"/>
  <c r="J125" i="161"/>
  <c r="AT51" i="161"/>
  <c r="BJ25" i="161"/>
  <c r="AK62" i="161"/>
  <c r="CP89" i="161"/>
  <c r="CS114" i="161"/>
  <c r="BR8" i="161"/>
  <c r="M48" i="161"/>
  <c r="CC130" i="161"/>
  <c r="BX7" i="161"/>
  <c r="J113" i="161"/>
  <c r="X97" i="161"/>
  <c r="J34" i="161"/>
  <c r="E33" i="161"/>
  <c r="CC98" i="161"/>
  <c r="AP41" i="161"/>
  <c r="AM16" i="161"/>
  <c r="AF72" i="161"/>
  <c r="CA120" i="161"/>
  <c r="CA68" i="161"/>
  <c r="BU88" i="161"/>
  <c r="Q25" i="161"/>
  <c r="AZ127" i="161"/>
  <c r="AR56" i="161"/>
  <c r="BK88" i="161"/>
  <c r="L101" i="161"/>
  <c r="AF37" i="161"/>
  <c r="BX18" i="161"/>
  <c r="AQ120" i="161"/>
  <c r="P107" i="161"/>
  <c r="F94" i="161"/>
  <c r="AX51" i="161"/>
  <c r="CE8" i="161"/>
  <c r="BK100" i="161"/>
  <c r="CC46" i="161"/>
  <c r="C89" i="161"/>
  <c r="L97" i="161"/>
  <c r="Y86" i="161"/>
  <c r="AN31" i="161"/>
  <c r="CU128" i="161"/>
  <c r="AL92" i="161"/>
  <c r="CT76" i="161"/>
  <c r="M19" i="161"/>
  <c r="BY100" i="161"/>
  <c r="AS91" i="161"/>
  <c r="AV71" i="161"/>
  <c r="BS53" i="161"/>
  <c r="C36" i="161"/>
  <c r="R12" i="161"/>
  <c r="F14" i="161"/>
  <c r="BH132" i="161"/>
  <c r="CF119" i="161"/>
  <c r="AV78" i="161"/>
  <c r="AT10" i="161"/>
  <c r="BC50" i="161"/>
  <c r="BL12" i="161"/>
  <c r="BR102" i="161"/>
  <c r="AR93" i="161"/>
  <c r="AT4" i="161"/>
  <c r="CQ122" i="161"/>
  <c r="AD38" i="161"/>
  <c r="R7" i="161"/>
  <c r="CC72" i="161"/>
  <c r="BH63" i="161"/>
  <c r="AE65" i="161"/>
  <c r="CU17" i="161"/>
  <c r="AG46" i="161"/>
  <c r="AM45" i="161"/>
  <c r="AF55" i="161"/>
  <c r="CK22" i="161"/>
  <c r="BZ68" i="161"/>
  <c r="AX12" i="161"/>
  <c r="CG61" i="161"/>
  <c r="BI71" i="161"/>
  <c r="BU118" i="161"/>
  <c r="K98" i="161"/>
  <c r="BI27" i="161"/>
  <c r="Q130" i="161"/>
  <c r="N46" i="161"/>
  <c r="BD11" i="161"/>
  <c r="P118" i="161"/>
  <c r="BH70" i="161"/>
  <c r="CT102" i="161"/>
  <c r="BZ99" i="161"/>
  <c r="W114" i="161"/>
  <c r="BC16" i="161"/>
  <c r="AG17" i="161"/>
  <c r="V84" i="161"/>
  <c r="G16" i="161"/>
  <c r="R5" i="161"/>
  <c r="BH44" i="161"/>
  <c r="BV87" i="161"/>
  <c r="BW25" i="161"/>
  <c r="L103" i="161"/>
  <c r="CR34" i="161"/>
  <c r="CD105" i="161"/>
  <c r="L59" i="161"/>
  <c r="AK85" i="161"/>
  <c r="CU98" i="161"/>
  <c r="Y77" i="161"/>
  <c r="AP10" i="161"/>
  <c r="N116" i="161"/>
  <c r="CQ53" i="161"/>
  <c r="E54" i="161"/>
  <c r="CR122" i="161"/>
  <c r="C93" i="161"/>
  <c r="BF97" i="161"/>
  <c r="V59" i="161"/>
  <c r="BI57" i="161"/>
  <c r="CL28" i="161"/>
  <c r="D129" i="161"/>
  <c r="CJ122" i="161"/>
  <c r="U84" i="161"/>
  <c r="N29" i="161"/>
  <c r="BX106" i="161"/>
  <c r="BW102" i="161"/>
  <c r="BX123" i="161"/>
  <c r="AB78" i="161"/>
  <c r="AT84" i="161"/>
  <c r="CJ87" i="161"/>
  <c r="AP45" i="161"/>
  <c r="AY11" i="161"/>
  <c r="U128" i="161"/>
  <c r="U127" i="161"/>
  <c r="BN90" i="161"/>
  <c r="D58" i="161"/>
  <c r="Y36" i="161"/>
  <c r="CS65" i="161"/>
  <c r="J96" i="161"/>
  <c r="CK111" i="161"/>
  <c r="BV38" i="161"/>
  <c r="Y56" i="161"/>
  <c r="E125" i="161"/>
  <c r="BE48" i="161"/>
  <c r="AW13" i="161"/>
  <c r="C40" i="161"/>
  <c r="L28" i="161"/>
  <c r="CK46" i="161"/>
  <c r="AQ113" i="161"/>
  <c r="S50" i="161"/>
  <c r="CS42" i="161"/>
  <c r="X3" i="161"/>
  <c r="M38" i="161"/>
  <c r="AM111" i="161"/>
  <c r="AC87" i="161"/>
  <c r="M79" i="161"/>
  <c r="BM48" i="161"/>
  <c r="CA13" i="161"/>
  <c r="AZ69" i="161"/>
  <c r="AK87" i="161"/>
  <c r="AZ38" i="161"/>
  <c r="AP17" i="161"/>
  <c r="CG108" i="161"/>
  <c r="AJ37" i="161"/>
  <c r="X130" i="161"/>
  <c r="CL122" i="161"/>
  <c r="BY123" i="161"/>
  <c r="I130" i="161"/>
  <c r="CI3" i="161"/>
  <c r="BB47" i="161"/>
  <c r="CR107" i="161"/>
  <c r="BD122" i="161"/>
  <c r="CI40" i="161"/>
  <c r="BR71" i="161"/>
  <c r="BU36" i="161"/>
  <c r="BD86" i="161"/>
  <c r="BI7" i="161"/>
  <c r="BW81" i="161"/>
  <c r="U104" i="161"/>
  <c r="BN108" i="161"/>
  <c r="X42" i="161"/>
  <c r="CP4" i="161"/>
  <c r="AZ104" i="161"/>
  <c r="AF51" i="161"/>
  <c r="BU30" i="161"/>
  <c r="BK87" i="161"/>
  <c r="W7" i="161"/>
  <c r="BH53" i="161"/>
  <c r="CD100" i="161"/>
  <c r="AL32" i="161"/>
  <c r="CD117" i="161"/>
  <c r="BI52" i="161"/>
  <c r="AU33" i="161"/>
  <c r="CI77" i="161"/>
  <c r="AL78" i="161"/>
  <c r="CO57" i="161"/>
  <c r="CO48" i="161"/>
  <c r="BV59" i="161"/>
  <c r="N130" i="161"/>
  <c r="AL125" i="161"/>
  <c r="CS125" i="161"/>
  <c r="AQ24" i="161"/>
  <c r="T106" i="161"/>
  <c r="BZ103" i="161"/>
  <c r="Z97" i="161"/>
  <c r="BB38" i="161"/>
  <c r="BV9" i="161"/>
  <c r="R26" i="161"/>
  <c r="O124" i="161"/>
  <c r="L49" i="161"/>
  <c r="BH112" i="161"/>
  <c r="BU23" i="161"/>
  <c r="CP106" i="161"/>
  <c r="BX19" i="161"/>
  <c r="W44" i="161"/>
  <c r="BB56" i="161"/>
  <c r="F61" i="161"/>
  <c r="O4" i="161"/>
  <c r="BZ83" i="161"/>
  <c r="CJ126" i="161"/>
  <c r="CN128" i="161"/>
  <c r="AG80" i="161"/>
  <c r="AW95" i="161"/>
  <c r="BD37" i="161"/>
  <c r="BY118" i="161"/>
  <c r="BN55" i="161"/>
  <c r="BR42" i="161"/>
  <c r="C18" i="161"/>
  <c r="X20" i="161"/>
  <c r="U94" i="161"/>
  <c r="CN62" i="161"/>
  <c r="CT31" i="161"/>
  <c r="AQ9" i="161"/>
  <c r="AR50" i="161"/>
  <c r="BV128" i="161"/>
  <c r="CH101" i="161"/>
  <c r="U70" i="161"/>
  <c r="AX42" i="161"/>
  <c r="AM104" i="161"/>
  <c r="U29" i="161"/>
  <c r="BS67" i="161"/>
  <c r="CJ114" i="161"/>
  <c r="CI42" i="161"/>
  <c r="D73" i="161"/>
  <c r="R45" i="161"/>
  <c r="AM50" i="161"/>
  <c r="BZ52" i="161"/>
  <c r="AK17" i="161"/>
  <c r="BK43" i="161"/>
  <c r="AV11" i="161"/>
  <c r="AZ40" i="161"/>
  <c r="O68" i="161"/>
  <c r="AV54" i="161"/>
  <c r="O51" i="161"/>
  <c r="CT74" i="161"/>
  <c r="AU54" i="161"/>
  <c r="F65" i="161"/>
  <c r="CH126" i="161"/>
  <c r="BM90" i="161"/>
  <c r="CH64" i="161"/>
  <c r="N117" i="161"/>
  <c r="BE128" i="161"/>
  <c r="AV90" i="161"/>
  <c r="I36" i="161"/>
  <c r="CP5" i="161"/>
  <c r="AL31" i="161"/>
  <c r="BD103" i="161"/>
  <c r="AE30" i="161"/>
  <c r="H57" i="161"/>
  <c r="AC25" i="161"/>
  <c r="BA8" i="161"/>
  <c r="CL91" i="161"/>
  <c r="BU7" i="161"/>
  <c r="BW34" i="161"/>
  <c r="BY105" i="161"/>
  <c r="CM35" i="161"/>
  <c r="L79" i="161"/>
  <c r="AW84" i="161"/>
  <c r="R74" i="161"/>
  <c r="O46" i="161"/>
  <c r="D76" i="161"/>
  <c r="AO6" i="161"/>
  <c r="BK42" i="161"/>
  <c r="BJ112" i="161"/>
  <c r="AE22" i="161"/>
  <c r="CH32" i="161"/>
  <c r="Y70" i="161"/>
  <c r="CN39" i="161"/>
  <c r="CO10" i="161"/>
  <c r="T101" i="161"/>
  <c r="AT59" i="161"/>
  <c r="BB25" i="161"/>
  <c r="Q132" i="161"/>
  <c r="CS128" i="161"/>
  <c r="BE75" i="161"/>
  <c r="BT65" i="161"/>
  <c r="AV111" i="161"/>
  <c r="N21" i="161"/>
  <c r="CO109" i="161"/>
  <c r="E37" i="161"/>
  <c r="AV42" i="161"/>
  <c r="Z90" i="161"/>
  <c r="AZ71" i="161"/>
  <c r="V62" i="161"/>
  <c r="AY57" i="161"/>
  <c r="AK35" i="161"/>
  <c r="AF106" i="161"/>
  <c r="S23" i="161"/>
  <c r="BL50" i="161"/>
  <c r="BX99" i="161"/>
  <c r="N73" i="161"/>
  <c r="AV18" i="161"/>
  <c r="CL51" i="161"/>
  <c r="CK106" i="161"/>
  <c r="AN64" i="161"/>
  <c r="CB41" i="161"/>
  <c r="CF100" i="161"/>
  <c r="AN120" i="161"/>
  <c r="X23" i="161"/>
  <c r="D6" i="161"/>
  <c r="CA75" i="161"/>
  <c r="AC40" i="161"/>
  <c r="CM105" i="161"/>
  <c r="BL111" i="161"/>
  <c r="CN107" i="161"/>
  <c r="BV32" i="161"/>
  <c r="BW104" i="161"/>
  <c r="CM3" i="161"/>
  <c r="AK50" i="161"/>
  <c r="S72" i="161"/>
  <c r="CK95" i="161"/>
  <c r="BM63" i="161"/>
  <c r="CH69" i="161"/>
  <c r="V112" i="161"/>
  <c r="CQ58" i="161"/>
  <c r="AB128" i="161"/>
  <c r="AG97" i="161"/>
  <c r="CF4" i="161"/>
  <c r="AB24" i="161"/>
  <c r="BB90" i="161"/>
  <c r="AJ97" i="161"/>
  <c r="J57" i="161"/>
  <c r="CR47" i="161"/>
  <c r="CI108" i="161"/>
  <c r="BD71" i="161"/>
  <c r="BF74" i="161"/>
  <c r="BT28" i="161"/>
  <c r="AG113" i="161"/>
  <c r="BC130" i="161"/>
  <c r="BH119" i="161"/>
  <c r="CH4" i="161"/>
  <c r="M31" i="161"/>
  <c r="CK53" i="161"/>
  <c r="CH78" i="161"/>
  <c r="BE71" i="161"/>
  <c r="F56" i="161"/>
  <c r="BK108" i="161"/>
  <c r="CL105" i="161"/>
  <c r="AO49" i="161"/>
  <c r="J118" i="161"/>
  <c r="G132" i="161"/>
  <c r="S100" i="161"/>
  <c r="U7" i="161"/>
  <c r="CU46" i="161"/>
  <c r="V117" i="161"/>
  <c r="CC103" i="161"/>
  <c r="BD20" i="161"/>
  <c r="R78" i="161"/>
  <c r="CL82" i="161"/>
  <c r="BB61" i="161"/>
  <c r="U27" i="161"/>
  <c r="AB65" i="161"/>
  <c r="BJ5" i="161"/>
  <c r="BU108" i="161"/>
  <c r="CR67" i="161"/>
  <c r="CQ6" i="161"/>
  <c r="CP35" i="161"/>
  <c r="CQ125" i="161"/>
  <c r="C51" i="161"/>
  <c r="BT86" i="161"/>
  <c r="CB48" i="161"/>
  <c r="W110" i="161"/>
  <c r="D118" i="161"/>
  <c r="BZ64" i="161"/>
  <c r="AS107" i="161"/>
  <c r="BE106" i="161"/>
  <c r="CU93" i="161"/>
  <c r="CR76" i="161"/>
  <c r="I111" i="161"/>
  <c r="AV47" i="161"/>
  <c r="AW117" i="161"/>
  <c r="O108" i="161"/>
  <c r="AP100" i="161"/>
  <c r="AS80" i="161"/>
  <c r="BD90" i="161"/>
  <c r="CL89" i="161"/>
  <c r="BV95" i="161"/>
  <c r="BC131" i="161"/>
  <c r="CC53" i="161"/>
  <c r="E26" i="161"/>
  <c r="BZ93" i="161"/>
  <c r="CP59" i="161"/>
  <c r="CB130" i="161"/>
  <c r="L78" i="161"/>
  <c r="AQ101" i="161"/>
  <c r="CU20" i="161"/>
  <c r="BL57" i="161"/>
  <c r="C21" i="161"/>
  <c r="AL81" i="161"/>
  <c r="K95" i="161"/>
  <c r="O98" i="161"/>
  <c r="BK79" i="161"/>
  <c r="BN116" i="161"/>
  <c r="BV55" i="161"/>
  <c r="CP73" i="161"/>
  <c r="BN79" i="161"/>
  <c r="BS38" i="161"/>
  <c r="BR25" i="161"/>
  <c r="Z70" i="161"/>
  <c r="BB112" i="161"/>
  <c r="BF124" i="161"/>
  <c r="BV42" i="161"/>
  <c r="BM129" i="161"/>
  <c r="CD76" i="161"/>
  <c r="AU121" i="161"/>
  <c r="CQ30" i="161"/>
  <c r="AZ9" i="161"/>
  <c r="CL13" i="161"/>
  <c r="BZ97" i="161"/>
  <c r="AR119" i="161"/>
  <c r="H11" i="161"/>
  <c r="BB125" i="161"/>
  <c r="BG20" i="161"/>
  <c r="CF114" i="161"/>
  <c r="AX78" i="161"/>
  <c r="BA24" i="161"/>
  <c r="R27" i="161"/>
  <c r="CN7" i="161"/>
  <c r="BS35" i="161"/>
  <c r="L115" i="161"/>
  <c r="BC18" i="161"/>
  <c r="BA81" i="161"/>
  <c r="BE88" i="161"/>
  <c r="CC87" i="161"/>
  <c r="CF43" i="161"/>
  <c r="AY6" i="161"/>
  <c r="BK12" i="161"/>
  <c r="CP79" i="161"/>
  <c r="K60" i="161"/>
  <c r="AE96" i="161"/>
  <c r="BC82" i="161"/>
  <c r="CC26" i="161"/>
  <c r="L57" i="161"/>
  <c r="AJ4" i="161"/>
  <c r="BJ83" i="161"/>
  <c r="M23" i="161"/>
  <c r="AK68" i="161"/>
  <c r="AG106" i="161"/>
  <c r="AP84" i="161"/>
  <c r="BK7" i="161"/>
  <c r="BV45" i="161"/>
  <c r="AP97" i="161"/>
  <c r="AP49" i="161"/>
  <c r="V94" i="161"/>
  <c r="N50" i="161"/>
  <c r="BG60" i="161"/>
  <c r="CG71" i="161"/>
  <c r="CS98" i="161"/>
  <c r="O48" i="161"/>
  <c r="BK91" i="161"/>
  <c r="BD124" i="161"/>
  <c r="AU45" i="161"/>
  <c r="BY104" i="161"/>
  <c r="Z37" i="161"/>
  <c r="G87" i="161"/>
  <c r="BF125" i="161"/>
  <c r="CD86" i="161"/>
  <c r="CR109" i="161"/>
  <c r="M86" i="161"/>
  <c r="AV23" i="161"/>
  <c r="CQ72" i="161"/>
  <c r="BT88" i="161"/>
  <c r="T36" i="161"/>
  <c r="R31" i="161"/>
  <c r="BH71" i="161"/>
  <c r="AY80" i="161"/>
  <c r="F96" i="161"/>
  <c r="R129" i="161"/>
  <c r="CD59" i="161"/>
  <c r="AV132" i="161"/>
  <c r="BI94" i="161"/>
  <c r="AP31" i="161"/>
  <c r="AM37" i="161"/>
  <c r="M56" i="161"/>
  <c r="AF73" i="161"/>
  <c r="AF125" i="161"/>
  <c r="CG88" i="161"/>
  <c r="S35" i="161"/>
  <c r="D27" i="161"/>
  <c r="CA34" i="161"/>
  <c r="BN22" i="161"/>
  <c r="AE131" i="161"/>
  <c r="CP33" i="161"/>
  <c r="G117" i="161"/>
  <c r="L54" i="161"/>
  <c r="E64" i="161"/>
  <c r="V118" i="161"/>
  <c r="CR33" i="161"/>
  <c r="AA44" i="161"/>
  <c r="CE115" i="161"/>
  <c r="AY112" i="161"/>
  <c r="BI21" i="161"/>
  <c r="CS55" i="161"/>
  <c r="AG44" i="161"/>
  <c r="F89" i="161"/>
  <c r="AP38" i="161"/>
  <c r="V73" i="161"/>
  <c r="AC62" i="161"/>
  <c r="BT81" i="161"/>
  <c r="Z102" i="161"/>
  <c r="O93" i="161"/>
  <c r="BS24" i="161"/>
  <c r="BM115" i="161"/>
  <c r="BN81" i="161"/>
  <c r="AP89" i="161"/>
  <c r="CH50" i="161"/>
  <c r="BV54" i="161"/>
  <c r="BN61" i="161"/>
  <c r="Q28" i="161"/>
  <c r="AA123" i="161"/>
  <c r="G60" i="161"/>
  <c r="AR90" i="161"/>
  <c r="CB23" i="161"/>
  <c r="P85" i="161"/>
  <c r="I132" i="161"/>
  <c r="AS37" i="161"/>
  <c r="Q97" i="161"/>
  <c r="BG19" i="161"/>
  <c r="AX117" i="161"/>
  <c r="BX3" i="161"/>
  <c r="J123" i="161"/>
  <c r="AR34" i="161"/>
  <c r="CA128" i="161"/>
  <c r="BZ130" i="161"/>
  <c r="BU52" i="161"/>
  <c r="AS65" i="161"/>
  <c r="H23" i="161"/>
  <c r="C110" i="161"/>
  <c r="X40" i="161"/>
  <c r="CN34" i="161"/>
  <c r="W16" i="161"/>
  <c r="BI39" i="161"/>
  <c r="AN56" i="161"/>
  <c r="AZ60" i="161"/>
  <c r="BW82" i="161"/>
  <c r="BL48" i="161"/>
  <c r="AJ125" i="161"/>
  <c r="BZ124" i="161"/>
  <c r="I99" i="161"/>
  <c r="CR98" i="161"/>
  <c r="AR29" i="161"/>
  <c r="P29" i="161"/>
  <c r="BS128" i="161"/>
  <c r="I90" i="161"/>
  <c r="U69" i="161"/>
  <c r="CP65" i="161"/>
  <c r="BN48" i="161"/>
  <c r="BL75" i="161"/>
  <c r="AN45" i="161"/>
  <c r="D92" i="161"/>
  <c r="AA131" i="161"/>
  <c r="AY3" i="161"/>
  <c r="BV132" i="161"/>
  <c r="BX102" i="161"/>
  <c r="G109" i="161"/>
  <c r="CO15" i="161"/>
  <c r="AS9" i="161"/>
  <c r="BJ114" i="161"/>
  <c r="BL13" i="161"/>
  <c r="BX90" i="161"/>
  <c r="W12" i="161"/>
  <c r="CB98" i="161"/>
  <c r="BF30" i="161"/>
  <c r="BR35" i="161"/>
  <c r="BR33" i="161"/>
  <c r="CG67" i="161"/>
  <c r="BB103" i="161"/>
  <c r="CM106" i="161"/>
  <c r="AB29" i="161"/>
  <c r="BF131" i="161"/>
  <c r="BN129" i="161"/>
  <c r="CP83" i="161"/>
  <c r="BC46" i="161"/>
  <c r="BZ48" i="161"/>
  <c r="AU29" i="161"/>
  <c r="AF71" i="161"/>
  <c r="AG41" i="161"/>
  <c r="AB89" i="161"/>
  <c r="AP52" i="161"/>
  <c r="BL76" i="161"/>
  <c r="AW130" i="161"/>
  <c r="Z11" i="161"/>
  <c r="BY57" i="161"/>
  <c r="CO77" i="161"/>
  <c r="X41" i="161"/>
  <c r="G74" i="161"/>
  <c r="BD52" i="161"/>
  <c r="P68" i="161"/>
  <c r="CE95" i="161"/>
  <c r="CT98" i="161"/>
  <c r="AT56" i="161"/>
  <c r="CJ79" i="161"/>
  <c r="G10" i="161"/>
  <c r="AM106" i="161"/>
  <c r="AM83" i="161"/>
  <c r="CB72" i="161"/>
  <c r="S131" i="161"/>
  <c r="AC69" i="161"/>
  <c r="Q55" i="161"/>
  <c r="AG58" i="161"/>
  <c r="CB111" i="161"/>
  <c r="G98" i="161"/>
  <c r="BX64" i="161"/>
  <c r="O50" i="161"/>
  <c r="AB62" i="161"/>
  <c r="AT71" i="161"/>
  <c r="CS106" i="161"/>
  <c r="AP107" i="161"/>
  <c r="CB39" i="161"/>
  <c r="X45" i="161"/>
  <c r="R15" i="161"/>
  <c r="AD123" i="161"/>
  <c r="BV112" i="161"/>
  <c r="E21" i="161"/>
  <c r="BV118" i="161"/>
  <c r="L45" i="161"/>
  <c r="CH102" i="161"/>
  <c r="S109" i="161"/>
  <c r="AB53" i="161"/>
  <c r="U25" i="161"/>
  <c r="AB4" i="161"/>
  <c r="BA44" i="161"/>
  <c r="CI119" i="161"/>
  <c r="W73" i="161"/>
  <c r="I45" i="161"/>
  <c r="U26" i="161"/>
  <c r="AW124" i="161"/>
  <c r="AW68" i="161"/>
  <c r="AA92" i="161"/>
  <c r="AT132" i="161"/>
  <c r="BA20" i="161"/>
  <c r="CR63" i="161"/>
  <c r="CS23" i="161"/>
  <c r="J6" i="161"/>
  <c r="CC91" i="161"/>
  <c r="BH65" i="161"/>
  <c r="BM85" i="161"/>
  <c r="CM22" i="161"/>
  <c r="BR99" i="161"/>
  <c r="AQ114" i="161"/>
  <c r="BQ46" i="161"/>
  <c r="BY91" i="161"/>
  <c r="AQ111" i="161"/>
  <c r="AS129" i="161"/>
  <c r="CO82" i="161"/>
  <c r="BA130" i="161"/>
  <c r="AA111" i="161"/>
  <c r="CU66" i="161"/>
  <c r="BN89" i="161"/>
  <c r="T45" i="161"/>
  <c r="AA24" i="161"/>
  <c r="AF58" i="161"/>
  <c r="BA45" i="161"/>
  <c r="CH85" i="161"/>
  <c r="CT59" i="161"/>
  <c r="AW89" i="161"/>
  <c r="F58" i="161"/>
  <c r="Q6" i="161"/>
  <c r="L86" i="161"/>
  <c r="AV128" i="161"/>
  <c r="CR72" i="161"/>
  <c r="BY8" i="161"/>
  <c r="U22" i="161"/>
  <c r="CK96" i="161"/>
  <c r="U45" i="161"/>
  <c r="CQ38" i="161"/>
  <c r="AR8" i="161"/>
  <c r="BY10" i="161"/>
  <c r="X4" i="161"/>
  <c r="D123" i="161"/>
  <c r="AB15" i="161"/>
  <c r="W38" i="161"/>
  <c r="BX127" i="161"/>
  <c r="I79" i="161"/>
  <c r="AN87" i="161"/>
  <c r="CN42" i="161"/>
  <c r="BN70" i="161"/>
  <c r="BA18" i="161"/>
  <c r="BG76" i="161"/>
  <c r="AV44" i="161"/>
  <c r="AU24" i="161"/>
  <c r="M110" i="161"/>
  <c r="BT51" i="161"/>
  <c r="BM87" i="161"/>
  <c r="CC31" i="161"/>
  <c r="T66" i="161"/>
  <c r="CJ53" i="161"/>
  <c r="I131" i="161"/>
  <c r="CE56" i="161"/>
  <c r="AA63" i="161"/>
  <c r="CN127" i="161"/>
  <c r="CU45" i="161"/>
  <c r="AU35" i="161"/>
  <c r="AG88" i="161"/>
  <c r="AJ70" i="161"/>
  <c r="BA62" i="161"/>
  <c r="BK41" i="161"/>
  <c r="U93" i="161"/>
  <c r="CJ91" i="161"/>
  <c r="Z93" i="161"/>
  <c r="BM62" i="161"/>
  <c r="E75" i="161"/>
  <c r="Z126" i="161"/>
  <c r="AW36" i="161"/>
  <c r="G92" i="161"/>
  <c r="CU84" i="161"/>
  <c r="BS29" i="161"/>
  <c r="AF81" i="161"/>
  <c r="S27" i="161"/>
  <c r="CM50" i="161"/>
  <c r="I53" i="161"/>
  <c r="L102" i="161"/>
  <c r="CP78" i="161"/>
  <c r="AY82" i="161"/>
  <c r="BR100" i="161"/>
  <c r="BK25" i="161"/>
  <c r="AN16" i="161"/>
  <c r="CP49" i="161"/>
  <c r="AC93" i="161"/>
  <c r="BZ37" i="161"/>
  <c r="AM25" i="161"/>
  <c r="AN38" i="161"/>
  <c r="CF125" i="161"/>
  <c r="X116" i="161"/>
  <c r="CN116" i="161"/>
  <c r="Z101" i="161"/>
  <c r="BT130" i="161"/>
  <c r="R76" i="161"/>
  <c r="BG50" i="161"/>
  <c r="BC49" i="161"/>
  <c r="BX81" i="161"/>
  <c r="CK38" i="161"/>
  <c r="CE9" i="161"/>
  <c r="I84" i="161"/>
  <c r="BL115" i="161"/>
  <c r="T26" i="161"/>
  <c r="E98" i="161"/>
  <c r="AX33" i="161"/>
  <c r="AC106" i="161"/>
  <c r="AG7" i="161"/>
  <c r="BA84" i="161"/>
  <c r="Q66" i="161"/>
  <c r="CG96" i="161"/>
  <c r="CM119" i="161"/>
  <c r="AQ6" i="161"/>
  <c r="BI6" i="161"/>
  <c r="AR70" i="161"/>
  <c r="BK129" i="161"/>
  <c r="Z95" i="161"/>
  <c r="AM38" i="161"/>
  <c r="BN35" i="161"/>
  <c r="CM55" i="161"/>
  <c r="CP21" i="161"/>
  <c r="CI11" i="161"/>
  <c r="AB88" i="161"/>
  <c r="CU7" i="161"/>
  <c r="AO65" i="161"/>
  <c r="BY125" i="161"/>
  <c r="BH67" i="161"/>
  <c r="BA120" i="161"/>
  <c r="BC127" i="161"/>
  <c r="AW34" i="161"/>
  <c r="AR99" i="161"/>
  <c r="T50" i="161"/>
  <c r="V86" i="161"/>
  <c r="AU59" i="161"/>
  <c r="BN51" i="161"/>
  <c r="AN114" i="161"/>
  <c r="BE98" i="161"/>
  <c r="AJ118" i="161"/>
  <c r="BH66" i="161"/>
  <c r="CG76" i="161"/>
  <c r="BC71" i="161"/>
  <c r="F7" i="161"/>
  <c r="BM73" i="161"/>
  <c r="AK58" i="161"/>
  <c r="CF106" i="161"/>
  <c r="X34" i="161"/>
  <c r="Z92" i="161"/>
  <c r="O119" i="161"/>
  <c r="AJ91" i="161"/>
  <c r="BS9" i="161"/>
  <c r="U6" i="161"/>
  <c r="U56" i="161"/>
  <c r="BY50" i="161"/>
  <c r="V51" i="161"/>
  <c r="I121" i="161"/>
  <c r="CA61" i="161"/>
  <c r="E20" i="161"/>
  <c r="CR104" i="161"/>
  <c r="AB85" i="161"/>
  <c r="CJ16" i="161"/>
  <c r="M43" i="161"/>
  <c r="P110" i="161"/>
  <c r="AL59" i="161"/>
  <c r="AE68" i="161"/>
  <c r="CB80" i="161"/>
  <c r="BF110" i="161"/>
  <c r="CM107" i="161"/>
  <c r="CT47" i="161"/>
  <c r="S4" i="161"/>
  <c r="CF84" i="161"/>
  <c r="AY77" i="161"/>
  <c r="CT45" i="161"/>
  <c r="CQ43" i="161"/>
  <c r="J83" i="161"/>
  <c r="CT48" i="161"/>
  <c r="BE125" i="161"/>
  <c r="AB104" i="161"/>
  <c r="S80" i="161"/>
  <c r="CK13" i="161"/>
  <c r="AW123" i="161"/>
  <c r="CE67" i="161"/>
  <c r="CI25" i="161"/>
  <c r="CC90" i="161"/>
  <c r="F66" i="161"/>
  <c r="AV36" i="161"/>
  <c r="BB17" i="161"/>
  <c r="AK52" i="161"/>
  <c r="AG123" i="161"/>
  <c r="BR105" i="161"/>
  <c r="BJ22" i="161"/>
  <c r="CL71" i="161"/>
  <c r="I122" i="161"/>
  <c r="X102" i="161"/>
  <c r="Q37" i="161"/>
  <c r="AC127" i="161"/>
  <c r="AK61" i="161"/>
  <c r="CO45" i="161"/>
  <c r="CO98" i="161"/>
  <c r="AO48" i="161"/>
  <c r="W45" i="161"/>
  <c r="BY32" i="161"/>
  <c r="BY4" i="161"/>
  <c r="AY66" i="161"/>
  <c r="CJ42" i="161"/>
  <c r="Q70" i="161"/>
  <c r="BW86" i="161"/>
  <c r="W32" i="161"/>
  <c r="CE46" i="161"/>
  <c r="W8" i="161"/>
  <c r="AS126" i="161"/>
  <c r="BX61" i="161"/>
  <c r="X55" i="161"/>
  <c r="BX26" i="161"/>
  <c r="J122" i="161"/>
  <c r="BU96" i="161"/>
  <c r="CL98" i="161"/>
  <c r="CS12" i="161"/>
  <c r="AU103" i="161"/>
  <c r="AJ25" i="161"/>
  <c r="D83" i="161"/>
  <c r="AG75" i="161"/>
  <c r="E51" i="161"/>
  <c r="AB115" i="161"/>
  <c r="AD118" i="161"/>
  <c r="CQ23" i="161"/>
  <c r="BS101" i="161"/>
  <c r="T29" i="161"/>
  <c r="CC79" i="161"/>
  <c r="AW16" i="161"/>
  <c r="CG12" i="161"/>
  <c r="CU116" i="161"/>
  <c r="AG114" i="161"/>
  <c r="AR89" i="161"/>
  <c r="CR131" i="161"/>
  <c r="Z103" i="161"/>
  <c r="S52" i="161"/>
  <c r="BB88" i="161"/>
  <c r="R20" i="161"/>
  <c r="R73" i="161"/>
  <c r="C28" i="161"/>
  <c r="U102" i="161"/>
  <c r="CD103" i="161"/>
  <c r="BK63" i="161"/>
  <c r="R21" i="161"/>
  <c r="CI82" i="161"/>
  <c r="AB113" i="161"/>
  <c r="CE44" i="161"/>
  <c r="CU95" i="161"/>
  <c r="CD69" i="161"/>
  <c r="CR48" i="161"/>
  <c r="CH84" i="161"/>
  <c r="T83" i="161"/>
  <c r="CU8" i="161"/>
  <c r="AY90" i="161"/>
  <c r="AX27" i="161"/>
  <c r="BA101" i="161"/>
  <c r="BT98" i="161"/>
  <c r="R10" i="161"/>
  <c r="AX64" i="161"/>
  <c r="AZ122" i="161"/>
  <c r="AY7" i="161"/>
  <c r="CE60" i="161"/>
  <c r="CS37" i="161"/>
  <c r="J15" i="161"/>
  <c r="AN62" i="161"/>
  <c r="Q63" i="161"/>
  <c r="AD90" i="161"/>
  <c r="AM35" i="161"/>
  <c r="BF58" i="161"/>
  <c r="BT44" i="161"/>
  <c r="R90" i="161"/>
  <c r="L58" i="161"/>
  <c r="CN63" i="161"/>
  <c r="AB18" i="161"/>
  <c r="CA127" i="161"/>
  <c r="BK125" i="161"/>
  <c r="CU111" i="161"/>
  <c r="CN88" i="161"/>
  <c r="I113" i="161"/>
  <c r="AS71" i="161"/>
  <c r="CH26" i="161"/>
  <c r="CD124" i="161"/>
  <c r="BU56" i="161"/>
  <c r="L24" i="161"/>
  <c r="R49" i="161"/>
  <c r="X74" i="161"/>
  <c r="I127" i="161"/>
  <c r="CB77" i="161"/>
  <c r="CJ37" i="161"/>
  <c r="Y91" i="161"/>
  <c r="CJ75" i="161"/>
  <c r="AJ89" i="161"/>
  <c r="BM89" i="161"/>
  <c r="AZ108" i="161"/>
  <c r="BB72" i="161"/>
  <c r="BQ24" i="161"/>
  <c r="AR101" i="161"/>
  <c r="O38" i="161"/>
  <c r="CU55" i="161"/>
  <c r="CC70" i="161"/>
  <c r="T81" i="161"/>
  <c r="N96" i="161"/>
  <c r="J17" i="161"/>
  <c r="N132" i="161"/>
  <c r="BR59" i="161"/>
  <c r="BZ95" i="161"/>
  <c r="CT87" i="161"/>
  <c r="AE36" i="161"/>
  <c r="BB8" i="161"/>
  <c r="BJ120" i="161"/>
  <c r="BV107" i="161"/>
  <c r="BJ101" i="161"/>
  <c r="CD132" i="161"/>
  <c r="CA70" i="161"/>
  <c r="CM29" i="161"/>
  <c r="BA9" i="161"/>
  <c r="CD130" i="161"/>
  <c r="CU5" i="161"/>
  <c r="CE20" i="161"/>
  <c r="BF47" i="161"/>
  <c r="AA53" i="161"/>
  <c r="BK16" i="161"/>
  <c r="CJ14" i="161"/>
  <c r="CB68" i="161"/>
  <c r="AW19" i="161"/>
  <c r="CL30" i="161"/>
  <c r="AO90" i="161"/>
  <c r="N112" i="161"/>
  <c r="CR106" i="161"/>
  <c r="AS117" i="161"/>
  <c r="CJ132" i="161"/>
  <c r="AD87" i="161"/>
  <c r="AE97" i="161"/>
  <c r="BV88" i="161"/>
  <c r="CU79" i="161"/>
  <c r="CU103" i="161"/>
  <c r="CM81" i="161"/>
  <c r="AB60" i="161"/>
  <c r="S75" i="161"/>
  <c r="D34" i="161"/>
  <c r="K16" i="161"/>
  <c r="CQ80" i="161"/>
  <c r="T38" i="161"/>
  <c r="U79" i="161"/>
  <c r="BF87" i="161"/>
  <c r="BX12" i="161"/>
  <c r="Z130" i="161"/>
  <c r="CQ54" i="161"/>
  <c r="AL83" i="161"/>
  <c r="AL88" i="161"/>
  <c r="AP24" i="161"/>
  <c r="AA19" i="161"/>
  <c r="BQ33" i="161"/>
  <c r="BC65" i="161"/>
  <c r="BQ27" i="161"/>
  <c r="P6" i="161"/>
  <c r="CU40" i="161"/>
  <c r="CT120" i="161"/>
  <c r="BS100" i="161"/>
  <c r="CB122" i="161"/>
  <c r="CE100" i="161"/>
  <c r="G82" i="161"/>
  <c r="BG129" i="161"/>
  <c r="CB8" i="161"/>
  <c r="CJ45" i="161"/>
  <c r="BG91" i="161"/>
  <c r="BX130" i="161"/>
  <c r="BN117" i="161"/>
  <c r="BR85" i="161"/>
  <c r="Z3" i="161"/>
  <c r="CU37" i="161"/>
  <c r="W121" i="161"/>
  <c r="V32" i="161"/>
  <c r="BU116" i="161"/>
  <c r="H114" i="161"/>
  <c r="BG11" i="161"/>
  <c r="CT29" i="161"/>
  <c r="S89" i="161"/>
  <c r="BR76" i="161"/>
  <c r="AQ53" i="161"/>
  <c r="CC6" i="161"/>
  <c r="C65" i="161"/>
  <c r="BH5" i="161"/>
  <c r="C13" i="161"/>
  <c r="AR3" i="161"/>
  <c r="I27" i="161"/>
  <c r="J35" i="161"/>
  <c r="BK9" i="161"/>
  <c r="BS85" i="161"/>
  <c r="Z30" i="161"/>
  <c r="AP131" i="161"/>
  <c r="CU101" i="161"/>
  <c r="AZ97" i="161"/>
  <c r="CE59" i="161"/>
  <c r="CB10" i="161"/>
  <c r="Z67" i="161"/>
  <c r="CT5" i="161"/>
  <c r="BX60" i="161"/>
  <c r="CR35" i="161"/>
  <c r="M6" i="161"/>
  <c r="P50" i="161"/>
  <c r="CB62" i="161"/>
  <c r="BJ121" i="161"/>
  <c r="P131" i="161"/>
  <c r="AC118" i="161"/>
  <c r="CJ3" i="161"/>
  <c r="CO88" i="161"/>
  <c r="F90" i="161"/>
  <c r="AG90" i="161"/>
  <c r="CU76" i="161"/>
  <c r="D53" i="161"/>
  <c r="AA8" i="161"/>
  <c r="BQ28" i="161"/>
  <c r="AQ54" i="161"/>
  <c r="BC59" i="161"/>
  <c r="BW91" i="161"/>
  <c r="F59" i="161"/>
  <c r="P20" i="161"/>
  <c r="AT91" i="161"/>
  <c r="BQ100" i="161"/>
  <c r="AJ54" i="161"/>
  <c r="AW97" i="161"/>
  <c r="V132" i="161"/>
  <c r="AT86" i="161"/>
  <c r="CI10" i="161"/>
  <c r="AX115" i="161"/>
  <c r="D33" i="161"/>
  <c r="AX113" i="161"/>
  <c r="AR72" i="161"/>
  <c r="BL64" i="161"/>
  <c r="AB21" i="161"/>
  <c r="AV3" i="161"/>
  <c r="BD119" i="161"/>
  <c r="G83" i="161"/>
  <c r="BW46" i="161"/>
  <c r="F41" i="161"/>
  <c r="T47" i="161"/>
  <c r="CF7" i="161"/>
  <c r="CS30" i="161"/>
  <c r="BM91" i="161"/>
  <c r="BA113" i="161"/>
  <c r="CJ93" i="161"/>
  <c r="CT114" i="161"/>
  <c r="AE8" i="161"/>
  <c r="AU36" i="161"/>
  <c r="CB25" i="161"/>
  <c r="BJ132" i="161"/>
  <c r="CR12" i="161"/>
  <c r="CR62" i="161"/>
  <c r="D114" i="161"/>
  <c r="CP131" i="161"/>
  <c r="AE13" i="161"/>
  <c r="CA47" i="161"/>
  <c r="N62" i="161"/>
  <c r="R121" i="161"/>
  <c r="BQ62" i="161"/>
  <c r="AG83" i="161"/>
  <c r="BH64" i="161"/>
  <c r="AY126" i="161"/>
  <c r="CD21" i="161"/>
  <c r="Q57" i="161"/>
  <c r="P64" i="161"/>
  <c r="BG90" i="161"/>
  <c r="AA84" i="161"/>
  <c r="AM54" i="161"/>
  <c r="CM120" i="161"/>
  <c r="BY88" i="161"/>
  <c r="AN41" i="161"/>
  <c r="BR110" i="161"/>
  <c r="CQ101" i="161"/>
  <c r="BB80" i="161"/>
  <c r="Z69" i="161"/>
  <c r="V38" i="161"/>
  <c r="AE124" i="161"/>
  <c r="BL38" i="161"/>
  <c r="AL127" i="161"/>
  <c r="BE39" i="161"/>
  <c r="AQ46" i="161"/>
  <c r="AQ31" i="161"/>
  <c r="C108" i="161"/>
  <c r="BU131" i="161"/>
  <c r="CH90" i="161"/>
  <c r="U58" i="161"/>
  <c r="CD81" i="161"/>
  <c r="Y34" i="161"/>
  <c r="CN29" i="161"/>
  <c r="BX56" i="161"/>
  <c r="AR115" i="161"/>
  <c r="CF3" i="161"/>
  <c r="P63" i="161"/>
  <c r="U107" i="161"/>
  <c r="Z43" i="161"/>
  <c r="AS30" i="161"/>
  <c r="BB120" i="161"/>
  <c r="R83" i="161"/>
  <c r="CS90" i="161"/>
  <c r="CF29" i="161"/>
  <c r="AC50" i="161"/>
  <c r="CT110" i="161"/>
  <c r="J66" i="161"/>
  <c r="AC17" i="161"/>
  <c r="G18" i="161"/>
  <c r="BG102" i="161"/>
  <c r="CE72" i="161"/>
  <c r="O71" i="161"/>
  <c r="BS124" i="161"/>
  <c r="CR91" i="161"/>
  <c r="V85" i="161"/>
  <c r="AB98" i="161"/>
  <c r="AC85" i="161"/>
  <c r="BQ44" i="161"/>
  <c r="BT70" i="161"/>
  <c r="K77" i="161"/>
  <c r="CD30" i="161"/>
  <c r="K69" i="161"/>
  <c r="AR10" i="161"/>
  <c r="BH88" i="161"/>
  <c r="BR72" i="161"/>
  <c r="G29" i="161"/>
  <c r="BX112" i="161"/>
  <c r="AA43" i="161"/>
  <c r="BK115" i="161"/>
  <c r="BY39" i="161"/>
  <c r="AL23" i="161"/>
  <c r="AR63" i="161"/>
  <c r="AU78" i="161"/>
  <c r="CI13" i="161"/>
  <c r="Y18" i="161"/>
  <c r="I129" i="161"/>
  <c r="AP112" i="161"/>
  <c r="CL12" i="161"/>
  <c r="CG41" i="161"/>
  <c r="AB120" i="161"/>
  <c r="BV108" i="161"/>
  <c r="AQ123" i="161"/>
  <c r="BT107" i="161"/>
  <c r="P124" i="161"/>
  <c r="CB123" i="161"/>
  <c r="BI122" i="161"/>
  <c r="J9" i="161"/>
  <c r="BQ122" i="161"/>
  <c r="BD39" i="161"/>
  <c r="AX59" i="161"/>
  <c r="BV122" i="161"/>
  <c r="CP86" i="161"/>
  <c r="BS83" i="161"/>
  <c r="BJ122" i="161"/>
  <c r="CF88" i="161"/>
  <c r="M5" i="161"/>
  <c r="I59" i="161"/>
  <c r="BR58" i="161"/>
  <c r="CO16" i="161"/>
  <c r="D100" i="161"/>
  <c r="G78" i="161"/>
  <c r="N71" i="161"/>
  <c r="V108" i="161"/>
  <c r="CO91" i="161"/>
  <c r="D37" i="161"/>
  <c r="Q13" i="161"/>
  <c r="CA67" i="161"/>
  <c r="CG55" i="161"/>
  <c r="BE112" i="161"/>
  <c r="BQ32" i="161"/>
  <c r="BE29" i="161"/>
  <c r="BT73" i="161"/>
  <c r="BR43" i="161"/>
  <c r="CM97" i="161"/>
  <c r="CB131" i="161"/>
  <c r="AJ82" i="161"/>
  <c r="AK71" i="161"/>
  <c r="J58" i="161"/>
  <c r="AN77" i="161"/>
  <c r="AC39" i="161"/>
  <c r="H33" i="161"/>
  <c r="CK65" i="161"/>
  <c r="M85" i="161"/>
  <c r="G69" i="161"/>
  <c r="H41" i="161"/>
  <c r="CJ9" i="161"/>
  <c r="F86" i="161"/>
  <c r="BA114" i="161"/>
  <c r="CE29" i="161"/>
  <c r="AU67" i="161"/>
  <c r="BQ132" i="161"/>
  <c r="CO116" i="161"/>
  <c r="CF107" i="161"/>
  <c r="BW10" i="161"/>
  <c r="F124" i="161"/>
  <c r="G121" i="161"/>
  <c r="AT45" i="161"/>
  <c r="CR94" i="161"/>
  <c r="AF69" i="161"/>
  <c r="G38" i="161"/>
  <c r="U59" i="161"/>
  <c r="AV49" i="161"/>
  <c r="CR8" i="161"/>
  <c r="BC37" i="161"/>
  <c r="K34" i="161"/>
  <c r="AV66" i="161"/>
  <c r="W6" i="161"/>
  <c r="Z118" i="161"/>
  <c r="CM82" i="161"/>
  <c r="AO60" i="161"/>
  <c r="AG39" i="161"/>
  <c r="M33" i="161"/>
  <c r="BM44" i="161"/>
  <c r="CC30" i="161"/>
  <c r="CM121" i="161"/>
  <c r="AV19" i="161"/>
  <c r="CM62" i="161"/>
  <c r="AL106" i="161"/>
  <c r="AV84" i="161"/>
  <c r="CG118" i="161"/>
  <c r="CT130" i="161"/>
  <c r="H93" i="161"/>
  <c r="H127" i="161"/>
  <c r="CM70" i="161"/>
  <c r="CM115" i="161"/>
  <c r="BQ64" i="161"/>
  <c r="CB9" i="161"/>
  <c r="G115" i="161"/>
  <c r="BM47" i="161"/>
  <c r="BC69" i="161"/>
  <c r="CE124" i="161"/>
  <c r="W25" i="161"/>
  <c r="Z29" i="161"/>
  <c r="AR112" i="161"/>
  <c r="CQ82" i="161"/>
  <c r="AN94" i="161"/>
  <c r="CK31" i="161"/>
  <c r="AF16" i="161"/>
  <c r="R47" i="161"/>
  <c r="K82" i="161"/>
  <c r="CO40" i="161"/>
  <c r="AW35" i="161"/>
  <c r="BH68" i="161"/>
  <c r="BM98" i="161"/>
  <c r="BH116" i="161"/>
  <c r="BY66" i="161"/>
  <c r="CG60" i="161"/>
  <c r="CU129" i="161"/>
  <c r="CF11" i="161"/>
  <c r="H79" i="161"/>
  <c r="N49" i="161"/>
  <c r="AA79" i="161"/>
  <c r="BW22" i="161"/>
  <c r="CA24" i="161"/>
  <c r="CK112" i="161"/>
  <c r="P66" i="161"/>
  <c r="AJ92" i="161"/>
  <c r="AO73" i="161"/>
  <c r="CU56" i="161"/>
  <c r="BC19" i="161"/>
  <c r="AB7" i="161"/>
  <c r="AW82" i="161"/>
  <c r="CE113" i="161"/>
  <c r="AX5" i="161"/>
  <c r="CL55" i="161"/>
  <c r="BN57" i="161"/>
  <c r="AK132" i="161"/>
  <c r="R75" i="161"/>
  <c r="AB52" i="161"/>
  <c r="BQ94" i="161"/>
  <c r="W118" i="161"/>
  <c r="X54" i="161"/>
  <c r="AA46" i="161"/>
  <c r="CS6" i="161"/>
  <c r="CQ25" i="161"/>
  <c r="CI78" i="161"/>
  <c r="AV12" i="161"/>
  <c r="Z21" i="161"/>
  <c r="CL58" i="161"/>
  <c r="BT11" i="161"/>
  <c r="AJ105" i="161"/>
  <c r="CO19" i="161"/>
  <c r="BN49" i="161"/>
  <c r="AE77" i="161"/>
  <c r="CO93" i="161"/>
  <c r="AN108" i="161"/>
  <c r="BG13" i="161"/>
  <c r="BQ84" i="161"/>
  <c r="AG104" i="161"/>
  <c r="T94" i="161"/>
  <c r="AS49" i="161"/>
  <c r="CT111" i="161"/>
  <c r="CM77" i="161"/>
  <c r="AS84" i="161"/>
  <c r="AT27" i="161"/>
  <c r="CF99" i="161"/>
  <c r="CF23" i="161"/>
  <c r="AQ99" i="161"/>
  <c r="D17" i="161"/>
  <c r="BX4" i="161"/>
  <c r="CB56" i="161"/>
  <c r="BR78" i="161"/>
  <c r="CP112" i="161"/>
  <c r="AF45" i="161"/>
  <c r="AU70" i="161"/>
  <c r="X86" i="161"/>
  <c r="BU5" i="161"/>
  <c r="G89" i="161"/>
  <c r="BI72" i="161"/>
  <c r="AZ83" i="161"/>
  <c r="H109" i="161"/>
  <c r="BQ17" i="161"/>
  <c r="AE118" i="161"/>
  <c r="AJ45" i="161"/>
  <c r="AE64" i="161"/>
  <c r="CQ59" i="161"/>
  <c r="CB78" i="161"/>
  <c r="BD38" i="161"/>
  <c r="Z20" i="161"/>
  <c r="CH10" i="161"/>
  <c r="S92" i="161"/>
  <c r="AQ104" i="161"/>
  <c r="AQ70" i="161"/>
  <c r="BC25" i="161"/>
  <c r="CF89" i="161"/>
  <c r="E89" i="161"/>
  <c r="AO12" i="161"/>
  <c r="BJ97" i="161"/>
  <c r="CJ41" i="161"/>
  <c r="BQ4" i="161"/>
  <c r="CN45" i="161"/>
  <c r="Y26" i="161"/>
  <c r="K94" i="161"/>
  <c r="AG21" i="161"/>
  <c r="BE79" i="161"/>
  <c r="Q74" i="161"/>
  <c r="AJ73" i="161"/>
  <c r="V19" i="161"/>
  <c r="BR74" i="161"/>
  <c r="M84" i="161"/>
  <c r="BV5" i="161"/>
  <c r="AR30" i="161"/>
  <c r="U92" i="161"/>
  <c r="AF78" i="161"/>
  <c r="Z4" i="161"/>
  <c r="AY118" i="161"/>
  <c r="CI36" i="161"/>
  <c r="BS20" i="161"/>
  <c r="AR43" i="161"/>
  <c r="E69" i="161"/>
  <c r="BB44" i="161"/>
  <c r="AR27" i="161"/>
  <c r="BV35" i="161"/>
  <c r="BK29" i="161"/>
  <c r="AC38" i="161"/>
  <c r="CB94" i="161"/>
  <c r="BM17" i="161"/>
  <c r="CK128" i="161"/>
  <c r="T63" i="161"/>
  <c r="CF37" i="161"/>
  <c r="BC61" i="161"/>
  <c r="AN27" i="161"/>
  <c r="BL31" i="161"/>
  <c r="BX22" i="161"/>
  <c r="AU6" i="161"/>
  <c r="CL25" i="161"/>
  <c r="AF18" i="161"/>
  <c r="BE84" i="161"/>
  <c r="BT76" i="161"/>
  <c r="BX59" i="161"/>
  <c r="BL16" i="161"/>
  <c r="BK73" i="161"/>
  <c r="X16" i="161"/>
  <c r="CO24" i="161"/>
  <c r="F16" i="161"/>
  <c r="I105" i="161"/>
  <c r="BU94" i="161"/>
  <c r="X31" i="161"/>
  <c r="AT97" i="161"/>
  <c r="BV29" i="161"/>
  <c r="AV112" i="161"/>
  <c r="CE33" i="161"/>
  <c r="CJ27" i="161"/>
  <c r="AL72" i="161"/>
  <c r="AL103" i="161"/>
  <c r="AC110" i="161"/>
  <c r="BM23" i="161"/>
  <c r="AJ111" i="161"/>
  <c r="BN115" i="161"/>
  <c r="CA83" i="161"/>
  <c r="BT55" i="161"/>
  <c r="CA116" i="161"/>
  <c r="Q50" i="161"/>
  <c r="G31" i="161"/>
  <c r="F23" i="161"/>
  <c r="BV119" i="161"/>
  <c r="CJ56" i="161"/>
  <c r="BX124" i="161"/>
  <c r="BV70" i="161"/>
  <c r="BD51" i="161"/>
  <c r="G45" i="161"/>
  <c r="AV97" i="161"/>
  <c r="Z96" i="161"/>
  <c r="O114" i="161"/>
  <c r="AA129" i="161"/>
  <c r="AT70" i="161"/>
  <c r="CD15" i="161"/>
  <c r="AF11" i="161"/>
  <c r="BF83" i="161"/>
  <c r="W53" i="161"/>
  <c r="CC101" i="161"/>
  <c r="BT106" i="161"/>
  <c r="CG90" i="161"/>
  <c r="AY63" i="161"/>
  <c r="AR55" i="161"/>
  <c r="CR20" i="161"/>
  <c r="AD22" i="161"/>
  <c r="C97" i="161"/>
  <c r="AA107" i="161"/>
  <c r="W123" i="161"/>
  <c r="N45" i="161"/>
  <c r="BB16" i="161"/>
  <c r="BG14" i="161"/>
  <c r="AM102" i="161"/>
  <c r="AE82" i="161"/>
  <c r="BN21" i="161"/>
  <c r="CO123" i="161"/>
  <c r="BQ71" i="161"/>
  <c r="CJ67" i="161"/>
  <c r="AZ43" i="161"/>
  <c r="AV106" i="161"/>
  <c r="BL100" i="161"/>
  <c r="N125" i="161"/>
  <c r="AT7" i="161"/>
  <c r="AM82" i="161"/>
  <c r="F128" i="161"/>
  <c r="BI124" i="161"/>
  <c r="CB46" i="161"/>
  <c r="BC74" i="161"/>
  <c r="BL78" i="161"/>
  <c r="AJ67" i="161"/>
  <c r="CL65" i="161"/>
  <c r="AM33" i="161"/>
  <c r="AV102" i="161"/>
  <c r="U41" i="161"/>
  <c r="BQ76" i="161"/>
  <c r="AD62" i="161"/>
  <c r="BE51" i="161"/>
  <c r="I34" i="161"/>
  <c r="Q60" i="161"/>
  <c r="AX119" i="161"/>
  <c r="CU41" i="161"/>
  <c r="AN63" i="161"/>
  <c r="V36" i="161"/>
  <c r="CL11" i="161"/>
  <c r="AB33" i="161"/>
  <c r="AO40" i="161"/>
  <c r="Y131" i="161"/>
  <c r="J114" i="161"/>
  <c r="CT90" i="161"/>
  <c r="T85" i="161"/>
  <c r="AT12" i="161"/>
  <c r="BQ99" i="161"/>
  <c r="BW3" i="161"/>
  <c r="CG82" i="161"/>
  <c r="AC131" i="161"/>
  <c r="U123" i="161"/>
  <c r="AV126" i="161"/>
  <c r="S84" i="161"/>
  <c r="BG26" i="161"/>
  <c r="BW130" i="161"/>
  <c r="CC113" i="161"/>
  <c r="CG83" i="161"/>
  <c r="AU105" i="161"/>
  <c r="S115" i="161"/>
  <c r="AQ61" i="161"/>
  <c r="AS28" i="161"/>
  <c r="AD37" i="161"/>
  <c r="CJ102" i="161"/>
  <c r="BY6" i="161"/>
  <c r="BH102" i="161"/>
  <c r="BH77" i="161"/>
  <c r="BH128" i="161"/>
  <c r="CO52" i="161"/>
  <c r="N58" i="161"/>
  <c r="BD43" i="161"/>
  <c r="BW115" i="161"/>
  <c r="CT42" i="161"/>
  <c r="H105" i="161"/>
  <c r="CD98" i="161"/>
  <c r="CE104" i="161"/>
  <c r="AZ88" i="161"/>
  <c r="BD127" i="161"/>
  <c r="AE63" i="161"/>
  <c r="BL80" i="161"/>
  <c r="CL59" i="161"/>
  <c r="BY89" i="161"/>
  <c r="AY13" i="161"/>
  <c r="BG70" i="161"/>
  <c r="AY86" i="161"/>
  <c r="AW57" i="161"/>
  <c r="AD21" i="161"/>
  <c r="AR78" i="161"/>
  <c r="AE69" i="161"/>
  <c r="BS51" i="161"/>
  <c r="BN43" i="161"/>
  <c r="S37" i="161"/>
  <c r="AU124" i="161"/>
  <c r="CM104" i="161"/>
  <c r="AX20" i="161"/>
  <c r="BC9" i="161"/>
  <c r="BV73" i="161"/>
  <c r="Z132" i="161"/>
  <c r="Y71" i="161"/>
  <c r="BF56" i="161"/>
  <c r="V79" i="161"/>
  <c r="AO75" i="161"/>
  <c r="AP40" i="161"/>
  <c r="BG81" i="161"/>
  <c r="AY113" i="161"/>
  <c r="V101" i="161"/>
  <c r="AK31" i="161"/>
  <c r="CR84" i="161"/>
  <c r="CU130" i="161"/>
  <c r="CP132" i="161"/>
  <c r="H31" i="161"/>
  <c r="X9" i="161"/>
  <c r="CN38" i="161"/>
  <c r="N77" i="161"/>
  <c r="AN44" i="161"/>
  <c r="H87" i="161"/>
  <c r="CI32" i="161"/>
  <c r="CU64" i="161"/>
  <c r="BK114" i="161"/>
  <c r="CI35" i="161"/>
  <c r="AF95" i="161"/>
  <c r="Z31" i="161"/>
  <c r="AG47" i="161"/>
  <c r="R9" i="161"/>
  <c r="M119" i="161"/>
  <c r="CG31" i="161"/>
  <c r="CH76" i="161"/>
  <c r="AJ77" i="161"/>
  <c r="AB5" i="161"/>
  <c r="CH100" i="161"/>
  <c r="M95" i="161"/>
  <c r="AO132" i="161"/>
  <c r="BR84" i="161"/>
  <c r="AL77" i="161"/>
  <c r="T10" i="161"/>
  <c r="BX75" i="161"/>
  <c r="BM100" i="161"/>
  <c r="CC36" i="161"/>
  <c r="K61" i="161"/>
  <c r="AU94" i="161"/>
  <c r="Z60" i="161"/>
  <c r="AA76" i="161"/>
  <c r="AL9" i="161"/>
  <c r="AY110" i="161"/>
  <c r="BA17" i="161"/>
  <c r="CO69" i="161"/>
  <c r="BW92" i="161"/>
  <c r="CQ75" i="161"/>
  <c r="Y87" i="161"/>
  <c r="BN56" i="161"/>
  <c r="W82" i="161"/>
  <c r="BK132" i="161"/>
  <c r="P101" i="161"/>
  <c r="CM38" i="161"/>
  <c r="CH93" i="161"/>
  <c r="BU32" i="161"/>
  <c r="V105" i="161"/>
  <c r="BG45" i="161"/>
  <c r="T80" i="161"/>
  <c r="AB44" i="161"/>
  <c r="AU74" i="161"/>
  <c r="R101" i="161"/>
  <c r="CM9" i="161"/>
  <c r="CP72" i="161"/>
  <c r="BK72" i="161"/>
  <c r="AF25" i="161"/>
  <c r="BV33" i="161"/>
  <c r="BW84" i="161"/>
  <c r="CE91" i="161"/>
  <c r="AE25" i="161"/>
  <c r="CF120" i="161"/>
  <c r="AK79" i="161"/>
  <c r="BZ80" i="161"/>
  <c r="CB55" i="161"/>
  <c r="BB117" i="161"/>
  <c r="BZ17" i="161"/>
  <c r="BM126" i="161"/>
  <c r="BE90" i="161"/>
  <c r="AR73" i="161"/>
  <c r="V80" i="161"/>
  <c r="CA87" i="161"/>
  <c r="BW47" i="161"/>
  <c r="AS50" i="161"/>
  <c r="AA56" i="161"/>
  <c r="AD57" i="161"/>
  <c r="N65" i="161"/>
  <c r="BH93" i="161"/>
  <c r="F63" i="161"/>
  <c r="BD115" i="161"/>
  <c r="CI69" i="161"/>
  <c r="CQ5" i="161"/>
  <c r="BZ50" i="161"/>
  <c r="BT23" i="161"/>
  <c r="BI77" i="161"/>
  <c r="BA64" i="161"/>
  <c r="L80" i="161"/>
  <c r="C20" i="161"/>
  <c r="BF98" i="161"/>
  <c r="BQ121" i="161"/>
  <c r="AS75" i="161"/>
  <c r="CA121" i="161"/>
  <c r="Y8" i="161"/>
  <c r="CC89" i="161"/>
  <c r="CR69" i="161"/>
  <c r="BM61" i="161"/>
  <c r="CH51" i="161"/>
  <c r="BN11" i="161"/>
  <c r="AC11" i="161"/>
  <c r="BN64" i="161"/>
  <c r="AN58" i="161"/>
  <c r="CM26" i="161"/>
  <c r="CM116" i="161"/>
  <c r="AE98" i="161"/>
  <c r="BA40" i="161"/>
  <c r="D131" i="161"/>
  <c r="BY40" i="161"/>
  <c r="BD32" i="161"/>
  <c r="BR34" i="161"/>
  <c r="H46" i="161"/>
  <c r="R132" i="161"/>
  <c r="P120" i="161"/>
  <c r="CM19" i="161"/>
  <c r="CH72" i="161"/>
  <c r="CT49" i="161"/>
  <c r="K23" i="161"/>
  <c r="C29" i="161"/>
  <c r="CT13" i="161"/>
  <c r="AU42" i="161"/>
  <c r="BY124" i="161"/>
  <c r="BE21" i="161"/>
  <c r="AX104" i="161"/>
  <c r="CP68" i="161"/>
  <c r="AK25" i="161"/>
  <c r="BC115" i="161"/>
  <c r="F79" i="161"/>
  <c r="AG33" i="161"/>
  <c r="BL87" i="161"/>
  <c r="AF111" i="161"/>
  <c r="AZ39" i="161"/>
  <c r="AX57" i="161"/>
  <c r="S88" i="161"/>
  <c r="CM89" i="161"/>
  <c r="AU14" i="161"/>
  <c r="CD80" i="161"/>
  <c r="L66" i="161"/>
  <c r="BH108" i="161"/>
  <c r="AZ101" i="161"/>
  <c r="D69" i="161"/>
  <c r="AA78" i="161"/>
  <c r="AY59" i="161"/>
  <c r="AP36" i="161"/>
  <c r="CH121" i="161"/>
  <c r="CK41" i="161"/>
  <c r="P96" i="161"/>
  <c r="AN121" i="161"/>
  <c r="BD16" i="161"/>
  <c r="CE92" i="161"/>
  <c r="CR57" i="161"/>
  <c r="R115" i="161"/>
  <c r="BE49" i="161"/>
  <c r="CJ4" i="161"/>
  <c r="AN75" i="161"/>
  <c r="AR49" i="161"/>
  <c r="AG19" i="161"/>
  <c r="BU84" i="161"/>
  <c r="I73" i="161"/>
  <c r="AU116" i="161"/>
  <c r="AU114" i="161"/>
  <c r="AX125" i="161"/>
  <c r="AD94" i="161"/>
  <c r="AR31" i="161"/>
  <c r="J46" i="161"/>
  <c r="AW52" i="161"/>
  <c r="CI102" i="161"/>
  <c r="AQ116" i="161"/>
  <c r="U110" i="161"/>
  <c r="AN72" i="161"/>
  <c r="S83" i="161"/>
  <c r="CK63" i="161"/>
  <c r="AE126" i="161"/>
  <c r="AK8" i="161"/>
  <c r="BF48" i="161"/>
  <c r="AK102" i="161"/>
  <c r="AG127" i="161"/>
  <c r="BM46" i="161"/>
  <c r="M32" i="161"/>
  <c r="P116" i="161"/>
  <c r="CH117" i="161"/>
  <c r="AX111" i="161"/>
  <c r="AV115" i="161"/>
  <c r="N52" i="161"/>
  <c r="BM32" i="161"/>
  <c r="CG64" i="161"/>
  <c r="O6" i="161"/>
  <c r="AV76" i="161"/>
  <c r="CS85" i="161"/>
  <c r="CA26" i="161"/>
  <c r="BT122" i="161"/>
  <c r="AV98" i="161"/>
  <c r="AP58" i="161"/>
  <c r="BF53" i="161"/>
  <c r="BR129" i="161"/>
  <c r="CF94" i="161"/>
  <c r="W88" i="161"/>
  <c r="CF39" i="161"/>
  <c r="BY126" i="161"/>
  <c r="AM64" i="161"/>
  <c r="AT14" i="161"/>
  <c r="BY52" i="161"/>
  <c r="BK85" i="161"/>
  <c r="CL101" i="161"/>
  <c r="AZ98" i="161"/>
  <c r="AT122" i="161"/>
  <c r="CQ118" i="161"/>
  <c r="AK51" i="161"/>
  <c r="BD96" i="161"/>
  <c r="CG105" i="161"/>
  <c r="AG59" i="161"/>
  <c r="BI118" i="161"/>
  <c r="AO97" i="161"/>
  <c r="Z122" i="161"/>
  <c r="T58" i="161"/>
  <c r="BA22" i="161"/>
  <c r="BX89" i="161"/>
  <c r="BG124" i="161"/>
  <c r="CH73" i="161"/>
  <c r="CP111" i="161"/>
  <c r="BG61" i="161"/>
  <c r="CT18" i="161"/>
  <c r="S45" i="161"/>
  <c r="CR114" i="161"/>
  <c r="CF50" i="161"/>
  <c r="BT72" i="161"/>
  <c r="R43" i="161"/>
  <c r="AQ94" i="161"/>
  <c r="D124" i="161"/>
  <c r="Y61" i="161"/>
  <c r="K37" i="161"/>
  <c r="K89" i="161"/>
  <c r="BG113" i="161"/>
  <c r="Y11" i="161"/>
  <c r="BW18" i="161"/>
  <c r="BN30" i="161"/>
  <c r="BB23" i="161"/>
  <c r="CH70" i="161"/>
  <c r="BY49" i="161"/>
  <c r="BE103" i="161"/>
  <c r="S79" i="161"/>
  <c r="F37" i="161"/>
  <c r="G41" i="161"/>
  <c r="M58" i="161"/>
  <c r="BZ27" i="161"/>
  <c r="BM28" i="161"/>
  <c r="AY36" i="161"/>
  <c r="BQ114" i="161"/>
  <c r="H77" i="161"/>
  <c r="AJ74" i="161"/>
  <c r="I86" i="161"/>
  <c r="J81" i="161"/>
  <c r="BH48" i="161"/>
  <c r="CR9" i="161"/>
  <c r="CN101" i="161"/>
  <c r="AR85" i="161"/>
  <c r="AC7" i="161"/>
  <c r="AP64" i="161"/>
  <c r="L71" i="161"/>
  <c r="AJ44" i="161"/>
  <c r="CE122" i="161"/>
  <c r="BX13" i="161"/>
  <c r="Y29" i="161"/>
  <c r="CR75" i="161"/>
  <c r="CA89" i="161"/>
  <c r="H89" i="161"/>
  <c r="AP34" i="161"/>
  <c r="CO43" i="161"/>
  <c r="CF83" i="161"/>
  <c r="AW20" i="161"/>
  <c r="V64" i="161"/>
  <c r="CQ8" i="161"/>
  <c r="CR37" i="161"/>
  <c r="AT112" i="161"/>
  <c r="AK32" i="161"/>
  <c r="AF19" i="161"/>
  <c r="BS26" i="161"/>
  <c r="AB132" i="161"/>
  <c r="CL131" i="161"/>
  <c r="R66" i="161"/>
  <c r="H45" i="161"/>
  <c r="BW111" i="161"/>
  <c r="BG121" i="161"/>
  <c r="AG45" i="161"/>
  <c r="AS16" i="161"/>
  <c r="C86" i="161"/>
  <c r="BK50" i="161"/>
  <c r="AD130" i="161"/>
  <c r="BF104" i="161"/>
  <c r="M10" i="161"/>
  <c r="BS66" i="161"/>
  <c r="BQ78" i="161"/>
  <c r="BD92" i="161"/>
  <c r="AZ23" i="161"/>
  <c r="AD46" i="161"/>
  <c r="AA96" i="161"/>
  <c r="AK91" i="161"/>
  <c r="CK19" i="161"/>
  <c r="BN71" i="161"/>
  <c r="BX80" i="161"/>
  <c r="CC112" i="161"/>
  <c r="BG57" i="161"/>
  <c r="BJ127" i="161"/>
  <c r="AN107" i="161"/>
  <c r="AN85" i="161"/>
  <c r="BW28" i="161"/>
  <c r="AZ106" i="161"/>
  <c r="CK60" i="161"/>
  <c r="P130" i="161"/>
  <c r="AX112" i="161"/>
  <c r="CT68" i="161"/>
  <c r="AN42" i="161"/>
  <c r="AG89" i="161"/>
  <c r="CR38" i="161"/>
  <c r="AB40" i="161"/>
  <c r="N126" i="161"/>
  <c r="BB84" i="161"/>
  <c r="BT74" i="161"/>
  <c r="P55" i="161"/>
  <c r="G118" i="161"/>
  <c r="CD37" i="161"/>
  <c r="AB96" i="161"/>
  <c r="AR128" i="161"/>
  <c r="AF119" i="161"/>
  <c r="CC125" i="161"/>
  <c r="Q72" i="161"/>
  <c r="BY117" i="161"/>
  <c r="CU123" i="161"/>
  <c r="AW111" i="161"/>
  <c r="AM8" i="161"/>
  <c r="AB56" i="161"/>
  <c r="BH49" i="161"/>
  <c r="BH86" i="161"/>
  <c r="U51" i="161"/>
  <c r="U76" i="161"/>
  <c r="BI97" i="161"/>
  <c r="BN111" i="161"/>
  <c r="CF72" i="161"/>
  <c r="AO84" i="161"/>
  <c r="BJ74" i="161"/>
  <c r="CJ88" i="161"/>
  <c r="AQ59" i="161"/>
  <c r="D20" i="161"/>
  <c r="Q33" i="161"/>
  <c r="AZ117" i="161"/>
  <c r="CA114" i="161"/>
  <c r="AJ122" i="161"/>
  <c r="H66" i="161"/>
  <c r="AG73" i="161"/>
  <c r="CQ63" i="161"/>
  <c r="AR130" i="161"/>
  <c r="BY109" i="161"/>
  <c r="CF44" i="161"/>
  <c r="CU96" i="161"/>
  <c r="AF10" i="161"/>
  <c r="BN87" i="161"/>
  <c r="CG25" i="161"/>
  <c r="X67" i="161"/>
  <c r="BV4" i="161"/>
  <c r="BN65" i="161"/>
  <c r="F71" i="161"/>
  <c r="CN17" i="161"/>
  <c r="BU42" i="161"/>
  <c r="CA35" i="161"/>
  <c r="CL19" i="161"/>
  <c r="AO77" i="161"/>
  <c r="C76" i="161"/>
  <c r="K62" i="161"/>
  <c r="AM9" i="161"/>
  <c r="BR14" i="161"/>
  <c r="CU53" i="161"/>
  <c r="V110" i="161"/>
  <c r="CS127" i="161"/>
  <c r="CJ66" i="161"/>
  <c r="L38" i="161"/>
  <c r="AY61" i="161"/>
  <c r="CK36" i="161"/>
  <c r="CI38" i="161"/>
  <c r="AY85" i="161"/>
  <c r="BY63" i="161"/>
  <c r="BE31" i="161"/>
  <c r="BK22" i="161"/>
  <c r="AJ113" i="161"/>
  <c r="K67" i="161"/>
  <c r="BJ103" i="161"/>
  <c r="C103" i="161"/>
  <c r="D113" i="161"/>
  <c r="CF110" i="161"/>
  <c r="AG77" i="161"/>
  <c r="BY38" i="161"/>
  <c r="CH45" i="161"/>
  <c r="V54" i="161"/>
  <c r="BL128" i="161"/>
  <c r="CM53" i="161"/>
  <c r="CC9" i="161"/>
  <c r="CD52" i="161"/>
  <c r="AA97" i="161"/>
  <c r="AG84" i="161"/>
  <c r="BI24" i="161"/>
  <c r="BQ110" i="161"/>
  <c r="AJ117" i="161"/>
  <c r="BA6" i="161"/>
  <c r="S107" i="161"/>
  <c r="J64" i="161"/>
  <c r="S102" i="161"/>
  <c r="BU19" i="161"/>
  <c r="BX25" i="161"/>
  <c r="BF81" i="161"/>
  <c r="CO99" i="161"/>
  <c r="CF116" i="161"/>
  <c r="CB20" i="161"/>
  <c r="S120" i="161"/>
  <c r="BK65" i="161"/>
  <c r="BQ42" i="161"/>
  <c r="BD85" i="161"/>
  <c r="BL77" i="161"/>
  <c r="J69" i="161"/>
  <c r="AY24" i="161"/>
  <c r="BS84" i="161"/>
  <c r="CU12" i="161"/>
  <c r="CE27" i="161"/>
  <c r="AE55" i="161"/>
  <c r="T104" i="161"/>
  <c r="C10" i="161"/>
  <c r="R58" i="161"/>
  <c r="BC90" i="161"/>
  <c r="BA67" i="161"/>
  <c r="CL116" i="161"/>
  <c r="AG49" i="161"/>
  <c r="CC54" i="161"/>
  <c r="AG9" i="161"/>
  <c r="CJ105" i="161"/>
  <c r="AZ27" i="161"/>
  <c r="CG20" i="161"/>
  <c r="CA72" i="161"/>
  <c r="CA20" i="161"/>
  <c r="CS123" i="161"/>
  <c r="AR123" i="161"/>
  <c r="CD8" i="161"/>
  <c r="BU61" i="161"/>
  <c r="AN104" i="161"/>
  <c r="Y116" i="161"/>
  <c r="BM3" i="161"/>
  <c r="CI104" i="161"/>
  <c r="CN123" i="161"/>
  <c r="H32" i="161"/>
  <c r="U8" i="161"/>
  <c r="AB27" i="161"/>
  <c r="L33" i="161"/>
  <c r="J39" i="161"/>
  <c r="H49" i="161"/>
  <c r="J47" i="161"/>
  <c r="CS109" i="161"/>
  <c r="BZ39" i="161"/>
  <c r="AN33" i="161"/>
  <c r="H68" i="161"/>
  <c r="BN12" i="161"/>
  <c r="AF38" i="161"/>
  <c r="CP120" i="161"/>
  <c r="I16" i="161"/>
  <c r="M18" i="161"/>
  <c r="J88" i="161"/>
  <c r="P80" i="161"/>
  <c r="BW16" i="161"/>
  <c r="BS70" i="161"/>
  <c r="C94" i="161"/>
  <c r="AM44" i="161"/>
  <c r="AY45" i="161"/>
  <c r="AG118" i="161"/>
  <c r="AN61" i="161"/>
  <c r="AW46" i="161"/>
  <c r="CO47" i="161"/>
  <c r="CH44" i="161"/>
  <c r="AY101" i="161"/>
  <c r="AN116" i="161"/>
  <c r="CI8" i="161"/>
  <c r="BJ131" i="161"/>
  <c r="BV61" i="161"/>
  <c r="BS23" i="161"/>
  <c r="AG86" i="161"/>
  <c r="T8" i="161"/>
  <c r="G40" i="161"/>
  <c r="CD27" i="161"/>
  <c r="CQ69" i="161"/>
  <c r="BS14" i="161"/>
  <c r="BA43" i="161"/>
  <c r="CP87" i="161"/>
  <c r="BZ85" i="161"/>
  <c r="BI48" i="161"/>
  <c r="CF22" i="161"/>
  <c r="Z7" i="161"/>
  <c r="X60" i="161"/>
  <c r="AW64" i="161"/>
  <c r="N89" i="161"/>
  <c r="BR121" i="161"/>
  <c r="U101" i="161"/>
  <c r="BC15" i="161"/>
  <c r="CG102" i="161"/>
  <c r="AV63" i="161"/>
  <c r="G43" i="161"/>
  <c r="BV12" i="161"/>
  <c r="Y76" i="161"/>
  <c r="Y129" i="161"/>
  <c r="BH14" i="161"/>
  <c r="CO75" i="161"/>
  <c r="BR90" i="161"/>
  <c r="BX118" i="161"/>
  <c r="AD69" i="161"/>
  <c r="F108" i="161"/>
  <c r="BH43" i="161"/>
  <c r="CM20" i="161"/>
  <c r="AE86" i="161"/>
  <c r="CI45" i="161"/>
  <c r="BT80" i="161"/>
  <c r="AA26" i="161"/>
  <c r="BE33" i="161"/>
  <c r="M96" i="161"/>
  <c r="AA95" i="161"/>
  <c r="AZ33" i="161"/>
  <c r="AR52" i="161"/>
  <c r="BB32" i="161"/>
  <c r="AC125" i="161"/>
  <c r="CA12" i="161"/>
  <c r="CS89" i="161"/>
  <c r="AW74" i="161"/>
  <c r="BW23" i="161"/>
  <c r="F77" i="161"/>
  <c r="L55" i="161"/>
  <c r="F44" i="161"/>
  <c r="BM65" i="161"/>
  <c r="BE18" i="161"/>
  <c r="CR26" i="161"/>
  <c r="CJ46" i="161"/>
  <c r="BH127" i="161"/>
  <c r="BT57" i="161"/>
  <c r="AE10" i="161"/>
  <c r="BT102" i="161"/>
  <c r="CN71" i="161"/>
  <c r="CD113" i="161"/>
  <c r="AS60" i="161"/>
  <c r="AL12" i="161"/>
  <c r="AO54" i="161"/>
  <c r="K41" i="161"/>
  <c r="BX77" i="161"/>
  <c r="AC24" i="161"/>
  <c r="BY12" i="161"/>
  <c r="AB45" i="161"/>
  <c r="V27" i="161"/>
  <c r="D98" i="161"/>
  <c r="L63" i="161"/>
  <c r="I70" i="161"/>
  <c r="AC92" i="161"/>
  <c r="CI115" i="161"/>
  <c r="BX27" i="161"/>
  <c r="L104" i="161"/>
  <c r="P44" i="161"/>
  <c r="CJ7" i="161"/>
  <c r="BH131" i="161"/>
  <c r="BW73" i="161"/>
  <c r="BY29" i="161"/>
  <c r="AX50" i="161"/>
  <c r="CC65" i="161"/>
  <c r="BB83" i="161"/>
  <c r="CT131" i="161"/>
  <c r="H22" i="161"/>
  <c r="CG128" i="161"/>
  <c r="Z75" i="161"/>
  <c r="BY74" i="161"/>
  <c r="Q31" i="161"/>
  <c r="CD74" i="161"/>
  <c r="CP105" i="161"/>
  <c r="BS54" i="161"/>
  <c r="CR27" i="161"/>
  <c r="CR86" i="161"/>
  <c r="BN105" i="161"/>
  <c r="BU60" i="161"/>
  <c r="T117" i="161"/>
  <c r="M29" i="161"/>
  <c r="BY113" i="161"/>
  <c r="CK67" i="161"/>
  <c r="AD63" i="161"/>
  <c r="S58" i="161"/>
  <c r="L21" i="161"/>
  <c r="AA128" i="161"/>
  <c r="CK57" i="161"/>
  <c r="BX74" i="161"/>
  <c r="C11" i="161"/>
  <c r="L114" i="161"/>
  <c r="CL108" i="161"/>
  <c r="K47" i="161"/>
  <c r="BV78" i="161"/>
  <c r="CD22" i="161"/>
  <c r="AS4" i="161"/>
  <c r="AL11" i="161"/>
  <c r="CR3" i="161"/>
  <c r="T89" i="161"/>
  <c r="L14" i="161"/>
  <c r="R117" i="161"/>
  <c r="AO43" i="161"/>
  <c r="AC83" i="161"/>
  <c r="AW38" i="161"/>
  <c r="BA95" i="161"/>
  <c r="BW126" i="161"/>
  <c r="BH129" i="161"/>
  <c r="AY48" i="161"/>
  <c r="CL99" i="161"/>
  <c r="BY9" i="161"/>
  <c r="S123" i="161"/>
  <c r="AO98" i="161"/>
  <c r="I4" i="161"/>
  <c r="CN130" i="161"/>
  <c r="BN9" i="161"/>
  <c r="CK44" i="161"/>
  <c r="CT72" i="161"/>
  <c r="CN76" i="161"/>
  <c r="J71" i="161"/>
  <c r="AO69" i="161"/>
  <c r="AQ8" i="161"/>
  <c r="AJ84" i="161"/>
  <c r="CD23" i="161"/>
  <c r="BF14" i="161"/>
  <c r="CM92" i="161"/>
  <c r="BD64" i="161"/>
  <c r="CO5" i="161"/>
  <c r="C99" i="161"/>
  <c r="AJ42" i="161"/>
  <c r="BZ71" i="161"/>
  <c r="CG122" i="161"/>
  <c r="C49" i="161"/>
  <c r="CR103" i="161"/>
  <c r="CQ32" i="161"/>
  <c r="CQ48" i="161"/>
  <c r="AE46" i="161"/>
  <c r="BJ30" i="161"/>
  <c r="BA37" i="161"/>
  <c r="AF23" i="161"/>
  <c r="BY11" i="161"/>
  <c r="CC120" i="161"/>
  <c r="CP64" i="161"/>
  <c r="AT123" i="161"/>
  <c r="CL70" i="161"/>
  <c r="AW4" i="161"/>
  <c r="CE28" i="161"/>
  <c r="AR106" i="161"/>
  <c r="W87" i="161"/>
  <c r="AL99" i="161"/>
  <c r="CO117" i="161"/>
  <c r="AB91" i="161"/>
  <c r="BA93" i="161"/>
  <c r="AA71" i="161"/>
  <c r="CA130" i="161"/>
  <c r="AW100" i="161"/>
  <c r="K12" i="161"/>
  <c r="AO119" i="161"/>
  <c r="AU120" i="161"/>
  <c r="AQ73" i="161"/>
  <c r="BT42" i="161"/>
  <c r="C59" i="161"/>
  <c r="W105" i="161"/>
  <c r="CU26" i="161"/>
  <c r="AX37" i="161"/>
  <c r="AX48" i="161"/>
  <c r="AX18" i="161"/>
  <c r="Z107" i="161"/>
  <c r="J95" i="161"/>
  <c r="BD118" i="161"/>
  <c r="AR32" i="161"/>
  <c r="AL91" i="161"/>
  <c r="AE32" i="161"/>
  <c r="F35" i="161"/>
  <c r="CP6" i="161"/>
  <c r="AQ25" i="161"/>
  <c r="BA38" i="161"/>
  <c r="AC15" i="161"/>
  <c r="AZ105" i="161"/>
  <c r="F49" i="161"/>
  <c r="BX108" i="161"/>
  <c r="AO79" i="161"/>
  <c r="BE9" i="161"/>
  <c r="W69" i="161"/>
  <c r="AU11" i="161"/>
  <c r="BT94" i="161"/>
  <c r="AC113" i="161"/>
  <c r="BJ13" i="161"/>
  <c r="CP102" i="161"/>
  <c r="K66" i="161"/>
  <c r="BS49" i="161"/>
  <c r="AB25" i="161"/>
  <c r="J86" i="161"/>
  <c r="CK16" i="161"/>
  <c r="AE37" i="161"/>
  <c r="BI125" i="161"/>
  <c r="BB40" i="161"/>
  <c r="AU10" i="161"/>
  <c r="AC80" i="161"/>
  <c r="Z14" i="161"/>
  <c r="BW83" i="161"/>
  <c r="CM42" i="161"/>
  <c r="T55" i="161"/>
  <c r="N9" i="161"/>
  <c r="S69" i="161"/>
  <c r="E100" i="161"/>
  <c r="BG132" i="161"/>
  <c r="O86" i="161"/>
  <c r="BK116" i="161"/>
  <c r="CF30" i="161"/>
  <c r="CR4" i="161"/>
  <c r="CM25" i="161"/>
  <c r="T4" i="161"/>
  <c r="CC122" i="161"/>
  <c r="S26" i="161"/>
  <c r="AX16" i="161"/>
  <c r="BY102" i="161"/>
  <c r="C75" i="161"/>
  <c r="CR61" i="161"/>
  <c r="P31" i="161"/>
  <c r="BQ40" i="161"/>
  <c r="S96" i="161"/>
  <c r="S61" i="161"/>
  <c r="BG73" i="161"/>
  <c r="CR65" i="161"/>
  <c r="BV37" i="161"/>
  <c r="CT43" i="161"/>
  <c r="CF6" i="161"/>
  <c r="BQ83" i="161"/>
  <c r="AG36" i="161"/>
  <c r="AT38" i="161"/>
  <c r="AT94" i="161"/>
  <c r="CI26" i="161"/>
  <c r="R124" i="161"/>
  <c r="T105" i="161"/>
  <c r="BX119" i="161"/>
  <c r="D125" i="161"/>
  <c r="CK116" i="161"/>
  <c r="CK69" i="161"/>
  <c r="BH90" i="161"/>
  <c r="D48" i="161"/>
  <c r="CM126" i="161"/>
  <c r="AM68" i="161"/>
  <c r="CH74" i="161"/>
  <c r="AF63" i="161"/>
  <c r="L106" i="161"/>
  <c r="C90" i="161"/>
  <c r="BV18" i="161"/>
  <c r="AZ61" i="161"/>
  <c r="CN54" i="161"/>
  <c r="BN132" i="161"/>
  <c r="BA54" i="161"/>
  <c r="K104" i="161"/>
  <c r="O41" i="161"/>
  <c r="BX71" i="161"/>
  <c r="AM6" i="161"/>
  <c r="CE62" i="161"/>
  <c r="CH8" i="161"/>
  <c r="AF27" i="161"/>
  <c r="BR113" i="161"/>
  <c r="CU104" i="161"/>
  <c r="AM131" i="161"/>
  <c r="CN19" i="161"/>
  <c r="CK70" i="161"/>
  <c r="M41" i="161"/>
  <c r="CN69" i="161"/>
  <c r="BR15" i="161"/>
  <c r="BU55" i="161"/>
  <c r="BU16" i="161"/>
  <c r="F64" i="161"/>
  <c r="BB63" i="161"/>
  <c r="AY122" i="161"/>
  <c r="AF132" i="161"/>
  <c r="AD92" i="161"/>
  <c r="BR130" i="161"/>
  <c r="V20" i="161"/>
  <c r="BL121" i="161"/>
  <c r="BY58" i="161"/>
  <c r="BB27" i="161"/>
  <c r="AP92" i="161"/>
  <c r="AE33" i="161"/>
  <c r="BX55" i="161"/>
  <c r="L30" i="161"/>
  <c r="H124" i="161"/>
  <c r="BB132" i="161"/>
  <c r="BE59" i="161"/>
  <c r="CM111" i="161"/>
  <c r="AV59" i="161"/>
  <c r="AG35" i="161"/>
  <c r="CG42" i="161"/>
  <c r="Y14" i="161"/>
  <c r="X96" i="161"/>
  <c r="CO102" i="161"/>
  <c r="Q129" i="161"/>
  <c r="BU58" i="161"/>
  <c r="AU58" i="161"/>
  <c r="AB10" i="161"/>
  <c r="AY29" i="161"/>
  <c r="F110" i="161"/>
  <c r="BY22" i="161"/>
  <c r="BJ50" i="161"/>
  <c r="AK84" i="161"/>
  <c r="BN118" i="161"/>
  <c r="S21" i="161"/>
  <c r="AG129" i="161"/>
  <c r="AW65" i="161"/>
  <c r="AE79" i="161"/>
  <c r="CO12" i="161"/>
  <c r="CH98" i="161"/>
  <c r="P34" i="161"/>
  <c r="CB81" i="161"/>
  <c r="BM94" i="161"/>
  <c r="AD35" i="161"/>
  <c r="CG30" i="161"/>
  <c r="AN100" i="161"/>
  <c r="AU104" i="161"/>
  <c r="BR98" i="161"/>
  <c r="BI19" i="161"/>
  <c r="AN84" i="161"/>
  <c r="N91" i="161"/>
  <c r="CF25" i="161"/>
  <c r="X18" i="161"/>
  <c r="J115" i="161"/>
  <c r="AO104" i="161"/>
  <c r="I106" i="161"/>
  <c r="AD44" i="161"/>
  <c r="X53" i="161"/>
  <c r="BJ107" i="161"/>
  <c r="AG18" i="161"/>
  <c r="T114" i="161"/>
  <c r="J13" i="161"/>
  <c r="AX83" i="161"/>
  <c r="BX114" i="161"/>
  <c r="BH30" i="161"/>
  <c r="BN99" i="161"/>
  <c r="CR60" i="161"/>
  <c r="Z123" i="161"/>
  <c r="L96" i="161"/>
  <c r="BN100" i="161"/>
  <c r="J31" i="161"/>
  <c r="AX21" i="161"/>
  <c r="AJ98" i="161"/>
  <c r="E87" i="161"/>
  <c r="AM117" i="161"/>
  <c r="BK97" i="161"/>
  <c r="AQ3" i="161"/>
  <c r="AE99" i="161"/>
  <c r="CI17" i="161"/>
  <c r="CK129" i="161"/>
  <c r="AM118" i="161"/>
  <c r="CF16" i="161"/>
  <c r="X123" i="161"/>
  <c r="BV13" i="161"/>
  <c r="CS120" i="161"/>
  <c r="CF73" i="161"/>
  <c r="AQ103" i="161"/>
  <c r="G39" i="161"/>
  <c r="AG85" i="161"/>
  <c r="CH110" i="161"/>
  <c r="AV58" i="161"/>
  <c r="V30" i="161"/>
  <c r="AO114" i="161"/>
  <c r="BT126" i="161"/>
  <c r="CB105" i="161"/>
  <c r="BV102" i="161"/>
  <c r="U67" i="161"/>
  <c r="AK63" i="161"/>
  <c r="BF111" i="161"/>
  <c r="CP12" i="161"/>
  <c r="BM95" i="161"/>
  <c r="AG56" i="161"/>
  <c r="T95" i="161"/>
  <c r="BN53" i="161"/>
  <c r="V23" i="161"/>
  <c r="Y109" i="161"/>
  <c r="AJ71" i="161"/>
  <c r="BJ9" i="161"/>
  <c r="CU117" i="161"/>
  <c r="BG25" i="161"/>
  <c r="J94" i="161"/>
  <c r="X119" i="161"/>
  <c r="N53" i="161"/>
  <c r="AJ15" i="161"/>
  <c r="AZ109" i="161"/>
  <c r="K100" i="161"/>
  <c r="CS21" i="161"/>
  <c r="AQ21" i="161"/>
  <c r="CG120" i="161"/>
  <c r="E76" i="161"/>
  <c r="CA126" i="161"/>
  <c r="BX111" i="161"/>
  <c r="BQ10" i="161"/>
  <c r="X76" i="161"/>
  <c r="BF119" i="161"/>
  <c r="S118" i="161"/>
  <c r="I87" i="161"/>
  <c r="K33" i="161"/>
  <c r="CL87" i="161"/>
  <c r="BF65" i="161"/>
  <c r="L118" i="161"/>
  <c r="AP130" i="161"/>
  <c r="Z15" i="161"/>
  <c r="AJ94" i="161"/>
  <c r="R127" i="161"/>
  <c r="W34" i="161"/>
  <c r="BB81" i="161"/>
  <c r="CD129" i="161"/>
  <c r="CI52" i="161"/>
  <c r="BI107" i="161"/>
  <c r="F47" i="161"/>
  <c r="J21" i="161"/>
  <c r="O34" i="161"/>
  <c r="Z61" i="161"/>
  <c r="T130" i="161"/>
  <c r="BK13" i="161"/>
  <c r="AY91" i="161"/>
  <c r="CR55" i="161"/>
  <c r="Y111" i="161"/>
  <c r="CO64" i="161"/>
  <c r="AG29" i="161"/>
  <c r="BZ131" i="161"/>
  <c r="CN14" i="161"/>
  <c r="R120" i="161"/>
  <c r="BD114" i="161"/>
  <c r="BQ25" i="161"/>
  <c r="BY114" i="161"/>
  <c r="F43" i="161"/>
  <c r="AS29" i="161"/>
  <c r="BW29" i="161"/>
  <c r="BV76" i="161"/>
  <c r="CI66" i="161"/>
  <c r="O87" i="161"/>
  <c r="E9" i="161"/>
  <c r="BU69" i="161"/>
  <c r="F129" i="161"/>
  <c r="E56" i="161"/>
  <c r="BD60" i="161"/>
  <c r="L113" i="161"/>
  <c r="M64" i="161"/>
  <c r="AJ12" i="161"/>
  <c r="AC19" i="161"/>
  <c r="CO100" i="161"/>
  <c r="Y84" i="161"/>
  <c r="BH109" i="161"/>
  <c r="CS75" i="161"/>
  <c r="F74" i="161"/>
  <c r="AT98" i="161"/>
  <c r="BN120" i="161"/>
  <c r="R46" i="161"/>
  <c r="AB38" i="161"/>
  <c r="BX52" i="161"/>
  <c r="AE60" i="161"/>
  <c r="BX96" i="161"/>
  <c r="E113" i="161"/>
  <c r="CP67" i="161"/>
  <c r="BF25" i="161"/>
  <c r="T92" i="161"/>
  <c r="CQ66" i="161"/>
  <c r="BY54" i="161"/>
  <c r="AU15" i="161"/>
  <c r="BR131" i="161"/>
  <c r="C128" i="161"/>
  <c r="CE106" i="161"/>
  <c r="CT80" i="161"/>
  <c r="AU113" i="161"/>
  <c r="CU44" i="161"/>
  <c r="BV46" i="161"/>
  <c r="CA33" i="161"/>
  <c r="S129" i="161"/>
  <c r="CH35" i="161"/>
  <c r="CD67" i="161"/>
  <c r="AQ92" i="161"/>
  <c r="O3" i="161"/>
  <c r="AK123" i="161"/>
  <c r="BF96" i="161"/>
  <c r="AV8" i="161"/>
  <c r="Q10" i="161"/>
  <c r="AD52" i="161"/>
  <c r="CQ37" i="161"/>
  <c r="BX32" i="161"/>
  <c r="BR12" i="161"/>
  <c r="M81" i="161"/>
  <c r="H115" i="161"/>
  <c r="AE47" i="161"/>
  <c r="CB44" i="161"/>
  <c r="AN99" i="161"/>
  <c r="F125" i="161"/>
  <c r="CE109" i="161"/>
  <c r="CE85" i="161"/>
  <c r="CH77" i="161"/>
  <c r="AX89" i="161"/>
  <c r="CD83" i="161"/>
  <c r="CC77" i="161"/>
  <c r="BU20" i="161"/>
  <c r="P14" i="161"/>
  <c r="AS54" i="161"/>
  <c r="X38" i="161"/>
  <c r="J89" i="161"/>
  <c r="BZ86" i="161"/>
  <c r="AU63" i="161"/>
  <c r="AR59" i="161"/>
  <c r="AS73" i="161"/>
  <c r="CU54" i="161"/>
  <c r="AF53" i="161"/>
  <c r="BD107" i="161"/>
  <c r="BZ66" i="161"/>
  <c r="S20" i="161"/>
  <c r="H7" i="161"/>
  <c r="BW108" i="161"/>
  <c r="BN8" i="161"/>
  <c r="CH104" i="161"/>
  <c r="K50" i="161"/>
  <c r="AU68" i="161"/>
  <c r="CP85" i="161"/>
  <c r="CD43" i="161"/>
  <c r="O80" i="161"/>
  <c r="AY69" i="161"/>
  <c r="AY123" i="161"/>
  <c r="O92" i="161"/>
  <c r="CJ92" i="161"/>
  <c r="AO50" i="161"/>
  <c r="P82" i="161"/>
  <c r="AK66" i="161"/>
  <c r="CT26" i="161"/>
  <c r="AG20" i="161"/>
  <c r="CN57" i="161"/>
  <c r="BX47" i="161"/>
  <c r="CS26" i="161"/>
  <c r="CL123" i="161"/>
  <c r="BA92" i="161"/>
  <c r="BG131" i="161"/>
  <c r="N38" i="161"/>
  <c r="AX84" i="161"/>
  <c r="U88" i="161"/>
  <c r="BB53" i="161"/>
  <c r="CT8" i="161"/>
  <c r="AR6" i="161"/>
  <c r="AQ131" i="161"/>
  <c r="AV100" i="161"/>
  <c r="BZ132" i="161"/>
  <c r="CT16" i="161"/>
  <c r="BD106" i="161"/>
  <c r="BD66" i="161"/>
  <c r="CL63" i="161"/>
  <c r="BC43" i="161"/>
  <c r="CB4" i="161"/>
  <c r="AQ95" i="161"/>
  <c r="CO132" i="161"/>
  <c r="N79" i="161"/>
  <c r="AM101" i="161"/>
  <c r="CI6" i="161"/>
  <c r="CL76" i="161"/>
  <c r="AP79" i="161"/>
  <c r="AS100" i="161"/>
  <c r="CP28" i="161"/>
  <c r="Z46" i="161"/>
  <c r="AU64" i="161"/>
  <c r="AB106" i="161"/>
  <c r="S32" i="161"/>
  <c r="BR86" i="161"/>
  <c r="BA70" i="161"/>
  <c r="CQ96" i="161"/>
  <c r="D93" i="161"/>
  <c r="CN126" i="161"/>
  <c r="BW66" i="161"/>
  <c r="CT75" i="161"/>
  <c r="BT45" i="161"/>
  <c r="S104" i="161"/>
  <c r="L89" i="161"/>
  <c r="CM109" i="161"/>
  <c r="K109" i="161"/>
  <c r="AZ55" i="161"/>
  <c r="T91" i="161"/>
  <c r="AS10" i="161"/>
  <c r="CH83" i="161"/>
  <c r="CM4" i="161"/>
  <c r="Q100" i="161"/>
  <c r="S78" i="161"/>
  <c r="CH131" i="161"/>
  <c r="AK40" i="161"/>
  <c r="BY80" i="161"/>
  <c r="H34" i="161"/>
  <c r="CQ26" i="161"/>
  <c r="BW87" i="161"/>
  <c r="BI111" i="161"/>
  <c r="BL124" i="161"/>
  <c r="BV21" i="161"/>
  <c r="AY109" i="161"/>
  <c r="O27" i="161"/>
  <c r="BF130" i="161"/>
  <c r="BZ33" i="161"/>
  <c r="J87" i="161"/>
  <c r="X75" i="161"/>
  <c r="AO64" i="161"/>
  <c r="BU105" i="161"/>
  <c r="AT67" i="161"/>
  <c r="CI15" i="161"/>
  <c r="BC23" i="161"/>
  <c r="AX35" i="161"/>
  <c r="CR46" i="161"/>
  <c r="CE16" i="161"/>
  <c r="K110" i="161"/>
  <c r="BG79" i="161"/>
  <c r="AJ23" i="161"/>
  <c r="BM109" i="161"/>
  <c r="BX110" i="161"/>
  <c r="AF26" i="161"/>
  <c r="D40" i="161"/>
  <c r="T18" i="161"/>
  <c r="BS56" i="161"/>
  <c r="AB69" i="161"/>
  <c r="T37" i="161"/>
  <c r="CK21" i="161"/>
  <c r="CD19" i="161"/>
  <c r="H73" i="161"/>
  <c r="K44" i="161"/>
  <c r="CJ98" i="161"/>
  <c r="CI27" i="161"/>
  <c r="AS59" i="161"/>
  <c r="AQ33" i="161"/>
  <c r="T109" i="161"/>
  <c r="AY115" i="161"/>
  <c r="Z52" i="161"/>
  <c r="BS4" i="161"/>
  <c r="AD24" i="161"/>
  <c r="AF61" i="161"/>
  <c r="BA82" i="161"/>
  <c r="Q27" i="161"/>
  <c r="H56" i="161"/>
  <c r="CI5" i="161"/>
  <c r="BG54" i="161"/>
  <c r="CJ71" i="161"/>
  <c r="BE76" i="161"/>
  <c r="BJ66" i="161"/>
  <c r="AG64" i="161"/>
  <c r="W54" i="161"/>
  <c r="CQ22" i="161"/>
  <c r="CS119" i="161"/>
  <c r="G42" i="161"/>
  <c r="BQ119" i="161"/>
  <c r="BG33" i="161"/>
  <c r="AS19" i="161"/>
  <c r="CT70" i="161"/>
  <c r="L50" i="161"/>
  <c r="AD109" i="161"/>
  <c r="CL45" i="161"/>
  <c r="L17" i="161"/>
  <c r="CE64" i="161"/>
  <c r="N39" i="161"/>
  <c r="BJ44" i="161"/>
  <c r="AR9" i="161"/>
  <c r="Q58" i="161"/>
  <c r="AD120" i="161"/>
  <c r="AM55" i="161"/>
  <c r="L22" i="161"/>
  <c r="CL27" i="161"/>
  <c r="AY54" i="161"/>
  <c r="BJ63" i="161"/>
  <c r="D24" i="161"/>
  <c r="AN23" i="161"/>
  <c r="M68" i="161"/>
  <c r="BA116" i="161"/>
  <c r="CP107" i="161"/>
  <c r="CF60" i="161"/>
  <c r="BJ49" i="161"/>
  <c r="AP115" i="161"/>
  <c r="O21" i="161"/>
  <c r="AR22" i="161"/>
  <c r="BG21" i="161"/>
  <c r="M8" i="161"/>
  <c r="BR62" i="161"/>
  <c r="K35" i="161"/>
  <c r="CM123" i="161"/>
  <c r="BA123" i="161"/>
  <c r="G99" i="161"/>
  <c r="BS46" i="161"/>
  <c r="AO41" i="161"/>
  <c r="BL97" i="161"/>
  <c r="U10" i="161"/>
  <c r="BL6" i="161"/>
  <c r="I37" i="161"/>
  <c r="P111" i="161"/>
  <c r="CR116" i="161"/>
  <c r="BA29" i="161"/>
  <c r="R18" i="161"/>
  <c r="BS57" i="161"/>
  <c r="K103" i="161"/>
  <c r="K65" i="161"/>
  <c r="I39" i="161"/>
  <c r="BL58" i="161"/>
  <c r="BQ72" i="161"/>
  <c r="M51" i="161"/>
  <c r="P53" i="161"/>
  <c r="CA27" i="161"/>
  <c r="CE5" i="161"/>
  <c r="F93" i="161"/>
  <c r="CJ108" i="161"/>
  <c r="AY102" i="161"/>
  <c r="AT90" i="161"/>
  <c r="U28" i="161"/>
  <c r="P103" i="161"/>
  <c r="AV62" i="161"/>
  <c r="CL127" i="161"/>
  <c r="I98" i="161"/>
  <c r="CI123" i="161"/>
  <c r="V89" i="161"/>
  <c r="U89" i="161"/>
  <c r="AV68" i="161"/>
  <c r="J132" i="161"/>
  <c r="BS25" i="161"/>
  <c r="BU106" i="161"/>
  <c r="AV34" i="161"/>
  <c r="BF17" i="161"/>
  <c r="CL14" i="161"/>
  <c r="C38" i="161"/>
  <c r="V125" i="161"/>
  <c r="AE106" i="161"/>
  <c r="BK33" i="161"/>
  <c r="AY31" i="161"/>
  <c r="I38" i="161"/>
  <c r="BV27" i="161"/>
  <c r="CN23" i="161"/>
  <c r="CN122" i="161"/>
  <c r="BE129" i="161"/>
  <c r="CD18" i="161"/>
  <c r="AS76" i="161"/>
  <c r="CT132" i="161"/>
  <c r="BZ61" i="161"/>
  <c r="BR36" i="161"/>
  <c r="AE4" i="161"/>
  <c r="AM63" i="161"/>
  <c r="CM45" i="161"/>
  <c r="AF89" i="161"/>
  <c r="CT66" i="161"/>
  <c r="AV32" i="161"/>
  <c r="CG93" i="161"/>
  <c r="R22" i="161"/>
  <c r="N122" i="161"/>
  <c r="CI47" i="161"/>
  <c r="CN10" i="161"/>
  <c r="CA119" i="161"/>
  <c r="O73" i="161"/>
  <c r="Q95" i="161"/>
  <c r="AF103" i="161"/>
  <c r="BV63" i="161"/>
  <c r="BH12" i="161"/>
  <c r="K10" i="161"/>
  <c r="H111" i="161"/>
  <c r="O49" i="161"/>
  <c r="CJ12" i="161"/>
  <c r="BU101" i="161"/>
  <c r="AE103" i="161"/>
  <c r="AV60" i="161"/>
  <c r="CF77" i="161"/>
  <c r="BS96" i="161"/>
  <c r="AX107" i="161"/>
  <c r="AB13" i="161"/>
  <c r="CE82" i="161"/>
  <c r="D84" i="161"/>
  <c r="AG14" i="161"/>
  <c r="CU24" i="161"/>
  <c r="CK130" i="161"/>
  <c r="CH39" i="161"/>
  <c r="CH9" i="161"/>
  <c r="CJ50" i="161"/>
  <c r="AP27" i="161"/>
  <c r="AD29" i="161"/>
  <c r="BX126" i="161"/>
  <c r="Y40" i="161"/>
  <c r="C125" i="161"/>
  <c r="BX9" i="161"/>
  <c r="BT109" i="161"/>
  <c r="AX110" i="161"/>
  <c r="Y99" i="161"/>
  <c r="BW63" i="161"/>
  <c r="L13" i="161"/>
  <c r="CG70" i="161"/>
  <c r="AL132" i="161"/>
  <c r="BS7" i="161"/>
  <c r="L42" i="161"/>
  <c r="V72" i="161"/>
  <c r="CP88" i="161"/>
  <c r="AX86" i="161"/>
  <c r="AT120" i="161"/>
  <c r="AC56" i="161"/>
  <c r="AY92" i="161"/>
  <c r="AE20" i="161"/>
  <c r="AL131" i="161"/>
  <c r="BI87" i="161"/>
  <c r="S33" i="161"/>
  <c r="BY122" i="161"/>
  <c r="BM84" i="161"/>
  <c r="CP48" i="161"/>
  <c r="E94" i="161"/>
  <c r="AT100" i="161"/>
  <c r="BV130" i="161"/>
  <c r="BQ104" i="161"/>
  <c r="BK57" i="161"/>
  <c r="BR64" i="161"/>
  <c r="S93" i="161"/>
  <c r="BG40" i="161"/>
  <c r="CL22" i="161"/>
  <c r="BU78" i="161"/>
  <c r="K102" i="161"/>
  <c r="CJ25" i="161"/>
  <c r="CI128" i="161"/>
  <c r="D46" i="161"/>
  <c r="T86" i="161"/>
  <c r="CA76" i="161"/>
  <c r="AX44" i="161"/>
  <c r="C14" i="161"/>
  <c r="BN113" i="161"/>
  <c r="Y38" i="161"/>
  <c r="BG130" i="161"/>
  <c r="AS78" i="161"/>
  <c r="BH19" i="161"/>
  <c r="H71" i="161"/>
  <c r="AX82" i="161"/>
  <c r="CT56" i="161"/>
  <c r="AU97" i="161"/>
  <c r="BI55" i="161"/>
  <c r="BA104" i="161"/>
  <c r="CD111" i="161"/>
  <c r="V111" i="161"/>
  <c r="CL18" i="161"/>
  <c r="AK74" i="161"/>
  <c r="H19" i="161"/>
  <c r="BI56" i="161"/>
  <c r="BH121" i="161"/>
  <c r="AQ78" i="161"/>
  <c r="E78" i="161"/>
  <c r="BA74" i="161"/>
  <c r="CO26" i="161"/>
  <c r="AV85" i="161"/>
  <c r="BF44" i="161"/>
  <c r="CJ125" i="161"/>
  <c r="AE29" i="161"/>
  <c r="V9" i="161"/>
  <c r="AB131" i="161"/>
  <c r="AG109" i="161"/>
  <c r="BM29" i="161"/>
  <c r="BX46" i="161"/>
  <c r="BQ16" i="161"/>
  <c r="CO71" i="161"/>
  <c r="AG48" i="161"/>
  <c r="T129" i="161"/>
  <c r="U40" i="161"/>
  <c r="G81" i="161"/>
  <c r="CI67" i="161"/>
  <c r="AF101" i="161"/>
  <c r="M112" i="161"/>
  <c r="W63" i="161"/>
  <c r="CG44" i="161"/>
  <c r="CJ101" i="161"/>
  <c r="BQ109" i="161"/>
  <c r="BM75" i="161"/>
  <c r="N41" i="161"/>
  <c r="CT83" i="161"/>
  <c r="CL66" i="161"/>
  <c r="CB29" i="161"/>
  <c r="CK88" i="161"/>
  <c r="CA31" i="161"/>
  <c r="CG24" i="161"/>
  <c r="BL19" i="161"/>
  <c r="BU117" i="161"/>
  <c r="Y112" i="161"/>
  <c r="BU123" i="161"/>
  <c r="W104" i="161"/>
  <c r="D101" i="161"/>
  <c r="R99" i="161"/>
  <c r="K64" i="161"/>
  <c r="CO29" i="161"/>
  <c r="BF43" i="161"/>
  <c r="J127" i="161"/>
  <c r="CG9" i="161"/>
  <c r="AP65" i="161"/>
  <c r="L37" i="161"/>
  <c r="BA112" i="161"/>
  <c r="AA73" i="161"/>
  <c r="BG59" i="161"/>
  <c r="BY65" i="161"/>
  <c r="BF19" i="161"/>
  <c r="BD73" i="161"/>
  <c r="CI53" i="161"/>
  <c r="L130" i="161"/>
  <c r="CT112" i="161"/>
  <c r="D82" i="161"/>
  <c r="X94" i="161"/>
  <c r="AB41" i="161"/>
  <c r="H24" i="161"/>
  <c r="BF129" i="161"/>
  <c r="BC47" i="161"/>
  <c r="BJ39" i="161"/>
  <c r="Q125" i="161"/>
  <c r="AM120" i="161"/>
  <c r="X52" i="161"/>
  <c r="AE41" i="161"/>
  <c r="Q62" i="161"/>
  <c r="CH23" i="161"/>
  <c r="AL27" i="161"/>
  <c r="BJ104" i="161"/>
  <c r="BM59" i="161"/>
  <c r="AU28" i="161"/>
  <c r="AC114" i="161"/>
  <c r="BK23" i="161"/>
  <c r="AB71" i="161"/>
  <c r="BA49" i="161"/>
  <c r="AK122" i="161"/>
  <c r="AR7" i="161"/>
  <c r="AJ131" i="161"/>
  <c r="CT40" i="161"/>
  <c r="CT51" i="161"/>
  <c r="AR96" i="161"/>
  <c r="CP69" i="161"/>
  <c r="V93" i="161"/>
  <c r="I77" i="161"/>
  <c r="AX46" i="161"/>
  <c r="AR44" i="161"/>
  <c r="H90" i="161"/>
  <c r="CK120" i="161"/>
  <c r="CP115" i="161"/>
  <c r="X65" i="161"/>
  <c r="X8" i="161"/>
  <c r="X61" i="161"/>
  <c r="BQ5" i="161"/>
  <c r="AY99" i="161"/>
  <c r="CG123" i="161"/>
  <c r="CI111" i="161"/>
  <c r="AX55" i="161"/>
  <c r="BQ117" i="161"/>
  <c r="BL86" i="161"/>
  <c r="R52" i="161"/>
  <c r="Q65" i="161"/>
  <c r="BK34" i="161"/>
  <c r="J45" i="161"/>
  <c r="AL97" i="161"/>
  <c r="BD121" i="161"/>
  <c r="H63" i="161"/>
  <c r="CT44" i="161"/>
  <c r="AM75" i="161"/>
  <c r="BY46" i="161"/>
  <c r="CQ71" i="161"/>
  <c r="CB43" i="161"/>
  <c r="CB128" i="161"/>
  <c r="BG56" i="161"/>
  <c r="AZ77" i="161"/>
  <c r="AA122" i="161"/>
  <c r="BA127" i="161"/>
  <c r="Y96" i="161"/>
  <c r="L75" i="161"/>
  <c r="BQ51" i="161"/>
  <c r="BK68" i="161"/>
  <c r="C4" i="161"/>
  <c r="V95" i="161"/>
  <c r="S132" i="161"/>
  <c r="AA27" i="161"/>
  <c r="BT112" i="161"/>
  <c r="Z114" i="161"/>
  <c r="M44" i="161"/>
  <c r="BC123" i="161"/>
  <c r="CE90" i="161"/>
  <c r="BY45" i="161"/>
  <c r="H20" i="161"/>
  <c r="BG101" i="161"/>
  <c r="BC100" i="161"/>
  <c r="AK118" i="161"/>
  <c r="AL122" i="161"/>
  <c r="BX28" i="161"/>
  <c r="AG53" i="161"/>
  <c r="CF81" i="161"/>
  <c r="AG91" i="161"/>
  <c r="CT113" i="161"/>
  <c r="AJ119" i="161"/>
  <c r="BE130" i="161"/>
  <c r="P60" i="161"/>
  <c r="AP83" i="161"/>
  <c r="CJ129" i="161"/>
  <c r="CN68" i="161"/>
  <c r="CR5" i="161"/>
  <c r="CP19" i="161"/>
  <c r="AM77" i="161"/>
  <c r="BR83" i="161"/>
  <c r="CA117" i="161"/>
  <c r="BE122" i="161"/>
  <c r="BY71" i="161"/>
  <c r="BA25" i="161"/>
  <c r="AS111" i="161"/>
  <c r="BA88" i="161"/>
  <c r="CM101" i="161"/>
  <c r="CP110" i="161"/>
  <c r="D94" i="161"/>
  <c r="R113" i="161"/>
  <c r="AQ36" i="161"/>
  <c r="BJ67" i="161"/>
  <c r="BU53" i="161"/>
  <c r="AS40" i="161"/>
  <c r="AK43" i="161"/>
  <c r="C58" i="161"/>
  <c r="BW55" i="161"/>
  <c r="BA73" i="161"/>
  <c r="AJ28" i="161"/>
  <c r="M30" i="161"/>
  <c r="CS79" i="161"/>
  <c r="AO126" i="161"/>
  <c r="C63" i="161"/>
  <c r="BZ120" i="161"/>
  <c r="CJ117" i="161"/>
  <c r="AL33" i="161"/>
  <c r="T132" i="161"/>
  <c r="CB67" i="161"/>
  <c r="AM99" i="161"/>
  <c r="X13" i="161"/>
  <c r="CB108" i="161"/>
  <c r="Y80" i="161"/>
  <c r="CH41" i="161"/>
  <c r="BR66" i="161"/>
  <c r="D45" i="161"/>
  <c r="AG27" i="161"/>
  <c r="O64" i="161"/>
  <c r="CM69" i="161"/>
  <c r="M114" i="161"/>
  <c r="I67" i="161"/>
  <c r="T115" i="161"/>
  <c r="BS97" i="161"/>
  <c r="BF11" i="161"/>
  <c r="AK116" i="161"/>
  <c r="AD61" i="161"/>
  <c r="BL95" i="161"/>
  <c r="Z25" i="161"/>
  <c r="Q29" i="161"/>
  <c r="AG92" i="161"/>
  <c r="CL121" i="161"/>
  <c r="BV39" i="161"/>
  <c r="U78" i="161"/>
  <c r="CD63" i="161"/>
  <c r="AF77" i="161"/>
  <c r="AM125" i="161"/>
  <c r="AW8" i="161"/>
  <c r="BJ93" i="161"/>
  <c r="BW121" i="161"/>
  <c r="O116" i="161"/>
  <c r="CS129" i="161"/>
  <c r="AQ35" i="161"/>
  <c r="BA19" i="161"/>
  <c r="CD120" i="161"/>
  <c r="R72" i="161"/>
  <c r="BR95" i="161"/>
  <c r="BV126" i="161"/>
  <c r="BU126" i="161"/>
  <c r="AR77" i="161"/>
  <c r="S73" i="161"/>
  <c r="AY35" i="161"/>
  <c r="AY107" i="161"/>
  <c r="BZ129" i="161"/>
  <c r="BL109" i="161"/>
  <c r="AS128" i="161"/>
  <c r="Y17" i="161"/>
  <c r="BA14" i="161"/>
  <c r="CM98" i="161"/>
  <c r="BD67" i="161"/>
  <c r="AD5" i="161"/>
  <c r="BR18" i="161"/>
  <c r="V67" i="161"/>
  <c r="AJ128" i="161"/>
  <c r="CF102" i="161"/>
  <c r="M7" i="161"/>
  <c r="N94" i="161"/>
  <c r="BT71" i="161"/>
  <c r="CA100" i="161"/>
  <c r="AW33" i="161"/>
  <c r="BA35" i="161"/>
  <c r="J99" i="161"/>
  <c r="O127" i="161"/>
  <c r="AW24" i="161"/>
  <c r="AB99" i="161"/>
  <c r="L74" i="161"/>
  <c r="I118" i="161"/>
  <c r="T33" i="161"/>
  <c r="AY104" i="161"/>
  <c r="AR37" i="161"/>
  <c r="CO9" i="161"/>
  <c r="AL61" i="161"/>
  <c r="AS85" i="161"/>
  <c r="BA50" i="161"/>
  <c r="BW132" i="161"/>
  <c r="AA106" i="161"/>
  <c r="AD107" i="161"/>
  <c r="O19" i="161"/>
  <c r="AZ95" i="161"/>
  <c r="AB37" i="161"/>
  <c r="AA75" i="161"/>
  <c r="N83" i="161"/>
  <c r="AC122" i="161"/>
  <c r="BT56" i="161"/>
  <c r="AV81" i="161"/>
  <c r="CC81" i="161"/>
  <c r="CM87" i="161"/>
  <c r="CL35" i="161"/>
  <c r="AQ28" i="161"/>
  <c r="AT30" i="161"/>
  <c r="AQ80" i="161"/>
  <c r="BK109" i="161"/>
  <c r="CB100" i="161"/>
  <c r="AT55" i="161"/>
  <c r="U77" i="161"/>
  <c r="E7" i="161"/>
  <c r="AM61" i="161"/>
  <c r="CC115" i="161"/>
  <c r="CB53" i="161"/>
  <c r="CE58" i="161"/>
  <c r="AV77" i="161"/>
  <c r="AP8" i="161"/>
  <c r="CE3" i="161"/>
  <c r="X91" i="161"/>
  <c r="Y88" i="161"/>
  <c r="L99" i="161"/>
  <c r="CI65" i="161"/>
  <c r="N4" i="161"/>
  <c r="BL56" i="161"/>
  <c r="CG51" i="161"/>
  <c r="Y23" i="161"/>
  <c r="BG52" i="161"/>
  <c r="Y108" i="161"/>
  <c r="K73" i="161"/>
  <c r="AF85" i="161"/>
  <c r="CP40" i="161"/>
  <c r="CQ20" i="161"/>
  <c r="AC13" i="161"/>
  <c r="M63" i="161"/>
  <c r="X26" i="161"/>
  <c r="AV29" i="161"/>
  <c r="Y37" i="161"/>
  <c r="CK6" i="161"/>
  <c r="BT118" i="161"/>
  <c r="BT40" i="161"/>
  <c r="L27" i="161"/>
  <c r="AZ46" i="161"/>
  <c r="CO8" i="161"/>
  <c r="AG66" i="161"/>
  <c r="CR123" i="161"/>
  <c r="Y97" i="161"/>
  <c r="CD89" i="161"/>
  <c r="AM132" i="161"/>
  <c r="BS50" i="161"/>
  <c r="AF33" i="161"/>
  <c r="BK40" i="161"/>
  <c r="X71" i="161"/>
  <c r="M99" i="161"/>
  <c r="BS22" i="161"/>
  <c r="T87" i="161"/>
  <c r="CA49" i="161"/>
  <c r="AF110" i="161"/>
  <c r="CA52" i="161"/>
  <c r="CJ52" i="161"/>
  <c r="AF4" i="161"/>
  <c r="CN32" i="161"/>
  <c r="AL115" i="161"/>
  <c r="CO21" i="161"/>
  <c r="BN52" i="161"/>
  <c r="BW13" i="161"/>
  <c r="Q76" i="161"/>
  <c r="AO128" i="161"/>
  <c r="AK34" i="161"/>
  <c r="AV51" i="161"/>
  <c r="P71" i="161"/>
  <c r="BE20" i="161"/>
  <c r="AY103" i="161"/>
  <c r="M60" i="161"/>
  <c r="AX31" i="161"/>
  <c r="AB32" i="161"/>
  <c r="M17" i="161"/>
  <c r="Q78" i="161"/>
  <c r="D130" i="161"/>
  <c r="J29" i="161"/>
  <c r="AT21" i="161"/>
  <c r="CH52" i="161"/>
  <c r="AZ44" i="161"/>
  <c r="BE60" i="161"/>
  <c r="BJ99" i="161"/>
  <c r="BQ111" i="161"/>
  <c r="AX114" i="161"/>
  <c r="AM11" i="161"/>
  <c r="U14" i="161"/>
  <c r="L126" i="161"/>
  <c r="BK105" i="161"/>
  <c r="AP14" i="161"/>
  <c r="AO72" i="161"/>
  <c r="AA6" i="161"/>
  <c r="CG14" i="161"/>
  <c r="CT122" i="161"/>
  <c r="CJ76" i="161"/>
  <c r="AW7" i="161"/>
  <c r="CA37" i="161"/>
  <c r="R116" i="161"/>
  <c r="AX62" i="161"/>
  <c r="T113" i="161"/>
  <c r="CL78" i="161"/>
  <c r="CH24" i="161"/>
  <c r="CO34" i="161"/>
  <c r="BV60" i="161"/>
  <c r="O30" i="161"/>
  <c r="CP22" i="161"/>
  <c r="CN120" i="161"/>
  <c r="CP43" i="161"/>
  <c r="CD17" i="161"/>
  <c r="BJ96" i="161"/>
  <c r="BJ26" i="161"/>
  <c r="BK81" i="161"/>
  <c r="CD108" i="161"/>
  <c r="X24" i="161"/>
  <c r="AT117" i="161"/>
  <c r="CM57" i="161"/>
  <c r="AC16" i="161"/>
  <c r="BQ26" i="161"/>
  <c r="BR127" i="161"/>
  <c r="H99" i="161"/>
  <c r="CU22" i="161"/>
  <c r="CI22" i="161"/>
  <c r="G55" i="161"/>
  <c r="BK32" i="161"/>
  <c r="W50" i="161"/>
  <c r="CO18" i="161"/>
  <c r="CG99" i="161"/>
  <c r="CC11" i="161"/>
  <c r="C56" i="161"/>
  <c r="BC48" i="161"/>
  <c r="CM39" i="161"/>
  <c r="O122" i="161"/>
  <c r="Z16" i="161"/>
  <c r="BD110" i="161"/>
  <c r="CP96" i="161"/>
  <c r="BM34" i="161"/>
  <c r="BA125" i="161"/>
  <c r="AR19" i="161"/>
  <c r="CT23" i="161"/>
  <c r="BH103" i="161"/>
  <c r="Q49" i="161"/>
  <c r="BU63" i="161"/>
  <c r="CQ123" i="161"/>
  <c r="R96" i="161"/>
  <c r="AB55" i="161"/>
  <c r="R41" i="161"/>
  <c r="BW33" i="161"/>
  <c r="CS9" i="161"/>
  <c r="AE81" i="161"/>
  <c r="CU6" i="161"/>
  <c r="D105" i="161"/>
  <c r="AK94" i="161"/>
  <c r="L117" i="161"/>
  <c r="AA37" i="161"/>
  <c r="AV70" i="161"/>
  <c r="BM15" i="161"/>
  <c r="D127" i="161"/>
  <c r="S22" i="161"/>
  <c r="BN119" i="161"/>
  <c r="AZ124" i="161"/>
  <c r="AE51" i="161"/>
  <c r="BJ111" i="161"/>
  <c r="BY78" i="161"/>
  <c r="AD8" i="161"/>
  <c r="BZ69" i="161"/>
  <c r="L51" i="161"/>
  <c r="AG51" i="161"/>
  <c r="I55" i="161"/>
  <c r="BT18" i="161"/>
  <c r="AW129" i="161"/>
  <c r="CL32" i="161"/>
  <c r="BL47" i="161"/>
  <c r="BN4" i="161"/>
  <c r="CN46" i="161"/>
  <c r="H14" i="161"/>
  <c r="BS102" i="161"/>
  <c r="X122" i="161"/>
  <c r="K106" i="161"/>
  <c r="AZ76" i="161"/>
  <c r="CJ112" i="161"/>
  <c r="BU89" i="161"/>
  <c r="BE66" i="161"/>
  <c r="CQ98" i="161"/>
  <c r="R100" i="161"/>
  <c r="AE92" i="161"/>
  <c r="AN18" i="161"/>
  <c r="AZ13" i="161"/>
  <c r="BZ121" i="161"/>
  <c r="Y67" i="161"/>
  <c r="L56" i="161"/>
  <c r="BH73" i="161"/>
  <c r="BL113" i="161"/>
  <c r="E84" i="161"/>
  <c r="Q91" i="161"/>
  <c r="CR24" i="161"/>
  <c r="M125" i="161"/>
  <c r="BZ59" i="161"/>
  <c r="CO80" i="161"/>
  <c r="L127" i="161"/>
  <c r="CF92" i="161"/>
  <c r="CR126" i="161"/>
  <c r="CJ17" i="161"/>
  <c r="M88" i="161"/>
  <c r="J73" i="161"/>
  <c r="BA33" i="161"/>
  <c r="CI89" i="161"/>
  <c r="T44" i="161"/>
  <c r="N128" i="161"/>
  <c r="CR83" i="161"/>
  <c r="BN72" i="161"/>
  <c r="U132" i="161"/>
  <c r="CP124" i="161"/>
  <c r="AT115" i="161"/>
  <c r="AJ50" i="161"/>
  <c r="I72" i="161"/>
  <c r="T100" i="161"/>
  <c r="W17" i="161"/>
  <c r="AE71" i="161"/>
  <c r="C12" i="161"/>
  <c r="CJ100" i="161"/>
  <c r="CE49" i="161"/>
  <c r="BR122" i="161"/>
  <c r="CH112" i="161"/>
  <c r="BL106" i="161"/>
  <c r="CM65" i="161"/>
  <c r="P72" i="161"/>
  <c r="CN65" i="161"/>
  <c r="CC47" i="161"/>
  <c r="BS89" i="161"/>
  <c r="K56" i="161"/>
  <c r="BR17" i="161"/>
  <c r="AO93" i="161"/>
  <c r="N102" i="161"/>
  <c r="BU122" i="161"/>
  <c r="S19" i="161"/>
  <c r="BH80" i="161"/>
  <c r="AX65" i="161"/>
  <c r="D39" i="161"/>
  <c r="AB70" i="161"/>
  <c r="M27" i="161"/>
  <c r="BJ60" i="161"/>
  <c r="AW131" i="161"/>
  <c r="E126" i="161"/>
  <c r="BT92" i="161"/>
  <c r="CI57" i="161"/>
  <c r="AZ49" i="161"/>
  <c r="BM38" i="161"/>
  <c r="I123" i="161"/>
  <c r="F95" i="161"/>
  <c r="BF32" i="161"/>
  <c r="H62" i="161"/>
  <c r="CU114" i="161"/>
  <c r="AS35" i="161"/>
  <c r="AQ75" i="161"/>
  <c r="CP121" i="161"/>
  <c r="J77" i="161"/>
  <c r="AA81" i="161"/>
  <c r="AK89" i="161"/>
  <c r="CP99" i="161"/>
  <c r="BA31" i="161"/>
  <c r="D70" i="161"/>
  <c r="J63" i="161"/>
  <c r="Y127" i="161"/>
  <c r="CG36" i="161"/>
  <c r="K122" i="161"/>
  <c r="AZ72" i="161"/>
  <c r="AL69" i="161"/>
  <c r="AQ88" i="161"/>
  <c r="AB101" i="161"/>
  <c r="G71" i="161"/>
  <c r="CM125" i="161"/>
  <c r="BZ73" i="161"/>
  <c r="BA4" i="161"/>
  <c r="BZ126" i="161"/>
  <c r="R93" i="161"/>
  <c r="Z51" i="161"/>
  <c r="AW92" i="161"/>
  <c r="CG35" i="161"/>
  <c r="CF14" i="161"/>
  <c r="BU15" i="161"/>
  <c r="AX91" i="161"/>
  <c r="AM13" i="161"/>
  <c r="BS13" i="161"/>
  <c r="AZ35" i="161"/>
  <c r="AW31" i="161"/>
  <c r="CC37" i="161"/>
  <c r="I128" i="161"/>
  <c r="BS41" i="161"/>
  <c r="O17" i="161"/>
  <c r="CD16" i="161"/>
  <c r="H125" i="161"/>
  <c r="BL71" i="161"/>
  <c r="U86" i="161"/>
  <c r="BT111" i="161"/>
  <c r="BQ29" i="161"/>
  <c r="AO99" i="161"/>
  <c r="AK64" i="161"/>
  <c r="AE111" i="161"/>
  <c r="M72" i="161"/>
  <c r="P12" i="161"/>
  <c r="AU19" i="161"/>
  <c r="V106" i="161"/>
  <c r="BR120" i="161"/>
  <c r="AL52" i="161"/>
  <c r="BU73" i="161"/>
  <c r="BD78" i="161"/>
  <c r="CP3" i="161"/>
  <c r="AX10" i="161"/>
  <c r="CO6" i="161"/>
  <c r="AP73" i="161"/>
  <c r="BR53" i="161"/>
  <c r="BN41" i="161"/>
  <c r="AU109" i="161"/>
  <c r="BY28" i="161"/>
  <c r="CP42" i="161"/>
  <c r="CN47" i="161"/>
  <c r="AA89" i="161"/>
  <c r="T62" i="161"/>
  <c r="X29" i="161"/>
  <c r="CL77" i="161"/>
  <c r="AN52" i="161"/>
  <c r="AV108" i="161"/>
  <c r="AZ111" i="161"/>
  <c r="AD4" i="161"/>
  <c r="P67" i="161"/>
  <c r="AA87" i="161"/>
  <c r="Q64" i="161"/>
  <c r="BS103" i="161"/>
  <c r="AM126" i="161"/>
  <c r="M116" i="161"/>
  <c r="CT92" i="161"/>
  <c r="BZ56" i="161"/>
  <c r="AP82" i="161"/>
  <c r="V123" i="161"/>
  <c r="BE121" i="161"/>
  <c r="L18" i="161"/>
  <c r="G19" i="161"/>
  <c r="AY51" i="161"/>
  <c r="AV91" i="161"/>
  <c r="CC51" i="161"/>
  <c r="BJ34" i="161"/>
  <c r="BM83" i="161"/>
  <c r="BE69" i="161"/>
  <c r="N14" i="161"/>
  <c r="CJ35" i="161"/>
  <c r="BZ123" i="161"/>
  <c r="AP76" i="161"/>
  <c r="BU66" i="161"/>
  <c r="AK48" i="161"/>
  <c r="E118" i="161"/>
  <c r="BD94" i="161"/>
  <c r="AV122" i="161"/>
  <c r="AQ91" i="161"/>
  <c r="BC14" i="161"/>
  <c r="AE48" i="161"/>
  <c r="AC101" i="161"/>
  <c r="G22" i="161"/>
  <c r="CK122" i="161"/>
  <c r="F8" i="161"/>
  <c r="AT102" i="161"/>
  <c r="AD43" i="161"/>
  <c r="CU118" i="161"/>
  <c r="F123" i="161"/>
  <c r="CC23" i="161"/>
  <c r="AN103" i="161"/>
  <c r="BB12" i="161"/>
  <c r="CQ99" i="161"/>
  <c r="AJ107" i="161"/>
  <c r="BG93" i="161"/>
  <c r="CP91" i="161"/>
  <c r="BG118" i="161"/>
  <c r="AK98" i="161"/>
  <c r="CL21" i="161"/>
  <c r="CJ33" i="161"/>
  <c r="L131" i="161"/>
  <c r="CL44" i="161"/>
  <c r="I33" i="161"/>
  <c r="J67" i="161"/>
  <c r="AB11" i="161"/>
  <c r="E22" i="161"/>
  <c r="BI42" i="161"/>
  <c r="CB64" i="161"/>
  <c r="BJ17" i="161"/>
  <c r="AZ93" i="161"/>
  <c r="CC18" i="161"/>
  <c r="BZ119" i="161"/>
  <c r="AA66" i="161"/>
  <c r="P36" i="161"/>
  <c r="BL88" i="161"/>
  <c r="AQ39" i="161"/>
  <c r="AO56" i="161"/>
  <c r="F57" i="161"/>
  <c r="C25" i="161"/>
  <c r="CE6" i="161"/>
  <c r="F60" i="161"/>
  <c r="AW11" i="161"/>
  <c r="F22" i="161"/>
  <c r="CP47" i="161"/>
  <c r="Q117" i="161"/>
  <c r="AF66" i="161"/>
  <c r="AD79" i="161"/>
  <c r="AR83" i="161"/>
  <c r="BV34" i="161"/>
  <c r="E85" i="161"/>
  <c r="AB109" i="161"/>
  <c r="AT85" i="161"/>
  <c r="AP80" i="161"/>
  <c r="BQ50" i="161"/>
  <c r="BC97" i="161"/>
  <c r="D72" i="161"/>
  <c r="BS95" i="161"/>
  <c r="AS32" i="161"/>
  <c r="AE49" i="161"/>
  <c r="V61" i="161"/>
  <c r="BR96" i="161"/>
  <c r="G23" i="161"/>
  <c r="AC90" i="161"/>
  <c r="AG121" i="161"/>
  <c r="AK30" i="161"/>
  <c r="R92" i="161"/>
  <c r="BS65" i="161"/>
  <c r="CH17" i="161"/>
  <c r="BE56" i="161"/>
  <c r="BJ32" i="161"/>
  <c r="Z68" i="161"/>
  <c r="AY79" i="161"/>
  <c r="BB42" i="161"/>
  <c r="CM12" i="161"/>
  <c r="V21" i="161"/>
  <c r="AU53" i="161"/>
  <c r="V114" i="161"/>
  <c r="CB65" i="161"/>
  <c r="BN86" i="161"/>
  <c r="CQ41" i="161"/>
  <c r="CF45" i="161"/>
  <c r="BC120" i="161"/>
  <c r="CO94" i="161"/>
  <c r="AQ108" i="161"/>
  <c r="CM40" i="161"/>
  <c r="V28" i="161"/>
  <c r="T77" i="161"/>
  <c r="BG120" i="161"/>
  <c r="M49" i="161"/>
  <c r="V90" i="161"/>
  <c r="E35" i="161"/>
  <c r="BX70" i="161"/>
  <c r="BF103" i="161"/>
  <c r="CG74" i="161"/>
  <c r="BK67" i="161"/>
  <c r="AW71" i="161"/>
  <c r="CM51" i="161"/>
  <c r="H6" i="161"/>
  <c r="AT103" i="161"/>
  <c r="CS29" i="161"/>
  <c r="C9" i="161"/>
  <c r="BG43" i="161"/>
  <c r="BW24" i="161"/>
  <c r="CL97" i="161"/>
  <c r="BH94" i="161"/>
  <c r="O130" i="161"/>
  <c r="BM117" i="161"/>
  <c r="BL17" i="161"/>
  <c r="BK44" i="161"/>
  <c r="S119" i="161"/>
  <c r="AO38" i="161"/>
  <c r="CJ58" i="161"/>
  <c r="AJ109" i="161"/>
  <c r="BB115" i="161"/>
  <c r="BM57" i="161"/>
  <c r="AQ49" i="161"/>
  <c r="AQ48" i="161"/>
  <c r="CK30" i="161"/>
  <c r="AR74" i="161"/>
  <c r="AJ58" i="161"/>
  <c r="AN113" i="161"/>
  <c r="AU100" i="161"/>
  <c r="AA7" i="161"/>
  <c r="BN46" i="161"/>
  <c r="X87" i="161"/>
  <c r="BL93" i="161"/>
  <c r="BT128" i="161"/>
  <c r="Z27" i="161"/>
  <c r="AZ115" i="161"/>
  <c r="D25" i="161"/>
  <c r="S30" i="161"/>
  <c r="I120" i="161"/>
  <c r="BC101" i="161"/>
  <c r="AE40" i="161"/>
  <c r="BC104" i="161"/>
  <c r="CA43" i="161"/>
  <c r="AC103" i="161"/>
  <c r="AB118" i="161"/>
  <c r="AX118" i="161"/>
  <c r="CG97" i="161"/>
  <c r="BQ35" i="161"/>
  <c r="G113" i="161"/>
  <c r="W56" i="161"/>
  <c r="E71" i="161"/>
  <c r="AY121" i="161"/>
  <c r="Y27" i="161"/>
  <c r="AS69" i="161"/>
  <c r="BE95" i="161"/>
  <c r="AE45" i="161"/>
  <c r="Q20" i="161"/>
  <c r="BS93" i="161"/>
  <c r="CC52" i="161"/>
  <c r="AW22" i="161"/>
  <c r="Y89" i="161"/>
  <c r="AZ36" i="161"/>
  <c r="CG52" i="161"/>
  <c r="BQ59" i="161"/>
  <c r="AJ57" i="161"/>
  <c r="CD57" i="161"/>
  <c r="BF62" i="161"/>
  <c r="CC78" i="161"/>
  <c r="AD45" i="161"/>
  <c r="BH21" i="161"/>
  <c r="BN109" i="161"/>
  <c r="BY92" i="161"/>
  <c r="AA42" i="161"/>
  <c r="AM24" i="161"/>
  <c r="N6" i="161"/>
  <c r="AZ96" i="161"/>
  <c r="BT48" i="161"/>
  <c r="Y52" i="161"/>
  <c r="CJ26" i="161"/>
  <c r="D119" i="161"/>
  <c r="BQ88" i="161"/>
  <c r="AV73" i="161"/>
  <c r="P126" i="161"/>
  <c r="V128" i="161"/>
  <c r="K93" i="161"/>
  <c r="AY74" i="161"/>
  <c r="BE15" i="161"/>
  <c r="AN118" i="161"/>
  <c r="CT103" i="161"/>
  <c r="J119" i="161"/>
  <c r="BT66" i="161"/>
  <c r="F45" i="161"/>
  <c r="AS18" i="161"/>
  <c r="BK111" i="161"/>
  <c r="CG92" i="161"/>
  <c r="AR60" i="161"/>
  <c r="BB126" i="161"/>
  <c r="AR25" i="161"/>
  <c r="G76" i="161"/>
  <c r="CL31" i="161"/>
  <c r="BC68" i="161"/>
  <c r="BB86" i="161"/>
  <c r="CB59" i="161"/>
  <c r="AW27" i="161"/>
  <c r="AB39" i="161"/>
  <c r="CM127" i="161"/>
  <c r="CF54" i="161"/>
  <c r="BV43" i="161"/>
  <c r="M93" i="161"/>
  <c r="AE73" i="161"/>
  <c r="BJ56" i="161"/>
  <c r="BH130" i="161"/>
  <c r="CF95" i="161"/>
  <c r="BV56" i="161"/>
  <c r="BE27" i="161"/>
  <c r="CQ18" i="161"/>
  <c r="L91" i="161"/>
  <c r="BM60" i="161"/>
  <c r="P61" i="161"/>
  <c r="BB26" i="161"/>
  <c r="CA45" i="161"/>
  <c r="AS61" i="161"/>
  <c r="E102" i="161"/>
  <c r="BN40" i="161"/>
  <c r="BR48" i="161"/>
  <c r="CL43" i="161"/>
  <c r="AA57" i="161"/>
  <c r="BR89" i="161"/>
  <c r="AV4" i="161"/>
  <c r="W19" i="161"/>
  <c r="CD131" i="161"/>
  <c r="CL67" i="161"/>
  <c r="CN86" i="161"/>
  <c r="BL94" i="161"/>
  <c r="AE23" i="161"/>
  <c r="AZ6" i="161"/>
  <c r="CU25" i="161"/>
  <c r="T51" i="161"/>
  <c r="CI110" i="161"/>
  <c r="BT78" i="161"/>
  <c r="BJ80" i="161"/>
  <c r="M53" i="161"/>
  <c r="Y72" i="161"/>
  <c r="BB6" i="161"/>
  <c r="L47" i="161"/>
  <c r="O111" i="161"/>
  <c r="CK93" i="161"/>
  <c r="AU96" i="161"/>
  <c r="AN35" i="161"/>
  <c r="V43" i="161"/>
  <c r="C121" i="161"/>
  <c r="AP53" i="161"/>
  <c r="BV117" i="161"/>
  <c r="N121" i="161"/>
  <c r="BA108" i="161"/>
  <c r="CM88" i="161"/>
  <c r="BM58" i="161"/>
  <c r="Q105" i="161"/>
  <c r="O54" i="161"/>
  <c r="CH81" i="161"/>
  <c r="AN30" i="161"/>
  <c r="AO87" i="161"/>
  <c r="AO30" i="161"/>
  <c r="P77" i="161"/>
  <c r="E63" i="161"/>
  <c r="CO53" i="161"/>
  <c r="F4" i="161"/>
  <c r="BT8" i="161"/>
  <c r="BE91" i="161"/>
  <c r="CL94" i="161"/>
  <c r="AZ84" i="161"/>
  <c r="CU39" i="161"/>
  <c r="AJ55" i="161"/>
  <c r="BH99" i="161"/>
  <c r="AF24" i="161"/>
  <c r="M46" i="161"/>
  <c r="BJ76" i="161"/>
  <c r="BN122" i="161"/>
  <c r="BC11" i="161"/>
  <c r="CQ115" i="161"/>
  <c r="AX77" i="161"/>
  <c r="CD123" i="161"/>
  <c r="BE36" i="161"/>
  <c r="BN23" i="161"/>
  <c r="CD35" i="161"/>
  <c r="AJ51" i="161"/>
  <c r="BA48" i="161"/>
  <c r="CI18" i="161"/>
  <c r="T121" i="161"/>
  <c r="AN34" i="161"/>
  <c r="AL80" i="161"/>
  <c r="CC124" i="161"/>
  <c r="AL129" i="161"/>
  <c r="BE127" i="161"/>
  <c r="BW119" i="161"/>
  <c r="AZ80" i="161"/>
  <c r="BH115" i="161"/>
  <c r="CQ124" i="161"/>
  <c r="BV83" i="161"/>
  <c r="N33" i="161"/>
  <c r="AR94" i="161"/>
  <c r="CH116" i="161"/>
  <c r="D32" i="161"/>
  <c r="CT79" i="161"/>
  <c r="P105" i="161"/>
  <c r="CD79" i="161"/>
  <c r="AN8" i="161"/>
  <c r="AF87" i="161"/>
  <c r="CC127" i="161"/>
  <c r="AK103" i="161"/>
  <c r="AG37" i="161"/>
  <c r="AW10" i="161"/>
  <c r="AE120" i="161"/>
  <c r="BS17" i="161"/>
  <c r="CK76" i="161"/>
  <c r="CS68" i="161"/>
  <c r="R54" i="161"/>
  <c r="CI125" i="161"/>
  <c r="Q84" i="161"/>
  <c r="S87" i="161"/>
  <c r="CT88" i="161"/>
  <c r="S41" i="161"/>
  <c r="O96" i="161"/>
  <c r="R42" i="161"/>
  <c r="M94" i="161"/>
  <c r="BX72" i="161"/>
  <c r="BU115" i="161"/>
  <c r="AD106" i="161"/>
  <c r="AP75" i="161"/>
  <c r="AB61" i="161"/>
  <c r="BI101" i="161"/>
  <c r="BW65" i="161"/>
  <c r="S25" i="161"/>
  <c r="BU68" i="161"/>
  <c r="AF129" i="161"/>
  <c r="CA36" i="161"/>
  <c r="BZ104" i="161"/>
  <c r="AU62" i="161"/>
  <c r="CF10" i="161"/>
  <c r="CL92" i="161"/>
  <c r="J12" i="161"/>
  <c r="C55" i="161"/>
  <c r="AV38" i="161"/>
  <c r="AY16" i="161"/>
  <c r="BB13" i="161"/>
  <c r="BS36" i="161"/>
  <c r="R84" i="161"/>
  <c r="AL36" i="161"/>
  <c r="BI22" i="161"/>
  <c r="CD39" i="161"/>
  <c r="BS30" i="161"/>
  <c r="AW104" i="161"/>
  <c r="CG27" i="161"/>
  <c r="J109" i="161"/>
  <c r="CK50" i="161"/>
  <c r="BH29" i="161"/>
  <c r="BJ117" i="161"/>
  <c r="J72" i="161"/>
  <c r="AC8" i="161"/>
  <c r="AL84" i="161"/>
  <c r="AY21" i="161"/>
  <c r="M67" i="161"/>
  <c r="CA4" i="161"/>
  <c r="K20" i="161"/>
  <c r="BF106" i="161"/>
  <c r="AS108" i="161"/>
  <c r="CF101" i="161"/>
  <c r="AX68" i="161"/>
  <c r="CN131" i="161"/>
  <c r="CO72" i="161"/>
  <c r="AT68" i="161"/>
  <c r="CN31" i="161"/>
  <c r="S39" i="161"/>
  <c r="D117" i="161"/>
  <c r="BD21" i="161"/>
  <c r="BL46" i="161"/>
  <c r="CR102" i="161"/>
  <c r="W113" i="161"/>
  <c r="AM52" i="161"/>
  <c r="BH54" i="161"/>
  <c r="BB129" i="161"/>
  <c r="AG100" i="161"/>
  <c r="AD32" i="161"/>
  <c r="AW127" i="161"/>
  <c r="W120" i="161"/>
  <c r="T102" i="161"/>
  <c r="AB9" i="161"/>
  <c r="AK60" i="161"/>
  <c r="BQ68" i="161"/>
  <c r="CN5" i="161"/>
  <c r="CR112" i="161"/>
  <c r="BU54" i="161"/>
  <c r="CR51" i="161"/>
  <c r="AS21" i="161"/>
  <c r="Y98" i="161"/>
  <c r="AB90" i="161"/>
  <c r="BU24" i="161"/>
  <c r="BK48" i="161"/>
  <c r="BT119" i="161"/>
  <c r="BJ4" i="161"/>
  <c r="AP18" i="161"/>
  <c r="CT117" i="161"/>
  <c r="X48" i="161"/>
  <c r="O39" i="161"/>
  <c r="AJ27" i="161"/>
  <c r="AW125" i="161"/>
  <c r="AQ17" i="161"/>
  <c r="BR103" i="161"/>
  <c r="Y93" i="161"/>
  <c r="I54" i="161"/>
  <c r="CI90" i="161"/>
  <c r="BW122" i="161"/>
  <c r="BK61" i="161"/>
  <c r="AY114" i="161"/>
  <c r="CP57" i="161"/>
  <c r="V70" i="161"/>
  <c r="AU39" i="161"/>
  <c r="CD121" i="161"/>
  <c r="BL96" i="161"/>
  <c r="CI127" i="161"/>
  <c r="CL47" i="161"/>
  <c r="BB21" i="161"/>
  <c r="I71" i="161"/>
  <c r="CF57" i="161"/>
  <c r="AY19" i="161"/>
  <c r="F73" i="161"/>
  <c r="BZ94" i="161"/>
  <c r="AJ8" i="161"/>
  <c r="AX81" i="161"/>
  <c r="BH124" i="161"/>
  <c r="BT125" i="161"/>
  <c r="BI35" i="161"/>
  <c r="CP74" i="161"/>
  <c r="CU110" i="161"/>
  <c r="AO44" i="161"/>
  <c r="AJ32" i="161"/>
  <c r="AO14" i="161"/>
  <c r="AQ85" i="161"/>
  <c r="BL114" i="161"/>
  <c r="BG22" i="161"/>
  <c r="CG106" i="161"/>
  <c r="CK104" i="161"/>
  <c r="CM67" i="161"/>
  <c r="L122" i="161"/>
  <c r="BG69" i="161"/>
  <c r="CT25" i="161"/>
  <c r="AW50" i="161"/>
  <c r="G20" i="161"/>
  <c r="AD97" i="161"/>
  <c r="BG39" i="161"/>
  <c r="AN48" i="161"/>
  <c r="CG109" i="161"/>
  <c r="AZ125" i="161"/>
  <c r="Y69" i="161"/>
  <c r="N8" i="161"/>
  <c r="AL126" i="161"/>
  <c r="H17" i="161"/>
  <c r="CS71" i="161"/>
  <c r="J126" i="161"/>
  <c r="BT34" i="161"/>
  <c r="BF105" i="161"/>
  <c r="BQ61" i="161"/>
  <c r="CQ129" i="161"/>
  <c r="U98" i="161"/>
  <c r="CA42" i="161"/>
  <c r="BZ32" i="161"/>
  <c r="CH16" i="161"/>
  <c r="W91" i="161"/>
  <c r="CF108" i="161"/>
  <c r="AN66" i="161"/>
  <c r="N13" i="161"/>
  <c r="CJ40" i="161"/>
  <c r="F30" i="161"/>
  <c r="BH126" i="161"/>
  <c r="X44" i="161"/>
  <c r="X113" i="161"/>
  <c r="AR102" i="161"/>
  <c r="R69" i="161"/>
  <c r="AA67" i="161"/>
  <c r="AO8" i="161"/>
  <c r="P97" i="161"/>
  <c r="R40" i="161"/>
  <c r="BG112" i="161"/>
  <c r="BI126" i="161"/>
  <c r="BQ39" i="161"/>
  <c r="T97" i="161"/>
  <c r="BR106" i="161"/>
  <c r="BR116" i="161"/>
  <c r="W55" i="161"/>
  <c r="E24" i="161"/>
  <c r="CR92" i="161"/>
  <c r="M106" i="161"/>
  <c r="CK105" i="161"/>
  <c r="AB73" i="161"/>
  <c r="CS14" i="161"/>
  <c r="CO67" i="161"/>
  <c r="AW110" i="161"/>
  <c r="BB76" i="161"/>
  <c r="AF107" i="161"/>
  <c r="BT110" i="161"/>
  <c r="CN60" i="161"/>
  <c r="CH92" i="161"/>
  <c r="AP50" i="161"/>
  <c r="AE94" i="161"/>
  <c r="AP108" i="161"/>
  <c r="BB9" i="161"/>
  <c r="CO118" i="161"/>
  <c r="AF116" i="161"/>
  <c r="BN103" i="161"/>
  <c r="BX34" i="161"/>
  <c r="BE70" i="161"/>
  <c r="CK127" i="161"/>
  <c r="AA116" i="161"/>
  <c r="AG15" i="161"/>
  <c r="BK58" i="161"/>
  <c r="CH21" i="161"/>
  <c r="AT88" i="161"/>
  <c r="CU67" i="161"/>
  <c r="BI112" i="161"/>
  <c r="CH63" i="161"/>
  <c r="BB46" i="161"/>
  <c r="AP119" i="161"/>
  <c r="U66" i="161"/>
  <c r="AP55" i="161"/>
  <c r="AT63" i="161"/>
  <c r="C48" i="161"/>
  <c r="S7" i="161"/>
  <c r="BY86" i="161"/>
  <c r="AM21" i="161"/>
  <c r="S59" i="161"/>
  <c r="CT62" i="161"/>
  <c r="BT25" i="161"/>
  <c r="AZ116" i="161"/>
  <c r="CC106" i="161"/>
  <c r="CG86" i="161"/>
  <c r="AM105" i="161"/>
  <c r="R28" i="161"/>
  <c r="H39" i="161"/>
  <c r="BB95" i="161"/>
  <c r="CI121" i="161"/>
  <c r="T128" i="161"/>
  <c r="X127" i="161"/>
  <c r="AU107" i="161"/>
  <c r="AR87" i="161"/>
  <c r="AW18" i="161"/>
  <c r="M21" i="161"/>
  <c r="CB103" i="161"/>
  <c r="BL104" i="161"/>
  <c r="BV106" i="161"/>
  <c r="V69" i="161"/>
  <c r="BI129" i="161"/>
  <c r="CM75" i="161"/>
  <c r="AB117" i="161"/>
  <c r="P42" i="161"/>
  <c r="CG103" i="161"/>
  <c r="BC62" i="161"/>
  <c r="M130" i="161"/>
  <c r="BQ6" i="161"/>
  <c r="BQ118" i="161"/>
  <c r="CN73" i="161"/>
  <c r="W10" i="161"/>
  <c r="F50" i="161"/>
  <c r="BW27" i="161"/>
  <c r="BD82" i="161"/>
  <c r="CU49" i="161"/>
  <c r="BC96" i="161"/>
  <c r="CP109" i="161"/>
  <c r="M42" i="161"/>
  <c r="BW39" i="161"/>
  <c r="D51" i="161"/>
  <c r="U20" i="161"/>
  <c r="BX113" i="161"/>
  <c r="BX8" i="161"/>
  <c r="AO74" i="161"/>
  <c r="BH75" i="161"/>
  <c r="BR60" i="161"/>
  <c r="CE131" i="161"/>
  <c r="CN98" i="161"/>
  <c r="AF94" i="161"/>
  <c r="BH92" i="161"/>
  <c r="D29" i="161"/>
  <c r="AA51" i="161"/>
  <c r="C88" i="161"/>
  <c r="AK88" i="161"/>
  <c r="CL72" i="161"/>
  <c r="BB127" i="161"/>
  <c r="G11" i="161"/>
  <c r="BQ101" i="161"/>
  <c r="AF117" i="161"/>
  <c r="AY65" i="161"/>
  <c r="I80" i="161"/>
  <c r="AA115" i="161"/>
  <c r="CB31" i="161"/>
  <c r="AM29" i="161"/>
  <c r="W122" i="161"/>
  <c r="CR121" i="161"/>
  <c r="BJ3" i="161"/>
  <c r="AR5" i="161"/>
  <c r="AR122" i="161"/>
  <c r="BL23" i="161"/>
  <c r="Q99" i="161"/>
  <c r="BI18" i="161"/>
  <c r="AX4" i="161"/>
  <c r="AO107" i="161"/>
  <c r="X92" i="161"/>
  <c r="U68" i="161"/>
  <c r="BC24" i="161"/>
  <c r="AX130" i="161"/>
  <c r="CU52" i="161"/>
  <c r="CH125" i="161"/>
  <c r="AM129" i="161"/>
  <c r="CB38" i="161"/>
  <c r="CD65" i="161"/>
  <c r="BJ38" i="161"/>
  <c r="CJ73" i="161"/>
  <c r="BA53" i="161"/>
  <c r="AQ109" i="161"/>
  <c r="BM24" i="161"/>
  <c r="CM100" i="161"/>
  <c r="AU65" i="161"/>
  <c r="CA106" i="161"/>
  <c r="AE14" i="161"/>
  <c r="AT17" i="161"/>
  <c r="AS120" i="161"/>
  <c r="CO33" i="161"/>
  <c r="AY9" i="161"/>
  <c r="CN44" i="161"/>
  <c r="AF102" i="161"/>
  <c r="AR109" i="161"/>
  <c r="Z57" i="161"/>
  <c r="CH30" i="161"/>
  <c r="CC128" i="161"/>
  <c r="W59" i="161"/>
  <c r="BG38" i="161"/>
  <c r="Z33" i="161"/>
  <c r="AV105" i="161"/>
  <c r="BK123" i="161"/>
  <c r="CU14" i="161"/>
  <c r="CB107" i="161"/>
  <c r="CJ82" i="161"/>
  <c r="AM108" i="161"/>
  <c r="BK62" i="161"/>
  <c r="CO31" i="161"/>
  <c r="AF91" i="161"/>
  <c r="AQ26" i="161"/>
  <c r="CU132" i="161"/>
  <c r="CI70" i="161"/>
  <c r="BG51" i="161"/>
  <c r="W3" i="161"/>
  <c r="BF91" i="161"/>
  <c r="AQ77" i="161"/>
  <c r="CJ55" i="161"/>
  <c r="CA124" i="161"/>
  <c r="AK113" i="161"/>
  <c r="CS104" i="161"/>
  <c r="BA39" i="161"/>
  <c r="X39" i="161"/>
  <c r="AT104" i="161"/>
  <c r="AA47" i="161"/>
  <c r="AS116" i="161"/>
  <c r="BC67" i="161"/>
  <c r="CJ28" i="161"/>
  <c r="BM111" i="161"/>
  <c r="BX48" i="161"/>
  <c r="CP122" i="161"/>
  <c r="AY93" i="161"/>
  <c r="AO91" i="161"/>
  <c r="BH55" i="161"/>
  <c r="F9" i="161"/>
  <c r="CI46" i="161"/>
  <c r="AZ85" i="161"/>
  <c r="CK20" i="161"/>
  <c r="Z6" i="161"/>
  <c r="P81" i="161"/>
  <c r="W61" i="161"/>
  <c r="M3" i="161"/>
  <c r="BB57" i="161"/>
  <c r="CO85" i="161"/>
  <c r="CH67" i="161"/>
  <c r="AR103" i="161"/>
  <c r="BK53" i="161"/>
  <c r="CT53" i="161"/>
  <c r="L68" i="161"/>
  <c r="L73" i="161"/>
  <c r="AZ22" i="161"/>
  <c r="CB96" i="161"/>
  <c r="BE119" i="161"/>
  <c r="H78" i="161"/>
  <c r="CA91" i="161"/>
  <c r="AB95" i="161"/>
  <c r="CU13" i="161"/>
  <c r="AF75" i="161"/>
  <c r="BC20" i="161"/>
  <c r="CI126" i="161"/>
  <c r="AD119" i="161"/>
  <c r="BG110" i="161"/>
  <c r="AX41" i="161"/>
  <c r="BD79" i="161"/>
  <c r="AE3" i="161"/>
  <c r="D80" i="161"/>
  <c r="CL90" i="161"/>
  <c r="CB117" i="161"/>
  <c r="CE101" i="161"/>
  <c r="Y118" i="161"/>
  <c r="Y59" i="161"/>
  <c r="CB73" i="161"/>
  <c r="BI116" i="161"/>
  <c r="AV101" i="161"/>
  <c r="CS40" i="161"/>
  <c r="BH69" i="161"/>
  <c r="BH87" i="161"/>
  <c r="BD80" i="161"/>
  <c r="Q112" i="161"/>
  <c r="CR53" i="161"/>
  <c r="CI85" i="161"/>
  <c r="AA55" i="161"/>
  <c r="CN81" i="161"/>
  <c r="BH61" i="161"/>
  <c r="O102" i="161"/>
  <c r="AV131" i="161"/>
  <c r="AD99" i="161"/>
  <c r="V29" i="161"/>
  <c r="BN34" i="161"/>
  <c r="Z81" i="161"/>
  <c r="BW32" i="161"/>
  <c r="BN37" i="161"/>
  <c r="Y90" i="161"/>
  <c r="CS59" i="161"/>
  <c r="AV52" i="161"/>
  <c r="BL28" i="161"/>
  <c r="S36" i="161"/>
  <c r="CO104" i="161"/>
  <c r="BB100" i="161"/>
  <c r="CC107" i="161"/>
  <c r="CD72" i="161"/>
  <c r="AY119" i="161"/>
  <c r="AF67" i="161"/>
  <c r="T42" i="161"/>
  <c r="BQ53" i="161"/>
  <c r="AB107" i="161"/>
  <c r="AW67" i="161"/>
  <c r="Y106" i="161"/>
  <c r="J107" i="161"/>
  <c r="AC57" i="161"/>
  <c r="BE55" i="161"/>
  <c r="AW106" i="161"/>
  <c r="AB92" i="161"/>
  <c r="CR45" i="161"/>
  <c r="CB112" i="161"/>
  <c r="BS122" i="161"/>
  <c r="BN5" i="161"/>
  <c r="T79" i="161"/>
  <c r="AM80" i="161"/>
  <c r="M91" i="161"/>
  <c r="BX6" i="161"/>
  <c r="CI112" i="161"/>
  <c r="BJ115" i="161"/>
  <c r="BE93" i="161"/>
  <c r="H60" i="161"/>
  <c r="AM124" i="161"/>
  <c r="BN125" i="161"/>
  <c r="CD101" i="161"/>
  <c r="CG68" i="161"/>
  <c r="R111" i="161"/>
  <c r="BI8" i="161"/>
  <c r="E17" i="161"/>
  <c r="M16" i="161"/>
  <c r="BD19" i="161"/>
  <c r="BX63" i="161"/>
  <c r="S34" i="161"/>
  <c r="CA18" i="161"/>
  <c r="CP90" i="161"/>
  <c r="BK35" i="161"/>
  <c r="BB5" i="161"/>
  <c r="Q86" i="161"/>
  <c r="S6" i="161"/>
  <c r="BL108" i="161"/>
  <c r="I52" i="161"/>
  <c r="BR39" i="161"/>
  <c r="BV53" i="161"/>
  <c r="BG34" i="161"/>
  <c r="Z113" i="161"/>
  <c r="AZ52" i="161"/>
  <c r="CS101" i="161"/>
  <c r="AV22" i="161"/>
  <c r="G52" i="161"/>
  <c r="BI65" i="161"/>
  <c r="AC26" i="161"/>
  <c r="AO92" i="161"/>
  <c r="BS74" i="161"/>
  <c r="C33" i="161"/>
  <c r="CP98" i="161"/>
  <c r="BC119" i="161"/>
  <c r="AE102" i="161"/>
  <c r="AD27" i="161"/>
  <c r="P3" i="161"/>
  <c r="CN96" i="161"/>
  <c r="CP104" i="161"/>
  <c r="CI74" i="161"/>
  <c r="BV67" i="161"/>
  <c r="S121" i="161"/>
  <c r="BW123" i="161"/>
  <c r="AK44" i="161"/>
  <c r="BX67" i="161"/>
  <c r="AW28" i="161"/>
  <c r="AP32" i="161"/>
  <c r="BL72" i="161"/>
  <c r="CK15" i="161"/>
  <c r="CJ130" i="161"/>
  <c r="CH66" i="161"/>
  <c r="S65" i="161"/>
  <c r="BU93" i="161"/>
  <c r="BU6" i="161"/>
  <c r="CR93" i="161"/>
  <c r="AL70" i="161"/>
  <c r="CD85" i="161"/>
  <c r="BW5" i="161"/>
  <c r="M97" i="161"/>
  <c r="CS67" i="161"/>
  <c r="CP60" i="161"/>
  <c r="Q67" i="161"/>
  <c r="AU16" i="161"/>
  <c r="O47" i="161"/>
  <c r="AD77" i="161"/>
  <c r="I104" i="161"/>
  <c r="AW77" i="161"/>
  <c r="CR125" i="161"/>
  <c r="CN22" i="161"/>
  <c r="CS35" i="161"/>
  <c r="U57" i="161"/>
  <c r="CG56" i="161"/>
  <c r="AR41" i="161"/>
  <c r="BA52" i="161"/>
  <c r="AF99" i="161"/>
  <c r="CC25" i="161"/>
  <c r="AJ13" i="161"/>
  <c r="AO110" i="161"/>
  <c r="BE26" i="161"/>
  <c r="CN83" i="161"/>
  <c r="AD49" i="161"/>
  <c r="BC91" i="161"/>
  <c r="G56" i="161"/>
  <c r="BN32" i="161"/>
  <c r="O32" i="161"/>
  <c r="CJ95" i="161"/>
  <c r="BA124" i="161"/>
  <c r="AB127" i="161"/>
  <c r="BF114" i="161"/>
  <c r="AK108" i="161"/>
  <c r="P89" i="161"/>
  <c r="AW128" i="161"/>
  <c r="CF42" i="161"/>
  <c r="AR131" i="161"/>
  <c r="BK89" i="161"/>
  <c r="CE54" i="161"/>
  <c r="AX132" i="161"/>
  <c r="AK99" i="161"/>
  <c r="AL105" i="161"/>
  <c r="AO47" i="161"/>
  <c r="AL15" i="161"/>
  <c r="CG84" i="161"/>
  <c r="BD104" i="161"/>
  <c r="CA78" i="161"/>
  <c r="AD31" i="161"/>
  <c r="BE118" i="161"/>
  <c r="BD6" i="161"/>
  <c r="CM86" i="161"/>
  <c r="S103" i="161"/>
  <c r="O74" i="161"/>
  <c r="CH68" i="161"/>
  <c r="AV92" i="161"/>
  <c r="CC100" i="161"/>
  <c r="AR14" i="161"/>
  <c r="CK5" i="161"/>
  <c r="AX38" i="161"/>
  <c r="CJ97" i="161"/>
  <c r="AA61" i="161"/>
  <c r="P39" i="161"/>
  <c r="CO115" i="161"/>
  <c r="AU102" i="161"/>
  <c r="CF109" i="161"/>
  <c r="I126" i="161"/>
  <c r="U72" i="161"/>
  <c r="D59" i="161"/>
  <c r="CL85" i="161"/>
  <c r="AK22" i="161"/>
  <c r="D121" i="161"/>
  <c r="BE73" i="161"/>
  <c r="BR109" i="161"/>
  <c r="BA99" i="161"/>
  <c r="AS22" i="161"/>
  <c r="AT130" i="161"/>
  <c r="BD8" i="161"/>
  <c r="BM113" i="161"/>
  <c r="CH48" i="161"/>
  <c r="H101" i="161"/>
  <c r="BT127" i="161"/>
  <c r="AX92" i="161"/>
  <c r="M121" i="161"/>
  <c r="BD25" i="161"/>
  <c r="AC91" i="161"/>
  <c r="AA22" i="161"/>
  <c r="R19" i="161"/>
  <c r="AZ37" i="161"/>
  <c r="AZ99" i="161"/>
  <c r="CP127" i="161"/>
  <c r="BJ37" i="161"/>
  <c r="BD112" i="161"/>
  <c r="AD9" i="161"/>
  <c r="BW42" i="161"/>
  <c r="AK69" i="161"/>
  <c r="BD7" i="161"/>
  <c r="BN92" i="161"/>
  <c r="E60" i="161"/>
  <c r="BQ22" i="161"/>
  <c r="BS15" i="161"/>
  <c r="F115" i="161"/>
  <c r="AG55" i="161"/>
  <c r="BD125" i="161"/>
  <c r="BJ70" i="161"/>
  <c r="AQ27" i="161"/>
  <c r="U130" i="161"/>
  <c r="BA28" i="161"/>
  <c r="BY101" i="161"/>
  <c r="AY120" i="161"/>
  <c r="AK26" i="161"/>
  <c r="CB50" i="161"/>
  <c r="Z127" i="161"/>
  <c r="AJ65" i="161"/>
  <c r="AV79" i="161"/>
  <c r="I93" i="161"/>
  <c r="AY34" i="161"/>
  <c r="AS68" i="161"/>
  <c r="AK41" i="161"/>
  <c r="AM10" i="161"/>
  <c r="Q92" i="161"/>
  <c r="AJ72" i="161"/>
  <c r="M59" i="161"/>
  <c r="AC44" i="161"/>
  <c r="CH31" i="161"/>
  <c r="X19" i="161"/>
  <c r="CM46" i="161"/>
  <c r="Y33" i="161"/>
  <c r="CB15" i="161"/>
  <c r="AZ107" i="161"/>
  <c r="N27" i="161"/>
  <c r="CQ7" i="161"/>
  <c r="AO67" i="161"/>
  <c r="BW40" i="161"/>
  <c r="G28" i="161"/>
  <c r="AK12" i="161"/>
  <c r="AP61" i="161"/>
  <c r="U63" i="161"/>
  <c r="AR28" i="161"/>
  <c r="AG16" i="161"/>
  <c r="I110" i="161"/>
  <c r="BR91" i="161"/>
  <c r="AK80" i="161"/>
  <c r="X104" i="161"/>
  <c r="CA54" i="161"/>
  <c r="Z26" i="161"/>
  <c r="CO101" i="161"/>
  <c r="AS41" i="161"/>
  <c r="BC85" i="161"/>
  <c r="BA27" i="161"/>
  <c r="BW9" i="161"/>
  <c r="AE28" i="161"/>
  <c r="AN90" i="161"/>
  <c r="BZ75" i="161"/>
  <c r="CE26" i="161"/>
  <c r="AJ29" i="161"/>
  <c r="AY73" i="161"/>
  <c r="CH79" i="161"/>
  <c r="BR30" i="161"/>
  <c r="AN26" i="161"/>
  <c r="BX30" i="161"/>
  <c r="BX104" i="161"/>
  <c r="BJ130" i="161"/>
  <c r="Y101" i="161"/>
  <c r="BA110" i="161"/>
  <c r="BQ48" i="161"/>
  <c r="P17" i="161"/>
  <c r="W24" i="161"/>
  <c r="BB93" i="161"/>
  <c r="BE3" i="161"/>
  <c r="BA117" i="161"/>
  <c r="Q22" i="161"/>
  <c r="CN52" i="161"/>
  <c r="CU58" i="161"/>
  <c r="BX98" i="161"/>
  <c r="CA23" i="161"/>
  <c r="AX28" i="161"/>
  <c r="BQ11" i="161"/>
  <c r="W115" i="161"/>
  <c r="AN12" i="161"/>
  <c r="AW132" i="161"/>
  <c r="AM58" i="161"/>
  <c r="CN118" i="161"/>
  <c r="AS63" i="161"/>
  <c r="BU28" i="161"/>
  <c r="AJ6" i="161"/>
  <c r="N109" i="161"/>
  <c r="CH127" i="161"/>
  <c r="BI26" i="161"/>
  <c r="T98" i="161"/>
  <c r="M22" i="161"/>
  <c r="L98" i="161"/>
  <c r="CF63" i="161"/>
  <c r="CM84" i="161"/>
  <c r="BI123" i="161"/>
  <c r="CP108" i="161"/>
  <c r="BV97" i="161"/>
  <c r="CS74" i="161"/>
  <c r="AT78" i="161"/>
  <c r="AK28" i="161"/>
  <c r="BU129" i="161"/>
  <c r="CE30" i="161"/>
  <c r="W89" i="161"/>
  <c r="E38" i="161"/>
  <c r="BL116" i="161"/>
  <c r="J7" i="161"/>
  <c r="M111" i="161"/>
  <c r="N5" i="161"/>
  <c r="AS57" i="161"/>
  <c r="R59" i="161"/>
  <c r="AZ79" i="161"/>
  <c r="BS32" i="161"/>
  <c r="BM52" i="161"/>
  <c r="AO125" i="161"/>
  <c r="CG53" i="161"/>
  <c r="CN79" i="161"/>
  <c r="CP45" i="161"/>
  <c r="AZ21" i="161"/>
  <c r="E73" i="161"/>
  <c r="CT15" i="161"/>
  <c r="AE116" i="161"/>
  <c r="F25" i="161"/>
  <c r="CC73" i="161"/>
  <c r="L85" i="161"/>
  <c r="CI87" i="161"/>
  <c r="AG107" i="161"/>
  <c r="Z53" i="161"/>
  <c r="Y125" i="161"/>
  <c r="CF48" i="161"/>
  <c r="M101" i="161"/>
  <c r="AK37" i="161"/>
  <c r="CT55" i="161"/>
  <c r="E129" i="161"/>
  <c r="BG49" i="161"/>
  <c r="BG97" i="161"/>
  <c r="D77" i="161"/>
  <c r="BJ88" i="161"/>
  <c r="AJ121" i="161"/>
  <c r="AD126" i="161"/>
  <c r="BT115" i="161"/>
  <c r="AZ73" i="161"/>
  <c r="CK97" i="161"/>
  <c r="AZ17" i="161"/>
  <c r="BJ87" i="161"/>
  <c r="K117" i="161"/>
  <c r="AX76" i="161"/>
  <c r="E10" i="161"/>
  <c r="Q122" i="161"/>
  <c r="CR97" i="161"/>
  <c r="AE107" i="161"/>
  <c r="CU16" i="161"/>
  <c r="CG18" i="161"/>
  <c r="BK6" i="161"/>
  <c r="Z58" i="161"/>
  <c r="Q88" i="161"/>
  <c r="AP102" i="161"/>
  <c r="AA72" i="161"/>
  <c r="CF61" i="161"/>
  <c r="AE43" i="161"/>
  <c r="I32" i="161"/>
  <c r="AS127" i="161"/>
  <c r="AF68" i="161"/>
  <c r="AR11" i="161"/>
  <c r="CA46" i="161"/>
  <c r="C129" i="161"/>
  <c r="H48" i="161"/>
  <c r="J49" i="161"/>
  <c r="AL18" i="161"/>
  <c r="J44" i="161"/>
  <c r="P113" i="161"/>
  <c r="AQ52" i="161"/>
  <c r="BN28" i="161"/>
  <c r="CO59" i="161"/>
  <c r="BJ123" i="161"/>
  <c r="W127" i="161"/>
  <c r="AD34" i="161"/>
  <c r="T90" i="161"/>
  <c r="T73" i="161"/>
  <c r="AP128" i="161"/>
  <c r="CL107" i="161"/>
  <c r="Q56" i="161"/>
  <c r="AD85" i="161"/>
  <c r="CO54" i="161"/>
  <c r="L76" i="161"/>
  <c r="AP16" i="161"/>
  <c r="V81" i="161"/>
  <c r="AJ124" i="161"/>
  <c r="AY49" i="161"/>
  <c r="BU72" i="161"/>
  <c r="D87" i="161"/>
  <c r="AA25" i="161"/>
  <c r="AN71" i="161"/>
  <c r="AA110" i="161"/>
  <c r="AC48" i="161"/>
  <c r="AE89" i="161"/>
  <c r="M69" i="161"/>
  <c r="CQ116" i="161"/>
  <c r="BJ58" i="161"/>
  <c r="CA56" i="161"/>
  <c r="F13" i="161"/>
  <c r="BI99" i="161"/>
  <c r="Q111" i="161"/>
  <c r="BT17" i="161"/>
  <c r="AJ7" i="161"/>
  <c r="AR79" i="161"/>
  <c r="AE115" i="161"/>
  <c r="M78" i="161"/>
  <c r="AN39" i="161"/>
  <c r="X89" i="161"/>
  <c r="BM118" i="161"/>
  <c r="Q116" i="161"/>
  <c r="BE100" i="161"/>
  <c r="O56" i="161"/>
  <c r="AX45" i="161"/>
  <c r="CK123" i="161"/>
  <c r="F119" i="161"/>
  <c r="CJ121" i="161"/>
  <c r="Y5" i="161"/>
  <c r="W70" i="161"/>
  <c r="AK20" i="161"/>
  <c r="CC29" i="161"/>
  <c r="AJ127" i="161"/>
  <c r="T12" i="161"/>
  <c r="AT76" i="161"/>
  <c r="AG101" i="161"/>
  <c r="AG119" i="161"/>
  <c r="AE121" i="161"/>
  <c r="CB127" i="161"/>
  <c r="CC4" i="161"/>
  <c r="BB68" i="161"/>
  <c r="CR64" i="161"/>
  <c r="AL121" i="161"/>
  <c r="T24" i="161"/>
  <c r="R57" i="161"/>
  <c r="W30" i="161"/>
  <c r="BH28" i="161"/>
  <c r="T93" i="161"/>
  <c r="AD15" i="161"/>
  <c r="AZ54" i="161"/>
  <c r="R71" i="161"/>
  <c r="BU95" i="161"/>
  <c r="R13" i="161"/>
  <c r="CU77" i="161"/>
  <c r="CJ44" i="161"/>
  <c r="AG71" i="161"/>
  <c r="BZ91" i="161"/>
  <c r="AK92" i="161"/>
  <c r="D104" i="161"/>
  <c r="AN130" i="161"/>
  <c r="D132" i="161"/>
  <c r="BR22" i="161"/>
  <c r="AY43" i="161"/>
  <c r="CM13" i="161"/>
  <c r="BI92" i="161"/>
  <c r="BE42" i="161"/>
  <c r="CR111" i="161"/>
  <c r="BA68" i="161"/>
  <c r="BF33" i="161"/>
  <c r="AN101" i="161"/>
  <c r="CM14" i="161"/>
  <c r="CC49" i="161"/>
  <c r="CE123" i="161"/>
  <c r="CG73" i="161"/>
  <c r="BQ90" i="161"/>
  <c r="BN3" i="161"/>
  <c r="BN17" i="161"/>
  <c r="BZ115" i="161"/>
  <c r="AV117" i="161"/>
  <c r="CM7" i="161"/>
  <c r="AA58" i="161"/>
  <c r="CH105" i="161"/>
  <c r="CM27" i="161"/>
  <c r="BC5" i="161"/>
  <c r="AT64" i="161"/>
  <c r="BD72" i="161"/>
  <c r="BL130" i="161"/>
  <c r="CI51" i="161"/>
  <c r="CT58" i="161"/>
  <c r="AK90" i="161"/>
  <c r="AW85" i="161"/>
  <c r="BV6" i="161"/>
  <c r="AC54" i="161"/>
  <c r="CK74" i="161"/>
  <c r="CC5" i="161"/>
  <c r="CG32" i="161"/>
  <c r="U121" i="161"/>
  <c r="N54" i="161"/>
  <c r="C27" i="161"/>
  <c r="BV94" i="161"/>
  <c r="BY94" i="161"/>
  <c r="H132" i="161"/>
  <c r="F88" i="161"/>
  <c r="CF5" i="161"/>
  <c r="CU35" i="161"/>
  <c r="AL109" i="161"/>
  <c r="BR115" i="161"/>
  <c r="CA25" i="161"/>
  <c r="AO88" i="161"/>
  <c r="E47" i="161"/>
  <c r="AV39" i="161"/>
  <c r="AF79" i="161"/>
  <c r="CK99" i="161"/>
  <c r="S40" i="161"/>
  <c r="CD116" i="161"/>
  <c r="H36" i="161"/>
  <c r="CB99" i="161"/>
  <c r="BU82" i="161"/>
  <c r="BD130" i="161"/>
  <c r="AY53" i="161"/>
  <c r="BH32" i="161"/>
  <c r="N107" i="161"/>
  <c r="BV14" i="161"/>
  <c r="AW91" i="161"/>
  <c r="AB87" i="161"/>
  <c r="W65" i="161"/>
  <c r="BD40" i="161"/>
  <c r="K75" i="161"/>
  <c r="CK73" i="161"/>
  <c r="H129" i="161"/>
  <c r="AY44" i="161"/>
  <c r="N118" i="161"/>
  <c r="V40" i="161"/>
  <c r="W132" i="161"/>
  <c r="BJ73" i="161"/>
  <c r="CQ68" i="161"/>
  <c r="AK81" i="161"/>
  <c r="AL55" i="161"/>
  <c r="BV52" i="161"/>
  <c r="CM28" i="161"/>
  <c r="AO42" i="161"/>
  <c r="CJ113" i="161"/>
  <c r="R105" i="161"/>
  <c r="T75" i="161"/>
  <c r="CG33" i="161"/>
  <c r="BI16" i="161"/>
  <c r="AA41" i="161"/>
  <c r="AD72" i="161"/>
  <c r="BS126" i="161"/>
  <c r="CC44" i="161"/>
  <c r="BK19" i="161"/>
  <c r="S67" i="161"/>
  <c r="BF90" i="161"/>
  <c r="I7" i="161"/>
  <c r="N66" i="161"/>
  <c r="CC45" i="161"/>
  <c r="U12" i="161"/>
  <c r="P98" i="161"/>
  <c r="CC68" i="161"/>
  <c r="CI71" i="161"/>
  <c r="R23" i="161"/>
  <c r="CJ77" i="161"/>
  <c r="AL49" i="161"/>
  <c r="AF50" i="161"/>
  <c r="AR58" i="161"/>
  <c r="AX34" i="161"/>
  <c r="BE77" i="161"/>
  <c r="AP124" i="161"/>
  <c r="CN114" i="161"/>
  <c r="AO130" i="161"/>
  <c r="J98" i="161"/>
  <c r="BK118" i="161"/>
  <c r="BY81" i="161"/>
  <c r="BY97" i="161"/>
  <c r="AK59" i="161"/>
  <c r="CP23" i="161"/>
  <c r="BJ53" i="161"/>
  <c r="CG40" i="161"/>
  <c r="AN82" i="161"/>
  <c r="CU27" i="161"/>
  <c r="BZ122" i="161"/>
  <c r="BX68" i="161"/>
  <c r="J76" i="161"/>
  <c r="BY84" i="161"/>
  <c r="AL25" i="161"/>
  <c r="AU73" i="161"/>
  <c r="BE65" i="161"/>
  <c r="O37" i="161"/>
  <c r="BU26" i="161"/>
  <c r="BX51" i="161"/>
  <c r="AA16" i="161"/>
  <c r="BS92" i="161"/>
  <c r="AY17" i="161"/>
  <c r="CC118" i="161"/>
  <c r="BD108" i="161"/>
  <c r="CJ34" i="161"/>
  <c r="BX54" i="161"/>
  <c r="CC75" i="161"/>
  <c r="BB119" i="161"/>
  <c r="CD7" i="161"/>
  <c r="AR113" i="161"/>
  <c r="N93" i="161"/>
  <c r="AC41" i="161"/>
  <c r="CE45" i="161"/>
  <c r="BD45" i="161"/>
  <c r="CH113" i="161"/>
  <c r="BS107" i="161"/>
  <c r="BI59" i="161"/>
  <c r="BH16" i="161"/>
  <c r="CI93" i="161"/>
  <c r="BG80" i="161"/>
  <c r="BD68" i="161"/>
  <c r="AK14" i="161"/>
  <c r="C24" i="161"/>
  <c r="S117" i="161"/>
  <c r="AG112" i="161"/>
  <c r="BF82" i="161"/>
  <c r="CM44" i="161"/>
  <c r="BX78" i="161"/>
  <c r="AV56" i="161"/>
  <c r="K78" i="161"/>
  <c r="BB122" i="161"/>
  <c r="CA93" i="161"/>
  <c r="AB30" i="161"/>
  <c r="CP53" i="161"/>
  <c r="AG52" i="161"/>
  <c r="CR80" i="161"/>
  <c r="AT124" i="161"/>
  <c r="AG69" i="161"/>
  <c r="BZ44" i="161"/>
  <c r="H27" i="161"/>
  <c r="V131" i="161"/>
  <c r="T76" i="161"/>
  <c r="AM67" i="161"/>
  <c r="AB68" i="161"/>
  <c r="AN127" i="161"/>
  <c r="CH14" i="161"/>
  <c r="BU38" i="161"/>
  <c r="AP44" i="161"/>
  <c r="BC108" i="161"/>
  <c r="BU10" i="161"/>
  <c r="CU30" i="161"/>
  <c r="CT20" i="161"/>
  <c r="CS4" i="161"/>
  <c r="AQ130" i="161"/>
  <c r="CB125" i="161"/>
  <c r="CK100" i="161"/>
  <c r="BX86" i="161"/>
  <c r="I68" i="161"/>
  <c r="Q83" i="161"/>
  <c r="E128" i="161"/>
  <c r="K57" i="161"/>
  <c r="BM116" i="161"/>
  <c r="CQ49" i="161"/>
  <c r="K68" i="161"/>
  <c r="AQ29" i="161"/>
  <c r="AN4" i="161"/>
  <c r="CA92" i="161"/>
  <c r="R48" i="161"/>
  <c r="CB70" i="161"/>
  <c r="CR52" i="161"/>
  <c r="U108" i="161"/>
  <c r="CO25" i="161"/>
  <c r="CB101" i="161"/>
  <c r="AY47" i="161"/>
  <c r="AY83" i="161"/>
  <c r="AM28" i="161"/>
  <c r="AT24" i="161"/>
  <c r="BR6" i="161"/>
  <c r="CS13" i="161"/>
  <c r="BT104" i="161"/>
  <c r="BJ45" i="161"/>
  <c r="AP85" i="161"/>
  <c r="CR96" i="161"/>
  <c r="H16" i="161"/>
  <c r="AM46" i="161"/>
  <c r="V104" i="161"/>
  <c r="AC12" i="161"/>
  <c r="AN76" i="161"/>
  <c r="BT124" i="161"/>
  <c r="AU38" i="161"/>
  <c r="U49" i="161"/>
  <c r="AN88" i="161"/>
  <c r="CO92" i="161"/>
  <c r="AD14" i="161"/>
  <c r="V60" i="161"/>
  <c r="S47" i="161"/>
  <c r="CT10" i="161"/>
  <c r="CS52" i="161"/>
  <c r="CD11" i="161"/>
  <c r="BF10" i="161"/>
  <c r="O22" i="161"/>
  <c r="AU99" i="161"/>
  <c r="R79" i="161"/>
  <c r="AE6" i="161"/>
  <c r="J19" i="161"/>
  <c r="AS45" i="161"/>
  <c r="I47" i="161"/>
  <c r="AC128" i="161"/>
  <c r="V75" i="161"/>
  <c r="CD126" i="161"/>
  <c r="BH4" i="161"/>
  <c r="E34" i="161"/>
  <c r="CF69" i="161"/>
  <c r="CQ93" i="161"/>
  <c r="U13" i="161"/>
  <c r="BI64" i="161"/>
  <c r="BT20" i="161"/>
  <c r="CU120" i="161"/>
  <c r="AF12" i="161"/>
  <c r="Q16" i="161"/>
  <c r="AA4" i="161"/>
  <c r="AM76" i="161"/>
  <c r="M82" i="161"/>
  <c r="BM102" i="161"/>
  <c r="CQ47" i="161"/>
  <c r="AA12" i="161"/>
  <c r="AL110" i="161"/>
  <c r="J103" i="161"/>
  <c r="CS11" i="161"/>
  <c r="V15" i="161"/>
  <c r="BY120" i="161"/>
  <c r="T34" i="161"/>
  <c r="CO108" i="161"/>
  <c r="CJ19" i="161"/>
  <c r="BY116" i="161"/>
  <c r="L129" i="161"/>
  <c r="C66" i="161"/>
  <c r="C123" i="161"/>
  <c r="BV49" i="161"/>
  <c r="CQ121" i="161"/>
  <c r="BT53" i="161"/>
  <c r="AA121" i="161"/>
  <c r="CP25" i="161"/>
  <c r="P26" i="161"/>
  <c r="BT9" i="161"/>
  <c r="C79" i="161"/>
  <c r="BJ79" i="161"/>
  <c r="AG42" i="161"/>
  <c r="P23" i="161"/>
  <c r="D42" i="161"/>
  <c r="CF27" i="161"/>
  <c r="BY20" i="161"/>
  <c r="BZ108" i="161"/>
  <c r="CQ84" i="161"/>
  <c r="BV57" i="161"/>
  <c r="CU74" i="161"/>
  <c r="BF23" i="161"/>
  <c r="Q52" i="161"/>
  <c r="Q7" i="161"/>
  <c r="AK10" i="161"/>
  <c r="CG87" i="161"/>
  <c r="CE97" i="161"/>
  <c r="BA126" i="161"/>
  <c r="I19" i="161"/>
  <c r="BR132" i="161"/>
  <c r="AY10" i="161"/>
  <c r="AP120" i="161"/>
  <c r="AP103" i="161"/>
  <c r="AF82" i="161"/>
  <c r="AD68" i="161"/>
  <c r="R36" i="161"/>
  <c r="Y19" i="161"/>
  <c r="BK4" i="161"/>
  <c r="CE108" i="161"/>
  <c r="BJ40" i="161"/>
  <c r="CJ74" i="161"/>
  <c r="Q38" i="161"/>
  <c r="AL82" i="161"/>
  <c r="AO94" i="161"/>
  <c r="BN126" i="161"/>
  <c r="BK113" i="161"/>
  <c r="CS60" i="161"/>
  <c r="BG107" i="161"/>
  <c r="CB79" i="161"/>
  <c r="W129" i="161"/>
  <c r="BF120" i="161"/>
  <c r="CK77" i="161"/>
  <c r="CO22" i="161"/>
  <c r="CB93" i="161"/>
  <c r="R91" i="161"/>
  <c r="L12" i="161"/>
  <c r="CG110" i="161"/>
  <c r="AG61" i="161"/>
  <c r="R68" i="161"/>
  <c r="W72" i="161"/>
  <c r="BH96" i="161"/>
  <c r="BF76" i="161"/>
  <c r="CT82" i="161"/>
  <c r="AV113" i="161"/>
  <c r="CL53" i="161"/>
  <c r="BN127" i="161"/>
  <c r="AB110" i="161"/>
  <c r="CP84" i="161"/>
  <c r="CK24" i="161"/>
  <c r="AC72" i="161"/>
  <c r="J25" i="161"/>
  <c r="CL100" i="161"/>
  <c r="X15" i="161"/>
  <c r="AZ128" i="161"/>
  <c r="BL82" i="161"/>
  <c r="Q42" i="161"/>
  <c r="BL68" i="161"/>
  <c r="BG46" i="161"/>
  <c r="AP60" i="161"/>
  <c r="BB29" i="161"/>
  <c r="G17" i="161"/>
  <c r="CL56" i="161"/>
  <c r="L108" i="161"/>
  <c r="BL67" i="161"/>
  <c r="N51" i="161"/>
  <c r="K39" i="161"/>
  <c r="BH38" i="161"/>
  <c r="BZ47" i="161"/>
  <c r="BM50" i="161"/>
  <c r="AV107" i="161"/>
  <c r="AY56" i="161"/>
  <c r="CK42" i="161"/>
  <c r="U109" i="161"/>
  <c r="BA36" i="161"/>
  <c r="BF54" i="161"/>
  <c r="J75" i="161"/>
  <c r="AQ84" i="161"/>
  <c r="BJ100" i="161"/>
  <c r="BF15" i="161"/>
  <c r="R112" i="161"/>
  <c r="CI37" i="161"/>
  <c r="Z45" i="161"/>
  <c r="AU86" i="161"/>
  <c r="CA60" i="161"/>
  <c r="CN70" i="161"/>
  <c r="CF97" i="161"/>
  <c r="BB69" i="161"/>
  <c r="L67" i="161"/>
  <c r="BE16" i="161"/>
  <c r="CB16" i="161"/>
  <c r="BS63" i="161"/>
  <c r="AW30" i="161"/>
  <c r="AD91" i="161"/>
  <c r="CT107" i="161"/>
  <c r="CF9" i="161"/>
  <c r="CQ52" i="161"/>
  <c r="AT60" i="161"/>
  <c r="CU63" i="161"/>
  <c r="AR120" i="161"/>
  <c r="AA52" i="161"/>
  <c r="AX106" i="161"/>
  <c r="N81" i="161"/>
  <c r="CS39" i="161"/>
  <c r="W35" i="161"/>
  <c r="AT128" i="161"/>
  <c r="AV109" i="161"/>
  <c r="BJ41" i="161"/>
  <c r="AX53" i="161"/>
  <c r="E39" i="161"/>
  <c r="U115" i="161"/>
  <c r="BA100" i="161"/>
  <c r="BY75" i="161"/>
  <c r="AB12" i="161"/>
  <c r="N69" i="161"/>
  <c r="CD107" i="161"/>
  <c r="AX67" i="161"/>
  <c r="BI45" i="161"/>
  <c r="C84" i="161"/>
  <c r="X95" i="161"/>
  <c r="CN15" i="161"/>
  <c r="AW73" i="161"/>
  <c r="CR42" i="161"/>
  <c r="N114" i="161"/>
  <c r="H100" i="161"/>
  <c r="AX121" i="161"/>
  <c r="S130" i="161"/>
  <c r="N61" i="161"/>
  <c r="CS77" i="161"/>
  <c r="O118" i="161"/>
  <c r="AF31" i="161"/>
  <c r="BS104" i="161"/>
  <c r="BW106" i="161"/>
  <c r="CH18" i="161"/>
  <c r="AZ118" i="161"/>
  <c r="CU126" i="161"/>
  <c r="I107" i="161"/>
  <c r="CK49" i="161"/>
  <c r="Z66" i="161"/>
  <c r="CE103" i="161"/>
  <c r="CD68" i="161"/>
  <c r="BC64" i="161"/>
  <c r="AM32" i="161"/>
  <c r="CI84" i="161"/>
  <c r="BQ115" i="161"/>
  <c r="AG132" i="161"/>
  <c r="BI10" i="161"/>
  <c r="CL125" i="161"/>
  <c r="D115" i="161"/>
  <c r="AR40" i="161"/>
  <c r="CS108" i="161"/>
  <c r="BK106" i="161"/>
  <c r="AG105" i="161"/>
  <c r="CH120" i="161"/>
  <c r="AP74" i="161"/>
  <c r="AS70" i="161"/>
  <c r="AO52" i="161"/>
  <c r="O103" i="161"/>
  <c r="D97" i="161"/>
  <c r="K127" i="161"/>
  <c r="D54" i="161"/>
  <c r="CR11" i="161"/>
  <c r="CP103" i="161"/>
  <c r="AC28" i="161"/>
  <c r="AP71" i="161"/>
  <c r="AE9" i="161"/>
  <c r="AN59" i="161"/>
  <c r="AT62" i="161"/>
  <c r="AE42" i="161"/>
  <c r="C106" i="161"/>
  <c r="Z42" i="161"/>
  <c r="BV16" i="161"/>
  <c r="BF64" i="161"/>
  <c r="AZ7" i="161"/>
  <c r="AD110" i="161"/>
  <c r="N18" i="161"/>
  <c r="CP32" i="161"/>
  <c r="CD114" i="161"/>
  <c r="AF93" i="161"/>
  <c r="I97" i="161"/>
  <c r="BH123" i="161"/>
  <c r="X90" i="161"/>
  <c r="AM87" i="161"/>
  <c r="AM26" i="161"/>
  <c r="E122" i="161"/>
  <c r="BL103" i="161"/>
  <c r="BR97" i="161"/>
  <c r="BW20" i="161"/>
  <c r="Z55" i="161"/>
  <c r="CB84" i="161"/>
  <c r="CB11" i="161"/>
  <c r="AW99" i="161"/>
  <c r="CM41" i="161"/>
  <c r="BZ62" i="161"/>
  <c r="H85" i="161"/>
  <c r="O13" i="161"/>
  <c r="CR127" i="161"/>
  <c r="AB105" i="161"/>
  <c r="BB66" i="161"/>
  <c r="BS78" i="161"/>
  <c r="U24" i="161"/>
  <c r="CR124" i="161"/>
  <c r="AV114" i="161"/>
  <c r="F26" i="161"/>
  <c r="E132" i="161"/>
  <c r="CK118" i="161"/>
  <c r="AC59" i="161"/>
  <c r="CG54" i="161"/>
  <c r="AO20" i="161"/>
  <c r="BD26" i="161"/>
  <c r="P38" i="161"/>
  <c r="V126" i="161"/>
  <c r="W83" i="161"/>
  <c r="BS94" i="161"/>
  <c r="AU69" i="161"/>
  <c r="CA53" i="161"/>
  <c r="AZ42" i="161"/>
  <c r="BL30" i="161"/>
  <c r="E19" i="161"/>
  <c r="BD46" i="161"/>
  <c r="L20" i="161"/>
  <c r="E97" i="161"/>
  <c r="BB65" i="161"/>
  <c r="AR82" i="161"/>
  <c r="CJ96" i="161"/>
  <c r="BN36" i="161"/>
  <c r="K5" i="161"/>
  <c r="AL6" i="161"/>
  <c r="AE88" i="161"/>
  <c r="AE87" i="161"/>
  <c r="AK23" i="161"/>
  <c r="AP51" i="161"/>
  <c r="BS108" i="161"/>
  <c r="BB35" i="161"/>
  <c r="S101" i="161"/>
  <c r="K48" i="161"/>
  <c r="AL17" i="161"/>
  <c r="CA14" i="161"/>
  <c r="R107" i="161"/>
  <c r="BY26" i="161"/>
  <c r="CM78" i="161"/>
  <c r="CC55" i="161"/>
  <c r="AP46" i="161"/>
  <c r="BD34" i="161"/>
  <c r="W62" i="161"/>
  <c r="BV50" i="161"/>
  <c r="AE31" i="161"/>
  <c r="CS80" i="161"/>
  <c r="AM81" i="161"/>
  <c r="CH53" i="161"/>
  <c r="CP30" i="161"/>
  <c r="AS131" i="161"/>
  <c r="CQ109" i="161"/>
  <c r="CD94" i="161"/>
  <c r="CD127" i="161"/>
  <c r="AE39" i="161"/>
  <c r="O18" i="161"/>
  <c r="BN84" i="161"/>
  <c r="CK124" i="161"/>
  <c r="BC27" i="161"/>
  <c r="Q118" i="161"/>
  <c r="K132" i="161"/>
  <c r="BQ38" i="161"/>
  <c r="V66" i="161"/>
  <c r="Q126" i="161"/>
  <c r="BD18" i="161"/>
  <c r="CM95" i="161"/>
  <c r="AA39" i="161"/>
  <c r="AS34" i="161"/>
  <c r="CO110" i="161"/>
  <c r="BI95" i="161"/>
  <c r="O76" i="161"/>
  <c r="BK51" i="161"/>
  <c r="AX85" i="161"/>
  <c r="AS95" i="161"/>
  <c r="Y74" i="161"/>
  <c r="AP5" i="161"/>
  <c r="CF40" i="161"/>
  <c r="CJ57" i="161"/>
  <c r="CG46" i="161"/>
  <c r="CS115" i="161"/>
  <c r="CN56" i="161"/>
  <c r="AS118" i="161"/>
  <c r="Q47" i="161"/>
  <c r="CQ89" i="161"/>
  <c r="CK59" i="161"/>
  <c r="AZ90" i="161"/>
  <c r="BG86" i="161"/>
  <c r="CD66" i="161"/>
  <c r="CC59" i="161"/>
  <c r="L6" i="161"/>
  <c r="E86" i="161"/>
  <c r="AM107" i="161"/>
  <c r="CS17" i="161"/>
  <c r="BY127" i="161"/>
  <c r="W77" i="161"/>
  <c r="BA80" i="161"/>
  <c r="CA11" i="161"/>
  <c r="AN53" i="161"/>
  <c r="AF44" i="161"/>
  <c r="CD97" i="161"/>
  <c r="M35" i="161"/>
  <c r="AL114" i="161"/>
  <c r="L128" i="161"/>
  <c r="AM100" i="161"/>
  <c r="AW62" i="161"/>
  <c r="CU36" i="161"/>
  <c r="E92" i="161"/>
  <c r="CF8" i="161"/>
  <c r="CG49" i="161"/>
  <c r="CM6" i="161"/>
  <c r="CK82" i="161"/>
  <c r="N127" i="161"/>
  <c r="S124" i="161"/>
  <c r="BU29" i="161"/>
  <c r="BG106" i="161"/>
  <c r="BI86" i="161"/>
  <c r="BH111" i="161"/>
  <c r="E8" i="161"/>
  <c r="BC75" i="161"/>
  <c r="CP52" i="161"/>
  <c r="N124" i="161"/>
  <c r="AK56" i="161"/>
  <c r="E83" i="161"/>
  <c r="P57" i="161"/>
  <c r="CP130" i="161"/>
  <c r="N129" i="161"/>
  <c r="AN40" i="161"/>
  <c r="BJ43" i="161"/>
  <c r="AF80" i="161"/>
  <c r="BD102" i="161"/>
  <c r="X25" i="161"/>
  <c r="AU21" i="161"/>
  <c r="CC71" i="161"/>
  <c r="BV72" i="161"/>
  <c r="J38" i="161"/>
  <c r="AM91" i="161"/>
  <c r="BY87" i="161"/>
  <c r="BT89" i="161"/>
  <c r="X108" i="161"/>
  <c r="V88" i="161"/>
  <c r="AB19" i="161"/>
  <c r="T64" i="161"/>
  <c r="CK132" i="161"/>
  <c r="AE34" i="161"/>
  <c r="CH3" i="161"/>
  <c r="AC18" i="161"/>
  <c r="M14" i="161"/>
  <c r="Y95" i="161"/>
  <c r="BI98" i="161"/>
  <c r="AO45" i="161"/>
  <c r="H131" i="161"/>
  <c r="W36" i="161"/>
  <c r="CA71" i="161"/>
  <c r="AJ16" i="161"/>
  <c r="AD76" i="161"/>
  <c r="AC64" i="161"/>
  <c r="AF59" i="161"/>
  <c r="AY127" i="161"/>
  <c r="BB54" i="161"/>
  <c r="CQ50" i="161"/>
  <c r="Y25" i="161"/>
  <c r="BH42" i="161"/>
  <c r="X47" i="161"/>
  <c r="AV103" i="161"/>
  <c r="BA91" i="161"/>
  <c r="CR25" i="161"/>
  <c r="D120" i="161"/>
  <c r="BM6" i="161"/>
  <c r="L81" i="161"/>
  <c r="H104" i="161"/>
  <c r="V25" i="161"/>
  <c r="AG72" i="161"/>
  <c r="AS42" i="161"/>
  <c r="O99" i="161"/>
  <c r="AK4" i="161"/>
  <c r="C78" i="161"/>
  <c r="CU50" i="161"/>
  <c r="CD41" i="161"/>
  <c r="J65" i="161"/>
  <c r="AS92" i="161"/>
  <c r="AX6" i="161"/>
  <c r="BF101" i="161"/>
  <c r="BB75" i="161"/>
  <c r="N47" i="161"/>
  <c r="CT125" i="161"/>
  <c r="AO121" i="161"/>
  <c r="BK59" i="161"/>
  <c r="CG22" i="161"/>
  <c r="H8" i="161"/>
  <c r="L100" i="161"/>
  <c r="AU98" i="161"/>
  <c r="AF74" i="161"/>
  <c r="BW12" i="161"/>
  <c r="AB129" i="161"/>
  <c r="BG119" i="161"/>
  <c r="BC21" i="161"/>
  <c r="BT60" i="161"/>
  <c r="AU43" i="161"/>
  <c r="Y105" i="161"/>
  <c r="BH58" i="161"/>
  <c r="AX11" i="161"/>
  <c r="E41" i="161"/>
  <c r="BL18" i="161"/>
  <c r="BL15" i="161"/>
  <c r="AB97" i="161"/>
  <c r="BS8" i="161"/>
  <c r="AU49" i="161"/>
  <c r="CH61" i="161"/>
  <c r="AF22" i="161"/>
  <c r="P106" i="161"/>
  <c r="W81" i="161"/>
  <c r="P35" i="161"/>
  <c r="Z88" i="161"/>
  <c r="AT118" i="161"/>
  <c r="BE12" i="161"/>
  <c r="Y65" i="161"/>
  <c r="BN104" i="161"/>
  <c r="E30" i="161"/>
  <c r="BL36" i="161"/>
  <c r="CC66" i="161"/>
  <c r="BS127" i="161"/>
  <c r="CI131" i="161"/>
  <c r="CT9" i="161"/>
  <c r="D122" i="161"/>
  <c r="CK86" i="161"/>
  <c r="CB110" i="161"/>
  <c r="AJ46" i="161"/>
  <c r="BS81" i="161"/>
  <c r="BX116" i="161"/>
  <c r="BH10" i="161"/>
  <c r="W112" i="161"/>
  <c r="BQ8" i="161"/>
  <c r="CN110" i="161"/>
  <c r="N56" i="161"/>
  <c r="AY12" i="161"/>
  <c r="BU74" i="161"/>
  <c r="CS97" i="161"/>
  <c r="CL113" i="161"/>
  <c r="BI113" i="161"/>
  <c r="BM121" i="161"/>
  <c r="BX65" i="161"/>
  <c r="Z83" i="161"/>
  <c r="T60" i="161"/>
  <c r="BW72" i="161"/>
  <c r="BM120" i="161"/>
  <c r="BJ116" i="161"/>
  <c r="AK75" i="161"/>
  <c r="BX50" i="161"/>
  <c r="BG16" i="161"/>
  <c r="J112" i="161"/>
  <c r="AE66" i="161"/>
  <c r="AF128" i="161"/>
  <c r="O15" i="161"/>
  <c r="BH110" i="161"/>
  <c r="L93" i="161"/>
  <c r="AA23" i="161"/>
  <c r="AE44" i="161"/>
  <c r="BX115" i="161"/>
  <c r="AV65" i="161"/>
  <c r="G6" i="161"/>
  <c r="G66" i="161"/>
  <c r="BU92" i="161"/>
  <c r="BM82" i="161"/>
  <c r="BV19" i="161"/>
  <c r="CM60" i="161"/>
  <c r="BX73" i="161"/>
  <c r="D9" i="161"/>
  <c r="AV46" i="161"/>
  <c r="BF128" i="161"/>
  <c r="AY18" i="161"/>
  <c r="AR71" i="161"/>
  <c r="BT19" i="161"/>
  <c r="D44" i="161"/>
  <c r="N64" i="161"/>
  <c r="CI100" i="161"/>
  <c r="AG120" i="161"/>
  <c r="Y124" i="161"/>
  <c r="J33" i="161"/>
  <c r="AM40" i="161"/>
  <c r="BQ95" i="161"/>
  <c r="I82" i="161"/>
  <c r="BW64" i="161"/>
  <c r="CN36" i="161"/>
  <c r="C83" i="161"/>
  <c r="AV35" i="161"/>
  <c r="BE7" i="161"/>
  <c r="BW58" i="161"/>
  <c r="F80" i="161"/>
  <c r="AP68" i="161"/>
  <c r="CN24" i="161"/>
  <c r="BI100" i="161"/>
  <c r="AO101" i="161"/>
  <c r="AU56" i="161"/>
  <c r="BR101" i="161"/>
  <c r="BK98" i="161"/>
  <c r="BZ40" i="161"/>
  <c r="O72" i="161"/>
  <c r="CP38" i="161"/>
  <c r="CL16" i="161"/>
  <c r="AP95" i="161"/>
  <c r="BE115" i="161"/>
  <c r="AF98" i="161"/>
  <c r="AJ43" i="161"/>
  <c r="W9" i="161"/>
  <c r="BB4" i="161"/>
  <c r="AS20" i="161"/>
  <c r="CP125" i="161"/>
  <c r="BM110" i="161"/>
  <c r="BT132" i="161"/>
  <c r="N15" i="161"/>
  <c r="BB85" i="161"/>
  <c r="BU75" i="161"/>
  <c r="CC82" i="161"/>
  <c r="CK103" i="161"/>
  <c r="CI81" i="161"/>
  <c r="BT75" i="161"/>
  <c r="BZ38" i="161"/>
  <c r="CD9" i="161"/>
  <c r="AO68" i="161"/>
  <c r="CK64" i="161"/>
  <c r="BF75" i="161"/>
  <c r="CR115" i="161"/>
  <c r="AY20" i="161"/>
  <c r="AX79" i="161"/>
  <c r="C68" i="161"/>
  <c r="AO108" i="161"/>
  <c r="CH130" i="161"/>
  <c r="AC104" i="161"/>
  <c r="AD70" i="161"/>
  <c r="BM31" i="161"/>
  <c r="M62" i="161"/>
  <c r="AM36" i="161"/>
  <c r="AE70" i="161"/>
  <c r="W74" i="161"/>
  <c r="BG126" i="161"/>
  <c r="V17" i="161"/>
  <c r="M37" i="161"/>
  <c r="K118" i="161"/>
  <c r="AS125" i="161"/>
  <c r="X21" i="161"/>
  <c r="CM76" i="161"/>
  <c r="Z94" i="161"/>
  <c r="M77" i="161"/>
  <c r="U19" i="161"/>
  <c r="CF98" i="161"/>
  <c r="BC28" i="161"/>
  <c r="BI132" i="161"/>
  <c r="T112" i="161"/>
  <c r="M104" i="161"/>
  <c r="Y122" i="161"/>
  <c r="BG96" i="161"/>
  <c r="CD5" i="161"/>
  <c r="AV37" i="161"/>
  <c r="Y43" i="161"/>
  <c r="V3" i="161"/>
  <c r="CL119" i="161"/>
  <c r="G107" i="161"/>
  <c r="BM35" i="161"/>
  <c r="BB102" i="161"/>
  <c r="BF70" i="161"/>
  <c r="CB35" i="161"/>
  <c r="BU48" i="161"/>
  <c r="I103" i="161"/>
  <c r="K119" i="161"/>
  <c r="M34" i="161"/>
  <c r="AK18" i="161"/>
  <c r="BJ12" i="161"/>
  <c r="BZ84" i="161"/>
  <c r="E105" i="161"/>
  <c r="BB49" i="161"/>
  <c r="AQ15" i="161"/>
  <c r="CG4" i="161"/>
  <c r="BH15" i="161"/>
  <c r="M40" i="161"/>
  <c r="CJ99" i="161"/>
  <c r="AG102" i="161"/>
  <c r="AD65" i="161"/>
  <c r="AW21" i="161"/>
  <c r="BB71" i="161"/>
  <c r="W75" i="161"/>
  <c r="E80" i="161"/>
  <c r="CB58" i="161"/>
  <c r="R63" i="161"/>
  <c r="BU51" i="161"/>
  <c r="K40" i="161"/>
  <c r="H38" i="161"/>
  <c r="AC4" i="161"/>
  <c r="CE69" i="161"/>
  <c r="O91" i="161"/>
  <c r="V49" i="161"/>
  <c r="BL8" i="161"/>
  <c r="BF123" i="161"/>
  <c r="AS109" i="161"/>
  <c r="AS56" i="161"/>
  <c r="T25" i="161"/>
  <c r="BI82" i="161"/>
  <c r="BL55" i="161"/>
  <c r="BW129" i="161"/>
  <c r="CP54" i="161"/>
  <c r="AS94" i="161"/>
  <c r="AL44" i="161"/>
  <c r="CE114" i="161"/>
  <c r="AG70" i="161"/>
  <c r="CB116" i="161"/>
  <c r="AS77" i="161"/>
  <c r="AA101" i="161"/>
  <c r="BD88" i="161"/>
  <c r="AF13" i="161"/>
  <c r="BR65" i="161"/>
  <c r="CH65" i="161"/>
  <c r="BD10" i="161"/>
  <c r="AM130" i="161"/>
  <c r="BC41" i="161"/>
  <c r="L111" i="161"/>
  <c r="Z65" i="161"/>
  <c r="M128" i="161"/>
  <c r="E103" i="161"/>
  <c r="CP128" i="161"/>
  <c r="Q106" i="161"/>
  <c r="J74" i="161"/>
  <c r="CT39" i="161"/>
  <c r="CU61" i="161"/>
  <c r="CG45" i="161"/>
  <c r="BW49" i="161"/>
  <c r="AQ129" i="161"/>
  <c r="BJ33" i="161"/>
  <c r="AB121" i="161"/>
  <c r="AQ86" i="161"/>
  <c r="BR63" i="161"/>
  <c r="BI13" i="161"/>
  <c r="AC126" i="161"/>
  <c r="CO103" i="161"/>
  <c r="CM83" i="161"/>
  <c r="AE108" i="161"/>
  <c r="H82" i="161"/>
  <c r="AD25" i="161"/>
  <c r="BQ96" i="161"/>
  <c r="AV5" i="161"/>
  <c r="CQ111" i="161"/>
  <c r="W67" i="161"/>
  <c r="CM103" i="161"/>
  <c r="CL110" i="161"/>
  <c r="AL93" i="161"/>
  <c r="CC34" i="161"/>
  <c r="N119" i="161"/>
  <c r="BN58" i="161"/>
  <c r="AB100" i="161"/>
  <c r="AQ5" i="161"/>
  <c r="AT92" i="161"/>
  <c r="BY56" i="161"/>
  <c r="BB33" i="161"/>
  <c r="AG43" i="161"/>
  <c r="BW80" i="161"/>
  <c r="BI54" i="161"/>
  <c r="CK62" i="161"/>
  <c r="AG94" i="161"/>
  <c r="BC55" i="161"/>
  <c r="D91" i="161"/>
  <c r="BV111" i="161"/>
  <c r="CI98" i="161"/>
  <c r="CO89" i="161"/>
  <c r="BW31" i="161"/>
  <c r="AA20" i="161"/>
  <c r="BR24" i="161"/>
  <c r="AW122" i="161"/>
  <c r="AG82" i="161"/>
  <c r="O94" i="161"/>
  <c r="AM95" i="161"/>
  <c r="CJ131" i="161"/>
  <c r="BY111" i="161"/>
  <c r="BJ31" i="161"/>
  <c r="Z64" i="161"/>
  <c r="BK119" i="161"/>
  <c r="CG117" i="161"/>
  <c r="L52" i="161"/>
  <c r="CL115" i="161"/>
  <c r="CA99" i="161"/>
  <c r="U3" i="161"/>
  <c r="L34" i="161"/>
  <c r="CQ21" i="161"/>
  <c r="I31" i="161"/>
  <c r="BF127" i="161"/>
  <c r="H10" i="161"/>
  <c r="CE15" i="161"/>
  <c r="AD18" i="161"/>
  <c r="J101" i="161"/>
  <c r="AQ37" i="161"/>
  <c r="D116" i="161"/>
  <c r="BL49" i="161"/>
  <c r="K4" i="161"/>
  <c r="BB110" i="161"/>
  <c r="E82" i="161"/>
  <c r="BF117" i="161"/>
  <c r="BS34" i="161"/>
  <c r="CE73" i="161"/>
  <c r="BU27" i="161"/>
  <c r="BM132" i="161"/>
  <c r="CU92" i="161"/>
  <c r="K114" i="161"/>
  <c r="AW75" i="161"/>
  <c r="V47" i="161"/>
  <c r="AO39" i="161"/>
  <c r="F97" i="161"/>
  <c r="AG130" i="161"/>
  <c r="AN51" i="161"/>
  <c r="BF5" i="161"/>
  <c r="K96" i="161"/>
  <c r="AT16" i="161"/>
  <c r="F20" i="161"/>
  <c r="AF109" i="161"/>
  <c r="BB94" i="161"/>
  <c r="BC111" i="161"/>
  <c r="BD59" i="161"/>
  <c r="BR44" i="161"/>
  <c r="E79" i="161"/>
  <c r="CK9" i="161"/>
  <c r="CR19" i="161"/>
  <c r="BS16" i="161"/>
  <c r="CS76" i="161"/>
  <c r="BJ48" i="161"/>
  <c r="AJ69" i="161"/>
  <c r="AC5" i="161"/>
  <c r="CI41" i="161"/>
  <c r="M54" i="161"/>
  <c r="AX74" i="161"/>
  <c r="BR7" i="161"/>
  <c r="BE24" i="161"/>
  <c r="F19" i="161"/>
  <c r="BR68" i="161"/>
  <c r="AA103" i="161"/>
  <c r="E66" i="161"/>
  <c r="AV30" i="161"/>
  <c r="CG119" i="161"/>
  <c r="BI4" i="161"/>
  <c r="BV91" i="161"/>
  <c r="L3" i="161"/>
  <c r="BX66" i="161"/>
  <c r="BN78" i="161"/>
  <c r="CL17" i="161"/>
  <c r="AX19" i="161"/>
  <c r="AL26" i="161"/>
  <c r="W108" i="161"/>
  <c r="AS124" i="161"/>
  <c r="AN5" i="161"/>
  <c r="W76" i="161"/>
  <c r="BT26" i="161"/>
  <c r="CT91" i="161"/>
  <c r="CR49" i="161"/>
  <c r="K22" i="161"/>
  <c r="BC88" i="161"/>
  <c r="AE114" i="161"/>
  <c r="H119" i="161"/>
  <c r="BB45" i="161"/>
  <c r="CK56" i="161"/>
  <c r="CT129" i="161"/>
  <c r="BA46" i="161"/>
  <c r="AT6" i="161"/>
  <c r="BI76" i="161"/>
  <c r="CU15" i="161"/>
  <c r="CA107" i="161"/>
  <c r="AB77" i="161"/>
  <c r="CK71" i="161"/>
  <c r="AN14" i="161"/>
  <c r="L124" i="161"/>
  <c r="AP101" i="161"/>
  <c r="G127" i="161"/>
  <c r="AP122" i="161"/>
  <c r="AZ30" i="161"/>
  <c r="AD132" i="161"/>
  <c r="AJ86" i="161"/>
  <c r="P15" i="161"/>
  <c r="L132" i="161"/>
  <c r="BX53" i="161"/>
  <c r="AP72" i="161"/>
  <c r="AA88" i="161"/>
  <c r="CU115" i="161"/>
  <c r="BT10" i="161"/>
  <c r="CR105" i="161"/>
  <c r="AD56" i="161"/>
  <c r="CF41" i="161"/>
  <c r="CT7" i="161"/>
  <c r="Q54" i="161"/>
  <c r="AG115" i="161"/>
  <c r="CE78" i="161"/>
  <c r="CE24" i="161"/>
  <c r="K17" i="161"/>
  <c r="P91" i="161"/>
  <c r="BN88" i="161"/>
  <c r="BW93" i="161"/>
  <c r="CG113" i="161"/>
  <c r="L19" i="161"/>
  <c r="CP27" i="161"/>
  <c r="X49" i="161"/>
  <c r="AM71" i="161"/>
  <c r="CU33" i="161"/>
  <c r="W124" i="161"/>
  <c r="AM114" i="161"/>
  <c r="CJ10" i="161"/>
  <c r="CF59" i="161"/>
  <c r="G114" i="161"/>
  <c r="CF130" i="161"/>
  <c r="BB59" i="161"/>
  <c r="H118" i="161"/>
  <c r="BS123" i="161"/>
  <c r="BY5" i="161"/>
  <c r="R4" i="161"/>
  <c r="CE21" i="161"/>
  <c r="CU42" i="161"/>
  <c r="AC6" i="161"/>
  <c r="CA57" i="161"/>
  <c r="CF96" i="161"/>
  <c r="G73" i="161"/>
  <c r="AS44" i="161"/>
  <c r="CR113" i="161"/>
  <c r="S54" i="161"/>
  <c r="AF76" i="161"/>
  <c r="AL124" i="161"/>
  <c r="AF20" i="161"/>
  <c r="AP43" i="161"/>
  <c r="BG82" i="161"/>
  <c r="CT99" i="161"/>
  <c r="AR68" i="161"/>
  <c r="BW36" i="161"/>
  <c r="BD101" i="161"/>
  <c r="CL130" i="161"/>
  <c r="BV101" i="161"/>
  <c r="K25" i="161"/>
  <c r="CN50" i="161"/>
  <c r="BF22" i="161"/>
  <c r="CI12" i="161"/>
  <c r="BH56" i="161"/>
  <c r="CS19" i="161"/>
  <c r="BT13" i="161"/>
  <c r="AB22" i="161"/>
  <c r="BM119" i="161"/>
  <c r="AO24" i="161"/>
  <c r="AB66" i="161"/>
  <c r="CR89" i="161"/>
  <c r="D106" i="161"/>
  <c r="CC3" i="161"/>
  <c r="CO78" i="161"/>
  <c r="AX14" i="161"/>
  <c r="AR116" i="161"/>
  <c r="C77" i="161"/>
  <c r="CQ106" i="161"/>
  <c r="CE105" i="161"/>
  <c r="AC102" i="161"/>
  <c r="AF52" i="161"/>
  <c r="Y28" i="161"/>
  <c r="V4" i="161"/>
  <c r="CQ57" i="161"/>
  <c r="CU85" i="161"/>
  <c r="AW17" i="161"/>
  <c r="U16" i="161"/>
  <c r="P93" i="161"/>
  <c r="BJ90" i="161"/>
  <c r="CR14" i="161"/>
  <c r="AF97" i="161"/>
  <c r="CK58" i="161"/>
  <c r="CT17" i="161"/>
  <c r="BT37" i="161"/>
  <c r="AJ18" i="161"/>
  <c r="CC16" i="161"/>
  <c r="CE94" i="161"/>
  <c r="CP76" i="161"/>
  <c r="CR74" i="161"/>
  <c r="K92" i="161"/>
  <c r="H112" i="161"/>
  <c r="CD73" i="161"/>
  <c r="CI30" i="161"/>
  <c r="AL28" i="161"/>
  <c r="BI34" i="161"/>
  <c r="CC21" i="161"/>
  <c r="T108" i="161"/>
  <c r="F92" i="161"/>
  <c r="AK5" i="161"/>
  <c r="AE56" i="161"/>
  <c r="AB76" i="161"/>
  <c r="BW110" i="161"/>
  <c r="BY47" i="161"/>
  <c r="N90" i="161"/>
  <c r="BZ67" i="161"/>
  <c r="AJ75" i="161"/>
  <c r="CD88" i="161"/>
  <c r="BS27" i="161"/>
  <c r="AZ130" i="161"/>
  <c r="L64" i="161"/>
  <c r="BW70" i="161"/>
  <c r="CP51" i="161"/>
  <c r="AF9" i="161"/>
  <c r="BN31" i="161"/>
  <c r="BL54" i="161"/>
  <c r="AL101" i="161"/>
  <c r="CH129" i="161"/>
  <c r="CT118" i="161"/>
  <c r="BZ117" i="161"/>
  <c r="BQ103" i="161"/>
  <c r="BQ9" i="161"/>
  <c r="AF49" i="161"/>
  <c r="AC121" i="161"/>
  <c r="BB55" i="161"/>
  <c r="CN95" i="161"/>
  <c r="K115" i="161"/>
  <c r="AP96" i="161"/>
  <c r="CF62" i="161"/>
  <c r="R17" i="161"/>
  <c r="BT99" i="161"/>
  <c r="CK23" i="161"/>
  <c r="CN12" i="161"/>
  <c r="W68" i="161"/>
  <c r="AG32" i="161"/>
  <c r="CC93" i="161"/>
  <c r="CP77" i="161"/>
  <c r="Q101" i="161"/>
  <c r="CS44" i="161"/>
  <c r="BB89" i="161"/>
  <c r="CG38" i="161"/>
  <c r="BM9" i="161"/>
  <c r="AO111" i="161"/>
  <c r="CA8" i="161"/>
  <c r="CE40" i="161"/>
  <c r="BF4" i="161"/>
  <c r="AM27" i="161"/>
  <c r="R70" i="161"/>
  <c r="CU107" i="161"/>
  <c r="CE121" i="161"/>
  <c r="BH76" i="161"/>
  <c r="L11" i="161"/>
  <c r="BZ54" i="161"/>
  <c r="BE28" i="161"/>
  <c r="AX70" i="161"/>
  <c r="G63" i="161"/>
  <c r="S60" i="161"/>
  <c r="F104" i="161"/>
  <c r="BC57" i="161"/>
  <c r="CM33" i="161"/>
  <c r="BH7" i="161"/>
  <c r="CN92" i="161"/>
  <c r="BI23" i="161"/>
  <c r="CM99" i="161"/>
  <c r="G70" i="161"/>
  <c r="CM129" i="161"/>
  <c r="CQ92" i="161"/>
  <c r="AQ112" i="161"/>
  <c r="W47" i="161"/>
  <c r="CJ110" i="161"/>
  <c r="CQ131" i="161"/>
  <c r="CJ13" i="161"/>
  <c r="AC73" i="161"/>
  <c r="G97" i="161"/>
  <c r="BN83" i="161"/>
  <c r="J14" i="161"/>
  <c r="CG124" i="161"/>
  <c r="L82" i="161"/>
  <c r="BG53" i="161"/>
  <c r="CK80" i="161"/>
  <c r="CR22" i="161"/>
  <c r="F32" i="161"/>
  <c r="CM24" i="161"/>
  <c r="BK47" i="161"/>
  <c r="CM59" i="161"/>
  <c r="CA9" i="161"/>
  <c r="C54" i="161"/>
  <c r="BX10" i="161"/>
  <c r="BT105" i="161"/>
  <c r="BB111" i="161"/>
  <c r="H126" i="161"/>
  <c r="BX15" i="161"/>
  <c r="O53" i="161"/>
  <c r="CT115" i="161"/>
  <c r="AS88" i="161"/>
  <c r="BX84" i="161"/>
  <c r="CT123" i="161"/>
  <c r="AO66" i="161"/>
  <c r="CE111" i="161"/>
  <c r="AN98" i="161"/>
  <c r="AX100" i="161"/>
  <c r="S95" i="161"/>
  <c r="CO111" i="161"/>
  <c r="AZ70" i="161"/>
  <c r="AS23" i="161"/>
  <c r="BE131" i="161"/>
  <c r="BS6" i="161"/>
  <c r="AC81" i="161"/>
  <c r="I12" i="161"/>
  <c r="AO57" i="161"/>
  <c r="Q23" i="161"/>
  <c r="BV127" i="161"/>
  <c r="BB52" i="161"/>
  <c r="Z28" i="161"/>
  <c r="CH80" i="161"/>
  <c r="T120" i="161"/>
  <c r="CU102" i="161"/>
  <c r="AL10" i="161"/>
  <c r="BZ25" i="161"/>
  <c r="BR104" i="161"/>
  <c r="CN8" i="161"/>
  <c r="CJ120" i="161"/>
  <c r="CC60" i="161"/>
  <c r="AL119" i="161"/>
  <c r="U18" i="161"/>
  <c r="CS132" i="161"/>
  <c r="BC34" i="161"/>
  <c r="R102" i="161"/>
  <c r="CG98" i="161"/>
  <c r="AD54" i="161"/>
  <c r="AQ68" i="161"/>
  <c r="BR19" i="161"/>
  <c r="AC130" i="161"/>
  <c r="I96" i="161"/>
  <c r="CF13" i="161"/>
  <c r="AC79" i="161"/>
  <c r="AV96" i="161"/>
  <c r="CB132" i="161"/>
  <c r="BJ6" i="161"/>
  <c r="BC103" i="161"/>
  <c r="AY130" i="161"/>
  <c r="CE55" i="161"/>
  <c r="R110" i="161"/>
  <c r="BL81" i="161"/>
  <c r="BX122" i="161"/>
  <c r="AQ122" i="161"/>
  <c r="BC124" i="161"/>
  <c r="CB30" i="161"/>
  <c r="AQ106" i="161"/>
  <c r="Z13" i="161"/>
  <c r="AM34" i="161"/>
  <c r="AJ103" i="161"/>
  <c r="AB64" i="161"/>
  <c r="AP88" i="161"/>
  <c r="BZ16" i="161"/>
  <c r="BA119" i="161"/>
  <c r="CE126" i="161"/>
  <c r="Y48" i="161"/>
  <c r="E61" i="161"/>
  <c r="BY129" i="161"/>
  <c r="AQ71" i="161"/>
  <c r="CU83" i="161"/>
  <c r="BU119" i="161"/>
  <c r="AX75" i="161"/>
  <c r="AV15" i="161"/>
  <c r="F116" i="161"/>
  <c r="AP90" i="161"/>
  <c r="AE109" i="161"/>
  <c r="O59" i="161"/>
  <c r="CH7" i="161"/>
  <c r="BK14" i="161"/>
  <c r="BB108" i="161"/>
  <c r="CO30" i="161"/>
  <c r="I95" i="161"/>
  <c r="BQ120" i="161"/>
  <c r="AW116" i="161"/>
  <c r="CH54" i="161"/>
  <c r="AP3" i="161"/>
  <c r="H130" i="161"/>
  <c r="BH47" i="161"/>
  <c r="BQ57" i="161"/>
  <c r="X30" i="161"/>
  <c r="BG75" i="161"/>
  <c r="CU80" i="161"/>
  <c r="J93" i="161"/>
  <c r="AC88" i="161"/>
  <c r="BI37" i="161"/>
  <c r="BU121" i="161"/>
  <c r="X77" i="161"/>
  <c r="BG5" i="161"/>
  <c r="G46" i="161"/>
  <c r="AE101" i="161"/>
  <c r="BS44" i="161"/>
  <c r="U95" i="161"/>
  <c r="BJ24" i="161"/>
  <c r="CQ78" i="161"/>
  <c r="AK128" i="161"/>
  <c r="AL116" i="161"/>
  <c r="V63" i="161"/>
  <c r="Y47" i="161"/>
  <c r="X105" i="161"/>
  <c r="AG38" i="161"/>
  <c r="F107" i="161"/>
  <c r="BR94" i="161"/>
  <c r="E91" i="161"/>
  <c r="M105" i="161"/>
  <c r="BM71" i="161"/>
  <c r="AN20" i="161"/>
  <c r="AK110" i="161"/>
  <c r="AJ47" i="161"/>
  <c r="AT110" i="161"/>
  <c r="CF38" i="161"/>
  <c r="BE101" i="161"/>
  <c r="CI130" i="161"/>
  <c r="BD55" i="161"/>
  <c r="BG128" i="161"/>
  <c r="O105" i="161"/>
  <c r="BL10" i="161"/>
  <c r="AX102" i="161"/>
  <c r="H69" i="161"/>
  <c r="CH58" i="161"/>
  <c r="CO20" i="161"/>
  <c r="AN19" i="161"/>
  <c r="F5" i="161"/>
  <c r="H59" i="161"/>
  <c r="H70" i="161"/>
  <c r="CI23" i="161"/>
  <c r="K131" i="161"/>
  <c r="AT18" i="161"/>
  <c r="W14" i="161"/>
  <c r="AN3" i="161"/>
  <c r="C19" i="161"/>
  <c r="Q108" i="161"/>
  <c r="CL3" i="161"/>
  <c r="AS12" i="161"/>
  <c r="I117" i="161"/>
  <c r="AC119" i="161"/>
  <c r="AS82" i="161"/>
  <c r="U53" i="161"/>
  <c r="BV69" i="161"/>
  <c r="BG77" i="161"/>
  <c r="AR4" i="161"/>
  <c r="AK72" i="161"/>
  <c r="AC107" i="161"/>
  <c r="CG5" i="161"/>
  <c r="AY95" i="161"/>
  <c r="AT75" i="161"/>
  <c r="U83" i="161"/>
  <c r="AQ51" i="161"/>
  <c r="BS42" i="161"/>
  <c r="BZ6" i="161"/>
  <c r="AO58" i="161"/>
  <c r="CN87" i="161"/>
  <c r="Q19" i="161"/>
  <c r="AT109" i="161"/>
  <c r="CP39" i="161"/>
  <c r="CD75" i="161"/>
  <c r="BW48" i="161"/>
  <c r="BG58" i="161"/>
  <c r="Z54" i="161"/>
  <c r="AF34" i="161"/>
  <c r="AU80" i="161"/>
  <c r="BG84" i="161"/>
  <c r="AY41" i="161"/>
  <c r="O10" i="161"/>
  <c r="AO31" i="161"/>
  <c r="CD32" i="161"/>
  <c r="AB75" i="161"/>
  <c r="CP20" i="161"/>
  <c r="AB51" i="161"/>
  <c r="Q35" i="161"/>
  <c r="BS87" i="161"/>
  <c r="L43" i="161"/>
  <c r="CS51" i="161"/>
  <c r="BD98" i="161"/>
  <c r="CC24" i="161"/>
  <c r="AL123" i="161"/>
  <c r="CB14" i="161"/>
  <c r="V74" i="161"/>
  <c r="CC17" i="161"/>
  <c r="AF17" i="161"/>
  <c r="AW39" i="161"/>
  <c r="CN59" i="161"/>
  <c r="CQ56" i="161"/>
  <c r="AW121" i="161"/>
  <c r="S74" i="161"/>
  <c r="W117" i="161"/>
  <c r="AN106" i="161"/>
  <c r="AJ81" i="161"/>
  <c r="CA101" i="161"/>
  <c r="BI29" i="161"/>
  <c r="BA16" i="161"/>
  <c r="BB60" i="161"/>
  <c r="V78" i="161"/>
  <c r="CD90" i="161"/>
  <c r="U54" i="161"/>
  <c r="BH118" i="161"/>
  <c r="BZ29" i="161"/>
  <c r="BJ113" i="161"/>
  <c r="BE78" i="161"/>
  <c r="C43" i="161"/>
  <c r="CG26" i="161"/>
  <c r="AZ86" i="161"/>
  <c r="BW113" i="161"/>
  <c r="AU129" i="161"/>
  <c r="AP25" i="161"/>
  <c r="BY98" i="161"/>
  <c r="CK45" i="161"/>
  <c r="BL118" i="161"/>
  <c r="BS121" i="161"/>
  <c r="BT14" i="161"/>
  <c r="AF43" i="161"/>
  <c r="BS120" i="161"/>
  <c r="Z22" i="161"/>
  <c r="AF124" i="161"/>
  <c r="W101" i="161"/>
  <c r="CC38" i="161"/>
  <c r="BT68" i="161"/>
  <c r="AX9" i="161"/>
  <c r="BB30" i="161"/>
  <c r="I43" i="161"/>
  <c r="CI114" i="161"/>
  <c r="BX117" i="161"/>
  <c r="BG123" i="161"/>
  <c r="V48" i="161"/>
  <c r="AO118" i="161"/>
  <c r="AQ87" i="161"/>
  <c r="AC55" i="161"/>
  <c r="AY64" i="161"/>
  <c r="AF92" i="161"/>
  <c r="AU9" i="161"/>
  <c r="P25" i="161"/>
  <c r="CS113" i="161"/>
  <c r="BL27" i="161"/>
  <c r="BD84" i="161"/>
  <c r="CQ31" i="161"/>
  <c r="R108" i="161"/>
  <c r="BV66" i="161"/>
  <c r="BW21" i="161"/>
  <c r="BM67" i="161"/>
  <c r="AM65" i="161"/>
  <c r="AP81" i="161"/>
  <c r="CP101" i="161"/>
  <c r="V24" i="161"/>
  <c r="V119" i="161"/>
  <c r="AZ12" i="161"/>
  <c r="CJ109" i="161"/>
  <c r="V96" i="161"/>
  <c r="CB12" i="161"/>
  <c r="U122" i="161"/>
  <c r="C132" i="161"/>
  <c r="BQ69" i="161"/>
  <c r="H21" i="161"/>
  <c r="AN126" i="161"/>
  <c r="CO119" i="161"/>
  <c r="Y66" i="161"/>
  <c r="CJ86" i="161"/>
  <c r="BV10" i="161"/>
  <c r="BD129" i="161"/>
  <c r="BB113" i="161"/>
  <c r="CH15" i="161"/>
  <c r="V52" i="161"/>
  <c r="BX82" i="161"/>
  <c r="F109" i="161"/>
  <c r="H15" i="161"/>
  <c r="AJ26" i="161"/>
  <c r="X51" i="161"/>
  <c r="CB118" i="161"/>
  <c r="AG99" i="161"/>
  <c r="BV93" i="161"/>
  <c r="U64" i="161"/>
  <c r="CN4" i="161"/>
  <c r="U62" i="161"/>
  <c r="C35" i="161"/>
  <c r="AS11" i="161"/>
  <c r="CL112" i="161"/>
  <c r="AM79" i="161"/>
  <c r="BQ116" i="161"/>
  <c r="R11" i="161"/>
  <c r="BD87" i="161"/>
  <c r="AY50" i="161"/>
  <c r="BE72" i="161"/>
  <c r="BS72" i="161"/>
  <c r="AA32" i="161"/>
  <c r="CD104" i="161"/>
  <c r="G91" i="161"/>
  <c r="F85" i="161"/>
  <c r="CG77" i="161"/>
  <c r="CT36" i="161"/>
  <c r="BG116" i="161"/>
  <c r="CO23" i="161"/>
  <c r="G14" i="161"/>
  <c r="AY28" i="161"/>
  <c r="L62" i="161"/>
  <c r="CE36" i="161"/>
  <c r="BZ42" i="161"/>
  <c r="AA70" i="161"/>
  <c r="J23" i="161"/>
  <c r="AJ59" i="161"/>
  <c r="D89" i="161"/>
  <c r="Y49" i="161"/>
  <c r="AK121" i="161"/>
  <c r="BG111" i="161"/>
  <c r="AD3" i="161"/>
  <c r="BV124" i="161"/>
  <c r="CQ97" i="161"/>
  <c r="O117" i="161"/>
  <c r="AO10" i="161"/>
  <c r="F130" i="161"/>
  <c r="AF65" i="161"/>
  <c r="BL99" i="161"/>
  <c r="BS37" i="161"/>
  <c r="BJ92" i="161"/>
  <c r="BF78" i="161"/>
  <c r="AM103" i="161"/>
  <c r="AD88" i="161"/>
  <c r="AL39" i="161"/>
  <c r="BE85" i="161"/>
  <c r="AO19" i="161"/>
  <c r="AC95" i="161"/>
  <c r="AD64" i="161"/>
  <c r="CE13" i="161"/>
  <c r="AO106" i="161"/>
  <c r="R24" i="161"/>
  <c r="AL46" i="161"/>
  <c r="CS31" i="161"/>
  <c r="E31" i="161"/>
  <c r="CH91" i="161"/>
  <c r="BL11" i="161"/>
  <c r="C61" i="161"/>
  <c r="BD57" i="161"/>
  <c r="AQ7" i="161"/>
  <c r="Z8" i="161"/>
  <c r="BQ108" i="161"/>
  <c r="H83" i="161"/>
  <c r="AR15" i="161"/>
  <c r="BX35" i="161"/>
  <c r="CQ62" i="161"/>
  <c r="AA33" i="161"/>
  <c r="CI55" i="161"/>
  <c r="CR59" i="161"/>
  <c r="K80" i="161"/>
  <c r="CF113" i="161"/>
  <c r="BN18" i="161"/>
  <c r="BV113" i="161"/>
  <c r="AQ72" i="161"/>
  <c r="BN121" i="161"/>
  <c r="BU44" i="161"/>
  <c r="AP57" i="161"/>
  <c r="BR73" i="161"/>
  <c r="CK101" i="161"/>
  <c r="CM34" i="161"/>
  <c r="BW8" i="161"/>
  <c r="K85" i="161"/>
  <c r="C81" i="161"/>
  <c r="AV43" i="161"/>
  <c r="CN27" i="161"/>
  <c r="H106" i="161"/>
  <c r="D11" i="161"/>
  <c r="AN83" i="161"/>
  <c r="AK130" i="161"/>
  <c r="CK92" i="161"/>
  <c r="AV55" i="161"/>
  <c r="BF28" i="161"/>
  <c r="T41" i="161"/>
  <c r="AM4" i="161"/>
  <c r="BL60" i="161"/>
  <c r="N24" i="161"/>
  <c r="AC78" i="161"/>
  <c r="G25" i="161"/>
  <c r="BS80" i="161"/>
  <c r="BJ77" i="161"/>
  <c r="X79" i="161"/>
  <c r="E121" i="161"/>
  <c r="CK34" i="161"/>
  <c r="AQ126" i="161"/>
  <c r="D102" i="161"/>
  <c r="BN74" i="161"/>
  <c r="CR100" i="161"/>
  <c r="I66" i="161"/>
  <c r="BV131" i="161"/>
  <c r="CM80" i="161"/>
  <c r="CR28" i="161"/>
  <c r="Q45" i="161"/>
  <c r="Y81" i="161"/>
  <c r="AV89" i="161"/>
  <c r="BB82" i="161"/>
  <c r="CJ104" i="161"/>
  <c r="BW56" i="161"/>
  <c r="BX24" i="161"/>
  <c r="CO58" i="161"/>
  <c r="BN73" i="161"/>
  <c r="D31" i="161"/>
  <c r="X10" i="161"/>
  <c r="CM56" i="161"/>
  <c r="AP67" i="161"/>
  <c r="AZ19" i="161"/>
  <c r="AB28" i="161"/>
  <c r="T20" i="161"/>
  <c r="CI88" i="161"/>
  <c r="BM21" i="161"/>
  <c r="CL64" i="161"/>
  <c r="BU17" i="161"/>
  <c r="CC50" i="161"/>
  <c r="CL48" i="161"/>
  <c r="BV25" i="161"/>
  <c r="CB89" i="161"/>
  <c r="C118" i="161"/>
  <c r="H102" i="161"/>
  <c r="M24" i="161"/>
  <c r="BH62" i="161"/>
  <c r="BE40" i="161"/>
  <c r="AV10" i="161"/>
  <c r="BC30" i="161"/>
  <c r="BB87" i="161"/>
  <c r="CC67" i="161"/>
  <c r="H55" i="161"/>
  <c r="AM43" i="161"/>
  <c r="AB122" i="161"/>
  <c r="O8" i="161"/>
  <c r="BI67" i="161"/>
  <c r="AR61" i="161"/>
  <c r="AJ5" i="161"/>
  <c r="CC61" i="161"/>
  <c r="H12" i="161"/>
  <c r="BZ65" i="161"/>
  <c r="CP34" i="161"/>
  <c r="AL73" i="161"/>
  <c r="BW128" i="161"/>
  <c r="AX24" i="161"/>
  <c r="CJ49" i="161"/>
  <c r="BD47" i="161"/>
  <c r="AM23" i="161"/>
  <c r="AZ15" i="161"/>
  <c r="N115" i="161"/>
  <c r="U126" i="161"/>
  <c r="CU113" i="161"/>
  <c r="CG15" i="161"/>
  <c r="S43" i="161"/>
  <c r="D108" i="161"/>
  <c r="CH29" i="161"/>
  <c r="CA50" i="161"/>
  <c r="CN109" i="161"/>
  <c r="CH55" i="161"/>
  <c r="BL132" i="161"/>
  <c r="AV123" i="161"/>
  <c r="BQ81" i="161"/>
  <c r="C73" i="161"/>
  <c r="T22" i="161"/>
  <c r="BG12" i="161"/>
  <c r="CC19" i="161"/>
  <c r="CT37" i="161"/>
  <c r="BR75" i="161"/>
  <c r="Z120" i="161"/>
  <c r="N75" i="161"/>
  <c r="F117" i="161"/>
  <c r="AV82" i="161"/>
  <c r="BX21" i="161"/>
  <c r="AQ64" i="161"/>
  <c r="BB3" i="161"/>
  <c r="AK100" i="161"/>
  <c r="F103" i="161"/>
  <c r="AU108" i="161"/>
  <c r="AR98" i="161"/>
  <c r="AX25" i="161"/>
  <c r="CH103" i="161"/>
  <c r="BX41" i="161"/>
  <c r="L5" i="161"/>
  <c r="CJ111" i="161"/>
  <c r="E12" i="161"/>
  <c r="L8" i="161"/>
  <c r="CQ10" i="161"/>
  <c r="BH26" i="161"/>
  <c r="BI89" i="161"/>
  <c r="AR33" i="161"/>
  <c r="AP113" i="161"/>
  <c r="BA34" i="161"/>
  <c r="AP127" i="161"/>
  <c r="BL59" i="161"/>
  <c r="BU25" i="161"/>
  <c r="G54" i="161"/>
  <c r="BR92" i="161"/>
  <c r="AC3" i="161"/>
  <c r="M108" i="161"/>
  <c r="CC126" i="161"/>
  <c r="CQ94" i="161"/>
  <c r="BE87" i="161"/>
  <c r="G126" i="161"/>
  <c r="AG30" i="161"/>
  <c r="BE57" i="161"/>
  <c r="C87" i="161"/>
  <c r="AV6" i="161"/>
  <c r="CU38" i="161"/>
  <c r="S28" i="161"/>
  <c r="CJ103" i="161"/>
  <c r="CO35" i="161"/>
  <c r="AB79" i="161"/>
  <c r="AK45" i="161"/>
  <c r="Y62" i="161"/>
  <c r="AP11" i="161"/>
  <c r="O100" i="161"/>
  <c r="BV3" i="161"/>
  <c r="CN105" i="161"/>
  <c r="BH79" i="161"/>
  <c r="CO81" i="161"/>
  <c r="BW19" i="161"/>
  <c r="G53" i="161"/>
  <c r="BK102" i="161"/>
  <c r="BN69" i="161"/>
  <c r="T123" i="161"/>
  <c r="AW42" i="161"/>
  <c r="AD86" i="161"/>
  <c r="CE34" i="161"/>
  <c r="AE17" i="161"/>
  <c r="BI36" i="161"/>
  <c r="AV93" i="161"/>
  <c r="H51" i="161"/>
  <c r="BM10" i="161"/>
  <c r="BX121" i="161"/>
  <c r="BG8" i="161"/>
  <c r="AY22" i="161"/>
  <c r="AU91" i="161"/>
  <c r="AT23" i="161"/>
  <c r="Q39" i="161"/>
  <c r="BS79" i="161"/>
  <c r="S62" i="161"/>
  <c r="AR36" i="161"/>
  <c r="BG71" i="161"/>
  <c r="CL62" i="161"/>
  <c r="K105" i="161"/>
  <c r="M76" i="161"/>
  <c r="BJ15" i="161"/>
  <c r="AV86" i="161"/>
  <c r="CO120" i="161"/>
  <c r="AF42" i="161"/>
  <c r="CI33" i="161"/>
  <c r="BF95" i="161"/>
  <c r="AE26" i="161"/>
  <c r="BY72" i="161"/>
  <c r="AO46" i="161"/>
  <c r="U106" i="161"/>
  <c r="CP55" i="161"/>
  <c r="CA55" i="161"/>
  <c r="BX29" i="161"/>
  <c r="BH51" i="161"/>
  <c r="BC73" i="161"/>
  <c r="AB83" i="161"/>
  <c r="AA94" i="161"/>
  <c r="P94" i="161"/>
  <c r="CJ59" i="161"/>
  <c r="AZ34" i="161"/>
  <c r="BU46" i="161"/>
  <c r="BW116" i="161"/>
  <c r="CB47" i="161"/>
  <c r="AJ112" i="161"/>
  <c r="CB86" i="161"/>
  <c r="AN47" i="161"/>
  <c r="R44" i="161"/>
  <c r="BK84" i="161"/>
  <c r="P128" i="161"/>
  <c r="X69" i="161"/>
  <c r="BY119" i="161"/>
  <c r="BW38" i="161"/>
  <c r="T11" i="161"/>
  <c r="BI106" i="161"/>
  <c r="X128" i="161"/>
  <c r="L105" i="161"/>
  <c r="AZ66" i="161"/>
  <c r="CM31" i="161"/>
  <c r="CE130" i="161"/>
  <c r="CL24" i="161"/>
  <c r="BC44" i="161"/>
  <c r="AU115" i="161"/>
  <c r="BK93" i="161"/>
  <c r="CK91" i="161"/>
  <c r="L123" i="161"/>
  <c r="AP56" i="161"/>
  <c r="AL117" i="161"/>
  <c r="BU70" i="161"/>
  <c r="F53" i="161"/>
  <c r="BQ14" i="161"/>
  <c r="BJ62" i="161"/>
  <c r="AV72" i="161"/>
  <c r="G101" i="161"/>
  <c r="BL127" i="161"/>
  <c r="CN106" i="161"/>
  <c r="BM16" i="161"/>
  <c r="CF47" i="161"/>
  <c r="AL53" i="161"/>
  <c r="D61" i="161"/>
  <c r="AC82" i="161"/>
  <c r="BZ128" i="161"/>
  <c r="AT44" i="161"/>
  <c r="AQ93" i="161"/>
  <c r="AX105" i="161"/>
  <c r="BR77" i="161"/>
  <c r="CR7" i="161"/>
  <c r="AR38" i="161"/>
  <c r="BU104" i="161"/>
  <c r="AY129" i="161"/>
  <c r="AK115" i="161"/>
  <c r="AL54" i="161"/>
  <c r="BT114" i="161"/>
  <c r="BY107" i="161"/>
  <c r="CD99" i="161"/>
  <c r="BV86" i="161"/>
  <c r="CR120" i="161"/>
  <c r="AX72" i="161"/>
  <c r="X85" i="161"/>
  <c r="CO28" i="161"/>
  <c r="BJ108" i="161"/>
  <c r="BM18" i="161"/>
  <c r="N30" i="161"/>
  <c r="AL68" i="161"/>
  <c r="AD105" i="161"/>
  <c r="AA124" i="161"/>
  <c r="BM54" i="161"/>
  <c r="L25" i="161"/>
  <c r="AC111" i="161"/>
  <c r="AW78" i="161"/>
  <c r="BC122" i="161"/>
  <c r="U39" i="161"/>
  <c r="K121" i="161"/>
  <c r="BQ123" i="161"/>
  <c r="AA108" i="161"/>
  <c r="BA41" i="161"/>
  <c r="R16" i="161"/>
  <c r="BA66" i="161"/>
  <c r="BJ28" i="161"/>
  <c r="BM33" i="161"/>
  <c r="AN32" i="161"/>
  <c r="BX125" i="161"/>
  <c r="T32" i="161"/>
  <c r="CR21" i="161"/>
  <c r="BA58" i="161"/>
  <c r="BV100" i="161"/>
  <c r="CA122" i="161"/>
  <c r="CK3" i="161"/>
  <c r="CR50" i="161"/>
  <c r="CO17" i="161"/>
  <c r="G34" i="161"/>
  <c r="AG28" i="161"/>
  <c r="K32" i="161"/>
  <c r="Y85" i="161"/>
  <c r="AP126" i="161"/>
  <c r="Y4" i="161"/>
  <c r="AU87" i="161"/>
  <c r="AV95" i="161"/>
  <c r="AV26" i="161"/>
  <c r="BB67" i="161"/>
  <c r="W111" i="161"/>
  <c r="CP24" i="161"/>
  <c r="K124" i="161"/>
  <c r="BB109" i="161"/>
  <c r="BX85" i="161"/>
  <c r="K83" i="161"/>
  <c r="CD122" i="161"/>
  <c r="Q123" i="161"/>
  <c r="T17" i="161"/>
  <c r="E15" i="161"/>
  <c r="I10" i="161"/>
  <c r="Q79" i="161"/>
  <c r="C31" i="161"/>
  <c r="AT106" i="161"/>
  <c r="M100" i="161"/>
  <c r="BB43" i="161"/>
  <c r="BC99" i="161"/>
  <c r="AA21" i="161"/>
  <c r="CL38" i="161"/>
  <c r="AU83" i="161"/>
  <c r="BA132" i="161"/>
  <c r="H47" i="161"/>
  <c r="AA85" i="161"/>
  <c r="CP41" i="161"/>
  <c r="BH9" i="161"/>
  <c r="CG11" i="161"/>
  <c r="M75" i="161"/>
  <c r="CG115" i="161"/>
  <c r="AC27" i="161"/>
  <c r="R104" i="161"/>
  <c r="BF6" i="161"/>
  <c r="AG131" i="161"/>
  <c r="CB36" i="161"/>
  <c r="AF15" i="161"/>
  <c r="BB97" i="161"/>
  <c r="I74" i="161"/>
  <c r="CI64" i="161"/>
  <c r="CO73" i="161"/>
  <c r="BA26" i="161"/>
  <c r="G67" i="161"/>
  <c r="CM74" i="161"/>
  <c r="AC105" i="161"/>
  <c r="M90" i="161"/>
  <c r="W85" i="161"/>
  <c r="BG6" i="161"/>
  <c r="BD30" i="161"/>
  <c r="CN82" i="161"/>
  <c r="AE83" i="161"/>
  <c r="BA94" i="161"/>
  <c r="S55" i="161"/>
  <c r="R53" i="161"/>
  <c r="AQ83" i="161"/>
  <c r="X35" i="161"/>
  <c r="CC56" i="161"/>
  <c r="BS47" i="161"/>
  <c r="BI114" i="161"/>
  <c r="Z50" i="161"/>
  <c r="BK75" i="161"/>
  <c r="W64" i="161"/>
  <c r="K13" i="161"/>
  <c r="CS27" i="161"/>
  <c r="BE45" i="161"/>
  <c r="BA129" i="161"/>
  <c r="AB86" i="161"/>
  <c r="BQ58" i="161"/>
  <c r="T118" i="161"/>
  <c r="X121" i="161"/>
  <c r="CG10" i="161"/>
  <c r="CR44" i="161"/>
  <c r="CK12" i="161"/>
  <c r="CJ69" i="161"/>
  <c r="AC94" i="161"/>
  <c r="G125" i="161"/>
  <c r="BL26" i="161"/>
  <c r="CD71" i="161"/>
  <c r="AJ21" i="161"/>
  <c r="H40" i="161"/>
  <c r="Z18" i="161"/>
  <c r="CD13" i="161"/>
  <c r="AC70" i="161"/>
  <c r="CH108" i="161"/>
  <c r="CS117" i="161"/>
  <c r="AZ119" i="161"/>
  <c r="AW103" i="161"/>
  <c r="AT95" i="161"/>
  <c r="Q87" i="161"/>
  <c r="CT19" i="161"/>
  <c r="I102" i="161"/>
  <c r="U105" i="161"/>
  <c r="I5" i="161"/>
  <c r="BQ45" i="161"/>
  <c r="S15" i="161"/>
  <c r="BC17" i="161"/>
  <c r="E16" i="161"/>
  <c r="CJ18" i="161"/>
  <c r="BA5" i="161"/>
  <c r="CQ128" i="161"/>
  <c r="AQ98" i="161"/>
  <c r="BU114" i="161"/>
  <c r="CB32" i="161"/>
  <c r="AW58" i="161"/>
  <c r="Y45" i="161"/>
  <c r="AZ25" i="161"/>
  <c r="CI50" i="161"/>
  <c r="T3" i="161"/>
  <c r="BR55" i="161"/>
  <c r="BX79" i="161"/>
  <c r="CJ8" i="161"/>
  <c r="AF84" i="161"/>
  <c r="AO11" i="161"/>
  <c r="BZ109" i="161"/>
  <c r="AA10" i="161"/>
  <c r="AA69" i="161"/>
  <c r="BM104" i="161"/>
  <c r="AL3" i="161"/>
  <c r="G94" i="161"/>
  <c r="Y41" i="161"/>
  <c r="BY14" i="161"/>
  <c r="CG34" i="161"/>
  <c r="CO27" i="161"/>
  <c r="AQ107" i="161"/>
  <c r="S31" i="161"/>
  <c r="CR129" i="161"/>
  <c r="CU10" i="161"/>
  <c r="AF113" i="161"/>
  <c r="AZ16" i="161"/>
  <c r="BI103" i="161"/>
  <c r="O106" i="161"/>
  <c r="Q26" i="161"/>
  <c r="BV8" i="161"/>
  <c r="Y113" i="161"/>
  <c r="AL75" i="161"/>
  <c r="CC27" i="161"/>
  <c r="BK122" i="161"/>
  <c r="CD119" i="161"/>
  <c r="AX127" i="161"/>
  <c r="G50" i="161"/>
  <c r="CI34" i="161"/>
  <c r="BE41" i="161"/>
  <c r="CG48" i="161"/>
  <c r="CQ45" i="161"/>
  <c r="BD120" i="161"/>
  <c r="AQ65" i="161"/>
  <c r="AB31" i="161"/>
  <c r="U112" i="161"/>
  <c r="AY8" i="161"/>
  <c r="F62" i="161"/>
  <c r="AM115" i="161"/>
  <c r="AN79" i="161"/>
  <c r="AN36" i="161"/>
  <c r="CR13" i="161"/>
  <c r="AA120" i="161"/>
  <c r="CN80" i="161"/>
  <c r="CT84" i="161"/>
  <c r="CL33" i="161"/>
  <c r="CS16" i="161"/>
  <c r="BA96" i="161"/>
  <c r="BB15" i="161"/>
  <c r="K21" i="161"/>
  <c r="CJ24" i="161"/>
  <c r="CL75" i="161"/>
  <c r="AR66" i="161"/>
  <c r="BG78" i="161"/>
  <c r="F33" i="161"/>
  <c r="AY32" i="161"/>
  <c r="V39" i="161"/>
  <c r="CF52" i="161"/>
  <c r="CP9" i="161"/>
  <c r="O20" i="161"/>
  <c r="AS15" i="161"/>
  <c r="BW7" i="161"/>
  <c r="BF18" i="161"/>
  <c r="CA95" i="161"/>
  <c r="CA105" i="161"/>
  <c r="BJ47" i="161"/>
  <c r="CG21" i="161"/>
  <c r="C82" i="161"/>
  <c r="BZ15" i="161"/>
  <c r="CJ115" i="161"/>
  <c r="CA111" i="161"/>
  <c r="O115" i="161"/>
  <c r="BG88" i="161"/>
  <c r="I6" i="161"/>
  <c r="AT126" i="161"/>
  <c r="I125" i="161"/>
  <c r="AA14" i="161"/>
  <c r="BA55" i="161"/>
  <c r="AM22" i="161"/>
  <c r="U32" i="161"/>
  <c r="CP56" i="161"/>
  <c r="BN123" i="161"/>
  <c r="AE105" i="161"/>
  <c r="AW87" i="161"/>
  <c r="O69" i="161"/>
  <c r="U74" i="161"/>
  <c r="U117" i="161"/>
  <c r="Z5" i="161"/>
  <c r="AX3" i="161"/>
  <c r="CM130" i="161"/>
  <c r="AS101" i="161"/>
  <c r="BI78" i="161"/>
  <c r="Q115" i="161"/>
  <c r="CT54" i="161"/>
  <c r="AY27" i="161"/>
  <c r="Q104" i="161"/>
  <c r="CA29" i="161"/>
  <c r="V10" i="161"/>
  <c r="AK24" i="161"/>
  <c r="BH97" i="161"/>
  <c r="CI39" i="161"/>
  <c r="AJ40" i="161"/>
  <c r="BH84" i="161"/>
  <c r="AY70" i="161"/>
  <c r="N67" i="161"/>
  <c r="O121" i="161"/>
  <c r="AW76" i="161"/>
  <c r="CL49" i="161"/>
  <c r="AA132" i="161"/>
  <c r="M124" i="161"/>
  <c r="AS119" i="161"/>
  <c r="BI120" i="161"/>
  <c r="BD15" i="161"/>
  <c r="BE83" i="161"/>
  <c r="BG37" i="161"/>
  <c r="BB104" i="161"/>
  <c r="BW35" i="161"/>
  <c r="CG13" i="161"/>
  <c r="BF84" i="161"/>
  <c r="X118" i="161"/>
  <c r="O128" i="161"/>
  <c r="D71" i="161"/>
  <c r="BU21" i="161"/>
  <c r="AR69" i="161"/>
  <c r="C114" i="161"/>
  <c r="CK119" i="161"/>
  <c r="BA72" i="161"/>
  <c r="BG114" i="161"/>
  <c r="BA118" i="161"/>
  <c r="H30" i="161"/>
  <c r="BM19" i="161"/>
  <c r="AU57" i="161"/>
  <c r="C111" i="161"/>
  <c r="CP126" i="161"/>
  <c r="AF70" i="161"/>
  <c r="AT77" i="161"/>
  <c r="D22" i="161"/>
  <c r="Q40" i="161"/>
  <c r="CS43" i="161"/>
  <c r="CF74" i="161"/>
  <c r="E11" i="161"/>
  <c r="AS74" i="161"/>
  <c r="AC100" i="161"/>
  <c r="AC14" i="161"/>
  <c r="AD36" i="161"/>
  <c r="CT69" i="161"/>
  <c r="G3" i="161"/>
  <c r="CB40" i="161"/>
  <c r="CD110" i="161"/>
  <c r="AN7" i="161"/>
  <c r="AU123" i="161"/>
  <c r="BD14" i="161"/>
  <c r="CQ119" i="161"/>
  <c r="CB120" i="161"/>
  <c r="BD42" i="161"/>
  <c r="I18" i="161"/>
  <c r="Z109" i="161"/>
  <c r="C52" i="161"/>
  <c r="BF36" i="161"/>
  <c r="O28" i="161"/>
  <c r="J37" i="161"/>
  <c r="L16" i="161"/>
  <c r="CA15" i="161"/>
  <c r="R122" i="161"/>
  <c r="CP17" i="161"/>
  <c r="O45" i="161"/>
  <c r="D68" i="161"/>
  <c r="BL21" i="161"/>
  <c r="X125" i="161"/>
  <c r="X131" i="161"/>
  <c r="AJ22" i="161"/>
  <c r="AL89" i="161"/>
  <c r="BJ95" i="161"/>
  <c r="W42" i="161"/>
  <c r="AX73" i="161"/>
  <c r="BJ98" i="161"/>
  <c r="CU100" i="161"/>
  <c r="AK101" i="161"/>
  <c r="CM11" i="161"/>
  <c r="CS93" i="161"/>
  <c r="Z121" i="161"/>
  <c r="BW118" i="161"/>
  <c r="BZ90" i="161"/>
  <c r="CN129" i="161"/>
  <c r="K52" i="161"/>
  <c r="CN51" i="161"/>
  <c r="AZ81" i="161"/>
  <c r="AR107" i="161"/>
  <c r="AE129" i="161"/>
  <c r="O110" i="161"/>
  <c r="L120" i="161"/>
  <c r="BN63" i="161"/>
  <c r="CS48" i="161"/>
  <c r="J18" i="161"/>
  <c r="CU3" i="161"/>
  <c r="Q41" i="161"/>
  <c r="BN25" i="161"/>
  <c r="E67" i="161"/>
  <c r="BB114" i="161"/>
  <c r="BD41" i="161"/>
  <c r="CK110" i="161"/>
  <c r="AQ89" i="161"/>
  <c r="P59" i="161"/>
  <c r="CN108" i="161"/>
  <c r="H76" i="161"/>
  <c r="AJ76" i="161"/>
  <c r="R33" i="161"/>
  <c r="BJ18" i="161"/>
  <c r="AM92" i="161"/>
  <c r="V26" i="161"/>
  <c r="AR39" i="161"/>
  <c r="CG104" i="161"/>
  <c r="BN97" i="161"/>
  <c r="CF34" i="161"/>
  <c r="CS96" i="161"/>
  <c r="W116" i="161"/>
  <c r="BH113" i="161"/>
  <c r="AM113" i="161"/>
  <c r="E110" i="161"/>
  <c r="AE12" i="161"/>
  <c r="BZ55" i="161"/>
  <c r="AS96" i="161"/>
  <c r="AD131" i="161"/>
  <c r="BA79" i="161"/>
  <c r="P86" i="161"/>
  <c r="CC121" i="161"/>
  <c r="BB37" i="161"/>
  <c r="CH13" i="161"/>
  <c r="F51" i="161"/>
  <c r="AK38" i="161"/>
  <c r="BA90" i="161"/>
  <c r="BD105" i="161"/>
  <c r="BK131" i="161"/>
  <c r="CR73" i="161"/>
  <c r="BV129" i="161"/>
  <c r="AA118" i="161"/>
  <c r="BV89" i="161"/>
  <c r="AQ100" i="161"/>
  <c r="AE52" i="161"/>
  <c r="CG130" i="161"/>
  <c r="CC13" i="161"/>
  <c r="V115" i="161"/>
  <c r="BS71" i="161"/>
  <c r="C72" i="161"/>
  <c r="BT30" i="161"/>
  <c r="CR87" i="161"/>
  <c r="BA122" i="161"/>
  <c r="BX40" i="161"/>
  <c r="N131" i="161"/>
  <c r="AW70" i="161"/>
  <c r="BS59" i="161"/>
  <c r="CL60" i="161"/>
  <c r="CU87" i="161"/>
  <c r="BR119" i="161"/>
  <c r="AS67" i="161"/>
  <c r="V122" i="161"/>
  <c r="CC99" i="161"/>
  <c r="CR70" i="161"/>
  <c r="AJ34" i="161"/>
  <c r="BN128" i="161"/>
  <c r="AW66" i="161"/>
  <c r="S9" i="161"/>
  <c r="AA62" i="161"/>
  <c r="BB39" i="161"/>
  <c r="BC7" i="161"/>
  <c r="Z59" i="161"/>
  <c r="E50" i="161"/>
  <c r="BS33" i="161"/>
  <c r="F55" i="161"/>
  <c r="U55" i="161"/>
  <c r="Q48" i="161"/>
  <c r="K49" i="161"/>
  <c r="BI88" i="161"/>
  <c r="I58" i="161"/>
  <c r="X57" i="161"/>
  <c r="BV17" i="161"/>
  <c r="BY76" i="161"/>
  <c r="BC4" i="161"/>
  <c r="AF28" i="161"/>
  <c r="AT69" i="161"/>
  <c r="BU81" i="161"/>
  <c r="CT105" i="161"/>
  <c r="AZ94" i="161"/>
  <c r="AL35" i="161"/>
  <c r="BL42" i="161"/>
  <c r="BL85" i="161"/>
  <c r="AR126" i="161"/>
  <c r="CS107" i="161"/>
  <c r="Q61" i="161"/>
  <c r="AK7" i="161"/>
  <c r="BF50" i="161"/>
  <c r="BR29" i="161"/>
  <c r="BJ11" i="161"/>
  <c r="CC96" i="161"/>
  <c r="BU34" i="161"/>
  <c r="BK17" i="161"/>
  <c r="BJ109" i="161"/>
  <c r="BZ28" i="161"/>
  <c r="AS102" i="161"/>
  <c r="O90" i="161"/>
  <c r="AT121" i="161"/>
  <c r="CM102" i="161"/>
  <c r="CC108" i="161"/>
  <c r="CQ77" i="161"/>
  <c r="I81" i="161"/>
  <c r="H5" i="161"/>
  <c r="BM41" i="161"/>
  <c r="AR45" i="161"/>
  <c r="AX71" i="161"/>
  <c r="L110" i="161"/>
  <c r="Z128" i="161"/>
  <c r="G5" i="161"/>
  <c r="N111" i="161"/>
  <c r="Y6" i="161"/>
  <c r="AP48" i="161"/>
  <c r="BE120" i="161"/>
  <c r="CU94" i="161"/>
  <c r="CS38" i="161"/>
  <c r="CS41" i="161"/>
  <c r="CP70" i="161"/>
  <c r="CN9" i="161"/>
  <c r="CH57" i="161"/>
  <c r="BE102" i="161"/>
  <c r="AD121" i="161"/>
  <c r="CQ117" i="161"/>
  <c r="W11" i="161"/>
  <c r="X70" i="161"/>
  <c r="Z36" i="161"/>
  <c r="BF100" i="161"/>
  <c r="BG4" i="161"/>
  <c r="G27" i="161"/>
  <c r="CI68" i="161"/>
  <c r="BC35" i="161"/>
  <c r="BT103" i="161"/>
  <c r="BK28" i="161"/>
  <c r="CQ35" i="161"/>
  <c r="BR80" i="161"/>
  <c r="AL34" i="161"/>
  <c r="N78" i="161"/>
  <c r="P21" i="161"/>
  <c r="BW98" i="161"/>
  <c r="Q89" i="161"/>
  <c r="BZ31" i="161"/>
  <c r="BY44" i="161"/>
  <c r="H61" i="161"/>
  <c r="BZ3" i="161"/>
  <c r="AT129" i="161"/>
  <c r="H91" i="161"/>
  <c r="AS72" i="161"/>
  <c r="CN113" i="161"/>
  <c r="BF7" i="161"/>
  <c r="CE10" i="161"/>
  <c r="BL65" i="161"/>
  <c r="AU34" i="161"/>
  <c r="BZ72" i="161"/>
  <c r="T48" i="161"/>
  <c r="AM123" i="161"/>
  <c r="CH106" i="161"/>
  <c r="CE83" i="161"/>
  <c r="AF126" i="161"/>
  <c r="CQ107" i="161"/>
  <c r="CS94" i="161"/>
  <c r="AN70" i="161"/>
  <c r="S13" i="161"/>
  <c r="AW101" i="161"/>
  <c r="S63" i="161"/>
  <c r="BQ131" i="161"/>
  <c r="AS115" i="161"/>
  <c r="AS53" i="161"/>
  <c r="CD14" i="161"/>
  <c r="E68" i="161"/>
  <c r="BC116" i="161"/>
  <c r="BS90" i="161"/>
  <c r="CB97" i="161"/>
  <c r="BD54" i="161"/>
  <c r="J48" i="161"/>
  <c r="S64" i="161"/>
  <c r="I124" i="161"/>
  <c r="T9" i="161"/>
  <c r="BD17" i="161"/>
  <c r="CM94" i="161"/>
  <c r="G59" i="161"/>
  <c r="BF3" i="161"/>
  <c r="P127" i="161"/>
  <c r="BG42" i="161"/>
  <c r="CJ68" i="161"/>
  <c r="CT12" i="161"/>
  <c r="M74" i="161"/>
  <c r="BT85" i="161"/>
  <c r="CT24" i="161"/>
  <c r="CE47" i="161"/>
  <c r="BK26" i="161"/>
  <c r="CI101" i="161"/>
  <c r="AD75" i="161"/>
  <c r="P13" i="161"/>
  <c r="AO36" i="161"/>
  <c r="BB79" i="161"/>
  <c r="CF28" i="161"/>
  <c r="K43" i="161"/>
  <c r="AS6" i="161"/>
  <c r="AU119" i="161"/>
  <c r="AB108" i="161"/>
  <c r="CU4" i="161"/>
  <c r="BD99" i="161"/>
  <c r="AX108" i="161"/>
  <c r="CQ64" i="161"/>
  <c r="F54" i="161"/>
  <c r="AL51" i="161"/>
  <c r="CO32" i="161"/>
  <c r="BG98" i="161"/>
  <c r="AU88" i="161"/>
  <c r="BZ24" i="161"/>
  <c r="BK70" i="161"/>
  <c r="BK38" i="161"/>
  <c r="CH37" i="161"/>
  <c r="BT117" i="161"/>
  <c r="T27" i="161"/>
  <c r="BN107" i="161"/>
  <c r="AG25" i="161"/>
  <c r="BC94" i="161"/>
  <c r="AC97" i="161"/>
  <c r="BH13" i="161"/>
  <c r="BV92" i="161"/>
  <c r="W13" i="161"/>
  <c r="BL89" i="161"/>
  <c r="CO56" i="161"/>
  <c r="AS66" i="161"/>
  <c r="I85" i="161"/>
  <c r="BK11" i="161"/>
  <c r="AK95" i="161"/>
  <c r="L90" i="161"/>
  <c r="BU91" i="161"/>
  <c r="P19" i="161"/>
  <c r="AK16" i="161"/>
  <c r="CO87" i="161"/>
  <c r="N60" i="161"/>
  <c r="AL96" i="161"/>
  <c r="AV40" i="161"/>
  <c r="AN111" i="161"/>
  <c r="N7" i="161"/>
  <c r="BC42" i="161"/>
  <c r="BX91" i="161"/>
  <c r="D3" i="161"/>
  <c r="AP106" i="161"/>
  <c r="D12" i="161"/>
  <c r="BK36" i="161"/>
  <c r="AW69" i="161"/>
  <c r="AA113" i="161"/>
  <c r="CN91" i="161"/>
  <c r="BN112" i="161"/>
  <c r="K15" i="161"/>
  <c r="G111" i="161"/>
  <c r="CG85" i="161"/>
  <c r="AF41" i="161"/>
  <c r="BH27" i="161"/>
  <c r="CL5" i="161"/>
  <c r="AX7" i="161"/>
  <c r="CF131" i="161"/>
  <c r="CA63" i="161"/>
  <c r="BS112" i="161"/>
  <c r="BU113" i="161"/>
  <c r="BA42" i="161"/>
  <c r="BN66" i="161"/>
  <c r="CC104" i="161"/>
  <c r="BW74" i="161"/>
  <c r="AU131" i="161"/>
  <c r="S105" i="161"/>
  <c r="Q18" i="161"/>
  <c r="AQ45" i="161"/>
  <c r="G4" i="161"/>
  <c r="AW37" i="161"/>
  <c r="BC40" i="161"/>
  <c r="AZ87" i="161"/>
  <c r="L39" i="161"/>
  <c r="BI43" i="161"/>
  <c r="BE86" i="161"/>
  <c r="BT35" i="161"/>
  <c r="CS87" i="161"/>
  <c r="W37" i="161"/>
  <c r="BF66" i="161"/>
  <c r="W15" i="161"/>
  <c r="CK55" i="161"/>
  <c r="CK85" i="161"/>
  <c r="CT41" i="161"/>
  <c r="AT26" i="161"/>
  <c r="CP14" i="161"/>
  <c r="S14" i="161"/>
  <c r="BF102" i="161"/>
  <c r="AA83" i="161"/>
  <c r="AA35" i="161"/>
  <c r="E5" i="161"/>
  <c r="D4" i="161"/>
  <c r="H13" i="161"/>
  <c r="Y121" i="161"/>
  <c r="CG62" i="161"/>
  <c r="AZ114" i="161"/>
  <c r="P27" i="161"/>
  <c r="AK15" i="161"/>
  <c r="CT89" i="161"/>
  <c r="G9" i="161"/>
  <c r="AG126" i="161"/>
  <c r="AT3" i="161"/>
  <c r="BY19" i="161"/>
  <c r="CB82" i="161"/>
  <c r="CN112" i="161"/>
  <c r="CJ29" i="161"/>
  <c r="I11" i="161"/>
  <c r="CJ30" i="161"/>
  <c r="BZ43" i="161"/>
  <c r="AQ55" i="161"/>
  <c r="Q96" i="161"/>
  <c r="BD27" i="161"/>
  <c r="P48" i="161"/>
  <c r="BQ98" i="161"/>
  <c r="CL9" i="161"/>
  <c r="BT54" i="161"/>
  <c r="W5" i="161"/>
  <c r="R35" i="161"/>
  <c r="AL13" i="161"/>
  <c r="U82" i="161"/>
  <c r="CH27" i="161"/>
  <c r="CA110" i="161"/>
  <c r="BQ92" i="161"/>
  <c r="G47" i="161"/>
  <c r="BC125" i="161"/>
  <c r="AR132" i="161"/>
  <c r="CK32" i="161"/>
  <c r="AD74" i="161"/>
  <c r="CQ36" i="161"/>
  <c r="AJ9" i="161"/>
  <c r="CE80" i="161"/>
  <c r="BF24" i="161"/>
  <c r="BW131" i="161"/>
  <c r="AO3" i="161"/>
  <c r="N110" i="161"/>
  <c r="CC102" i="161"/>
  <c r="AY111" i="161"/>
  <c r="E40" i="161"/>
  <c r="Z38" i="161"/>
  <c r="N37" i="161"/>
  <c r="AB49" i="161"/>
  <c r="S3" i="161"/>
  <c r="AC37" i="161"/>
  <c r="R98" i="161"/>
  <c r="BW76" i="161"/>
  <c r="BV114" i="161"/>
  <c r="CP114" i="161"/>
  <c r="AD10" i="161"/>
  <c r="C101" i="161"/>
  <c r="AJ87" i="161"/>
  <c r="AM73" i="161"/>
  <c r="BL52" i="161"/>
  <c r="AZ59" i="161"/>
  <c r="S18" i="161"/>
  <c r="BQ43" i="161"/>
  <c r="CJ83" i="161"/>
  <c r="CJ94" i="161"/>
  <c r="BA78" i="161"/>
  <c r="CI103" i="161"/>
  <c r="C39" i="161"/>
  <c r="K128" i="161"/>
  <c r="E62" i="161"/>
  <c r="AO17" i="161"/>
  <c r="BU127" i="161"/>
  <c r="BJ126" i="161"/>
  <c r="AG122" i="161"/>
  <c r="BY128" i="161"/>
  <c r="V14" i="161"/>
  <c r="P83" i="161"/>
  <c r="BY42" i="161"/>
  <c r="BV80" i="161"/>
  <c r="E59" i="161"/>
  <c r="BF121" i="161"/>
  <c r="CM23" i="161"/>
  <c r="AM116" i="161"/>
  <c r="K46" i="161"/>
  <c r="AJ96" i="161"/>
  <c r="CU48" i="161"/>
  <c r="AF3" i="161"/>
  <c r="N31" i="161"/>
  <c r="AU111" i="161"/>
  <c r="BF60" i="161"/>
  <c r="AE130" i="161"/>
  <c r="AO21" i="161"/>
  <c r="CQ29" i="161"/>
  <c r="AY89" i="161"/>
  <c r="CN41" i="161"/>
  <c r="C91" i="161"/>
  <c r="AP4" i="161"/>
  <c r="K76" i="161"/>
  <c r="BB10" i="161"/>
  <c r="CR41" i="161"/>
  <c r="AK129" i="161"/>
  <c r="BL102" i="161"/>
  <c r="E130" i="161"/>
  <c r="AD82" i="161"/>
  <c r="G120" i="161"/>
  <c r="P58" i="161"/>
  <c r="AD80" i="161"/>
  <c r="BS48" i="161"/>
  <c r="I23" i="161"/>
  <c r="F48" i="161"/>
  <c r="AE80" i="161"/>
  <c r="E52" i="161"/>
  <c r="CU91" i="161"/>
  <c r="P28" i="161"/>
  <c r="AS52" i="161"/>
  <c r="CA22" i="161"/>
  <c r="AB59" i="161"/>
  <c r="BC87" i="161"/>
  <c r="U52" i="161"/>
  <c r="CE88" i="161"/>
  <c r="V103" i="161"/>
  <c r="BT7" i="161"/>
  <c r="BY21" i="161"/>
  <c r="AW86" i="161"/>
  <c r="CH124" i="161"/>
  <c r="D13" i="161"/>
  <c r="CK48" i="161"/>
  <c r="H84" i="161"/>
  <c r="BJ119" i="161"/>
  <c r="BC107" i="161"/>
  <c r="AL85" i="161"/>
  <c r="Y103" i="161"/>
  <c r="CJ39" i="161"/>
  <c r="CM21" i="161"/>
  <c r="C80" i="161"/>
  <c r="AK19" i="161"/>
  <c r="J110" i="161"/>
  <c r="CO107" i="161"/>
  <c r="CD92" i="161"/>
  <c r="C115" i="161"/>
  <c r="CM52" i="161"/>
  <c r="CS70" i="161"/>
  <c r="CT38" i="161"/>
  <c r="T40" i="161"/>
  <c r="R30" i="161"/>
  <c r="O62" i="161"/>
  <c r="BE35" i="161"/>
  <c r="CI43" i="161"/>
  <c r="CT50" i="161"/>
  <c r="CA115" i="161"/>
  <c r="CB60" i="161"/>
  <c r="N59" i="161"/>
  <c r="AA98" i="161"/>
  <c r="CS50" i="161"/>
  <c r="W48" i="161"/>
  <c r="BF45" i="161"/>
  <c r="AP35" i="161"/>
  <c r="AS7" i="161"/>
  <c r="T6" i="161"/>
  <c r="M15" i="161"/>
  <c r="O55" i="161"/>
  <c r="AO29" i="161"/>
  <c r="AO116" i="161"/>
  <c r="AU77" i="161"/>
  <c r="K6" i="161"/>
  <c r="CU68" i="161"/>
  <c r="BT29" i="161"/>
  <c r="BY99" i="161"/>
  <c r="CL106" i="161"/>
  <c r="AJ115" i="161"/>
  <c r="AX15" i="161"/>
  <c r="BE61" i="161"/>
  <c r="BN14" i="161"/>
  <c r="BG95" i="161"/>
  <c r="CB28" i="161"/>
  <c r="BT93" i="161"/>
  <c r="AL14" i="161"/>
  <c r="Y114" i="161"/>
  <c r="CS73" i="161"/>
  <c r="BK46" i="161"/>
  <c r="AO22" i="161"/>
  <c r="AV83" i="161"/>
  <c r="G36" i="161"/>
  <c r="AM30" i="161"/>
  <c r="AP6" i="161"/>
  <c r="BE64" i="161"/>
  <c r="AC63" i="161"/>
  <c r="AG96" i="161"/>
  <c r="BW109" i="161"/>
  <c r="BZ70" i="161"/>
  <c r="T71" i="161"/>
  <c r="F11" i="161"/>
  <c r="BQ19" i="161"/>
  <c r="V55" i="161"/>
  <c r="BI121" i="161"/>
  <c r="J91" i="161"/>
  <c r="BS61" i="161"/>
  <c r="R64" i="161"/>
  <c r="CL96" i="161"/>
  <c r="BT5" i="161"/>
  <c r="K123" i="161"/>
  <c r="AT89" i="161"/>
  <c r="CF112" i="161"/>
  <c r="AB81" i="161"/>
  <c r="W41" i="161"/>
  <c r="CT52" i="161"/>
  <c r="S77" i="161"/>
  <c r="CT67" i="161"/>
  <c r="AZ57" i="161"/>
  <c r="AA90" i="161"/>
  <c r="BT3" i="161"/>
  <c r="BD131" i="161"/>
  <c r="BK86" i="161"/>
  <c r="BD76" i="161"/>
  <c r="BY59" i="161"/>
  <c r="CM17" i="161"/>
  <c r="CK68" i="161"/>
  <c r="AA30" i="161"/>
  <c r="BM39" i="161"/>
  <c r="CB124" i="161"/>
  <c r="BU87" i="161"/>
  <c r="J111" i="161"/>
  <c r="AM20" i="161"/>
  <c r="AT116" i="161"/>
  <c r="V71" i="161"/>
  <c r="CA62" i="161"/>
  <c r="CL52" i="161"/>
  <c r="CG127" i="161"/>
  <c r="L83" i="161"/>
  <c r="BR79" i="161"/>
  <c r="CD28" i="161"/>
  <c r="BN20" i="161"/>
  <c r="BL69" i="161"/>
  <c r="AV125" i="161"/>
  <c r="K38" i="161"/>
  <c r="BZ26" i="161"/>
  <c r="CK35" i="161"/>
  <c r="CA19" i="161"/>
  <c r="CA132" i="161"/>
  <c r="V100" i="161"/>
  <c r="CE70" i="161"/>
  <c r="CF32" i="161"/>
  <c r="J105" i="161"/>
  <c r="U15" i="161"/>
  <c r="BR125" i="161"/>
  <c r="BT12" i="161"/>
  <c r="CK121" i="161"/>
  <c r="AX26" i="161"/>
  <c r="J131" i="161"/>
  <c r="S99" i="161"/>
  <c r="Q12" i="161"/>
  <c r="CK8" i="161"/>
  <c r="AU51" i="161"/>
  <c r="BJ125" i="161"/>
  <c r="T124" i="161"/>
  <c r="CF91" i="161"/>
  <c r="BI127" i="161"/>
  <c r="BS129" i="161"/>
  <c r="BI104" i="161"/>
  <c r="AA77" i="161"/>
  <c r="J100" i="161"/>
  <c r="D7" i="161"/>
  <c r="CR95" i="161"/>
  <c r="AU122" i="161"/>
  <c r="Z17" i="161"/>
  <c r="CN11" i="161"/>
  <c r="BQ70" i="161"/>
  <c r="AS130" i="161"/>
  <c r="CH122" i="161"/>
  <c r="T16" i="161"/>
  <c r="AZ53" i="161"/>
  <c r="BX16" i="161"/>
  <c r="BY37" i="161"/>
  <c r="BT4" i="161"/>
  <c r="BB121" i="161"/>
  <c r="BF72" i="161"/>
  <c r="AC34" i="161"/>
  <c r="AV118" i="161"/>
  <c r="AT113" i="161"/>
  <c r="CA41" i="161"/>
  <c r="CA97" i="161"/>
  <c r="X72" i="161"/>
  <c r="CK4" i="161"/>
  <c r="CP71" i="161"/>
  <c r="BL123" i="161"/>
  <c r="AP59" i="161"/>
  <c r="L4" i="161"/>
  <c r="O63" i="161"/>
  <c r="X117" i="161"/>
  <c r="AW44" i="161"/>
  <c r="AC52" i="161"/>
  <c r="AM3" i="161"/>
  <c r="AD108" i="161"/>
  <c r="O33" i="161"/>
  <c r="U85" i="161"/>
  <c r="BZ21" i="161"/>
  <c r="BW75" i="161"/>
  <c r="U97" i="161"/>
  <c r="Y10" i="161"/>
  <c r="H75" i="161"/>
  <c r="BI25" i="161"/>
  <c r="BW43" i="161"/>
  <c r="H86" i="161"/>
  <c r="AE72" i="161"/>
  <c r="BS86" i="161"/>
  <c r="G131" i="161"/>
  <c r="U81" i="161"/>
  <c r="BS40" i="161"/>
  <c r="M45" i="161"/>
  <c r="CT121" i="161"/>
  <c r="CS95" i="161"/>
  <c r="D85" i="161"/>
  <c r="L46" i="161"/>
  <c r="AY75" i="161"/>
  <c r="BL25" i="161"/>
  <c r="AE58" i="161"/>
  <c r="D86" i="161"/>
  <c r="BN93" i="161"/>
  <c r="Y50" i="161"/>
  <c r="AN122" i="161"/>
  <c r="E65" i="161"/>
  <c r="BF108" i="161"/>
  <c r="CG116" i="161"/>
  <c r="AY98" i="161"/>
  <c r="AR21" i="161"/>
  <c r="AD89" i="161"/>
  <c r="AA102" i="161"/>
  <c r="BR117" i="161"/>
  <c r="BS106" i="161"/>
  <c r="BD58" i="161"/>
  <c r="CS112" i="161"/>
  <c r="AD58" i="161"/>
  <c r="BZ100" i="161"/>
  <c r="CD118" i="161"/>
  <c r="BD36" i="161"/>
  <c r="CF80" i="161"/>
  <c r="CI14" i="161"/>
  <c r="CF132" i="161"/>
  <c r="AD101" i="161"/>
  <c r="U34" i="161"/>
  <c r="CR82" i="161"/>
  <c r="C15" i="161"/>
  <c r="AT61" i="161"/>
  <c r="P132" i="161"/>
  <c r="BL83" i="161"/>
  <c r="BU97" i="161"/>
  <c r="BJ110" i="161"/>
  <c r="AW5" i="161"/>
  <c r="CJ43" i="161"/>
  <c r="P49" i="161"/>
  <c r="AF108" i="161"/>
  <c r="CM15" i="161"/>
  <c r="L109" i="161"/>
  <c r="BF126" i="161"/>
  <c r="BQ79" i="161"/>
  <c r="BY106" i="161"/>
  <c r="BN102" i="161"/>
  <c r="CJ116" i="161"/>
  <c r="Z91" i="161"/>
  <c r="BE123" i="161"/>
  <c r="C16" i="161"/>
  <c r="Z111" i="161"/>
  <c r="AT28" i="161"/>
  <c r="J52" i="161"/>
  <c r="BL120" i="161"/>
  <c r="E29" i="161"/>
  <c r="BC118" i="161"/>
  <c r="BB58" i="161"/>
  <c r="G128" i="161"/>
  <c r="N85" i="161"/>
  <c r="AX126" i="161"/>
  <c r="AZ132" i="161"/>
  <c r="CM16" i="161"/>
  <c r="CD51" i="161"/>
  <c r="CK28" i="161"/>
  <c r="CB114" i="161"/>
  <c r="BY110" i="161"/>
  <c r="R77" i="161"/>
  <c r="AK3" i="161"/>
  <c r="AK106" i="161"/>
  <c r="BB101" i="161"/>
  <c r="CH49" i="161"/>
  <c r="AA127" i="161"/>
  <c r="BU39" i="161"/>
  <c r="AK27" i="161"/>
  <c r="K9" i="161"/>
  <c r="J121" i="161"/>
  <c r="D99" i="161"/>
  <c r="J53" i="161"/>
  <c r="K26" i="161"/>
  <c r="H120" i="161"/>
  <c r="I41" i="161"/>
  <c r="CB95" i="161"/>
  <c r="X64" i="161"/>
  <c r="CH123" i="161"/>
  <c r="Z47" i="161"/>
  <c r="AG31" i="161"/>
  <c r="AL62" i="161"/>
  <c r="G64" i="161"/>
  <c r="AZ89" i="161"/>
  <c r="S8" i="161"/>
  <c r="AA31" i="161"/>
  <c r="AL20" i="161"/>
  <c r="CP93" i="161"/>
  <c r="Y82" i="161"/>
  <c r="CB5" i="161"/>
  <c r="CJ6" i="161"/>
  <c r="C112" i="161"/>
  <c r="CD96" i="161"/>
  <c r="AX60" i="161"/>
  <c r="BS21" i="161"/>
  <c r="BD62" i="161"/>
  <c r="L60" i="161"/>
  <c r="W100" i="161"/>
  <c r="AX94" i="161"/>
  <c r="BF8" i="161"/>
  <c r="CF49" i="161"/>
  <c r="CM128" i="161"/>
  <c r="BQ21" i="161"/>
  <c r="Q127" i="161"/>
  <c r="BC80" i="161"/>
  <c r="AQ76" i="161"/>
  <c r="CI44" i="161"/>
  <c r="AG60" i="161"/>
  <c r="AA49" i="161"/>
  <c r="CU72" i="161"/>
  <c r="O14" i="161"/>
  <c r="CE89" i="161"/>
  <c r="P102" i="161"/>
  <c r="X110" i="161"/>
  <c r="Q128" i="161"/>
  <c r="CO68" i="161"/>
  <c r="T82" i="161"/>
  <c r="AN28" i="161"/>
  <c r="BY43" i="161"/>
  <c r="BL101" i="161"/>
  <c r="AU118" i="161"/>
  <c r="BM127" i="161"/>
  <c r="CH59" i="161"/>
  <c r="BJ81" i="161"/>
  <c r="S106" i="161"/>
  <c r="AE5" i="161"/>
  <c r="I28" i="161"/>
  <c r="E32" i="161"/>
  <c r="P56" i="161"/>
  <c r="AG3" i="161"/>
  <c r="S44" i="161"/>
  <c r="BT33" i="161"/>
  <c r="CP50" i="161"/>
  <c r="AV27" i="161"/>
  <c r="AL45" i="161"/>
  <c r="BL119" i="161"/>
  <c r="E70" i="161"/>
  <c r="BF107" i="161"/>
  <c r="BU12" i="161"/>
  <c r="M103" i="161"/>
  <c r="CB3" i="161"/>
  <c r="AO117" i="161"/>
  <c r="CH109" i="161"/>
  <c r="BG65" i="161"/>
  <c r="CC109" i="161"/>
  <c r="BW71" i="161"/>
  <c r="L26" i="161"/>
  <c r="V77" i="161"/>
  <c r="CG72" i="161"/>
  <c r="Q75" i="161"/>
  <c r="BR61" i="161"/>
  <c r="K14" i="161"/>
  <c r="CM96" i="161"/>
  <c r="AD28" i="161"/>
  <c r="CQ85" i="161"/>
  <c r="CH28" i="161"/>
  <c r="O67" i="161"/>
  <c r="I62" i="161"/>
  <c r="CH115" i="161"/>
  <c r="BN33" i="161"/>
  <c r="CG57" i="161"/>
  <c r="CU29" i="161"/>
  <c r="CC48" i="161"/>
  <c r="E109" i="161"/>
  <c r="Q43" i="161"/>
  <c r="BT27" i="161"/>
  <c r="CD42" i="161"/>
  <c r="BN68" i="161"/>
  <c r="U90" i="161"/>
  <c r="AP20" i="161"/>
  <c r="CL88" i="161"/>
  <c r="AU60" i="161"/>
  <c r="J59" i="161"/>
  <c r="CK40" i="161"/>
  <c r="AM14" i="161"/>
  <c r="Q59" i="161"/>
  <c r="AN60" i="161"/>
  <c r="AQ14" i="161"/>
  <c r="AX56" i="161"/>
  <c r="X120" i="161"/>
  <c r="CQ76" i="161"/>
  <c r="BY73" i="161"/>
  <c r="BF113" i="161"/>
  <c r="D57" i="161"/>
  <c r="CE14" i="161"/>
  <c r="AZ10" i="161"/>
  <c r="BL90" i="161"/>
  <c r="BZ118" i="161"/>
  <c r="AW61" i="161"/>
  <c r="CO125" i="161"/>
  <c r="AR42" i="161"/>
  <c r="S29" i="161"/>
  <c r="BM45" i="161"/>
  <c r="BK45" i="161"/>
  <c r="AL130" i="161"/>
  <c r="AD81" i="161"/>
  <c r="BZ76" i="161"/>
  <c r="BZ111" i="161"/>
  <c r="CN72" i="161"/>
  <c r="AC132" i="161"/>
  <c r="CI16" i="161"/>
  <c r="CJ15" i="161"/>
  <c r="AG6" i="161"/>
  <c r="BS105" i="161"/>
  <c r="AR81" i="161"/>
  <c r="AG124" i="161"/>
  <c r="J4" i="161"/>
  <c r="N34" i="161"/>
  <c r="U9" i="161"/>
  <c r="CS72" i="161"/>
  <c r="AG23" i="161"/>
  <c r="AY87" i="161"/>
  <c r="AM78" i="161"/>
  <c r="BL105" i="161"/>
  <c r="AS55" i="161"/>
  <c r="CQ127" i="161"/>
  <c r="I3" i="161"/>
  <c r="AS103" i="161"/>
  <c r="BN60" i="161"/>
  <c r="CF46" i="161"/>
  <c r="P117" i="161"/>
  <c r="Z72" i="161"/>
  <c r="I114" i="161"/>
  <c r="P114" i="161"/>
  <c r="CC33" i="161"/>
  <c r="AD98" i="161"/>
  <c r="V13" i="161"/>
  <c r="AA65" i="161"/>
  <c r="Q103" i="161"/>
  <c r="CA103" i="161"/>
  <c r="CL73" i="161"/>
  <c r="BV120" i="161"/>
  <c r="AE119" i="161"/>
  <c r="N36" i="161"/>
  <c r="AU71" i="161"/>
  <c r="BG23" i="161"/>
  <c r="S68" i="161"/>
  <c r="Y73" i="161"/>
  <c r="AG5" i="161"/>
  <c r="X43" i="161"/>
  <c r="F112" i="161"/>
  <c r="W31" i="161"/>
  <c r="BL5" i="161"/>
  <c r="CA21" i="161"/>
  <c r="CL128" i="161"/>
  <c r="BX101" i="161"/>
  <c r="AG103" i="161"/>
  <c r="CN90" i="161"/>
  <c r="AO122" i="161"/>
  <c r="BF21" i="161"/>
  <c r="AT114" i="161"/>
  <c r="CT4" i="161"/>
  <c r="AL8" i="161"/>
  <c r="F27" i="161"/>
  <c r="BY3" i="161"/>
  <c r="BG62" i="161"/>
  <c r="CO127" i="161"/>
  <c r="CI96" i="161"/>
  <c r="AO27" i="161"/>
  <c r="AF47" i="161"/>
  <c r="I115" i="161"/>
  <c r="D55" i="161"/>
  <c r="BR3" i="161"/>
  <c r="AG125" i="161"/>
  <c r="AW51" i="161"/>
  <c r="BH91" i="161"/>
  <c r="CB7" i="161"/>
  <c r="Y42" i="161"/>
  <c r="AX97" i="161"/>
  <c r="AQ44" i="161"/>
  <c r="AD129" i="161"/>
  <c r="AN95" i="161"/>
  <c r="AC42" i="161"/>
  <c r="AY131" i="161"/>
  <c r="AV17" i="161"/>
  <c r="CR66" i="161"/>
  <c r="AE132" i="161"/>
  <c r="CH33" i="161"/>
  <c r="J10" i="161"/>
  <c r="BJ42" i="161"/>
  <c r="P22" i="161"/>
  <c r="U43" i="161"/>
  <c r="J78" i="161"/>
  <c r="BG66" i="161"/>
  <c r="CQ91" i="161"/>
  <c r="CU86" i="161"/>
  <c r="AS132" i="161"/>
  <c r="H103" i="161"/>
  <c r="BJ10" i="161"/>
  <c r="BM108" i="161"/>
  <c r="BW45" i="161"/>
  <c r="CF17" i="161"/>
  <c r="AG76" i="161"/>
  <c r="CA44" i="161"/>
  <c r="BE34" i="161"/>
  <c r="BC58" i="161"/>
  <c r="AK42" i="161"/>
  <c r="F36" i="161"/>
  <c r="BM4" i="161"/>
  <c r="V99" i="161"/>
  <c r="AO89" i="161"/>
  <c r="AG24" i="161"/>
  <c r="AG95" i="161"/>
  <c r="F15" i="161"/>
  <c r="AL42" i="161"/>
  <c r="CE37" i="161"/>
  <c r="BU31" i="161"/>
  <c r="CG131" i="161"/>
  <c r="J80" i="161"/>
  <c r="BY41" i="161"/>
  <c r="CA79" i="161"/>
  <c r="AW9" i="161"/>
  <c r="AE75" i="161"/>
  <c r="BC95" i="161"/>
  <c r="BZ30" i="161"/>
  <c r="M47" i="161"/>
  <c r="Z89" i="161"/>
  <c r="BT90" i="161"/>
  <c r="AX93" i="161"/>
  <c r="R106" i="161"/>
  <c r="AT96" i="161"/>
  <c r="AK73" i="161"/>
  <c r="AV13" i="161"/>
  <c r="R114" i="161"/>
  <c r="AT83" i="161"/>
  <c r="CR130" i="161"/>
  <c r="BB22" i="161"/>
  <c r="BR126" i="161"/>
  <c r="AE117" i="161"/>
  <c r="J120" i="161"/>
  <c r="BU13" i="161"/>
  <c r="BT6" i="161"/>
  <c r="BA98" i="161"/>
  <c r="AQ13" i="161"/>
  <c r="D47" i="161"/>
  <c r="Q46" i="161"/>
  <c r="U131" i="161"/>
  <c r="CJ84" i="161"/>
  <c r="BH46" i="161"/>
  <c r="K58" i="161"/>
  <c r="AJ88" i="161"/>
  <c r="AT29" i="161"/>
  <c r="CF127" i="161"/>
  <c r="CS88" i="161"/>
  <c r="BC39" i="161"/>
  <c r="AA40" i="161"/>
  <c r="BW37" i="161"/>
  <c r="CO37" i="161"/>
  <c r="T78" i="161"/>
  <c r="BH50" i="161"/>
  <c r="O81" i="161"/>
  <c r="D8" i="161"/>
  <c r="AW94" i="161"/>
  <c r="AC75" i="161"/>
  <c r="CM72" i="161"/>
  <c r="AO63" i="161"/>
  <c r="CO112" i="161"/>
  <c r="C117" i="161"/>
  <c r="BU120" i="161"/>
  <c r="S5" i="161"/>
  <c r="BS39" i="161"/>
  <c r="BU128" i="161"/>
  <c r="K42" i="161"/>
  <c r="CS34" i="161"/>
  <c r="D38" i="161"/>
  <c r="Y3" i="161"/>
  <c r="AQ66" i="161"/>
  <c r="AT131" i="161"/>
  <c r="BM64" i="161"/>
  <c r="BE6" i="161"/>
  <c r="AQ62" i="161"/>
  <c r="O12" i="161"/>
  <c r="AR62" i="161"/>
  <c r="AN78" i="161"/>
  <c r="CB63" i="161"/>
  <c r="P5" i="161"/>
  <c r="U80" i="161"/>
  <c r="CC117" i="161"/>
  <c r="CC83" i="161"/>
  <c r="BE110" i="161"/>
  <c r="BM86" i="161"/>
  <c r="BU132" i="161"/>
  <c r="AN6" i="161"/>
  <c r="CC123" i="161"/>
  <c r="BS18" i="161"/>
  <c r="AC77" i="161"/>
  <c r="BZ101" i="161"/>
  <c r="CU19" i="161"/>
  <c r="BB78" i="161"/>
  <c r="AU72" i="161"/>
  <c r="Y75" i="161"/>
  <c r="BD77" i="161"/>
  <c r="AR117" i="161"/>
  <c r="AN46" i="161"/>
  <c r="Y57" i="161"/>
  <c r="BI12" i="161"/>
  <c r="BM51" i="161"/>
  <c r="N101" i="161"/>
  <c r="D128" i="161"/>
  <c r="BV40" i="161"/>
  <c r="CB121" i="161"/>
  <c r="L116" i="161"/>
  <c r="W106" i="161"/>
  <c r="L31" i="161"/>
  <c r="U60" i="161"/>
  <c r="CD60" i="161"/>
  <c r="AG116" i="161"/>
  <c r="BU4" i="161"/>
  <c r="P104" i="161"/>
  <c r="CH46" i="161"/>
  <c r="P75" i="161"/>
  <c r="AN21" i="161"/>
  <c r="CM64" i="161"/>
  <c r="V98" i="161"/>
  <c r="V45" i="161"/>
  <c r="AB23" i="161"/>
  <c r="CI9" i="161"/>
  <c r="AN13" i="161"/>
  <c r="BT64" i="161"/>
  <c r="Q124" i="161"/>
  <c r="CI86" i="161"/>
  <c r="AD40" i="161"/>
  <c r="CN64" i="161"/>
  <c r="BK20" i="161"/>
  <c r="C96" i="161"/>
  <c r="CF18" i="161"/>
  <c r="Z115" i="161"/>
  <c r="BU62" i="161"/>
  <c r="BR23" i="161"/>
  <c r="CE68" i="161"/>
  <c r="CP29" i="161"/>
  <c r="BJ94" i="161"/>
  <c r="BR52" i="161"/>
  <c r="BT113" i="161"/>
  <c r="AT42" i="161"/>
  <c r="CH60" i="161"/>
  <c r="CI59" i="161"/>
  <c r="AS3" i="161"/>
  <c r="BG17" i="161"/>
  <c r="U100" i="161"/>
  <c r="C70" i="161"/>
  <c r="L69" i="161"/>
  <c r="F75" i="161"/>
  <c r="AS123" i="161"/>
  <c r="AC32" i="161"/>
  <c r="AV67" i="161"/>
  <c r="AU61" i="161"/>
  <c r="AY108" i="161"/>
  <c r="P115" i="161"/>
  <c r="AC53" i="161"/>
  <c r="Y44" i="161"/>
  <c r="P51" i="161"/>
  <c r="BM56" i="161"/>
  <c r="G130" i="161"/>
  <c r="BM107" i="161"/>
  <c r="F40" i="161"/>
  <c r="BS10" i="161"/>
  <c r="U116" i="161"/>
  <c r="CE61" i="161"/>
  <c r="E14" i="161"/>
  <c r="CU109" i="161"/>
  <c r="BF27" i="161"/>
  <c r="AM49" i="161"/>
  <c r="Y79" i="161"/>
  <c r="BU112" i="161"/>
  <c r="BT21" i="161"/>
  <c r="CD29" i="161"/>
  <c r="BV74" i="161"/>
  <c r="CC41" i="161"/>
  <c r="AM57" i="161"/>
  <c r="F120" i="161"/>
  <c r="V57" i="161"/>
  <c r="AO25" i="161"/>
  <c r="F82" i="161"/>
  <c r="BA71" i="161"/>
  <c r="Q68" i="161"/>
  <c r="BY33" i="161"/>
  <c r="AP86" i="161"/>
  <c r="AA86" i="161"/>
  <c r="AA13" i="161"/>
  <c r="AT79" i="161"/>
  <c r="W22" i="161"/>
  <c r="BL37" i="161"/>
  <c r="BQ65" i="161"/>
  <c r="W130" i="161"/>
  <c r="AF40" i="161"/>
  <c r="BZ14" i="161"/>
  <c r="BA3" i="161"/>
  <c r="J128" i="161"/>
  <c r="BI30" i="161"/>
  <c r="BW125" i="161"/>
  <c r="N123" i="161"/>
  <c r="AS17" i="161"/>
  <c r="CU78" i="161"/>
  <c r="D95" i="161"/>
  <c r="AR64" i="161"/>
  <c r="AM59" i="161"/>
  <c r="CL80" i="161"/>
  <c r="E95" i="161"/>
  <c r="BL7" i="161"/>
  <c r="BS73" i="161"/>
  <c r="Z106" i="161"/>
  <c r="AD128" i="161"/>
  <c r="BH17" i="161"/>
  <c r="CI79" i="161"/>
  <c r="AQ115" i="161"/>
  <c r="CU105" i="161"/>
  <c r="AD48" i="161"/>
  <c r="CR132" i="161"/>
  <c r="BH52" i="161"/>
  <c r="P18" i="161"/>
  <c r="AX99" i="161"/>
  <c r="CE66" i="161"/>
  <c r="E99" i="161"/>
  <c r="X93" i="161"/>
  <c r="Z82" i="161"/>
  <c r="AC35" i="161"/>
  <c r="BE104" i="161"/>
  <c r="CQ13" i="161"/>
  <c r="P33" i="161"/>
  <c r="AM7" i="161"/>
  <c r="BD89" i="161"/>
  <c r="CG132" i="161"/>
  <c r="D112" i="161"/>
  <c r="CN33" i="161"/>
  <c r="AQ30" i="161"/>
  <c r="AB42" i="161"/>
  <c r="AF57" i="161"/>
  <c r="BF71" i="161"/>
  <c r="CJ119" i="161"/>
  <c r="Y31" i="161"/>
  <c r="AC66" i="161"/>
  <c r="AO62" i="161"/>
  <c r="CE84" i="161"/>
  <c r="BD111" i="161"/>
  <c r="BS69" i="161"/>
  <c r="Q119" i="161"/>
  <c r="CM37" i="161"/>
  <c r="BV31" i="161"/>
  <c r="E45" i="161"/>
  <c r="BQ127" i="161"/>
  <c r="BB118" i="161"/>
  <c r="AV94" i="161"/>
  <c r="CS15" i="161"/>
  <c r="BX76" i="161"/>
  <c r="CT101" i="161"/>
  <c r="BU90" i="161"/>
  <c r="CM132" i="161"/>
  <c r="CD84" i="161"/>
  <c r="AS47" i="161"/>
  <c r="BM68" i="161"/>
  <c r="T30" i="161"/>
  <c r="L65" i="161"/>
  <c r="AG67" i="161"/>
  <c r="AL21" i="161"/>
  <c r="CB42" i="161"/>
  <c r="C71" i="161"/>
  <c r="CA86" i="161"/>
  <c r="Q81" i="161"/>
  <c r="AS46" i="161"/>
  <c r="AB119" i="161"/>
  <c r="L40" i="161"/>
  <c r="AX36" i="161"/>
  <c r="I50" i="161"/>
  <c r="BM72" i="161"/>
  <c r="AV9" i="161"/>
  <c r="AQ43" i="161"/>
  <c r="CI7" i="161"/>
  <c r="CF90" i="161"/>
  <c r="D79" i="161"/>
  <c r="CG65" i="161"/>
  <c r="AC76" i="161"/>
  <c r="BN10" i="161"/>
  <c r="BW89" i="161"/>
  <c r="L36" i="161"/>
  <c r="CN3" i="161"/>
  <c r="AL4" i="161"/>
  <c r="BM103" i="161"/>
  <c r="BN82" i="161"/>
  <c r="CQ39" i="161"/>
  <c r="CC84" i="161"/>
  <c r="CE65" i="161"/>
  <c r="CH11" i="161"/>
  <c r="AL128" i="161"/>
  <c r="AY84" i="161"/>
  <c r="CM71" i="161"/>
  <c r="S111" i="161"/>
  <c r="AD17" i="161"/>
  <c r="J22" i="161"/>
  <c r="CR77" i="161"/>
  <c r="BU125" i="161"/>
  <c r="CI4" i="161"/>
  <c r="CQ15" i="161"/>
  <c r="W94" i="161"/>
  <c r="BC102" i="161"/>
  <c r="T35" i="161"/>
  <c r="AU106" i="161"/>
  <c r="CQ126" i="161"/>
  <c r="J130" i="161"/>
  <c r="CJ20" i="161"/>
  <c r="AK36" i="161"/>
  <c r="BA103" i="161"/>
  <c r="CC76" i="161"/>
  <c r="CR117" i="161"/>
  <c r="AA38" i="161"/>
  <c r="CE81" i="161"/>
  <c r="G77" i="161"/>
  <c r="CC105" i="161"/>
  <c r="BD24" i="161"/>
  <c r="CN67" i="161"/>
  <c r="AL113" i="161"/>
  <c r="G12" i="161"/>
  <c r="AO59" i="161"/>
  <c r="L72" i="161"/>
  <c r="S38" i="161"/>
  <c r="AK93" i="161"/>
  <c r="CU65" i="161"/>
  <c r="AO26" i="161"/>
  <c r="CH20" i="161"/>
  <c r="AR53" i="161"/>
  <c r="AS98" i="161"/>
  <c r="CM30" i="161"/>
  <c r="AR108" i="161"/>
  <c r="E88" i="161"/>
  <c r="E77" i="161"/>
  <c r="O65" i="161"/>
  <c r="CS64" i="161"/>
  <c r="CF24" i="161"/>
  <c r="AJ80" i="161"/>
  <c r="BE5" i="161"/>
  <c r="E18" i="161"/>
  <c r="C17" i="161"/>
  <c r="AA54" i="161"/>
  <c r="R61" i="161"/>
  <c r="I89" i="161"/>
  <c r="BC8" i="161"/>
  <c r="AS105" i="161"/>
  <c r="BW107" i="161"/>
  <c r="AO112" i="161"/>
  <c r="AE91" i="161"/>
  <c r="BR11" i="161"/>
  <c r="AV45" i="161"/>
  <c r="P78" i="161"/>
  <c r="I88" i="161"/>
  <c r="BF57" i="161"/>
  <c r="BL125" i="161"/>
  <c r="BW94" i="161"/>
  <c r="AK47" i="161"/>
  <c r="CS25" i="161"/>
  <c r="AY128" i="161"/>
  <c r="M132" i="161"/>
  <c r="BX120" i="161"/>
  <c r="T126" i="161"/>
  <c r="AX47" i="161"/>
  <c r="CP97" i="161"/>
  <c r="BC121" i="161"/>
  <c r="H81" i="161"/>
  <c r="CN61" i="161"/>
  <c r="BY24" i="161"/>
  <c r="BA121" i="161"/>
  <c r="R62" i="161"/>
  <c r="F67" i="161"/>
  <c r="BZ77" i="161"/>
  <c r="AD125" i="161"/>
  <c r="CJ124" i="161"/>
  <c r="CL102" i="161"/>
  <c r="V102" i="161"/>
  <c r="BM40" i="161"/>
  <c r="AP109" i="161"/>
  <c r="BX92" i="161"/>
  <c r="CP100" i="161"/>
  <c r="AR118" i="161"/>
  <c r="Y15" i="161"/>
  <c r="AM48" i="161"/>
  <c r="AX8" i="161"/>
  <c r="G119" i="161"/>
  <c r="BK49" i="161"/>
  <c r="BQ73" i="161"/>
  <c r="AV120" i="161"/>
  <c r="AP30" i="161"/>
  <c r="AN124" i="161"/>
  <c r="W26" i="161"/>
  <c r="O104" i="161"/>
  <c r="CD12" i="161"/>
  <c r="U23" i="161"/>
  <c r="AQ12" i="161"/>
  <c r="BT116" i="161"/>
  <c r="CF117" i="161"/>
  <c r="CL6" i="161"/>
  <c r="AM42" i="161"/>
  <c r="CD102" i="161"/>
  <c r="CK78" i="161"/>
  <c r="E116" i="161"/>
  <c r="K108" i="161"/>
  <c r="BX62" i="161"/>
  <c r="X68" i="161"/>
  <c r="R87" i="161"/>
  <c r="BF109" i="161"/>
  <c r="CN119" i="161"/>
  <c r="BB11" i="161"/>
  <c r="BG55" i="161"/>
  <c r="AK53" i="161"/>
  <c r="AR18" i="161"/>
  <c r="CM47" i="161"/>
  <c r="BR88" i="161"/>
  <c r="AD33" i="161"/>
  <c r="AK119" i="161"/>
  <c r="BA85" i="161"/>
  <c r="W90" i="161"/>
  <c r="BU47" i="161"/>
  <c r="AC117" i="161"/>
  <c r="S11" i="161"/>
  <c r="CS46" i="161"/>
  <c r="AY68" i="161"/>
  <c r="BE113" i="161"/>
  <c r="BZ49" i="161"/>
  <c r="CM118" i="161"/>
  <c r="CR56" i="161"/>
  <c r="AM74" i="161"/>
  <c r="F52" i="161"/>
  <c r="V76" i="161"/>
  <c r="AM39" i="161"/>
  <c r="O129" i="161"/>
  <c r="S116" i="161"/>
  <c r="BL20" i="161"/>
  <c r="N17" i="161"/>
  <c r="V56" i="161"/>
  <c r="AX40" i="161"/>
  <c r="CS69" i="161"/>
  <c r="O89" i="161"/>
  <c r="BT61" i="161"/>
  <c r="N57" i="161"/>
  <c r="BQ87" i="161"/>
  <c r="BC26" i="161"/>
  <c r="BJ8" i="161"/>
  <c r="BI73" i="161"/>
  <c r="BT87" i="161"/>
  <c r="BT41" i="161"/>
  <c r="AG98" i="161"/>
  <c r="BE19" i="161"/>
  <c r="CM49" i="161"/>
  <c r="M118" i="161"/>
  <c r="CF85" i="161"/>
  <c r="BM12" i="161"/>
  <c r="AA114" i="161"/>
  <c r="BH95" i="161"/>
  <c r="AR114" i="161"/>
  <c r="I9" i="161"/>
  <c r="C64" i="161"/>
  <c r="AZ28" i="161"/>
  <c r="BT120" i="161"/>
  <c r="L125" i="161"/>
  <c r="BA51" i="161"/>
  <c r="R8" i="161"/>
  <c r="AD51" i="161"/>
  <c r="Q113" i="161"/>
  <c r="L121" i="161"/>
  <c r="C105" i="161"/>
  <c r="J102" i="161"/>
  <c r="CI76" i="161"/>
  <c r="AW112" i="161"/>
  <c r="BL9" i="161"/>
  <c r="AD67" i="161"/>
  <c r="BA131" i="161"/>
  <c r="CQ108" i="161"/>
  <c r="AX123" i="161"/>
  <c r="AQ125" i="161"/>
  <c r="AM90" i="161"/>
  <c r="D5" i="161"/>
  <c r="D64" i="161"/>
  <c r="AC21" i="161"/>
  <c r="G51" i="161"/>
  <c r="Y123" i="161"/>
  <c r="BI79" i="161"/>
  <c r="AE78" i="161"/>
  <c r="U37" i="161"/>
  <c r="CM117" i="161"/>
  <c r="AS121" i="161"/>
  <c r="BC33" i="161"/>
  <c r="CB109" i="161"/>
  <c r="BQ13" i="161"/>
  <c r="BD56" i="161"/>
  <c r="AZ67" i="161"/>
  <c r="CO130" i="161"/>
  <c r="CL95" i="161"/>
  <c r="BQ63" i="161"/>
  <c r="CR90" i="161"/>
  <c r="BM112" i="161"/>
  <c r="N48" i="161"/>
  <c r="BZ12" i="161"/>
  <c r="BC92" i="161"/>
  <c r="AC46" i="161"/>
  <c r="Z79" i="161"/>
  <c r="E23" i="161"/>
  <c r="AR75" i="161"/>
  <c r="BK121" i="161"/>
  <c r="AD42" i="161"/>
  <c r="BF79" i="161"/>
  <c r="AB94" i="161"/>
  <c r="CM122" i="161"/>
  <c r="CK115" i="161"/>
  <c r="AG87" i="161"/>
  <c r="CS28" i="161"/>
  <c r="BF94" i="161"/>
  <c r="AZ92" i="161"/>
  <c r="BN42" i="161"/>
  <c r="AN67" i="161"/>
  <c r="CP118" i="161"/>
  <c r="Z78" i="161"/>
  <c r="K30" i="161"/>
  <c r="CO129" i="161"/>
  <c r="D16" i="161"/>
  <c r="E81" i="161"/>
  <c r="CI132" i="161"/>
  <c r="BK90" i="161"/>
  <c r="AQ121" i="161"/>
  <c r="W109" i="161"/>
  <c r="BZ74" i="161"/>
  <c r="BG109" i="161"/>
  <c r="AT107" i="161"/>
  <c r="R29" i="161"/>
  <c r="X28" i="161"/>
  <c r="BZ4" i="161"/>
  <c r="BG10" i="161"/>
  <c r="K54" i="161"/>
  <c r="BW51" i="161"/>
  <c r="K51" i="161"/>
  <c r="CJ72" i="161"/>
  <c r="CC69" i="161"/>
  <c r="AE18" i="161"/>
  <c r="CT3" i="161"/>
  <c r="BT15" i="161"/>
  <c r="O75" i="161"/>
  <c r="BW50" i="161"/>
  <c r="BZ102" i="161"/>
  <c r="BK117" i="161"/>
  <c r="CF87" i="161"/>
  <c r="AN25" i="161"/>
  <c r="I29" i="161"/>
  <c r="E112" i="161"/>
  <c r="CN43" i="161"/>
  <c r="AD71" i="161"/>
  <c r="V31" i="161"/>
  <c r="Y55" i="161"/>
  <c r="BD48" i="161"/>
  <c r="CB52" i="161"/>
  <c r="P129" i="161"/>
  <c r="BI74" i="161"/>
  <c r="AR16" i="161"/>
  <c r="BZ36" i="161"/>
  <c r="CE110" i="161"/>
  <c r="BA75" i="161"/>
  <c r="O36" i="161"/>
  <c r="CU69" i="161"/>
  <c r="AW83" i="161"/>
  <c r="CT97" i="161"/>
  <c r="CT95" i="161"/>
  <c r="CP75" i="161"/>
  <c r="O24" i="161"/>
  <c r="CL4" i="161"/>
  <c r="AR24" i="161"/>
  <c r="CQ42" i="161"/>
  <c r="BS130" i="161"/>
  <c r="AU92" i="161"/>
  <c r="BG29" i="161"/>
  <c r="AG50" i="161"/>
  <c r="M9" i="161"/>
  <c r="BI84" i="161"/>
  <c r="CE19" i="161"/>
  <c r="J55" i="161"/>
  <c r="BZ92" i="161"/>
  <c r="BA10" i="161"/>
  <c r="BN96" i="161"/>
  <c r="AQ118" i="161"/>
  <c r="BR51" i="161"/>
  <c r="K53" i="161"/>
  <c r="AQ127" i="161"/>
  <c r="F24" i="161"/>
  <c r="CI109" i="161"/>
  <c r="E3" i="161"/>
  <c r="C131" i="161"/>
  <c r="BC128" i="161"/>
  <c r="BC51" i="161"/>
  <c r="BY30" i="161"/>
  <c r="D107" i="161"/>
  <c r="AO13" i="161"/>
  <c r="BU33" i="161"/>
  <c r="BG85" i="161"/>
  <c r="AP93" i="161"/>
  <c r="AV33" i="161"/>
  <c r="C41" i="161"/>
  <c r="AP111" i="161"/>
  <c r="AW114" i="161"/>
  <c r="BM88" i="161"/>
  <c r="AQ40" i="161"/>
  <c r="AT35" i="161"/>
  <c r="G21" i="161"/>
  <c r="AK82" i="161"/>
  <c r="N40" i="161"/>
  <c r="AQ41" i="161"/>
  <c r="BV104" i="161"/>
  <c r="X109" i="161"/>
  <c r="AR84" i="161"/>
  <c r="AP28" i="161"/>
  <c r="N100" i="161"/>
  <c r="CB54" i="161"/>
  <c r="M98" i="161"/>
  <c r="CH36" i="161"/>
  <c r="BH40" i="161"/>
  <c r="AT66" i="161"/>
  <c r="BL45" i="161"/>
  <c r="CG75" i="161"/>
  <c r="CB49" i="161"/>
  <c r="AP116" i="161"/>
  <c r="Z40" i="161"/>
  <c r="BV123" i="161"/>
  <c r="AR67" i="161"/>
  <c r="I83" i="161"/>
  <c r="G32" i="161"/>
  <c r="CN115" i="161"/>
  <c r="AG26" i="161"/>
  <c r="CD38" i="161"/>
  <c r="BS132" i="161"/>
  <c r="BE54" i="161"/>
  <c r="M25" i="161"/>
  <c r="BR114" i="161"/>
  <c r="BF118" i="161"/>
  <c r="I49" i="161"/>
  <c r="BJ51" i="161"/>
  <c r="CM10" i="161"/>
  <c r="BL73" i="161"/>
  <c r="BL44" i="161"/>
  <c r="H65" i="161"/>
  <c r="BW62" i="161"/>
  <c r="BE30" i="161"/>
  <c r="BG87" i="161"/>
  <c r="CH43" i="161"/>
  <c r="CN53" i="161"/>
  <c r="N44" i="161"/>
  <c r="AX66" i="161"/>
  <c r="BR31" i="161"/>
  <c r="BK74" i="161"/>
  <c r="AZ121" i="161"/>
  <c r="P30" i="161"/>
  <c r="W99" i="161"/>
  <c r="AX58" i="161"/>
  <c r="BE124" i="161"/>
  <c r="CI105" i="161"/>
  <c r="CI118" i="161"/>
  <c r="M52" i="161"/>
  <c r="W80" i="161"/>
  <c r="BZ13" i="161"/>
  <c r="BM36" i="161"/>
  <c r="CI83" i="161"/>
  <c r="BQ107" i="161"/>
  <c r="AS99" i="161"/>
  <c r="AJ78" i="161"/>
  <c r="BK128" i="161"/>
  <c r="CI61" i="161"/>
  <c r="BL122" i="161"/>
  <c r="H80" i="161"/>
  <c r="AY124" i="161"/>
  <c r="AL108" i="161"/>
  <c r="W43" i="161"/>
  <c r="R118" i="161"/>
  <c r="AJ132" i="161"/>
  <c r="AX122" i="161"/>
  <c r="BK37" i="161"/>
  <c r="BG9" i="161"/>
  <c r="W79" i="161"/>
  <c r="BD65" i="161"/>
  <c r="AG128" i="161"/>
  <c r="E74" i="161"/>
  <c r="BT97" i="161"/>
  <c r="AW115" i="161"/>
  <c r="AZ31" i="161"/>
  <c r="AR110" i="161"/>
  <c r="G124" i="161"/>
  <c r="BE10" i="161"/>
  <c r="CB74" i="161"/>
  <c r="AY106" i="161"/>
  <c r="N86" i="161"/>
  <c r="AZ64" i="161"/>
  <c r="P100" i="161"/>
  <c r="K86" i="161"/>
  <c r="CP63" i="161"/>
  <c r="CI49" i="161"/>
  <c r="CC28" i="161"/>
  <c r="AP104" i="161"/>
  <c r="AQ81" i="161"/>
  <c r="BX103" i="161"/>
  <c r="AW32" i="161"/>
  <c r="Y126" i="161"/>
  <c r="O44" i="161"/>
  <c r="AL112" i="161"/>
  <c r="BZ125" i="161"/>
  <c r="BI61" i="161"/>
  <c r="U11" i="161"/>
  <c r="R32" i="161"/>
  <c r="CD40" i="161"/>
  <c r="BW15" i="161"/>
  <c r="BL112" i="161"/>
  <c r="BQ112" i="161"/>
  <c r="CB71" i="161"/>
  <c r="CP44" i="161"/>
  <c r="BI85" i="161"/>
  <c r="BZ10" i="161"/>
  <c r="N63" i="161"/>
  <c r="BM124" i="161"/>
  <c r="V8" i="161"/>
  <c r="BE46" i="161"/>
  <c r="BB130" i="161"/>
  <c r="AB67" i="161"/>
  <c r="AV24" i="161"/>
  <c r="CA73" i="161"/>
  <c r="I76" i="161"/>
  <c r="CQ90" i="161"/>
  <c r="BN27" i="161"/>
  <c r="P79" i="161"/>
  <c r="AZ5" i="161"/>
  <c r="AV50" i="161"/>
  <c r="BR82" i="161"/>
  <c r="BD75" i="161"/>
  <c r="BJ20" i="161"/>
  <c r="E4" i="161"/>
  <c r="CR128" i="161"/>
  <c r="AV116" i="161"/>
  <c r="BS19" i="161"/>
  <c r="T54" i="161"/>
  <c r="CG107" i="161"/>
  <c r="CN40" i="161"/>
  <c r="W71" i="161"/>
  <c r="AL37" i="161"/>
  <c r="D110" i="161"/>
  <c r="CS45" i="161"/>
  <c r="BL14" i="161"/>
  <c r="BZ11" i="161"/>
  <c r="AK70" i="161"/>
  <c r="S42" i="161"/>
  <c r="BF112" i="161"/>
  <c r="Q15" i="161"/>
  <c r="F98" i="161"/>
  <c r="U44" i="161"/>
  <c r="AQ42" i="161"/>
  <c r="U124" i="161"/>
  <c r="BK124" i="161"/>
  <c r="D63" i="161"/>
  <c r="G104" i="161"/>
  <c r="Y51" i="161"/>
  <c r="AW23" i="161"/>
  <c r="BD3" i="161"/>
  <c r="I26" i="161"/>
  <c r="T67" i="161"/>
  <c r="U113" i="161"/>
  <c r="BF99" i="161"/>
  <c r="AB47" i="161"/>
  <c r="AF127" i="161"/>
  <c r="BF69" i="161"/>
  <c r="BT36" i="161"/>
  <c r="AW93" i="161"/>
  <c r="CD31" i="161"/>
  <c r="AC86" i="161"/>
  <c r="S56" i="161"/>
  <c r="BG115" i="161"/>
  <c r="K55" i="161"/>
  <c r="AN93" i="161"/>
  <c r="S97" i="161"/>
  <c r="BY67" i="161"/>
  <c r="AO5" i="161"/>
  <c r="U73" i="161"/>
  <c r="CE112" i="161"/>
  <c r="CA88" i="161"/>
  <c r="BQ31" i="161"/>
  <c r="H9" i="161"/>
  <c r="CF82" i="161"/>
  <c r="G86" i="161"/>
  <c r="CL26" i="161"/>
  <c r="BD12" i="161"/>
  <c r="CG8" i="161"/>
  <c r="Y78" i="161"/>
  <c r="BH6" i="161"/>
  <c r="J8" i="161"/>
  <c r="BG28" i="161"/>
  <c r="O78" i="161"/>
  <c r="C98" i="161"/>
  <c r="AD13" i="161"/>
  <c r="AK114" i="161"/>
  <c r="N70" i="161"/>
  <c r="CA98" i="161"/>
  <c r="AU25" i="161"/>
  <c r="BU109" i="161"/>
  <c r="AG13" i="161"/>
  <c r="J27" i="161"/>
  <c r="CU97" i="161"/>
  <c r="AN110" i="161"/>
  <c r="BV99" i="161"/>
  <c r="T96" i="161"/>
  <c r="CA77" i="161"/>
  <c r="V41" i="161"/>
  <c r="BG64" i="161"/>
  <c r="BB98" i="161"/>
  <c r="AD73" i="161"/>
  <c r="BX17" i="161"/>
  <c r="BQ67" i="161"/>
  <c r="BC31" i="161"/>
  <c r="BI96" i="161"/>
  <c r="F127" i="161"/>
  <c r="AZ129" i="161"/>
  <c r="AO123" i="161"/>
  <c r="AU31" i="161"/>
  <c r="AW3" i="161"/>
  <c r="AB17" i="161"/>
  <c r="AU117" i="161"/>
  <c r="Y117" i="161"/>
  <c r="CM79" i="161"/>
  <c r="BB28" i="161"/>
  <c r="CF33" i="161"/>
  <c r="V53" i="161"/>
  <c r="S81" i="161"/>
  <c r="AL63" i="161"/>
  <c r="AB8" i="161"/>
  <c r="BU35" i="161"/>
  <c r="AM62" i="161"/>
  <c r="BZ82" i="161"/>
  <c r="CB83" i="161"/>
  <c r="AN11" i="161"/>
  <c r="D111" i="161"/>
  <c r="AF39" i="161"/>
  <c r="AT58" i="161"/>
  <c r="CG19" i="161"/>
  <c r="CN100" i="161"/>
  <c r="CC119" i="161"/>
  <c r="CK102" i="161"/>
  <c r="CE129" i="161"/>
  <c r="BJ89" i="161"/>
  <c r="BU102" i="161"/>
  <c r="AJ120" i="161"/>
  <c r="BG92" i="161"/>
  <c r="BW26" i="161"/>
  <c r="U61" i="161"/>
  <c r="AC30" i="161"/>
  <c r="N68" i="161"/>
  <c r="CM32" i="161"/>
  <c r="BR69" i="161"/>
  <c r="V87" i="161"/>
  <c r="CA81" i="161"/>
  <c r="D66" i="161"/>
  <c r="V7" i="161"/>
  <c r="AQ47" i="161"/>
  <c r="BN95" i="161"/>
  <c r="CN74" i="161"/>
  <c r="U17" i="161"/>
  <c r="BH57" i="161"/>
  <c r="AM109" i="161"/>
  <c r="CD64" i="161"/>
  <c r="BI105" i="161"/>
  <c r="Y54" i="161"/>
  <c r="Q44" i="161"/>
  <c r="BE13" i="161"/>
  <c r="CO11" i="161"/>
  <c r="AF62" i="161"/>
  <c r="AR95" i="161"/>
  <c r="AB58" i="161"/>
  <c r="AP98" i="161"/>
  <c r="AG34" i="161"/>
  <c r="F131" i="161"/>
  <c r="CB87" i="161"/>
  <c r="T5" i="161"/>
  <c r="CD45" i="161"/>
  <c r="AQ82" i="161"/>
  <c r="G8" i="161"/>
  <c r="CF20" i="161"/>
  <c r="P47" i="161"/>
  <c r="M102" i="161"/>
  <c r="BU59" i="161"/>
  <c r="CV59" i="161" s="1"/>
  <c r="AP125" i="161"/>
  <c r="CR15" i="161"/>
  <c r="Y63" i="161"/>
  <c r="CA112" i="161"/>
  <c r="CD20" i="161"/>
  <c r="I75" i="161"/>
  <c r="V16" i="161"/>
  <c r="P90" i="161"/>
  <c r="AV127" i="161"/>
  <c r="CK81" i="161"/>
  <c r="Z117" i="161"/>
  <c r="AN102" i="161"/>
  <c r="AW6" i="161"/>
  <c r="W86" i="161"/>
  <c r="AW29" i="161"/>
  <c r="CU34" i="161"/>
  <c r="CL36" i="161"/>
  <c r="BS82" i="161"/>
  <c r="CM93" i="161"/>
  <c r="BE43" i="161"/>
  <c r="C104" i="161"/>
  <c r="D90" i="161"/>
  <c r="AC47" i="161"/>
  <c r="AQ50" i="161"/>
  <c r="D67" i="161"/>
  <c r="CU124" i="161"/>
  <c r="N113" i="161"/>
  <c r="AU13" i="161"/>
  <c r="E123" i="161"/>
  <c r="Q14" i="161"/>
  <c r="BY16" i="161"/>
  <c r="AO100" i="161"/>
  <c r="BD4" i="161"/>
  <c r="I69" i="161"/>
  <c r="G129" i="161"/>
  <c r="Y104" i="161"/>
  <c r="AT74" i="161"/>
  <c r="V65" i="161"/>
  <c r="AF114" i="161"/>
  <c r="I92" i="161"/>
  <c r="N43" i="161"/>
  <c r="Y13" i="161"/>
  <c r="S108" i="161"/>
  <c r="CH38" i="161"/>
  <c r="CC20" i="161"/>
  <c r="CG78" i="161"/>
  <c r="BN50" i="161"/>
  <c r="AU44" i="161"/>
  <c r="AJ126" i="161"/>
  <c r="AE127" i="161"/>
  <c r="J61" i="161"/>
  <c r="AU128" i="161"/>
  <c r="CJ54" i="161"/>
  <c r="CT126" i="161"/>
  <c r="CS82" i="161"/>
  <c r="AP15" i="161"/>
  <c r="CH114" i="161"/>
  <c r="CJ11" i="161"/>
  <c r="BH8" i="161"/>
  <c r="CB66" i="161"/>
  <c r="D49" i="161"/>
  <c r="CF104" i="161"/>
  <c r="BS125" i="161"/>
  <c r="BM14" i="161"/>
  <c r="BV58" i="161"/>
  <c r="BL61" i="161"/>
  <c r="BV82" i="161"/>
  <c r="AD30" i="161"/>
  <c r="CF71" i="161"/>
  <c r="BE89" i="161"/>
  <c r="CD95" i="161"/>
  <c r="BA69" i="161"/>
  <c r="AG54" i="161"/>
  <c r="BI53" i="161"/>
  <c r="CA69" i="161"/>
  <c r="CJ48" i="161"/>
  <c r="AQ74" i="161"/>
  <c r="CI91" i="161"/>
  <c r="AW98" i="161"/>
  <c r="BJ35" i="161"/>
  <c r="CE96" i="161"/>
  <c r="BJ7" i="161"/>
  <c r="BQ37" i="161"/>
  <c r="Z76" i="161"/>
  <c r="AR57" i="161"/>
  <c r="AW43" i="161"/>
  <c r="CB129" i="161"/>
  <c r="AL104" i="161"/>
  <c r="AD83" i="161"/>
  <c r="AP37" i="161"/>
  <c r="BI51" i="161"/>
  <c r="BW14" i="161"/>
  <c r="I119" i="161"/>
  <c r="AC112" i="161"/>
  <c r="AE112" i="161"/>
  <c r="CD87" i="161"/>
  <c r="Z49" i="161"/>
  <c r="C120" i="161"/>
  <c r="AT99" i="161"/>
  <c r="BZ79" i="161"/>
  <c r="AM96" i="161"/>
  <c r="P40" i="161"/>
  <c r="BB50" i="161"/>
  <c r="X78" i="161"/>
  <c r="AL41" i="161"/>
  <c r="BR27" i="161"/>
  <c r="BL32" i="161"/>
  <c r="CM48" i="161"/>
  <c r="AF83" i="161"/>
  <c r="AW48" i="161"/>
  <c r="BA106" i="161"/>
  <c r="CB85" i="161"/>
  <c r="BC132" i="161"/>
  <c r="R55" i="161"/>
  <c r="BD63" i="161"/>
  <c r="BX58" i="161"/>
  <c r="N108" i="161"/>
  <c r="BG108" i="161"/>
  <c r="AS36" i="161"/>
  <c r="CK126" i="161"/>
  <c r="CA6" i="161"/>
  <c r="BN106" i="161"/>
  <c r="CD50" i="161"/>
  <c r="E111" i="161"/>
  <c r="AA125" i="161"/>
  <c r="AC108" i="161"/>
  <c r="Y46" i="161"/>
  <c r="AU75" i="161"/>
  <c r="CD62" i="161"/>
  <c r="BK66" i="161"/>
  <c r="BX88" i="161"/>
  <c r="BE82" i="161"/>
  <c r="AQ102" i="161"/>
  <c r="U96" i="161"/>
  <c r="BU40" i="161"/>
  <c r="M66" i="161"/>
  <c r="AJ56" i="161"/>
  <c r="CB34" i="161"/>
  <c r="BS75" i="161"/>
  <c r="BX14" i="161"/>
  <c r="Q77" i="161"/>
  <c r="M109" i="161"/>
  <c r="BS55" i="161"/>
  <c r="AA117" i="161"/>
  <c r="CD4" i="161"/>
  <c r="AV99" i="161"/>
  <c r="P54" i="161"/>
  <c r="J3" i="161"/>
  <c r="CI60" i="161"/>
  <c r="BH100" i="161"/>
  <c r="CG66" i="161"/>
  <c r="AQ60" i="161"/>
  <c r="BN54" i="161"/>
  <c r="BF31" i="161"/>
  <c r="CE128" i="161"/>
  <c r="AE93" i="161"/>
  <c r="AF30" i="161"/>
  <c r="BV51" i="161"/>
  <c r="CU60" i="161"/>
  <c r="G110" i="161"/>
  <c r="AW41" i="161"/>
  <c r="E93" i="161"/>
  <c r="BT62" i="161"/>
  <c r="J79" i="161"/>
  <c r="CE74" i="161"/>
  <c r="CM43" i="161"/>
  <c r="CH96" i="161"/>
  <c r="BH106" i="161"/>
  <c r="P7" i="161"/>
  <c r="AK111" i="161"/>
  <c r="BN91" i="161"/>
  <c r="Z63" i="161"/>
  <c r="CE132" i="161"/>
  <c r="CB6" i="161"/>
  <c r="BB14" i="161"/>
  <c r="BZ5" i="161"/>
  <c r="CQ44" i="161"/>
  <c r="AX131" i="161"/>
  <c r="CC74" i="161"/>
  <c r="AK29" i="161"/>
  <c r="N23" i="161"/>
  <c r="BM66" i="161"/>
  <c r="CJ89" i="161"/>
  <c r="U99" i="161"/>
  <c r="X66" i="161"/>
  <c r="BE126" i="161"/>
  <c r="Z19" i="161"/>
  <c r="CK84" i="161"/>
  <c r="AU23" i="161"/>
  <c r="AM41" i="161"/>
  <c r="AB26" i="161"/>
  <c r="CM114" i="161"/>
  <c r="S46" i="161"/>
  <c r="CJ32" i="161"/>
  <c r="CR99" i="161"/>
  <c r="AT73" i="161"/>
  <c r="AK126" i="161"/>
  <c r="AO85" i="161"/>
  <c r="BI70" i="161"/>
  <c r="AW53" i="161"/>
  <c r="BW105" i="161"/>
  <c r="BZ127" i="161"/>
  <c r="AY72" i="161"/>
  <c r="AT47" i="161"/>
  <c r="CF111" i="161"/>
  <c r="W33" i="161"/>
  <c r="R109" i="161"/>
  <c r="K59" i="161"/>
  <c r="CL111" i="161"/>
  <c r="K90" i="161"/>
  <c r="AB57" i="161"/>
  <c r="CO49" i="161"/>
  <c r="BM93" i="161"/>
  <c r="V46" i="161"/>
  <c r="K36" i="161"/>
  <c r="BS115" i="161"/>
  <c r="CF65" i="161"/>
  <c r="AP42" i="161"/>
  <c r="CE63" i="161"/>
  <c r="AX39" i="161"/>
  <c r="AU32" i="161"/>
  <c r="AG110" i="161"/>
  <c r="BV15" i="161"/>
  <c r="C113" i="161"/>
  <c r="AO28" i="161"/>
  <c r="CM36" i="161"/>
  <c r="BE96" i="161"/>
  <c r="G112" i="161"/>
  <c r="AP13" i="161"/>
  <c r="BG36" i="161"/>
  <c r="AU93" i="161"/>
  <c r="AN129" i="161"/>
  <c r="BB36" i="161"/>
  <c r="BU18" i="161"/>
  <c r="G100" i="161"/>
  <c r="BZ8" i="161"/>
  <c r="T65" i="161"/>
  <c r="D18" i="161"/>
  <c r="F28" i="161"/>
  <c r="CA32" i="161"/>
  <c r="CI117" i="161"/>
  <c r="U48" i="161"/>
  <c r="AJ108" i="161"/>
  <c r="AP94" i="161"/>
  <c r="AF48" i="161"/>
  <c r="AJ100" i="161"/>
  <c r="CI72" i="161"/>
  <c r="M50" i="161"/>
  <c r="S98" i="161"/>
  <c r="CK51" i="161"/>
  <c r="CO96" i="161"/>
  <c r="CQ34" i="161"/>
  <c r="BU80" i="161"/>
  <c r="CL109" i="161"/>
  <c r="CU89" i="161"/>
  <c r="D52" i="161"/>
  <c r="BH23" i="161"/>
  <c r="E108" i="161"/>
  <c r="I65" i="161"/>
  <c r="BJ106" i="161"/>
  <c r="CL126" i="161"/>
  <c r="CK117" i="161"/>
  <c r="CS22" i="161"/>
  <c r="I30" i="161"/>
  <c r="AL71" i="161"/>
  <c r="BJ19" i="161"/>
  <c r="O84" i="161"/>
  <c r="V124" i="161"/>
  <c r="BR4" i="161"/>
  <c r="CE50" i="161"/>
  <c r="CB126" i="161"/>
  <c r="CG100" i="161"/>
  <c r="AU90" i="161"/>
  <c r="BW88" i="161"/>
  <c r="BC63" i="161"/>
  <c r="BG105" i="161"/>
  <c r="CL50" i="161"/>
  <c r="U38" i="161"/>
  <c r="Y58" i="161"/>
  <c r="BL53" i="161"/>
  <c r="N76" i="161"/>
  <c r="BE52" i="161"/>
  <c r="Z35" i="161"/>
  <c r="AN86" i="161"/>
  <c r="CP16" i="161"/>
  <c r="CC63" i="161"/>
  <c r="AY37" i="161"/>
  <c r="T116" i="161"/>
  <c r="CN132" i="161"/>
  <c r="E6" i="161"/>
  <c r="BV77" i="161"/>
  <c r="AD12" i="161"/>
  <c r="BY69" i="161"/>
  <c r="CO14" i="161"/>
  <c r="AS13" i="161"/>
  <c r="CQ67" i="161"/>
  <c r="AE123" i="161"/>
  <c r="BE44" i="161"/>
  <c r="J62" i="161"/>
  <c r="C107" i="161"/>
  <c r="CG37" i="161"/>
  <c r="BE99" i="161"/>
  <c r="AP121" i="161"/>
  <c r="P123" i="161"/>
  <c r="BG125" i="161"/>
  <c r="CC22" i="161"/>
  <c r="F111" i="161"/>
  <c r="O7" i="161"/>
  <c r="D43" i="161"/>
  <c r="P92" i="161"/>
  <c r="BH59" i="161"/>
  <c r="BE114" i="161"/>
  <c r="D74" i="161"/>
  <c r="BE108" i="161"/>
  <c r="T103" i="161"/>
  <c r="AX103" i="161"/>
  <c r="AD66" i="161"/>
  <c r="BY121" i="161"/>
  <c r="CK47" i="161"/>
  <c r="F78" i="161"/>
  <c r="CD53" i="161"/>
  <c r="CO86" i="161"/>
  <c r="BI75" i="161"/>
  <c r="CL15" i="161"/>
  <c r="S114" i="161"/>
  <c r="CI73" i="161"/>
  <c r="P88" i="161"/>
  <c r="BT77" i="161"/>
  <c r="BF93" i="161"/>
  <c r="CM112" i="161"/>
  <c r="BN76" i="161"/>
  <c r="CO128" i="161"/>
  <c r="CR79" i="161"/>
  <c r="AQ18" i="161"/>
  <c r="AL47" i="161"/>
  <c r="BJ21" i="161"/>
  <c r="N32" i="161"/>
  <c r="BC29" i="161"/>
  <c r="N55" i="161"/>
  <c r="S86" i="161"/>
  <c r="BH36" i="161"/>
  <c r="CU71" i="161"/>
  <c r="BE62" i="161"/>
  <c r="AB16" i="161"/>
  <c r="X99" i="161"/>
  <c r="AD95" i="161"/>
  <c r="AU26" i="161"/>
  <c r="CB24" i="161"/>
  <c r="CF128" i="161"/>
  <c r="CF35" i="161"/>
  <c r="CR118" i="161"/>
  <c r="CE107" i="161"/>
  <c r="CA40" i="161"/>
  <c r="AO37" i="161"/>
  <c r="P73" i="161"/>
  <c r="BV62" i="161"/>
  <c r="AK76" i="161"/>
  <c r="BZ53" i="161"/>
  <c r="CB76" i="161"/>
  <c r="BR9" i="161"/>
  <c r="CE25" i="161"/>
  <c r="BH98" i="161"/>
  <c r="AX32" i="161"/>
  <c r="J28" i="161"/>
  <c r="CF76" i="161"/>
  <c r="H25" i="161"/>
  <c r="BH120" i="161"/>
  <c r="AY88" i="161"/>
  <c r="M92" i="161"/>
  <c r="BN101" i="161"/>
  <c r="BE107" i="161"/>
  <c r="BU9" i="161"/>
  <c r="BC93" i="161"/>
  <c r="BA89" i="161"/>
  <c r="L92" i="161"/>
  <c r="P122" i="161"/>
  <c r="AR97" i="161"/>
  <c r="CK109" i="161"/>
  <c r="CM73" i="161"/>
  <c r="BE80" i="161"/>
  <c r="J84" i="161"/>
  <c r="AV16" i="161"/>
  <c r="AK112" i="161"/>
  <c r="CG29" i="161"/>
  <c r="CR18" i="161"/>
  <c r="AU55" i="161"/>
  <c r="S125" i="161"/>
  <c r="I40" i="161"/>
  <c r="BK76" i="161"/>
  <c r="C26" i="161"/>
  <c r="AX30" i="161"/>
  <c r="BB73" i="161"/>
  <c r="AK107" i="161"/>
  <c r="T21" i="161"/>
  <c r="E104" i="161"/>
  <c r="BC70" i="161"/>
  <c r="AU81" i="161"/>
  <c r="CA65" i="161"/>
  <c r="BQ47" i="161"/>
  <c r="AN43" i="161"/>
  <c r="BC56" i="161"/>
  <c r="J30" i="161"/>
  <c r="AL19" i="161"/>
  <c r="BI38" i="161"/>
  <c r="T69" i="161"/>
  <c r="AO86" i="161"/>
  <c r="P32" i="161"/>
  <c r="BM125" i="161"/>
  <c r="G48" i="161"/>
  <c r="AS113" i="161"/>
  <c r="BH20" i="161"/>
  <c r="CG91" i="161"/>
  <c r="AN123" i="161"/>
  <c r="BJ68" i="161"/>
  <c r="U35" i="161"/>
  <c r="CS84" i="161"/>
  <c r="CG43" i="161"/>
  <c r="AL64" i="161"/>
  <c r="N120" i="161"/>
  <c r="N28" i="161"/>
  <c r="AO115" i="161"/>
  <c r="AX88" i="161"/>
  <c r="AP66" i="161"/>
  <c r="W128" i="161"/>
  <c r="O70" i="161"/>
  <c r="BF40" i="161"/>
  <c r="AY14" i="161"/>
  <c r="AR76" i="161"/>
  <c r="V12" i="161"/>
  <c r="E55" i="161"/>
  <c r="BM97" i="161"/>
  <c r="BD53" i="161"/>
  <c r="D26" i="161"/>
  <c r="K88" i="161"/>
  <c r="AR54" i="161"/>
  <c r="BR111" i="161"/>
  <c r="AP69" i="161"/>
  <c r="BX57" i="161"/>
  <c r="AQ128" i="161"/>
  <c r="CK94" i="161"/>
  <c r="V42" i="161"/>
  <c r="BF88" i="161"/>
  <c r="BG30" i="161"/>
  <c r="AX22" i="161"/>
  <c r="G96" i="161"/>
  <c r="CK113" i="161"/>
  <c r="CA84" i="161"/>
  <c r="AN92" i="161"/>
  <c r="CO74" i="161"/>
  <c r="CI19" i="161"/>
  <c r="CQ60" i="161"/>
  <c r="BR49" i="161"/>
  <c r="CH88" i="161"/>
  <c r="F29" i="161"/>
  <c r="BD74" i="161"/>
  <c r="AY52" i="161"/>
  <c r="BE38" i="161"/>
  <c r="CA39" i="161"/>
  <c r="F17" i="161"/>
  <c r="CN84" i="161"/>
  <c r="AO4" i="161"/>
  <c r="CT104" i="161"/>
  <c r="BX33" i="161"/>
  <c r="BT101" i="161"/>
  <c r="AB36" i="161"/>
  <c r="AJ14" i="161"/>
  <c r="CJ123" i="161"/>
  <c r="CI31" i="161"/>
  <c r="N98" i="161"/>
  <c r="AY76" i="161"/>
  <c r="P112" i="161"/>
  <c r="CB27" i="161"/>
  <c r="CV27" i="161" s="1"/>
  <c r="BX107" i="161"/>
  <c r="CC129" i="161"/>
  <c r="AZ78" i="161"/>
  <c r="AC123" i="161"/>
  <c r="BS77" i="161"/>
  <c r="AW120" i="161"/>
  <c r="T23" i="161"/>
  <c r="CL23" i="161"/>
  <c r="CQ28" i="161"/>
  <c r="E131" i="161"/>
  <c r="BF34" i="161"/>
  <c r="I51" i="161"/>
  <c r="BF92" i="161"/>
  <c r="CK52" i="161"/>
  <c r="CQ73" i="161"/>
  <c r="I56" i="161"/>
  <c r="CB17" i="161"/>
  <c r="BK31" i="161"/>
  <c r="AA17" i="161"/>
  <c r="BL110" i="161"/>
  <c r="AV104" i="161"/>
  <c r="AF122" i="161"/>
  <c r="BH22" i="161"/>
  <c r="BB34" i="161"/>
  <c r="CE4" i="161"/>
  <c r="AN24" i="161"/>
  <c r="I94" i="161"/>
  <c r="BN77" i="161"/>
  <c r="BI31" i="161"/>
  <c r="BQ52" i="161"/>
  <c r="BC13" i="161"/>
  <c r="AN89" i="161"/>
  <c r="CG94" i="161"/>
  <c r="BK96" i="161"/>
  <c r="P84" i="161"/>
  <c r="CD46" i="161"/>
  <c r="AS25" i="161"/>
  <c r="Y130" i="161"/>
  <c r="BC78" i="161"/>
  <c r="BJ124" i="161"/>
  <c r="BA107" i="161"/>
  <c r="AS39" i="161"/>
  <c r="AB93" i="161"/>
  <c r="CS100" i="161"/>
  <c r="BJ57" i="161"/>
  <c r="AD59" i="161"/>
  <c r="Y12" i="161"/>
  <c r="BA56" i="161"/>
  <c r="BA63" i="161"/>
  <c r="R34" i="161"/>
  <c r="CK33" i="161"/>
  <c r="CC14" i="161"/>
  <c r="Q102" i="161"/>
  <c r="AF35" i="161"/>
  <c r="BF77" i="161"/>
  <c r="BR70" i="161"/>
  <c r="BE58" i="161"/>
  <c r="AZ26" i="161"/>
  <c r="BK8" i="161"/>
  <c r="BQ34" i="161"/>
  <c r="N3" i="161"/>
  <c r="AR127" i="161"/>
  <c r="CU57" i="161"/>
  <c r="J54" i="161"/>
  <c r="J138" i="161" s="1"/>
  <c r="BB99" i="161"/>
  <c r="AF5" i="161"/>
  <c r="K101" i="161"/>
  <c r="BR13" i="161"/>
  <c r="L112" i="161"/>
  <c r="AL58" i="161"/>
  <c r="BR67" i="161"/>
  <c r="AZ45" i="161"/>
  <c r="S145" i="161" s="1"/>
  <c r="Y119" i="161"/>
  <c r="CT106" i="161"/>
  <c r="AF115" i="161"/>
  <c r="BY68" i="161"/>
  <c r="BI3" i="161"/>
  <c r="BV116" i="161"/>
  <c r="AX101" i="161"/>
  <c r="CD56" i="161"/>
  <c r="CV56" i="161" s="1"/>
  <c r="AY81" i="161"/>
  <c r="O5" i="161"/>
  <c r="CF26" i="161"/>
  <c r="BI68" i="161"/>
  <c r="D10" i="161"/>
  <c r="Z32" i="161"/>
  <c r="P87" i="161"/>
  <c r="BL131" i="161"/>
  <c r="CE38" i="161"/>
  <c r="J129" i="161"/>
  <c r="AL98" i="161"/>
  <c r="BF42" i="161"/>
  <c r="M115" i="161"/>
  <c r="AJ68" i="161"/>
  <c r="CJ65" i="161"/>
  <c r="BV121" i="161"/>
  <c r="CS62" i="161"/>
  <c r="CC8" i="161"/>
  <c r="CS20" i="161"/>
  <c r="AK33" i="161"/>
  <c r="BN6" i="161"/>
  <c r="AR35" i="161"/>
  <c r="AY60" i="161"/>
  <c r="BI108" i="161"/>
  <c r="AD53" i="161"/>
  <c r="AV119" i="161"/>
  <c r="BT50" i="161"/>
  <c r="AF46" i="161"/>
  <c r="CN13" i="161"/>
  <c r="P41" i="161"/>
  <c r="AM110" i="161"/>
  <c r="BQ128" i="161"/>
  <c r="CV128" i="161" s="1"/>
  <c r="T43" i="161"/>
  <c r="CC10" i="161"/>
  <c r="AD50" i="161"/>
  <c r="I8" i="161"/>
  <c r="N11" i="161"/>
  <c r="CO114" i="161"/>
  <c r="CN16" i="161"/>
  <c r="Y60" i="161"/>
  <c r="Y139" i="161" s="1"/>
  <c r="CE51" i="161"/>
  <c r="E44" i="161"/>
  <c r="P24" i="161"/>
  <c r="CR10" i="161"/>
  <c r="K99" i="161"/>
  <c r="BD117" i="161"/>
  <c r="BX132" i="161"/>
  <c r="AR92" i="161"/>
  <c r="BF52" i="161"/>
  <c r="D14" i="161"/>
  <c r="BS64" i="161"/>
  <c r="AF64" i="161"/>
  <c r="AZ65" i="161"/>
  <c r="BF35" i="161"/>
  <c r="AD124" i="161"/>
  <c r="BW96" i="161"/>
  <c r="CV96" i="161" s="1"/>
  <c r="P109" i="161"/>
  <c r="Q107" i="161"/>
  <c r="CS33" i="161"/>
  <c r="AS14" i="161"/>
  <c r="R65" i="161"/>
  <c r="CB33" i="161"/>
  <c r="BR118" i="161"/>
  <c r="CH99" i="161"/>
  <c r="BF85" i="161"/>
  <c r="CI21" i="161"/>
  <c r="K79" i="161"/>
  <c r="BQ41" i="161"/>
  <c r="AC99" i="161"/>
  <c r="AK13" i="161"/>
  <c r="BG44" i="161"/>
  <c r="BC113" i="161"/>
  <c r="BL79" i="161"/>
  <c r="O52" i="161"/>
  <c r="AT57" i="161"/>
  <c r="BK110" i="161"/>
  <c r="CL93" i="161"/>
  <c r="CS18" i="161"/>
  <c r="AF100" i="161"/>
  <c r="AC89" i="161"/>
  <c r="BS45" i="161"/>
  <c r="W119" i="161"/>
  <c r="Q30" i="161"/>
  <c r="BH72" i="161"/>
  <c r="CT81" i="161"/>
  <c r="BR81" i="161"/>
  <c r="CA109" i="161"/>
  <c r="BR5" i="161"/>
  <c r="CV5" i="161" s="1"/>
  <c r="BK5" i="161"/>
  <c r="AV53" i="161"/>
  <c r="E90" i="161"/>
  <c r="CE48" i="161"/>
  <c r="CA66" i="161"/>
  <c r="I108" i="161"/>
  <c r="CF21" i="161"/>
  <c r="G95" i="161"/>
  <c r="AD116" i="161"/>
  <c r="X111" i="161"/>
  <c r="AZ82" i="161"/>
  <c r="BE67" i="161"/>
  <c r="BX38" i="161"/>
  <c r="Q24" i="161"/>
  <c r="BC89" i="161"/>
  <c r="AT87" i="161"/>
  <c r="CC94" i="161"/>
  <c r="AU79" i="161"/>
  <c r="H110" i="161"/>
  <c r="BQ60" i="161"/>
  <c r="AJ52" i="161"/>
  <c r="L48" i="161"/>
  <c r="BV48" i="161"/>
  <c r="CR17" i="161"/>
  <c r="T72" i="161"/>
  <c r="CE71" i="161"/>
  <c r="CF19" i="161"/>
  <c r="AL100" i="161"/>
  <c r="J11" i="161"/>
  <c r="X63" i="161"/>
  <c r="BV110" i="161"/>
  <c r="CG111" i="161"/>
  <c r="AM97" i="161"/>
  <c r="I21" i="161"/>
  <c r="BW6" i="161"/>
  <c r="U114" i="161"/>
  <c r="BZ114" i="161"/>
  <c r="BX97" i="161"/>
  <c r="CO97" i="161"/>
  <c r="AL120" i="161"/>
  <c r="Z24" i="161"/>
  <c r="Y110" i="161"/>
  <c r="BJ16" i="161"/>
  <c r="AY40" i="161"/>
  <c r="AT15" i="161"/>
  <c r="C95" i="161"/>
  <c r="G68" i="161"/>
  <c r="CB113" i="161"/>
  <c r="AD16" i="161"/>
  <c r="AF130" i="161"/>
  <c r="T68" i="161"/>
  <c r="CA3" i="161"/>
  <c r="CS124" i="161"/>
  <c r="AF112" i="161"/>
  <c r="BV79" i="161"/>
  <c r="BL66" i="161"/>
  <c r="BQ3" i="161"/>
  <c r="Z86" i="161"/>
  <c r="CO46" i="161"/>
  <c r="BY130" i="161"/>
  <c r="AJ24" i="161"/>
  <c r="BU77" i="161"/>
  <c r="AX96" i="161"/>
  <c r="AD47" i="161"/>
  <c r="AD139" i="161" s="1"/>
  <c r="BF38" i="161"/>
  <c r="AN65" i="161"/>
  <c r="BN15" i="161"/>
  <c r="BY93" i="161"/>
  <c r="K81" i="161"/>
  <c r="C102" i="161"/>
  <c r="P46" i="161"/>
  <c r="BW68" i="161"/>
  <c r="AT53" i="161"/>
  <c r="BK92" i="161"/>
  <c r="H58" i="161"/>
  <c r="K3" i="161"/>
  <c r="CP81" i="161"/>
  <c r="AK46" i="161"/>
  <c r="AU125" i="161"/>
  <c r="C119" i="161"/>
  <c r="C139" i="161" s="1"/>
  <c r="CH128" i="161"/>
  <c r="BX39" i="161"/>
  <c r="AA100" i="161"/>
  <c r="AA104" i="161"/>
  <c r="BH3" i="161"/>
  <c r="AY71" i="161"/>
  <c r="CF67" i="161"/>
  <c r="AQ69" i="161"/>
  <c r="BI110" i="161"/>
  <c r="BI58" i="161"/>
  <c r="V120" i="161"/>
  <c r="CP117" i="161"/>
  <c r="BN98" i="161"/>
  <c r="AW108" i="161"/>
  <c r="BD31" i="161"/>
  <c r="Q109" i="161"/>
  <c r="Q51" i="161"/>
  <c r="AL67" i="161"/>
  <c r="BU111" i="161"/>
  <c r="K45" i="161"/>
  <c r="CK87" i="161"/>
  <c r="CC80" i="161"/>
  <c r="BL41" i="161"/>
  <c r="BM77" i="161"/>
  <c r="AB6" i="161"/>
  <c r="BK52" i="161"/>
  <c r="AN73" i="161"/>
  <c r="BT31" i="161"/>
  <c r="N88" i="161"/>
  <c r="AJ17" i="161"/>
  <c r="AS33" i="161"/>
  <c r="C126" i="161"/>
  <c r="AX63" i="161"/>
  <c r="AS31" i="161"/>
  <c r="CG121" i="161"/>
  <c r="C45" i="161"/>
  <c r="BL29" i="161"/>
  <c r="AP129" i="161"/>
  <c r="BM25" i="161"/>
  <c r="E42" i="161"/>
  <c r="E139" i="161" s="1"/>
  <c r="BU65" i="161"/>
  <c r="AC36" i="161"/>
  <c r="AC120" i="161"/>
  <c r="CC32" i="161"/>
  <c r="U31" i="161"/>
  <c r="CM63" i="161"/>
  <c r="AE122" i="161"/>
  <c r="AR111" i="161"/>
  <c r="BU14" i="161"/>
  <c r="CQ16" i="161"/>
  <c r="CE76" i="161"/>
  <c r="S53" i="161"/>
  <c r="L61" i="161"/>
  <c r="AP7" i="161"/>
  <c r="CD91" i="161"/>
  <c r="CS121" i="161"/>
  <c r="CB18" i="161"/>
  <c r="CR32" i="161"/>
  <c r="CJ21" i="161"/>
  <c r="W98" i="161"/>
  <c r="AZ8" i="161"/>
  <c r="AQ34" i="161"/>
  <c r="AT22" i="161"/>
  <c r="X37" i="161"/>
  <c r="AW54" i="161"/>
  <c r="AG57" i="161"/>
  <c r="AE62" i="161"/>
  <c r="BR28" i="161"/>
  <c r="G108" i="161"/>
  <c r="BW53" i="161"/>
  <c r="L32" i="161"/>
  <c r="CQ132" i="161"/>
  <c r="AR88" i="161"/>
  <c r="BH117" i="161"/>
  <c r="CK25" i="161"/>
  <c r="CM54" i="161"/>
  <c r="CR58" i="161"/>
  <c r="F118" i="161"/>
  <c r="BM76" i="161"/>
  <c r="BM42" i="161"/>
  <c r="AF145" i="161" s="1"/>
  <c r="CI75" i="161"/>
  <c r="AD104" i="161"/>
  <c r="BM53" i="161"/>
  <c r="AL95" i="161"/>
  <c r="CN21" i="161"/>
  <c r="CI99" i="161"/>
  <c r="O43" i="161"/>
  <c r="AA15" i="161"/>
  <c r="AA138" i="161" s="1"/>
  <c r="CH12" i="161"/>
  <c r="BA77" i="161"/>
  <c r="AC58" i="161"/>
  <c r="AF32" i="161"/>
  <c r="M123" i="161"/>
  <c r="AZ102" i="161"/>
  <c r="AL50" i="161"/>
  <c r="M4" i="161"/>
  <c r="M140" i="161" s="1"/>
  <c r="CL41" i="161"/>
  <c r="BU130" i="161"/>
  <c r="AE59" i="161"/>
  <c r="BV26" i="161"/>
  <c r="AJ79" i="161"/>
  <c r="AQ10" i="161"/>
  <c r="S110" i="161"/>
  <c r="W23" i="161"/>
  <c r="S16" i="161"/>
  <c r="BY48" i="161"/>
  <c r="BV36" i="161"/>
  <c r="BB41" i="161"/>
  <c r="BZ51" i="161"/>
  <c r="BK80" i="161"/>
  <c r="AL86" i="161"/>
  <c r="CQ74" i="161"/>
  <c r="BN131" i="161"/>
  <c r="AK77" i="161"/>
  <c r="BV23" i="161"/>
  <c r="I109" i="161"/>
  <c r="BI47" i="161"/>
  <c r="CL74" i="161"/>
  <c r="AU89" i="161"/>
  <c r="BL24" i="161"/>
  <c r="AM112" i="161"/>
  <c r="F132" i="161"/>
  <c r="AT40" i="161"/>
  <c r="CD70" i="161"/>
  <c r="BL4" i="161"/>
  <c r="BW103" i="161"/>
  <c r="Q73" i="161"/>
  <c r="AC23" i="161"/>
  <c r="AC141" i="161" s="1"/>
  <c r="AB116" i="161"/>
  <c r="G122" i="161"/>
  <c r="CA10" i="161"/>
  <c r="K71" i="161"/>
  <c r="F84" i="161"/>
  <c r="AR91" i="161"/>
  <c r="CN66" i="161"/>
  <c r="AY23" i="161"/>
  <c r="AC10" i="161"/>
  <c r="BZ106" i="161"/>
  <c r="BD95" i="161"/>
  <c r="BU79" i="161"/>
  <c r="AM128" i="161"/>
  <c r="AB20" i="161"/>
  <c r="BY31" i="161"/>
  <c r="BT129" i="161"/>
  <c r="AE76" i="161"/>
  <c r="AO33" i="161"/>
  <c r="CP62" i="161"/>
  <c r="Z74" i="161"/>
  <c r="H72" i="161"/>
  <c r="BQ80" i="161"/>
  <c r="AL79" i="161"/>
  <c r="Q9" i="161"/>
  <c r="T49" i="161"/>
  <c r="CG69" i="161"/>
  <c r="AM121" i="161"/>
  <c r="T119" i="161"/>
  <c r="BC86" i="161"/>
  <c r="AX43" i="161"/>
  <c r="AQ4" i="161"/>
  <c r="CA58" i="161"/>
  <c r="CQ100" i="161"/>
  <c r="BI128" i="161"/>
  <c r="AJ85" i="161"/>
  <c r="AT50" i="161"/>
  <c r="CS103" i="161"/>
  <c r="CH89" i="161"/>
  <c r="BM7" i="161"/>
  <c r="AB34" i="161"/>
  <c r="AJ129" i="161"/>
  <c r="BC22" i="161"/>
  <c r="AP63" i="161"/>
  <c r="I14" i="161"/>
  <c r="AA99" i="161"/>
  <c r="BL92" i="161"/>
  <c r="I13" i="161"/>
  <c r="BI46" i="161"/>
  <c r="CO90" i="161"/>
  <c r="CI106" i="161"/>
  <c r="AF105" i="161"/>
  <c r="Z124" i="161"/>
  <c r="BB77" i="161"/>
  <c r="AC71" i="161"/>
  <c r="BU64" i="161"/>
  <c r="S85" i="161"/>
  <c r="CE117" i="161"/>
  <c r="CD44" i="161"/>
  <c r="BC38" i="161"/>
  <c r="L9" i="161"/>
  <c r="BM8" i="161"/>
  <c r="Q34" i="161"/>
  <c r="AA64" i="161"/>
  <c r="BN124" i="161"/>
  <c r="BQ66" i="161"/>
  <c r="R85" i="161"/>
  <c r="Y35" i="161"/>
  <c r="AQ58" i="161"/>
  <c r="Q21" i="161"/>
  <c r="M13" i="161"/>
  <c r="AX129" i="161"/>
  <c r="CM58" i="161"/>
  <c r="BY131" i="161"/>
  <c r="H18" i="161"/>
  <c r="X22" i="161"/>
  <c r="C92" i="161"/>
  <c r="AS83" i="161"/>
  <c r="BG7" i="161"/>
  <c r="X107" i="161"/>
  <c r="AY67" i="161"/>
  <c r="CF36" i="161"/>
  <c r="C6" i="161"/>
  <c r="AT49" i="161"/>
  <c r="BC106" i="161"/>
  <c r="P74" i="161"/>
  <c r="AQ105" i="161"/>
  <c r="K31" i="161"/>
  <c r="CP10" i="161"/>
  <c r="BI63" i="161"/>
  <c r="AM93" i="161"/>
  <c r="G61" i="161"/>
  <c r="AO80" i="161"/>
  <c r="BJ102" i="161"/>
  <c r="BU37" i="161"/>
  <c r="Q69" i="161"/>
  <c r="BM130" i="161"/>
  <c r="CF78" i="161"/>
  <c r="BM122" i="161"/>
  <c r="BN7" i="161"/>
  <c r="CK10" i="161"/>
  <c r="BJ91" i="161"/>
  <c r="L119" i="161"/>
  <c r="CK26" i="161"/>
  <c r="CP129" i="161"/>
  <c r="AL60" i="161"/>
  <c r="AO113" i="161"/>
  <c r="BD70" i="161"/>
  <c r="R81" i="161"/>
  <c r="X33" i="161"/>
  <c r="CE57" i="161"/>
  <c r="BQ89" i="161"/>
  <c r="BL98" i="161"/>
  <c r="AN17" i="161"/>
  <c r="AJ66" i="161"/>
  <c r="AU48" i="161"/>
  <c r="G116" i="161"/>
  <c r="V34" i="161"/>
  <c r="CS58" i="161"/>
  <c r="BJ55" i="161"/>
  <c r="BD50" i="161"/>
  <c r="W145" i="161" s="1"/>
  <c r="AE27" i="161"/>
  <c r="R95" i="161"/>
  <c r="AB74" i="161"/>
  <c r="N97" i="161"/>
  <c r="AU4" i="161"/>
  <c r="CU122" i="161"/>
  <c r="AO23" i="161"/>
  <c r="BL84" i="161"/>
  <c r="BM99" i="161"/>
  <c r="F106" i="161"/>
  <c r="H42" i="161"/>
  <c r="J16" i="161"/>
  <c r="BL62" i="161"/>
  <c r="AJ3" i="161"/>
  <c r="CQ83" i="161"/>
  <c r="CD36" i="161"/>
  <c r="CV36" i="161" s="1"/>
  <c r="AO81" i="161"/>
  <c r="Z98" i="161"/>
  <c r="AW55" i="161"/>
  <c r="BQ49" i="161"/>
  <c r="AL107" i="161"/>
  <c r="CS5" i="161"/>
  <c r="CB19" i="161"/>
  <c r="AR65" i="161"/>
  <c r="BB31" i="161"/>
  <c r="E48" i="161"/>
  <c r="CO44" i="161"/>
  <c r="CN103" i="161"/>
  <c r="BV84" i="161"/>
  <c r="AS86" i="161"/>
  <c r="G33" i="161"/>
  <c r="F81" i="161"/>
  <c r="CN117" i="161"/>
  <c r="CF126" i="161"/>
  <c r="BM20" i="161"/>
  <c r="O83" i="161"/>
  <c r="AR23" i="161"/>
  <c r="M80" i="161"/>
  <c r="BC81" i="161"/>
  <c r="AL30" i="161"/>
  <c r="AV14" i="161"/>
  <c r="G93" i="161"/>
  <c r="V127" i="161"/>
  <c r="AM122" i="161"/>
  <c r="AX69" i="161"/>
  <c r="CL54" i="161"/>
  <c r="BG15" i="161"/>
  <c r="BW41" i="161"/>
  <c r="CI120" i="161"/>
  <c r="AD115" i="161"/>
  <c r="CS78" i="161"/>
  <c r="AZ112" i="161"/>
  <c r="C74" i="161"/>
  <c r="BN39" i="161"/>
  <c r="CJ47" i="161"/>
  <c r="CA28" i="161"/>
  <c r="CV28" i="161" s="1"/>
  <c r="BY51" i="161"/>
  <c r="O57" i="161"/>
  <c r="CL20" i="161"/>
  <c r="AU82" i="161"/>
  <c r="AD39" i="161"/>
  <c r="AT41" i="161"/>
  <c r="AM18" i="161"/>
  <c r="CJ127" i="161"/>
  <c r="CH75" i="161"/>
  <c r="AX49" i="161"/>
  <c r="M117" i="161"/>
  <c r="X14" i="161"/>
  <c r="BI49" i="161"/>
  <c r="CG101" i="161"/>
  <c r="BK39" i="161"/>
  <c r="CI54" i="161"/>
  <c r="CV54" i="161" s="1"/>
  <c r="BG18" i="161"/>
  <c r="CD10" i="161"/>
  <c r="CU23" i="161"/>
  <c r="CA30" i="161"/>
  <c r="G24" i="161"/>
  <c r="BT108" i="161"/>
  <c r="AO96" i="161"/>
  <c r="CE43" i="161"/>
  <c r="CV43" i="161" s="1"/>
  <c r="AM66" i="161"/>
  <c r="BA86" i="161"/>
  <c r="AW59" i="161"/>
  <c r="BM69" i="161"/>
  <c r="BA12" i="161"/>
  <c r="AA109" i="161"/>
  <c r="P11" i="161"/>
  <c r="O95" i="161"/>
  <c r="O138" i="161" s="1"/>
  <c r="CM113" i="161"/>
  <c r="CQ81" i="161"/>
  <c r="S94" i="161"/>
  <c r="H67" i="161"/>
  <c r="AN128" i="161"/>
  <c r="BU11" i="161"/>
  <c r="AL29" i="161"/>
  <c r="BK83" i="161"/>
  <c r="CB21" i="161"/>
  <c r="BS99" i="161"/>
  <c r="AC129" i="161"/>
  <c r="AR129" i="161"/>
  <c r="R131" i="161"/>
  <c r="CB26" i="161"/>
  <c r="BM11" i="161"/>
  <c r="S90" i="161"/>
  <c r="D30" i="161"/>
  <c r="CT119" i="161"/>
  <c r="CN78" i="161"/>
  <c r="AD55" i="161"/>
  <c r="R119" i="161"/>
  <c r="AJ123" i="161"/>
  <c r="CP123" i="161"/>
  <c r="BI91" i="161"/>
  <c r="G37" i="161"/>
  <c r="H128" i="161"/>
  <c r="BH45" i="161"/>
  <c r="N12" i="161"/>
  <c r="Q17" i="161"/>
  <c r="E120" i="161"/>
  <c r="O42" i="161"/>
  <c r="AG65" i="161"/>
  <c r="AG141" i="161" s="1"/>
  <c r="AK125" i="161"/>
  <c r="BQ130" i="161"/>
  <c r="BH83" i="161"/>
  <c r="AC20" i="161"/>
  <c r="AY26" i="161"/>
  <c r="CB90" i="161"/>
  <c r="AN132" i="161"/>
  <c r="BL22" i="161"/>
  <c r="H44" i="161"/>
  <c r="BY70" i="161"/>
  <c r="CJ36" i="161"/>
  <c r="AV57" i="161"/>
  <c r="AB82" i="161"/>
  <c r="AV124" i="161"/>
  <c r="J26" i="161"/>
  <c r="BH81" i="161"/>
  <c r="BY55" i="161"/>
  <c r="AZ110" i="161"/>
  <c r="BF26" i="161"/>
  <c r="AN115" i="161"/>
  <c r="CB22" i="161"/>
  <c r="N95" i="161"/>
  <c r="U103" i="161"/>
  <c r="N10" i="161"/>
  <c r="N140" i="161" s="1"/>
  <c r="T70" i="161"/>
  <c r="AQ119" i="161"/>
  <c r="CO122" i="161"/>
  <c r="AR17" i="161"/>
  <c r="W51" i="161"/>
  <c r="C122" i="161"/>
  <c r="BA7" i="161"/>
  <c r="AW80" i="161"/>
  <c r="AC96" i="161"/>
  <c r="BC126" i="161"/>
  <c r="BR123" i="161"/>
  <c r="Y24" i="161"/>
  <c r="BK3" i="161"/>
  <c r="BF68" i="161"/>
  <c r="BQ75" i="161"/>
  <c r="CR101" i="161"/>
  <c r="AY46" i="161"/>
  <c r="AE125" i="161"/>
  <c r="W52" i="161"/>
  <c r="BI15" i="161"/>
  <c r="BQ18" i="161"/>
  <c r="C62" i="161"/>
  <c r="BH74" i="161"/>
  <c r="AK105" i="161"/>
  <c r="BA65" i="161"/>
  <c r="AN91" i="161"/>
  <c r="CN94" i="161"/>
  <c r="I22" i="161"/>
  <c r="N74" i="161"/>
  <c r="BR47" i="161"/>
  <c r="BW52" i="161"/>
  <c r="BV41" i="161"/>
  <c r="BC117" i="161"/>
  <c r="BA59" i="161"/>
  <c r="AL102" i="161"/>
  <c r="AT105" i="161"/>
  <c r="G105" i="161"/>
  <c r="CC88" i="161"/>
  <c r="AV20" i="161"/>
  <c r="X101" i="161"/>
  <c r="BM37" i="161"/>
  <c r="S57" i="161"/>
  <c r="AU18" i="161"/>
  <c r="I78" i="161"/>
  <c r="CK54" i="161"/>
  <c r="BI115" i="161"/>
  <c r="AA74" i="161"/>
  <c r="CR81" i="161"/>
  <c r="BB24" i="161"/>
  <c r="AE104" i="161"/>
  <c r="CT22" i="161"/>
  <c r="AF118" i="161"/>
  <c r="S71" i="161"/>
  <c r="CO60" i="161"/>
  <c r="AE35" i="161"/>
  <c r="F39" i="161"/>
  <c r="F142" i="161" s="1"/>
  <c r="CD26" i="161"/>
  <c r="CG3" i="161"/>
  <c r="BT96" i="161"/>
  <c r="M126" i="161"/>
  <c r="CI95" i="161"/>
  <c r="AV69" i="161"/>
  <c r="CD82" i="161"/>
  <c r="X80" i="161"/>
  <c r="CD125" i="161"/>
  <c r="CC111" i="161"/>
  <c r="AJ19" i="161"/>
  <c r="AW88" i="161"/>
  <c r="AF88" i="161"/>
  <c r="U47" i="161"/>
  <c r="CD128" i="161"/>
  <c r="AJ101" i="161"/>
  <c r="AU85" i="161"/>
  <c r="U46" i="161"/>
  <c r="W28" i="161"/>
  <c r="AL118" i="161"/>
  <c r="BF115" i="161"/>
  <c r="BY62" i="161"/>
  <c r="Z48" i="161"/>
  <c r="Q8" i="161"/>
  <c r="BY115" i="161"/>
  <c r="CA123" i="161"/>
  <c r="M131" i="161"/>
  <c r="S48" i="161"/>
  <c r="BZ9" i="161"/>
  <c r="BR20" i="161"/>
  <c r="Q94" i="161"/>
  <c r="W40" i="161"/>
  <c r="CD49" i="161"/>
  <c r="K130" i="161"/>
  <c r="CU11" i="161"/>
  <c r="BM114" i="161"/>
  <c r="S51" i="161"/>
  <c r="BS111" i="161"/>
  <c r="AP105" i="161"/>
  <c r="CO41" i="161"/>
  <c r="AN117" i="161"/>
  <c r="CI107" i="161"/>
  <c r="AZ24" i="161"/>
  <c r="CN75" i="161"/>
  <c r="BI131" i="161"/>
  <c r="AP77" i="161"/>
  <c r="CC97" i="161"/>
  <c r="BK21" i="161"/>
  <c r="AD145" i="161" s="1"/>
  <c r="BG104" i="161"/>
  <c r="BL126" i="161"/>
  <c r="AD11" i="161"/>
  <c r="BU76" i="161"/>
  <c r="CS86" i="161"/>
  <c r="AJ93" i="161"/>
  <c r="BT69" i="161"/>
  <c r="Z99" i="161"/>
  <c r="Z142" i="161" s="1"/>
  <c r="U30" i="161"/>
  <c r="AG4" i="161"/>
  <c r="L53" i="161"/>
  <c r="CI116" i="161"/>
  <c r="AQ56" i="161"/>
  <c r="AB130" i="161"/>
  <c r="W97" i="161"/>
  <c r="CM124" i="161"/>
  <c r="CV124" i="161" s="1"/>
  <c r="CR29" i="161"/>
  <c r="P8" i="161"/>
  <c r="AO55" i="161"/>
  <c r="CB75" i="161"/>
  <c r="AY58" i="161"/>
  <c r="AS79" i="161"/>
  <c r="T19" i="161"/>
  <c r="BS88" i="161"/>
  <c r="CM85" i="161"/>
  <c r="BJ52" i="161"/>
  <c r="Z131" i="161"/>
  <c r="BU3" i="161"/>
  <c r="AF60" i="161"/>
  <c r="R82" i="161"/>
  <c r="W58" i="161"/>
  <c r="BJ27" i="161"/>
  <c r="BD123" i="161"/>
  <c r="BL39" i="161"/>
  <c r="AE100" i="161"/>
  <c r="Z85" i="161"/>
  <c r="AB46" i="161"/>
  <c r="G49" i="161"/>
  <c r="AS122" i="161"/>
  <c r="BY15" i="161"/>
  <c r="AQ97" i="161"/>
  <c r="Z10" i="161"/>
  <c r="CB51" i="161"/>
  <c r="AT43" i="161"/>
  <c r="BC6" i="161"/>
  <c r="AK117" i="161"/>
  <c r="Y94" i="161"/>
  <c r="CA17" i="161"/>
  <c r="AA68" i="161"/>
  <c r="M12" i="161"/>
  <c r="O58" i="161"/>
  <c r="CK39" i="161"/>
  <c r="BB20" i="161"/>
  <c r="CS47" i="161"/>
  <c r="Y32" i="161"/>
  <c r="W107" i="161"/>
  <c r="V5" i="161"/>
  <c r="CN121" i="161"/>
  <c r="BU22" i="161"/>
  <c r="BH85" i="161"/>
  <c r="AD114" i="161"/>
  <c r="AV80" i="161"/>
  <c r="I64" i="161"/>
  <c r="AB125" i="161"/>
  <c r="U118" i="161"/>
  <c r="CL120" i="161"/>
  <c r="C42" i="161"/>
  <c r="AS87" i="161"/>
  <c r="I24" i="161"/>
  <c r="CC95" i="161"/>
  <c r="AD100" i="161"/>
  <c r="Q110" i="161"/>
  <c r="CQ9" i="161"/>
  <c r="R97" i="161"/>
  <c r="CS110" i="161"/>
  <c r="CF129" i="161"/>
  <c r="BI20" i="161"/>
  <c r="AK55" i="161"/>
  <c r="BN38" i="161"/>
  <c r="CM66" i="161"/>
  <c r="CT124" i="161"/>
  <c r="AP117" i="161"/>
  <c r="E43" i="161"/>
  <c r="AJ104" i="161"/>
  <c r="F42" i="161"/>
  <c r="BM105" i="161"/>
  <c r="BT39" i="161"/>
  <c r="AO7" i="161"/>
  <c r="CU9" i="161"/>
  <c r="G35" i="161"/>
  <c r="AP91" i="161"/>
  <c r="AY62" i="161"/>
  <c r="AE53" i="161"/>
  <c r="D65" i="161"/>
  <c r="F46" i="161"/>
  <c r="AQ132" i="161"/>
  <c r="AT80" i="161"/>
  <c r="CQ12" i="161"/>
  <c r="CT30" i="161"/>
  <c r="E28" i="161"/>
  <c r="BS113" i="161"/>
  <c r="BC76" i="161"/>
  <c r="BW79" i="161"/>
  <c r="G15" i="161"/>
  <c r="G142" i="161" s="1"/>
  <c r="AJ64" i="161"/>
  <c r="AL87" i="161"/>
  <c r="BQ125" i="161"/>
  <c r="L7" i="161"/>
  <c r="CE42" i="161"/>
  <c r="BR56" i="161"/>
  <c r="Z73" i="161"/>
  <c r="CE102" i="161"/>
  <c r="BX5" i="161"/>
  <c r="AX23" i="161"/>
  <c r="CA82" i="161"/>
  <c r="AT13" i="161"/>
  <c r="CO70" i="161"/>
  <c r="CD115" i="161"/>
  <c r="BD81" i="161"/>
  <c r="Z100" i="161"/>
  <c r="AG79" i="161"/>
  <c r="V6" i="161"/>
  <c r="AD78" i="161"/>
  <c r="BC109" i="161"/>
  <c r="CC132" i="161"/>
  <c r="CA113" i="161"/>
  <c r="CQ46" i="161"/>
  <c r="AO53" i="161"/>
  <c r="I61" i="161"/>
  <c r="AN119" i="161"/>
  <c r="X11" i="161"/>
  <c r="AY33" i="161"/>
  <c r="AO32" i="161"/>
  <c r="AR13" i="161"/>
  <c r="CS54" i="161"/>
  <c r="BN110" i="161"/>
  <c r="K129" i="161"/>
  <c r="AZ113" i="161"/>
  <c r="Z9" i="161"/>
  <c r="BF41" i="161"/>
  <c r="AZ75" i="161"/>
  <c r="AU8" i="161"/>
  <c r="AB43" i="161"/>
  <c r="AV74" i="161"/>
  <c r="O145" i="161" s="1"/>
  <c r="D28" i="161"/>
  <c r="J51" i="161"/>
  <c r="AX116" i="161"/>
  <c r="AY15" i="161"/>
  <c r="AV88" i="161"/>
  <c r="CP13" i="161"/>
  <c r="AC43" i="161"/>
  <c r="AP118" i="161"/>
  <c r="AB114" i="161"/>
  <c r="BW90" i="161"/>
  <c r="V97" i="161"/>
  <c r="BA11" i="161"/>
  <c r="X62" i="161"/>
  <c r="X114" i="161"/>
  <c r="BV30" i="161"/>
  <c r="BI60" i="161"/>
  <c r="BB96" i="161"/>
  <c r="CF75" i="161"/>
  <c r="BI44" i="161"/>
  <c r="C2" i="5"/>
  <c r="C1" i="5"/>
  <c r="C340" i="46"/>
  <c r="C924" i="46"/>
  <c r="C42" i="46"/>
  <c r="C1426" i="46"/>
  <c r="C1007" i="46"/>
  <c r="C523" i="46"/>
  <c r="C1302" i="46"/>
  <c r="C530" i="46"/>
  <c r="C388" i="46"/>
  <c r="C489" i="46"/>
  <c r="C1089" i="46"/>
  <c r="C539" i="46"/>
  <c r="C1181" i="46"/>
  <c r="C807" i="46"/>
  <c r="C210" i="46"/>
  <c r="C4" i="46"/>
  <c r="C1087" i="46"/>
  <c r="C1199" i="46"/>
  <c r="C981" i="46"/>
  <c r="C10" i="46"/>
  <c r="C823" i="46"/>
  <c r="C593" i="46"/>
  <c r="C515" i="46"/>
  <c r="C1471" i="46"/>
  <c r="C164" i="46"/>
  <c r="C1041" i="46"/>
  <c r="C663" i="46"/>
  <c r="C747" i="46"/>
  <c r="C1245" i="46"/>
  <c r="C1272" i="46"/>
  <c r="C206" i="46"/>
  <c r="C983" i="46"/>
  <c r="C898" i="46"/>
  <c r="C1166" i="46"/>
  <c r="C156" i="46"/>
  <c r="C570" i="46"/>
  <c r="C1424" i="46"/>
  <c r="C680" i="46"/>
  <c r="C685" i="46"/>
  <c r="C170" i="46"/>
  <c r="C1193" i="46"/>
  <c r="C1298" i="46"/>
  <c r="C1069" i="46"/>
  <c r="C501" i="46"/>
  <c r="C85" i="46"/>
  <c r="C1204" i="46"/>
  <c r="C1048" i="46"/>
  <c r="C1391" i="46"/>
  <c r="C754" i="46"/>
  <c r="C1412" i="46"/>
  <c r="C796" i="46"/>
  <c r="C579" i="46"/>
  <c r="C28" i="46"/>
  <c r="C195" i="46"/>
  <c r="C292" i="46"/>
  <c r="C1135" i="46"/>
  <c r="C955" i="46"/>
  <c r="C1104" i="46"/>
  <c r="C1480" i="46"/>
  <c r="C1003" i="46"/>
  <c r="C1056" i="46"/>
  <c r="C895" i="46"/>
  <c r="C442" i="46"/>
  <c r="C1148" i="46"/>
  <c r="C691" i="46"/>
  <c r="C276" i="46"/>
  <c r="C1220" i="46"/>
  <c r="C342" i="46"/>
  <c r="C1018" i="46"/>
  <c r="C32" i="46"/>
  <c r="C1372" i="46"/>
  <c r="C454" i="46"/>
  <c r="C902" i="46"/>
  <c r="C868" i="46"/>
  <c r="C1398" i="46"/>
  <c r="C553" i="46"/>
  <c r="C655" i="46"/>
  <c r="C694" i="46"/>
  <c r="C258" i="46"/>
  <c r="C367" i="46"/>
  <c r="C1313" i="46"/>
  <c r="C179" i="46"/>
  <c r="C563" i="46"/>
  <c r="C300" i="46"/>
  <c r="C79" i="46"/>
  <c r="C726" i="46"/>
  <c r="C827" i="46"/>
  <c r="C669" i="46"/>
  <c r="C316" i="46"/>
  <c r="C816" i="46"/>
  <c r="C1449" i="46"/>
  <c r="C1481" i="46"/>
  <c r="C275" i="46"/>
  <c r="C1405" i="46"/>
  <c r="C107" i="46"/>
  <c r="C1264" i="46"/>
  <c r="C1198" i="46"/>
  <c r="C1517" i="46"/>
  <c r="C360" i="46"/>
  <c r="C904" i="46"/>
  <c r="C1395" i="46"/>
  <c r="C1063" i="46"/>
  <c r="C245" i="46"/>
  <c r="C162" i="46"/>
  <c r="C756" i="46"/>
  <c r="C112" i="46"/>
  <c r="C1213" i="46"/>
  <c r="C1125" i="46"/>
  <c r="C145" i="46"/>
  <c r="C151" i="46"/>
  <c r="C355" i="46"/>
  <c r="C159" i="46"/>
  <c r="C667" i="46"/>
  <c r="C92" i="46"/>
  <c r="C58" i="46"/>
  <c r="C302" i="46"/>
  <c r="C413" i="46"/>
  <c r="C1333" i="46"/>
  <c r="C1437" i="46"/>
  <c r="C1259" i="46"/>
  <c r="C1085" i="46"/>
  <c r="C999" i="46"/>
  <c r="C1310" i="46"/>
  <c r="C925" i="46"/>
  <c r="C988" i="46"/>
  <c r="C282" i="46"/>
  <c r="C1223" i="46"/>
  <c r="C1401" i="46"/>
  <c r="C799" i="46"/>
  <c r="C26" i="46"/>
  <c r="C317" i="46"/>
  <c r="C731" i="46"/>
  <c r="C219" i="46"/>
  <c r="C752" i="46"/>
  <c r="C1035" i="46"/>
  <c r="C97" i="46"/>
  <c r="C1559" i="46"/>
  <c r="C774" i="46"/>
  <c r="C738" i="46"/>
  <c r="C1360" i="46"/>
  <c r="C1332" i="46"/>
  <c r="C1377" i="46"/>
  <c r="C450" i="46"/>
  <c r="C323" i="46"/>
  <c r="C1420" i="46"/>
  <c r="C1000" i="46"/>
  <c r="C545" i="46"/>
  <c r="C424" i="46"/>
  <c r="C940" i="46"/>
  <c r="C262" i="46"/>
  <c r="C105" i="46"/>
  <c r="C167" i="46"/>
  <c r="C50" i="46"/>
  <c r="C1365" i="46"/>
  <c r="C1573" i="46"/>
  <c r="C1498" i="46"/>
  <c r="C484" i="46"/>
  <c r="C208" i="46"/>
  <c r="C452" i="46"/>
  <c r="C114" i="46"/>
  <c r="C1468" i="46"/>
  <c r="C763" i="46"/>
  <c r="C943" i="46"/>
  <c r="C498" i="46"/>
  <c r="C1459" i="46"/>
  <c r="C705" i="46"/>
  <c r="C1098" i="46"/>
  <c r="C1355" i="46"/>
  <c r="C1295" i="46"/>
  <c r="C234" i="46"/>
  <c r="C509" i="46"/>
  <c r="C227" i="46"/>
  <c r="C1544" i="46"/>
  <c r="C1137" i="46"/>
  <c r="C183" i="46"/>
  <c r="C403" i="46"/>
  <c r="C1543" i="46"/>
  <c r="C748" i="46"/>
  <c r="C440" i="46"/>
  <c r="C744" i="46"/>
  <c r="C586" i="46"/>
  <c r="C1109" i="46"/>
  <c r="C410" i="46"/>
  <c r="C913" i="46"/>
  <c r="C840" i="46"/>
  <c r="C554" i="46"/>
  <c r="C1285" i="46"/>
  <c r="C451" i="46"/>
  <c r="C1129" i="46"/>
  <c r="C962" i="46"/>
  <c r="C134" i="46"/>
  <c r="C1165" i="46"/>
  <c r="C418" i="46"/>
  <c r="C543" i="46"/>
  <c r="C1274" i="46"/>
  <c r="C882" i="46"/>
  <c r="C1328" i="46"/>
  <c r="C1024" i="46"/>
  <c r="C507" i="46"/>
  <c r="C938" i="46"/>
  <c r="C1322" i="46"/>
  <c r="C975" i="46"/>
  <c r="C1154" i="46"/>
  <c r="C1071" i="46"/>
  <c r="C1458" i="46"/>
  <c r="C706" i="46"/>
  <c r="C404" i="46"/>
  <c r="C1508" i="46"/>
  <c r="C31" i="46"/>
  <c r="C1209" i="46"/>
  <c r="C344" i="46"/>
  <c r="C1074" i="46"/>
  <c r="C645" i="46"/>
  <c r="C444" i="46"/>
  <c r="C1240" i="46"/>
  <c r="C701" i="46"/>
  <c r="C1052" i="46"/>
  <c r="C517" i="46"/>
  <c r="C1552" i="46"/>
  <c r="C1138" i="46"/>
  <c r="C202" i="46"/>
  <c r="C502" i="46"/>
  <c r="C1054" i="46"/>
  <c r="C1419" i="46"/>
  <c r="C438" i="46"/>
  <c r="C613" i="46"/>
  <c r="C1429" i="46"/>
  <c r="C153" i="46"/>
  <c r="C27" i="46"/>
  <c r="C546" i="46"/>
  <c r="C161" i="46"/>
  <c r="C375" i="46"/>
  <c r="C312" i="46"/>
  <c r="C1011" i="46"/>
  <c r="C1297" i="46"/>
  <c r="C853" i="46"/>
  <c r="C301" i="46"/>
  <c r="C1040" i="46"/>
  <c r="C651" i="46"/>
  <c r="C482" i="46"/>
  <c r="C588" i="46"/>
  <c r="C1094" i="46"/>
  <c r="C1153" i="46"/>
  <c r="C1210" i="46"/>
  <c r="C401" i="46"/>
  <c r="C1518" i="46"/>
  <c r="C646" i="46"/>
  <c r="C305" i="46"/>
  <c r="C336" i="46"/>
  <c r="C478" i="46"/>
  <c r="C1541" i="46"/>
  <c r="C584" i="46"/>
  <c r="C380" i="46"/>
  <c r="C1156" i="46"/>
  <c r="C937" i="46"/>
  <c r="C419" i="46"/>
  <c r="C847" i="46"/>
  <c r="C1335" i="46"/>
  <c r="C879" i="46"/>
  <c r="C1175" i="46"/>
  <c r="C1067" i="46"/>
  <c r="C1438" i="46"/>
  <c r="C779" i="46"/>
  <c r="C997" i="46"/>
  <c r="C773" i="46"/>
  <c r="C852" i="46"/>
  <c r="C66" i="46"/>
  <c r="C272" i="46"/>
  <c r="C200" i="46"/>
  <c r="C1567" i="46"/>
  <c r="C527" i="46"/>
  <c r="C966" i="46"/>
  <c r="C253" i="46"/>
  <c r="C251" i="46"/>
  <c r="C269" i="46"/>
  <c r="C947" i="46"/>
  <c r="C338" i="46"/>
  <c r="C1428" i="46"/>
  <c r="C259" i="46"/>
  <c r="C158" i="46"/>
  <c r="C18" i="46"/>
  <c r="C1346" i="46"/>
  <c r="C871" i="46"/>
  <c r="C131" i="46"/>
  <c r="C1001" i="46"/>
  <c r="C1049" i="46"/>
  <c r="C1330" i="46"/>
  <c r="C557" i="46"/>
  <c r="C1356" i="46"/>
  <c r="C1214" i="46"/>
  <c r="C614" i="46"/>
  <c r="C1078" i="46"/>
  <c r="C492" i="46"/>
  <c r="C354" i="46"/>
  <c r="C374" i="46"/>
  <c r="C1116" i="46"/>
  <c r="C146" i="46"/>
  <c r="C1450" i="46"/>
  <c r="C1102" i="46"/>
  <c r="C932" i="46"/>
  <c r="C1440" i="46"/>
  <c r="C576" i="46"/>
  <c r="C1256" i="46"/>
  <c r="C168" i="46"/>
  <c r="C1038" i="46"/>
  <c r="C606" i="46"/>
  <c r="C349" i="46"/>
  <c r="C327" i="46"/>
  <c r="C861" i="46"/>
  <c r="C1113" i="46"/>
  <c r="C165" i="46"/>
  <c r="C389" i="46"/>
  <c r="C795" i="46"/>
  <c r="C211" i="46"/>
  <c r="C1534" i="46"/>
  <c r="C630" i="46"/>
  <c r="C969" i="46"/>
  <c r="C1290" i="46"/>
  <c r="C897" i="46"/>
  <c r="C672" i="46"/>
  <c r="C448" i="46"/>
  <c r="C575" i="46"/>
  <c r="C607" i="46"/>
  <c r="C96" i="46"/>
  <c r="C1417" i="46"/>
  <c r="C322" i="46"/>
  <c r="C784" i="46"/>
  <c r="C624" i="46"/>
  <c r="C968" i="46"/>
  <c r="C1253" i="46"/>
  <c r="C422" i="46"/>
  <c r="C783" i="46"/>
  <c r="C1510" i="46"/>
  <c r="C514" i="46"/>
  <c r="C865" i="46"/>
  <c r="C1106" i="46"/>
  <c r="C839" i="46"/>
  <c r="C407" i="46"/>
  <c r="C458" i="46"/>
  <c r="C457" i="46"/>
  <c r="C345" i="46"/>
  <c r="C1115" i="46"/>
  <c r="C1529" i="46"/>
  <c r="C688" i="46"/>
  <c r="C1190" i="46"/>
  <c r="C252" i="46"/>
  <c r="C1396" i="46"/>
  <c r="C597" i="46"/>
  <c r="C373" i="46"/>
  <c r="C289" i="46"/>
  <c r="C12" i="46"/>
  <c r="C1561" i="46"/>
  <c r="C500" i="46"/>
  <c r="C441" i="46"/>
  <c r="C1523" i="46"/>
  <c r="C1183" i="46"/>
  <c r="C1312" i="46"/>
  <c r="C1393" i="46"/>
  <c r="C647" i="46"/>
  <c r="C1261" i="46"/>
  <c r="C481" i="46"/>
  <c r="C745" i="46"/>
  <c r="C616" i="46"/>
  <c r="C504" i="46"/>
  <c r="C906" i="46"/>
  <c r="C982" i="46"/>
  <c r="C406" i="46"/>
  <c r="C160" i="46"/>
  <c r="C1317" i="46"/>
  <c r="C240" i="46"/>
  <c r="C619" i="46"/>
  <c r="C1546" i="46"/>
  <c r="C1364" i="46"/>
  <c r="C196" i="46"/>
  <c r="C785" i="46"/>
  <c r="C1547" i="46"/>
  <c r="C16" i="46"/>
  <c r="C555" i="46"/>
  <c r="C1242" i="46"/>
  <c r="C789" i="46"/>
  <c r="C1203" i="46"/>
  <c r="C331" i="46"/>
  <c r="C1414" i="46"/>
  <c r="C1017" i="46"/>
  <c r="C1136" i="46"/>
  <c r="C1400" i="46"/>
  <c r="C166" i="46"/>
  <c r="C717" i="46"/>
  <c r="C883" i="46"/>
  <c r="C429" i="46"/>
  <c r="C1323" i="46"/>
  <c r="C749" i="46"/>
  <c r="C605" i="46"/>
  <c r="C1182" i="46"/>
  <c r="C838" i="46"/>
  <c r="C953" i="46"/>
  <c r="C877" i="46"/>
  <c r="C1189" i="46"/>
  <c r="C1464" i="46"/>
  <c r="C1188" i="46"/>
  <c r="C1254" i="46"/>
  <c r="C38" i="46"/>
  <c r="C1013" i="46"/>
  <c r="C285" i="46"/>
  <c r="C120" i="46"/>
  <c r="C100" i="46"/>
  <c r="C1097" i="46"/>
  <c r="C339" i="46"/>
  <c r="C1367" i="46"/>
  <c r="C611" i="46"/>
  <c r="C148" i="46"/>
  <c r="C776" i="46"/>
  <c r="C77" i="46"/>
  <c r="C65" i="46"/>
  <c r="C633" i="46"/>
  <c r="C1527" i="46"/>
  <c r="C1425" i="46"/>
  <c r="C397" i="46"/>
  <c r="C833" i="46"/>
  <c r="C967" i="46"/>
  <c r="C1221" i="46"/>
  <c r="C197" i="46"/>
  <c r="C286" i="46"/>
  <c r="C1268" i="46"/>
  <c r="C226" i="46"/>
  <c r="C1427" i="46"/>
  <c r="C1088" i="46"/>
  <c r="C52" i="46"/>
  <c r="C1416" i="46"/>
  <c r="C864" i="46"/>
  <c r="C181" i="46"/>
  <c r="C231" i="46"/>
  <c r="C699" i="46"/>
  <c r="C265" i="46"/>
  <c r="C573" i="46"/>
  <c r="C1208" i="46"/>
  <c r="C1070" i="46"/>
  <c r="C689" i="46"/>
  <c r="C192" i="46"/>
  <c r="C80" i="46"/>
  <c r="C1217" i="46"/>
  <c r="C1287" i="46"/>
  <c r="C83" i="46"/>
  <c r="C1185" i="46"/>
  <c r="C720" i="46"/>
  <c r="C1532" i="46"/>
  <c r="C676" i="46"/>
  <c r="C1008" i="46"/>
  <c r="C1549" i="46"/>
  <c r="C1186" i="46"/>
  <c r="C876" i="46"/>
  <c r="C1118" i="46"/>
  <c r="C542" i="46"/>
  <c r="C307" i="46"/>
  <c r="C398" i="46"/>
  <c r="C1314" i="46"/>
  <c r="C700" i="46"/>
  <c r="C1386" i="46"/>
  <c r="C874" i="46"/>
  <c r="C430" i="46"/>
  <c r="C1077" i="46"/>
  <c r="C600" i="46"/>
  <c r="C1397" i="46"/>
  <c r="C712" i="46"/>
  <c r="C466" i="46"/>
  <c r="C1161" i="46"/>
  <c r="C589" i="46"/>
  <c r="C22" i="46"/>
  <c r="C1243" i="46"/>
  <c r="C1362" i="46"/>
  <c r="C1060" i="46"/>
  <c r="C907" i="46"/>
  <c r="C1105" i="46"/>
  <c r="C806" i="46"/>
  <c r="C1499" i="46"/>
  <c r="C435" i="46"/>
  <c r="C225" i="46"/>
  <c r="C45" i="46"/>
  <c r="C992" i="46"/>
  <c r="C1479" i="46"/>
  <c r="C972" i="46"/>
  <c r="C445" i="46"/>
  <c r="C1172" i="46"/>
  <c r="C628" i="46"/>
  <c r="C46" i="46"/>
  <c r="C602" i="46"/>
  <c r="C242" i="46"/>
  <c r="C177" i="46"/>
  <c r="C1466" i="46"/>
  <c r="C1280" i="46"/>
  <c r="C1347" i="46"/>
  <c r="C760" i="46"/>
  <c r="C1022" i="46"/>
  <c r="C817" i="46"/>
  <c r="C446" i="46"/>
  <c r="C1228" i="46"/>
  <c r="C1304" i="46"/>
  <c r="C384" i="46"/>
  <c r="C819" i="46"/>
  <c r="C638" i="46"/>
  <c r="C814" i="46"/>
  <c r="C396" i="46"/>
  <c r="C1110" i="46"/>
  <c r="C480" i="46"/>
  <c r="C221" i="46"/>
  <c r="C1079" i="46"/>
  <c r="C541" i="46"/>
  <c r="C1045" i="46"/>
  <c r="C1525" i="46"/>
  <c r="C1403" i="46"/>
  <c r="C90" i="46"/>
  <c r="C858" i="46"/>
  <c r="C1283" i="46"/>
  <c r="C1475" i="46"/>
  <c r="C718" i="46"/>
  <c r="C942" i="46"/>
  <c r="C263" i="46"/>
  <c r="C558" i="46"/>
  <c r="C815" i="46"/>
  <c r="C1551" i="46"/>
  <c r="C43" i="46"/>
  <c r="C1062" i="46"/>
  <c r="C867" i="46"/>
  <c r="C1265" i="46"/>
  <c r="C1014" i="46"/>
  <c r="C1114" i="46"/>
  <c r="C520" i="46"/>
  <c r="C1430" i="46"/>
  <c r="C352" i="46"/>
  <c r="C519" i="46"/>
  <c r="C1478" i="46"/>
  <c r="C1122" i="46"/>
  <c r="C1039" i="46"/>
  <c r="C710" i="46"/>
  <c r="C299" i="46"/>
  <c r="C615" i="46"/>
  <c r="C56" i="46"/>
  <c r="C1394" i="46"/>
  <c r="C193" i="46"/>
  <c r="C660" i="46"/>
  <c r="C671" i="46"/>
  <c r="C91" i="46"/>
  <c r="C798" i="46"/>
  <c r="C409" i="46"/>
  <c r="C656" i="46"/>
  <c r="C119" i="46"/>
  <c r="C1033" i="46"/>
  <c r="C132" i="46"/>
  <c r="C1439" i="46"/>
  <c r="C1091" i="46"/>
  <c r="C926" i="46"/>
  <c r="C857" i="46"/>
  <c r="C512" i="46"/>
  <c r="C668" i="46"/>
  <c r="C372" i="46"/>
  <c r="C1490" i="46"/>
  <c r="C1504" i="46"/>
  <c r="C1368" i="46"/>
  <c r="C547" i="46"/>
  <c r="C1462" i="46"/>
  <c r="C860" i="46"/>
  <c r="C1081" i="46"/>
  <c r="C764" i="46"/>
  <c r="C1472" i="46"/>
  <c r="C1158" i="46"/>
  <c r="C766" i="46"/>
  <c r="C330" i="46"/>
  <c r="C386" i="46"/>
  <c r="C1324" i="46"/>
  <c r="C728" i="46"/>
  <c r="C1384" i="46"/>
  <c r="C256" i="46"/>
  <c r="C965" i="46"/>
  <c r="C233" i="46"/>
  <c r="C173" i="46"/>
  <c r="C1117" i="46"/>
  <c r="C106" i="46"/>
  <c r="C1409" i="46"/>
  <c r="C54" i="46"/>
  <c r="C662" i="46"/>
  <c r="C284" i="46"/>
  <c r="C1495" i="46"/>
  <c r="C1277" i="46"/>
  <c r="C1266" i="46"/>
  <c r="C82" i="46"/>
  <c r="C673" i="46"/>
  <c r="C365" i="46"/>
  <c r="C333" i="46"/>
  <c r="C353" i="46"/>
  <c r="C1025" i="46"/>
  <c r="C1276" i="46"/>
  <c r="C1557" i="46"/>
  <c r="C139" i="46"/>
  <c r="C1206" i="46"/>
  <c r="C1037" i="46"/>
  <c r="C930" i="46"/>
  <c r="C709" i="46"/>
  <c r="C1566" i="46"/>
  <c r="C775" i="46"/>
  <c r="C1542" i="46"/>
  <c r="C724" i="46"/>
  <c r="C1388" i="46"/>
  <c r="C1569" i="46"/>
  <c r="C782" i="46"/>
  <c r="C469" i="46"/>
  <c r="C41" i="46"/>
  <c r="C1019" i="46"/>
  <c r="C529" i="46"/>
  <c r="C1258" i="46"/>
  <c r="C574" i="46"/>
  <c r="C1187" i="46"/>
  <c r="C357" i="46"/>
  <c r="C687" i="46"/>
  <c r="C971" i="46"/>
  <c r="C948" i="46"/>
  <c r="C118" i="46"/>
  <c r="C704" i="46"/>
  <c r="C1064" i="46"/>
  <c r="C1119" i="46"/>
  <c r="C885" i="46"/>
  <c r="C382" i="46"/>
  <c r="C176" i="46"/>
  <c r="C1445" i="46"/>
  <c r="C465" i="46"/>
  <c r="C550" i="46"/>
  <c r="C371" i="46"/>
  <c r="C922" i="46"/>
  <c r="C205" i="46"/>
  <c r="C713" i="46"/>
  <c r="C521" i="46"/>
  <c r="C1141" i="46"/>
  <c r="C973" i="46"/>
  <c r="C708" i="46"/>
  <c r="C587" i="46"/>
  <c r="C1132" i="46"/>
  <c r="C473" i="46"/>
  <c r="C220" i="46"/>
  <c r="C1207" i="46"/>
  <c r="C911" i="46"/>
  <c r="C1226" i="46"/>
  <c r="C825" i="46"/>
  <c r="C1300" i="46"/>
  <c r="C996" i="46"/>
  <c r="C434" i="46"/>
  <c r="C1352" i="46"/>
  <c r="C395" i="46"/>
  <c r="C141" i="46"/>
  <c r="C1229" i="46"/>
  <c r="C126" i="46"/>
  <c r="C9" i="46"/>
  <c r="C1216" i="46"/>
  <c r="C1174" i="46"/>
  <c r="C1422" i="46"/>
  <c r="C580" i="46"/>
  <c r="C129" i="46"/>
  <c r="C1413" i="46"/>
  <c r="C1134" i="46"/>
  <c r="C1034" i="46"/>
  <c r="C1042" i="46"/>
  <c r="C569" i="46"/>
  <c r="C351" i="46"/>
  <c r="C608" i="46"/>
  <c r="C186" i="46"/>
  <c r="C736" i="46"/>
  <c r="C68" i="46"/>
  <c r="C350" i="46"/>
  <c r="C1278" i="46"/>
  <c r="C854" i="46"/>
  <c r="C425" i="46"/>
  <c r="C248" i="46"/>
  <c r="C86" i="46"/>
  <c r="C1219" i="46"/>
  <c r="C1359" i="46"/>
  <c r="C313" i="46"/>
  <c r="C556" i="46"/>
  <c r="C1133" i="46"/>
  <c r="C392" i="46"/>
  <c r="C329" i="46"/>
  <c r="C182" i="46"/>
  <c r="C1433" i="46"/>
  <c r="C831" i="46"/>
  <c r="C1553" i="46"/>
  <c r="C729" i="46"/>
  <c r="C970" i="46"/>
  <c r="C439" i="46"/>
  <c r="C1308" i="46"/>
  <c r="C682" i="46"/>
  <c r="C1082" i="46"/>
  <c r="C836" i="46"/>
  <c r="C1159" i="46"/>
  <c r="C1072" i="46"/>
  <c r="C1482" i="46"/>
  <c r="C1055" i="46"/>
  <c r="C612" i="46"/>
  <c r="C1247" i="46"/>
  <c r="C1157" i="46"/>
  <c r="C1152" i="46"/>
  <c r="C1282" i="46"/>
  <c r="C59" i="46"/>
  <c r="C1358" i="46"/>
  <c r="C341" i="46"/>
  <c r="C1350" i="46"/>
  <c r="C951" i="46"/>
  <c r="C490" i="46"/>
  <c r="C1303" i="46"/>
  <c r="C1334" i="46"/>
  <c r="C631" i="46"/>
  <c r="C636" i="46"/>
  <c r="C417" i="46"/>
  <c r="C249" i="46"/>
  <c r="C1286" i="46"/>
  <c r="C976" i="46"/>
  <c r="C797" i="46"/>
  <c r="C1031" i="46"/>
  <c r="C268" i="46"/>
  <c r="C723" i="46"/>
  <c r="C1201" i="46"/>
  <c r="C1389" i="46"/>
  <c r="C1318" i="46"/>
  <c r="C191" i="46"/>
  <c r="C1306" i="46"/>
  <c r="C850" i="46"/>
  <c r="C889" i="46"/>
  <c r="C383" i="46"/>
  <c r="C250" i="46"/>
  <c r="C1456" i="46"/>
  <c r="C67" i="46"/>
  <c r="C627" i="46"/>
  <c r="C175" i="46"/>
  <c r="C1562" i="46"/>
  <c r="C1016" i="46"/>
  <c r="C1149" i="46"/>
  <c r="C1502" i="46"/>
  <c r="C1342" i="46"/>
  <c r="C1004" i="46"/>
  <c r="C1044" i="46"/>
  <c r="C399" i="46"/>
  <c r="C36" i="46"/>
  <c r="C94" i="46"/>
  <c r="C802" i="46"/>
  <c r="C735" i="46"/>
  <c r="C780" i="46"/>
  <c r="C436" i="46"/>
  <c r="C474" i="46"/>
  <c r="C696" i="46"/>
  <c r="C1177" i="46"/>
  <c r="C979" i="46"/>
  <c r="C1315" i="46"/>
  <c r="C528" i="46"/>
  <c r="C987" i="46"/>
  <c r="C499" i="46"/>
  <c r="C933" i="46"/>
  <c r="C960" i="46"/>
  <c r="C950" i="46"/>
  <c r="C128" i="46"/>
  <c r="C508" i="46"/>
  <c r="C1050" i="46"/>
  <c r="C280" i="46"/>
  <c r="C1392" i="46"/>
  <c r="C415" i="46"/>
  <c r="C505" i="46"/>
  <c r="C809" i="46"/>
  <c r="C1293" i="46"/>
  <c r="C1086" i="46"/>
  <c r="C533" i="46"/>
  <c r="C768" i="46"/>
  <c r="C486" i="46"/>
  <c r="C834" i="46"/>
  <c r="C109" i="46"/>
  <c r="C1501" i="46"/>
  <c r="C851" i="46"/>
  <c r="C1474" i="46"/>
  <c r="C698" i="46"/>
  <c r="C737" i="46"/>
  <c r="C849" i="46"/>
  <c r="C603" i="46"/>
  <c r="C1375" i="46"/>
  <c r="C725" i="46"/>
  <c r="C310" i="46"/>
  <c r="C261" i="46"/>
  <c r="C715" i="46"/>
  <c r="C40" i="46"/>
  <c r="C390" i="46"/>
  <c r="C1340" i="46"/>
  <c r="C944" i="46"/>
  <c r="C1516" i="46"/>
  <c r="C1493" i="46"/>
  <c r="C95" i="46"/>
  <c r="C297" i="46"/>
  <c r="C1473" i="46"/>
  <c r="C144" i="46"/>
  <c r="C362" i="46"/>
  <c r="C1531" i="46"/>
  <c r="C1250" i="46"/>
  <c r="C1046" i="46"/>
  <c r="C991" i="46"/>
  <c r="C1564" i="46"/>
  <c r="C1492" i="46"/>
  <c r="C679" i="46"/>
  <c r="C564" i="46"/>
  <c r="C914" i="46"/>
  <c r="C1530" i="46"/>
  <c r="C977" i="46"/>
  <c r="C1443" i="46"/>
  <c r="C1533" i="46"/>
  <c r="C142" i="46"/>
  <c r="C1348" i="46"/>
  <c r="C1279" i="46"/>
  <c r="C1218" i="46"/>
  <c r="C29" i="46"/>
  <c r="C326" i="46"/>
  <c r="C1020" i="46"/>
  <c r="C531" i="46"/>
  <c r="C311" i="46"/>
  <c r="C722" i="46"/>
  <c r="C772" i="46"/>
  <c r="C63" i="46"/>
  <c r="C629" i="46"/>
  <c r="C862" i="46"/>
  <c r="C257" i="46"/>
  <c r="C560" i="46"/>
  <c r="C604" i="46"/>
  <c r="C1263" i="46"/>
  <c r="C855" i="46"/>
  <c r="C693" i="46"/>
  <c r="C254" i="46"/>
  <c r="C964" i="46"/>
  <c r="C1341" i="46"/>
  <c r="C949" i="46"/>
  <c r="C169" i="46"/>
  <c r="C1520" i="46"/>
  <c r="C565" i="46"/>
  <c r="C493" i="46"/>
  <c r="C214" i="46"/>
  <c r="C1548" i="46"/>
  <c r="C70" i="46"/>
  <c r="C751" i="46"/>
  <c r="C690" i="46"/>
  <c r="C956" i="46"/>
  <c r="C266" i="46"/>
  <c r="C590" i="46"/>
  <c r="C901" i="46"/>
  <c r="C124" i="46"/>
  <c r="C1470" i="46"/>
  <c r="C683" i="46"/>
  <c r="C337" i="46"/>
  <c r="C431" i="46"/>
  <c r="C174" i="46"/>
  <c r="C215" i="46"/>
  <c r="C526" i="46"/>
  <c r="C1448" i="46"/>
  <c r="C1065" i="46"/>
  <c r="C518" i="46"/>
  <c r="C87" i="46"/>
  <c r="C1387" i="46"/>
  <c r="C880" i="46"/>
  <c r="C1476" i="46"/>
  <c r="C1260" i="46"/>
  <c r="C562" i="46"/>
  <c r="C568" i="46"/>
  <c r="C919" i="46"/>
  <c r="C1494" i="46"/>
  <c r="C39" i="46"/>
  <c r="C246" i="46"/>
  <c r="C832" i="46"/>
  <c r="C1180" i="46"/>
  <c r="C707" i="46"/>
  <c r="C1399" i="46"/>
  <c r="C264" i="46"/>
  <c r="C928" i="46"/>
  <c r="C236" i="46"/>
  <c r="C185" i="46"/>
  <c r="C1009" i="46"/>
  <c r="C8" i="46"/>
  <c r="C1269" i="46"/>
  <c r="C567" i="46"/>
  <c r="C358" i="46"/>
  <c r="C812" i="46"/>
  <c r="C599" i="46"/>
  <c r="C149" i="46"/>
  <c r="C1053" i="46"/>
  <c r="C1467" i="46"/>
  <c r="C786" i="46"/>
  <c r="C894" i="46"/>
  <c r="C432" i="46"/>
  <c r="C730" i="46"/>
  <c r="C230" i="46"/>
  <c r="C121" i="46"/>
  <c r="C1084" i="46"/>
  <c r="C491" i="46"/>
  <c r="C1059" i="46"/>
  <c r="C1080" i="46"/>
  <c r="C1319" i="46"/>
  <c r="C5" i="46"/>
  <c r="C1147" i="46"/>
  <c r="C759" i="46"/>
  <c r="C1043" i="46"/>
  <c r="C460" i="46"/>
  <c r="C1441" i="46"/>
  <c r="C421" i="46"/>
  <c r="C133" i="46"/>
  <c r="C343" i="46"/>
  <c r="C243" i="46"/>
  <c r="C1507" i="46"/>
  <c r="C98" i="46"/>
  <c r="C918" i="46"/>
  <c r="C525" i="46"/>
  <c r="C566" i="46"/>
  <c r="C1029" i="46"/>
  <c r="C1120" i="46"/>
  <c r="C1090" i="46"/>
  <c r="C781" i="46"/>
  <c r="C244" i="46"/>
  <c r="C1002" i="46"/>
  <c r="C915" i="46"/>
  <c r="C537" i="46"/>
  <c r="C916" i="46"/>
  <c r="C1320" i="46"/>
  <c r="C369" i="46"/>
  <c r="C1099" i="46"/>
  <c r="C681" i="46"/>
  <c r="C1454" i="46"/>
  <c r="C443" i="46"/>
  <c r="C393" i="46"/>
  <c r="C994" i="46"/>
  <c r="C387" i="46"/>
  <c r="C548" i="46"/>
  <c r="C510" i="46"/>
  <c r="C143" i="46"/>
  <c r="C381" i="46"/>
  <c r="C487" i="46"/>
  <c r="C1123" i="46"/>
  <c r="C1184" i="46"/>
  <c r="C408" i="46"/>
  <c r="C1143" i="46"/>
  <c r="C778" i="46"/>
  <c r="C1128" i="46"/>
  <c r="C642" i="46"/>
  <c r="C610" i="46"/>
  <c r="C873" i="46"/>
  <c r="C1068" i="46"/>
  <c r="C734" i="46"/>
  <c r="C714" i="46"/>
  <c r="C376" i="46"/>
  <c r="C640" i="46"/>
  <c r="C1124" i="46"/>
  <c r="C1012" i="46"/>
  <c r="C1307" i="46"/>
  <c r="C113" i="46"/>
  <c r="C1402" i="46"/>
  <c r="C1144" i="46"/>
  <c r="C1191" i="46"/>
  <c r="C1233" i="46"/>
  <c r="C102" i="46"/>
  <c r="C1155" i="46"/>
  <c r="C1142" i="46"/>
  <c r="C742" i="46"/>
  <c r="C201" i="46"/>
  <c r="C896" i="46"/>
  <c r="C468" i="46"/>
  <c r="C72" i="46"/>
  <c r="C1267" i="46"/>
  <c r="C88" i="46"/>
  <c r="C1381" i="46"/>
  <c r="C843" i="46"/>
  <c r="C805" i="46"/>
  <c r="C235" i="46"/>
  <c r="C984" i="46"/>
  <c r="C136" i="46"/>
  <c r="C11" i="46"/>
  <c r="C993" i="46"/>
  <c r="C1503" i="46"/>
  <c r="C1526" i="46"/>
  <c r="C260" i="46"/>
  <c r="C405" i="46"/>
  <c r="C108" i="46"/>
  <c r="C1506" i="46"/>
  <c r="C727" i="46"/>
  <c r="C427" i="46"/>
  <c r="C675" i="46"/>
  <c r="C1491" i="46"/>
  <c r="C416" i="46"/>
  <c r="C626" i="46"/>
  <c r="C1252" i="46"/>
  <c r="C1336" i="46"/>
  <c r="C1212" i="46"/>
  <c r="C25" i="46"/>
  <c r="C488" i="46"/>
  <c r="C544" i="46"/>
  <c r="C293" i="46"/>
  <c r="C103" i="46"/>
  <c r="C1550" i="46"/>
  <c r="C506" i="46"/>
  <c r="C739" i="46"/>
  <c r="C750" i="46"/>
  <c r="C53" i="46"/>
  <c r="C746" i="46"/>
  <c r="C1477" i="46"/>
  <c r="C678" i="46"/>
  <c r="C1093" i="46"/>
  <c r="C878" i="46"/>
  <c r="C494" i="46"/>
  <c r="C1554" i="46"/>
  <c r="C577" i="46"/>
  <c r="C1145" i="46"/>
  <c r="C101" i="46"/>
  <c r="C980" i="46"/>
  <c r="C945" i="46"/>
  <c r="C116" i="46"/>
  <c r="C534" i="46"/>
  <c r="C209" i="46"/>
  <c r="C665" i="46"/>
  <c r="C1075" i="46"/>
  <c r="C653" i="46"/>
  <c r="C1404" i="46"/>
  <c r="C171" i="46"/>
  <c r="C391" i="46"/>
  <c r="C936" i="46"/>
  <c r="C824" i="46"/>
  <c r="C315" i="46"/>
  <c r="C1379" i="46"/>
  <c r="C811" i="46"/>
  <c r="C1222" i="46"/>
  <c r="C743" i="46"/>
  <c r="C1373" i="46"/>
  <c r="C1061" i="46"/>
  <c r="C1139" i="46"/>
  <c r="C649" i="46"/>
  <c r="C270" i="46"/>
  <c r="C1234" i="46"/>
  <c r="C320" i="46"/>
  <c r="C1296" i="46"/>
  <c r="C1521" i="46"/>
  <c r="C47" i="46"/>
  <c r="C255" i="46"/>
  <c r="C513" i="46"/>
  <c r="C910" i="46"/>
  <c r="C741" i="46"/>
  <c r="C281" i="46"/>
  <c r="C1558" i="46"/>
  <c r="C758" i="46"/>
  <c r="C78" i="46"/>
  <c r="C402" i="46"/>
  <c r="C74" i="46"/>
  <c r="C1289" i="46"/>
  <c r="C49" i="46"/>
  <c r="C777" i="46"/>
  <c r="C1436" i="46"/>
  <c r="C1339" i="46"/>
  <c r="C846" i="46"/>
  <c r="C632" i="46"/>
  <c r="C1010" i="46"/>
  <c r="C483" i="46"/>
  <c r="C1329" i="46"/>
  <c r="C111" i="46"/>
  <c r="C1227" i="46"/>
  <c r="C585" i="46"/>
  <c r="C1539" i="46"/>
  <c r="C917" i="46"/>
  <c r="C1382" i="46"/>
  <c r="C1111" i="46"/>
  <c r="C538" i="46"/>
  <c r="C788" i="46"/>
  <c r="C1460" i="46"/>
  <c r="C455" i="46"/>
  <c r="C99" i="46"/>
  <c r="C222" i="46"/>
  <c r="C1540" i="46"/>
  <c r="C808" i="46"/>
  <c r="C1408" i="46"/>
  <c r="C1444" i="46"/>
  <c r="C637" i="46"/>
  <c r="C1162" i="46"/>
  <c r="C1435" i="46"/>
  <c r="C71" i="46"/>
  <c r="C702" i="46"/>
  <c r="C905" i="46"/>
  <c r="C1536" i="46"/>
  <c r="C793" i="46"/>
  <c r="C464" i="46"/>
  <c r="C1366" i="46"/>
  <c r="C278" i="46"/>
  <c r="C571" i="46"/>
  <c r="C617" i="46"/>
  <c r="C378" i="46"/>
  <c r="C152" i="46"/>
  <c r="C1230" i="46"/>
  <c r="C1238" i="46"/>
  <c r="C426" i="46"/>
  <c r="C1051" i="46"/>
  <c r="C1108" i="46"/>
  <c r="C1257" i="46"/>
  <c r="C892" i="46"/>
  <c r="C309" i="46"/>
  <c r="C1442" i="46"/>
  <c r="C935" i="46"/>
  <c r="C1537" i="46"/>
  <c r="C939" i="46"/>
  <c r="C762" i="46"/>
  <c r="C1196" i="46"/>
  <c r="C1568" i="46"/>
  <c r="C1096" i="46"/>
  <c r="C572" i="46"/>
  <c r="C821" i="46"/>
  <c r="C325" i="46"/>
  <c r="C1331" i="46"/>
  <c r="C733" i="46"/>
  <c r="C1200" i="46"/>
  <c r="C1073" i="46"/>
  <c r="C800" i="46"/>
  <c r="C1505" i="46"/>
  <c r="C30" i="46"/>
  <c r="C127" i="46"/>
  <c r="C957" i="46"/>
  <c r="C324" i="46"/>
  <c r="C866" i="46"/>
  <c r="C319" i="46"/>
  <c r="C428" i="46"/>
  <c r="C471" i="46"/>
  <c r="C1168" i="46"/>
  <c r="C1195" i="46"/>
  <c r="C1451" i="46"/>
  <c r="C1173" i="46"/>
  <c r="C1354" i="46"/>
  <c r="C224" i="46"/>
  <c r="C35" i="46"/>
  <c r="C239" i="46"/>
  <c r="C652" i="46"/>
  <c r="C1179" i="46"/>
  <c r="C1026" i="46"/>
  <c r="C841" i="46"/>
  <c r="C1489" i="46"/>
  <c r="C524" i="46"/>
  <c r="C308" i="46"/>
  <c r="C1249" i="46"/>
  <c r="C1248" i="46"/>
  <c r="C1021" i="46"/>
  <c r="C1169" i="46"/>
  <c r="C303" i="46"/>
  <c r="C552" i="46"/>
  <c r="C291" i="46"/>
  <c r="C232" i="46"/>
  <c r="C48" i="46"/>
  <c r="C536" i="46"/>
  <c r="C1130" i="46"/>
  <c r="C1292" i="46"/>
  <c r="C295" i="46"/>
  <c r="C1126" i="46"/>
  <c r="C787" i="46"/>
  <c r="C1407" i="46"/>
  <c r="C961" i="46"/>
  <c r="C659" i="46"/>
  <c r="C769" i="46"/>
  <c r="C670" i="46"/>
  <c r="C290" i="46"/>
  <c r="C886" i="46"/>
  <c r="C1488" i="46"/>
  <c r="C842" i="46"/>
  <c r="C204" i="46"/>
  <c r="C155" i="46"/>
  <c r="C363" i="46"/>
  <c r="C294" i="46"/>
  <c r="C761" i="46"/>
  <c r="C561" i="46"/>
  <c r="C1288" i="46"/>
  <c r="C314" i="46"/>
  <c r="C180" i="46"/>
  <c r="C138" i="46"/>
  <c r="C1515" i="46"/>
  <c r="C1484" i="46"/>
  <c r="C364" i="46"/>
  <c r="C1465" i="46"/>
  <c r="C835" i="46"/>
  <c r="C929" i="46"/>
  <c r="C14" i="46"/>
  <c r="C411" i="46"/>
  <c r="C449" i="46"/>
  <c r="C1202" i="46"/>
  <c r="C328" i="46"/>
  <c r="C6" i="46"/>
  <c r="C1344" i="46"/>
  <c r="C55" i="46"/>
  <c r="C946" i="46"/>
  <c r="C1351" i="46"/>
  <c r="C985" i="46"/>
  <c r="C84" i="46"/>
  <c r="C1369" i="46"/>
  <c r="C377" i="46"/>
  <c r="C228" i="46"/>
  <c r="C890" i="46"/>
  <c r="C461" i="46"/>
  <c r="C848" i="46"/>
  <c r="C998" i="46"/>
  <c r="C1325" i="46"/>
  <c r="C1446" i="46"/>
  <c r="C986" i="46"/>
  <c r="C695" i="46"/>
  <c r="C203" i="46"/>
  <c r="C184" i="46"/>
  <c r="C60" i="46"/>
  <c r="C822" i="46"/>
  <c r="C1353" i="46"/>
  <c r="C472" i="46"/>
  <c r="C163" i="46"/>
  <c r="C21" i="46"/>
  <c r="C1500" i="46"/>
  <c r="C664" i="46"/>
  <c r="C147" i="46"/>
  <c r="C1211" i="46"/>
  <c r="C467" i="46"/>
  <c r="C875" i="46"/>
  <c r="C1092" i="46"/>
  <c r="C804" i="46"/>
  <c r="C620" i="46"/>
  <c r="C453" i="46"/>
  <c r="C869" i="46"/>
  <c r="C437" i="46"/>
  <c r="C639" i="46"/>
  <c r="C75" i="46"/>
  <c r="C366" i="46"/>
  <c r="C172" i="46"/>
  <c r="C1291" i="46"/>
  <c r="C1390" i="46"/>
  <c r="C334" i="46"/>
  <c r="C719" i="46"/>
  <c r="C1167" i="46"/>
  <c r="C634" i="46"/>
  <c r="C229" i="46"/>
  <c r="C76" i="46"/>
  <c r="C559" i="46"/>
  <c r="C535" i="46"/>
  <c r="C583" i="46"/>
  <c r="C791" i="46"/>
  <c r="C459" i="46"/>
  <c r="C1047" i="46"/>
  <c r="C23" i="46"/>
  <c r="C463" i="46"/>
  <c r="C13" i="46"/>
  <c r="C1513" i="46"/>
  <c r="C1511" i="46"/>
  <c r="C1197" i="46"/>
  <c r="C770" i="46"/>
  <c r="C1463" i="46"/>
  <c r="C400" i="46"/>
  <c r="C990" i="46"/>
  <c r="C697" i="46"/>
  <c r="C1237" i="46"/>
  <c r="C1374" i="46"/>
  <c r="C271" i="46"/>
  <c r="C497" i="46"/>
  <c r="C1453" i="46"/>
  <c r="C1545" i="46"/>
  <c r="C238" i="46"/>
  <c r="C654" i="46"/>
  <c r="C578" i="46"/>
  <c r="C306" i="46"/>
  <c r="C1057" i="46"/>
  <c r="C1345" i="46"/>
  <c r="C1572" i="46"/>
  <c r="C995" i="46"/>
  <c r="C1385" i="46"/>
  <c r="C130" i="46"/>
  <c r="C887" i="46"/>
  <c r="C479" i="46"/>
  <c r="C661" i="46"/>
  <c r="C135" i="46"/>
  <c r="C1410" i="46"/>
  <c r="C801" i="46"/>
  <c r="C923" i="46"/>
  <c r="C1327" i="46"/>
  <c r="C475" i="46"/>
  <c r="C115" i="46"/>
  <c r="C1176" i="46"/>
  <c r="C1236" i="46"/>
  <c r="C931" i="46"/>
  <c r="C1294" i="46"/>
  <c r="C516" i="46"/>
  <c r="C359" i="46"/>
  <c r="C304" i="46"/>
  <c r="C287" i="46"/>
  <c r="C1434" i="46"/>
  <c r="C1015" i="46"/>
  <c r="C1271" i="46"/>
  <c r="C356" i="46"/>
  <c r="C1376" i="46"/>
  <c r="C837" i="46"/>
  <c r="C456" i="46"/>
  <c r="C1383" i="46"/>
  <c r="C347" i="46"/>
  <c r="C1103" i="46"/>
  <c r="C794" i="46"/>
  <c r="C900" i="46"/>
  <c r="C125" i="46"/>
  <c r="C1563" i="46"/>
  <c r="C218" i="46"/>
  <c r="C496" i="46"/>
  <c r="C1556" i="46"/>
  <c r="C1309" i="46"/>
  <c r="C1406" i="46"/>
  <c r="C711" i="46"/>
  <c r="C420" i="46"/>
  <c r="C1370" i="46"/>
  <c r="C1284" i="46"/>
  <c r="C1524" i="46"/>
  <c r="C423" i="46"/>
  <c r="C1452" i="46"/>
  <c r="C549" i="46"/>
  <c r="C828" i="46"/>
  <c r="C1560" i="46"/>
  <c r="C881" i="46"/>
  <c r="C1343" i="46"/>
  <c r="C137" i="46"/>
  <c r="C826" i="46"/>
  <c r="C81" i="46"/>
  <c r="C621" i="46"/>
  <c r="C1528" i="46"/>
  <c r="C19" i="46"/>
  <c r="C283" i="46"/>
  <c r="C1522" i="46"/>
  <c r="C1411" i="46"/>
  <c r="C1194" i="46"/>
  <c r="C601" i="46"/>
  <c r="C15" i="46"/>
  <c r="C622" i="46"/>
  <c r="C57" i="46"/>
  <c r="C845" i="46"/>
  <c r="C920" i="46"/>
  <c r="C321" i="46"/>
  <c r="C658" i="46"/>
  <c r="C643" i="46"/>
  <c r="C1163" i="46"/>
  <c r="C279" i="46"/>
  <c r="C581" i="46"/>
  <c r="C122" i="46"/>
  <c r="C237" i="46"/>
  <c r="C1349" i="46"/>
  <c r="C1357" i="46"/>
  <c r="C1538" i="46"/>
  <c r="C1028" i="46"/>
  <c r="C178" i="46"/>
  <c r="C703" i="46"/>
  <c r="C1512" i="46"/>
  <c r="C1192" i="46"/>
  <c r="C1570" i="46"/>
  <c r="C288" i="46"/>
  <c r="C217" i="46"/>
  <c r="C899" i="46"/>
  <c r="C903" i="46"/>
  <c r="C462" i="46"/>
  <c r="C223" i="46"/>
  <c r="C582" i="46"/>
  <c r="C33" i="46"/>
  <c r="C1100" i="46"/>
  <c r="C803" i="46"/>
  <c r="C1461" i="46"/>
  <c r="C346" i="46"/>
  <c r="C1131" i="46"/>
  <c r="C1232" i="46"/>
  <c r="C332" i="46"/>
  <c r="C216" i="46"/>
  <c r="C273" i="46"/>
  <c r="C989" i="46"/>
  <c r="C1432" i="46"/>
  <c r="C1246" i="46"/>
  <c r="C810" i="46"/>
  <c r="C1469" i="46"/>
  <c r="C412" i="46"/>
  <c r="C859" i="46"/>
  <c r="C1316" i="46"/>
  <c r="C1431" i="46"/>
  <c r="C1032" i="46"/>
  <c r="C1519" i="46"/>
  <c r="C1326" i="46"/>
  <c r="C888" i="46"/>
  <c r="C974" i="46"/>
  <c r="C34" i="46"/>
  <c r="C247" i="46"/>
  <c r="C1371" i="46"/>
  <c r="C540" i="46"/>
  <c r="C1164" i="46"/>
  <c r="C1361" i="46"/>
  <c r="C1235" i="46"/>
  <c r="C1241" i="46"/>
  <c r="C370" i="46"/>
  <c r="C644" i="46"/>
  <c r="C893" i="46"/>
  <c r="C1565" i="46"/>
  <c r="C89" i="46"/>
  <c r="C952" i="46"/>
  <c r="C625" i="46"/>
  <c r="C1178" i="46"/>
  <c r="C140" i="46"/>
  <c r="C318" i="46"/>
  <c r="C551" i="46"/>
  <c r="C1066" i="46"/>
  <c r="C414" i="46"/>
  <c r="C51" i="46"/>
  <c r="C716" i="46"/>
  <c r="C959" i="46"/>
  <c r="C963" i="46"/>
  <c r="C1380" i="46"/>
  <c r="C1338" i="46"/>
  <c r="C348" i="46"/>
  <c r="C335" i="46"/>
  <c r="C657" i="46"/>
  <c r="C677" i="46"/>
  <c r="C1497" i="46"/>
  <c r="C476" i="46"/>
  <c r="C618" i="46"/>
  <c r="C188" i="46"/>
  <c r="C1455" i="46"/>
  <c r="C721" i="46"/>
  <c r="C692" i="46"/>
  <c r="C1299" i="46"/>
  <c r="C908" i="46"/>
  <c r="C623" i="46"/>
  <c r="C1487" i="46"/>
  <c r="C648" i="46"/>
  <c r="C591" i="46"/>
  <c r="C641" i="46"/>
  <c r="C912" i="46"/>
  <c r="C24" i="46"/>
  <c r="C117" i="46"/>
  <c r="C110" i="46"/>
  <c r="C1107" i="46"/>
  <c r="C1239" i="46"/>
  <c r="C1281" i="46"/>
  <c r="C1457" i="46"/>
  <c r="C1224" i="46"/>
  <c r="C123" i="46"/>
  <c r="C1095" i="46"/>
  <c r="C64" i="46"/>
  <c r="C1255" i="46"/>
  <c r="C771" i="46"/>
  <c r="C1275" i="46"/>
  <c r="C44" i="46"/>
  <c r="C765" i="46"/>
  <c r="C207" i="46"/>
  <c r="C1244" i="46"/>
  <c r="C1415" i="46"/>
  <c r="C1027" i="46"/>
  <c r="C592" i="46"/>
  <c r="C194" i="46"/>
  <c r="C1311" i="46"/>
  <c r="C830" i="46"/>
  <c r="C1160" i="46"/>
  <c r="C73" i="46"/>
  <c r="C61" i="46"/>
  <c r="C511" i="46"/>
  <c r="C1509" i="46"/>
  <c r="C856" i="46"/>
  <c r="C20" i="46"/>
  <c r="C1171" i="46"/>
  <c r="C1005" i="46"/>
  <c r="C1030" i="46"/>
  <c r="C609" i="46"/>
  <c r="C978" i="46"/>
  <c r="C757" i="46"/>
  <c r="C909" i="46"/>
  <c r="C1423" i="46"/>
  <c r="C1496" i="46"/>
  <c r="C470" i="46"/>
  <c r="C684" i="46"/>
  <c r="C1571" i="46"/>
  <c r="C1036" i="46"/>
  <c r="C1321" i="46"/>
  <c r="C1121" i="46"/>
  <c r="C37" i="46"/>
  <c r="C1058" i="46"/>
  <c r="C298" i="46"/>
  <c r="C954" i="46"/>
  <c r="C927" i="46"/>
  <c r="C755" i="46"/>
  <c r="C870" i="46"/>
  <c r="C921" i="46"/>
  <c r="C1418" i="46"/>
  <c r="C1150" i="46"/>
  <c r="C93" i="46"/>
  <c r="C767" i="46"/>
  <c r="C62" i="46"/>
  <c r="C934" i="46"/>
  <c r="C813" i="46"/>
  <c r="C1485" i="46"/>
  <c r="C1305" i="46"/>
  <c r="C790" i="46"/>
  <c r="C385" i="46"/>
  <c r="C1231" i="46"/>
  <c r="C1215" i="46"/>
  <c r="C753" i="46"/>
  <c r="C1262" i="46"/>
  <c r="C891" i="46"/>
  <c r="C844" i="46"/>
  <c r="C199" i="46"/>
  <c r="C674" i="46"/>
  <c r="C150" i="46"/>
  <c r="C1023" i="46"/>
  <c r="C189" i="46"/>
  <c r="C829" i="46"/>
  <c r="C1555" i="46"/>
  <c r="C1225" i="46"/>
  <c r="C818" i="46"/>
  <c r="C650" i="46"/>
  <c r="C595" i="46"/>
  <c r="C1486" i="46"/>
  <c r="C7" i="46"/>
  <c r="C1083" i="46"/>
  <c r="C361" i="46"/>
  <c r="C941" i="46"/>
  <c r="C157" i="46"/>
  <c r="C104" i="46"/>
  <c r="C241" i="46"/>
  <c r="C495" i="46"/>
  <c r="C212" i="46"/>
  <c r="C1535" i="46"/>
  <c r="C1363" i="46"/>
  <c r="C686" i="46"/>
  <c r="C267" i="46"/>
  <c r="C187" i="46"/>
  <c r="C594" i="46"/>
  <c r="C532" i="46"/>
  <c r="C792" i="46"/>
  <c r="C154" i="46"/>
  <c r="C884" i="46"/>
  <c r="C503" i="46"/>
  <c r="C958" i="46"/>
  <c r="C213" i="46"/>
  <c r="C1251" i="46"/>
  <c r="C1447" i="46"/>
  <c r="C394" i="46"/>
  <c r="C17" i="46"/>
  <c r="C1140" i="46"/>
  <c r="C598" i="46"/>
  <c r="C485" i="46"/>
  <c r="C522" i="46"/>
  <c r="C1101" i="46"/>
  <c r="C1146" i="46"/>
  <c r="C368" i="46"/>
  <c r="C190" i="46"/>
  <c r="C1127" i="46"/>
  <c r="C1205" i="46"/>
  <c r="C1421" i="46"/>
  <c r="C820" i="46"/>
  <c r="C433" i="46"/>
  <c r="C1151" i="46"/>
  <c r="C596" i="46"/>
  <c r="C274" i="46"/>
  <c r="C1514" i="46"/>
  <c r="C732" i="46"/>
  <c r="C1076" i="46"/>
  <c r="C1378" i="46"/>
  <c r="C277" i="46"/>
  <c r="C1301" i="46"/>
  <c r="C447" i="46"/>
  <c r="C863" i="46"/>
  <c r="C1006" i="46"/>
  <c r="C1112" i="46"/>
  <c r="C740" i="46"/>
  <c r="C477" i="46"/>
  <c r="C1270" i="46"/>
  <c r="C872" i="46"/>
  <c r="C198" i="46"/>
  <c r="C69" i="46"/>
  <c r="C666" i="46"/>
  <c r="C635" i="46"/>
  <c r="C1337" i="46"/>
  <c r="C1170" i="46"/>
  <c r="C296" i="46"/>
  <c r="C379" i="46"/>
  <c r="C1483" i="46"/>
  <c r="C1273" i="46"/>
  <c r="Q138" i="161" l="1"/>
  <c r="CV23" i="161"/>
  <c r="G145" i="161"/>
  <c r="CV29" i="161"/>
  <c r="P141" i="161"/>
  <c r="T138" i="161"/>
  <c r="K141" i="161"/>
  <c r="CV63" i="161"/>
  <c r="CV6" i="161"/>
  <c r="CV69" i="161"/>
  <c r="CV108" i="161"/>
  <c r="V139" i="161"/>
  <c r="AF141" i="161"/>
  <c r="CV123" i="161"/>
  <c r="CV20" i="161"/>
  <c r="D142" i="161"/>
  <c r="CV45" i="161"/>
  <c r="L138" i="161"/>
  <c r="CV26" i="161"/>
  <c r="CV11" i="161"/>
  <c r="CV80" i="161"/>
  <c r="CV34" i="161"/>
  <c r="X138" i="161"/>
  <c r="W141" i="161"/>
  <c r="CV126" i="161"/>
  <c r="CV85" i="161"/>
  <c r="I145" i="161"/>
  <c r="P145" i="161"/>
  <c r="CV40" i="161"/>
  <c r="R139" i="161"/>
  <c r="CV103" i="161"/>
  <c r="CV130" i="161"/>
  <c r="CV4" i="161"/>
  <c r="CV120" i="161"/>
  <c r="F145" i="161"/>
  <c r="CV62" i="161"/>
  <c r="CV125" i="161"/>
  <c r="L142" i="161"/>
  <c r="CV13" i="161"/>
  <c r="Z145" i="161"/>
  <c r="D145" i="161"/>
  <c r="CV79" i="161"/>
  <c r="L145" i="161"/>
  <c r="CV19" i="161"/>
  <c r="Y145" i="161"/>
  <c r="CV131" i="161"/>
  <c r="CV31" i="161"/>
  <c r="AF140" i="161"/>
  <c r="CV66" i="161"/>
  <c r="CV48" i="161"/>
  <c r="K145" i="161"/>
  <c r="CV12" i="161"/>
  <c r="R138" i="161"/>
  <c r="CV7" i="161"/>
  <c r="U141" i="161"/>
  <c r="X145" i="161"/>
  <c r="E142" i="161"/>
  <c r="AE139" i="161"/>
  <c r="C140" i="161"/>
  <c r="AA141" i="161"/>
  <c r="CV92" i="161"/>
  <c r="CV84" i="161"/>
  <c r="CV49" i="161"/>
  <c r="AD142" i="161"/>
  <c r="S138" i="161"/>
  <c r="CV60" i="161"/>
  <c r="CV78" i="161"/>
  <c r="CV95" i="161"/>
  <c r="AF138" i="161"/>
  <c r="CV53" i="161"/>
  <c r="K142" i="161"/>
  <c r="CV105" i="161"/>
  <c r="CV118" i="161"/>
  <c r="Z141" i="161"/>
  <c r="AB142" i="161"/>
  <c r="CV44" i="161"/>
  <c r="CV24" i="161"/>
  <c r="V138" i="161"/>
  <c r="CV46" i="161"/>
  <c r="P138" i="161"/>
  <c r="T141" i="161"/>
  <c r="CV37" i="161"/>
  <c r="CV68" i="161"/>
  <c r="CV106" i="161"/>
  <c r="CV47" i="161"/>
  <c r="C145" i="161"/>
  <c r="CV52" i="161"/>
  <c r="CV57" i="161"/>
  <c r="CV51" i="161"/>
  <c r="H145" i="161"/>
  <c r="AG145" i="161"/>
  <c r="CV110" i="161"/>
  <c r="W138" i="161"/>
  <c r="H138" i="161"/>
  <c r="CV55" i="161"/>
  <c r="I140" i="161"/>
  <c r="L141" i="161"/>
  <c r="CV50" i="161"/>
  <c r="F139" i="161"/>
  <c r="CV104" i="161"/>
  <c r="CV119" i="161"/>
  <c r="G139" i="161"/>
  <c r="Q141" i="161"/>
  <c r="AA145" i="161"/>
  <c r="CV30" i="161"/>
  <c r="CV122" i="161"/>
  <c r="CV93" i="161"/>
  <c r="CV39" i="161"/>
  <c r="C138" i="161"/>
  <c r="CV117" i="161"/>
  <c r="O140" i="161"/>
  <c r="CV25" i="161"/>
  <c r="AC138" i="161"/>
  <c r="CV35" i="161"/>
  <c r="D141" i="161"/>
  <c r="X142" i="161"/>
  <c r="CV67" i="161"/>
  <c r="CV107" i="161"/>
  <c r="E145" i="161"/>
  <c r="AD141" i="161"/>
  <c r="AE138" i="161"/>
  <c r="CV64" i="161"/>
  <c r="E141" i="161"/>
  <c r="AC142" i="161"/>
  <c r="CV121" i="161"/>
  <c r="CV41" i="161"/>
  <c r="AB139" i="161"/>
  <c r="J145" i="161"/>
  <c r="AC145" i="161"/>
  <c r="S139" i="161"/>
  <c r="O139" i="161"/>
  <c r="S140" i="161"/>
  <c r="F140" i="161"/>
  <c r="Y138" i="161"/>
  <c r="E140" i="161"/>
  <c r="Z138" i="161"/>
  <c r="D139" i="161"/>
  <c r="T142" i="161"/>
  <c r="N139" i="161"/>
  <c r="AA142" i="161"/>
  <c r="M139" i="161"/>
  <c r="H141" i="161"/>
  <c r="CV58" i="161"/>
  <c r="CV129" i="161"/>
  <c r="W140" i="161"/>
  <c r="X140" i="161"/>
  <c r="CV127" i="161"/>
  <c r="N138" i="161"/>
  <c r="S141" i="161"/>
  <c r="AD138" i="161"/>
  <c r="M141" i="161"/>
  <c r="E138" i="161"/>
  <c r="AB141" i="161"/>
  <c r="AE142" i="161"/>
  <c r="I138" i="161"/>
  <c r="U145" i="161"/>
  <c r="V145" i="161"/>
  <c r="CV18" i="161"/>
  <c r="CV22" i="161"/>
  <c r="T145" i="161"/>
  <c r="AD140" i="161"/>
  <c r="Q145" i="161"/>
  <c r="N145" i="161"/>
  <c r="V142" i="161"/>
  <c r="X139" i="161"/>
  <c r="AE145" i="161"/>
  <c r="CV21" i="161"/>
  <c r="M145" i="161"/>
  <c r="J140" i="161"/>
  <c r="CV38" i="161"/>
  <c r="CV94" i="161"/>
  <c r="CV111" i="161"/>
  <c r="K138" i="161"/>
  <c r="L140" i="161"/>
  <c r="U142" i="161"/>
  <c r="H142" i="161"/>
  <c r="X141" i="161"/>
  <c r="AB145" i="161"/>
  <c r="W142" i="161"/>
  <c r="R140" i="161"/>
  <c r="V140" i="161"/>
  <c r="Y141" i="161"/>
  <c r="C142" i="161"/>
  <c r="H139" i="161"/>
  <c r="J142" i="161"/>
  <c r="CV109" i="161"/>
  <c r="CV70" i="161"/>
  <c r="AE141" i="161"/>
  <c r="Z139" i="161"/>
  <c r="I141" i="161"/>
  <c r="J141" i="161"/>
  <c r="AF139" i="161"/>
  <c r="F138" i="161"/>
  <c r="T139" i="161"/>
  <c r="U139" i="161"/>
  <c r="N142" i="161"/>
  <c r="P139" i="161"/>
  <c r="AG138" i="161"/>
  <c r="AE140" i="161"/>
  <c r="CV42" i="161"/>
  <c r="T140" i="161"/>
  <c r="C141" i="161"/>
  <c r="AC139" i="161"/>
  <c r="Z140" i="161"/>
  <c r="AG139" i="161"/>
  <c r="R145" i="161"/>
  <c r="D140" i="161"/>
  <c r="CV61" i="161"/>
  <c r="K139" i="161"/>
  <c r="U138" i="161"/>
  <c r="AB140" i="161"/>
  <c r="AF142" i="161"/>
  <c r="AG140" i="161"/>
  <c r="U140" i="161"/>
  <c r="AB138" i="161"/>
  <c r="Y140" i="161"/>
  <c r="H140" i="161"/>
  <c r="M142" i="161"/>
  <c r="N141" i="161"/>
  <c r="O141" i="161"/>
  <c r="AA140" i="161"/>
  <c r="D138" i="161"/>
  <c r="W139" i="161"/>
  <c r="AG142" i="161"/>
  <c r="F141" i="161"/>
  <c r="R142" i="161"/>
  <c r="AA139" i="161"/>
  <c r="P142" i="161"/>
  <c r="Q140" i="161"/>
  <c r="K140" i="161"/>
  <c r="S142" i="161"/>
  <c r="AC140" i="161"/>
  <c r="Y142" i="161"/>
  <c r="V141" i="161"/>
  <c r="O142" i="161"/>
  <c r="G140" i="161"/>
  <c r="M138" i="161"/>
  <c r="P140" i="161"/>
  <c r="I142" i="161"/>
  <c r="J139" i="161"/>
  <c r="L139" i="161"/>
  <c r="I139" i="161"/>
  <c r="Q139" i="161"/>
  <c r="Q142" i="161"/>
  <c r="G141" i="161"/>
  <c r="G138" i="161"/>
  <c r="R141" i="161"/>
  <c r="G1273" i="46"/>
  <c r="F1273" i="46"/>
  <c r="G1483" i="46"/>
  <c r="F1483" i="46"/>
  <c r="G379" i="46"/>
  <c r="F379" i="46"/>
  <c r="G296" i="46"/>
  <c r="F296" i="46"/>
  <c r="F1170" i="46"/>
  <c r="G1170" i="46"/>
  <c r="G1337" i="46"/>
  <c r="F1337" i="46"/>
  <c r="G635" i="46"/>
  <c r="F635" i="46"/>
  <c r="G666" i="46"/>
  <c r="F666" i="46"/>
  <c r="G69" i="46"/>
  <c r="F69" i="46"/>
  <c r="G198" i="46"/>
  <c r="F198" i="46"/>
  <c r="G872" i="46"/>
  <c r="F872" i="46"/>
  <c r="F1270" i="46"/>
  <c r="G1270" i="46"/>
  <c r="G477" i="46"/>
  <c r="F477" i="46"/>
  <c r="G740" i="46"/>
  <c r="F740" i="46"/>
  <c r="F1112" i="46"/>
  <c r="G1112" i="46"/>
  <c r="F1006" i="46"/>
  <c r="G1006" i="46"/>
  <c r="F863" i="46"/>
  <c r="G863" i="46"/>
  <c r="G447" i="46"/>
  <c r="F447" i="46"/>
  <c r="F1301" i="46"/>
  <c r="G1301" i="46"/>
  <c r="F277" i="46"/>
  <c r="G277" i="46"/>
  <c r="F1378" i="46"/>
  <c r="G1378" i="46"/>
  <c r="G1076" i="46"/>
  <c r="F1076" i="46"/>
  <c r="F732" i="46"/>
  <c r="G732" i="46"/>
  <c r="F1514" i="46"/>
  <c r="G1514" i="46"/>
  <c r="G274" i="46"/>
  <c r="F274" i="46"/>
  <c r="G596" i="46"/>
  <c r="F596" i="46"/>
  <c r="F1151" i="46"/>
  <c r="G1151" i="46"/>
  <c r="F433" i="46"/>
  <c r="G433" i="46"/>
  <c r="F820" i="46"/>
  <c r="G820" i="46"/>
  <c r="G1421" i="46"/>
  <c r="F1421" i="46"/>
  <c r="G1205" i="46"/>
  <c r="F1205" i="46"/>
  <c r="F1127" i="46"/>
  <c r="G1127" i="46"/>
  <c r="G190" i="46"/>
  <c r="F190" i="46"/>
  <c r="G368" i="46"/>
  <c r="F368" i="46"/>
  <c r="G1146" i="46"/>
  <c r="F1146" i="46"/>
  <c r="G1101" i="46"/>
  <c r="F1101" i="46"/>
  <c r="F522" i="46"/>
  <c r="G522" i="46"/>
  <c r="F485" i="46"/>
  <c r="G485" i="46"/>
  <c r="F598" i="46"/>
  <c r="G598" i="46"/>
  <c r="F1140" i="46"/>
  <c r="G1140" i="46"/>
  <c r="G17" i="46"/>
  <c r="F17" i="46"/>
  <c r="F394" i="46"/>
  <c r="G394" i="46"/>
  <c r="F1447" i="46"/>
  <c r="G1447" i="46"/>
  <c r="G1251" i="46"/>
  <c r="F1251" i="46"/>
  <c r="G213" i="46"/>
  <c r="F213" i="46"/>
  <c r="G958" i="46"/>
  <c r="F958" i="46"/>
  <c r="F503" i="46"/>
  <c r="G503" i="46"/>
  <c r="F884" i="46"/>
  <c r="G884" i="46"/>
  <c r="F154" i="46"/>
  <c r="G154" i="46"/>
  <c r="G792" i="46"/>
  <c r="F792" i="46"/>
  <c r="F532" i="46"/>
  <c r="G532" i="46"/>
  <c r="F594" i="46"/>
  <c r="G594" i="46"/>
  <c r="G187" i="46"/>
  <c r="F187" i="46"/>
  <c r="F267" i="46"/>
  <c r="G267" i="46"/>
  <c r="F686" i="46"/>
  <c r="G686" i="46"/>
  <c r="F1363" i="46"/>
  <c r="G1363" i="46"/>
  <c r="F1535" i="46"/>
  <c r="G1535" i="46"/>
  <c r="G212" i="46"/>
  <c r="F212" i="46"/>
  <c r="F495" i="46"/>
  <c r="G495" i="46"/>
  <c r="F241" i="46"/>
  <c r="G241" i="46"/>
  <c r="F104" i="46"/>
  <c r="G104" i="46"/>
  <c r="F157" i="46"/>
  <c r="G157" i="46"/>
  <c r="F941" i="46"/>
  <c r="G941" i="46"/>
  <c r="F361" i="46"/>
  <c r="G361" i="46"/>
  <c r="F1083" i="46"/>
  <c r="G1083" i="46"/>
  <c r="G7" i="46"/>
  <c r="F7" i="46"/>
  <c r="G1486" i="46"/>
  <c r="F1486" i="46"/>
  <c r="G595" i="46"/>
  <c r="F595" i="46"/>
  <c r="F650" i="46"/>
  <c r="G650" i="46"/>
  <c r="F818" i="46"/>
  <c r="G818" i="46"/>
  <c r="G1225" i="46"/>
  <c r="F1225" i="46"/>
  <c r="F1555" i="46"/>
  <c r="G1555" i="46"/>
  <c r="G829" i="46"/>
  <c r="F829" i="46"/>
  <c r="G189" i="46"/>
  <c r="F189" i="46"/>
  <c r="F1023" i="46"/>
  <c r="G1023" i="46"/>
  <c r="G150" i="46"/>
  <c r="F150" i="46"/>
  <c r="F674" i="46"/>
  <c r="G674" i="46"/>
  <c r="F199" i="46"/>
  <c r="G199" i="46"/>
  <c r="G844" i="46"/>
  <c r="F844" i="46"/>
  <c r="F891" i="46"/>
  <c r="G891" i="46"/>
  <c r="G1262" i="46"/>
  <c r="F1262" i="46"/>
  <c r="G753" i="46"/>
  <c r="F753" i="46"/>
  <c r="G1215" i="46"/>
  <c r="F1215" i="46"/>
  <c r="G1231" i="46"/>
  <c r="F1231" i="46"/>
  <c r="G385" i="46"/>
  <c r="F385" i="46"/>
  <c r="F790" i="46"/>
  <c r="G790" i="46"/>
  <c r="F1305" i="46"/>
  <c r="G1305" i="46"/>
  <c r="G1485" i="46"/>
  <c r="F1485" i="46"/>
  <c r="G813" i="46"/>
  <c r="F813" i="46"/>
  <c r="G934" i="46"/>
  <c r="F934" i="46"/>
  <c r="F62" i="46"/>
  <c r="G62" i="46"/>
  <c r="F767" i="46"/>
  <c r="G767" i="46"/>
  <c r="F93" i="46"/>
  <c r="G93" i="46"/>
  <c r="F1150" i="46"/>
  <c r="G1150" i="46"/>
  <c r="F1418" i="46"/>
  <c r="G1418" i="46"/>
  <c r="F921" i="46"/>
  <c r="G921" i="46"/>
  <c r="F870" i="46"/>
  <c r="G870" i="46"/>
  <c r="F755" i="46"/>
  <c r="G755" i="46"/>
  <c r="G927" i="46"/>
  <c r="F927" i="46"/>
  <c r="G954" i="46"/>
  <c r="F954" i="46"/>
  <c r="G298" i="46"/>
  <c r="F298" i="46"/>
  <c r="G1058" i="46"/>
  <c r="F1058" i="46"/>
  <c r="F37" i="46"/>
  <c r="G37" i="46"/>
  <c r="F1121" i="46"/>
  <c r="G1121" i="46"/>
  <c r="F1321" i="46"/>
  <c r="G1321" i="46"/>
  <c r="G1036" i="46"/>
  <c r="F1036" i="46"/>
  <c r="F1571" i="46"/>
  <c r="G1571" i="46"/>
  <c r="G684" i="46"/>
  <c r="F684" i="46"/>
  <c r="F470" i="46"/>
  <c r="G470" i="46"/>
  <c r="F1496" i="46"/>
  <c r="G1496" i="46"/>
  <c r="F1423" i="46"/>
  <c r="G1423" i="46"/>
  <c r="F909" i="46"/>
  <c r="G909" i="46"/>
  <c r="G757" i="46"/>
  <c r="F757" i="46"/>
  <c r="G978" i="46"/>
  <c r="F978" i="46"/>
  <c r="G609" i="46"/>
  <c r="F609" i="46"/>
  <c r="F1030" i="46"/>
  <c r="G1030" i="46"/>
  <c r="F1005" i="46"/>
  <c r="G1005" i="46"/>
  <c r="F1171" i="46"/>
  <c r="G1171" i="46"/>
  <c r="G20" i="46"/>
  <c r="F20" i="46"/>
  <c r="G856" i="46"/>
  <c r="F856" i="46"/>
  <c r="G1509" i="46"/>
  <c r="F1509" i="46"/>
  <c r="G511" i="46"/>
  <c r="F511" i="46"/>
  <c r="G61" i="46"/>
  <c r="F61" i="46"/>
  <c r="G73" i="46"/>
  <c r="F73" i="46"/>
  <c r="F1160" i="46"/>
  <c r="G1160" i="46"/>
  <c r="F830" i="46"/>
  <c r="G830" i="46"/>
  <c r="F1311" i="46"/>
  <c r="G1311" i="46"/>
  <c r="G194" i="46"/>
  <c r="F194" i="46"/>
  <c r="F592" i="46"/>
  <c r="G592" i="46"/>
  <c r="G1027" i="46"/>
  <c r="F1027" i="46"/>
  <c r="F1415" i="46"/>
  <c r="G1415" i="46"/>
  <c r="G1244" i="46"/>
  <c r="F1244" i="46"/>
  <c r="G207" i="46"/>
  <c r="F207" i="46"/>
  <c r="F765" i="46"/>
  <c r="G765" i="46"/>
  <c r="G44" i="46"/>
  <c r="F44" i="46"/>
  <c r="G1275" i="46"/>
  <c r="F1275" i="46"/>
  <c r="F771" i="46"/>
  <c r="G771" i="46"/>
  <c r="G1255" i="46"/>
  <c r="F1255" i="46"/>
  <c r="G64" i="46"/>
  <c r="F64" i="46"/>
  <c r="G1095" i="46"/>
  <c r="F1095" i="46"/>
  <c r="F123" i="46"/>
  <c r="G123" i="46"/>
  <c r="G1224" i="46"/>
  <c r="F1224" i="46"/>
  <c r="G1457" i="46"/>
  <c r="F1457" i="46"/>
  <c r="G1281" i="46"/>
  <c r="F1281" i="46"/>
  <c r="G1239" i="46"/>
  <c r="F1239" i="46"/>
  <c r="G1107" i="46"/>
  <c r="F1107" i="46"/>
  <c r="G110" i="46"/>
  <c r="F110" i="46"/>
  <c r="G117" i="46"/>
  <c r="F117" i="46"/>
  <c r="F24" i="46"/>
  <c r="G24" i="46"/>
  <c r="G912" i="46"/>
  <c r="F912" i="46"/>
  <c r="G641" i="46"/>
  <c r="F641" i="46"/>
  <c r="F591" i="46"/>
  <c r="G591" i="46"/>
  <c r="G648" i="46"/>
  <c r="F648" i="46"/>
  <c r="G1487" i="46"/>
  <c r="F1487" i="46"/>
  <c r="F623" i="46"/>
  <c r="G623" i="46"/>
  <c r="G908" i="46"/>
  <c r="F908" i="46"/>
  <c r="G1299" i="46"/>
  <c r="F1299" i="46"/>
  <c r="F692" i="46"/>
  <c r="G692" i="46"/>
  <c r="G721" i="46"/>
  <c r="F721" i="46"/>
  <c r="G1455" i="46"/>
  <c r="F1455" i="46"/>
  <c r="G188" i="46"/>
  <c r="F188" i="46"/>
  <c r="G618" i="46"/>
  <c r="F618" i="46"/>
  <c r="F476" i="46"/>
  <c r="G476" i="46"/>
  <c r="G1497" i="46"/>
  <c r="F1497" i="46"/>
  <c r="G677" i="46"/>
  <c r="F677" i="46"/>
  <c r="G657" i="46"/>
  <c r="F657" i="46"/>
  <c r="F335" i="46"/>
  <c r="G335" i="46"/>
  <c r="G348" i="46"/>
  <c r="F348" i="46"/>
  <c r="G1338" i="46"/>
  <c r="F1338" i="46"/>
  <c r="G1380" i="46"/>
  <c r="F1380" i="46"/>
  <c r="F963" i="46"/>
  <c r="G963" i="46"/>
  <c r="F959" i="46"/>
  <c r="G959" i="46"/>
  <c r="G716" i="46"/>
  <c r="F716" i="46"/>
  <c r="F51" i="46"/>
  <c r="G51" i="46"/>
  <c r="F414" i="46"/>
  <c r="G414" i="46"/>
  <c r="G1066" i="46"/>
  <c r="F1066" i="46"/>
  <c r="F551" i="46"/>
  <c r="G551" i="46"/>
  <c r="G318" i="46"/>
  <c r="F318" i="46"/>
  <c r="F140" i="46"/>
  <c r="G140" i="46"/>
  <c r="G1178" i="46"/>
  <c r="F1178" i="46"/>
  <c r="F625" i="46"/>
  <c r="G625" i="46"/>
  <c r="G952" i="46"/>
  <c r="F952" i="46"/>
  <c r="G89" i="46"/>
  <c r="F89" i="46"/>
  <c r="G1565" i="46"/>
  <c r="F1565" i="46"/>
  <c r="G893" i="46"/>
  <c r="F893" i="46"/>
  <c r="G644" i="46"/>
  <c r="F644" i="46"/>
  <c r="F370" i="46"/>
  <c r="G370" i="46"/>
  <c r="G1241" i="46"/>
  <c r="F1241" i="46"/>
  <c r="G1235" i="46"/>
  <c r="F1235" i="46"/>
  <c r="G1361" i="46"/>
  <c r="F1361" i="46"/>
  <c r="G1164" i="46"/>
  <c r="F1164" i="46"/>
  <c r="F540" i="46"/>
  <c r="G540" i="46"/>
  <c r="G1371" i="46"/>
  <c r="F1371" i="46"/>
  <c r="G247" i="46"/>
  <c r="F247" i="46"/>
  <c r="F34" i="46"/>
  <c r="G34" i="46"/>
  <c r="G974" i="46"/>
  <c r="F974" i="46"/>
  <c r="G888" i="46"/>
  <c r="F888" i="46"/>
  <c r="F1326" i="46"/>
  <c r="G1326" i="46"/>
  <c r="G1519" i="46"/>
  <c r="F1519" i="46"/>
  <c r="G1032" i="46"/>
  <c r="F1032" i="46"/>
  <c r="G1431" i="46"/>
  <c r="F1431" i="46"/>
  <c r="G1316" i="46"/>
  <c r="F1316" i="46"/>
  <c r="G859" i="46"/>
  <c r="F859" i="46"/>
  <c r="F412" i="46"/>
  <c r="G412" i="46"/>
  <c r="F1469" i="46"/>
  <c r="G1469" i="46"/>
  <c r="G810" i="46"/>
  <c r="F810" i="46"/>
  <c r="G1246" i="46"/>
  <c r="F1246" i="46"/>
  <c r="F1432" i="46"/>
  <c r="G1432" i="46"/>
  <c r="G989" i="46"/>
  <c r="F989" i="46"/>
  <c r="G273" i="46"/>
  <c r="F273" i="46"/>
  <c r="G216" i="46"/>
  <c r="F216" i="46"/>
  <c r="G332" i="46"/>
  <c r="F332" i="46"/>
  <c r="G1232" i="46"/>
  <c r="F1232" i="46"/>
  <c r="G1131" i="46"/>
  <c r="F1131" i="46"/>
  <c r="G346" i="46"/>
  <c r="F346" i="46"/>
  <c r="G1461" i="46"/>
  <c r="F1461" i="46"/>
  <c r="F803" i="46"/>
  <c r="G803" i="46"/>
  <c r="F1100" i="46"/>
  <c r="G1100" i="46"/>
  <c r="G33" i="46"/>
  <c r="F33" i="46"/>
  <c r="G582" i="46"/>
  <c r="F582" i="46"/>
  <c r="F223" i="46"/>
  <c r="G223" i="46"/>
  <c r="F462" i="46"/>
  <c r="G462" i="46"/>
  <c r="F903" i="46"/>
  <c r="G903" i="46"/>
  <c r="F899" i="46"/>
  <c r="G899" i="46"/>
  <c r="G217" i="46"/>
  <c r="F217" i="46"/>
  <c r="G288" i="46"/>
  <c r="F288" i="46"/>
  <c r="F1570" i="46"/>
  <c r="G1570" i="46"/>
  <c r="F1192" i="46"/>
  <c r="G1192" i="46"/>
  <c r="G1512" i="46"/>
  <c r="F1512" i="46"/>
  <c r="G703" i="46"/>
  <c r="F703" i="46"/>
  <c r="G178" i="46"/>
  <c r="F178" i="46"/>
  <c r="G1028" i="46"/>
  <c r="F1028" i="46"/>
  <c r="G1538" i="46"/>
  <c r="F1538" i="46"/>
  <c r="G1357" i="46"/>
  <c r="F1357" i="46"/>
  <c r="G1349" i="46"/>
  <c r="F1349" i="46"/>
  <c r="F237" i="46"/>
  <c r="G237" i="46"/>
  <c r="F122" i="46"/>
  <c r="G122" i="46"/>
  <c r="G581" i="46"/>
  <c r="F581" i="46"/>
  <c r="F279" i="46"/>
  <c r="G279" i="46"/>
  <c r="G1163" i="46"/>
  <c r="F1163" i="46"/>
  <c r="G643" i="46"/>
  <c r="F643" i="46"/>
  <c r="G658" i="46"/>
  <c r="F658" i="46"/>
  <c r="F321" i="46"/>
  <c r="G321" i="46"/>
  <c r="F920" i="46"/>
  <c r="G920" i="46"/>
  <c r="G845" i="46"/>
  <c r="F845" i="46"/>
  <c r="G57" i="46"/>
  <c r="F57" i="46"/>
  <c r="F622" i="46"/>
  <c r="G622" i="46"/>
  <c r="F15" i="46"/>
  <c r="G15" i="46"/>
  <c r="G601" i="46"/>
  <c r="F601" i="46"/>
  <c r="G1194" i="46"/>
  <c r="F1194" i="46"/>
  <c r="F1411" i="46"/>
  <c r="G1411" i="46"/>
  <c r="F1522" i="46"/>
  <c r="G1522" i="46"/>
  <c r="G283" i="46"/>
  <c r="F283" i="46"/>
  <c r="G19" i="46"/>
  <c r="F19" i="46"/>
  <c r="G1528" i="46"/>
  <c r="F1528" i="46"/>
  <c r="G621" i="46"/>
  <c r="F621" i="46"/>
  <c r="F81" i="46"/>
  <c r="G81" i="46"/>
  <c r="F826" i="46"/>
  <c r="G826" i="46"/>
  <c r="G137" i="46"/>
  <c r="F137" i="46"/>
  <c r="G1343" i="46"/>
  <c r="F1343" i="46"/>
  <c r="F881" i="46"/>
  <c r="G881" i="46"/>
  <c r="F1560" i="46"/>
  <c r="G1560" i="46"/>
  <c r="G828" i="46"/>
  <c r="F828" i="46"/>
  <c r="F549" i="46"/>
  <c r="G549" i="46"/>
  <c r="G1452" i="46"/>
  <c r="F1452" i="46"/>
  <c r="F423" i="46"/>
  <c r="G423" i="46"/>
  <c r="F1524" i="46"/>
  <c r="G1524" i="46"/>
  <c r="G1284" i="46"/>
  <c r="F1284" i="46"/>
  <c r="F1370" i="46"/>
  <c r="G1370" i="46"/>
  <c r="G420" i="46"/>
  <c r="F420" i="46"/>
  <c r="G711" i="46"/>
  <c r="F711" i="46"/>
  <c r="F1406" i="46"/>
  <c r="G1406" i="46"/>
  <c r="F1309" i="46"/>
  <c r="G1309" i="46"/>
  <c r="G1556" i="46"/>
  <c r="F1556" i="46"/>
  <c r="G496" i="46"/>
  <c r="F496" i="46"/>
  <c r="G218" i="46"/>
  <c r="F218" i="46"/>
  <c r="F1563" i="46"/>
  <c r="G1563" i="46"/>
  <c r="G125" i="46"/>
  <c r="F125" i="46"/>
  <c r="G900" i="46"/>
  <c r="F900" i="46"/>
  <c r="F794" i="46"/>
  <c r="G794" i="46"/>
  <c r="F1103" i="46"/>
  <c r="G1103" i="46"/>
  <c r="F347" i="46"/>
  <c r="G347" i="46"/>
  <c r="G1383" i="46"/>
  <c r="F1383" i="46"/>
  <c r="G456" i="46"/>
  <c r="F456" i="46"/>
  <c r="F837" i="46"/>
  <c r="G837" i="46"/>
  <c r="G1376" i="46"/>
  <c r="F1376" i="46"/>
  <c r="G356" i="46"/>
  <c r="F356" i="46"/>
  <c r="G1271" i="46"/>
  <c r="F1271" i="46"/>
  <c r="G1015" i="46"/>
  <c r="F1015" i="46"/>
  <c r="F1434" i="46"/>
  <c r="G1434" i="46"/>
  <c r="F287" i="46"/>
  <c r="G287" i="46"/>
  <c r="G304" i="46"/>
  <c r="F304" i="46"/>
  <c r="G359" i="46"/>
  <c r="F359" i="46"/>
  <c r="G516" i="46"/>
  <c r="F516" i="46"/>
  <c r="G1294" i="46"/>
  <c r="F1294" i="46"/>
  <c r="F931" i="46"/>
  <c r="G931" i="46"/>
  <c r="G1236" i="46"/>
  <c r="F1236" i="46"/>
  <c r="G1176" i="46"/>
  <c r="F1176" i="46"/>
  <c r="G115" i="46"/>
  <c r="F115" i="46"/>
  <c r="F475" i="46"/>
  <c r="G475" i="46"/>
  <c r="F1327" i="46"/>
  <c r="G1327" i="46"/>
  <c r="F923" i="46"/>
  <c r="G923" i="46"/>
  <c r="G801" i="46"/>
  <c r="F801" i="46"/>
  <c r="G1410" i="46"/>
  <c r="F1410" i="46"/>
  <c r="G135" i="46"/>
  <c r="F135" i="46"/>
  <c r="F661" i="46"/>
  <c r="G661" i="46"/>
  <c r="G479" i="46"/>
  <c r="F479" i="46"/>
  <c r="G887" i="46"/>
  <c r="F887" i="46"/>
  <c r="G130" i="46"/>
  <c r="F130" i="46"/>
  <c r="G1385" i="46"/>
  <c r="F1385" i="46"/>
  <c r="F995" i="46"/>
  <c r="G995" i="46"/>
  <c r="F1572" i="46"/>
  <c r="G1572" i="46"/>
  <c r="F1345" i="46"/>
  <c r="G1345" i="46"/>
  <c r="F1057" i="46"/>
  <c r="G1057" i="46"/>
  <c r="G306" i="46"/>
  <c r="F306" i="46"/>
  <c r="F578" i="46"/>
  <c r="G578" i="46"/>
  <c r="F654" i="46"/>
  <c r="G654" i="46"/>
  <c r="G238" i="46"/>
  <c r="F238" i="46"/>
  <c r="F1545" i="46"/>
  <c r="G1545" i="46"/>
  <c r="F1453" i="46"/>
  <c r="G1453" i="46"/>
  <c r="G497" i="46"/>
  <c r="F497" i="46"/>
  <c r="G271" i="46"/>
  <c r="F271" i="46"/>
  <c r="G1374" i="46"/>
  <c r="F1374" i="46"/>
  <c r="G1237" i="46"/>
  <c r="F1237" i="46"/>
  <c r="G697" i="46"/>
  <c r="F697" i="46"/>
  <c r="G990" i="46"/>
  <c r="F990" i="46"/>
  <c r="G400" i="46"/>
  <c r="F400" i="46"/>
  <c r="G1463" i="46"/>
  <c r="F1463" i="46"/>
  <c r="F770" i="46"/>
  <c r="G770" i="46"/>
  <c r="G1197" i="46"/>
  <c r="F1197" i="46"/>
  <c r="G1511" i="46"/>
  <c r="F1511" i="46"/>
  <c r="F1513" i="46"/>
  <c r="G1513" i="46"/>
  <c r="F13" i="46"/>
  <c r="G13" i="46"/>
  <c r="G463" i="46"/>
  <c r="F463" i="46"/>
  <c r="F23" i="46"/>
  <c r="G23" i="46"/>
  <c r="G1047" i="46"/>
  <c r="F1047" i="46"/>
  <c r="F459" i="46"/>
  <c r="G459" i="46"/>
  <c r="G791" i="46"/>
  <c r="F791" i="46"/>
  <c r="G583" i="46"/>
  <c r="F583" i="46"/>
  <c r="G535" i="46"/>
  <c r="F535" i="46"/>
  <c r="G559" i="46"/>
  <c r="F559" i="46"/>
  <c r="G76" i="46"/>
  <c r="F76" i="46"/>
  <c r="G229" i="46"/>
  <c r="F229" i="46"/>
  <c r="G634" i="46"/>
  <c r="F634" i="46"/>
  <c r="G1167" i="46"/>
  <c r="F1167" i="46"/>
  <c r="G719" i="46"/>
  <c r="F719" i="46"/>
  <c r="F334" i="46"/>
  <c r="G334" i="46"/>
  <c r="G1390" i="46"/>
  <c r="F1390" i="46"/>
  <c r="G1291" i="46"/>
  <c r="F1291" i="46"/>
  <c r="F172" i="46"/>
  <c r="G172" i="46"/>
  <c r="F366" i="46"/>
  <c r="G366" i="46"/>
  <c r="F75" i="46"/>
  <c r="G75" i="46"/>
  <c r="F639" i="46"/>
  <c r="G639" i="46"/>
  <c r="G437" i="46"/>
  <c r="F437" i="46"/>
  <c r="G869" i="46"/>
  <c r="F869" i="46"/>
  <c r="G453" i="46"/>
  <c r="F453" i="46"/>
  <c r="F620" i="46"/>
  <c r="G620" i="46"/>
  <c r="F804" i="46"/>
  <c r="G804" i="46"/>
  <c r="G1092" i="46"/>
  <c r="F1092" i="46"/>
  <c r="F875" i="46"/>
  <c r="G875" i="46"/>
  <c r="F467" i="46"/>
  <c r="G467" i="46"/>
  <c r="G1211" i="46"/>
  <c r="F1211" i="46"/>
  <c r="G147" i="46"/>
  <c r="F147" i="46"/>
  <c r="G664" i="46"/>
  <c r="F664" i="46"/>
  <c r="F1500" i="46"/>
  <c r="G1500" i="46"/>
  <c r="G21" i="46"/>
  <c r="F21" i="46"/>
  <c r="F163" i="46"/>
  <c r="G163" i="46"/>
  <c r="G472" i="46"/>
  <c r="F472" i="46"/>
  <c r="G1353" i="46"/>
  <c r="F1353" i="46"/>
  <c r="F822" i="46"/>
  <c r="G822" i="46"/>
  <c r="G60" i="46"/>
  <c r="F60" i="46"/>
  <c r="G184" i="46"/>
  <c r="F184" i="46"/>
  <c r="G203" i="46"/>
  <c r="F203" i="46"/>
  <c r="G695" i="46"/>
  <c r="F695" i="46"/>
  <c r="F986" i="46"/>
  <c r="G986" i="46"/>
  <c r="F1446" i="46"/>
  <c r="G1446" i="46"/>
  <c r="F1325" i="46"/>
  <c r="G1325" i="46"/>
  <c r="G998" i="46"/>
  <c r="F998" i="46"/>
  <c r="G848" i="46"/>
  <c r="F848" i="46"/>
  <c r="G461" i="46"/>
  <c r="F461" i="46"/>
  <c r="G890" i="46"/>
  <c r="F890" i="46"/>
  <c r="G228" i="46"/>
  <c r="F228" i="46"/>
  <c r="F377" i="46"/>
  <c r="G377" i="46"/>
  <c r="F1369" i="46"/>
  <c r="G1369" i="46"/>
  <c r="G84" i="46"/>
  <c r="F84" i="46"/>
  <c r="G985" i="46"/>
  <c r="F985" i="46"/>
  <c r="G1351" i="46"/>
  <c r="F1351" i="46"/>
  <c r="F946" i="46"/>
  <c r="G946" i="46"/>
  <c r="F55" i="46"/>
  <c r="G55" i="46"/>
  <c r="G1344" i="46"/>
  <c r="F1344" i="46"/>
  <c r="F6" i="46"/>
  <c r="G6" i="46"/>
  <c r="F328" i="46"/>
  <c r="G328" i="46"/>
  <c r="F1202" i="46"/>
  <c r="G1202" i="46"/>
  <c r="F449" i="46"/>
  <c r="G449" i="46"/>
  <c r="F411" i="46"/>
  <c r="G411" i="46"/>
  <c r="G14" i="46"/>
  <c r="F14" i="46"/>
  <c r="F929" i="46"/>
  <c r="G929" i="46"/>
  <c r="G835" i="46"/>
  <c r="F835" i="46"/>
  <c r="F1465" i="46"/>
  <c r="G1465" i="46"/>
  <c r="F364" i="46"/>
  <c r="G364" i="46"/>
  <c r="F1484" i="46"/>
  <c r="G1484" i="46"/>
  <c r="F1515" i="46"/>
  <c r="G1515" i="46"/>
  <c r="F138" i="46"/>
  <c r="G138" i="46"/>
  <c r="G180" i="46"/>
  <c r="F180" i="46"/>
  <c r="F314" i="46"/>
  <c r="G314" i="46"/>
  <c r="G1288" i="46"/>
  <c r="F1288" i="46"/>
  <c r="G561" i="46"/>
  <c r="F561" i="46"/>
  <c r="F761" i="46"/>
  <c r="G761" i="46"/>
  <c r="F294" i="46"/>
  <c r="G294" i="46"/>
  <c r="F363" i="46"/>
  <c r="G363" i="46"/>
  <c r="G155" i="46"/>
  <c r="F155" i="46"/>
  <c r="G204" i="46"/>
  <c r="F204" i="46"/>
  <c r="G842" i="46"/>
  <c r="F842" i="46"/>
  <c r="F1488" i="46"/>
  <c r="G1488" i="46"/>
  <c r="F886" i="46"/>
  <c r="G886" i="46"/>
  <c r="G290" i="46"/>
  <c r="F290" i="46"/>
  <c r="G670" i="46"/>
  <c r="F670" i="46"/>
  <c r="F769" i="46"/>
  <c r="G769" i="46"/>
  <c r="G659" i="46"/>
  <c r="F659" i="46"/>
  <c r="F961" i="46"/>
  <c r="G961" i="46"/>
  <c r="F1407" i="46"/>
  <c r="G1407" i="46"/>
  <c r="F787" i="46"/>
  <c r="G787" i="46"/>
  <c r="G1126" i="46"/>
  <c r="F1126" i="46"/>
  <c r="G295" i="46"/>
  <c r="F295" i="46"/>
  <c r="G1292" i="46"/>
  <c r="F1292" i="46"/>
  <c r="G1130" i="46"/>
  <c r="F1130" i="46"/>
  <c r="F536" i="46"/>
  <c r="G536" i="46"/>
  <c r="G48" i="46"/>
  <c r="F48" i="46"/>
  <c r="G232" i="46"/>
  <c r="F232" i="46"/>
  <c r="G291" i="46"/>
  <c r="F291" i="46"/>
  <c r="F552" i="46"/>
  <c r="G552" i="46"/>
  <c r="F303" i="46"/>
  <c r="G303" i="46"/>
  <c r="G1169" i="46"/>
  <c r="F1169" i="46"/>
  <c r="F1021" i="46"/>
  <c r="G1021" i="46"/>
  <c r="G1248" i="46"/>
  <c r="F1248" i="46"/>
  <c r="F1249" i="46"/>
  <c r="G1249" i="46"/>
  <c r="G308" i="46"/>
  <c r="F308" i="46"/>
  <c r="G524" i="46"/>
  <c r="F524" i="46"/>
  <c r="G1489" i="46"/>
  <c r="F1489" i="46"/>
  <c r="G841" i="46"/>
  <c r="F841" i="46"/>
  <c r="F1026" i="46"/>
  <c r="G1026" i="46"/>
  <c r="F1179" i="46"/>
  <c r="G1179" i="46"/>
  <c r="G652" i="46"/>
  <c r="F652" i="46"/>
  <c r="G239" i="46"/>
  <c r="F239" i="46"/>
  <c r="G35" i="46"/>
  <c r="F35" i="46"/>
  <c r="G224" i="46"/>
  <c r="F224" i="46"/>
  <c r="G1354" i="46"/>
  <c r="F1354" i="46"/>
  <c r="G1173" i="46"/>
  <c r="F1173" i="46"/>
  <c r="F1451" i="46"/>
  <c r="G1451" i="46"/>
  <c r="G1195" i="46"/>
  <c r="F1195" i="46"/>
  <c r="G1168" i="46"/>
  <c r="F1168" i="46"/>
  <c r="F471" i="46"/>
  <c r="G471" i="46"/>
  <c r="G428" i="46"/>
  <c r="F428" i="46"/>
  <c r="F319" i="46"/>
  <c r="G319" i="46"/>
  <c r="F866" i="46"/>
  <c r="G866" i="46"/>
  <c r="G324" i="46"/>
  <c r="F324" i="46"/>
  <c r="G957" i="46"/>
  <c r="F957" i="46"/>
  <c r="G127" i="46"/>
  <c r="F127" i="46"/>
  <c r="G30" i="46"/>
  <c r="F30" i="46"/>
  <c r="G1505" i="46"/>
  <c r="F1505" i="46"/>
  <c r="G800" i="46"/>
  <c r="F800" i="46"/>
  <c r="F1073" i="46"/>
  <c r="G1073" i="46"/>
  <c r="G1200" i="46"/>
  <c r="F1200" i="46"/>
  <c r="G733" i="46"/>
  <c r="F733" i="46"/>
  <c r="F1331" i="46"/>
  <c r="G1331" i="46"/>
  <c r="F325" i="46"/>
  <c r="G325" i="46"/>
  <c r="F821" i="46"/>
  <c r="G821" i="46"/>
  <c r="F572" i="46"/>
  <c r="G572" i="46"/>
  <c r="G1096" i="46"/>
  <c r="F1096" i="46"/>
  <c r="F1568" i="46"/>
  <c r="G1568" i="46"/>
  <c r="G1196" i="46"/>
  <c r="F1196" i="46"/>
  <c r="G762" i="46"/>
  <c r="F762" i="46"/>
  <c r="F939" i="46"/>
  <c r="G939" i="46"/>
  <c r="F1537" i="46"/>
  <c r="G1537" i="46"/>
  <c r="G935" i="46"/>
  <c r="F935" i="46"/>
  <c r="F1442" i="46"/>
  <c r="G1442" i="46"/>
  <c r="F309" i="46"/>
  <c r="G309" i="46"/>
  <c r="G892" i="46"/>
  <c r="F892" i="46"/>
  <c r="F1257" i="46"/>
  <c r="G1257" i="46"/>
  <c r="G1108" i="46"/>
  <c r="F1108" i="46"/>
  <c r="G1051" i="46"/>
  <c r="F1051" i="46"/>
  <c r="F426" i="46"/>
  <c r="G426" i="46"/>
  <c r="G1238" i="46"/>
  <c r="F1238" i="46"/>
  <c r="F1230" i="46"/>
  <c r="G1230" i="46"/>
  <c r="F152" i="46"/>
  <c r="G152" i="46"/>
  <c r="F378" i="46"/>
  <c r="G378" i="46"/>
  <c r="G617" i="46"/>
  <c r="F617" i="46"/>
  <c r="F571" i="46"/>
  <c r="G571" i="46"/>
  <c r="G278" i="46"/>
  <c r="F278" i="46"/>
  <c r="G1366" i="46"/>
  <c r="F1366" i="46"/>
  <c r="F464" i="46"/>
  <c r="G464" i="46"/>
  <c r="F793" i="46"/>
  <c r="G793" i="46"/>
  <c r="G1536" i="46"/>
  <c r="F1536" i="46"/>
  <c r="G905" i="46"/>
  <c r="F905" i="46"/>
  <c r="F702" i="46"/>
  <c r="G702" i="46"/>
  <c r="F71" i="46"/>
  <c r="G71" i="46"/>
  <c r="F1435" i="46"/>
  <c r="G1435" i="46"/>
  <c r="F1162" i="46"/>
  <c r="G1162" i="46"/>
  <c r="G637" i="46"/>
  <c r="F637" i="46"/>
  <c r="F1444" i="46"/>
  <c r="G1444" i="46"/>
  <c r="G1408" i="46"/>
  <c r="F1408" i="46"/>
  <c r="F808" i="46"/>
  <c r="G808" i="46"/>
  <c r="F1540" i="46"/>
  <c r="G1540" i="46"/>
  <c r="G222" i="46"/>
  <c r="F222" i="46"/>
  <c r="F99" i="46"/>
  <c r="G99" i="46"/>
  <c r="G455" i="46"/>
  <c r="F455" i="46"/>
  <c r="F1460" i="46"/>
  <c r="G1460" i="46"/>
  <c r="F788" i="46"/>
  <c r="G788" i="46"/>
  <c r="F538" i="46"/>
  <c r="G538" i="46"/>
  <c r="F1111" i="46"/>
  <c r="G1111" i="46"/>
  <c r="F1382" i="46"/>
  <c r="G1382" i="46"/>
  <c r="F917" i="46"/>
  <c r="G917" i="46"/>
  <c r="G1539" i="46"/>
  <c r="F1539" i="46"/>
  <c r="G585" i="46"/>
  <c r="F585" i="46"/>
  <c r="G1227" i="46"/>
  <c r="F1227" i="46"/>
  <c r="G111" i="46"/>
  <c r="F111" i="46"/>
  <c r="G1329" i="46"/>
  <c r="F1329" i="46"/>
  <c r="G483" i="46"/>
  <c r="F483" i="46"/>
  <c r="G1010" i="46"/>
  <c r="F1010" i="46"/>
  <c r="G632" i="46"/>
  <c r="F632" i="46"/>
  <c r="F846" i="46"/>
  <c r="G846" i="46"/>
  <c r="F1339" i="46"/>
  <c r="G1339" i="46"/>
  <c r="G1436" i="46"/>
  <c r="F1436" i="46"/>
  <c r="F777" i="46"/>
  <c r="G777" i="46"/>
  <c r="F49" i="46"/>
  <c r="G49" i="46"/>
  <c r="G1289" i="46"/>
  <c r="F1289" i="46"/>
  <c r="G74" i="46"/>
  <c r="F74" i="46"/>
  <c r="F402" i="46"/>
  <c r="G402" i="46"/>
  <c r="G78" i="46"/>
  <c r="F78" i="46"/>
  <c r="G758" i="46"/>
  <c r="F758" i="46"/>
  <c r="F1558" i="46"/>
  <c r="G1558" i="46"/>
  <c r="G281" i="46"/>
  <c r="F281" i="46"/>
  <c r="F741" i="46"/>
  <c r="G741" i="46"/>
  <c r="G910" i="46"/>
  <c r="F910" i="46"/>
  <c r="F513" i="46"/>
  <c r="G513" i="46"/>
  <c r="F255" i="46"/>
  <c r="G255" i="46"/>
  <c r="F47" i="46"/>
  <c r="G47" i="46"/>
  <c r="G1521" i="46"/>
  <c r="F1521" i="46"/>
  <c r="F1296" i="46"/>
  <c r="G1296" i="46"/>
  <c r="F320" i="46"/>
  <c r="G320" i="46"/>
  <c r="F1234" i="46"/>
  <c r="G1234" i="46"/>
  <c r="F270" i="46"/>
  <c r="G270" i="46"/>
  <c r="G649" i="46"/>
  <c r="F649" i="46"/>
  <c r="F1139" i="46"/>
  <c r="G1139" i="46"/>
  <c r="G1061" i="46"/>
  <c r="F1061" i="46"/>
  <c r="G1373" i="46"/>
  <c r="F1373" i="46"/>
  <c r="F743" i="46"/>
  <c r="G743" i="46"/>
  <c r="G1222" i="46"/>
  <c r="F1222" i="46"/>
  <c r="G811" i="46"/>
  <c r="F811" i="46"/>
  <c r="G1379" i="46"/>
  <c r="F1379" i="46"/>
  <c r="G315" i="46"/>
  <c r="F315" i="46"/>
  <c r="F824" i="46"/>
  <c r="G824" i="46"/>
  <c r="F936" i="46"/>
  <c r="G936" i="46"/>
  <c r="G391" i="46"/>
  <c r="F391" i="46"/>
  <c r="G171" i="46"/>
  <c r="F171" i="46"/>
  <c r="G1404" i="46"/>
  <c r="F1404" i="46"/>
  <c r="G653" i="46"/>
  <c r="F653" i="46"/>
  <c r="G1075" i="46"/>
  <c r="F1075" i="46"/>
  <c r="G665" i="46"/>
  <c r="F665" i="46"/>
  <c r="F209" i="46"/>
  <c r="G209" i="46"/>
  <c r="G534" i="46"/>
  <c r="F534" i="46"/>
  <c r="G116" i="46"/>
  <c r="F116" i="46"/>
  <c r="F945" i="46"/>
  <c r="G945" i="46"/>
  <c r="G980" i="46"/>
  <c r="F980" i="46"/>
  <c r="G101" i="46"/>
  <c r="F101" i="46"/>
  <c r="F1145" i="46"/>
  <c r="G1145" i="46"/>
  <c r="G577" i="46"/>
  <c r="F577" i="46"/>
  <c r="F1554" i="46"/>
  <c r="G1554" i="46"/>
  <c r="G494" i="46"/>
  <c r="F494" i="46"/>
  <c r="G878" i="46"/>
  <c r="F878" i="46"/>
  <c r="F1093" i="46"/>
  <c r="G1093" i="46"/>
  <c r="G678" i="46"/>
  <c r="F678" i="46"/>
  <c r="F1477" i="46"/>
  <c r="G1477" i="46"/>
  <c r="G746" i="46"/>
  <c r="F746" i="46"/>
  <c r="F53" i="46"/>
  <c r="G53" i="46"/>
  <c r="G750" i="46"/>
  <c r="F750" i="46"/>
  <c r="G739" i="46"/>
  <c r="F739" i="46"/>
  <c r="F506" i="46"/>
  <c r="G506" i="46"/>
  <c r="G1550" i="46"/>
  <c r="F1550" i="46"/>
  <c r="F103" i="46"/>
  <c r="G103" i="46"/>
  <c r="G293" i="46"/>
  <c r="F293" i="46"/>
  <c r="F544" i="46"/>
  <c r="G544" i="46"/>
  <c r="F488" i="46"/>
  <c r="G488" i="46"/>
  <c r="F25" i="46"/>
  <c r="G25" i="46"/>
  <c r="G1212" i="46"/>
  <c r="F1212" i="46"/>
  <c r="G1336" i="46"/>
  <c r="F1336" i="46"/>
  <c r="F1252" i="46"/>
  <c r="G1252" i="46"/>
  <c r="G626" i="46"/>
  <c r="F626" i="46"/>
  <c r="F416" i="46"/>
  <c r="G416" i="46"/>
  <c r="F1491" i="46"/>
  <c r="G1491" i="46"/>
  <c r="F675" i="46"/>
  <c r="G675" i="46"/>
  <c r="G427" i="46"/>
  <c r="F427" i="46"/>
  <c r="F727" i="46"/>
  <c r="G727" i="46"/>
  <c r="F1506" i="46"/>
  <c r="G1506" i="46"/>
  <c r="F108" i="46"/>
  <c r="G108" i="46"/>
  <c r="F405" i="46"/>
  <c r="G405" i="46"/>
  <c r="F260" i="46"/>
  <c r="G260" i="46"/>
  <c r="G1526" i="46"/>
  <c r="F1526" i="46"/>
  <c r="F1503" i="46"/>
  <c r="G1503" i="46"/>
  <c r="F993" i="46"/>
  <c r="G993" i="46"/>
  <c r="F11" i="46"/>
  <c r="G11" i="46"/>
  <c r="F136" i="46"/>
  <c r="G136" i="46"/>
  <c r="F984" i="46"/>
  <c r="G984" i="46"/>
  <c r="G235" i="46"/>
  <c r="F235" i="46"/>
  <c r="F805" i="46"/>
  <c r="G805" i="46"/>
  <c r="G843" i="46"/>
  <c r="F843" i="46"/>
  <c r="F1381" i="46"/>
  <c r="G1381" i="46"/>
  <c r="G88" i="46"/>
  <c r="F88" i="46"/>
  <c r="G1267" i="46"/>
  <c r="F1267" i="46"/>
  <c r="F72" i="46"/>
  <c r="G72" i="46"/>
  <c r="G468" i="46"/>
  <c r="F468" i="46"/>
  <c r="G896" i="46"/>
  <c r="F896" i="46"/>
  <c r="F201" i="46"/>
  <c r="G201" i="46"/>
  <c r="F742" i="46"/>
  <c r="G742" i="46"/>
  <c r="F1142" i="46"/>
  <c r="G1142" i="46"/>
  <c r="G1155" i="46"/>
  <c r="F1155" i="46"/>
  <c r="G102" i="46"/>
  <c r="F102" i="46"/>
  <c r="G1233" i="46"/>
  <c r="F1233" i="46"/>
  <c r="G1191" i="46"/>
  <c r="F1191" i="46"/>
  <c r="F1144" i="46"/>
  <c r="G1144" i="46"/>
  <c r="G1402" i="46"/>
  <c r="F1402" i="46"/>
  <c r="G113" i="46"/>
  <c r="F113" i="46"/>
  <c r="F1307" i="46"/>
  <c r="G1307" i="46"/>
  <c r="F1012" i="46"/>
  <c r="G1012" i="46"/>
  <c r="F1124" i="46"/>
  <c r="G1124" i="46"/>
  <c r="F640" i="46"/>
  <c r="G640" i="46"/>
  <c r="F376" i="46"/>
  <c r="G376" i="46"/>
  <c r="G714" i="46"/>
  <c r="F714" i="46"/>
  <c r="F734" i="46"/>
  <c r="G734" i="46"/>
  <c r="G1068" i="46"/>
  <c r="F1068" i="46"/>
  <c r="G873" i="46"/>
  <c r="F873" i="46"/>
  <c r="G610" i="46"/>
  <c r="F610" i="46"/>
  <c r="G642" i="46"/>
  <c r="F642" i="46"/>
  <c r="G1128" i="46"/>
  <c r="F1128" i="46"/>
  <c r="G778" i="46"/>
  <c r="F778" i="46"/>
  <c r="G1143" i="46"/>
  <c r="F1143" i="46"/>
  <c r="G408" i="46"/>
  <c r="F408" i="46"/>
  <c r="G1184" i="46"/>
  <c r="F1184" i="46"/>
  <c r="F1123" i="46"/>
  <c r="G1123" i="46"/>
  <c r="F487" i="46"/>
  <c r="G487" i="46"/>
  <c r="F381" i="46"/>
  <c r="G381" i="46"/>
  <c r="G143" i="46"/>
  <c r="F143" i="46"/>
  <c r="F510" i="46"/>
  <c r="G510" i="46"/>
  <c r="G548" i="46"/>
  <c r="F548" i="46"/>
  <c r="F387" i="46"/>
  <c r="G387" i="46"/>
  <c r="F994" i="46"/>
  <c r="G994" i="46"/>
  <c r="F393" i="46"/>
  <c r="G393" i="46"/>
  <c r="F443" i="46"/>
  <c r="G443" i="46"/>
  <c r="F1454" i="46"/>
  <c r="G1454" i="46"/>
  <c r="G681" i="46"/>
  <c r="F681" i="46"/>
  <c r="G1099" i="46"/>
  <c r="F1099" i="46"/>
  <c r="G369" i="46"/>
  <c r="F369" i="46"/>
  <c r="F1320" i="46"/>
  <c r="G1320" i="46"/>
  <c r="G916" i="46"/>
  <c r="F916" i="46"/>
  <c r="F537" i="46"/>
  <c r="G537" i="46"/>
  <c r="F915" i="46"/>
  <c r="G915" i="46"/>
  <c r="F1002" i="46"/>
  <c r="G1002" i="46"/>
  <c r="F244" i="46"/>
  <c r="G244" i="46"/>
  <c r="G781" i="46"/>
  <c r="F781" i="46"/>
  <c r="G1090" i="46"/>
  <c r="F1090" i="46"/>
  <c r="G1120" i="46"/>
  <c r="F1120" i="46"/>
  <c r="G1029" i="46"/>
  <c r="F1029" i="46"/>
  <c r="G566" i="46"/>
  <c r="F566" i="46"/>
  <c r="F525" i="46"/>
  <c r="G525" i="46"/>
  <c r="G918" i="46"/>
  <c r="F918" i="46"/>
  <c r="F98" i="46"/>
  <c r="G98" i="46"/>
  <c r="F1507" i="46"/>
  <c r="G1507" i="46"/>
  <c r="G243" i="46"/>
  <c r="F243" i="46"/>
  <c r="G343" i="46"/>
  <c r="F343" i="46"/>
  <c r="G133" i="46"/>
  <c r="F133" i="46"/>
  <c r="G421" i="46"/>
  <c r="F421" i="46"/>
  <c r="F1441" i="46"/>
  <c r="G1441" i="46"/>
  <c r="F460" i="46"/>
  <c r="G460" i="46"/>
  <c r="F1043" i="46"/>
  <c r="G1043" i="46"/>
  <c r="F759" i="46"/>
  <c r="G759" i="46"/>
  <c r="F1147" i="46"/>
  <c r="G1147" i="46"/>
  <c r="G5" i="46"/>
  <c r="F5" i="46"/>
  <c r="G1319" i="46"/>
  <c r="F1319" i="46"/>
  <c r="F1080" i="46"/>
  <c r="G1080" i="46"/>
  <c r="F1059" i="46"/>
  <c r="G1059" i="46"/>
  <c r="F491" i="46"/>
  <c r="G491" i="46"/>
  <c r="F1084" i="46"/>
  <c r="G1084" i="46"/>
  <c r="F121" i="46"/>
  <c r="G121" i="46"/>
  <c r="G230" i="46"/>
  <c r="F230" i="46"/>
  <c r="F730" i="46"/>
  <c r="G730" i="46"/>
  <c r="F432" i="46"/>
  <c r="G432" i="46"/>
  <c r="F894" i="46"/>
  <c r="G894" i="46"/>
  <c r="G786" i="46"/>
  <c r="F786" i="46"/>
  <c r="F1467" i="46"/>
  <c r="G1467" i="46"/>
  <c r="F1053" i="46"/>
  <c r="G1053" i="46"/>
  <c r="G149" i="46"/>
  <c r="F149" i="46"/>
  <c r="G599" i="46"/>
  <c r="F599" i="46"/>
  <c r="G812" i="46"/>
  <c r="F812" i="46"/>
  <c r="F358" i="46"/>
  <c r="G358" i="46"/>
  <c r="G567" i="46"/>
  <c r="F567" i="46"/>
  <c r="F1269" i="46"/>
  <c r="G1269" i="46"/>
  <c r="G8" i="46"/>
  <c r="F8" i="46"/>
  <c r="G1009" i="46"/>
  <c r="F1009" i="46"/>
  <c r="F185" i="46"/>
  <c r="G185" i="46"/>
  <c r="G236" i="46"/>
  <c r="F236" i="46"/>
  <c r="F928" i="46"/>
  <c r="G928" i="46"/>
  <c r="F264" i="46"/>
  <c r="G264" i="46"/>
  <c r="G1399" i="46"/>
  <c r="F1399" i="46"/>
  <c r="G707" i="46"/>
  <c r="F707" i="46"/>
  <c r="F1180" i="46"/>
  <c r="G1180" i="46"/>
  <c r="F832" i="46"/>
  <c r="G832" i="46"/>
  <c r="F246" i="46"/>
  <c r="G246" i="46"/>
  <c r="G39" i="46"/>
  <c r="F39" i="46"/>
  <c r="F1494" i="46"/>
  <c r="G1494" i="46"/>
  <c r="G919" i="46"/>
  <c r="F919" i="46"/>
  <c r="G568" i="46"/>
  <c r="F568" i="46"/>
  <c r="F562" i="46"/>
  <c r="G562" i="46"/>
  <c r="F1260" i="46"/>
  <c r="G1260" i="46"/>
  <c r="F1476" i="46"/>
  <c r="G1476" i="46"/>
  <c r="G880" i="46"/>
  <c r="F880" i="46"/>
  <c r="F1387" i="46"/>
  <c r="G1387" i="46"/>
  <c r="F87" i="46"/>
  <c r="G87" i="46"/>
  <c r="F518" i="46"/>
  <c r="G518" i="46"/>
  <c r="G1065" i="46"/>
  <c r="F1065" i="46"/>
  <c r="F1448" i="46"/>
  <c r="G1448" i="46"/>
  <c r="F526" i="46"/>
  <c r="G526" i="46"/>
  <c r="F215" i="46"/>
  <c r="G215" i="46"/>
  <c r="F174" i="46"/>
  <c r="G174" i="46"/>
  <c r="G431" i="46"/>
  <c r="F431" i="46"/>
  <c r="G337" i="46"/>
  <c r="F337" i="46"/>
  <c r="F683" i="46"/>
  <c r="G683" i="46"/>
  <c r="F1470" i="46"/>
  <c r="G1470" i="46"/>
  <c r="F124" i="46"/>
  <c r="G124" i="46"/>
  <c r="F901" i="46"/>
  <c r="G901" i="46"/>
  <c r="F590" i="46"/>
  <c r="G590" i="46"/>
  <c r="F266" i="46"/>
  <c r="G266" i="46"/>
  <c r="F956" i="46"/>
  <c r="G956" i="46"/>
  <c r="F690" i="46"/>
  <c r="G690" i="46"/>
  <c r="F751" i="46"/>
  <c r="G751" i="46"/>
  <c r="F70" i="46"/>
  <c r="G70" i="46"/>
  <c r="F1548" i="46"/>
  <c r="G1548" i="46"/>
  <c r="F214" i="46"/>
  <c r="G214" i="46"/>
  <c r="G493" i="46"/>
  <c r="F493" i="46"/>
  <c r="G565" i="46"/>
  <c r="F565" i="46"/>
  <c r="G1520" i="46"/>
  <c r="F1520" i="46"/>
  <c r="F169" i="46"/>
  <c r="G169" i="46"/>
  <c r="F949" i="46"/>
  <c r="G949" i="46"/>
  <c r="F1341" i="46"/>
  <c r="G1341" i="46"/>
  <c r="G964" i="46"/>
  <c r="F964" i="46"/>
  <c r="F254" i="46"/>
  <c r="G254" i="46"/>
  <c r="F693" i="46"/>
  <c r="G693" i="46"/>
  <c r="F855" i="46"/>
  <c r="G855" i="46"/>
  <c r="F1263" i="46"/>
  <c r="G1263" i="46"/>
  <c r="F604" i="46"/>
  <c r="G604" i="46"/>
  <c r="F560" i="46"/>
  <c r="G560" i="46"/>
  <c r="F257" i="46"/>
  <c r="G257" i="46"/>
  <c r="G862" i="46"/>
  <c r="F862" i="46"/>
  <c r="F629" i="46"/>
  <c r="G629" i="46"/>
  <c r="G63" i="46"/>
  <c r="F63" i="46"/>
  <c r="G772" i="46"/>
  <c r="F772" i="46"/>
  <c r="F722" i="46"/>
  <c r="G722" i="46"/>
  <c r="G311" i="46"/>
  <c r="F311" i="46"/>
  <c r="G531" i="46"/>
  <c r="F531" i="46"/>
  <c r="G1020" i="46"/>
  <c r="F1020" i="46"/>
  <c r="G326" i="46"/>
  <c r="F326" i="46"/>
  <c r="F29" i="46"/>
  <c r="G29" i="46"/>
  <c r="F1218" i="46"/>
  <c r="G1218" i="46"/>
  <c r="F1279" i="46"/>
  <c r="G1279" i="46"/>
  <c r="G1348" i="46"/>
  <c r="F1348" i="46"/>
  <c r="F142" i="46"/>
  <c r="G142" i="46"/>
  <c r="F1533" i="46"/>
  <c r="G1533" i="46"/>
  <c r="F1443" i="46"/>
  <c r="G1443" i="46"/>
  <c r="G977" i="46"/>
  <c r="F977" i="46"/>
  <c r="G1530" i="46"/>
  <c r="F1530" i="46"/>
  <c r="G914" i="46"/>
  <c r="F914" i="46"/>
  <c r="G564" i="46"/>
  <c r="F564" i="46"/>
  <c r="F679" i="46"/>
  <c r="G679" i="46"/>
  <c r="G1492" i="46"/>
  <c r="F1492" i="46"/>
  <c r="F1564" i="46"/>
  <c r="G1564" i="46"/>
  <c r="G991" i="46"/>
  <c r="F991" i="46"/>
  <c r="F1046" i="46"/>
  <c r="G1046" i="46"/>
  <c r="G1250" i="46"/>
  <c r="F1250" i="46"/>
  <c r="F1531" i="46"/>
  <c r="G1531" i="46"/>
  <c r="F362" i="46"/>
  <c r="G362" i="46"/>
  <c r="F144" i="46"/>
  <c r="G144" i="46"/>
  <c r="F1473" i="46"/>
  <c r="G1473" i="46"/>
  <c r="F297" i="46"/>
  <c r="G297" i="46"/>
  <c r="G95" i="46"/>
  <c r="F95" i="46"/>
  <c r="F1493" i="46"/>
  <c r="G1493" i="46"/>
  <c r="F1516" i="46"/>
  <c r="G1516" i="46"/>
  <c r="G944" i="46"/>
  <c r="F944" i="46"/>
  <c r="G1340" i="46"/>
  <c r="F1340" i="46"/>
  <c r="G390" i="46"/>
  <c r="F390" i="46"/>
  <c r="F40" i="46"/>
  <c r="G40" i="46"/>
  <c r="F715" i="46"/>
  <c r="G715" i="46"/>
  <c r="G261" i="46"/>
  <c r="F261" i="46"/>
  <c r="F310" i="46"/>
  <c r="G310" i="46"/>
  <c r="F725" i="46"/>
  <c r="G725" i="46"/>
  <c r="F1375" i="46"/>
  <c r="G1375" i="46"/>
  <c r="G603" i="46"/>
  <c r="F603" i="46"/>
  <c r="F849" i="46"/>
  <c r="G849" i="46"/>
  <c r="F737" i="46"/>
  <c r="G737" i="46"/>
  <c r="F698" i="46"/>
  <c r="G698" i="46"/>
  <c r="F1474" i="46"/>
  <c r="G1474" i="46"/>
  <c r="F851" i="46"/>
  <c r="G851" i="46"/>
  <c r="F1501" i="46"/>
  <c r="G1501" i="46"/>
  <c r="F109" i="46"/>
  <c r="G109" i="46"/>
  <c r="G834" i="46"/>
  <c r="F834" i="46"/>
  <c r="F486" i="46"/>
  <c r="G486" i="46"/>
  <c r="F768" i="46"/>
  <c r="G768" i="46"/>
  <c r="G533" i="46"/>
  <c r="F533" i="46"/>
  <c r="F1086" i="46"/>
  <c r="G1086" i="46"/>
  <c r="F1293" i="46"/>
  <c r="G1293" i="46"/>
  <c r="F809" i="46"/>
  <c r="G809" i="46"/>
  <c r="G505" i="46"/>
  <c r="F505" i="46"/>
  <c r="G415" i="46"/>
  <c r="F415" i="46"/>
  <c r="G1392" i="46"/>
  <c r="F1392" i="46"/>
  <c r="F280" i="46"/>
  <c r="G280" i="46"/>
  <c r="F1050" i="46"/>
  <c r="G1050" i="46"/>
  <c r="G508" i="46"/>
  <c r="F508" i="46"/>
  <c r="G128" i="46"/>
  <c r="F128" i="46"/>
  <c r="F950" i="46"/>
  <c r="G950" i="46"/>
  <c r="F960" i="46"/>
  <c r="G960" i="46"/>
  <c r="G933" i="46"/>
  <c r="F933" i="46"/>
  <c r="G499" i="46"/>
  <c r="F499" i="46"/>
  <c r="F987" i="46"/>
  <c r="G987" i="46"/>
  <c r="G528" i="46"/>
  <c r="F528" i="46"/>
  <c r="F1315" i="46"/>
  <c r="G1315" i="46"/>
  <c r="F979" i="46"/>
  <c r="G979" i="46"/>
  <c r="F1177" i="46"/>
  <c r="G1177" i="46"/>
  <c r="G696" i="46"/>
  <c r="F696" i="46"/>
  <c r="G474" i="46"/>
  <c r="F474" i="46"/>
  <c r="G436" i="46"/>
  <c r="F436" i="46"/>
  <c r="F780" i="46"/>
  <c r="G780" i="46"/>
  <c r="G735" i="46"/>
  <c r="F735" i="46"/>
  <c r="F802" i="46"/>
  <c r="G802" i="46"/>
  <c r="F94" i="46"/>
  <c r="G94" i="46"/>
  <c r="G36" i="46"/>
  <c r="F36" i="46"/>
  <c r="F399" i="46"/>
  <c r="G399" i="46"/>
  <c r="G1044" i="46"/>
  <c r="F1044" i="46"/>
  <c r="G1004" i="46"/>
  <c r="F1004" i="46"/>
  <c r="G1342" i="46"/>
  <c r="F1342" i="46"/>
  <c r="F1502" i="46"/>
  <c r="G1502" i="46"/>
  <c r="F1149" i="46"/>
  <c r="G1149" i="46"/>
  <c r="G1016" i="46"/>
  <c r="F1016" i="46"/>
  <c r="G1562" i="46"/>
  <c r="F1562" i="46"/>
  <c r="F175" i="46"/>
  <c r="G175" i="46"/>
  <c r="G627" i="46"/>
  <c r="F627" i="46"/>
  <c r="F67" i="46"/>
  <c r="G67" i="46"/>
  <c r="F1456" i="46"/>
  <c r="G1456" i="46"/>
  <c r="G250" i="46"/>
  <c r="F250" i="46"/>
  <c r="G383" i="46"/>
  <c r="F383" i="46"/>
  <c r="G889" i="46"/>
  <c r="F889" i="46"/>
  <c r="G850" i="46"/>
  <c r="F850" i="46"/>
  <c r="F1306" i="46"/>
  <c r="G1306" i="46"/>
  <c r="F191" i="46"/>
  <c r="G191" i="46"/>
  <c r="F1318" i="46"/>
  <c r="G1318" i="46"/>
  <c r="G1389" i="46"/>
  <c r="F1389" i="46"/>
  <c r="F1201" i="46"/>
  <c r="G1201" i="46"/>
  <c r="G723" i="46"/>
  <c r="F723" i="46"/>
  <c r="G268" i="46"/>
  <c r="F268" i="46"/>
  <c r="G1031" i="46"/>
  <c r="F1031" i="46"/>
  <c r="G797" i="46"/>
  <c r="F797" i="46"/>
  <c r="F976" i="46"/>
  <c r="G976" i="46"/>
  <c r="F1286" i="46"/>
  <c r="G1286" i="46"/>
  <c r="G249" i="46"/>
  <c r="F249" i="46"/>
  <c r="F417" i="46"/>
  <c r="G417" i="46"/>
  <c r="F636" i="46"/>
  <c r="G636" i="46"/>
  <c r="G631" i="46"/>
  <c r="F631" i="46"/>
  <c r="F1334" i="46"/>
  <c r="G1334" i="46"/>
  <c r="F1303" i="46"/>
  <c r="G1303" i="46"/>
  <c r="G490" i="46"/>
  <c r="F490" i="46"/>
  <c r="G951" i="46"/>
  <c r="F951" i="46"/>
  <c r="G1350" i="46"/>
  <c r="F1350" i="46"/>
  <c r="G341" i="46"/>
  <c r="F341" i="46"/>
  <c r="G1358" i="46"/>
  <c r="F1358" i="46"/>
  <c r="F59" i="46"/>
  <c r="G59" i="46"/>
  <c r="G1282" i="46"/>
  <c r="F1282" i="46"/>
  <c r="G1152" i="46"/>
  <c r="F1152" i="46"/>
  <c r="G1157" i="46"/>
  <c r="F1157" i="46"/>
  <c r="G1247" i="46"/>
  <c r="F1247" i="46"/>
  <c r="F612" i="46"/>
  <c r="G612" i="46"/>
  <c r="F1055" i="46"/>
  <c r="G1055" i="46"/>
  <c r="F1482" i="46"/>
  <c r="G1482" i="46"/>
  <c r="G1072" i="46"/>
  <c r="F1072" i="46"/>
  <c r="F1159" i="46"/>
  <c r="G1159" i="46"/>
  <c r="F836" i="46"/>
  <c r="G836" i="46"/>
  <c r="G1082" i="46"/>
  <c r="F1082" i="46"/>
  <c r="G682" i="46"/>
  <c r="F682" i="46"/>
  <c r="G1308" i="46"/>
  <c r="F1308" i="46"/>
  <c r="F439" i="46"/>
  <c r="G439" i="46"/>
  <c r="F970" i="46"/>
  <c r="G970" i="46"/>
  <c r="G729" i="46"/>
  <c r="F729" i="46"/>
  <c r="G1553" i="46"/>
  <c r="F1553" i="46"/>
  <c r="F831" i="46"/>
  <c r="G831" i="46"/>
  <c r="G1433" i="46"/>
  <c r="F1433" i="46"/>
  <c r="F182" i="46"/>
  <c r="G182" i="46"/>
  <c r="G329" i="46"/>
  <c r="F329" i="46"/>
  <c r="F392" i="46"/>
  <c r="G392" i="46"/>
  <c r="G1133" i="46"/>
  <c r="F1133" i="46"/>
  <c r="G556" i="46"/>
  <c r="F556" i="46"/>
  <c r="G313" i="46"/>
  <c r="F313" i="46"/>
  <c r="G1359" i="46"/>
  <c r="F1359" i="46"/>
  <c r="F1219" i="46"/>
  <c r="G1219" i="46"/>
  <c r="F86" i="46"/>
  <c r="G86" i="46"/>
  <c r="G248" i="46"/>
  <c r="F248" i="46"/>
  <c r="G425" i="46"/>
  <c r="F425" i="46"/>
  <c r="G854" i="46"/>
  <c r="F854" i="46"/>
  <c r="G1278" i="46"/>
  <c r="F1278" i="46"/>
  <c r="F350" i="46"/>
  <c r="G350" i="46"/>
  <c r="F68" i="46"/>
  <c r="G68" i="46"/>
  <c r="F736" i="46"/>
  <c r="G736" i="46"/>
  <c r="G186" i="46"/>
  <c r="F186" i="46"/>
  <c r="F608" i="46"/>
  <c r="G608" i="46"/>
  <c r="G351" i="46"/>
  <c r="F351" i="46"/>
  <c r="F569" i="46"/>
  <c r="G569" i="46"/>
  <c r="F1042" i="46"/>
  <c r="G1042" i="46"/>
  <c r="G1034" i="46"/>
  <c r="F1034" i="46"/>
  <c r="F1134" i="46"/>
  <c r="G1134" i="46"/>
  <c r="F1413" i="46"/>
  <c r="G1413" i="46"/>
  <c r="F129" i="46"/>
  <c r="G129" i="46"/>
  <c r="G580" i="46"/>
  <c r="F580" i="46"/>
  <c r="F1422" i="46"/>
  <c r="G1422" i="46"/>
  <c r="F1174" i="46"/>
  <c r="G1174" i="46"/>
  <c r="F1216" i="46"/>
  <c r="G1216" i="46"/>
  <c r="F9" i="46"/>
  <c r="G9" i="46"/>
  <c r="F126" i="46"/>
  <c r="G126" i="46"/>
  <c r="G1229" i="46"/>
  <c r="F1229" i="46"/>
  <c r="G141" i="46"/>
  <c r="F141" i="46"/>
  <c r="G395" i="46"/>
  <c r="F395" i="46"/>
  <c r="G1352" i="46"/>
  <c r="F1352" i="46"/>
  <c r="F434" i="46"/>
  <c r="G434" i="46"/>
  <c r="G996" i="46"/>
  <c r="F996" i="46"/>
  <c r="F1300" i="46"/>
  <c r="G1300" i="46"/>
  <c r="G825" i="46"/>
  <c r="F825" i="46"/>
  <c r="G1226" i="46"/>
  <c r="F1226" i="46"/>
  <c r="F911" i="46"/>
  <c r="G911" i="46"/>
  <c r="F1207" i="46"/>
  <c r="G1207" i="46"/>
  <c r="F220" i="46"/>
  <c r="G220" i="46"/>
  <c r="F473" i="46"/>
  <c r="G473" i="46"/>
  <c r="F1132" i="46"/>
  <c r="G1132" i="46"/>
  <c r="G587" i="46"/>
  <c r="F587" i="46"/>
  <c r="F708" i="46"/>
  <c r="G708" i="46"/>
  <c r="G973" i="46"/>
  <c r="F973" i="46"/>
  <c r="G1141" i="46"/>
  <c r="F1141" i="46"/>
  <c r="G521" i="46"/>
  <c r="F521" i="46"/>
  <c r="F713" i="46"/>
  <c r="G713" i="46"/>
  <c r="G205" i="46"/>
  <c r="F205" i="46"/>
  <c r="G922" i="46"/>
  <c r="F922" i="46"/>
  <c r="F371" i="46"/>
  <c r="G371" i="46"/>
  <c r="F550" i="46"/>
  <c r="G550" i="46"/>
  <c r="F465" i="46"/>
  <c r="G465" i="46"/>
  <c r="F1445" i="46"/>
  <c r="G1445" i="46"/>
  <c r="G176" i="46"/>
  <c r="F176" i="46"/>
  <c r="F382" i="46"/>
  <c r="G382" i="46"/>
  <c r="F885" i="46"/>
  <c r="G885" i="46"/>
  <c r="G1119" i="46"/>
  <c r="F1119" i="46"/>
  <c r="G1064" i="46"/>
  <c r="F1064" i="46"/>
  <c r="G704" i="46"/>
  <c r="F704" i="46"/>
  <c r="G118" i="46"/>
  <c r="F118" i="46"/>
  <c r="G948" i="46"/>
  <c r="F948" i="46"/>
  <c r="G971" i="46"/>
  <c r="F971" i="46"/>
  <c r="G687" i="46"/>
  <c r="F687" i="46"/>
  <c r="G357" i="46"/>
  <c r="F357" i="46"/>
  <c r="F1187" i="46"/>
  <c r="G1187" i="46"/>
  <c r="G574" i="46"/>
  <c r="F574" i="46"/>
  <c r="F1258" i="46"/>
  <c r="G1258" i="46"/>
  <c r="G529" i="46"/>
  <c r="F529" i="46"/>
  <c r="G1019" i="46"/>
  <c r="F1019" i="46"/>
  <c r="G41" i="46"/>
  <c r="F41" i="46"/>
  <c r="F469" i="46"/>
  <c r="G469" i="46"/>
  <c r="F782" i="46"/>
  <c r="G782" i="46"/>
  <c r="F1569" i="46"/>
  <c r="G1569" i="46"/>
  <c r="G1388" i="46"/>
  <c r="F1388" i="46"/>
  <c r="F724" i="46"/>
  <c r="G724" i="46"/>
  <c r="F1542" i="46"/>
  <c r="G1542" i="46"/>
  <c r="F775" i="46"/>
  <c r="G775" i="46"/>
  <c r="F1566" i="46"/>
  <c r="G1566" i="46"/>
  <c r="G709" i="46"/>
  <c r="F709" i="46"/>
  <c r="F930" i="46"/>
  <c r="G930" i="46"/>
  <c r="F1037" i="46"/>
  <c r="G1037" i="46"/>
  <c r="G1206" i="46"/>
  <c r="F1206" i="46"/>
  <c r="G139" i="46"/>
  <c r="F139" i="46"/>
  <c r="G1557" i="46"/>
  <c r="F1557" i="46"/>
  <c r="G1276" i="46"/>
  <c r="F1276" i="46"/>
  <c r="F1025" i="46"/>
  <c r="G1025" i="46"/>
  <c r="G353" i="46"/>
  <c r="F353" i="46"/>
  <c r="G333" i="46"/>
  <c r="F333" i="46"/>
  <c r="F365" i="46"/>
  <c r="G365" i="46"/>
  <c r="F673" i="46"/>
  <c r="G673" i="46"/>
  <c r="G82" i="46"/>
  <c r="F82" i="46"/>
  <c r="F1266" i="46"/>
  <c r="G1266" i="46"/>
  <c r="G1277" i="46"/>
  <c r="F1277" i="46"/>
  <c r="F1495" i="46"/>
  <c r="G1495" i="46"/>
  <c r="F284" i="46"/>
  <c r="G284" i="46"/>
  <c r="G662" i="46"/>
  <c r="F662" i="46"/>
  <c r="G54" i="46"/>
  <c r="F54" i="46"/>
  <c r="F1409" i="46"/>
  <c r="G1409" i="46"/>
  <c r="F106" i="46"/>
  <c r="G106" i="46"/>
  <c r="G1117" i="46"/>
  <c r="F1117" i="46"/>
  <c r="G173" i="46"/>
  <c r="F173" i="46"/>
  <c r="F233" i="46"/>
  <c r="G233" i="46"/>
  <c r="F965" i="46"/>
  <c r="G965" i="46"/>
  <c r="G256" i="46"/>
  <c r="F256" i="46"/>
  <c r="G1384" i="46"/>
  <c r="F1384" i="46"/>
  <c r="G728" i="46"/>
  <c r="F728" i="46"/>
  <c r="F1324" i="46"/>
  <c r="G1324" i="46"/>
  <c r="F386" i="46"/>
  <c r="G386" i="46"/>
  <c r="G330" i="46"/>
  <c r="F330" i="46"/>
  <c r="G766" i="46"/>
  <c r="F766" i="46"/>
  <c r="F1158" i="46"/>
  <c r="G1158" i="46"/>
  <c r="F1472" i="46"/>
  <c r="G1472" i="46"/>
  <c r="F764" i="46"/>
  <c r="G764" i="46"/>
  <c r="F1081" i="46"/>
  <c r="G1081" i="46"/>
  <c r="G860" i="46"/>
  <c r="F860" i="46"/>
  <c r="G1462" i="46"/>
  <c r="F1462" i="46"/>
  <c r="F547" i="46"/>
  <c r="G547" i="46"/>
  <c r="G1368" i="46"/>
  <c r="F1368" i="46"/>
  <c r="F1504" i="46"/>
  <c r="G1504" i="46"/>
  <c r="G1490" i="46"/>
  <c r="F1490" i="46"/>
  <c r="F372" i="46"/>
  <c r="G372" i="46"/>
  <c r="F668" i="46"/>
  <c r="G668" i="46"/>
  <c r="G512" i="46"/>
  <c r="F512" i="46"/>
  <c r="G857" i="46"/>
  <c r="F857" i="46"/>
  <c r="F926" i="46"/>
  <c r="G926" i="46"/>
  <c r="G1091" i="46"/>
  <c r="F1091" i="46"/>
  <c r="F1439" i="46"/>
  <c r="G1439" i="46"/>
  <c r="G132" i="46"/>
  <c r="F132" i="46"/>
  <c r="G1033" i="46"/>
  <c r="F1033" i="46"/>
  <c r="F119" i="46"/>
  <c r="G119" i="46"/>
  <c r="G656" i="46"/>
  <c r="F656" i="46"/>
  <c r="G409" i="46"/>
  <c r="F409" i="46"/>
  <c r="F798" i="46"/>
  <c r="G798" i="46"/>
  <c r="F91" i="46"/>
  <c r="G91" i="46"/>
  <c r="F671" i="46"/>
  <c r="G671" i="46"/>
  <c r="G660" i="46"/>
  <c r="F660" i="46"/>
  <c r="F193" i="46"/>
  <c r="G193" i="46"/>
  <c r="F1394" i="46"/>
  <c r="G1394" i="46"/>
  <c r="G56" i="46"/>
  <c r="F56" i="46"/>
  <c r="G615" i="46"/>
  <c r="F615" i="46"/>
  <c r="F299" i="46"/>
  <c r="G299" i="46"/>
  <c r="G710" i="46"/>
  <c r="F710" i="46"/>
  <c r="F1039" i="46"/>
  <c r="G1039" i="46"/>
  <c r="F1122" i="46"/>
  <c r="G1122" i="46"/>
  <c r="F1478" i="46"/>
  <c r="G1478" i="46"/>
  <c r="F519" i="46"/>
  <c r="G519" i="46"/>
  <c r="F352" i="46"/>
  <c r="G352" i="46"/>
  <c r="F1430" i="46"/>
  <c r="G1430" i="46"/>
  <c r="G520" i="46"/>
  <c r="F520" i="46"/>
  <c r="G1114" i="46"/>
  <c r="F1114" i="46"/>
  <c r="G1014" i="46"/>
  <c r="F1014" i="46"/>
  <c r="F1265" i="46"/>
  <c r="G1265" i="46"/>
  <c r="F867" i="46"/>
  <c r="G867" i="46"/>
  <c r="G1062" i="46"/>
  <c r="F1062" i="46"/>
  <c r="G43" i="46"/>
  <c r="F43" i="46"/>
  <c r="G1551" i="46"/>
  <c r="F1551" i="46"/>
  <c r="G815" i="46"/>
  <c r="F815" i="46"/>
  <c r="G558" i="46"/>
  <c r="F558" i="46"/>
  <c r="F263" i="46"/>
  <c r="G263" i="46"/>
  <c r="F942" i="46"/>
  <c r="G942" i="46"/>
  <c r="G718" i="46"/>
  <c r="F718" i="46"/>
  <c r="F1475" i="46"/>
  <c r="G1475" i="46"/>
  <c r="F1283" i="46"/>
  <c r="G1283" i="46"/>
  <c r="G858" i="46"/>
  <c r="F858" i="46"/>
  <c r="G90" i="46"/>
  <c r="F90" i="46"/>
  <c r="F1403" i="46"/>
  <c r="G1403" i="46"/>
  <c r="G1525" i="46"/>
  <c r="F1525" i="46"/>
  <c r="G1045" i="46"/>
  <c r="F1045" i="46"/>
  <c r="F541" i="46"/>
  <c r="G541" i="46"/>
  <c r="G1079" i="46"/>
  <c r="F1079" i="46"/>
  <c r="G221" i="46"/>
  <c r="F221" i="46"/>
  <c r="F480" i="46"/>
  <c r="G480" i="46"/>
  <c r="F1110" i="46"/>
  <c r="G1110" i="46"/>
  <c r="G396" i="46"/>
  <c r="F396" i="46"/>
  <c r="F814" i="46"/>
  <c r="G814" i="46"/>
  <c r="G638" i="46"/>
  <c r="F638" i="46"/>
  <c r="F819" i="46"/>
  <c r="G819" i="46"/>
  <c r="G384" i="46"/>
  <c r="F384" i="46"/>
  <c r="F1304" i="46"/>
  <c r="G1304" i="46"/>
  <c r="F1228" i="46"/>
  <c r="G1228" i="46"/>
  <c r="G446" i="46"/>
  <c r="F446" i="46"/>
  <c r="G817" i="46"/>
  <c r="F817" i="46"/>
  <c r="G1022" i="46"/>
  <c r="F1022" i="46"/>
  <c r="F760" i="46"/>
  <c r="G760" i="46"/>
  <c r="G1347" i="46"/>
  <c r="F1347" i="46"/>
  <c r="G1280" i="46"/>
  <c r="F1280" i="46"/>
  <c r="F1466" i="46"/>
  <c r="G1466" i="46"/>
  <c r="F177" i="46"/>
  <c r="G177" i="46"/>
  <c r="G242" i="46"/>
  <c r="F242" i="46"/>
  <c r="G602" i="46"/>
  <c r="F602" i="46"/>
  <c r="G46" i="46"/>
  <c r="F46" i="46"/>
  <c r="G628" i="46"/>
  <c r="F628" i="46"/>
  <c r="F1172" i="46"/>
  <c r="G1172" i="46"/>
  <c r="F445" i="46"/>
  <c r="G445" i="46"/>
  <c r="G972" i="46"/>
  <c r="F972" i="46"/>
  <c r="F1479" i="46"/>
  <c r="G1479" i="46"/>
  <c r="F992" i="46"/>
  <c r="G992" i="46"/>
  <c r="F45" i="46"/>
  <c r="G45" i="46"/>
  <c r="G225" i="46"/>
  <c r="F225" i="46"/>
  <c r="G435" i="46"/>
  <c r="F435" i="46"/>
  <c r="G1499" i="46"/>
  <c r="F1499" i="46"/>
  <c r="G806" i="46"/>
  <c r="F806" i="46"/>
  <c r="G1105" i="46"/>
  <c r="F1105" i="46"/>
  <c r="G907" i="46"/>
  <c r="F907" i="46"/>
  <c r="F1060" i="46"/>
  <c r="G1060" i="46"/>
  <c r="F1362" i="46"/>
  <c r="G1362" i="46"/>
  <c r="F1243" i="46"/>
  <c r="G1243" i="46"/>
  <c r="F22" i="46"/>
  <c r="G22" i="46"/>
  <c r="G589" i="46"/>
  <c r="F589" i="46"/>
  <c r="G1161" i="46"/>
  <c r="F1161" i="46"/>
  <c r="F466" i="46"/>
  <c r="G466" i="46"/>
  <c r="F712" i="46"/>
  <c r="G712" i="46"/>
  <c r="G1397" i="46"/>
  <c r="F1397" i="46"/>
  <c r="F600" i="46"/>
  <c r="G600" i="46"/>
  <c r="F1077" i="46"/>
  <c r="G1077" i="46"/>
  <c r="G430" i="46"/>
  <c r="F430" i="46"/>
  <c r="F874" i="46"/>
  <c r="G874" i="46"/>
  <c r="G1386" i="46"/>
  <c r="F1386" i="46"/>
  <c r="G700" i="46"/>
  <c r="F700" i="46"/>
  <c r="F1314" i="46"/>
  <c r="G1314" i="46"/>
  <c r="F398" i="46"/>
  <c r="G398" i="46"/>
  <c r="F307" i="46"/>
  <c r="G307" i="46"/>
  <c r="G542" i="46"/>
  <c r="F542" i="46"/>
  <c r="F1118" i="46"/>
  <c r="G1118" i="46"/>
  <c r="G876" i="46"/>
  <c r="F876" i="46"/>
  <c r="F1186" i="46"/>
  <c r="G1186" i="46"/>
  <c r="G1549" i="46"/>
  <c r="F1549" i="46"/>
  <c r="F1008" i="46"/>
  <c r="G1008" i="46"/>
  <c r="F676" i="46"/>
  <c r="G676" i="46"/>
  <c r="G1532" i="46"/>
  <c r="F1532" i="46"/>
  <c r="F720" i="46"/>
  <c r="G720" i="46"/>
  <c r="G1185" i="46"/>
  <c r="F1185" i="46"/>
  <c r="F83" i="46"/>
  <c r="G83" i="46"/>
  <c r="F1287" i="46"/>
  <c r="G1287" i="46"/>
  <c r="G1217" i="46"/>
  <c r="F1217" i="46"/>
  <c r="G80" i="46"/>
  <c r="F80" i="46"/>
  <c r="F192" i="46"/>
  <c r="G192" i="46"/>
  <c r="G689" i="46"/>
  <c r="F689" i="46"/>
  <c r="F1070" i="46"/>
  <c r="G1070" i="46"/>
  <c r="F1208" i="46"/>
  <c r="G1208" i="46"/>
  <c r="G573" i="46"/>
  <c r="F573" i="46"/>
  <c r="F265" i="46"/>
  <c r="G265" i="46"/>
  <c r="F699" i="46"/>
  <c r="G699" i="46"/>
  <c r="G231" i="46"/>
  <c r="F231" i="46"/>
  <c r="F181" i="46"/>
  <c r="G181" i="46"/>
  <c r="G864" i="46"/>
  <c r="F864" i="46"/>
  <c r="F1416" i="46"/>
  <c r="G1416" i="46"/>
  <c r="G52" i="46"/>
  <c r="F52" i="46"/>
  <c r="F1088" i="46"/>
  <c r="G1088" i="46"/>
  <c r="G1427" i="46"/>
  <c r="F1427" i="46"/>
  <c r="G226" i="46"/>
  <c r="F226" i="46"/>
  <c r="F1268" i="46"/>
  <c r="G1268" i="46"/>
  <c r="G286" i="46"/>
  <c r="F286" i="46"/>
  <c r="G197" i="46"/>
  <c r="F197" i="46"/>
  <c r="F1221" i="46"/>
  <c r="G1221" i="46"/>
  <c r="G967" i="46"/>
  <c r="F967" i="46"/>
  <c r="G833" i="46"/>
  <c r="F833" i="46"/>
  <c r="F397" i="46"/>
  <c r="G397" i="46"/>
  <c r="F1425" i="46"/>
  <c r="G1425" i="46"/>
  <c r="G1527" i="46"/>
  <c r="F1527" i="46"/>
  <c r="G633" i="46"/>
  <c r="F633" i="46"/>
  <c r="G65" i="46"/>
  <c r="F65" i="46"/>
  <c r="G77" i="46"/>
  <c r="F77" i="46"/>
  <c r="F776" i="46"/>
  <c r="G776" i="46"/>
  <c r="F148" i="46"/>
  <c r="G148" i="46"/>
  <c r="G611" i="46"/>
  <c r="F611" i="46"/>
  <c r="G1367" i="46"/>
  <c r="F1367" i="46"/>
  <c r="F339" i="46"/>
  <c r="G339" i="46"/>
  <c r="F1097" i="46"/>
  <c r="G1097" i="46"/>
  <c r="G100" i="46"/>
  <c r="F100" i="46"/>
  <c r="F120" i="46"/>
  <c r="G120" i="46"/>
  <c r="F285" i="46"/>
  <c r="G285" i="46"/>
  <c r="F1013" i="46"/>
  <c r="G1013" i="46"/>
  <c r="G38" i="46"/>
  <c r="F38" i="46"/>
  <c r="G1254" i="46"/>
  <c r="F1254" i="46"/>
  <c r="G1188" i="46"/>
  <c r="F1188" i="46"/>
  <c r="F1464" i="46"/>
  <c r="G1464" i="46"/>
  <c r="G1189" i="46"/>
  <c r="F1189" i="46"/>
  <c r="G877" i="46"/>
  <c r="F877" i="46"/>
  <c r="F953" i="46"/>
  <c r="G953" i="46"/>
  <c r="G838" i="46"/>
  <c r="F838" i="46"/>
  <c r="F1182" i="46"/>
  <c r="G1182" i="46"/>
  <c r="G605" i="46"/>
  <c r="F605" i="46"/>
  <c r="F749" i="46"/>
  <c r="G749" i="46"/>
  <c r="F1323" i="46"/>
  <c r="G1323" i="46"/>
  <c r="G429" i="46"/>
  <c r="F429" i="46"/>
  <c r="F883" i="46"/>
  <c r="G883" i="46"/>
  <c r="F717" i="46"/>
  <c r="G717" i="46"/>
  <c r="F166" i="46"/>
  <c r="G166" i="46"/>
  <c r="F1400" i="46"/>
  <c r="G1400" i="46"/>
  <c r="F1136" i="46"/>
  <c r="G1136" i="46"/>
  <c r="F1017" i="46"/>
  <c r="G1017" i="46"/>
  <c r="G1414" i="46"/>
  <c r="F1414" i="46"/>
  <c r="G331" i="46"/>
  <c r="F331" i="46"/>
  <c r="G1203" i="46"/>
  <c r="F1203" i="46"/>
  <c r="F789" i="46"/>
  <c r="G789" i="46"/>
  <c r="F1242" i="46"/>
  <c r="G1242" i="46"/>
  <c r="G555" i="46"/>
  <c r="F555" i="46"/>
  <c r="F16" i="46"/>
  <c r="G16" i="46"/>
  <c r="G1547" i="46"/>
  <c r="F1547" i="46"/>
  <c r="F785" i="46"/>
  <c r="G785" i="46"/>
  <c r="F196" i="46"/>
  <c r="G196" i="46"/>
  <c r="G1364" i="46"/>
  <c r="F1364" i="46"/>
  <c r="F1546" i="46"/>
  <c r="G1546" i="46"/>
  <c r="G619" i="46"/>
  <c r="F619" i="46"/>
  <c r="G240" i="46"/>
  <c r="F240" i="46"/>
  <c r="G1317" i="46"/>
  <c r="F1317" i="46"/>
  <c r="G160" i="46"/>
  <c r="F160" i="46"/>
  <c r="F406" i="46"/>
  <c r="G406" i="46"/>
  <c r="G982" i="46"/>
  <c r="F982" i="46"/>
  <c r="G906" i="46"/>
  <c r="F906" i="46"/>
  <c r="F504" i="46"/>
  <c r="G504" i="46"/>
  <c r="G616" i="46"/>
  <c r="F616" i="46"/>
  <c r="F745" i="46"/>
  <c r="G745" i="46"/>
  <c r="G481" i="46"/>
  <c r="F481" i="46"/>
  <c r="G1261" i="46"/>
  <c r="F1261" i="46"/>
  <c r="F647" i="46"/>
  <c r="G647" i="46"/>
  <c r="G1393" i="46"/>
  <c r="F1393" i="46"/>
  <c r="G1312" i="46"/>
  <c r="F1312" i="46"/>
  <c r="F1183" i="46"/>
  <c r="G1183" i="46"/>
  <c r="F1523" i="46"/>
  <c r="G1523" i="46"/>
  <c r="F441" i="46"/>
  <c r="G441" i="46"/>
  <c r="F500" i="46"/>
  <c r="G500" i="46"/>
  <c r="G1561" i="46"/>
  <c r="F1561" i="46"/>
  <c r="G12" i="46"/>
  <c r="F12" i="46"/>
  <c r="G289" i="46"/>
  <c r="F289" i="46"/>
  <c r="G373" i="46"/>
  <c r="F373" i="46"/>
  <c r="G597" i="46"/>
  <c r="F597" i="46"/>
  <c r="F1396" i="46"/>
  <c r="G1396" i="46"/>
  <c r="F252" i="46"/>
  <c r="G252" i="46"/>
  <c r="G1190" i="46"/>
  <c r="F1190" i="46"/>
  <c r="G688" i="46"/>
  <c r="F688" i="46"/>
  <c r="G1529" i="46"/>
  <c r="F1529" i="46"/>
  <c r="G1115" i="46"/>
  <c r="F1115" i="46"/>
  <c r="G345" i="46"/>
  <c r="F345" i="46"/>
  <c r="F457" i="46"/>
  <c r="G457" i="46"/>
  <c r="G458" i="46"/>
  <c r="F458" i="46"/>
  <c r="G407" i="46"/>
  <c r="F407" i="46"/>
  <c r="F839" i="46"/>
  <c r="G839" i="46"/>
  <c r="F1106" i="46"/>
  <c r="G1106" i="46"/>
  <c r="F865" i="46"/>
  <c r="G865" i="46"/>
  <c r="F514" i="46"/>
  <c r="G514" i="46"/>
  <c r="F1510" i="46"/>
  <c r="G1510" i="46"/>
  <c r="F783" i="46"/>
  <c r="G783" i="46"/>
  <c r="G422" i="46"/>
  <c r="F422" i="46"/>
  <c r="G1253" i="46"/>
  <c r="F1253" i="46"/>
  <c r="G968" i="46"/>
  <c r="F968" i="46"/>
  <c r="G624" i="46"/>
  <c r="F624" i="46"/>
  <c r="F784" i="46"/>
  <c r="G784" i="46"/>
  <c r="G322" i="46"/>
  <c r="F322" i="46"/>
  <c r="G1417" i="46"/>
  <c r="F1417" i="46"/>
  <c r="F96" i="46"/>
  <c r="G96" i="46"/>
  <c r="G607" i="46"/>
  <c r="F607" i="46"/>
  <c r="G575" i="46"/>
  <c r="F575" i="46"/>
  <c r="G448" i="46"/>
  <c r="F448" i="46"/>
  <c r="G672" i="46"/>
  <c r="F672" i="46"/>
  <c r="G897" i="46"/>
  <c r="F897" i="46"/>
  <c r="G1290" i="46"/>
  <c r="F1290" i="46"/>
  <c r="F969" i="46"/>
  <c r="G969" i="46"/>
  <c r="F630" i="46"/>
  <c r="G630" i="46"/>
  <c r="G1534" i="46"/>
  <c r="F1534" i="46"/>
  <c r="F211" i="46"/>
  <c r="G211" i="46"/>
  <c r="G795" i="46"/>
  <c r="F795" i="46"/>
  <c r="F389" i="46"/>
  <c r="G389" i="46"/>
  <c r="G165" i="46"/>
  <c r="F165" i="46"/>
  <c r="G1113" i="46"/>
  <c r="F1113" i="46"/>
  <c r="G861" i="46"/>
  <c r="F861" i="46"/>
  <c r="G327" i="46"/>
  <c r="F327" i="46"/>
  <c r="G349" i="46"/>
  <c r="F349" i="46"/>
  <c r="G606" i="46"/>
  <c r="F606" i="46"/>
  <c r="F1038" i="46"/>
  <c r="G1038" i="46"/>
  <c r="G168" i="46"/>
  <c r="F168" i="46"/>
  <c r="F1256" i="46"/>
  <c r="G1256" i="46"/>
  <c r="G576" i="46"/>
  <c r="F576" i="46"/>
  <c r="G1440" i="46"/>
  <c r="F1440" i="46"/>
  <c r="G932" i="46"/>
  <c r="F932" i="46"/>
  <c r="F1102" i="46"/>
  <c r="G1102" i="46"/>
  <c r="F1450" i="46"/>
  <c r="G1450" i="46"/>
  <c r="G146" i="46"/>
  <c r="F146" i="46"/>
  <c r="G1116" i="46"/>
  <c r="F1116" i="46"/>
  <c r="F374" i="46"/>
  <c r="G374" i="46"/>
  <c r="F354" i="46"/>
  <c r="G354" i="46"/>
  <c r="F492" i="46"/>
  <c r="G492" i="46"/>
  <c r="F1078" i="46"/>
  <c r="G1078" i="46"/>
  <c r="G614" i="46"/>
  <c r="F614" i="46"/>
  <c r="F1214" i="46"/>
  <c r="G1214" i="46"/>
  <c r="F1356" i="46"/>
  <c r="G1356" i="46"/>
  <c r="F557" i="46"/>
  <c r="G557" i="46"/>
  <c r="F1330" i="46"/>
  <c r="G1330" i="46"/>
  <c r="F1049" i="46"/>
  <c r="G1049" i="46"/>
  <c r="F1001" i="46"/>
  <c r="G1001" i="46"/>
  <c r="G131" i="46"/>
  <c r="F131" i="46"/>
  <c r="G871" i="46"/>
  <c r="F871" i="46"/>
  <c r="F1346" i="46"/>
  <c r="G1346" i="46"/>
  <c r="G18" i="46"/>
  <c r="F18" i="46"/>
  <c r="F158" i="46"/>
  <c r="G158" i="46"/>
  <c r="G259" i="46"/>
  <c r="F259" i="46"/>
  <c r="G1428" i="46"/>
  <c r="F1428" i="46"/>
  <c r="F338" i="46"/>
  <c r="G338" i="46"/>
  <c r="G947" i="46"/>
  <c r="F947" i="46"/>
  <c r="F269" i="46"/>
  <c r="G269" i="46"/>
  <c r="G251" i="46"/>
  <c r="F251" i="46"/>
  <c r="F253" i="46"/>
  <c r="G253" i="46"/>
  <c r="F966" i="46"/>
  <c r="G966" i="46"/>
  <c r="G527" i="46"/>
  <c r="F527" i="46"/>
  <c r="G1567" i="46"/>
  <c r="F1567" i="46"/>
  <c r="G200" i="46"/>
  <c r="F200" i="46"/>
  <c r="G272" i="46"/>
  <c r="F272" i="46"/>
  <c r="F66" i="46"/>
  <c r="G66" i="46"/>
  <c r="F852" i="46"/>
  <c r="G852" i="46"/>
  <c r="G773" i="46"/>
  <c r="F773" i="46"/>
  <c r="G997" i="46"/>
  <c r="F997" i="46"/>
  <c r="F779" i="46"/>
  <c r="G779" i="46"/>
  <c r="G1438" i="46"/>
  <c r="F1438" i="46"/>
  <c r="G1067" i="46"/>
  <c r="F1067" i="46"/>
  <c r="F1175" i="46"/>
  <c r="G1175" i="46"/>
  <c r="G879" i="46"/>
  <c r="F879" i="46"/>
  <c r="G1335" i="46"/>
  <c r="F1335" i="46"/>
  <c r="G847" i="46"/>
  <c r="F847" i="46"/>
  <c r="F419" i="46"/>
  <c r="G419" i="46"/>
  <c r="F937" i="46"/>
  <c r="G937" i="46"/>
  <c r="F1156" i="46"/>
  <c r="G1156" i="46"/>
  <c r="F380" i="46"/>
  <c r="G380" i="46"/>
  <c r="G584" i="46"/>
  <c r="F584" i="46"/>
  <c r="G1541" i="46"/>
  <c r="F1541" i="46"/>
  <c r="F478" i="46"/>
  <c r="G478" i="46"/>
  <c r="G336" i="46"/>
  <c r="F336" i="46"/>
  <c r="F305" i="46"/>
  <c r="G305" i="46"/>
  <c r="F646" i="46"/>
  <c r="G646" i="46"/>
  <c r="G1518" i="46"/>
  <c r="F1518" i="46"/>
  <c r="F401" i="46"/>
  <c r="G401" i="46"/>
  <c r="G1210" i="46"/>
  <c r="F1210" i="46"/>
  <c r="G1153" i="46"/>
  <c r="F1153" i="46"/>
  <c r="G1094" i="46"/>
  <c r="F1094" i="46"/>
  <c r="G588" i="46"/>
  <c r="F588" i="46"/>
  <c r="G482" i="46"/>
  <c r="F482" i="46"/>
  <c r="F651" i="46"/>
  <c r="G651" i="46"/>
  <c r="G1040" i="46"/>
  <c r="F1040" i="46"/>
  <c r="F301" i="46"/>
  <c r="G301" i="46"/>
  <c r="G853" i="46"/>
  <c r="F853" i="46"/>
  <c r="G1297" i="46"/>
  <c r="F1297" i="46"/>
  <c r="F1011" i="46"/>
  <c r="G1011" i="46"/>
  <c r="G312" i="46"/>
  <c r="F312" i="46"/>
  <c r="G375" i="46"/>
  <c r="F375" i="46"/>
  <c r="G161" i="46"/>
  <c r="F161" i="46"/>
  <c r="G546" i="46"/>
  <c r="F546" i="46"/>
  <c r="G27" i="46"/>
  <c r="F27" i="46"/>
  <c r="G153" i="46"/>
  <c r="F153" i="46"/>
  <c r="F1429" i="46"/>
  <c r="G1429" i="46"/>
  <c r="G613" i="46"/>
  <c r="F613" i="46"/>
  <c r="F438" i="46"/>
  <c r="G438" i="46"/>
  <c r="F1419" i="46"/>
  <c r="G1419" i="46"/>
  <c r="F1054" i="46"/>
  <c r="G1054" i="46"/>
  <c r="F502" i="46"/>
  <c r="G502" i="46"/>
  <c r="G202" i="46"/>
  <c r="F202" i="46"/>
  <c r="G1138" i="46"/>
  <c r="F1138" i="46"/>
  <c r="G1552" i="46"/>
  <c r="F1552" i="46"/>
  <c r="F517" i="46"/>
  <c r="G517" i="46"/>
  <c r="F1052" i="46"/>
  <c r="G1052" i="46"/>
  <c r="F701" i="46"/>
  <c r="G701" i="46"/>
  <c r="G1240" i="46"/>
  <c r="F1240" i="46"/>
  <c r="F444" i="46"/>
  <c r="G444" i="46"/>
  <c r="G645" i="46"/>
  <c r="F645" i="46"/>
  <c r="G1074" i="46"/>
  <c r="F1074" i="46"/>
  <c r="G344" i="46"/>
  <c r="F344" i="46"/>
  <c r="F1209" i="46"/>
  <c r="G1209" i="46"/>
  <c r="F31" i="46"/>
  <c r="G31" i="46"/>
  <c r="F1508" i="46"/>
  <c r="G1508" i="46"/>
  <c r="G404" i="46"/>
  <c r="F404" i="46"/>
  <c r="F706" i="46"/>
  <c r="G706" i="46"/>
  <c r="G1458" i="46"/>
  <c r="F1458" i="46"/>
  <c r="F1071" i="46"/>
  <c r="G1071" i="46"/>
  <c r="G1154" i="46"/>
  <c r="F1154" i="46"/>
  <c r="G975" i="46"/>
  <c r="F975" i="46"/>
  <c r="G1322" i="46"/>
  <c r="F1322" i="46"/>
  <c r="G938" i="46"/>
  <c r="F938" i="46"/>
  <c r="F507" i="46"/>
  <c r="G507" i="46"/>
  <c r="F1024" i="46"/>
  <c r="G1024" i="46"/>
  <c r="G1328" i="46"/>
  <c r="F1328" i="46"/>
  <c r="G882" i="46"/>
  <c r="F882" i="46"/>
  <c r="G1274" i="46"/>
  <c r="F1274" i="46"/>
  <c r="G543" i="46"/>
  <c r="F543" i="46"/>
  <c r="F418" i="46"/>
  <c r="G418" i="46"/>
  <c r="G1165" i="46"/>
  <c r="F1165" i="46"/>
  <c r="F134" i="46"/>
  <c r="G134" i="46"/>
  <c r="G962" i="46"/>
  <c r="F962" i="46"/>
  <c r="F1129" i="46"/>
  <c r="G1129" i="46"/>
  <c r="F451" i="46"/>
  <c r="G451" i="46"/>
  <c r="F1285" i="46"/>
  <c r="G1285" i="46"/>
  <c r="G554" i="46"/>
  <c r="F554" i="46"/>
  <c r="G840" i="46"/>
  <c r="F840" i="46"/>
  <c r="G913" i="46"/>
  <c r="F913" i="46"/>
  <c r="G410" i="46"/>
  <c r="F410" i="46"/>
  <c r="F1109" i="46"/>
  <c r="G1109" i="46"/>
  <c r="F586" i="46"/>
  <c r="G586" i="46"/>
  <c r="F744" i="46"/>
  <c r="G744" i="46"/>
  <c r="G440" i="46"/>
  <c r="F440" i="46"/>
  <c r="F748" i="46"/>
  <c r="G748" i="46"/>
  <c r="G1543" i="46"/>
  <c r="F1543" i="46"/>
  <c r="G403" i="46"/>
  <c r="F403" i="46"/>
  <c r="F183" i="46"/>
  <c r="G183" i="46"/>
  <c r="F1137" i="46"/>
  <c r="G1137" i="46"/>
  <c r="F1544" i="46"/>
  <c r="G1544" i="46"/>
  <c r="G227" i="46"/>
  <c r="F227" i="46"/>
  <c r="G509" i="46"/>
  <c r="F509" i="46"/>
  <c r="F234" i="46"/>
  <c r="G234" i="46"/>
  <c r="F1295" i="46"/>
  <c r="G1295" i="46"/>
  <c r="G1355" i="46"/>
  <c r="F1355" i="46"/>
  <c r="G1098" i="46"/>
  <c r="F1098" i="46"/>
  <c r="G705" i="46"/>
  <c r="F705" i="46"/>
  <c r="G1459" i="46"/>
  <c r="F1459" i="46"/>
  <c r="F498" i="46"/>
  <c r="G498" i="46"/>
  <c r="G943" i="46"/>
  <c r="F943" i="46"/>
  <c r="G763" i="46"/>
  <c r="F763" i="46"/>
  <c r="F1468" i="46"/>
  <c r="G1468" i="46"/>
  <c r="G114" i="46"/>
  <c r="F114" i="46"/>
  <c r="G452" i="46"/>
  <c r="F452" i="46"/>
  <c r="F208" i="46"/>
  <c r="G208" i="46"/>
  <c r="G484" i="46"/>
  <c r="F484" i="46"/>
  <c r="F1498" i="46"/>
  <c r="G1498" i="46"/>
  <c r="G1573" i="46"/>
  <c r="F1573" i="46"/>
  <c r="G1365" i="46"/>
  <c r="F1365" i="46"/>
  <c r="F50" i="46"/>
  <c r="G50" i="46"/>
  <c r="G167" i="46"/>
  <c r="F167" i="46"/>
  <c r="G105" i="46"/>
  <c r="F105" i="46"/>
  <c r="F262" i="46"/>
  <c r="G262" i="46"/>
  <c r="F940" i="46"/>
  <c r="G940" i="46"/>
  <c r="G424" i="46"/>
  <c r="F424" i="46"/>
  <c r="F545" i="46"/>
  <c r="G545" i="46"/>
  <c r="G1000" i="46"/>
  <c r="F1000" i="46"/>
  <c r="F1420" i="46"/>
  <c r="G1420" i="46"/>
  <c r="G323" i="46"/>
  <c r="F323" i="46"/>
  <c r="G450" i="46"/>
  <c r="F450" i="46"/>
  <c r="F1377" i="46"/>
  <c r="G1377" i="46"/>
  <c r="G1332" i="46"/>
  <c r="F1332" i="46"/>
  <c r="F1360" i="46"/>
  <c r="G1360" i="46"/>
  <c r="G738" i="46"/>
  <c r="F738" i="46"/>
  <c r="G774" i="46"/>
  <c r="F774" i="46"/>
  <c r="F1559" i="46"/>
  <c r="G1559" i="46"/>
  <c r="G97" i="46"/>
  <c r="F97" i="46"/>
  <c r="F1035" i="46"/>
  <c r="G1035" i="46"/>
  <c r="F752" i="46"/>
  <c r="G752" i="46"/>
  <c r="F219" i="46"/>
  <c r="G219" i="46"/>
  <c r="F731" i="46"/>
  <c r="G731" i="46"/>
  <c r="G317" i="46"/>
  <c r="F317" i="46"/>
  <c r="G26" i="46"/>
  <c r="F26" i="46"/>
  <c r="F799" i="46"/>
  <c r="G799" i="46"/>
  <c r="G1401" i="46"/>
  <c r="F1401" i="46"/>
  <c r="F1223" i="46"/>
  <c r="G1223" i="46"/>
  <c r="F282" i="46"/>
  <c r="G282" i="46"/>
  <c r="G988" i="46"/>
  <c r="F988" i="46"/>
  <c r="G925" i="46"/>
  <c r="F925" i="46"/>
  <c r="G1310" i="46"/>
  <c r="F1310" i="46"/>
  <c r="F999" i="46"/>
  <c r="G999" i="46"/>
  <c r="G1085" i="46"/>
  <c r="F1085" i="46"/>
  <c r="G1259" i="46"/>
  <c r="F1259" i="46"/>
  <c r="F1437" i="46"/>
  <c r="G1437" i="46"/>
  <c r="G1333" i="46"/>
  <c r="F1333" i="46"/>
  <c r="F413" i="46"/>
  <c r="G413" i="46"/>
  <c r="F302" i="46"/>
  <c r="G302" i="46"/>
  <c r="G58" i="46"/>
  <c r="F58" i="46"/>
  <c r="F92" i="46"/>
  <c r="G92" i="46"/>
  <c r="F667" i="46"/>
  <c r="G667" i="46"/>
  <c r="F159" i="46"/>
  <c r="G159" i="46"/>
  <c r="G355" i="46"/>
  <c r="F355" i="46"/>
  <c r="G151" i="46"/>
  <c r="F151" i="46"/>
  <c r="F145" i="46"/>
  <c r="G145" i="46"/>
  <c r="G1125" i="46"/>
  <c r="F1125" i="46"/>
  <c r="G1213" i="46"/>
  <c r="F1213" i="46"/>
  <c r="F112" i="46"/>
  <c r="G112" i="46"/>
  <c r="G756" i="46"/>
  <c r="F756" i="46"/>
  <c r="F162" i="46"/>
  <c r="G162" i="46"/>
  <c r="G245" i="46"/>
  <c r="F245" i="46"/>
  <c r="F1063" i="46"/>
  <c r="G1063" i="46"/>
  <c r="G1395" i="46"/>
  <c r="F1395" i="46"/>
  <c r="G904" i="46"/>
  <c r="F904" i="46"/>
  <c r="G360" i="46"/>
  <c r="F360" i="46"/>
  <c r="G1517" i="46"/>
  <c r="F1517" i="46"/>
  <c r="F1198" i="46"/>
  <c r="G1198" i="46"/>
  <c r="F1264" i="46"/>
  <c r="G1264" i="46"/>
  <c r="F107" i="46"/>
  <c r="G107" i="46"/>
  <c r="F1405" i="46"/>
  <c r="G1405" i="46"/>
  <c r="F275" i="46"/>
  <c r="G275" i="46"/>
  <c r="F1481" i="46"/>
  <c r="G1481" i="46"/>
  <c r="F1449" i="46"/>
  <c r="G1449" i="46"/>
  <c r="F816" i="46"/>
  <c r="G816" i="46"/>
  <c r="F316" i="46"/>
  <c r="G316" i="46"/>
  <c r="F669" i="46"/>
  <c r="G669" i="46"/>
  <c r="F827" i="46"/>
  <c r="G827" i="46"/>
  <c r="G726" i="46"/>
  <c r="F726" i="46"/>
  <c r="F79" i="46"/>
  <c r="G79" i="46"/>
  <c r="F300" i="46"/>
  <c r="G300" i="46"/>
  <c r="G563" i="46"/>
  <c r="F563" i="46"/>
  <c r="G179" i="46"/>
  <c r="F179" i="46"/>
  <c r="F1313" i="46"/>
  <c r="G1313" i="46"/>
  <c r="F367" i="46"/>
  <c r="G367" i="46"/>
  <c r="G258" i="46"/>
  <c r="F258" i="46"/>
  <c r="G694" i="46"/>
  <c r="F694" i="46"/>
  <c r="G655" i="46"/>
  <c r="F655" i="46"/>
  <c r="G553" i="46"/>
  <c r="F553" i="46"/>
  <c r="F1398" i="46"/>
  <c r="G1398" i="46"/>
  <c r="G868" i="46"/>
  <c r="F868" i="46"/>
  <c r="G902" i="46"/>
  <c r="F902" i="46"/>
  <c r="G454" i="46"/>
  <c r="F454" i="46"/>
  <c r="F1372" i="46"/>
  <c r="G1372" i="46"/>
  <c r="G32" i="46"/>
  <c r="F32" i="46"/>
  <c r="F1018" i="46"/>
  <c r="G1018" i="46"/>
  <c r="G342" i="46"/>
  <c r="F342" i="46"/>
  <c r="F1220" i="46"/>
  <c r="G1220" i="46"/>
  <c r="G276" i="46"/>
  <c r="F276" i="46"/>
  <c r="F691" i="46"/>
  <c r="G691" i="46"/>
  <c r="G1148" i="46"/>
  <c r="F1148" i="46"/>
  <c r="G442" i="46"/>
  <c r="F442" i="46"/>
  <c r="F895" i="46"/>
  <c r="G895" i="46"/>
  <c r="F1056" i="46"/>
  <c r="G1056" i="46"/>
  <c r="F1003" i="46"/>
  <c r="G1003" i="46"/>
  <c r="G1480" i="46"/>
  <c r="F1480" i="46"/>
  <c r="F1104" i="46"/>
  <c r="G1104" i="46"/>
  <c r="F955" i="46"/>
  <c r="G955" i="46"/>
  <c r="G1135" i="46"/>
  <c r="F1135" i="46"/>
  <c r="F292" i="46"/>
  <c r="G292" i="46"/>
  <c r="F195" i="46"/>
  <c r="G195" i="46"/>
  <c r="G28" i="46"/>
  <c r="F28" i="46"/>
  <c r="G579" i="46"/>
  <c r="F579" i="46"/>
  <c r="G796" i="46"/>
  <c r="F796" i="46"/>
  <c r="G1412" i="46"/>
  <c r="F1412" i="46"/>
  <c r="F754" i="46"/>
  <c r="G754" i="46"/>
  <c r="G1391" i="46"/>
  <c r="F1391" i="46"/>
  <c r="F1048" i="46"/>
  <c r="G1048" i="46"/>
  <c r="F1204" i="46"/>
  <c r="G1204" i="46"/>
  <c r="G85" i="46"/>
  <c r="F85" i="46"/>
  <c r="G501" i="46"/>
  <c r="F501" i="46"/>
  <c r="G1069" i="46"/>
  <c r="F1069" i="46"/>
  <c r="G1298" i="46"/>
  <c r="F1298" i="46"/>
  <c r="G1193" i="46"/>
  <c r="F1193" i="46"/>
  <c r="G170" i="46"/>
  <c r="F170" i="46"/>
  <c r="G685" i="46"/>
  <c r="F685" i="46"/>
  <c r="F680" i="46"/>
  <c r="G680" i="46"/>
  <c r="F1424" i="46"/>
  <c r="G1424" i="46"/>
  <c r="F570" i="46"/>
  <c r="G570" i="46"/>
  <c r="F156" i="46"/>
  <c r="G156" i="46"/>
  <c r="F1166" i="46"/>
  <c r="G1166" i="46"/>
  <c r="F898" i="46"/>
  <c r="G898" i="46"/>
  <c r="G983" i="46"/>
  <c r="F983" i="46"/>
  <c r="F206" i="46"/>
  <c r="G206" i="46"/>
  <c r="G1272" i="46"/>
  <c r="F1272" i="46"/>
  <c r="G1245" i="46"/>
  <c r="F1245" i="46"/>
  <c r="F747" i="46"/>
  <c r="G747" i="46"/>
  <c r="G663" i="46"/>
  <c r="F663" i="46"/>
  <c r="F1041" i="46"/>
  <c r="G1041" i="46"/>
  <c r="G164" i="46"/>
  <c r="F164" i="46"/>
  <c r="F1471" i="46"/>
  <c r="G1471" i="46"/>
  <c r="G515" i="46"/>
  <c r="F515" i="46"/>
  <c r="G593" i="46"/>
  <c r="F593" i="46"/>
  <c r="G823" i="46"/>
  <c r="F823" i="46"/>
  <c r="F10" i="46"/>
  <c r="G10" i="46"/>
  <c r="G981" i="46"/>
  <c r="F981" i="46"/>
  <c r="F1199" i="46"/>
  <c r="G1199" i="46"/>
  <c r="G1087" i="46"/>
  <c r="F1087" i="46"/>
  <c r="J9" i="46" a="1"/>
  <c r="J9" i="46" s="1"/>
  <c r="C9" i="2" s="1"/>
  <c r="D9" i="2" s="1"/>
  <c r="J1394" i="46" a="1"/>
  <c r="J1394" i="46" s="1"/>
  <c r="J1303" i="46" a="1"/>
  <c r="J1303" i="46" s="1"/>
  <c r="J1163" i="46" a="1"/>
  <c r="J1163" i="46" s="1"/>
  <c r="J1209" i="46" a="1"/>
  <c r="J1209" i="46" s="1"/>
  <c r="J667" i="46" a="1"/>
  <c r="J667" i="46" s="1"/>
  <c r="J184" i="46" a="1"/>
  <c r="J184" i="46" s="1"/>
  <c r="C184" i="2" s="1"/>
  <c r="J719" i="46" a="1"/>
  <c r="J719" i="46" s="1"/>
  <c r="J901" i="46" a="1"/>
  <c r="J901" i="46" s="1"/>
  <c r="J220" i="46" a="1"/>
  <c r="J220" i="46" s="1"/>
  <c r="C220" i="2" s="1"/>
  <c r="J1482" i="46" a="1"/>
  <c r="J1482" i="46" s="1"/>
  <c r="J866" i="46" a="1"/>
  <c r="J866" i="46" s="1"/>
  <c r="J390" i="46" a="1"/>
  <c r="J390" i="46" s="1"/>
  <c r="C390" i="2" s="1"/>
  <c r="J518" i="46" a="1"/>
  <c r="J518" i="46" s="1"/>
  <c r="J1126" i="46" a="1"/>
  <c r="J1126" i="46" s="1"/>
  <c r="J84" i="46" a="1"/>
  <c r="J84" i="46" s="1"/>
  <c r="C84" i="2" s="1"/>
  <c r="J1456" i="46" a="1"/>
  <c r="J1456" i="46" s="1"/>
  <c r="J819" i="46" a="1"/>
  <c r="J819" i="46" s="1"/>
  <c r="J849" i="46" a="1"/>
  <c r="J849" i="46" s="1"/>
  <c r="J1085" i="46" a="1"/>
  <c r="J1085" i="46" s="1"/>
  <c r="J574" i="46" a="1"/>
  <c r="J574" i="46" s="1"/>
  <c r="J1294" i="46" a="1"/>
  <c r="J1294" i="46" s="1"/>
  <c r="J1451" i="46" a="1"/>
  <c r="J1451" i="46" s="1"/>
  <c r="J1483" i="46" a="1"/>
  <c r="J1483" i="46" s="1"/>
  <c r="J855" i="46" a="1"/>
  <c r="J855" i="46" s="1"/>
  <c r="J1291" i="46" a="1"/>
  <c r="J1291" i="46" s="1"/>
  <c r="J966" i="46" a="1"/>
  <c r="J966" i="46" s="1"/>
  <c r="J907" i="46" a="1"/>
  <c r="J907" i="46" s="1"/>
  <c r="J687" i="46" a="1"/>
  <c r="J687" i="46" s="1"/>
  <c r="J642" i="46" a="1"/>
  <c r="J642" i="46" s="1"/>
  <c r="J275" i="46" a="1"/>
  <c r="J275" i="46" s="1"/>
  <c r="C275" i="2" s="1"/>
  <c r="J883" i="46" a="1"/>
  <c r="J883" i="46" s="1"/>
  <c r="J649" i="46" a="1"/>
  <c r="J649" i="46" s="1"/>
  <c r="J476" i="46" a="1"/>
  <c r="J476" i="46" s="1"/>
  <c r="C476" i="2" s="1"/>
  <c r="J1285" i="46" a="1"/>
  <c r="J1285" i="46" s="1"/>
  <c r="J822" i="46" a="1"/>
  <c r="J822" i="46" s="1"/>
  <c r="J368" i="46" a="1"/>
  <c r="J368" i="46" s="1"/>
  <c r="C368" i="2" s="1"/>
  <c r="J834" i="46" a="1"/>
  <c r="J834" i="46" s="1"/>
  <c r="J1010" i="46" a="1"/>
  <c r="J1010" i="46" s="1"/>
  <c r="J1356" i="46" a="1"/>
  <c r="J1356" i="46" s="1"/>
  <c r="J958" i="46" a="1"/>
  <c r="J958" i="46" s="1"/>
  <c r="J1368" i="46" a="1"/>
  <c r="J1368" i="46" s="1"/>
  <c r="J312" i="46" a="1"/>
  <c r="J312" i="46" s="1"/>
  <c r="C312" i="2" s="1"/>
  <c r="F312" i="2" s="1"/>
  <c r="J1159" i="46" a="1"/>
  <c r="J1159" i="46" s="1"/>
  <c r="J510" i="46" a="1"/>
  <c r="J510" i="46" s="1"/>
  <c r="J1255" i="46" a="1"/>
  <c r="J1255" i="46" s="1"/>
  <c r="J1390" i="46" a="1"/>
  <c r="J1390" i="46" s="1"/>
  <c r="J647" i="46" a="1"/>
  <c r="J647" i="46" s="1"/>
  <c r="J1499" i="46" a="1"/>
  <c r="J1499" i="46" s="1"/>
  <c r="J1392" i="46" a="1"/>
  <c r="J1392" i="46" s="1"/>
  <c r="J1508" i="46" a="1"/>
  <c r="J1508" i="46" s="1"/>
  <c r="J1058" i="46" a="1"/>
  <c r="J1058" i="46" s="1"/>
  <c r="J1534" i="46" a="1"/>
  <c r="J1534" i="46" s="1"/>
  <c r="J1467" i="46" a="1"/>
  <c r="J1467" i="46" s="1"/>
  <c r="J786" i="46" a="1"/>
  <c r="J786" i="46" s="1"/>
  <c r="J1372" i="46" a="1"/>
  <c r="J1372" i="46" s="1"/>
  <c r="J120" i="46" a="1"/>
  <c r="J120" i="46" s="1"/>
  <c r="C120" i="2" s="1"/>
  <c r="D120" i="2" s="1"/>
  <c r="J405" i="46" a="1"/>
  <c r="J405" i="46" s="1"/>
  <c r="C405" i="2" s="1"/>
  <c r="J1234" i="46" a="1"/>
  <c r="J1234" i="46" s="1"/>
  <c r="J1337" i="46" a="1"/>
  <c r="J1337" i="46" s="1"/>
  <c r="J707" i="46" a="1"/>
  <c r="J707" i="46" s="1"/>
  <c r="J1165" i="46" a="1"/>
  <c r="J1165" i="46" s="1"/>
  <c r="J933" i="46" a="1"/>
  <c r="J933" i="46" s="1"/>
  <c r="J583" i="46" a="1"/>
  <c r="J583" i="46" s="1"/>
  <c r="J1135" i="46" a="1"/>
  <c r="J1135" i="46" s="1"/>
  <c r="J90" i="46" a="1"/>
  <c r="J90" i="46" s="1"/>
  <c r="C90" i="2" s="1"/>
  <c r="D90" i="2" s="1"/>
  <c r="J478" i="46" a="1"/>
  <c r="J478" i="46" s="1"/>
  <c r="C478" i="2" s="1"/>
  <c r="J1189" i="46" a="1"/>
  <c r="J1189" i="46" s="1"/>
  <c r="J1246" i="46" a="1"/>
  <c r="J1246" i="46" s="1"/>
  <c r="J599" i="46" a="1"/>
  <c r="J599" i="46" s="1"/>
  <c r="J1486" i="46" a="1"/>
  <c r="J1486" i="46" s="1"/>
  <c r="J876" i="46" a="1"/>
  <c r="J876" i="46" s="1"/>
  <c r="J692" i="46" a="1"/>
  <c r="J692" i="46" s="1"/>
  <c r="J106" i="46" a="1"/>
  <c r="J106" i="46" s="1"/>
  <c r="C106" i="2" s="1"/>
  <c r="J570" i="46" a="1"/>
  <c r="J570" i="46" s="1"/>
  <c r="J351" i="46" a="1"/>
  <c r="J351" i="46" s="1"/>
  <c r="C351" i="2" s="1"/>
  <c r="E351" i="2" s="1"/>
  <c r="J432" i="46" a="1"/>
  <c r="J432" i="46" s="1"/>
  <c r="C432" i="2" s="1"/>
  <c r="J1421" i="46" a="1"/>
  <c r="J1421" i="46" s="1"/>
  <c r="J795" i="46" a="1"/>
  <c r="J795" i="46" s="1"/>
  <c r="J812" i="46" a="1"/>
  <c r="J812" i="46" s="1"/>
  <c r="J61" i="46" a="1"/>
  <c r="J61" i="46" s="1"/>
  <c r="C61" i="2" s="1"/>
  <c r="E61" i="2" s="1"/>
  <c r="J1083" i="46" a="1"/>
  <c r="J1083" i="46" s="1"/>
  <c r="J960" i="46" a="1"/>
  <c r="J960" i="46" s="1"/>
  <c r="J1484" i="46" a="1"/>
  <c r="J1484" i="46" s="1"/>
  <c r="J12" i="46" a="1"/>
  <c r="J12" i="46" s="1"/>
  <c r="C12" i="2" s="1"/>
  <c r="J319" i="46" a="1"/>
  <c r="J319" i="46" s="1"/>
  <c r="C319" i="2" s="1"/>
  <c r="F319" i="2" s="1"/>
  <c r="J337" i="46" a="1"/>
  <c r="J337" i="46" s="1"/>
  <c r="C337" i="2" s="1"/>
  <c r="E337" i="2" s="1"/>
  <c r="J1008" i="46" a="1"/>
  <c r="J1008" i="46" s="1"/>
  <c r="J1402" i="46" a="1"/>
  <c r="J1402" i="46" s="1"/>
  <c r="J761" i="46" a="1"/>
  <c r="J761" i="46" s="1"/>
  <c r="J663" i="46" a="1"/>
  <c r="J663" i="46" s="1"/>
  <c r="J1146" i="46" a="1"/>
  <c r="J1146" i="46" s="1"/>
  <c r="J1068" i="46" a="1"/>
  <c r="J1068" i="46" s="1"/>
  <c r="J1466" i="46" a="1"/>
  <c r="J1466" i="46" s="1"/>
  <c r="J190" i="46" a="1"/>
  <c r="J190" i="46" s="1"/>
  <c r="C190" i="2" s="1"/>
  <c r="J1206" i="46" a="1"/>
  <c r="J1206" i="46" s="1"/>
  <c r="J239" i="46" a="1"/>
  <c r="J239" i="46" s="1"/>
  <c r="C239" i="2" s="1"/>
  <c r="E239" i="2" s="1"/>
  <c r="J294" i="46" a="1"/>
  <c r="J294" i="46" s="1"/>
  <c r="C294" i="2" s="1"/>
  <c r="D294" i="2" s="1"/>
  <c r="J1562" i="46" a="1"/>
  <c r="J1562" i="46" s="1"/>
  <c r="J1289" i="46" a="1"/>
  <c r="J1289" i="46" s="1"/>
  <c r="J1403" i="46" a="1"/>
  <c r="J1403" i="46" s="1"/>
  <c r="J977" i="46" a="1"/>
  <c r="J977" i="46" s="1"/>
  <c r="J289" i="46" a="1"/>
  <c r="J289" i="46" s="1"/>
  <c r="C289" i="2" s="1"/>
  <c r="J1547" i="46" a="1"/>
  <c r="J1547" i="46" s="1"/>
  <c r="J817" i="46" a="1"/>
  <c r="J817" i="46" s="1"/>
  <c r="J181" i="46" a="1"/>
  <c r="J181" i="46" s="1"/>
  <c r="C181" i="2" s="1"/>
  <c r="E181" i="2" s="1"/>
  <c r="J243" i="46" a="1"/>
  <c r="J243" i="46" s="1"/>
  <c r="C243" i="2" s="1"/>
  <c r="Q243" i="2" s="1"/>
  <c r="J280" i="46" a="1"/>
  <c r="J280" i="46" s="1"/>
  <c r="C280" i="2" s="1"/>
  <c r="E280" i="2" s="1"/>
  <c r="J941" i="46" a="1"/>
  <c r="J941" i="46" s="1"/>
  <c r="J586" i="46" a="1"/>
  <c r="J586" i="46" s="1"/>
  <c r="J1084" i="46" a="1"/>
  <c r="J1084" i="46" s="1"/>
  <c r="J1265" i="46" a="1"/>
  <c r="J1265" i="46" s="1"/>
  <c r="J1180" i="46" a="1"/>
  <c r="J1180" i="46" s="1"/>
  <c r="J336" i="46" a="1"/>
  <c r="J336" i="46" s="1"/>
  <c r="C336" i="2" s="1"/>
  <c r="F336" i="2" s="1"/>
  <c r="J621" i="46" a="1"/>
  <c r="J621" i="46" s="1"/>
  <c r="J391" i="46" a="1"/>
  <c r="J391" i="46" s="1"/>
  <c r="C391" i="2" s="1"/>
  <c r="D391" i="2" s="1"/>
  <c r="J553" i="46" a="1"/>
  <c r="J553" i="46" s="1"/>
  <c r="J401" i="46" a="1"/>
  <c r="J401" i="46" s="1"/>
  <c r="C401" i="2" s="1"/>
  <c r="F401" i="2" s="1"/>
  <c r="J346" i="46" a="1"/>
  <c r="J346" i="46" s="1"/>
  <c r="C346" i="2" s="1"/>
  <c r="J1324" i="46" a="1"/>
  <c r="J1324" i="46" s="1"/>
  <c r="J147" i="46" a="1"/>
  <c r="J147" i="46" s="1"/>
  <c r="C147" i="2" s="1"/>
  <c r="F147" i="2" s="1"/>
  <c r="J1434" i="46" a="1"/>
  <c r="J1434" i="46" s="1"/>
  <c r="J1258" i="46" a="1"/>
  <c r="J1258" i="46" s="1"/>
  <c r="J640" i="46" a="1"/>
  <c r="J640" i="46" s="1"/>
  <c r="J906" i="46" a="1"/>
  <c r="J906" i="46" s="1"/>
  <c r="J1039" i="46" a="1"/>
  <c r="J1039" i="46" s="1"/>
  <c r="J315" i="46" a="1"/>
  <c r="J315" i="46" s="1"/>
  <c r="C315" i="2" s="1"/>
  <c r="J145" i="46" a="1"/>
  <c r="J145" i="46" s="1"/>
  <c r="C145" i="2" s="1"/>
  <c r="F145" i="2" s="1"/>
  <c r="J1435" i="46" a="1"/>
  <c r="J1435" i="46" s="1"/>
  <c r="J754" i="46" a="1"/>
  <c r="J754" i="46" s="1"/>
  <c r="J791" i="46" a="1"/>
  <c r="J791" i="46" s="1"/>
  <c r="J445" i="46" a="1"/>
  <c r="J445" i="46" s="1"/>
  <c r="C445" i="2" s="1"/>
  <c r="J1366" i="46" a="1"/>
  <c r="J1366" i="46" s="1"/>
  <c r="J392" i="46" a="1"/>
  <c r="J392" i="46" s="1"/>
  <c r="C392" i="2" s="1"/>
  <c r="J502" i="46" a="1"/>
  <c r="J502" i="46" s="1"/>
  <c r="J1404" i="46" a="1"/>
  <c r="J1404" i="46" s="1"/>
  <c r="J1056" i="46" a="1"/>
  <c r="J1056" i="46" s="1"/>
  <c r="J1232" i="46" a="1"/>
  <c r="J1232" i="46" s="1"/>
  <c r="J245" i="46" a="1"/>
  <c r="J245" i="46" s="1"/>
  <c r="C245" i="2" s="1"/>
  <c r="J323" i="46" a="1"/>
  <c r="J323" i="46" s="1"/>
  <c r="C323" i="2" s="1"/>
  <c r="J1144" i="46" a="1"/>
  <c r="J1144" i="46" s="1"/>
  <c r="J1233" i="46" a="1"/>
  <c r="J1233" i="46" s="1"/>
  <c r="J622" i="46" a="1"/>
  <c r="J622" i="46" s="1"/>
  <c r="J117" i="46" a="1"/>
  <c r="J117" i="46" s="1"/>
  <c r="C117" i="2" s="1"/>
  <c r="J1030" i="46" a="1"/>
  <c r="J1030" i="46" s="1"/>
  <c r="J67" i="46" a="1"/>
  <c r="J67" i="46" s="1"/>
  <c r="C67" i="2" s="1"/>
  <c r="J811" i="46" a="1"/>
  <c r="J811" i="46" s="1"/>
  <c r="J396" i="46" a="1"/>
  <c r="J396" i="46" s="1"/>
  <c r="C396" i="2" s="1"/>
  <c r="J783" i="46" a="1"/>
  <c r="J783" i="46" s="1"/>
  <c r="J782" i="46" a="1"/>
  <c r="J782" i="46" s="1"/>
  <c r="J1066" i="46" a="1"/>
  <c r="J1066" i="46" s="1"/>
  <c r="J1196" i="46" a="1"/>
  <c r="J1196" i="46" s="1"/>
  <c r="J333" i="46" a="1"/>
  <c r="J333" i="46" s="1"/>
  <c r="C333" i="2" s="1"/>
  <c r="J1431" i="46" a="1"/>
  <c r="J1431" i="46" s="1"/>
  <c r="J1318" i="46" a="1"/>
  <c r="J1318" i="46" s="1"/>
  <c r="J295" i="46" a="1"/>
  <c r="J295" i="46" s="1"/>
  <c r="C295" i="2" s="1"/>
  <c r="J410" i="46" a="1"/>
  <c r="J410" i="46" s="1"/>
  <c r="C410" i="2" s="1"/>
  <c r="J228" i="46" a="1"/>
  <c r="J228" i="46" s="1"/>
  <c r="C228" i="2" s="1"/>
  <c r="J1119" i="46" a="1"/>
  <c r="J1119" i="46" s="1"/>
  <c r="J913" i="46" a="1"/>
  <c r="J913" i="46" s="1"/>
  <c r="J263" i="46" a="1"/>
  <c r="J263" i="46" s="1"/>
  <c r="C263" i="2" s="1"/>
  <c r="J1379" i="46" a="1"/>
  <c r="J1379" i="46" s="1"/>
  <c r="J892" i="46" a="1"/>
  <c r="J892" i="46" s="1"/>
  <c r="J1334" i="46" a="1"/>
  <c r="J1334" i="46" s="1"/>
  <c r="J479" i="46" a="1"/>
  <c r="J479" i="46" s="1"/>
  <c r="C479" i="2" s="1"/>
  <c r="J204" i="46" a="1"/>
  <c r="J204" i="46" s="1"/>
  <c r="C204" i="2" s="1"/>
  <c r="J847" i="46" a="1"/>
  <c r="J847" i="46" s="1"/>
  <c r="J606" i="46" a="1"/>
  <c r="J606" i="46" s="1"/>
  <c r="J1413" i="46" a="1"/>
  <c r="J1413" i="46" s="1"/>
  <c r="J605" i="46" a="1"/>
  <c r="J605" i="46" s="1"/>
  <c r="J854" i="46" a="1"/>
  <c r="J854" i="46" s="1"/>
  <c r="J1360" i="46" a="1"/>
  <c r="J1360" i="46" s="1"/>
  <c r="J595" i="46" a="1"/>
  <c r="J595" i="46" s="1"/>
  <c r="J1006" i="46" a="1"/>
  <c r="J1006" i="46" s="1"/>
  <c r="J909" i="46" a="1"/>
  <c r="J909" i="46" s="1"/>
  <c r="J43" i="46" a="1"/>
  <c r="J43" i="46" s="1"/>
  <c r="C43" i="2" s="1"/>
  <c r="J531" i="46" a="1"/>
  <c r="J531" i="46" s="1"/>
  <c r="J461" i="46" a="1"/>
  <c r="J461" i="46" s="1"/>
  <c r="C461" i="2" s="1"/>
  <c r="J744" i="46" a="1"/>
  <c r="J744" i="46" s="1"/>
  <c r="J1079" i="46" a="1"/>
  <c r="J1079" i="46" s="1"/>
  <c r="J241" i="46" a="1"/>
  <c r="J241" i="46" s="1"/>
  <c r="C241" i="2" s="1"/>
  <c r="J1245" i="46" a="1"/>
  <c r="J1245" i="46" s="1"/>
  <c r="J1568" i="46" a="1"/>
  <c r="J1568" i="46" s="1"/>
  <c r="J1138" i="46" a="1"/>
  <c r="J1138" i="46" s="1"/>
  <c r="J1310" i="46" a="1"/>
  <c r="J1310" i="46" s="1"/>
  <c r="J1101" i="46" a="1"/>
  <c r="J1101" i="46" s="1"/>
  <c r="J1122" i="46" a="1"/>
  <c r="J1122" i="46" s="1"/>
  <c r="J434" i="46" a="1"/>
  <c r="J434" i="46" s="1"/>
  <c r="C434" i="2" s="1"/>
  <c r="J446" i="46" a="1"/>
  <c r="J446" i="46" s="1"/>
  <c r="C446" i="2" s="1"/>
  <c r="J591" i="46" a="1"/>
  <c r="J591" i="46" s="1"/>
  <c r="J1217" i="46" a="1"/>
  <c r="J1217" i="46" s="1"/>
  <c r="J1251" i="46" a="1"/>
  <c r="J1251" i="46" s="1"/>
  <c r="J105" i="46" a="1"/>
  <c r="J105" i="46" s="1"/>
  <c r="C105" i="2" s="1"/>
  <c r="Q105" i="2" s="1"/>
  <c r="J231" i="46" a="1"/>
  <c r="J231" i="46" s="1"/>
  <c r="C231" i="2" s="1"/>
  <c r="J492" i="46" a="1"/>
  <c r="J492" i="46" s="1"/>
  <c r="C492" i="2" s="1"/>
  <c r="J468" i="46" a="1"/>
  <c r="J468" i="46" s="1"/>
  <c r="C468" i="2" s="1"/>
  <c r="J318" i="46" a="1"/>
  <c r="J318" i="46" s="1"/>
  <c r="C318" i="2" s="1"/>
  <c r="J804" i="46" a="1"/>
  <c r="J804" i="46" s="1"/>
  <c r="J1042" i="46" a="1"/>
  <c r="J1042" i="46" s="1"/>
  <c r="J32" i="46" a="1"/>
  <c r="J32" i="46" s="1"/>
  <c r="C32" i="2" s="1"/>
  <c r="J154" i="46" a="1"/>
  <c r="J154" i="46" s="1"/>
  <c r="C154" i="2" s="1"/>
  <c r="D154" i="2" s="1"/>
  <c r="J51" i="46" a="1"/>
  <c r="J51" i="46" s="1"/>
  <c r="C51" i="2" s="1"/>
  <c r="Q51" i="2" s="1"/>
  <c r="J572" i="46" a="1"/>
  <c r="J572" i="46" s="1"/>
  <c r="J1442" i="46" a="1"/>
  <c r="J1442" i="46" s="1"/>
  <c r="J1548" i="46" a="1"/>
  <c r="J1548" i="46" s="1"/>
  <c r="J53" i="46" a="1"/>
  <c r="J53" i="46" s="1"/>
  <c r="C53" i="2" s="1"/>
  <c r="D53" i="2" s="1"/>
  <c r="J421" i="46" a="1"/>
  <c r="J421" i="46" s="1"/>
  <c r="C421" i="2" s="1"/>
  <c r="J443" i="46" a="1"/>
  <c r="J443" i="46" s="1"/>
  <c r="C443" i="2" s="1"/>
  <c r="J858" i="46" a="1"/>
  <c r="J858" i="46" s="1"/>
  <c r="J221" i="46" a="1"/>
  <c r="J221" i="46" s="1"/>
  <c r="C221" i="2" s="1"/>
  <c r="Q221" i="2" s="1"/>
  <c r="J801" i="46" a="1"/>
  <c r="J801" i="46" s="1"/>
  <c r="J382" i="46" a="1"/>
  <c r="J382" i="46" s="1"/>
  <c r="C382" i="2" s="1"/>
  <c r="J1257" i="46" a="1"/>
  <c r="J1257" i="46" s="1"/>
  <c r="J1346" i="46" a="1"/>
  <c r="J1346" i="46" s="1"/>
  <c r="J215" i="46" a="1"/>
  <c r="J215" i="46" s="1"/>
  <c r="C215" i="2" s="1"/>
  <c r="J234" i="46" a="1"/>
  <c r="J234" i="46" s="1"/>
  <c r="C234" i="2" s="1"/>
  <c r="Q234" i="2" s="1"/>
  <c r="J1475" i="46" a="1"/>
  <c r="J1475" i="46" s="1"/>
  <c r="J91" i="46" a="1"/>
  <c r="J91" i="46" s="1"/>
  <c r="C91" i="2" s="1"/>
  <c r="J939" i="46" a="1"/>
  <c r="J939" i="46" s="1"/>
  <c r="J1176" i="46" a="1"/>
  <c r="J1176" i="46" s="1"/>
  <c r="J885" i="46" a="1"/>
  <c r="J885" i="46" s="1"/>
  <c r="J709" i="46" a="1"/>
  <c r="J709" i="46" s="1"/>
  <c r="J116" i="46" a="1"/>
  <c r="J116" i="46" s="1"/>
  <c r="C116" i="2" s="1"/>
  <c r="J527" i="46" a="1"/>
  <c r="J527" i="46" s="1"/>
  <c r="J936" i="46" a="1"/>
  <c r="J936" i="46" s="1"/>
  <c r="J931" i="46" a="1"/>
  <c r="J931" i="46" s="1"/>
  <c r="J159" i="46" a="1"/>
  <c r="J159" i="46" s="1"/>
  <c r="C159" i="2" s="1"/>
  <c r="D159" i="2" s="1"/>
  <c r="J345" i="46" a="1"/>
  <c r="J345" i="46" s="1"/>
  <c r="C345" i="2" s="1"/>
  <c r="D345" i="2" s="1"/>
  <c r="J1532" i="46" a="1"/>
  <c r="J1532" i="46" s="1"/>
  <c r="J940" i="46" a="1"/>
  <c r="J940" i="46" s="1"/>
  <c r="J292" i="46" a="1"/>
  <c r="J292" i="46" s="1"/>
  <c r="C292" i="2" s="1"/>
  <c r="J352" i="46" a="1"/>
  <c r="J352" i="46" s="1"/>
  <c r="C352" i="2" s="1"/>
  <c r="D352" i="2" s="1"/>
  <c r="J1076" i="46" a="1"/>
  <c r="J1076" i="46" s="1"/>
  <c r="J971" i="46" a="1"/>
  <c r="J971" i="46" s="1"/>
  <c r="J108" i="46" a="1"/>
  <c r="J108" i="46" s="1"/>
  <c r="C108" i="2" s="1"/>
  <c r="D108" i="2" s="1"/>
  <c r="J1263" i="46" a="1"/>
  <c r="J1263" i="46" s="1"/>
  <c r="J1272" i="46" a="1"/>
  <c r="J1272" i="46" s="1"/>
  <c r="J1228" i="46" a="1"/>
  <c r="J1228" i="46" s="1"/>
  <c r="J1081" i="46" a="1"/>
  <c r="J1081" i="46" s="1"/>
  <c r="J540" i="46" a="1"/>
  <c r="J540" i="46" s="1"/>
  <c r="J584" i="46" a="1"/>
  <c r="J584" i="46" s="1"/>
  <c r="J406" i="46" a="1"/>
  <c r="J406" i="46" s="1"/>
  <c r="C406" i="2" s="1"/>
  <c r="Q406" i="2" s="1"/>
  <c r="J653" i="46" a="1"/>
  <c r="J653" i="46" s="1"/>
  <c r="J66" i="46" a="1"/>
  <c r="J66" i="46" s="1"/>
  <c r="C66" i="2" s="1"/>
  <c r="D66" i="2" s="1"/>
  <c r="J816" i="46" a="1"/>
  <c r="J816" i="46" s="1"/>
  <c r="J626" i="46" a="1"/>
  <c r="J626" i="46" s="1"/>
  <c r="J1455" i="46" a="1"/>
  <c r="J1455" i="46" s="1"/>
  <c r="J383" i="46" a="1"/>
  <c r="J383" i="46" s="1"/>
  <c r="C383" i="2" s="1"/>
  <c r="G383" i="2" s="1"/>
  <c r="J1487" i="46" a="1"/>
  <c r="J1487" i="46" s="1"/>
  <c r="J528" i="46" a="1"/>
  <c r="J528" i="46" s="1"/>
  <c r="J168" i="46" a="1"/>
  <c r="J168" i="46" s="1"/>
  <c r="C168" i="2" s="1"/>
  <c r="F168" i="2" s="1"/>
  <c r="J1108" i="46" a="1"/>
  <c r="J1108" i="46" s="1"/>
  <c r="J1089" i="46" a="1"/>
  <c r="J1089" i="46" s="1"/>
  <c r="J1327" i="46" a="1"/>
  <c r="J1327" i="46" s="1"/>
  <c r="J1507" i="46" a="1"/>
  <c r="J1507" i="46" s="1"/>
  <c r="J1171" i="46" a="1"/>
  <c r="J1171" i="46" s="1"/>
  <c r="J46" i="46" a="1"/>
  <c r="J46" i="46" s="1"/>
  <c r="C46" i="2" s="1"/>
  <c r="Q46" i="2" s="1"/>
  <c r="J1275" i="46" a="1"/>
  <c r="J1275" i="46" s="1"/>
  <c r="J1074" i="46" a="1"/>
  <c r="J1074" i="46" s="1"/>
  <c r="J1411" i="46" a="1"/>
  <c r="J1411" i="46" s="1"/>
  <c r="J1551" i="46" a="1"/>
  <c r="J1551" i="46" s="1"/>
  <c r="J1321" i="46" a="1"/>
  <c r="J1321" i="46" s="1"/>
  <c r="J1406" i="46" a="1"/>
  <c r="J1406" i="46" s="1"/>
  <c r="J532" i="46" a="1"/>
  <c r="J532" i="46" s="1"/>
  <c r="J942" i="46" a="1"/>
  <c r="J942" i="46" s="1"/>
  <c r="J69" i="46" a="1"/>
  <c r="J69" i="46" s="1"/>
  <c r="C69" i="2" s="1"/>
  <c r="F69" i="2" s="1"/>
  <c r="J718" i="46" a="1"/>
  <c r="J718" i="46" s="1"/>
  <c r="J974" i="46" a="1"/>
  <c r="J974" i="46" s="1"/>
  <c r="J1564" i="46" a="1"/>
  <c r="J1564" i="46" s="1"/>
  <c r="J1373" i="46" a="1"/>
  <c r="J1373" i="46" s="1"/>
  <c r="J636" i="46" a="1"/>
  <c r="J636" i="46" s="1"/>
  <c r="J635" i="46" a="1"/>
  <c r="J635" i="46" s="1"/>
  <c r="J830" i="46" a="1"/>
  <c r="J830" i="46" s="1"/>
  <c r="J802" i="46" a="1"/>
  <c r="J802" i="46" s="1"/>
  <c r="J559" i="46" a="1"/>
  <c r="J559" i="46" s="1"/>
  <c r="J1229" i="46" a="1"/>
  <c r="J1229" i="46" s="1"/>
  <c r="J1155" i="46" a="1"/>
  <c r="J1155" i="46" s="1"/>
  <c r="J1463" i="46" a="1"/>
  <c r="J1463" i="46" s="1"/>
  <c r="J1009" i="46" a="1"/>
  <c r="J1009" i="46" s="1"/>
  <c r="J94" i="46" a="1"/>
  <c r="J94" i="46" s="1"/>
  <c r="C94" i="2" s="1"/>
  <c r="E94" i="2" s="1"/>
  <c r="J998" i="46" a="1"/>
  <c r="J998" i="46" s="1"/>
  <c r="J240" i="46" a="1"/>
  <c r="J240" i="46" s="1"/>
  <c r="C240" i="2" s="1"/>
  <c r="J341" i="46" a="1"/>
  <c r="J341" i="46" s="1"/>
  <c r="C341" i="2" s="1"/>
  <c r="E341" i="2" s="1"/>
  <c r="J488" i="46" a="1"/>
  <c r="J488" i="46" s="1"/>
  <c r="C488" i="2" s="1"/>
  <c r="E488" i="2" s="1"/>
  <c r="J1034" i="46" a="1"/>
  <c r="J1034" i="46" s="1"/>
  <c r="J620" i="46" a="1"/>
  <c r="J620" i="46" s="1"/>
  <c r="J1472" i="46" a="1"/>
  <c r="J1472" i="46" s="1"/>
  <c r="J1242" i="46" a="1"/>
  <c r="J1242" i="46" s="1"/>
  <c r="J813" i="46" a="1"/>
  <c r="J813" i="46" s="1"/>
  <c r="J140" i="46" a="1"/>
  <c r="J140" i="46" s="1"/>
  <c r="C140" i="2" s="1"/>
  <c r="D140" i="2" s="1"/>
  <c r="J634" i="46" a="1"/>
  <c r="J634" i="46" s="1"/>
  <c r="J375" i="46" a="1"/>
  <c r="J375" i="46" s="1"/>
  <c r="C375" i="2" s="1"/>
  <c r="G375" i="2" s="1"/>
  <c r="J1561" i="46" a="1"/>
  <c r="J1561" i="46" s="1"/>
  <c r="J218" i="46" a="1"/>
  <c r="J218" i="46" s="1"/>
  <c r="C218" i="2" s="1"/>
  <c r="Q218" i="2" s="1"/>
  <c r="J1273" i="46" a="1"/>
  <c r="J1273" i="46" s="1"/>
  <c r="J232" i="46" a="1"/>
  <c r="J232" i="46" s="1"/>
  <c r="C232" i="2" s="1"/>
  <c r="E232" i="2" s="1"/>
  <c r="J230" i="46" a="1"/>
  <c r="J230" i="46" s="1"/>
  <c r="C230" i="2" s="1"/>
  <c r="D230" i="2" s="1"/>
  <c r="J1489" i="46" a="1"/>
  <c r="J1489" i="46" s="1"/>
  <c r="J1065" i="46" a="1"/>
  <c r="J1065" i="46" s="1"/>
  <c r="J1082" i="46" a="1"/>
  <c r="J1082" i="46" s="1"/>
  <c r="J408" i="46" a="1"/>
  <c r="J408" i="46" s="1"/>
  <c r="C408" i="2" s="1"/>
  <c r="G408" i="2" s="1"/>
  <c r="J1055" i="46" a="1"/>
  <c r="J1055" i="46" s="1"/>
  <c r="J104" i="46" a="1"/>
  <c r="J104" i="46" s="1"/>
  <c r="C104" i="2" s="1"/>
  <c r="J111" i="46" a="1"/>
  <c r="J111" i="46" s="1"/>
  <c r="C111" i="2" s="1"/>
  <c r="F111" i="2" s="1"/>
  <c r="J1365" i="46" a="1"/>
  <c r="J1365" i="46" s="1"/>
  <c r="J1488" i="46" a="1"/>
  <c r="J1488" i="46" s="1"/>
  <c r="J1479" i="46" a="1"/>
  <c r="J1479" i="46" s="1"/>
  <c r="J296" i="46" a="1"/>
  <c r="J296" i="46" s="1"/>
  <c r="C296" i="2" s="1"/>
  <c r="E296" i="2" s="1"/>
  <c r="J1552" i="46" a="1"/>
  <c r="J1552" i="46" s="1"/>
  <c r="J831" i="46" a="1"/>
  <c r="J831" i="46" s="1"/>
  <c r="J363" i="46" a="1"/>
  <c r="J363" i="46" s="1"/>
  <c r="C363" i="2" s="1"/>
  <c r="J784" i="46" a="1"/>
  <c r="J784" i="46" s="1"/>
  <c r="J131" i="46" a="1"/>
  <c r="J131" i="46" s="1"/>
  <c r="C131" i="2" s="1"/>
  <c r="F131" i="2" s="1"/>
  <c r="J495" i="46" a="1"/>
  <c r="J495" i="46" s="1"/>
  <c r="C495" i="2" s="1"/>
  <c r="Q495" i="2" s="1"/>
  <c r="J132" i="46" a="1"/>
  <c r="J132" i="46" s="1"/>
  <c r="C132" i="2" s="1"/>
  <c r="F132" i="2" s="1"/>
  <c r="J191" i="46" a="1"/>
  <c r="J191" i="46" s="1"/>
  <c r="C191" i="2" s="1"/>
  <c r="J359" i="46" a="1"/>
  <c r="J359" i="46" s="1"/>
  <c r="C359" i="2" s="1"/>
  <c r="F359" i="2" s="1"/>
  <c r="J402" i="46" a="1"/>
  <c r="J402" i="46" s="1"/>
  <c r="C402" i="2" s="1"/>
  <c r="D402" i="2" s="1"/>
  <c r="J349" i="46" a="1"/>
  <c r="J349" i="46" s="1"/>
  <c r="C349" i="2" s="1"/>
  <c r="J453" i="46" a="1"/>
  <c r="J453" i="46" s="1"/>
  <c r="C453" i="2" s="1"/>
  <c r="G453" i="2" s="1"/>
  <c r="J441" i="46" a="1"/>
  <c r="J441" i="46" s="1"/>
  <c r="C441" i="2" s="1"/>
  <c r="E441" i="2" s="1"/>
  <c r="J562" i="46" a="1"/>
  <c r="J562" i="46" s="1"/>
  <c r="J1527" i="46" a="1"/>
  <c r="J1527" i="46" s="1"/>
  <c r="J753" i="46" a="1"/>
  <c r="J753" i="46" s="1"/>
  <c r="J797" i="46" a="1"/>
  <c r="J797" i="46" s="1"/>
  <c r="J1215" i="46" a="1"/>
  <c r="J1215" i="46" s="1"/>
  <c r="J158" i="46" a="1"/>
  <c r="J158" i="46" s="1"/>
  <c r="C158" i="2" s="1"/>
  <c r="J1304" i="46" a="1"/>
  <c r="J1304" i="46" s="1"/>
  <c r="J1092" i="46" a="1"/>
  <c r="J1092" i="46" s="1"/>
  <c r="J843" i="46" a="1"/>
  <c r="J843" i="46" s="1"/>
  <c r="J1426" i="46" a="1"/>
  <c r="J1426" i="46" s="1"/>
  <c r="J1297" i="46" a="1"/>
  <c r="J1297" i="46" s="1"/>
  <c r="J164" i="46" a="1"/>
  <c r="J164" i="46" s="1"/>
  <c r="C164" i="2" s="1"/>
  <c r="Q164" i="2" s="1"/>
  <c r="J71" i="46" a="1"/>
  <c r="J71" i="46" s="1"/>
  <c r="C71" i="2" s="1"/>
  <c r="D71" i="2" s="1"/>
  <c r="J1183" i="46" a="1"/>
  <c r="J1183" i="46" s="1"/>
  <c r="J1020" i="46" a="1"/>
  <c r="J1020" i="46" s="1"/>
  <c r="J1395" i="46" a="1"/>
  <c r="J1395" i="46" s="1"/>
  <c r="J242" i="46" a="1"/>
  <c r="J242" i="46" s="1"/>
  <c r="C242" i="2" s="1"/>
  <c r="E242" i="2" s="1"/>
  <c r="J976" i="46" a="1"/>
  <c r="J976" i="46" s="1"/>
  <c r="J969" i="46" a="1"/>
  <c r="J969" i="46" s="1"/>
  <c r="J992" i="46" a="1"/>
  <c r="J992" i="46" s="1"/>
  <c r="J905" i="46" a="1"/>
  <c r="J905" i="46" s="1"/>
  <c r="J978" i="46" a="1"/>
  <c r="J978" i="46" s="1"/>
  <c r="J1480" i="46" a="1"/>
  <c r="J1480" i="46" s="1"/>
  <c r="J760" i="46" a="1"/>
  <c r="J760" i="46" s="1"/>
  <c r="J29" i="46" a="1"/>
  <c r="J29" i="46" s="1"/>
  <c r="C29" i="2" s="1"/>
  <c r="J1111" i="46" a="1"/>
  <c r="J1111" i="46" s="1"/>
  <c r="J428" i="46" a="1"/>
  <c r="J428" i="46" s="1"/>
  <c r="C428" i="2" s="1"/>
  <c r="J1396" i="46" a="1"/>
  <c r="J1396" i="46" s="1"/>
  <c r="J1182" i="46" a="1"/>
  <c r="J1182" i="46" s="1"/>
  <c r="J83" i="46" a="1"/>
  <c r="J83" i="46" s="1"/>
  <c r="C83" i="2" s="1"/>
  <c r="J727" i="46" a="1"/>
  <c r="J727" i="46" s="1"/>
  <c r="J1317" i="46" a="1"/>
  <c r="J1317" i="46" s="1"/>
  <c r="J551" i="46" a="1"/>
  <c r="J551" i="46" s="1"/>
  <c r="J1374" i="46" a="1"/>
  <c r="J1374" i="46" s="1"/>
  <c r="J142" i="46" a="1"/>
  <c r="J142" i="46" s="1"/>
  <c r="C142" i="2" s="1"/>
  <c r="J471" i="46" a="1"/>
  <c r="J471" i="46" s="1"/>
  <c r="C471" i="2" s="1"/>
  <c r="J47" i="46" a="1"/>
  <c r="J47" i="46" s="1"/>
  <c r="C47" i="2" s="1"/>
  <c r="J1200" i="46" a="1"/>
  <c r="J1200" i="46" s="1"/>
  <c r="J370" i="46" a="1"/>
  <c r="J370" i="46" s="1"/>
  <c r="C370" i="2" s="1"/>
  <c r="J1073" i="46" a="1"/>
  <c r="J1073" i="46" s="1"/>
  <c r="J1118" i="46" a="1"/>
  <c r="J1118" i="46" s="1"/>
  <c r="J873" i="46" a="1"/>
  <c r="J873" i="46" s="1"/>
  <c r="J874" i="46" a="1"/>
  <c r="J874" i="46" s="1"/>
  <c r="J896" i="46" a="1"/>
  <c r="J896" i="46" s="1"/>
  <c r="J238" i="46" a="1"/>
  <c r="J238" i="46" s="1"/>
  <c r="C238" i="2" s="1"/>
  <c r="J98" i="46" a="1"/>
  <c r="J98" i="46" s="1"/>
  <c r="C98" i="2" s="1"/>
  <c r="J209" i="46" a="1"/>
  <c r="J209" i="46" s="1"/>
  <c r="C209" i="2" s="1"/>
  <c r="J171" i="46" a="1"/>
  <c r="J171" i="46" s="1"/>
  <c r="C171" i="2" s="1"/>
  <c r="D171" i="2" s="1"/>
  <c r="J1344" i="46" a="1"/>
  <c r="J1344" i="46" s="1"/>
  <c r="J1299" i="46" a="1"/>
  <c r="J1299" i="46" s="1"/>
  <c r="J1448" i="46" a="1"/>
  <c r="J1448" i="46" s="1"/>
  <c r="J957" i="46" a="1"/>
  <c r="J957" i="46" s="1"/>
  <c r="J779" i="46" a="1"/>
  <c r="J779" i="46" s="1"/>
  <c r="J932" i="46" a="1"/>
  <c r="J932" i="46" s="1"/>
  <c r="J256" i="46" a="1"/>
  <c r="J256" i="46" s="1"/>
  <c r="C256" i="2" s="1"/>
  <c r="Q256" i="2" s="1"/>
  <c r="J501" i="46" a="1"/>
  <c r="J501" i="46" s="1"/>
  <c r="J1050" i="46" a="1"/>
  <c r="J1050" i="46" s="1"/>
  <c r="J214" i="46" a="1"/>
  <c r="J214" i="46" s="1"/>
  <c r="C214" i="2" s="1"/>
  <c r="D214" i="2" s="1"/>
  <c r="J151" i="46" a="1"/>
  <c r="J151" i="46" s="1"/>
  <c r="C151" i="2" s="1"/>
  <c r="J814" i="46" a="1"/>
  <c r="J814" i="46" s="1"/>
  <c r="J824" i="46" a="1"/>
  <c r="J824" i="46" s="1"/>
  <c r="J413" i="46" a="1"/>
  <c r="J413" i="46" s="1"/>
  <c r="C413" i="2" s="1"/>
  <c r="J1267" i="46" a="1"/>
  <c r="J1267" i="46" s="1"/>
  <c r="J444" i="46" a="1"/>
  <c r="J444" i="46" s="1"/>
  <c r="C444" i="2" s="1"/>
  <c r="G444" i="2" s="1"/>
  <c r="J755" i="46" a="1"/>
  <c r="J755" i="46" s="1"/>
  <c r="J331" i="46" a="1"/>
  <c r="J331" i="46" s="1"/>
  <c r="C331" i="2" s="1"/>
  <c r="D331" i="2" s="1"/>
  <c r="J1481" i="46" a="1"/>
  <c r="J1481" i="46" s="1"/>
  <c r="J324" i="46" a="1"/>
  <c r="J324" i="46" s="1"/>
  <c r="C324" i="2" s="1"/>
  <c r="J1099" i="46" a="1"/>
  <c r="J1099" i="46" s="1"/>
  <c r="J486" i="46" a="1"/>
  <c r="J486" i="46" s="1"/>
  <c r="C486" i="2" s="1"/>
  <c r="J912" i="46" a="1"/>
  <c r="J912" i="46" s="1"/>
  <c r="J934" i="46" a="1"/>
  <c r="J934" i="46" s="1"/>
  <c r="J712" i="46" a="1"/>
  <c r="J712" i="46" s="1"/>
  <c r="J808" i="46" a="1"/>
  <c r="J808" i="46" s="1"/>
  <c r="J1331" i="46" a="1"/>
  <c r="J1331" i="46" s="1"/>
  <c r="J342" i="46" a="1"/>
  <c r="J342" i="46" s="1"/>
  <c r="C342" i="2" s="1"/>
  <c r="F342" i="2" s="1"/>
  <c r="J1535" i="46" a="1"/>
  <c r="J1535" i="46" s="1"/>
  <c r="J1509" i="46" a="1"/>
  <c r="J1509" i="46" s="1"/>
  <c r="J1305" i="46" a="1"/>
  <c r="J1305" i="46" s="1"/>
  <c r="J701" i="46" a="1"/>
  <c r="J701" i="46" s="1"/>
  <c r="J1386" i="46" a="1"/>
  <c r="J1386" i="46" s="1"/>
  <c r="J632" i="46" a="1"/>
  <c r="J632" i="46" s="1"/>
  <c r="J659" i="46" a="1"/>
  <c r="J659" i="46" s="1"/>
  <c r="J1352" i="46" a="1"/>
  <c r="J1352" i="46" s="1"/>
  <c r="J350" i="46" a="1"/>
  <c r="J350" i="46" s="1"/>
  <c r="C350" i="2" s="1"/>
  <c r="G350" i="2" s="1"/>
  <c r="J530" i="46" a="1"/>
  <c r="J530" i="46" s="1"/>
  <c r="J1136" i="46" a="1"/>
  <c r="J1136" i="46" s="1"/>
  <c r="J972" i="46" a="1"/>
  <c r="J972" i="46" s="1"/>
  <c r="J316" i="46" a="1"/>
  <c r="J316" i="46" s="1"/>
  <c r="C316" i="2" s="1"/>
  <c r="F316" i="2" s="1"/>
  <c r="J796" i="46" a="1"/>
  <c r="J796" i="46" s="1"/>
  <c r="J573" i="46" a="1"/>
  <c r="J573" i="46" s="1"/>
  <c r="J89" i="46" a="1"/>
  <c r="J89" i="46" s="1"/>
  <c r="C89" i="2" s="1"/>
  <c r="J645" i="46" a="1"/>
  <c r="J645" i="46" s="1"/>
  <c r="J1348" i="46" a="1"/>
  <c r="J1348" i="46" s="1"/>
  <c r="J498" i="46" a="1"/>
  <c r="J498" i="46" s="1"/>
  <c r="C498" i="2" s="1"/>
  <c r="Q498" i="2" s="1"/>
  <c r="J182" i="46" a="1"/>
  <c r="J182" i="46" s="1"/>
  <c r="C182" i="2" s="1"/>
  <c r="J922" i="46" a="1"/>
  <c r="J922" i="46" s="1"/>
  <c r="J1104" i="46" a="1"/>
  <c r="J1104" i="46" s="1"/>
  <c r="J630" i="46" a="1"/>
  <c r="J630" i="46" s="1"/>
  <c r="J1002" i="46" a="1"/>
  <c r="J1002" i="46" s="1"/>
  <c r="J590" i="46" a="1"/>
  <c r="J590" i="46" s="1"/>
  <c r="J1371" i="46" a="1"/>
  <c r="J1371" i="46" s="1"/>
  <c r="J1326" i="46" a="1"/>
  <c r="J1326" i="46" s="1"/>
  <c r="J436" i="46" a="1"/>
  <c r="J436" i="46" s="1"/>
  <c r="C436" i="2" s="1"/>
  <c r="G436" i="2" s="1"/>
  <c r="J975" i="46" a="1"/>
  <c r="J975" i="46" s="1"/>
  <c r="J699" i="46" a="1"/>
  <c r="J699" i="46" s="1"/>
  <c r="J1450" i="46" a="1"/>
  <c r="J1450" i="46" s="1"/>
  <c r="J1525" i="46" a="1"/>
  <c r="J1525" i="46" s="1"/>
  <c r="J790" i="46" a="1"/>
  <c r="J790" i="46" s="1"/>
  <c r="J1276" i="46" a="1"/>
  <c r="J1276" i="46" s="1"/>
  <c r="J1133" i="46" a="1"/>
  <c r="J1133" i="46" s="1"/>
  <c r="J1538" i="46" a="1"/>
  <c r="J1538" i="46" s="1"/>
  <c r="J732" i="46" a="1"/>
  <c r="J732" i="46" s="1"/>
  <c r="J56" i="46" a="1"/>
  <c r="J56" i="46" s="1"/>
  <c r="C56" i="2" s="1"/>
  <c r="D56" i="2" s="1"/>
  <c r="J677" i="46" a="1"/>
  <c r="J677" i="46" s="1"/>
  <c r="J1336" i="46" a="1"/>
  <c r="J1336" i="46" s="1"/>
  <c r="J11" i="46" a="1"/>
  <c r="J11" i="46" s="1"/>
  <c r="C11" i="2" s="1"/>
  <c r="D11" i="2" s="1"/>
  <c r="J534" i="46" a="1"/>
  <c r="J534" i="46" s="1"/>
  <c r="J449" i="46" a="1"/>
  <c r="J449" i="46" s="1"/>
  <c r="C449" i="2" s="1"/>
  <c r="E449" i="2" s="1"/>
  <c r="J72" i="46" a="1"/>
  <c r="J72" i="46" s="1"/>
  <c r="C72" i="2" s="1"/>
  <c r="E72" i="2" s="1"/>
  <c r="J1282" i="46" a="1"/>
  <c r="J1282" i="46" s="1"/>
  <c r="J1231" i="46" a="1"/>
  <c r="J1231" i="46" s="1"/>
  <c r="J293" i="46" a="1"/>
  <c r="J293" i="46" s="1"/>
  <c r="C293" i="2" s="1"/>
  <c r="J1539" i="46" a="1"/>
  <c r="J1539" i="46" s="1"/>
  <c r="J212" i="46" a="1"/>
  <c r="J212" i="46" s="1"/>
  <c r="C212" i="2" s="1"/>
  <c r="Q212" i="2" s="1"/>
  <c r="J785" i="46" a="1"/>
  <c r="J785" i="46" s="1"/>
  <c r="J579" i="46" a="1"/>
  <c r="J579" i="46" s="1"/>
  <c r="J1004" i="46" a="1"/>
  <c r="J1004" i="46" s="1"/>
  <c r="J161" i="46" a="1"/>
  <c r="J161" i="46" s="1"/>
  <c r="C161" i="2" s="1"/>
  <c r="F161" i="2" s="1"/>
  <c r="J840" i="46" a="1"/>
  <c r="J840" i="46" s="1"/>
  <c r="J1537" i="46" a="1"/>
  <c r="J1537" i="46" s="1"/>
  <c r="J1432" i="46" a="1"/>
  <c r="J1432" i="46" s="1"/>
  <c r="J1452" i="46" a="1"/>
  <c r="J1452" i="46" s="1"/>
  <c r="J1419" i="46" a="1"/>
  <c r="J1419" i="46" s="1"/>
  <c r="J894" i="46" a="1"/>
  <c r="J894" i="46" s="1"/>
  <c r="J582" i="46" a="1"/>
  <c r="J582" i="46" s="1"/>
  <c r="J870" i="46" a="1"/>
  <c r="J870" i="46" s="1"/>
  <c r="J1319" i="46" a="1"/>
  <c r="J1319" i="46" s="1"/>
  <c r="J871" i="46" a="1"/>
  <c r="J871" i="46" s="1"/>
  <c r="J128" i="46" a="1"/>
  <c r="J128" i="46" s="1"/>
  <c r="C128" i="2" s="1"/>
  <c r="D128" i="2" s="1"/>
  <c r="J361" i="46" a="1"/>
  <c r="J361" i="46" s="1"/>
  <c r="C361" i="2" s="1"/>
  <c r="F361" i="2" s="1"/>
  <c r="J362" i="46" a="1"/>
  <c r="J362" i="46" s="1"/>
  <c r="C362" i="2" s="1"/>
  <c r="J1210" i="46" a="1"/>
  <c r="J1210" i="46" s="1"/>
  <c r="J925" i="46" a="1"/>
  <c r="J925" i="46" s="1"/>
  <c r="J851" i="46" a="1"/>
  <c r="J851" i="46" s="1"/>
  <c r="F4" i="46"/>
  <c r="J369" i="46" a="1"/>
  <c r="J369" i="46" s="1"/>
  <c r="C369" i="2" s="1"/>
  <c r="G369" i="2" s="1"/>
  <c r="J99" i="46" a="1"/>
  <c r="J99" i="46" s="1"/>
  <c r="C99" i="2" s="1"/>
  <c r="F99" i="2" s="1"/>
  <c r="J598" i="46" a="1"/>
  <c r="J598" i="46" s="1"/>
  <c r="J463" i="46" a="1"/>
  <c r="J463" i="46" s="1"/>
  <c r="C463" i="2" s="1"/>
  <c r="J1322" i="46" a="1"/>
  <c r="J1322" i="46" s="1"/>
  <c r="J1198" i="46" a="1"/>
  <c r="J1198" i="46" s="1"/>
  <c r="J603" i="46" a="1"/>
  <c r="J603" i="46" s="1"/>
  <c r="J224" i="46" a="1"/>
  <c r="J224" i="46" s="1"/>
  <c r="C224" i="2" s="1"/>
  <c r="Q224" i="2" s="1"/>
  <c r="J1540" i="46" a="1"/>
  <c r="J1540" i="46" s="1"/>
  <c r="J869" i="46" a="1"/>
  <c r="J869" i="46" s="1"/>
  <c r="J439" i="46" a="1"/>
  <c r="J439" i="46" s="1"/>
  <c r="C439" i="2" s="1"/>
  <c r="F439" i="2" s="1"/>
  <c r="J1357" i="46" a="1"/>
  <c r="J1357" i="46" s="1"/>
  <c r="J821" i="46" a="1"/>
  <c r="J821" i="46" s="1"/>
  <c r="J1012" i="46" a="1"/>
  <c r="J1012" i="46" s="1"/>
  <c r="J841" i="46" a="1"/>
  <c r="J841" i="46" s="1"/>
  <c r="J1361" i="46" a="1"/>
  <c r="J1361" i="46" s="1"/>
  <c r="J633" i="46" a="1"/>
  <c r="J633" i="46" s="1"/>
  <c r="J999" i="46" a="1"/>
  <c r="J999" i="46" s="1"/>
  <c r="J442" i="46" a="1"/>
  <c r="J442" i="46" s="1"/>
  <c r="C442" i="2" s="1"/>
  <c r="F442" i="2" s="1"/>
  <c r="J587" i="46" a="1"/>
  <c r="J587" i="46" s="1"/>
  <c r="J541" i="46" a="1"/>
  <c r="J541" i="46" s="1"/>
  <c r="J483" i="46" a="1"/>
  <c r="J483" i="46" s="1"/>
  <c r="C483" i="2" s="1"/>
  <c r="Q483" i="2" s="1"/>
  <c r="J393" i="46" a="1"/>
  <c r="J393" i="46" s="1"/>
  <c r="C393" i="2" s="1"/>
  <c r="G393" i="2" s="1"/>
  <c r="J3" i="46" a="1"/>
  <c r="J3" i="46" s="1"/>
  <c r="J943" i="46" a="1"/>
  <c r="J943" i="46" s="1"/>
  <c r="J1148" i="46" a="1"/>
  <c r="J1148" i="46" s="1"/>
  <c r="J775" i="46" a="1"/>
  <c r="J775" i="46" s="1"/>
  <c r="J74" i="46" a="1"/>
  <c r="J74" i="46" s="1"/>
  <c r="C74" i="2" s="1"/>
  <c r="J68" i="46" a="1"/>
  <c r="J68" i="46" s="1"/>
  <c r="C68" i="2" s="1"/>
  <c r="F68" i="2" s="1"/>
  <c r="J86" i="46" a="1"/>
  <c r="J86" i="46" s="1"/>
  <c r="C86" i="2" s="1"/>
  <c r="E86" i="2" s="1"/>
  <c r="J1003" i="46" a="1"/>
  <c r="J1003" i="46" s="1"/>
  <c r="J1157" i="46" a="1"/>
  <c r="J1157" i="46" s="1"/>
  <c r="J1350" i="46" a="1"/>
  <c r="J1350" i="46" s="1"/>
  <c r="J698" i="46" a="1"/>
  <c r="J698" i="46" s="1"/>
  <c r="J723" i="46" a="1"/>
  <c r="J723" i="46" s="1"/>
  <c r="J112" i="46" a="1"/>
  <c r="J112" i="46" s="1"/>
  <c r="C112" i="2" s="1"/>
  <c r="J651" i="46" a="1"/>
  <c r="J651" i="46" s="1"/>
  <c r="J748" i="46" a="1"/>
  <c r="J748" i="46" s="1"/>
  <c r="J110" i="46" a="1"/>
  <c r="J110" i="46" s="1"/>
  <c r="C110" i="2" s="1"/>
  <c r="D110" i="2" s="1"/>
  <c r="J1054" i="46" a="1"/>
  <c r="J1054" i="46" s="1"/>
  <c r="J447" i="46" a="1"/>
  <c r="J447" i="46" s="1"/>
  <c r="C447" i="2" s="1"/>
  <c r="F447" i="2" s="1"/>
  <c r="J1314" i="46" a="1"/>
  <c r="J1314" i="46" s="1"/>
  <c r="J457" i="46" a="1"/>
  <c r="J457" i="46" s="1"/>
  <c r="C457" i="2" s="1"/>
  <c r="G457" i="2" s="1"/>
  <c r="J823" i="46" a="1"/>
  <c r="J823" i="46" s="1"/>
  <c r="J1150" i="46" a="1"/>
  <c r="J1150" i="46" s="1"/>
  <c r="J1134" i="46" a="1"/>
  <c r="J1134" i="46" s="1"/>
  <c r="J93" i="46" a="1"/>
  <c r="J93" i="46" s="1"/>
  <c r="C93" i="2" s="1"/>
  <c r="Q93" i="2" s="1"/>
  <c r="J166" i="46" a="1"/>
  <c r="J166" i="46" s="1"/>
  <c r="C166" i="2" s="1"/>
  <c r="E166" i="2" s="1"/>
  <c r="J1047" i="46" a="1"/>
  <c r="J1047" i="46" s="1"/>
  <c r="J1075" i="46" a="1"/>
  <c r="J1075" i="46" s="1"/>
  <c r="J300" i="46" a="1"/>
  <c r="J300" i="46" s="1"/>
  <c r="C300" i="2" s="1"/>
  <c r="Q300" i="2" s="1"/>
  <c r="J1316" i="46" a="1"/>
  <c r="J1316" i="46" s="1"/>
  <c r="J1060" i="46" a="1"/>
  <c r="J1060" i="46" s="1"/>
  <c r="J625" i="46" a="1"/>
  <c r="J625" i="46" s="1"/>
  <c r="J1059" i="46" a="1"/>
  <c r="J1059" i="46" s="1"/>
  <c r="J735" i="46" a="1"/>
  <c r="J735" i="46" s="1"/>
  <c r="J607" i="46" a="1"/>
  <c r="J607" i="46" s="1"/>
  <c r="J751" i="46" a="1"/>
  <c r="J751" i="46" s="1"/>
  <c r="J593" i="46" a="1"/>
  <c r="J593" i="46" s="1"/>
  <c r="J1095" i="46" a="1"/>
  <c r="J1095" i="46" s="1"/>
  <c r="J1515" i="46" a="1"/>
  <c r="J1515" i="46" s="1"/>
  <c r="J580" i="46" a="1"/>
  <c r="J580" i="46" s="1"/>
  <c r="J193" i="46" a="1"/>
  <c r="J193" i="46" s="1"/>
  <c r="C193" i="2" s="1"/>
  <c r="J386" i="46" a="1"/>
  <c r="J386" i="46" s="1"/>
  <c r="C386" i="2" s="1"/>
  <c r="D386" i="2" s="1"/>
  <c r="J338" i="46" a="1"/>
  <c r="J338" i="46" s="1"/>
  <c r="C338" i="2" s="1"/>
  <c r="F338" i="2" s="1"/>
  <c r="J150" i="46" a="1"/>
  <c r="J150" i="46" s="1"/>
  <c r="C150" i="2" s="1"/>
  <c r="D150" i="2" s="1"/>
  <c r="J1170" i="46" a="1"/>
  <c r="J1170" i="46" s="1"/>
  <c r="J23" i="46" a="1"/>
  <c r="J23" i="46" s="1"/>
  <c r="C23" i="2" s="1"/>
  <c r="J973" i="46" a="1"/>
  <c r="J973" i="46" s="1"/>
  <c r="J684" i="46" a="1"/>
  <c r="J684" i="46" s="1"/>
  <c r="J208" i="46" a="1"/>
  <c r="J208" i="46" s="1"/>
  <c r="C208" i="2" s="1"/>
  <c r="F208" i="2" s="1"/>
  <c r="J107" i="46" a="1"/>
  <c r="J107" i="46" s="1"/>
  <c r="C107" i="2" s="1"/>
  <c r="D107" i="2" s="1"/>
  <c r="J1062" i="46" a="1"/>
  <c r="J1062" i="46" s="1"/>
  <c r="J59" i="46" a="1"/>
  <c r="J59" i="46" s="1"/>
  <c r="C59" i="2" s="1"/>
  <c r="Q59" i="2" s="1"/>
  <c r="J174" i="46" a="1"/>
  <c r="J174" i="46" s="1"/>
  <c r="C174" i="2" s="1"/>
  <c r="J260" i="46" a="1"/>
  <c r="J260" i="46" s="1"/>
  <c r="C260" i="2" s="1"/>
  <c r="J497" i="46" a="1"/>
  <c r="J497" i="46" s="1"/>
  <c r="C497" i="2" s="1"/>
  <c r="G497" i="2" s="1"/>
  <c r="J210" i="46" a="1"/>
  <c r="J210" i="46" s="1"/>
  <c r="C210" i="2" s="1"/>
  <c r="F210" i="2" s="1"/>
  <c r="G210" i="2" s="1"/>
  <c r="J1494" i="46" a="1"/>
  <c r="J1494" i="46" s="1"/>
  <c r="J1510" i="46" a="1"/>
  <c r="J1510" i="46" s="1"/>
  <c r="J1238" i="46" a="1"/>
  <c r="J1238" i="46" s="1"/>
  <c r="J178" i="46" a="1"/>
  <c r="J178" i="46" s="1"/>
  <c r="C178" i="2" s="1"/>
  <c r="Q178" i="2" s="1"/>
  <c r="J1414" i="46" a="1"/>
  <c r="J1414" i="46" s="1"/>
  <c r="J1512" i="46" a="1"/>
  <c r="J1512" i="46" s="1"/>
  <c r="J1102" i="46" a="1"/>
  <c r="J1102" i="46" s="1"/>
  <c r="J30" i="46" a="1"/>
  <c r="J30" i="46" s="1"/>
  <c r="C30" i="2" s="1"/>
  <c r="Q30" i="2" s="1"/>
  <c r="J460" i="46" a="1"/>
  <c r="J460" i="46" s="1"/>
  <c r="C460" i="2" s="1"/>
  <c r="D460" i="2" s="1"/>
  <c r="J917" i="46" a="1"/>
  <c r="J917" i="46" s="1"/>
  <c r="J1151" i="46" a="1"/>
  <c r="J1151" i="46" s="1"/>
  <c r="J1341" i="46" a="1"/>
  <c r="J1341" i="46" s="1"/>
  <c r="J891" i="46" a="1"/>
  <c r="J891" i="46" s="1"/>
  <c r="J1248" i="46" a="1"/>
  <c r="J1248" i="46" s="1"/>
  <c r="J1167" i="46" a="1"/>
  <c r="J1167" i="46" s="1"/>
  <c r="J1375" i="46" a="1"/>
  <c r="J1375" i="46" s="1"/>
  <c r="J788" i="46" a="1"/>
  <c r="J788" i="46" s="1"/>
  <c r="J430" i="46" a="1"/>
  <c r="J430" i="46" s="1"/>
  <c r="C430" i="2" s="1"/>
  <c r="E430" i="2" s="1"/>
  <c r="J115" i="46" a="1"/>
  <c r="J115" i="46" s="1"/>
  <c r="C115" i="2" s="1"/>
  <c r="Q115" i="2" s="1"/>
  <c r="J1302" i="46" a="1"/>
  <c r="J1302" i="46" s="1"/>
  <c r="J431" i="46" a="1"/>
  <c r="J431" i="46" s="1"/>
  <c r="C431" i="2" s="1"/>
  <c r="F431" i="2" s="1"/>
  <c r="J787" i="46" a="1"/>
  <c r="J787" i="46" s="1"/>
  <c r="J314" i="46" a="1"/>
  <c r="J314" i="46" s="1"/>
  <c r="C314" i="2" s="1"/>
  <c r="Q314" i="2" s="1"/>
  <c r="J317" i="46" a="1"/>
  <c r="J317" i="46" s="1"/>
  <c r="C317" i="2" s="1"/>
  <c r="J660" i="46" a="1"/>
  <c r="J660" i="46" s="1"/>
  <c r="J252" i="46" a="1"/>
  <c r="J252" i="46" s="1"/>
  <c r="C252" i="2" s="1"/>
  <c r="Q252" i="2" s="1"/>
  <c r="J612" i="46" a="1"/>
  <c r="J612" i="46" s="1"/>
  <c r="J420" i="46" a="1"/>
  <c r="J420" i="46" s="1"/>
  <c r="C420" i="2" s="1"/>
  <c r="E420" i="2" s="1"/>
  <c r="J1037" i="46" a="1"/>
  <c r="J1037" i="46" s="1"/>
  <c r="J673" i="46" a="1"/>
  <c r="J673" i="46" s="1"/>
  <c r="J776" i="46" a="1"/>
  <c r="J776" i="46" s="1"/>
  <c r="J435" i="46" a="1"/>
  <c r="J435" i="46" s="1"/>
  <c r="C435" i="2" s="1"/>
  <c r="F435" i="2" s="1"/>
  <c r="J173" i="46" a="1"/>
  <c r="J173" i="46" s="1"/>
  <c r="C173" i="2" s="1"/>
  <c r="E173" i="2" s="1"/>
  <c r="J137" i="46" a="1"/>
  <c r="J137" i="46" s="1"/>
  <c r="C137" i="2" s="1"/>
  <c r="J928" i="46" a="1"/>
  <c r="J928" i="46" s="1"/>
  <c r="J1423" i="46" a="1"/>
  <c r="J1423" i="46" s="1"/>
  <c r="J1001" i="46" a="1"/>
  <c r="J1001" i="46" s="1"/>
  <c r="J20" i="46" a="1"/>
  <c r="J20" i="46" s="1"/>
  <c r="C20" i="2" s="1"/>
  <c r="J1465" i="46" a="1"/>
  <c r="J1465" i="46" s="1"/>
  <c r="J1410" i="46" a="1"/>
  <c r="J1410" i="46" s="1"/>
  <c r="J955" i="46" a="1"/>
  <c r="J955" i="46" s="1"/>
  <c r="J1382" i="46" a="1"/>
  <c r="J1382" i="46" s="1"/>
  <c r="J1057" i="46" a="1"/>
  <c r="J1057" i="46" s="1"/>
  <c r="J674" i="46" a="1"/>
  <c r="J674" i="46" s="1"/>
  <c r="J79" i="46" a="1"/>
  <c r="J79" i="46" s="1"/>
  <c r="C79" i="2" s="1"/>
  <c r="J514" i="46" a="1"/>
  <c r="J514" i="46" s="1"/>
  <c r="J1521" i="46" a="1"/>
  <c r="J1521" i="46" s="1"/>
  <c r="J1132" i="46" a="1"/>
  <c r="J1132" i="46" s="1"/>
  <c r="J1503" i="46" a="1"/>
  <c r="J1503" i="46" s="1"/>
  <c r="J372" i="46" a="1"/>
  <c r="J372" i="46" s="1"/>
  <c r="C372" i="2" s="1"/>
  <c r="F372" i="2" s="1"/>
  <c r="J155" i="46" a="1"/>
  <c r="J155" i="46" s="1"/>
  <c r="C155" i="2" s="1"/>
  <c r="Q155" i="2" s="1"/>
  <c r="J360" i="46" a="1"/>
  <c r="J360" i="46" s="1"/>
  <c r="C360" i="2" s="1"/>
  <c r="D360" i="2" s="1"/>
  <c r="J702" i="46" a="1"/>
  <c r="J702" i="46" s="1"/>
  <c r="J118" i="46" a="1"/>
  <c r="J118" i="46" s="1"/>
  <c r="C118" i="2" s="1"/>
  <c r="J285" i="46" a="1"/>
  <c r="J285" i="46" s="1"/>
  <c r="C285" i="2" s="1"/>
  <c r="F285" i="2" s="1"/>
  <c r="J539" i="46" a="1"/>
  <c r="J539" i="46" s="1"/>
  <c r="J157" i="46" a="1"/>
  <c r="J157" i="46" s="1"/>
  <c r="C157" i="2" s="1"/>
  <c r="F157" i="2" s="1"/>
  <c r="J1338" i="46" a="1"/>
  <c r="J1338" i="46" s="1"/>
  <c r="J343" i="46" a="1"/>
  <c r="J343" i="46" s="1"/>
  <c r="C343" i="2" s="1"/>
  <c r="G343" i="2" s="1"/>
  <c r="J762" i="46" a="1"/>
  <c r="J762" i="46" s="1"/>
  <c r="J257" i="46" a="1"/>
  <c r="J257" i="46" s="1"/>
  <c r="C257" i="2" s="1"/>
  <c r="D257" i="2" s="1"/>
  <c r="J991" i="46" a="1"/>
  <c r="J991" i="46" s="1"/>
  <c r="J910" i="46" a="1"/>
  <c r="J910" i="46" s="1"/>
  <c r="J1281" i="46" a="1"/>
  <c r="J1281" i="46" s="1"/>
  <c r="J1105" i="46" a="1"/>
  <c r="J1105" i="46" s="1"/>
  <c r="J1173" i="46" a="1"/>
  <c r="J1173" i="46" s="1"/>
  <c r="J1211" i="46" a="1"/>
  <c r="J1211" i="46" s="1"/>
  <c r="J144" i="46" a="1"/>
  <c r="J144" i="46" s="1"/>
  <c r="C144" i="2" s="1"/>
  <c r="F144" i="2" s="1"/>
  <c r="J50" i="46" a="1"/>
  <c r="J50" i="46" s="1"/>
  <c r="C50" i="2" s="1"/>
  <c r="D50" i="2" s="1"/>
  <c r="J302" i="46" a="1"/>
  <c r="J302" i="46" s="1"/>
  <c r="C302" i="2" s="1"/>
  <c r="J669" i="46" a="1"/>
  <c r="J669" i="46" s="1"/>
  <c r="J872" i="46" a="1"/>
  <c r="J872" i="46" s="1"/>
  <c r="J270" i="46" a="1"/>
  <c r="J270" i="46" s="1"/>
  <c r="C270" i="2" s="1"/>
  <c r="E270" i="2" s="1"/>
  <c r="J1345" i="46" a="1"/>
  <c r="J1345" i="46" s="1"/>
  <c r="J267" i="46" a="1"/>
  <c r="J267" i="46" s="1"/>
  <c r="C267" i="2" s="1"/>
  <c r="E267" i="2" s="1"/>
  <c r="J678" i="46" a="1"/>
  <c r="J678" i="46" s="1"/>
  <c r="J377" i="46" a="1"/>
  <c r="J377" i="46" s="1"/>
  <c r="C377" i="2" s="1"/>
  <c r="F377" i="2" s="1"/>
  <c r="J62" i="46" a="1"/>
  <c r="J62" i="46" s="1"/>
  <c r="C62" i="2" s="1"/>
  <c r="J1131" i="46" a="1"/>
  <c r="J1131" i="46" s="1"/>
  <c r="J1401" i="46" a="1"/>
  <c r="J1401" i="46" s="1"/>
  <c r="J1178" i="46" a="1"/>
  <c r="J1178" i="46" s="1"/>
  <c r="J511" i="46" a="1"/>
  <c r="J511" i="46" s="1"/>
  <c r="J926" i="46" a="1"/>
  <c r="J926" i="46" s="1"/>
  <c r="J610" i="46" a="1"/>
  <c r="J610" i="46" s="1"/>
  <c r="J250" i="46" a="1"/>
  <c r="J250" i="46" s="1"/>
  <c r="C250" i="2" s="1"/>
  <c r="D250" i="2" s="1"/>
  <c r="J1457" i="46" a="1"/>
  <c r="J1457" i="46" s="1"/>
  <c r="J1205" i="46" a="1"/>
  <c r="J1205" i="46" s="1"/>
  <c r="J923" i="46" a="1"/>
  <c r="J923" i="46" s="1"/>
  <c r="J136" i="46" a="1"/>
  <c r="J136" i="46" s="1"/>
  <c r="C136" i="2" s="1"/>
  <c r="F136" i="2" s="1"/>
  <c r="J198" i="46" a="1"/>
  <c r="J198" i="46" s="1"/>
  <c r="C198" i="2" s="1"/>
  <c r="D198" i="2" s="1"/>
  <c r="J927" i="46" a="1"/>
  <c r="J927" i="46" s="1"/>
  <c r="J85" i="46" a="1"/>
  <c r="J85" i="46" s="1"/>
  <c r="C85" i="2" s="1"/>
  <c r="F85" i="2" s="1"/>
  <c r="J589" i="46" a="1"/>
  <c r="J589" i="46" s="1"/>
  <c r="J1140" i="46" a="1"/>
  <c r="J1140" i="46" s="1"/>
  <c r="J313" i="46" a="1"/>
  <c r="J313" i="46" s="1"/>
  <c r="C313" i="2" s="1"/>
  <c r="D313" i="2" s="1"/>
  <c r="J26" i="46" a="1"/>
  <c r="J26" i="46" s="1"/>
  <c r="C26" i="2" s="1"/>
  <c r="D26" i="2" s="1"/>
  <c r="J1237" i="46" a="1"/>
  <c r="J1237" i="46" s="1"/>
  <c r="J381" i="46" a="1"/>
  <c r="J381" i="46" s="1"/>
  <c r="C381" i="2" s="1"/>
  <c r="G381" i="2" s="1"/>
  <c r="J1555" i="46" a="1"/>
  <c r="J1555" i="46" s="1"/>
  <c r="J1194" i="46" a="1"/>
  <c r="J1194" i="46" s="1"/>
  <c r="J703" i="46" a="1"/>
  <c r="J703" i="46" s="1"/>
  <c r="J1222" i="46" a="1"/>
  <c r="J1222" i="46" s="1"/>
  <c r="J729" i="46" a="1"/>
  <c r="J729" i="46" s="1"/>
  <c r="J503" i="46" a="1"/>
  <c r="J503" i="46" s="1"/>
  <c r="J429" i="46" a="1"/>
  <c r="J429" i="46" s="1"/>
  <c r="C429" i="2" s="1"/>
  <c r="G429" i="2" s="1"/>
  <c r="J65" i="46" a="1"/>
  <c r="J65" i="46" s="1"/>
  <c r="C65" i="2" s="1"/>
  <c r="D65" i="2" s="1"/>
  <c r="J965" i="46" a="1"/>
  <c r="J965" i="46" s="1"/>
  <c r="J1193" i="46" a="1"/>
  <c r="J1193" i="46" s="1"/>
  <c r="J565" i="46" a="1"/>
  <c r="J565" i="46" s="1"/>
  <c r="J1313" i="46" a="1"/>
  <c r="J1313" i="46" s="1"/>
  <c r="J772" i="46" a="1"/>
  <c r="J772" i="46" s="1"/>
  <c r="J422" i="46" a="1"/>
  <c r="J422" i="46" s="1"/>
  <c r="C422" i="2" s="1"/>
  <c r="G422" i="2" s="1"/>
  <c r="J92" i="46" a="1"/>
  <c r="J92" i="46" s="1"/>
  <c r="C92" i="2" s="1"/>
  <c r="J16" i="46" a="1"/>
  <c r="J16" i="46" s="1"/>
  <c r="C16" i="2" s="1"/>
  <c r="F16" i="2" s="1"/>
  <c r="G16" i="2" s="1"/>
  <c r="J747" i="46" a="1"/>
  <c r="J747" i="46" s="1"/>
  <c r="J266" i="46" a="1"/>
  <c r="J266" i="46" s="1"/>
  <c r="C266" i="2" s="1"/>
  <c r="Q266" i="2" s="1"/>
  <c r="J76" i="46" a="1"/>
  <c r="J76" i="46" s="1"/>
  <c r="C76" i="2" s="1"/>
  <c r="D76" i="2" s="1"/>
  <c r="J1011" i="46" a="1"/>
  <c r="J1011" i="46" s="1"/>
  <c r="J508" i="46" a="1"/>
  <c r="J508" i="46" s="1"/>
  <c r="J10" i="46" a="1"/>
  <c r="J10" i="46" s="1"/>
  <c r="C10" i="2" s="1"/>
  <c r="F10" i="2" s="1"/>
  <c r="G10" i="2" s="1"/>
  <c r="J571" i="46" a="1"/>
  <c r="J571" i="46" s="1"/>
  <c r="J798" i="46" a="1"/>
  <c r="J798" i="46" s="1"/>
  <c r="J1115" i="46" a="1"/>
  <c r="J1115" i="46" s="1"/>
  <c r="J1203" i="46" a="1"/>
  <c r="J1203" i="46" s="1"/>
  <c r="J918" i="46" a="1"/>
  <c r="J918" i="46" s="1"/>
  <c r="J130" i="46" a="1"/>
  <c r="J130" i="46" s="1"/>
  <c r="C130" i="2" s="1"/>
  <c r="J1543" i="46" a="1"/>
  <c r="J1543" i="46" s="1"/>
  <c r="J546" i="46" a="1"/>
  <c r="J546" i="46" s="1"/>
  <c r="J1553" i="46" a="1"/>
  <c r="J1553" i="46" s="1"/>
  <c r="J676" i="46" a="1"/>
  <c r="J676" i="46" s="1"/>
  <c r="J981" i="46" a="1"/>
  <c r="J981" i="46" s="1"/>
  <c r="J1563" i="46" a="1"/>
  <c r="J1563" i="46" s="1"/>
  <c r="J1492" i="46" a="1"/>
  <c r="J1492" i="46" s="1"/>
  <c r="J187" i="46" a="1"/>
  <c r="J187" i="46" s="1"/>
  <c r="C187" i="2" s="1"/>
  <c r="J199" i="46" a="1"/>
  <c r="J199" i="46" s="1"/>
  <c r="C199" i="2" s="1"/>
  <c r="E199" i="2" s="1"/>
  <c r="J641" i="46" a="1"/>
  <c r="J641" i="46" s="1"/>
  <c r="J419" i="46" a="1"/>
  <c r="J419" i="46" s="1"/>
  <c r="C419" i="2" s="1"/>
  <c r="J380" i="46" a="1"/>
  <c r="J380" i="46" s="1"/>
  <c r="C380" i="2" s="1"/>
  <c r="D380" i="2" s="1"/>
  <c r="J70" i="46" a="1"/>
  <c r="J70" i="46" s="1"/>
  <c r="C70" i="2" s="1"/>
  <c r="F70" i="2" s="1"/>
  <c r="J459" i="46" a="1"/>
  <c r="J459" i="46" s="1"/>
  <c r="C459" i="2" s="1"/>
  <c r="G459" i="2" s="1"/>
  <c r="J1110" i="46" a="1"/>
  <c r="J1110" i="46" s="1"/>
  <c r="J967" i="46" a="1"/>
  <c r="J967" i="46" s="1"/>
  <c r="J650" i="46" a="1"/>
  <c r="J650" i="46" s="1"/>
  <c r="J1279" i="46" a="1"/>
  <c r="J1279" i="46" s="1"/>
  <c r="J1044" i="46" a="1"/>
  <c r="J1044" i="46" s="1"/>
  <c r="J399" i="46" a="1"/>
  <c r="J399" i="46" s="1"/>
  <c r="C399" i="2" s="1"/>
  <c r="D399" i="2" s="1"/>
  <c r="J523" i="46" a="1"/>
  <c r="J523" i="46" s="1"/>
  <c r="J852" i="46" a="1"/>
  <c r="J852" i="46" s="1"/>
  <c r="J1387" i="46" a="1"/>
  <c r="J1387" i="46" s="1"/>
  <c r="J594" i="46" a="1"/>
  <c r="J594" i="46" s="1"/>
  <c r="J617" i="46" a="1"/>
  <c r="J617" i="46" s="1"/>
  <c r="J397" i="46" a="1"/>
  <c r="J397" i="46" s="1"/>
  <c r="C397" i="2" s="1"/>
  <c r="Q397" i="2" s="1"/>
  <c r="J1320" i="46" a="1"/>
  <c r="J1320" i="46" s="1"/>
  <c r="J675" i="46" a="1"/>
  <c r="J675" i="46" s="1"/>
  <c r="J279" i="46" a="1"/>
  <c r="J279" i="46" s="1"/>
  <c r="C279" i="2" s="1"/>
  <c r="Q279" i="2" s="1"/>
  <c r="J588" i="46" a="1"/>
  <c r="J588" i="46" s="1"/>
  <c r="J1399" i="46" a="1"/>
  <c r="J1399" i="46" s="1"/>
  <c r="J879" i="46" a="1"/>
  <c r="J879" i="46" s="1"/>
  <c r="J1398" i="46" a="1"/>
  <c r="J1398" i="46" s="1"/>
  <c r="J721" i="46" a="1"/>
  <c r="J721" i="46" s="1"/>
  <c r="J1244" i="46" a="1"/>
  <c r="J1244" i="46" s="1"/>
  <c r="J1033" i="46" a="1"/>
  <c r="J1033" i="46" s="1"/>
  <c r="J95" i="46" a="1"/>
  <c r="J95" i="46" s="1"/>
  <c r="C95" i="2" s="1"/>
  <c r="F95" i="2" s="1"/>
  <c r="J344" i="46" a="1"/>
  <c r="J344" i="46" s="1"/>
  <c r="C344" i="2" s="1"/>
  <c r="F344" i="2" s="1"/>
  <c r="J1035" i="46" a="1"/>
  <c r="J1035" i="46" s="1"/>
  <c r="J557" i="46" a="1"/>
  <c r="J557" i="46" s="1"/>
  <c r="J411" i="46" a="1"/>
  <c r="J411" i="46" s="1"/>
  <c r="C411" i="2" s="1"/>
  <c r="D411" i="2" s="1"/>
  <c r="J264" i="46" a="1"/>
  <c r="J264" i="46" s="1"/>
  <c r="C264" i="2" s="1"/>
  <c r="D264" i="2" s="1"/>
  <c r="J170" i="46" a="1"/>
  <c r="J170" i="46" s="1"/>
  <c r="C170" i="2" s="1"/>
  <c r="E170" i="2" s="1"/>
  <c r="J1409" i="46" a="1"/>
  <c r="J1409" i="46" s="1"/>
  <c r="J394" i="46" a="1"/>
  <c r="J394" i="46" s="1"/>
  <c r="C394" i="2" s="1"/>
  <c r="D394" i="2" s="1"/>
  <c r="J1468" i="46" a="1"/>
  <c r="J1468" i="46" s="1"/>
  <c r="J997" i="46" a="1"/>
  <c r="J997" i="46" s="1"/>
  <c r="J887" i="46" a="1"/>
  <c r="J887" i="46" s="1"/>
  <c r="J842" i="46" a="1"/>
  <c r="J842" i="46" s="1"/>
  <c r="J985" i="46" a="1"/>
  <c r="J985" i="46" s="1"/>
  <c r="J1495" i="46" a="1"/>
  <c r="J1495" i="46" s="1"/>
  <c r="J205" i="46" a="1"/>
  <c r="J205" i="46" s="1"/>
  <c r="C205" i="2" s="1"/>
  <c r="J576" i="46" a="1"/>
  <c r="J576" i="46" s="1"/>
  <c r="J983" i="46" a="1"/>
  <c r="J983" i="46" s="1"/>
  <c r="J558" i="46" a="1"/>
  <c r="J558" i="46" s="1"/>
  <c r="J689" i="46" a="1"/>
  <c r="J689" i="46" s="1"/>
  <c r="J246" i="46" a="1"/>
  <c r="J246" i="46" s="1"/>
  <c r="C246" i="2" s="1"/>
  <c r="E246" i="2" s="1"/>
  <c r="J704" i="46" a="1"/>
  <c r="J704" i="46" s="1"/>
  <c r="J1247" i="46" a="1"/>
  <c r="J1247" i="46" s="1"/>
  <c r="J1476" i="46" a="1"/>
  <c r="J1476" i="46" s="1"/>
  <c r="J153" i="46" a="1"/>
  <c r="J153" i="46" s="1"/>
  <c r="C153" i="2" s="1"/>
  <c r="F153" i="2" s="1"/>
  <c r="G153" i="2" s="1"/>
  <c r="J661" i="46" a="1"/>
  <c r="J661" i="46" s="1"/>
  <c r="J672" i="46" a="1"/>
  <c r="J672" i="46" s="1"/>
  <c r="J1018" i="46" a="1"/>
  <c r="J1018" i="46" s="1"/>
  <c r="J332" i="46" a="1"/>
  <c r="J332" i="46" s="1"/>
  <c r="C332" i="2" s="1"/>
  <c r="D332" i="2" s="1"/>
  <c r="J1388" i="46" a="1"/>
  <c r="J1388" i="46" s="1"/>
  <c r="J794" i="46" a="1"/>
  <c r="J794" i="46" s="1"/>
  <c r="J499" i="46" a="1"/>
  <c r="J499" i="46" s="1"/>
  <c r="C499" i="2" s="1"/>
  <c r="Q499" i="2" s="1"/>
  <c r="J1172" i="46" a="1"/>
  <c r="J1172" i="46" s="1"/>
  <c r="J915" i="46" a="1"/>
  <c r="J915" i="46" s="1"/>
  <c r="J507" i="46" a="1"/>
  <c r="J507" i="46" s="1"/>
  <c r="J465" i="46" a="1"/>
  <c r="J465" i="46" s="1"/>
  <c r="C465" i="2" s="1"/>
  <c r="J42" i="46" a="1"/>
  <c r="J42" i="46" s="1"/>
  <c r="C42" i="2" s="1"/>
  <c r="D42" i="2" s="1"/>
  <c r="J1137" i="46" a="1"/>
  <c r="J1137" i="46" s="1"/>
  <c r="J556" i="46" a="1"/>
  <c r="J556" i="46" s="1"/>
  <c r="J124" i="46" a="1"/>
  <c r="J124" i="46" s="1"/>
  <c r="C124" i="2" s="1"/>
  <c r="D124" i="2" s="1"/>
  <c r="J5" i="46" a="1"/>
  <c r="J5" i="46" s="1"/>
  <c r="C5" i="2" s="1"/>
  <c r="D5" i="2" s="1"/>
  <c r="J1427" i="46" a="1"/>
  <c r="J1427" i="46" s="1"/>
  <c r="J715" i="46" a="1"/>
  <c r="J715" i="46" s="1"/>
  <c r="J861" i="46" a="1"/>
  <c r="J861" i="46" s="1"/>
  <c r="J848" i="46" a="1"/>
  <c r="J848" i="46" s="1"/>
  <c r="J1292" i="46" a="1"/>
  <c r="J1292" i="46" s="1"/>
  <c r="J568" i="46" a="1"/>
  <c r="J568" i="46" s="1"/>
  <c r="J1536" i="46" a="1"/>
  <c r="J1536" i="46" s="1"/>
  <c r="J1053" i="46" a="1"/>
  <c r="J1053" i="46" s="1"/>
  <c r="J1511" i="46" a="1"/>
  <c r="J1511" i="46" s="1"/>
  <c r="J141" i="46" a="1"/>
  <c r="J141" i="46" s="1"/>
  <c r="C141" i="2" s="1"/>
  <c r="D141" i="2" s="1"/>
  <c r="J862" i="46" a="1"/>
  <c r="J862" i="46" s="1"/>
  <c r="J1123" i="46" a="1"/>
  <c r="J1123" i="46" s="1"/>
  <c r="J1354" i="46" a="1"/>
  <c r="J1354" i="46" s="1"/>
  <c r="J889" i="46" a="1"/>
  <c r="J889" i="46" s="1"/>
  <c r="J604" i="46" a="1"/>
  <c r="J604" i="46" s="1"/>
  <c r="J1204" i="46" a="1"/>
  <c r="J1204" i="46" s="1"/>
  <c r="J995" i="46" a="1"/>
  <c r="J995" i="46" s="1"/>
  <c r="J899" i="46" a="1"/>
  <c r="J899" i="46" s="1"/>
  <c r="J803" i="46" a="1"/>
  <c r="J803" i="46" s="1"/>
  <c r="J325" i="46" a="1"/>
  <c r="J325" i="46" s="1"/>
  <c r="C325" i="2" s="1"/>
  <c r="F325" i="2" s="1"/>
  <c r="J188" i="46" a="1"/>
  <c r="J188" i="46" s="1"/>
  <c r="C188" i="2" s="1"/>
  <c r="Q188" i="2" s="1"/>
  <c r="J990" i="46" a="1"/>
  <c r="J990" i="46" s="1"/>
  <c r="J1142" i="46" a="1"/>
  <c r="J1142" i="46" s="1"/>
  <c r="J1542" i="46" a="1"/>
  <c r="J1542" i="46" s="1"/>
  <c r="J1529" i="46" a="1"/>
  <c r="J1529" i="46" s="1"/>
  <c r="J222" i="46" a="1"/>
  <c r="J222" i="46" s="1"/>
  <c r="C222" i="2" s="1"/>
  <c r="E222" i="2" s="1"/>
  <c r="J688" i="46" a="1"/>
  <c r="J688" i="46" s="1"/>
  <c r="J427" i="46" a="1"/>
  <c r="J427" i="46" s="1"/>
  <c r="C427" i="2" s="1"/>
  <c r="Q427" i="2" s="1"/>
  <c r="J1271" i="46" a="1"/>
  <c r="J1271" i="46" s="1"/>
  <c r="J1096" i="46" a="1"/>
  <c r="J1096" i="46" s="1"/>
  <c r="J577" i="46" a="1"/>
  <c r="J577" i="46" s="1"/>
  <c r="J1362" i="46" a="1"/>
  <c r="J1362" i="46" s="1"/>
  <c r="J947" i="46" a="1"/>
  <c r="J947" i="46" s="1"/>
  <c r="J163" i="46" a="1"/>
  <c r="J163" i="46" s="1"/>
  <c r="C163" i="2" s="1"/>
  <c r="E163" i="2" s="1"/>
  <c r="J202" i="46" a="1"/>
  <c r="J202" i="46" s="1"/>
  <c r="C202" i="2" s="1"/>
  <c r="J945" i="46" a="1"/>
  <c r="J945" i="46" s="1"/>
  <c r="J1078" i="46" a="1"/>
  <c r="J1078" i="46" s="1"/>
  <c r="J657" i="46" a="1"/>
  <c r="J657" i="46" s="1"/>
  <c r="J494" i="46" a="1"/>
  <c r="J494" i="46" s="1"/>
  <c r="C494" i="2" s="1"/>
  <c r="G494" i="2" s="1"/>
  <c r="J1566" i="46" a="1"/>
  <c r="J1566" i="46" s="1"/>
  <c r="J415" i="46" a="1"/>
  <c r="J415" i="46" s="1"/>
  <c r="C415" i="2" s="1"/>
  <c r="D415" i="2" s="1"/>
  <c r="J291" i="46" a="1"/>
  <c r="J291" i="46" s="1"/>
  <c r="C291" i="2" s="1"/>
  <c r="D291" i="2" s="1"/>
  <c r="J229" i="46" a="1"/>
  <c r="J229" i="46" s="1"/>
  <c r="C229" i="2" s="1"/>
  <c r="J1080" i="46" a="1"/>
  <c r="J1080" i="46" s="1"/>
  <c r="J297" i="46" a="1"/>
  <c r="J297" i="46" s="1"/>
  <c r="C297" i="2" s="1"/>
  <c r="J837" i="46" a="1"/>
  <c r="J837" i="46" s="1"/>
  <c r="J800" i="46" a="1"/>
  <c r="J800" i="46" s="1"/>
  <c r="J944" i="46" a="1"/>
  <c r="J944" i="46" s="1"/>
  <c r="J548" i="46" a="1"/>
  <c r="J548" i="46" s="1"/>
  <c r="J1560" i="46" a="1"/>
  <c r="J1560" i="46" s="1"/>
  <c r="J646" i="46" a="1"/>
  <c r="J646" i="46" s="1"/>
  <c r="J7" i="46" a="1"/>
  <c r="J7" i="46" s="1"/>
  <c r="C7" i="2" s="1"/>
  <c r="E7" i="2" s="1"/>
  <c r="J44" i="46" a="1"/>
  <c r="J44" i="46" s="1"/>
  <c r="C44" i="2" s="1"/>
  <c r="E44" i="2" s="1"/>
  <c r="J550" i="46" a="1"/>
  <c r="J550" i="46" s="1"/>
  <c r="J1298" i="46" a="1"/>
  <c r="J1298" i="46" s="1"/>
  <c r="J1185" i="46" a="1"/>
  <c r="J1185" i="46" s="1"/>
  <c r="J1269" i="46" a="1"/>
  <c r="J1269" i="46" s="1"/>
  <c r="J724" i="46" a="1"/>
  <c r="J724" i="46" s="1"/>
  <c r="J1181" i="46" a="1"/>
  <c r="J1181" i="46" s="1"/>
  <c r="J1125" i="46" a="1"/>
  <c r="J1125" i="46" s="1"/>
  <c r="J516" i="46" a="1"/>
  <c r="J516" i="46" s="1"/>
  <c r="J769" i="46" a="1"/>
  <c r="J769" i="46" s="1"/>
  <c r="J277" i="46" a="1"/>
  <c r="J277" i="46" s="1"/>
  <c r="C277" i="2" s="1"/>
  <c r="D277" i="2" s="1"/>
  <c r="J691" i="46" a="1"/>
  <c r="J691" i="46" s="1"/>
  <c r="J1106" i="46" a="1"/>
  <c r="J1106" i="46" s="1"/>
  <c r="J1187" i="46" a="1"/>
  <c r="J1187" i="46" s="1"/>
  <c r="J1153" i="46" a="1"/>
  <c r="J1153" i="46" s="1"/>
  <c r="J1420" i="46" a="1"/>
  <c r="J1420" i="46" s="1"/>
  <c r="J544" i="46" a="1"/>
  <c r="J544" i="46" s="1"/>
  <c r="J1124" i="46" a="1"/>
  <c r="J1124" i="46" s="1"/>
  <c r="J506" i="46" a="1"/>
  <c r="J506" i="46" s="1"/>
  <c r="J114" i="46" a="1"/>
  <c r="J114" i="46" s="1"/>
  <c r="C114" i="2" s="1"/>
  <c r="D114" i="2" s="1"/>
  <c r="J767" i="46" a="1"/>
  <c r="J767" i="46" s="1"/>
  <c r="J1152" i="46" a="1"/>
  <c r="J1152" i="46" s="1"/>
  <c r="J1031" i="46" a="1"/>
  <c r="J1031" i="46" s="1"/>
  <c r="J1391" i="46" a="1"/>
  <c r="J1391" i="46" s="1"/>
  <c r="J602" i="46" a="1"/>
  <c r="J602" i="46" s="1"/>
  <c r="J860" i="46" a="1"/>
  <c r="J860" i="46" s="1"/>
  <c r="J1447" i="46" a="1"/>
  <c r="J1447" i="46" s="1"/>
  <c r="J1491" i="46" a="1"/>
  <c r="J1491" i="46" s="1"/>
  <c r="J1569" i="46" a="1"/>
  <c r="J1569" i="46" s="1"/>
  <c r="J537" i="46" a="1"/>
  <c r="J537" i="46" s="1"/>
  <c r="J1415" i="46" a="1"/>
  <c r="J1415" i="46" s="1"/>
  <c r="J186" i="46" a="1"/>
  <c r="J186" i="46" s="1"/>
  <c r="C186" i="2" s="1"/>
  <c r="F186" i="2" s="1"/>
  <c r="J930" i="46" a="1"/>
  <c r="J930" i="46" s="1"/>
  <c r="J628" i="46" a="1"/>
  <c r="J628" i="46" s="1"/>
  <c r="J1383" i="46" a="1"/>
  <c r="J1383" i="46" s="1"/>
  <c r="J1405" i="46" a="1"/>
  <c r="J1405" i="46" s="1"/>
  <c r="J746" i="46" a="1"/>
  <c r="J746" i="46" s="1"/>
  <c r="J1045" i="46" a="1"/>
  <c r="J1045" i="46" s="1"/>
  <c r="J19" i="46" a="1"/>
  <c r="J19" i="46" s="1"/>
  <c r="C19" i="2" s="1"/>
  <c r="J1116" i="46" a="1"/>
  <c r="J1116" i="46" s="1"/>
  <c r="J951" i="46" a="1"/>
  <c r="J951" i="46" s="1"/>
  <c r="J1513" i="46" a="1"/>
  <c r="J1513" i="46" s="1"/>
  <c r="J1460" i="46" a="1"/>
  <c r="J1460" i="46" s="1"/>
  <c r="J666" i="46" a="1"/>
  <c r="J666" i="46" s="1"/>
  <c r="J771" i="46" a="1"/>
  <c r="J771" i="46" s="1"/>
  <c r="J1571" i="46" a="1"/>
  <c r="J1571" i="46" s="1"/>
  <c r="J1027" i="46" a="1"/>
  <c r="J1027" i="46" s="1"/>
  <c r="J1236" i="46" a="1"/>
  <c r="J1236" i="46" s="1"/>
  <c r="J984" i="46" a="1"/>
  <c r="J984" i="46" s="1"/>
  <c r="J284" i="46" a="1"/>
  <c r="J284" i="46" s="1"/>
  <c r="C284" i="2" s="1"/>
  <c r="Q284" i="2" s="1"/>
  <c r="J1347" i="46" a="1"/>
  <c r="J1347" i="46" s="1"/>
  <c r="J1572" i="46" a="1"/>
  <c r="J1572" i="46" s="1"/>
  <c r="J525" i="46" a="1"/>
  <c r="J525" i="46" s="1"/>
  <c r="J1154" i="46" a="1"/>
  <c r="J1154" i="46" s="1"/>
  <c r="J1070" i="46" a="1"/>
  <c r="J1070" i="46" s="1"/>
  <c r="J97" i="46" a="1"/>
  <c r="J97" i="46" s="1"/>
  <c r="C97" i="2" s="1"/>
  <c r="J167" i="46" a="1"/>
  <c r="J167" i="46" s="1"/>
  <c r="C167" i="2" s="1"/>
  <c r="J1216" i="46" a="1"/>
  <c r="J1216" i="46" s="1"/>
  <c r="J850" i="46" a="1"/>
  <c r="J850" i="46" s="1"/>
  <c r="J1474" i="46" a="1"/>
  <c r="J1474" i="46" s="1"/>
  <c r="J1340" i="46" a="1"/>
  <c r="J1340" i="46" s="1"/>
  <c r="J547" i="46" a="1"/>
  <c r="J547" i="46" s="1"/>
  <c r="J1168" i="46" a="1"/>
  <c r="J1168" i="46" s="1"/>
  <c r="J904" i="46" a="1"/>
  <c r="J904" i="46" s="1"/>
  <c r="J763" i="46" a="1"/>
  <c r="J763" i="46" s="1"/>
  <c r="J1139" i="46" a="1"/>
  <c r="J1139" i="46" s="1"/>
  <c r="J1021" i="46" a="1"/>
  <c r="J1021" i="46" s="1"/>
  <c r="J1026" i="46" a="1"/>
  <c r="J1026" i="46" s="1"/>
  <c r="J1213" i="46" a="1"/>
  <c r="J1213" i="46" s="1"/>
  <c r="J1112" i="46" a="1"/>
  <c r="J1112" i="46" s="1"/>
  <c r="J560" i="46" a="1"/>
  <c r="J560" i="46" s="1"/>
  <c r="J1000" i="46" a="1"/>
  <c r="J1000" i="46" s="1"/>
  <c r="J309" i="46" a="1"/>
  <c r="J309" i="46" s="1"/>
  <c r="C309" i="2" s="1"/>
  <c r="Q309" i="2" s="1"/>
  <c r="J1208" i="46" a="1"/>
  <c r="J1208" i="46" s="1"/>
  <c r="J1358" i="46" a="1"/>
  <c r="J1358" i="46" s="1"/>
  <c r="J133" i="46" a="1"/>
  <c r="J133" i="46" s="1"/>
  <c r="C133" i="2" s="1"/>
  <c r="D133" i="2" s="1"/>
  <c r="J358" i="46" a="1"/>
  <c r="J358" i="46" s="1"/>
  <c r="C358" i="2" s="1"/>
  <c r="Q358" i="2" s="1"/>
  <c r="J1380" i="46" a="1"/>
  <c r="J1380" i="46" s="1"/>
  <c r="J1517" i="46" a="1"/>
  <c r="J1517" i="46" s="1"/>
  <c r="J269" i="46" a="1"/>
  <c r="J269" i="46" s="1"/>
  <c r="C269" i="2" s="1"/>
  <c r="E269" i="2" s="1"/>
  <c r="J895" i="46" a="1"/>
  <c r="J895" i="46" s="1"/>
  <c r="J643" i="46" a="1"/>
  <c r="J643" i="46" s="1"/>
  <c r="J326" i="46" a="1"/>
  <c r="J326" i="46" s="1"/>
  <c r="C326" i="2" s="1"/>
  <c r="J282" i="46" a="1"/>
  <c r="J282" i="46" s="1"/>
  <c r="C282" i="2" s="1"/>
  <c r="F282" i="2" s="1"/>
  <c r="J197" i="46" a="1"/>
  <c r="J197" i="46" s="1"/>
  <c r="C197" i="2" s="1"/>
  <c r="D197" i="2" s="1"/>
  <c r="J27" i="46" a="1"/>
  <c r="J27" i="46" s="1"/>
  <c r="C27" i="2" s="1"/>
  <c r="Q27" i="2" s="1"/>
  <c r="J143" i="46" a="1"/>
  <c r="J143" i="46" s="1"/>
  <c r="C143" i="2" s="1"/>
  <c r="J774" i="46" a="1"/>
  <c r="J774" i="46" s="1"/>
  <c r="J566" i="46" a="1"/>
  <c r="J566" i="46" s="1"/>
  <c r="J77" i="46" a="1"/>
  <c r="J77" i="46" s="1"/>
  <c r="C77" i="2" s="1"/>
  <c r="J1184" i="46" a="1"/>
  <c r="J1184" i="46" s="1"/>
  <c r="J512" i="46" a="1"/>
  <c r="J512" i="46" s="1"/>
  <c r="J964" i="46" a="1"/>
  <c r="J964" i="46" s="1"/>
  <c r="J236" i="46" a="1"/>
  <c r="J236" i="46" s="1"/>
  <c r="C236" i="2" s="1"/>
  <c r="J671" i="46" a="1"/>
  <c r="J671" i="46" s="1"/>
  <c r="J1129" i="46" a="1"/>
  <c r="J1129" i="46" s="1"/>
  <c r="J135" i="46" a="1"/>
  <c r="J135" i="46" s="1"/>
  <c r="C135" i="2" s="1"/>
  <c r="J52" i="46" a="1"/>
  <c r="J52" i="46" s="1"/>
  <c r="C52" i="2" s="1"/>
  <c r="J1013" i="46" a="1"/>
  <c r="J1013" i="46" s="1"/>
  <c r="J552" i="46" a="1"/>
  <c r="J552" i="46" s="1"/>
  <c r="J206" i="46" a="1"/>
  <c r="J206" i="46" s="1"/>
  <c r="C206" i="2" s="1"/>
  <c r="J281" i="46" a="1"/>
  <c r="J281" i="46" s="1"/>
  <c r="C281" i="2" s="1"/>
  <c r="J1459" i="46" a="1"/>
  <c r="J1459" i="46" s="1"/>
  <c r="J832" i="46" a="1"/>
  <c r="J832" i="46" s="1"/>
  <c r="J259" i="46" a="1"/>
  <c r="J259" i="46" s="1"/>
  <c r="C259" i="2" s="1"/>
  <c r="J327" i="46" a="1"/>
  <c r="J327" i="46" s="1"/>
  <c r="C327" i="2" s="1"/>
  <c r="J17" i="46" a="1"/>
  <c r="J17" i="46" s="1"/>
  <c r="J743" i="46" a="1"/>
  <c r="J743" i="46" s="1"/>
  <c r="J1253" i="46" a="1"/>
  <c r="J1253" i="46" s="1"/>
  <c r="J867" i="46" a="1"/>
  <c r="J867" i="46" s="1"/>
  <c r="J262" i="46" a="1"/>
  <c r="J262" i="46" s="1"/>
  <c r="C262" i="2" s="1"/>
  <c r="J914" i="46" a="1"/>
  <c r="J914" i="46" s="1"/>
  <c r="J1454" i="46" a="1"/>
  <c r="J1454" i="46" s="1"/>
  <c r="J148" i="46" a="1"/>
  <c r="J148" i="46" s="1"/>
  <c r="C148" i="2" s="1"/>
  <c r="E148" i="2" s="1"/>
  <c r="J916" i="46" a="1"/>
  <c r="J916" i="46" s="1"/>
  <c r="J100" i="46" a="1"/>
  <c r="J100" i="46" s="1"/>
  <c r="C100" i="2" s="1"/>
  <c r="Q100" i="2" s="1"/>
  <c r="J1130" i="46" a="1"/>
  <c r="J1130" i="46" s="1"/>
  <c r="J1191" i="46" a="1"/>
  <c r="J1191" i="46" s="1"/>
  <c r="J407" i="46" a="1"/>
  <c r="J407" i="46" s="1"/>
  <c r="C407" i="2" s="1"/>
  <c r="J777" i="46" a="1"/>
  <c r="J777" i="46" s="1"/>
  <c r="J1381" i="46" a="1"/>
  <c r="J1381" i="46" s="1"/>
  <c r="J1063" i="46" a="1"/>
  <c r="J1063" i="46" s="1"/>
  <c r="J1377" i="46" a="1"/>
  <c r="J1377" i="46" s="1"/>
  <c r="J778" i="46" a="1"/>
  <c r="J778" i="46" s="1"/>
  <c r="J1113" i="46" a="1"/>
  <c r="J1113" i="46" s="1"/>
  <c r="J1017" i="46" a="1"/>
  <c r="J1017" i="46" s="1"/>
  <c r="J845" i="46" a="1"/>
  <c r="J845" i="46" s="1"/>
  <c r="J102" i="46" a="1"/>
  <c r="J102" i="46" s="1"/>
  <c r="C102" i="2" s="1"/>
  <c r="Q102" i="2" s="1"/>
  <c r="J1523" i="46" a="1"/>
  <c r="J1523" i="46" s="1"/>
  <c r="J217" i="46" a="1"/>
  <c r="J217" i="46" s="1"/>
  <c r="C217" i="2" s="1"/>
  <c r="F217" i="2" s="1"/>
  <c r="J1064" i="46" a="1"/>
  <c r="J1064" i="46" s="1"/>
  <c r="J301" i="46" a="1"/>
  <c r="J301" i="46" s="1"/>
  <c r="C301" i="2" s="1"/>
  <c r="Q301" i="2" s="1"/>
  <c r="J1471" i="46" a="1"/>
  <c r="J1471" i="46" s="1"/>
  <c r="J731" i="46" a="1"/>
  <c r="J731" i="46" s="1"/>
  <c r="J80" i="46" a="1"/>
  <c r="J80" i="46" s="1"/>
  <c r="C80" i="2" s="1"/>
  <c r="J1462" i="46" a="1"/>
  <c r="J1462" i="46" s="1"/>
  <c r="J311" i="46" a="1"/>
  <c r="J311" i="46" s="1"/>
  <c r="C311" i="2" s="1"/>
  <c r="Q311" i="2" s="1"/>
  <c r="J310" i="46" a="1"/>
  <c r="J310" i="46" s="1"/>
  <c r="C310" i="2" s="1"/>
  <c r="D310" i="2" s="1"/>
  <c r="J846" i="46" a="1"/>
  <c r="J846" i="46" s="1"/>
  <c r="J655" i="46" a="1"/>
  <c r="J655" i="46" s="1"/>
  <c r="J1036" i="46" a="1"/>
  <c r="J1036" i="46" s="1"/>
  <c r="J1227" i="46" a="1"/>
  <c r="J1227" i="46" s="1"/>
  <c r="J1400" i="46" a="1"/>
  <c r="J1400" i="46" s="1"/>
  <c r="J726" i="46" a="1"/>
  <c r="J726" i="46" s="1"/>
  <c r="J739" i="46" a="1"/>
  <c r="J739" i="46" s="1"/>
  <c r="J959" i="46" a="1"/>
  <c r="J959" i="46" s="1"/>
  <c r="J364" i="46" a="1"/>
  <c r="J364" i="46" s="1"/>
  <c r="C364" i="2" s="1"/>
  <c r="D364" i="2" s="1"/>
  <c r="J58" i="46" a="1"/>
  <c r="J58" i="46" s="1"/>
  <c r="C58" i="2" s="1"/>
  <c r="F58" i="2" s="1"/>
  <c r="J373" i="46" a="1"/>
  <c r="J373" i="46" s="1"/>
  <c r="C373" i="2" s="1"/>
  <c r="E373" i="2" s="1"/>
  <c r="J680" i="46" a="1"/>
  <c r="J680" i="46" s="1"/>
  <c r="J1260" i="46" a="1"/>
  <c r="J1260" i="46" s="1"/>
  <c r="J1505" i="46" a="1"/>
  <c r="J1505" i="46" s="1"/>
  <c r="J1261" i="46" a="1"/>
  <c r="J1261" i="46" s="1"/>
  <c r="J1287" i="46" a="1"/>
  <c r="J1287" i="46" s="1"/>
  <c r="J330" i="46" a="1"/>
  <c r="J330" i="46" s="1"/>
  <c r="C330" i="2" s="1"/>
  <c r="Q330" i="2" s="1"/>
  <c r="J1349" i="46" a="1"/>
  <c r="J1349" i="46" s="1"/>
  <c r="J389" i="46" a="1"/>
  <c r="J389" i="46" s="1"/>
  <c r="C389" i="2" s="1"/>
  <c r="D389" i="2" s="1"/>
  <c r="J1239" i="46" a="1"/>
  <c r="J1239" i="46" s="1"/>
  <c r="J535" i="46" a="1"/>
  <c r="J535" i="46" s="1"/>
  <c r="J376" i="46" a="1"/>
  <c r="J376" i="46" s="1"/>
  <c r="C376" i="2" s="1"/>
  <c r="E376" i="2" s="1"/>
  <c r="J1333" i="46" a="1"/>
  <c r="J1333" i="46" s="1"/>
  <c r="J395" i="46" a="1"/>
  <c r="J395" i="46" s="1"/>
  <c r="C395" i="2" s="1"/>
  <c r="E395" i="2" s="1"/>
  <c r="J75" i="46" a="1"/>
  <c r="J75" i="46" s="1"/>
  <c r="C75" i="2" s="1"/>
  <c r="F75" i="2" s="1"/>
  <c r="J81" i="46" a="1"/>
  <c r="J81" i="46" s="1"/>
  <c r="C81" i="2" s="1"/>
  <c r="F81" i="2" s="1"/>
  <c r="J1160" i="46" a="1"/>
  <c r="J1160" i="46" s="1"/>
  <c r="J223" i="46" a="1"/>
  <c r="J223" i="46" s="1"/>
  <c r="C223" i="2" s="1"/>
  <c r="J1043" i="46" a="1"/>
  <c r="J1043" i="46" s="1"/>
  <c r="J1061" i="46" a="1"/>
  <c r="J1061" i="46" s="1"/>
  <c r="J1417" i="46" a="1"/>
  <c r="J1417" i="46" s="1"/>
  <c r="J146" i="46" a="1"/>
  <c r="J146" i="46" s="1"/>
  <c r="C146" i="2" s="1"/>
  <c r="F146" i="2" s="1"/>
  <c r="J706" i="46" a="1"/>
  <c r="J706" i="46" s="1"/>
  <c r="J924" i="46" a="1"/>
  <c r="J924" i="46" s="1"/>
  <c r="J129" i="46" a="1"/>
  <c r="J129" i="46" s="1"/>
  <c r="C129" i="2" s="1"/>
  <c r="E129" i="2" s="1"/>
  <c r="J1090" i="46" a="1"/>
  <c r="J1090" i="46" s="1"/>
  <c r="J37" i="46" a="1"/>
  <c r="J37" i="46" s="1"/>
  <c r="C37" i="2" s="1"/>
  <c r="J1541" i="46" a="1"/>
  <c r="J1541" i="46" s="1"/>
  <c r="J611" i="46" a="1"/>
  <c r="J611" i="46" s="1"/>
  <c r="J189" i="46" a="1"/>
  <c r="J189" i="46" s="1"/>
  <c r="C189" i="2" s="1"/>
  <c r="Q189" i="2" s="1"/>
  <c r="J839" i="46" a="1"/>
  <c r="J839" i="46" s="1"/>
  <c r="J1440" i="46" a="1"/>
  <c r="J1440" i="46" s="1"/>
  <c r="J809" i="46" a="1"/>
  <c r="J809" i="46" s="1"/>
  <c r="J711" i="46" a="1"/>
  <c r="J711" i="46" s="1"/>
  <c r="J152" i="46" a="1"/>
  <c r="J152" i="46" s="1"/>
  <c r="C152" i="2" s="1"/>
  <c r="J1428" i="46" a="1"/>
  <c r="J1428" i="46" s="1"/>
  <c r="J328" i="46" a="1"/>
  <c r="J328" i="46" s="1"/>
  <c r="C328" i="2" s="1"/>
  <c r="F328" i="2" s="1"/>
  <c r="J1306" i="46" a="1"/>
  <c r="J1306" i="46" s="1"/>
  <c r="J789" i="46" a="1"/>
  <c r="J789" i="46" s="1"/>
  <c r="J109" i="46" a="1"/>
  <c r="J109" i="46" s="1"/>
  <c r="C109" i="2" s="1"/>
  <c r="F109" i="2" s="1"/>
  <c r="J1067" i="46" a="1"/>
  <c r="J1067" i="46" s="1"/>
  <c r="J1407" i="46" a="1"/>
  <c r="J1407" i="46" s="1"/>
  <c r="J908" i="46" a="1"/>
  <c r="J908" i="46" s="1"/>
  <c r="J248" i="46" a="1"/>
  <c r="J248" i="46" s="1"/>
  <c r="C248" i="2" s="1"/>
  <c r="J251" i="46" a="1"/>
  <c r="J251" i="46" s="1"/>
  <c r="C251" i="2" s="1"/>
  <c r="Q251" i="2" s="1"/>
  <c r="J1412" i="46" a="1"/>
  <c r="J1412" i="46" s="1"/>
  <c r="J982" i="46" a="1"/>
  <c r="J982" i="46" s="1"/>
  <c r="J1436" i="46" a="1"/>
  <c r="J1436" i="46" s="1"/>
  <c r="J417" i="46" a="1"/>
  <c r="J417" i="46" s="1"/>
  <c r="C417" i="2" s="1"/>
  <c r="F417" i="2" s="1"/>
  <c r="J765" i="46" a="1"/>
  <c r="J765" i="46" s="1"/>
  <c r="J1418" i="46" a="1"/>
  <c r="J1418" i="46" s="1"/>
  <c r="J1019" i="46" a="1"/>
  <c r="J1019" i="46" s="1"/>
  <c r="J953" i="46" a="1"/>
  <c r="J953" i="46" s="1"/>
  <c r="J179" i="46" a="1"/>
  <c r="J179" i="46" s="1"/>
  <c r="C179" i="2" s="1"/>
  <c r="E179" i="2" s="1"/>
  <c r="J1397" i="46" a="1"/>
  <c r="J1397" i="46" s="1"/>
  <c r="J398" i="46" a="1"/>
  <c r="J398" i="46" s="1"/>
  <c r="C398" i="2" s="1"/>
  <c r="F398" i="2" s="1"/>
  <c r="J1424" i="46" a="1"/>
  <c r="J1424" i="46" s="1"/>
  <c r="J64" i="46" a="1"/>
  <c r="J64" i="46" s="1"/>
  <c r="C64" i="2" s="1"/>
  <c r="Q64" i="2" s="1"/>
  <c r="J340" i="46" a="1"/>
  <c r="J340" i="46" s="1"/>
  <c r="C340" i="2" s="1"/>
  <c r="J1530" i="46" a="1"/>
  <c r="J1530" i="46" s="1"/>
  <c r="J1220" i="46" a="1"/>
  <c r="J1220" i="46" s="1"/>
  <c r="J1149" i="46" a="1"/>
  <c r="J1149" i="46" s="1"/>
  <c r="J542" i="46" a="1"/>
  <c r="J542" i="46" s="1"/>
  <c r="J738" i="46" a="1"/>
  <c r="J738" i="46" s="1"/>
  <c r="J475" i="46" a="1"/>
  <c r="J475" i="46" s="1"/>
  <c r="C475" i="2" s="1"/>
  <c r="F475" i="2" s="1"/>
  <c r="J1359" i="46" a="1"/>
  <c r="J1359" i="46" s="1"/>
  <c r="J1470" i="46" a="1"/>
  <c r="J1470" i="46" s="1"/>
  <c r="J335" i="46" a="1"/>
  <c r="J335" i="46" s="1"/>
  <c r="C335" i="2" s="1"/>
  <c r="J1097" i="46" a="1"/>
  <c r="J1097" i="46" s="1"/>
  <c r="J298" i="46" a="1"/>
  <c r="J298" i="46" s="1"/>
  <c r="C298" i="2" s="1"/>
  <c r="E298" i="2" s="1"/>
  <c r="J868" i="46" a="1"/>
  <c r="J868" i="46" s="1"/>
  <c r="J781" i="46" a="1"/>
  <c r="J781" i="46" s="1"/>
  <c r="J980" i="46" a="1"/>
  <c r="J980" i="46" s="1"/>
  <c r="J347" i="46" a="1"/>
  <c r="J347" i="46" s="1"/>
  <c r="C347" i="2" s="1"/>
  <c r="E347" i="2" s="1"/>
  <c r="J1038" i="46" a="1"/>
  <c r="J1038" i="46" s="1"/>
  <c r="J1453" i="46" a="1"/>
  <c r="J1453" i="46" s="1"/>
  <c r="J884" i="46" a="1"/>
  <c r="J884" i="46" s="1"/>
  <c r="J1300" i="46" a="1"/>
  <c r="J1300" i="46" s="1"/>
  <c r="J656" i="46" a="1"/>
  <c r="J656" i="46" s="1"/>
  <c r="J1278" i="46" a="1"/>
  <c r="J1278" i="46" s="1"/>
  <c r="J504" i="46" a="1"/>
  <c r="J504" i="46" s="1"/>
  <c r="J1429" i="46" a="1"/>
  <c r="J1429" i="46" s="1"/>
  <c r="J716" i="46" a="1"/>
  <c r="J716" i="46" s="1"/>
  <c r="J1520" i="46" a="1"/>
  <c r="J1520" i="46" s="1"/>
  <c r="J357" i="46" a="1"/>
  <c r="J357" i="46" s="1"/>
  <c r="C357" i="2" s="1"/>
  <c r="D357" i="2" s="1"/>
  <c r="J213" i="46" a="1"/>
  <c r="J213" i="46" s="1"/>
  <c r="C213" i="2" s="1"/>
  <c r="D213" i="2" s="1"/>
  <c r="J956" i="46" a="1"/>
  <c r="J956" i="46" s="1"/>
  <c r="J134" i="46" a="1"/>
  <c r="J134" i="46" s="1"/>
  <c r="C134" i="2" s="1"/>
  <c r="Q134" i="2" s="1"/>
  <c r="J1175" i="46" a="1"/>
  <c r="J1175" i="46" s="1"/>
  <c r="J538" i="46" a="1"/>
  <c r="J538" i="46" s="1"/>
  <c r="J733" i="46" a="1"/>
  <c r="J733" i="46" s="1"/>
  <c r="J1103" i="46" a="1"/>
  <c r="J1103" i="46" s="1"/>
  <c r="J1051" i="46" a="1"/>
  <c r="J1051" i="46" s="1"/>
  <c r="J78" i="46" a="1"/>
  <c r="J78" i="46" s="1"/>
  <c r="C78" i="2" s="1"/>
  <c r="F78" i="2" s="1"/>
  <c r="J554" i="46" a="1"/>
  <c r="J554" i="46" s="1"/>
  <c r="J886" i="46" a="1"/>
  <c r="J886" i="46" s="1"/>
  <c r="J898" i="46" a="1"/>
  <c r="J898" i="46" s="1"/>
  <c r="J828" i="46" a="1"/>
  <c r="J828" i="46" s="1"/>
  <c r="J818" i="46" a="1"/>
  <c r="J818" i="46" s="1"/>
  <c r="J169" i="46" a="1"/>
  <c r="J169" i="46" s="1"/>
  <c r="C169" i="2" s="1"/>
  <c r="F169" i="2" s="1"/>
  <c r="J1493" i="46" a="1"/>
  <c r="J1493" i="46" s="1"/>
  <c r="J175" i="46" a="1"/>
  <c r="J175" i="46" s="1"/>
  <c r="C175" i="2" s="1"/>
  <c r="E175" i="2" s="1"/>
  <c r="J624" i="46" a="1"/>
  <c r="J624" i="46" s="1"/>
  <c r="J1235" i="46" a="1"/>
  <c r="J1235" i="46" s="1"/>
  <c r="J578" i="46" a="1"/>
  <c r="J578" i="46" s="1"/>
  <c r="J1559" i="46" a="1"/>
  <c r="J1559" i="46" s="1"/>
  <c r="J652" i="46" a="1"/>
  <c r="J652" i="46" s="1"/>
  <c r="J1408" i="46" a="1"/>
  <c r="J1408" i="46" s="1"/>
  <c r="J48" i="46" a="1"/>
  <c r="J48" i="46" s="1"/>
  <c r="C48" i="2" s="1"/>
  <c r="Q48" i="2" s="1"/>
  <c r="J705" i="46" a="1"/>
  <c r="J705" i="46" s="1"/>
  <c r="J897" i="46" a="1"/>
  <c r="J897" i="46" s="1"/>
  <c r="J1007" i="46" a="1"/>
  <c r="J1007" i="46" s="1"/>
  <c r="J451" i="46" a="1"/>
  <c r="J451" i="46" s="1"/>
  <c r="C451" i="2" s="1"/>
  <c r="E451" i="2" s="1"/>
  <c r="J1069" i="46" a="1"/>
  <c r="J1069" i="46" s="1"/>
  <c r="J1098" i="46" a="1"/>
  <c r="J1098" i="46" s="1"/>
  <c r="J1046" i="46" a="1"/>
  <c r="J1046" i="46" s="1"/>
  <c r="J1093" i="46" a="1"/>
  <c r="J1093" i="46" s="1"/>
  <c r="J320" i="46" a="1"/>
  <c r="J320" i="46" s="1"/>
  <c r="C320" i="2" s="1"/>
  <c r="F320" i="2" s="1"/>
  <c r="J1024" i="46" a="1"/>
  <c r="J1024" i="46" s="1"/>
  <c r="J1094" i="46" a="1"/>
  <c r="J1094" i="46" s="1"/>
  <c r="J1087" i="46" a="1"/>
  <c r="J1087" i="46" s="1"/>
  <c r="J1518" i="46" a="1"/>
  <c r="J1518" i="46" s="1"/>
  <c r="J306" i="46" a="1"/>
  <c r="J306" i="46" s="1"/>
  <c r="C306" i="2" s="1"/>
  <c r="J82" i="46" a="1"/>
  <c r="J82" i="46" s="1"/>
  <c r="C82" i="2" s="1"/>
  <c r="F82" i="2" s="1"/>
  <c r="J348" i="46" a="1"/>
  <c r="J348" i="46" s="1"/>
  <c r="C348" i="2" s="1"/>
  <c r="D348" i="2" s="1"/>
  <c r="J474" i="46" a="1"/>
  <c r="J474" i="46" s="1"/>
  <c r="C474" i="2" s="1"/>
  <c r="F474" i="2" s="1"/>
  <c r="J354" i="46" a="1"/>
  <c r="J354" i="46" s="1"/>
  <c r="C354" i="2" s="1"/>
  <c r="G354" i="2" s="1"/>
  <c r="J863" i="46" a="1"/>
  <c r="J863" i="46" s="1"/>
  <c r="J425" i="46" a="1"/>
  <c r="J425" i="46" s="1"/>
  <c r="C425" i="2" s="1"/>
  <c r="F425" i="2" s="1"/>
  <c r="J233" i="46" a="1"/>
  <c r="J233" i="46" s="1"/>
  <c r="C233" i="2" s="1"/>
  <c r="D233" i="2" s="1"/>
  <c r="J1329" i="46" a="1"/>
  <c r="J1329" i="46" s="1"/>
  <c r="J249" i="46" a="1"/>
  <c r="J249" i="46" s="1"/>
  <c r="C249" i="2" s="1"/>
  <c r="E249" i="2" s="1"/>
  <c r="J1284" i="46" a="1"/>
  <c r="J1284" i="46" s="1"/>
  <c r="J290" i="46" a="1"/>
  <c r="J290" i="46" s="1"/>
  <c r="C290" i="2" s="1"/>
  <c r="E290" i="2" s="1"/>
  <c r="J937" i="46" a="1"/>
  <c r="J937" i="46" s="1"/>
  <c r="J1156" i="46" a="1"/>
  <c r="J1156" i="46" s="1"/>
  <c r="J123" i="46" a="1"/>
  <c r="J123" i="46" s="1"/>
  <c r="C123" i="2" s="1"/>
  <c r="E123" i="2" s="1"/>
  <c r="J708" i="46" a="1"/>
  <c r="J708" i="46" s="1"/>
  <c r="J1393" i="46" a="1"/>
  <c r="J1393" i="46" s="1"/>
  <c r="J426" i="46" a="1"/>
  <c r="J426" i="46" s="1"/>
  <c r="C426" i="2" s="1"/>
  <c r="E426" i="2" s="1"/>
  <c r="J509" i="46" a="1"/>
  <c r="J509" i="46" s="1"/>
  <c r="J682" i="46" a="1"/>
  <c r="J682" i="46" s="1"/>
  <c r="J1290" i="46" a="1"/>
  <c r="J1290" i="46" s="1"/>
  <c r="J226" i="46" a="1"/>
  <c r="J226" i="46" s="1"/>
  <c r="C226" i="2" s="1"/>
  <c r="J561" i="46" a="1"/>
  <c r="J561" i="46" s="1"/>
  <c r="J1378" i="46" a="1"/>
  <c r="J1378" i="46" s="1"/>
  <c r="J201" i="46" a="1"/>
  <c r="J201" i="46" s="1"/>
  <c r="C201" i="2" s="1"/>
  <c r="J1249" i="46" a="1"/>
  <c r="J1249" i="46" s="1"/>
  <c r="J156" i="46" a="1"/>
  <c r="J156" i="46" s="1"/>
  <c r="C156" i="2" s="1"/>
  <c r="J1376" i="46" a="1"/>
  <c r="J1376" i="46" s="1"/>
  <c r="J39" i="46" a="1"/>
  <c r="J39" i="46" s="1"/>
  <c r="C39" i="2" s="1"/>
  <c r="F39" i="2" s="1"/>
  <c r="J1195" i="46" a="1"/>
  <c r="J1195" i="46" s="1"/>
  <c r="J38" i="46" a="1"/>
  <c r="J38" i="46" s="1"/>
  <c r="C38" i="2" s="1"/>
  <c r="Q38" i="2" s="1"/>
  <c r="J1498" i="46" a="1"/>
  <c r="J1498" i="46" s="1"/>
  <c r="J1202" i="46" a="1"/>
  <c r="J1202" i="46" s="1"/>
  <c r="J1174" i="46" a="1"/>
  <c r="J1174" i="46" s="1"/>
  <c r="J287" i="46" a="1"/>
  <c r="J287" i="46" s="1"/>
  <c r="C287" i="2" s="1"/>
  <c r="Q287" i="2" s="1"/>
  <c r="J477" i="46" a="1"/>
  <c r="J477" i="46" s="1"/>
  <c r="C477" i="2" s="1"/>
  <c r="Q477" i="2" s="1"/>
  <c r="J1533" i="46" a="1"/>
  <c r="J1533" i="46" s="1"/>
  <c r="J1444" i="46" a="1"/>
  <c r="J1444" i="46" s="1"/>
  <c r="J1077" i="46" a="1"/>
  <c r="J1077" i="46" s="1"/>
  <c r="J1315" i="46" a="1"/>
  <c r="J1315" i="46" s="1"/>
  <c r="J564" i="46" a="1"/>
  <c r="J564" i="46" s="1"/>
  <c r="J685" i="46" a="1"/>
  <c r="J685" i="46" s="1"/>
  <c r="J722" i="46" a="1"/>
  <c r="J722" i="46" s="1"/>
  <c r="J1256" i="46" a="1"/>
  <c r="J1256" i="46" s="1"/>
  <c r="J615" i="46" a="1"/>
  <c r="J615" i="46" s="1"/>
  <c r="J1524" i="46" a="1"/>
  <c r="J1524" i="46" s="1"/>
  <c r="J864" i="46" a="1"/>
  <c r="J864" i="46" s="1"/>
  <c r="J21" i="46" a="1"/>
  <c r="J21" i="46" s="1"/>
  <c r="C21" i="2" s="1"/>
  <c r="D21" i="2" s="1"/>
  <c r="J165" i="46" a="1"/>
  <c r="J165" i="46" s="1"/>
  <c r="C165" i="2" s="1"/>
  <c r="J742" i="46" a="1"/>
  <c r="J742" i="46" s="1"/>
  <c r="J472" i="46" a="1"/>
  <c r="J472" i="46" s="1"/>
  <c r="C472" i="2" s="1"/>
  <c r="D472" i="2" s="1"/>
  <c r="J235" i="46" a="1"/>
  <c r="J235" i="46" s="1"/>
  <c r="C235" i="2" s="1"/>
  <c r="Q235" i="2" s="1"/>
  <c r="J36" i="46" a="1"/>
  <c r="J36" i="46" s="1"/>
  <c r="C36" i="2" s="1"/>
  <c r="D36" i="2" s="1"/>
  <c r="J1544" i="46" a="1"/>
  <c r="J1544" i="46" s="1"/>
  <c r="J247" i="46" a="1"/>
  <c r="J247" i="46" s="1"/>
  <c r="C247" i="2" s="1"/>
  <c r="F247" i="2" s="1"/>
  <c r="J303" i="46" a="1"/>
  <c r="J303" i="46" s="1"/>
  <c r="C303" i="2" s="1"/>
  <c r="Q303" i="2" s="1"/>
  <c r="J379" i="46" a="1"/>
  <c r="J379" i="46" s="1"/>
  <c r="C379" i="2" s="1"/>
  <c r="J911" i="46" a="1"/>
  <c r="J911" i="46" s="1"/>
  <c r="J1049" i="46" a="1"/>
  <c r="J1049" i="46" s="1"/>
  <c r="J962" i="46" a="1"/>
  <c r="J962" i="46" s="1"/>
  <c r="J1502" i="46" a="1"/>
  <c r="J1502" i="46" s="1"/>
  <c r="J1086" i="46" a="1"/>
  <c r="J1086" i="46" s="1"/>
  <c r="J900" i="46" a="1"/>
  <c r="J900" i="46" s="1"/>
  <c r="J491" i="46" a="1"/>
  <c r="J491" i="46" s="1"/>
  <c r="C491" i="2" s="1"/>
  <c r="Q491" i="2" s="1"/>
  <c r="J1214" i="46" a="1"/>
  <c r="J1214" i="46" s="1"/>
  <c r="J1128" i="46" a="1"/>
  <c r="J1128" i="46" s="1"/>
  <c r="J1433" i="46" a="1"/>
  <c r="J1433" i="46" s="1"/>
  <c r="J286" i="46" a="1"/>
  <c r="J286" i="46" s="1"/>
  <c r="C286" i="2" s="1"/>
  <c r="E286" i="2" s="1"/>
  <c r="J1469" i="46" a="1"/>
  <c r="J1469" i="46" s="1"/>
  <c r="J1158" i="46" a="1"/>
  <c r="J1158" i="46" s="1"/>
  <c r="J713" i="46" a="1"/>
  <c r="J713" i="46" s="1"/>
  <c r="J893" i="46" a="1"/>
  <c r="J893" i="46" s="1"/>
  <c r="J1005" i="46" a="1"/>
  <c r="J1005" i="46" s="1"/>
  <c r="J1221" i="46" a="1"/>
  <c r="J1221" i="46" s="1"/>
  <c r="J1230" i="46" a="1"/>
  <c r="J1230" i="46" s="1"/>
  <c r="J1177" i="46" a="1"/>
  <c r="J1177" i="46" s="1"/>
  <c r="J35" i="46" a="1"/>
  <c r="J35" i="46" s="1"/>
  <c r="C35" i="2" s="1"/>
  <c r="J404" i="46" a="1"/>
  <c r="J404" i="46" s="1"/>
  <c r="C404" i="2" s="1"/>
  <c r="E404" i="2" s="1"/>
  <c r="J367" i="46" a="1"/>
  <c r="J367" i="46" s="1"/>
  <c r="C367" i="2" s="1"/>
  <c r="G367" i="2" s="1"/>
  <c r="J1514" i="46" a="1"/>
  <c r="J1514" i="46" s="1"/>
  <c r="J1277" i="46" a="1"/>
  <c r="J1277" i="46" s="1"/>
  <c r="J49" i="46" a="1"/>
  <c r="J49" i="46" s="1"/>
  <c r="C49" i="2" s="1"/>
  <c r="D49" i="2" s="1"/>
  <c r="J1283" i="46" a="1"/>
  <c r="J1283" i="46" s="1"/>
  <c r="J1422" i="46" a="1"/>
  <c r="J1422" i="46" s="1"/>
  <c r="J736" i="46" a="1"/>
  <c r="J736" i="46" s="1"/>
  <c r="J88" i="46" a="1"/>
  <c r="J88" i="46" s="1"/>
  <c r="C88" i="2" s="1"/>
  <c r="Q88" i="2" s="1"/>
  <c r="J638" i="46" a="1"/>
  <c r="J638" i="46" s="1"/>
  <c r="J203" i="46" a="1"/>
  <c r="J203" i="46" s="1"/>
  <c r="C203" i="2" s="1"/>
  <c r="D203" i="2" s="1"/>
  <c r="J750" i="46" a="1"/>
  <c r="J750" i="46" s="1"/>
  <c r="J815" i="46" a="1"/>
  <c r="J815" i="46" s="1"/>
  <c r="J549" i="46" a="1"/>
  <c r="J549" i="46" s="1"/>
  <c r="J1364" i="46" a="1"/>
  <c r="J1364" i="46" s="1"/>
  <c r="J710" i="46" a="1"/>
  <c r="J710" i="46" s="1"/>
  <c r="J1441" i="46" a="1"/>
  <c r="J1441" i="46" s="1"/>
  <c r="J307" i="46" a="1"/>
  <c r="J307" i="46" s="1"/>
  <c r="C307" i="2" s="1"/>
  <c r="Q307" i="2" s="1"/>
  <c r="J160" i="46" a="1"/>
  <c r="J160" i="46" s="1"/>
  <c r="C160" i="2" s="1"/>
  <c r="F160" i="2" s="1"/>
  <c r="J1477" i="46" a="1"/>
  <c r="J1477" i="46" s="1"/>
  <c r="J385" i="46" a="1"/>
  <c r="J385" i="46" s="1"/>
  <c r="C385" i="2" s="1"/>
  <c r="F385" i="2" s="1"/>
  <c r="J875" i="46" a="1"/>
  <c r="J875" i="46" s="1"/>
  <c r="J1342" i="46" a="1"/>
  <c r="J1342" i="46" s="1"/>
  <c r="J658" i="46" a="1"/>
  <c r="J658" i="46" s="1"/>
  <c r="J454" i="46" a="1"/>
  <c r="J454" i="46" s="1"/>
  <c r="C454" i="2" s="1"/>
  <c r="J254" i="46" a="1"/>
  <c r="J254" i="46" s="1"/>
  <c r="C254" i="2" s="1"/>
  <c r="J773" i="46" a="1"/>
  <c r="J773" i="46" s="1"/>
  <c r="J122" i="46" a="1"/>
  <c r="J122" i="46" s="1"/>
  <c r="C122" i="2" s="1"/>
  <c r="J149" i="46" a="1"/>
  <c r="J149" i="46" s="1"/>
  <c r="C149" i="2" s="1"/>
  <c r="D149" i="2" s="1"/>
  <c r="J1041" i="46" a="1"/>
  <c r="J1041" i="46" s="1"/>
  <c r="J1325" i="46" a="1"/>
  <c r="J1325" i="46" s="1"/>
  <c r="J521" i="46" a="1"/>
  <c r="J521" i="46" s="1"/>
  <c r="J470" i="46" a="1"/>
  <c r="J470" i="46" s="1"/>
  <c r="C470" i="2" s="1"/>
  <c r="J339" i="46" a="1"/>
  <c r="J339" i="46" s="1"/>
  <c r="C339" i="2" s="1"/>
  <c r="J670" i="46" a="1"/>
  <c r="J670" i="46" s="1"/>
  <c r="J13" i="46" a="1"/>
  <c r="J13" i="46" s="1"/>
  <c r="C13" i="2" s="1"/>
  <c r="Q13" i="2" s="1"/>
  <c r="J609" i="46" a="1"/>
  <c r="J609" i="46" s="1"/>
  <c r="J1029" i="46" a="1"/>
  <c r="J1029" i="46" s="1"/>
  <c r="J734" i="46" a="1"/>
  <c r="J734" i="46" s="1"/>
  <c r="J979" i="46" a="1"/>
  <c r="J979" i="46" s="1"/>
  <c r="J838" i="46" a="1"/>
  <c r="J838" i="46" s="1"/>
  <c r="J433" i="46" a="1"/>
  <c r="J433" i="46" s="1"/>
  <c r="C433" i="2" s="1"/>
  <c r="D433" i="2" s="1"/>
  <c r="J322" i="46" a="1"/>
  <c r="J322" i="46" s="1"/>
  <c r="C322" i="2" s="1"/>
  <c r="J799" i="46" a="1"/>
  <c r="J799" i="46" s="1"/>
  <c r="J1500" i="46" a="1"/>
  <c r="J1500" i="46" s="1"/>
  <c r="J741" i="46" a="1"/>
  <c r="J741" i="46" s="1"/>
  <c r="J258" i="46" a="1"/>
  <c r="J258" i="46" s="1"/>
  <c r="C258" i="2" s="1"/>
  <c r="J1296" i="46" a="1"/>
  <c r="J1296" i="46" s="1"/>
  <c r="J1166" i="46" a="1"/>
  <c r="J1166" i="46" s="1"/>
  <c r="J725" i="46" a="1"/>
  <c r="J725" i="46" s="1"/>
  <c r="J162" i="46" a="1"/>
  <c r="J162" i="46" s="1"/>
  <c r="C162" i="2" s="1"/>
  <c r="Q162" i="2" s="1"/>
  <c r="J1370" i="46" a="1"/>
  <c r="J1370" i="46" s="1"/>
  <c r="J268" i="46" a="1"/>
  <c r="J268" i="46" s="1"/>
  <c r="C268" i="2" s="1"/>
  <c r="J87" i="46" a="1"/>
  <c r="J87" i="46" s="1"/>
  <c r="C87" i="2" s="1"/>
  <c r="D87" i="2" s="1"/>
  <c r="J833" i="46" a="1"/>
  <c r="J833" i="46" s="1"/>
  <c r="J1384" i="46" a="1"/>
  <c r="J1384" i="46" s="1"/>
  <c r="J543" i="46" a="1"/>
  <c r="J543" i="46" s="1"/>
  <c r="J388" i="46" a="1"/>
  <c r="J388" i="46" s="1"/>
  <c r="C388" i="2" s="1"/>
  <c r="Q388" i="2" s="1"/>
  <c r="J225" i="46" a="1"/>
  <c r="J225" i="46" s="1"/>
  <c r="C225" i="2" s="1"/>
  <c r="J1218" i="46" a="1"/>
  <c r="J1218" i="46" s="1"/>
  <c r="J456" i="46" a="1"/>
  <c r="J456" i="46" s="1"/>
  <c r="C456" i="2" s="1"/>
  <c r="J448" i="46" a="1"/>
  <c r="J448" i="46" s="1"/>
  <c r="C448" i="2" s="1"/>
  <c r="J1389" i="46" a="1"/>
  <c r="J1389" i="46" s="1"/>
  <c r="J283" i="46" a="1"/>
  <c r="J283" i="46" s="1"/>
  <c r="C283" i="2" s="1"/>
  <c r="E283" i="2" s="1"/>
  <c r="J793" i="46" a="1"/>
  <c r="J793" i="46" s="1"/>
  <c r="J481" i="46" a="1"/>
  <c r="J481" i="46" s="1"/>
  <c r="C481" i="2" s="1"/>
  <c r="G481" i="2" s="1"/>
  <c r="J371" i="46" a="1"/>
  <c r="J371" i="46" s="1"/>
  <c r="C371" i="2" s="1"/>
  <c r="D371" i="2" s="1"/>
  <c r="J1280" i="46" a="1"/>
  <c r="J1280" i="46" s="1"/>
  <c r="J227" i="46" a="1"/>
  <c r="J227" i="46" s="1"/>
  <c r="C227" i="2" s="1"/>
  <c r="J172" i="46" a="1"/>
  <c r="J172" i="46" s="1"/>
  <c r="C172" i="2" s="1"/>
  <c r="J1197" i="46" a="1"/>
  <c r="J1197" i="46" s="1"/>
  <c r="J1335" i="46" a="1"/>
  <c r="J1335" i="46" s="1"/>
  <c r="J597" i="46" a="1"/>
  <c r="J597" i="46" s="1"/>
  <c r="J665" i="46" a="1"/>
  <c r="J665" i="46" s="1"/>
  <c r="J1016" i="46" a="1"/>
  <c r="J1016" i="46" s="1"/>
  <c r="J614" i="46" a="1"/>
  <c r="J614" i="46" s="1"/>
  <c r="J567" i="46" a="1"/>
  <c r="J567" i="46" s="1"/>
  <c r="J1127" i="46" a="1"/>
  <c r="J1127" i="46" s="1"/>
  <c r="J462" i="46" a="1"/>
  <c r="J462" i="46" s="1"/>
  <c r="C462" i="2" s="1"/>
  <c r="D462" i="2" s="1"/>
  <c r="J756" i="46" a="1"/>
  <c r="J756" i="46" s="1"/>
  <c r="J484" i="46" a="1"/>
  <c r="J484" i="46" s="1"/>
  <c r="C484" i="2" s="1"/>
  <c r="Q484" i="2" s="1"/>
  <c r="J467" i="46" a="1"/>
  <c r="J467" i="46" s="1"/>
  <c r="C467" i="2" s="1"/>
  <c r="D467" i="2" s="1"/>
  <c r="J418" i="46" a="1"/>
  <c r="J418" i="46" s="1"/>
  <c r="C418" i="2" s="1"/>
  <c r="D418" i="2" s="1"/>
  <c r="J835" i="46" a="1"/>
  <c r="J835" i="46" s="1"/>
  <c r="J533" i="46" a="1"/>
  <c r="J533" i="46" s="1"/>
  <c r="J1270" i="46" a="1"/>
  <c r="J1270" i="46" s="1"/>
  <c r="J1040" i="46" a="1"/>
  <c r="J1040" i="46" s="1"/>
  <c r="J119" i="46" a="1"/>
  <c r="J119" i="46" s="1"/>
  <c r="C119" i="2" s="1"/>
  <c r="E119" i="2" s="1"/>
  <c r="J695" i="46" a="1"/>
  <c r="J695" i="46" s="1"/>
  <c r="J1328" i="46" a="1"/>
  <c r="J1328" i="46" s="1"/>
  <c r="J859" i="46" a="1"/>
  <c r="J859" i="46" s="1"/>
  <c r="J717" i="46" a="1"/>
  <c r="J717" i="46" s="1"/>
  <c r="J938" i="46" a="1"/>
  <c r="J938" i="46" s="1"/>
  <c r="J288" i="46" a="1"/>
  <c r="J288" i="46" s="1"/>
  <c r="C288" i="2" s="1"/>
  <c r="Q288" i="2" s="1"/>
  <c r="J1091" i="46" a="1"/>
  <c r="J1091" i="46" s="1"/>
  <c r="J125" i="46" a="1"/>
  <c r="J125" i="46" s="1"/>
  <c r="C125" i="2" s="1"/>
  <c r="E125" i="2" s="1"/>
  <c r="J853" i="46" a="1"/>
  <c r="J853" i="46" s="1"/>
  <c r="J681" i="46" a="1"/>
  <c r="J681" i="46" s="1"/>
  <c r="J592" i="46" a="1"/>
  <c r="J592" i="46" s="1"/>
  <c r="J728" i="46" a="1"/>
  <c r="J728" i="46" s="1"/>
  <c r="J1201" i="46" a="1"/>
  <c r="J1201" i="46" s="1"/>
  <c r="J1522" i="46" a="1"/>
  <c r="J1522" i="46" s="1"/>
  <c r="J1048" i="46" a="1"/>
  <c r="J1048" i="46" s="1"/>
  <c r="J1199" i="46" a="1"/>
  <c r="J1199" i="46" s="1"/>
  <c r="J1286" i="46" a="1"/>
  <c r="J1286" i="46" s="1"/>
  <c r="J384" i="46" a="1"/>
  <c r="J384" i="46" s="1"/>
  <c r="C384" i="2" s="1"/>
  <c r="D384" i="2" s="1"/>
  <c r="J1252" i="46" a="1"/>
  <c r="J1252" i="46" s="1"/>
  <c r="J1190" i="46" a="1"/>
  <c r="J1190" i="46" s="1"/>
  <c r="J126" i="46" a="1"/>
  <c r="J126" i="46" s="1"/>
  <c r="C126" i="2" s="1"/>
  <c r="J1301" i="46" a="1"/>
  <c r="J1301" i="46" s="1"/>
  <c r="J138" i="46" a="1"/>
  <c r="J138" i="46" s="1"/>
  <c r="C138" i="2" s="1"/>
  <c r="E138" i="2" s="1"/>
  <c r="J740" i="46" a="1"/>
  <c r="J740" i="46" s="1"/>
  <c r="J416" i="46" a="1"/>
  <c r="J416" i="46" s="1"/>
  <c r="C416" i="2" s="1"/>
  <c r="D416" i="2" s="1"/>
  <c r="J400" i="46" a="1"/>
  <c r="J400" i="46" s="1"/>
  <c r="C400" i="2" s="1"/>
  <c r="D400" i="2" s="1"/>
  <c r="J970" i="46" a="1"/>
  <c r="J970" i="46" s="1"/>
  <c r="J1288" i="46" a="1"/>
  <c r="J1288" i="46" s="1"/>
  <c r="J569" i="46" a="1"/>
  <c r="J569" i="46" s="1"/>
  <c r="J1557" i="46" a="1"/>
  <c r="J1557" i="46" s="1"/>
  <c r="J1088" i="46" a="1"/>
  <c r="J1088" i="46" s="1"/>
  <c r="J601" i="46" a="1"/>
  <c r="J601" i="46" s="1"/>
  <c r="J805" i="46" a="1"/>
  <c r="J805" i="46" s="1"/>
  <c r="J1545" i="46" a="1"/>
  <c r="J1545" i="46" s="1"/>
  <c r="J41" i="46" a="1"/>
  <c r="J41" i="46" s="1"/>
  <c r="C41" i="2" s="1"/>
  <c r="E41" i="2" s="1"/>
  <c r="J1526" i="46" a="1"/>
  <c r="J1526" i="46" s="1"/>
  <c r="J613" i="46" a="1"/>
  <c r="J613" i="46" s="1"/>
  <c r="J469" i="46" a="1"/>
  <c r="J469" i="46" s="1"/>
  <c r="C469" i="2" s="1"/>
  <c r="E469" i="2" s="1"/>
  <c r="J33" i="46" a="1"/>
  <c r="J33" i="46" s="1"/>
  <c r="C33" i="2" s="1"/>
  <c r="D33" i="2" s="1"/>
  <c r="J409" i="46" a="1"/>
  <c r="J409" i="46" s="1"/>
  <c r="C409" i="2" s="1"/>
  <c r="E409" i="2" s="1"/>
  <c r="J759" i="46" a="1"/>
  <c r="J759" i="46" s="1"/>
  <c r="J1295" i="46" a="1"/>
  <c r="J1295" i="46" s="1"/>
  <c r="J581" i="46" a="1"/>
  <c r="J581" i="46" s="1"/>
  <c r="J253" i="46" a="1"/>
  <c r="J253" i="46" s="1"/>
  <c r="C253" i="2" s="1"/>
  <c r="J954" i="46" a="1"/>
  <c r="J954" i="46" s="1"/>
  <c r="J694" i="46" a="1"/>
  <c r="J694" i="46" s="1"/>
  <c r="J1497" i="46" a="1"/>
  <c r="J1497" i="46" s="1"/>
  <c r="J865" i="46" a="1"/>
  <c r="J865" i="46" s="1"/>
  <c r="J1179" i="46" a="1"/>
  <c r="J1179" i="46" s="1"/>
  <c r="J644" i="46" a="1"/>
  <c r="J644" i="46" s="1"/>
  <c r="J54" i="46" a="1"/>
  <c r="J54" i="46" s="1"/>
  <c r="C54" i="2" s="1"/>
  <c r="D54" i="2" s="1"/>
  <c r="J40" i="46" a="1"/>
  <c r="J40" i="46" s="1"/>
  <c r="C40" i="2" s="1"/>
  <c r="J500" i="46" a="1"/>
  <c r="J500" i="46" s="1"/>
  <c r="C500" i="2" s="1"/>
  <c r="J403" i="46" a="1"/>
  <c r="J403" i="46" s="1"/>
  <c r="C403" i="2" s="1"/>
  <c r="Q403" i="2" s="1"/>
  <c r="J1446" i="46" a="1"/>
  <c r="J1446" i="46" s="1"/>
  <c r="J356" i="46" a="1"/>
  <c r="J356" i="46" s="1"/>
  <c r="C356" i="2" s="1"/>
  <c r="D356" i="2" s="1"/>
  <c r="J1355" i="46" a="1"/>
  <c r="J1355" i="46" s="1"/>
  <c r="J639" i="46" a="1"/>
  <c r="J639" i="46" s="1"/>
  <c r="J515" i="46" a="1"/>
  <c r="J515" i="46" s="1"/>
  <c r="J1147" i="46" a="1"/>
  <c r="J1147" i="46" s="1"/>
  <c r="J524" i="46" a="1"/>
  <c r="J524" i="46" s="1"/>
  <c r="J1490" i="46" a="1"/>
  <c r="J1490" i="46" s="1"/>
  <c r="J31" i="46" a="1"/>
  <c r="J31" i="46" s="1"/>
  <c r="C31" i="2" s="1"/>
  <c r="Q31" i="2" s="1"/>
  <c r="J1032" i="46" a="1"/>
  <c r="J1032" i="46" s="1"/>
  <c r="J1367" i="46" a="1"/>
  <c r="J1367" i="46" s="1"/>
  <c r="J627" i="46" a="1"/>
  <c r="J627" i="46" s="1"/>
  <c r="J1330" i="46" a="1"/>
  <c r="J1330" i="46" s="1"/>
  <c r="J366" i="46" a="1"/>
  <c r="J366" i="46" s="1"/>
  <c r="C366" i="2" s="1"/>
  <c r="J1264" i="46" a="1"/>
  <c r="J1264" i="46" s="1"/>
  <c r="J1052" i="46" a="1"/>
  <c r="J1052" i="46" s="1"/>
  <c r="J1071" i="46" a="1"/>
  <c r="J1071" i="46" s="1"/>
  <c r="J1259" i="46" a="1"/>
  <c r="J1259" i="46" s="1"/>
  <c r="J493" i="46" a="1"/>
  <c r="J493" i="46" s="1"/>
  <c r="C493" i="2" s="1"/>
  <c r="G493" i="2" s="1"/>
  <c r="J948" i="46" a="1"/>
  <c r="J948" i="46" s="1"/>
  <c r="J1343" i="46" a="1"/>
  <c r="J1343" i="46" s="1"/>
  <c r="J683" i="46" a="1"/>
  <c r="J683" i="46" s="1"/>
  <c r="J450" i="46" a="1"/>
  <c r="J450" i="46" s="1"/>
  <c r="C450" i="2" s="1"/>
  <c r="J888" i="46" a="1"/>
  <c r="J888" i="46" s="1"/>
  <c r="J993" i="46" a="1"/>
  <c r="J993" i="46" s="1"/>
  <c r="J1478" i="46" a="1"/>
  <c r="J1478" i="46" s="1"/>
  <c r="J1445" i="46" a="1"/>
  <c r="J1445" i="46" s="1"/>
  <c r="J1567" i="46" a="1"/>
  <c r="J1567" i="46" s="1"/>
  <c r="J608" i="46" a="1"/>
  <c r="J608" i="46" s="1"/>
  <c r="J305" i="46" a="1"/>
  <c r="J305" i="46" s="1"/>
  <c r="C305" i="2" s="1"/>
  <c r="J216" i="46" a="1"/>
  <c r="J216" i="46" s="1"/>
  <c r="C216" i="2" s="1"/>
  <c r="J994" i="46" a="1"/>
  <c r="J994" i="46" s="1"/>
  <c r="J585" i="46" a="1"/>
  <c r="J585" i="46" s="1"/>
  <c r="J968" i="46" a="1"/>
  <c r="J968" i="46" s="1"/>
  <c r="J529" i="46" a="1"/>
  <c r="J529" i="46" s="1"/>
  <c r="J616" i="46" a="1"/>
  <c r="J616" i="46" s="1"/>
  <c r="J1100" i="46" a="1"/>
  <c r="J1100" i="46" s="1"/>
  <c r="J24" i="46" a="1"/>
  <c r="J24" i="46" s="1"/>
  <c r="C24" i="2" s="1"/>
  <c r="J57" i="46" a="1"/>
  <c r="J57" i="46" s="1"/>
  <c r="C57" i="2" s="1"/>
  <c r="J986" i="46" a="1"/>
  <c r="J986" i="46" s="1"/>
  <c r="J758" i="46" a="1"/>
  <c r="J758" i="46" s="1"/>
  <c r="J329" i="46" a="1"/>
  <c r="J329" i="46" s="1"/>
  <c r="C329" i="2" s="1"/>
  <c r="J668" i="46" a="1"/>
  <c r="J668" i="46" s="1"/>
  <c r="J387" i="46" a="1"/>
  <c r="J387" i="46" s="1"/>
  <c r="C387" i="2" s="1"/>
  <c r="Q387" i="2" s="1"/>
  <c r="J513" i="46" a="1"/>
  <c r="J513" i="46" s="1"/>
  <c r="J28" i="46" a="1"/>
  <c r="J28" i="46" s="1"/>
  <c r="C28" i="2" s="1"/>
  <c r="J237" i="46" a="1"/>
  <c r="J237" i="46" s="1"/>
  <c r="C237" i="2" s="1"/>
  <c r="J1323" i="46" a="1"/>
  <c r="J1323" i="46" s="1"/>
  <c r="J321" i="46" a="1"/>
  <c r="J321" i="46" s="1"/>
  <c r="C321" i="2" s="1"/>
  <c r="F321" i="2" s="1"/>
  <c r="J353" i="46" a="1"/>
  <c r="J353" i="46" s="1"/>
  <c r="C353" i="2" s="1"/>
  <c r="D353" i="2" s="1"/>
  <c r="J629" i="46" a="1"/>
  <c r="J629" i="46" s="1"/>
  <c r="J720" i="46" a="1"/>
  <c r="J720" i="46" s="1"/>
  <c r="J192" i="46" a="1"/>
  <c r="J192" i="46" s="1"/>
  <c r="C192" i="2" s="1"/>
  <c r="F192" i="2" s="1"/>
  <c r="J185" i="46" a="1"/>
  <c r="J185" i="46" s="1"/>
  <c r="C185" i="2" s="1"/>
  <c r="J490" i="46" a="1"/>
  <c r="J490" i="46" s="1"/>
  <c r="C490" i="2" s="1"/>
  <c r="J989" i="46" a="1"/>
  <c r="J989" i="46" s="1"/>
  <c r="J139" i="46" a="1"/>
  <c r="J139" i="46" s="1"/>
  <c r="C139" i="2" s="1"/>
  <c r="E139" i="2" s="1"/>
  <c r="J265" i="46" a="1"/>
  <c r="J265" i="46" s="1"/>
  <c r="C265" i="2" s="1"/>
  <c r="E265" i="2" s="1"/>
  <c r="J996" i="46" a="1"/>
  <c r="J996" i="46" s="1"/>
  <c r="J1117" i="46" a="1"/>
  <c r="J1117" i="46" s="1"/>
  <c r="J825" i="46" a="1"/>
  <c r="J825" i="46" s="1"/>
  <c r="J1558" i="46" a="1"/>
  <c r="J1558" i="46" s="1"/>
  <c r="J308" i="46" a="1"/>
  <c r="J308" i="46" s="1"/>
  <c r="C308" i="2" s="1"/>
  <c r="J1219" i="46" a="1"/>
  <c r="J1219" i="46" s="1"/>
  <c r="J121" i="46" a="1"/>
  <c r="J121" i="46" s="1"/>
  <c r="C121" i="2" s="1"/>
  <c r="Q121" i="2" s="1"/>
  <c r="J1443" i="46" a="1"/>
  <c r="J1443" i="46" s="1"/>
  <c r="J536" i="46" a="1"/>
  <c r="J536" i="46" s="1"/>
  <c r="J1023" i="46" a="1"/>
  <c r="J1023" i="46" s="1"/>
  <c r="J961" i="46" a="1"/>
  <c r="J961" i="46" s="1"/>
  <c r="J520" i="46" a="1"/>
  <c r="J520" i="46" s="1"/>
  <c r="J1485" i="46" a="1"/>
  <c r="J1485" i="46" s="1"/>
  <c r="J489" i="46" a="1"/>
  <c r="J489" i="46" s="1"/>
  <c r="C489" i="2" s="1"/>
  <c r="Q489" i="2" s="1"/>
  <c r="J183" i="46" a="1"/>
  <c r="J183" i="46" s="1"/>
  <c r="C183" i="2" s="1"/>
  <c r="Q183" i="2" s="1"/>
  <c r="J946" i="46" a="1"/>
  <c r="J946" i="46" s="1"/>
  <c r="J1162" i="46" a="1"/>
  <c r="J1162" i="46" s="1"/>
  <c r="J496" i="46" a="1"/>
  <c r="J496" i="46" s="1"/>
  <c r="C496" i="2" s="1"/>
  <c r="Q496" i="2" s="1"/>
  <c r="J1339" i="46" a="1"/>
  <c r="J1339" i="46" s="1"/>
  <c r="J1437" i="46" a="1"/>
  <c r="J1437" i="46" s="1"/>
  <c r="J522" i="46" a="1"/>
  <c r="J522" i="46" s="1"/>
  <c r="J1438" i="46" a="1"/>
  <c r="J1438" i="46" s="1"/>
  <c r="J63" i="46" a="1"/>
  <c r="J63" i="46" s="1"/>
  <c r="C63" i="2" s="1"/>
  <c r="F63" i="2" s="1"/>
  <c r="J299" i="46" a="1"/>
  <c r="J299" i="46" s="1"/>
  <c r="C299" i="2" s="1"/>
  <c r="E299" i="2" s="1"/>
  <c r="J829" i="46" a="1"/>
  <c r="J829" i="46" s="1"/>
  <c r="J1353" i="46" a="1"/>
  <c r="J1353" i="46" s="1"/>
  <c r="J766" i="46" a="1"/>
  <c r="J766" i="46" s="1"/>
  <c r="J473" i="46" a="1"/>
  <c r="J473" i="46" s="1"/>
  <c r="C473" i="2" s="1"/>
  <c r="J1556" i="46" a="1"/>
  <c r="J1556" i="46" s="1"/>
  <c r="J1363" i="46" a="1"/>
  <c r="J1363" i="46" s="1"/>
  <c r="J505" i="46" a="1"/>
  <c r="J505" i="46" s="1"/>
  <c r="J103" i="46" a="1"/>
  <c r="J103" i="46" s="1"/>
  <c r="C103" i="2" s="1"/>
  <c r="Q103" i="2" s="1"/>
  <c r="J563" i="46" a="1"/>
  <c r="J563" i="46" s="1"/>
  <c r="J1531" i="46" a="1"/>
  <c r="J1531" i="46" s="1"/>
  <c r="J1332" i="46" a="1"/>
  <c r="J1332" i="46" s="1"/>
  <c r="J6" i="46" a="1"/>
  <c r="J6" i="46" s="1"/>
  <c r="J113" i="46" a="1"/>
  <c r="J113" i="46" s="1"/>
  <c r="C113" i="2" s="1"/>
  <c r="J919" i="46" a="1"/>
  <c r="J919" i="46" s="1"/>
  <c r="J414" i="46" a="1"/>
  <c r="J414" i="46" s="1"/>
  <c r="C414" i="2" s="1"/>
  <c r="G414" i="2" s="1"/>
  <c r="J4" i="46" a="1"/>
  <c r="J4" i="46" s="1"/>
  <c r="C4" i="2" s="1"/>
  <c r="E4" i="2" s="1"/>
  <c r="J1473" i="46" a="1"/>
  <c r="J1473" i="46" s="1"/>
  <c r="J452" i="46" a="1"/>
  <c r="J452" i="46" s="1"/>
  <c r="C452" i="2" s="1"/>
  <c r="E452" i="2" s="1"/>
  <c r="J1550" i="46" a="1"/>
  <c r="J1550" i="46" s="1"/>
  <c r="J987" i="46" a="1"/>
  <c r="J987" i="46" s="1"/>
  <c r="J334" i="46" a="1"/>
  <c r="J334" i="46" s="1"/>
  <c r="C334" i="2" s="1"/>
  <c r="J857" i="46" a="1"/>
  <c r="J857" i="46" s="1"/>
  <c r="J1121" i="46" a="1"/>
  <c r="J1121" i="46" s="1"/>
  <c r="J271" i="46" a="1"/>
  <c r="J271" i="46" s="1"/>
  <c r="C271" i="2" s="1"/>
  <c r="J1519" i="46" a="1"/>
  <c r="J1519" i="46" s="1"/>
  <c r="J1416" i="46" a="1"/>
  <c r="J1416" i="46" s="1"/>
  <c r="J1262" i="46" a="1"/>
  <c r="J1262" i="46" s="1"/>
  <c r="J1308" i="46" a="1"/>
  <c r="J1308" i="46" s="1"/>
  <c r="J929" i="46" a="1"/>
  <c r="J929" i="46" s="1"/>
  <c r="J686" i="46" a="1"/>
  <c r="J686" i="46" s="1"/>
  <c r="J1565" i="46" a="1"/>
  <c r="J1565" i="46" s="1"/>
  <c r="J1212" i="46" a="1"/>
  <c r="J1212" i="46" s="1"/>
  <c r="J1311" i="46" a="1"/>
  <c r="J1311" i="46" s="1"/>
  <c r="J1028" i="46" a="1"/>
  <c r="J1028" i="46" s="1"/>
  <c r="J1385" i="46" a="1"/>
  <c r="J1385" i="46" s="1"/>
  <c r="J424" i="46" a="1"/>
  <c r="J424" i="46" s="1"/>
  <c r="C424" i="2" s="1"/>
  <c r="J1224" i="46" a="1"/>
  <c r="J1224" i="46" s="1"/>
  <c r="J679" i="46" a="1"/>
  <c r="J679" i="46" s="1"/>
  <c r="J1506" i="46" a="1"/>
  <c r="J1506" i="46" s="1"/>
  <c r="J180" i="46" a="1"/>
  <c r="J180" i="46" s="1"/>
  <c r="C180" i="2" s="1"/>
  <c r="J1223" i="46" a="1"/>
  <c r="J1223" i="46" s="1"/>
  <c r="J1268" i="46" a="1"/>
  <c r="J1268" i="46" s="1"/>
  <c r="J1145" i="46" a="1"/>
  <c r="J1145" i="46" s="1"/>
  <c r="J101" i="46" a="1"/>
  <c r="J101" i="46" s="1"/>
  <c r="C101" i="2" s="1"/>
  <c r="J458" i="46" a="1"/>
  <c r="J458" i="46" s="1"/>
  <c r="C458" i="2" s="1"/>
  <c r="J745" i="46" a="1"/>
  <c r="J745" i="46" s="1"/>
  <c r="J176" i="46" a="1"/>
  <c r="J176" i="46" s="1"/>
  <c r="C176" i="2" s="1"/>
  <c r="Q176" i="2" s="1"/>
  <c r="J1015" i="46" a="1"/>
  <c r="J1015" i="46" s="1"/>
  <c r="J770" i="46" a="1"/>
  <c r="J770" i="46" s="1"/>
  <c r="J1226" i="46" a="1"/>
  <c r="J1226" i="46" s="1"/>
  <c r="J752" i="46" a="1"/>
  <c r="J752" i="46" s="1"/>
  <c r="J1025" i="46" a="1"/>
  <c r="J1025" i="46" s="1"/>
  <c r="J1309" i="46" a="1"/>
  <c r="J1309" i="46" s="1"/>
  <c r="J255" i="46" a="1"/>
  <c r="J255" i="46" s="1"/>
  <c r="C255" i="2" s="1"/>
  <c r="Q255" i="2" s="1"/>
  <c r="J1549" i="46" a="1"/>
  <c r="J1549" i="46" s="1"/>
  <c r="J1554" i="46" a="1"/>
  <c r="J1554" i="46" s="1"/>
  <c r="J921" i="46" a="1"/>
  <c r="J921" i="46" s="1"/>
  <c r="J545" i="46" a="1"/>
  <c r="J545" i="46" s="1"/>
  <c r="J696" i="46" a="1"/>
  <c r="J696" i="46" s="1"/>
  <c r="J196" i="46" a="1"/>
  <c r="J196" i="46" s="1"/>
  <c r="C196" i="2" s="1"/>
  <c r="J1254" i="46" a="1"/>
  <c r="J1254" i="46" s="1"/>
  <c r="J902" i="46" a="1"/>
  <c r="J902" i="46" s="1"/>
  <c r="J737" i="46" a="1"/>
  <c r="J737" i="46" s="1"/>
  <c r="J1516" i="46" a="1"/>
  <c r="J1516" i="46" s="1"/>
  <c r="J127" i="46" a="1"/>
  <c r="J127" i="46" s="1"/>
  <c r="C127" i="2" s="1"/>
  <c r="F127" i="2" s="1"/>
  <c r="G127" i="2" s="1"/>
  <c r="J596" i="46" a="1"/>
  <c r="J596" i="46" s="1"/>
  <c r="J1107" i="46" a="1"/>
  <c r="J1107" i="46" s="1"/>
  <c r="J1369" i="46" a="1"/>
  <c r="J1369" i="46" s="1"/>
  <c r="J768" i="46" a="1"/>
  <c r="J768" i="46" s="1"/>
  <c r="J207" i="46" a="1"/>
  <c r="J207" i="46" s="1"/>
  <c r="C207" i="2" s="1"/>
  <c r="D207" i="2" s="1"/>
  <c r="J619" i="46" a="1"/>
  <c r="J619" i="46" s="1"/>
  <c r="J274" i="46" a="1"/>
  <c r="J274" i="46" s="1"/>
  <c r="C274" i="2" s="1"/>
  <c r="E274" i="2" s="1"/>
  <c r="J806" i="46" a="1"/>
  <c r="J806" i="46" s="1"/>
  <c r="J1014" i="46" a="1"/>
  <c r="J1014" i="46" s="1"/>
  <c r="J697" i="46" a="1"/>
  <c r="J697" i="46" s="1"/>
  <c r="J438" i="46" a="1"/>
  <c r="J438" i="46" s="1"/>
  <c r="C438" i="2" s="1"/>
  <c r="F438" i="2" s="1"/>
  <c r="J1570" i="46" a="1"/>
  <c r="J1570" i="46" s="1"/>
  <c r="J195" i="46" a="1"/>
  <c r="J195" i="46" s="1"/>
  <c r="C195" i="2" s="1"/>
  <c r="Q195" i="2" s="1"/>
  <c r="J1546" i="46" a="1"/>
  <c r="J1546" i="46" s="1"/>
  <c r="J73" i="46" a="1"/>
  <c r="J73" i="46" s="1"/>
  <c r="C73" i="2" s="1"/>
  <c r="F73" i="2" s="1"/>
  <c r="G73" i="2" s="1"/>
  <c r="J1161" i="46" a="1"/>
  <c r="J1161" i="46" s="1"/>
  <c r="J648" i="46" a="1"/>
  <c r="J648" i="46" s="1"/>
  <c r="J219" i="46" a="1"/>
  <c r="J219" i="46" s="1"/>
  <c r="C219" i="2" s="1"/>
  <c r="E219" i="2" s="1"/>
  <c r="J836" i="46" a="1"/>
  <c r="J836" i="46" s="1"/>
  <c r="J952" i="46" a="1"/>
  <c r="J952" i="46" s="1"/>
  <c r="J935" i="46" a="1"/>
  <c r="J935" i="46" s="1"/>
  <c r="J412" i="46" a="1"/>
  <c r="J412" i="46" s="1"/>
  <c r="C412" i="2" s="1"/>
  <c r="F412" i="2" s="1"/>
  <c r="J1449" i="46" a="1"/>
  <c r="J1449" i="46" s="1"/>
  <c r="J700" i="46" a="1"/>
  <c r="J700" i="46" s="1"/>
  <c r="J1240" i="46" a="1"/>
  <c r="J1240" i="46" s="1"/>
  <c r="J1072" i="46" a="1"/>
  <c r="J1072" i="46" s="1"/>
  <c r="J276" i="46" a="1"/>
  <c r="J276" i="46" s="1"/>
  <c r="C276" i="2" s="1"/>
  <c r="J890" i="46" a="1"/>
  <c r="J890" i="46" s="1"/>
  <c r="J757" i="46" a="1"/>
  <c r="J757" i="46" s="1"/>
  <c r="J1439" i="46" a="1"/>
  <c r="J1439" i="46" s="1"/>
  <c r="J1114" i="46" a="1"/>
  <c r="J1114" i="46" s="1"/>
  <c r="J820" i="46" a="1"/>
  <c r="J820" i="46" s="1"/>
  <c r="J1293" i="46" a="1"/>
  <c r="J1293" i="46" s="1"/>
  <c r="J374" i="46" a="1"/>
  <c r="J374" i="46" s="1"/>
  <c r="C374" i="2" s="1"/>
  <c r="F374" i="2" s="1"/>
  <c r="J304" i="46" a="1"/>
  <c r="J304" i="46" s="1"/>
  <c r="C304" i="2" s="1"/>
  <c r="J355" i="46" a="1"/>
  <c r="J355" i="46" s="1"/>
  <c r="C355" i="2" s="1"/>
  <c r="J45" i="46" a="1"/>
  <c r="J45" i="46" s="1"/>
  <c r="C45" i="2" s="1"/>
  <c r="D45" i="2" s="1"/>
  <c r="J764" i="46" a="1"/>
  <c r="J764" i="46" s="1"/>
  <c r="J880" i="46" a="1"/>
  <c r="J880" i="46" s="1"/>
  <c r="J618" i="46" a="1"/>
  <c r="J618" i="46" s="1"/>
  <c r="J1528" i="46" a="1"/>
  <c r="J1528" i="46" s="1"/>
  <c r="J555" i="46" a="1"/>
  <c r="J555" i="46" s="1"/>
  <c r="J654" i="46" a="1"/>
  <c r="J654" i="46" s="1"/>
  <c r="J1501" i="46" a="1"/>
  <c r="J1501" i="46" s="1"/>
  <c r="J1169" i="46" a="1"/>
  <c r="J1169" i="46" s="1"/>
  <c r="J807" i="46" a="1"/>
  <c r="J807" i="46" s="1"/>
  <c r="J200" i="46" a="1"/>
  <c r="J200" i="46" s="1"/>
  <c r="C200" i="2" s="1"/>
  <c r="D200" i="2" s="1"/>
  <c r="J730" i="46" a="1"/>
  <c r="J730" i="46" s="1"/>
  <c r="J22" i="46" a="1"/>
  <c r="J22" i="46" s="1"/>
  <c r="C22" i="2" s="1"/>
  <c r="F22" i="2" s="1"/>
  <c r="G22" i="2" s="1"/>
  <c r="J1266" i="46" a="1"/>
  <c r="J1266" i="46" s="1"/>
  <c r="J792" i="46" a="1"/>
  <c r="J792" i="46" s="1"/>
  <c r="J1573" i="46" a="1"/>
  <c r="J1573" i="46" s="1"/>
  <c r="J949" i="46" a="1"/>
  <c r="J949" i="46" s="1"/>
  <c r="J631" i="46" a="1"/>
  <c r="J631" i="46" s="1"/>
  <c r="J273" i="46" a="1"/>
  <c r="J273" i="46" s="1"/>
  <c r="C273" i="2" s="1"/>
  <c r="Q273" i="2" s="1"/>
  <c r="J1225" i="46" a="1"/>
  <c r="J1225" i="46" s="1"/>
  <c r="J177" i="46" a="1"/>
  <c r="J177" i="46" s="1"/>
  <c r="C177" i="2" s="1"/>
  <c r="F177" i="2" s="1"/>
  <c r="G177" i="2" s="1"/>
  <c r="J455" i="46" a="1"/>
  <c r="J455" i="46" s="1"/>
  <c r="C455" i="2" s="1"/>
  <c r="F455" i="2" s="1"/>
  <c r="J882" i="46" a="1"/>
  <c r="J882" i="46" s="1"/>
  <c r="J1243" i="46" a="1"/>
  <c r="J1243" i="46" s="1"/>
  <c r="J1141" i="46" a="1"/>
  <c r="J1141" i="46" s="1"/>
  <c r="J272" i="46" a="1"/>
  <c r="J272" i="46" s="1"/>
  <c r="C272" i="2" s="1"/>
  <c r="E272" i="2" s="1"/>
  <c r="J25" i="46" a="1"/>
  <c r="J25" i="46" s="1"/>
  <c r="C25" i="2" s="1"/>
  <c r="E25" i="2" s="1"/>
  <c r="J575" i="46" a="1"/>
  <c r="J575" i="46" s="1"/>
  <c r="J877" i="46" a="1"/>
  <c r="J877" i="46" s="1"/>
  <c r="J1425" i="46" a="1"/>
  <c r="J1425" i="46" s="1"/>
  <c r="J1186" i="46" a="1"/>
  <c r="J1186" i="46" s="1"/>
  <c r="J466" i="46" a="1"/>
  <c r="J466" i="46" s="1"/>
  <c r="C466" i="2" s="1"/>
  <c r="J55" i="46" a="1"/>
  <c r="J55" i="46" s="1"/>
  <c r="C55" i="2" s="1"/>
  <c r="Q55" i="2" s="1"/>
  <c r="J1504" i="46" a="1"/>
  <c r="J1504" i="46" s="1"/>
  <c r="J693" i="46" a="1"/>
  <c r="J693" i="46" s="1"/>
  <c r="J482" i="46" a="1"/>
  <c r="J482" i="46" s="1"/>
  <c r="C482" i="2" s="1"/>
  <c r="G482" i="2" s="1"/>
  <c r="G4" i="46"/>
  <c r="J1120" i="46" a="1"/>
  <c r="J1120" i="46" s="1"/>
  <c r="J1464" i="46" a="1"/>
  <c r="J1464" i="46" s="1"/>
  <c r="J1164" i="46" a="1"/>
  <c r="J1164" i="46" s="1"/>
  <c r="J827" i="46" a="1"/>
  <c r="J827" i="46" s="1"/>
  <c r="J780" i="46" a="1"/>
  <c r="J780" i="46" s="1"/>
  <c r="J365" i="46" a="1"/>
  <c r="J365" i="46" s="1"/>
  <c r="C365" i="2" s="1"/>
  <c r="E365" i="2" s="1"/>
  <c r="J34" i="46" a="1"/>
  <c r="J34" i="46" s="1"/>
  <c r="C34" i="2" s="1"/>
  <c r="Q34" i="2" s="1"/>
  <c r="J15" i="46" a="1"/>
  <c r="J15" i="46" s="1"/>
  <c r="C15" i="2" s="1"/>
  <c r="E15" i="2" s="1"/>
  <c r="J440" i="46" a="1"/>
  <c r="J440" i="46" s="1"/>
  <c r="C440" i="2" s="1"/>
  <c r="E440" i="2" s="1"/>
  <c r="J519" i="46" a="1"/>
  <c r="J519" i="46" s="1"/>
  <c r="J920" i="46" a="1"/>
  <c r="J920" i="46" s="1"/>
  <c r="J480" i="46" a="1"/>
  <c r="J480" i="46" s="1"/>
  <c r="C480" i="2" s="1"/>
  <c r="Q480" i="2" s="1"/>
  <c r="J1458" i="46" a="1"/>
  <c r="J1458" i="46" s="1"/>
  <c r="J244" i="46" a="1"/>
  <c r="J244" i="46" s="1"/>
  <c r="C244" i="2" s="1"/>
  <c r="F244" i="2" s="1"/>
  <c r="J1022" i="46" a="1"/>
  <c r="J1022" i="46" s="1"/>
  <c r="J662" i="46" a="1"/>
  <c r="J662" i="46" s="1"/>
  <c r="J194" i="46" a="1"/>
  <c r="J194" i="46" s="1"/>
  <c r="C194" i="2" s="1"/>
  <c r="Q194" i="2" s="1"/>
  <c r="J8" i="46" a="1"/>
  <c r="J8" i="46" s="1"/>
  <c r="C8" i="2" s="1"/>
  <c r="Q8" i="2" s="1"/>
  <c r="J1307" i="46" a="1"/>
  <c r="J1307" i="46" s="1"/>
  <c r="J1351" i="46" a="1"/>
  <c r="J1351" i="46" s="1"/>
  <c r="J963" i="46" a="1"/>
  <c r="J963" i="46" s="1"/>
  <c r="J261" i="46" a="1"/>
  <c r="J261" i="46" s="1"/>
  <c r="C261" i="2" s="1"/>
  <c r="D261" i="2" s="1"/>
  <c r="J1312" i="46" a="1"/>
  <c r="J1312" i="46" s="1"/>
  <c r="J856" i="46" a="1"/>
  <c r="J856" i="46" s="1"/>
  <c r="J810" i="46" a="1"/>
  <c r="J810" i="46" s="1"/>
  <c r="J1192" i="46" a="1"/>
  <c r="J1192" i="46" s="1"/>
  <c r="J1207" i="46" a="1"/>
  <c r="J1207" i="46" s="1"/>
  <c r="J464" i="46" a="1"/>
  <c r="J464" i="46" s="1"/>
  <c r="C464" i="2" s="1"/>
  <c r="F464" i="2" s="1"/>
  <c r="J423" i="46" a="1"/>
  <c r="J423" i="46" s="1"/>
  <c r="C423" i="2" s="1"/>
  <c r="E423" i="2" s="1"/>
  <c r="J988" i="46" a="1"/>
  <c r="J988" i="46" s="1"/>
  <c r="J1496" i="46" a="1"/>
  <c r="J1496" i="46" s="1"/>
  <c r="J950" i="46" a="1"/>
  <c r="J950" i="46" s="1"/>
  <c r="J826" i="46" a="1"/>
  <c r="J826" i="46" s="1"/>
  <c r="J517" i="46" a="1"/>
  <c r="J517" i="46" s="1"/>
  <c r="J485" i="46" a="1"/>
  <c r="J485" i="46" s="1"/>
  <c r="C485" i="2" s="1"/>
  <c r="J1143" i="46" a="1"/>
  <c r="J1143" i="46" s="1"/>
  <c r="J749" i="46" a="1"/>
  <c r="J749" i="46" s="1"/>
  <c r="J690" i="46" a="1"/>
  <c r="J690" i="46" s="1"/>
  <c r="J378" i="46" a="1"/>
  <c r="J378" i="46" s="1"/>
  <c r="C378" i="2" s="1"/>
  <c r="F378" i="2" s="1"/>
  <c r="J1430" i="46" a="1"/>
  <c r="J1430" i="46" s="1"/>
  <c r="J600" i="46" a="1"/>
  <c r="J600" i="46" s="1"/>
  <c r="J526" i="46" a="1"/>
  <c r="J526" i="46" s="1"/>
  <c r="J878" i="46" a="1"/>
  <c r="J878" i="46" s="1"/>
  <c r="J14" i="46" a="1"/>
  <c r="J14" i="46" s="1"/>
  <c r="C14" i="2" s="1"/>
  <c r="D14" i="2" s="1"/>
  <c r="J437" i="46" a="1"/>
  <c r="J437" i="46" s="1"/>
  <c r="C437" i="2" s="1"/>
  <c r="F437" i="2" s="1"/>
  <c r="J487" i="46" a="1"/>
  <c r="J487" i="46" s="1"/>
  <c r="C487" i="2" s="1"/>
  <c r="G487" i="2" s="1"/>
  <c r="J1241" i="46" a="1"/>
  <c r="J1241" i="46" s="1"/>
  <c r="J903" i="46" a="1"/>
  <c r="J903" i="46" s="1"/>
  <c r="J844" i="46" a="1"/>
  <c r="J844" i="46" s="1"/>
  <c r="J1188" i="46" a="1"/>
  <c r="J1188" i="46" s="1"/>
  <c r="J664" i="46" a="1"/>
  <c r="J664" i="46" s="1"/>
  <c r="J623" i="46" a="1"/>
  <c r="J623" i="46" s="1"/>
  <c r="J278" i="46" a="1"/>
  <c r="J278" i="46" s="1"/>
  <c r="C278" i="2" s="1"/>
  <c r="E278" i="2" s="1"/>
  <c r="J1250" i="46" a="1"/>
  <c r="J1250" i="46" s="1"/>
  <c r="J1274" i="46" a="1"/>
  <c r="J1274" i="46" s="1"/>
  <c r="J1109" i="46" a="1"/>
  <c r="J1109" i="46" s="1"/>
  <c r="J96" i="46" a="1"/>
  <c r="J96" i="46" s="1"/>
  <c r="C96" i="2" s="1"/>
  <c r="F96" i="2" s="1"/>
  <c r="J211" i="46" a="1"/>
  <c r="J211" i="46" s="1"/>
  <c r="C211" i="2" s="1"/>
  <c r="Q211" i="2" s="1"/>
  <c r="J881" i="46" a="1"/>
  <c r="J881" i="46" s="1"/>
  <c r="J637" i="46" a="1"/>
  <c r="J637" i="46" s="1"/>
  <c r="J1461" i="46" a="1"/>
  <c r="J1461" i="46" s="1"/>
  <c r="J18" i="46" a="1"/>
  <c r="J18" i="46" s="1"/>
  <c r="C18" i="2" s="1"/>
  <c r="E18" i="2" s="1"/>
  <c r="J60" i="46" a="1"/>
  <c r="J60" i="46" s="1"/>
  <c r="C60" i="2" s="1"/>
  <c r="Q60" i="2" s="1"/>
  <c r="J714" i="46" a="1"/>
  <c r="J714" i="46" s="1"/>
  <c r="G210" i="46"/>
  <c r="F210" i="46"/>
  <c r="F807" i="46"/>
  <c r="G807" i="46"/>
  <c r="G1181" i="46"/>
  <c r="F1181" i="46"/>
  <c r="G539" i="46"/>
  <c r="F539" i="46"/>
  <c r="G1089" i="46"/>
  <c r="F1089" i="46"/>
  <c r="F489" i="46"/>
  <c r="G489" i="46"/>
  <c r="G388" i="46"/>
  <c r="F388" i="46"/>
  <c r="G530" i="46"/>
  <c r="F530" i="46"/>
  <c r="G1302" i="46"/>
  <c r="F1302" i="46"/>
  <c r="F523" i="46"/>
  <c r="G523" i="46"/>
  <c r="G1007" i="46"/>
  <c r="F1007" i="46"/>
  <c r="F1426" i="46"/>
  <c r="G1426" i="46"/>
  <c r="F42" i="46"/>
  <c r="G42" i="46"/>
  <c r="G924" i="46"/>
  <c r="F924" i="46"/>
  <c r="G340" i="46"/>
  <c r="F340" i="46"/>
  <c r="CV65" i="161"/>
  <c r="D181" i="2"/>
  <c r="F188" i="2"/>
  <c r="G188" i="2" s="1"/>
  <c r="Q12" i="2"/>
  <c r="F280" i="2"/>
  <c r="G280" i="2" s="1"/>
  <c r="G405" i="2"/>
  <c r="Q90" i="2"/>
  <c r="Q478" i="2"/>
  <c r="F432" i="2"/>
  <c r="Q312" i="2"/>
  <c r="E401" i="2"/>
  <c r="E90" i="2"/>
  <c r="Q61" i="2"/>
  <c r="F90" i="2"/>
  <c r="G90" i="2" s="1"/>
  <c r="Q351" i="2"/>
  <c r="D319" i="2"/>
  <c r="D84" i="2"/>
  <c r="E312" i="2"/>
  <c r="D405" i="2"/>
  <c r="G351" i="2"/>
  <c r="E319" i="2"/>
  <c r="E9" i="2"/>
  <c r="E84" i="2"/>
  <c r="D312" i="2"/>
  <c r="D351" i="2"/>
  <c r="F61" i="2"/>
  <c r="G61" i="2" s="1"/>
  <c r="Q319" i="2"/>
  <c r="F294" i="2"/>
  <c r="G294" i="2" s="1"/>
  <c r="F9" i="2"/>
  <c r="G9" i="2" s="1"/>
  <c r="F390" i="2"/>
  <c r="Q476" i="2"/>
  <c r="Q120" i="2"/>
  <c r="Q106" i="2"/>
  <c r="F351" i="2"/>
  <c r="D61" i="2"/>
  <c r="Q9" i="2"/>
  <c r="E476" i="2"/>
  <c r="F368" i="2"/>
  <c r="F120" i="2"/>
  <c r="G120" i="2" s="1"/>
  <c r="G478" i="2"/>
  <c r="F106" i="2"/>
  <c r="G106" i="2" s="1"/>
  <c r="E432" i="2"/>
  <c r="G476" i="2"/>
  <c r="D368" i="2"/>
  <c r="E120" i="2"/>
  <c r="E478" i="2"/>
  <c r="D432" i="2"/>
  <c r="D12" i="2"/>
  <c r="D243" i="2"/>
  <c r="Q405" i="2"/>
  <c r="D274" i="2"/>
  <c r="Q318" i="2"/>
  <c r="F241" i="2"/>
  <c r="G241" i="2" s="1"/>
  <c r="E446" i="2"/>
  <c r="D105" i="2"/>
  <c r="G443" i="2"/>
  <c r="F382" i="2"/>
  <c r="Q91" i="2"/>
  <c r="F105" i="2"/>
  <c r="G105" i="2" s="1"/>
  <c r="F443" i="2"/>
  <c r="F352" i="2"/>
  <c r="F461" i="2"/>
  <c r="E241" i="2"/>
  <c r="D446" i="2"/>
  <c r="Q231" i="2"/>
  <c r="F492" i="2"/>
  <c r="Q468" i="2"/>
  <c r="E32" i="2"/>
  <c r="E461" i="2"/>
  <c r="E434" i="2"/>
  <c r="F231" i="2"/>
  <c r="G231" i="2" s="1"/>
  <c r="D492" i="2"/>
  <c r="D468" i="2"/>
  <c r="Q154" i="2"/>
  <c r="Q53" i="2"/>
  <c r="F43" i="2"/>
  <c r="G43" i="2" s="1"/>
  <c r="Q461" i="2"/>
  <c r="D434" i="2"/>
  <c r="G492" i="2"/>
  <c r="E318" i="2"/>
  <c r="E154" i="2"/>
  <c r="E53" i="2"/>
  <c r="D221" i="2"/>
  <c r="F234" i="2"/>
  <c r="G234" i="2" s="1"/>
  <c r="E345" i="2"/>
  <c r="E43" i="2"/>
  <c r="G434" i="2"/>
  <c r="D51" i="2"/>
  <c r="D91" i="2"/>
  <c r="F345" i="2"/>
  <c r="G446" i="2"/>
  <c r="G371" i="2"/>
  <c r="D125" i="2"/>
  <c r="E467" i="2"/>
  <c r="F288" i="2"/>
  <c r="G288" i="2" s="1"/>
  <c r="G384" i="2"/>
  <c r="D119" i="2"/>
  <c r="E288" i="2"/>
  <c r="F125" i="2"/>
  <c r="G125" i="2" s="1"/>
  <c r="F400" i="2"/>
  <c r="D469" i="2"/>
  <c r="D162" i="2"/>
  <c r="F87" i="2"/>
  <c r="G87" i="2" s="1"/>
  <c r="E388" i="2"/>
  <c r="Q225" i="2"/>
  <c r="F448" i="2"/>
  <c r="D283" i="2"/>
  <c r="F172" i="2"/>
  <c r="G172" i="2" s="1"/>
  <c r="G467" i="2"/>
  <c r="Q119" i="2"/>
  <c r="Q125" i="2"/>
  <c r="F469" i="2"/>
  <c r="F409" i="2"/>
  <c r="E162" i="2"/>
  <c r="Q87" i="2"/>
  <c r="E225" i="2"/>
  <c r="D448" i="2"/>
  <c r="Q283" i="2"/>
  <c r="F481" i="2"/>
  <c r="E371" i="2"/>
  <c r="Q172" i="2"/>
  <c r="F467" i="2"/>
  <c r="G418" i="2"/>
  <c r="F119" i="2"/>
  <c r="G119" i="2" s="1"/>
  <c r="Q469" i="2"/>
  <c r="G409" i="2"/>
  <c r="F162" i="2"/>
  <c r="G162" i="2" s="1"/>
  <c r="E87" i="2"/>
  <c r="E448" i="2"/>
  <c r="F283" i="2"/>
  <c r="G283" i="2" s="1"/>
  <c r="Q481" i="2"/>
  <c r="F371" i="2"/>
  <c r="E462" i="2"/>
  <c r="Q371" i="2"/>
  <c r="Q462" i="2"/>
  <c r="Q418" i="2"/>
  <c r="D409" i="2"/>
  <c r="F418" i="2"/>
  <c r="Q416" i="2"/>
  <c r="F41" i="2"/>
  <c r="G41" i="2" s="1"/>
  <c r="F33" i="2"/>
  <c r="G33" i="2" s="1"/>
  <c r="Q409" i="2"/>
  <c r="E418" i="2"/>
  <c r="D288" i="2"/>
  <c r="E384" i="2"/>
  <c r="D41" i="2"/>
  <c r="F462" i="2"/>
  <c r="F484" i="2"/>
  <c r="Q41" i="2"/>
  <c r="D280" i="2"/>
  <c r="G336" i="2"/>
  <c r="G469" i="2"/>
  <c r="D336" i="2"/>
  <c r="G147" i="2"/>
  <c r="Q336" i="2"/>
  <c r="G319" i="2"/>
  <c r="E294" i="2"/>
  <c r="Q345" i="2"/>
  <c r="E54" i="2"/>
  <c r="F54" i="2"/>
  <c r="G54" i="2" s="1"/>
  <c r="G325" i="2"/>
  <c r="F195" i="2"/>
  <c r="G195" i="2" s="1"/>
  <c r="E414" i="2"/>
  <c r="D4" i="2"/>
  <c r="F255" i="2"/>
  <c r="G255" i="2" s="1"/>
  <c r="F207" i="2"/>
  <c r="G207" i="2" s="1"/>
  <c r="E195" i="2"/>
  <c r="F4" i="2"/>
  <c r="G4" i="2" s="1"/>
  <c r="D480" i="2"/>
  <c r="D255" i="2"/>
  <c r="E271" i="2"/>
  <c r="E207" i="2"/>
  <c r="F103" i="2"/>
  <c r="G103" i="2" s="1"/>
  <c r="Q4" i="2"/>
  <c r="G452" i="2"/>
  <c r="E255" i="2"/>
  <c r="F274" i="2"/>
  <c r="G274" i="2" s="1"/>
  <c r="F45" i="2"/>
  <c r="G45" i="2" s="1"/>
  <c r="Q207" i="2"/>
  <c r="E103" i="2"/>
  <c r="F403" i="2"/>
  <c r="E356" i="2"/>
  <c r="E403" i="2"/>
  <c r="F356" i="2"/>
  <c r="G318" i="2"/>
  <c r="G312" i="2"/>
  <c r="E383" i="2"/>
  <c r="D239" i="2"/>
  <c r="E243" i="2"/>
  <c r="D401" i="2"/>
  <c r="D496" i="2"/>
  <c r="Q239" i="2"/>
  <c r="Q181" i="2"/>
  <c r="G401" i="2"/>
  <c r="E471" i="2"/>
  <c r="F428" i="2"/>
  <c r="E47" i="2"/>
  <c r="D428" i="2"/>
  <c r="D222" i="2"/>
  <c r="G428" i="2"/>
  <c r="D370" i="2"/>
  <c r="F171" i="2"/>
  <c r="G171" i="2" s="1"/>
  <c r="F256" i="2"/>
  <c r="G256" i="2" s="1"/>
  <c r="D256" i="2"/>
  <c r="F497" i="2"/>
  <c r="Q430" i="2"/>
  <c r="Q147" i="2"/>
  <c r="Q42" i="2"/>
  <c r="F239" i="2"/>
  <c r="G239" i="2" s="1"/>
  <c r="F181" i="2"/>
  <c r="G181" i="2" s="1"/>
  <c r="Q280" i="2"/>
  <c r="E42" i="2"/>
  <c r="G391" i="2"/>
  <c r="Q294" i="2"/>
  <c r="F243" i="2"/>
  <c r="G243" i="2" s="1"/>
  <c r="E391" i="2"/>
  <c r="Q391" i="2"/>
  <c r="F42" i="2"/>
  <c r="G42" i="2" s="1"/>
  <c r="G368" i="2"/>
  <c r="F391" i="2"/>
  <c r="E336" i="2"/>
  <c r="Q401" i="2"/>
  <c r="E147" i="2"/>
  <c r="F330" i="2"/>
  <c r="G330" i="2" s="1"/>
  <c r="Q460" i="2"/>
  <c r="D210" i="2"/>
  <c r="G460" i="2"/>
  <c r="E497" i="2"/>
  <c r="E178" i="2"/>
  <c r="D497" i="2"/>
  <c r="Q210" i="2"/>
  <c r="D30" i="2"/>
  <c r="F252" i="2"/>
  <c r="G252" i="2" s="1"/>
  <c r="Q497" i="2"/>
  <c r="E210" i="2"/>
  <c r="F178" i="2"/>
  <c r="G178" i="2" s="1"/>
  <c r="E30" i="2"/>
  <c r="D178" i="2"/>
  <c r="E155" i="2"/>
  <c r="D195" i="2"/>
  <c r="F219" i="2"/>
  <c r="G219" i="2" s="1"/>
  <c r="G403" i="2"/>
  <c r="Q356" i="2"/>
  <c r="E22" i="2"/>
  <c r="G356" i="2"/>
  <c r="E464" i="2"/>
  <c r="G412" i="2"/>
  <c r="D15" i="2"/>
  <c r="Q15" i="2"/>
  <c r="E45" i="2"/>
  <c r="E55" i="2"/>
  <c r="D412" i="2"/>
  <c r="Q45" i="2"/>
  <c r="Q54" i="2"/>
  <c r="E480" i="2"/>
  <c r="G464" i="2"/>
  <c r="G480" i="2"/>
  <c r="F55" i="2"/>
  <c r="G55" i="2" s="1"/>
  <c r="F440" i="2"/>
  <c r="Q244" i="2"/>
  <c r="F261" i="2"/>
  <c r="G261" i="2" s="1"/>
  <c r="F138" i="2"/>
  <c r="G138" i="2" s="1"/>
  <c r="D403" i="2"/>
  <c r="D493" i="2"/>
  <c r="Q108" i="2"/>
  <c r="F221" i="2"/>
  <c r="G221" i="2" s="1"/>
  <c r="D382" i="2"/>
  <c r="D234" i="2"/>
  <c r="E168" i="2"/>
  <c r="Q383" i="2"/>
  <c r="Q159" i="2"/>
  <c r="E66" i="2"/>
  <c r="E352" i="2"/>
  <c r="E51" i="2"/>
  <c r="G406" i="2"/>
  <c r="Q69" i="2"/>
  <c r="G168" i="2"/>
  <c r="E46" i="2"/>
  <c r="D69" i="2"/>
  <c r="E124" i="2"/>
  <c r="Q208" i="2"/>
  <c r="G157" i="2"/>
  <c r="G142" i="2"/>
  <c r="F212" i="2"/>
  <c r="G212" i="2" s="1"/>
  <c r="Q128" i="2"/>
  <c r="Q316" i="2"/>
  <c r="Q436" i="2"/>
  <c r="E212" i="2"/>
  <c r="G316" i="2"/>
  <c r="F436" i="2"/>
  <c r="D449" i="2"/>
  <c r="F72" i="2"/>
  <c r="G72" i="2" s="1"/>
  <c r="G498" i="2"/>
  <c r="Q161" i="2"/>
  <c r="D350" i="2"/>
  <c r="E89" i="2"/>
  <c r="D161" i="2"/>
  <c r="Q50" i="2"/>
  <c r="E377" i="2"/>
  <c r="G430" i="2"/>
  <c r="F30" i="2"/>
  <c r="G30" i="2" s="1"/>
  <c r="D430" i="2"/>
  <c r="D173" i="2"/>
  <c r="E136" i="2"/>
  <c r="E76" i="2"/>
  <c r="G431" i="2"/>
  <c r="F317" i="2"/>
  <c r="G317" i="2" s="1"/>
  <c r="Q435" i="2"/>
  <c r="F430" i="2"/>
  <c r="E314" i="2"/>
  <c r="F173" i="2"/>
  <c r="G173" i="2" s="1"/>
  <c r="F155" i="2"/>
  <c r="G155" i="2" s="1"/>
  <c r="D157" i="2"/>
  <c r="F460" i="2"/>
  <c r="D115" i="2"/>
  <c r="E431" i="2"/>
  <c r="E317" i="2"/>
  <c r="E252" i="2"/>
  <c r="E460" i="2"/>
  <c r="Q431" i="2"/>
  <c r="Q317" i="2"/>
  <c r="Q198" i="2"/>
  <c r="D267" i="2"/>
  <c r="D431" i="2"/>
  <c r="D317" i="2"/>
  <c r="D435" i="2"/>
  <c r="E330" i="2"/>
  <c r="F5" i="2"/>
  <c r="G5" i="2" s="1"/>
  <c r="D164" i="2"/>
  <c r="D147" i="2"/>
  <c r="Q124" i="2"/>
  <c r="D269" i="2"/>
  <c r="D188" i="2"/>
  <c r="F427" i="2"/>
  <c r="E427" i="2"/>
  <c r="Q141" i="2"/>
  <c r="E358" i="2"/>
  <c r="F197" i="2"/>
  <c r="G197" i="2" s="1"/>
  <c r="Q277" i="2"/>
  <c r="E141" i="2"/>
  <c r="Q325" i="2"/>
  <c r="Q197" i="2"/>
  <c r="E188" i="2"/>
  <c r="F7" i="2"/>
  <c r="G7" i="2" s="1"/>
  <c r="F141" i="2"/>
  <c r="G141" i="2" s="1"/>
  <c r="D325" i="2"/>
  <c r="F222" i="2"/>
  <c r="G222" i="2" s="1"/>
  <c r="Q494" i="2"/>
  <c r="F269" i="2"/>
  <c r="G269" i="2" s="1"/>
  <c r="F27" i="2"/>
  <c r="G27" i="2" s="1"/>
  <c r="D326" i="2"/>
  <c r="G75" i="2"/>
  <c r="D81" i="2"/>
  <c r="D330" i="2"/>
  <c r="Q5" i="2"/>
  <c r="F124" i="2"/>
  <c r="G124" i="2" s="1"/>
  <c r="F94" i="2"/>
  <c r="G94" i="2" s="1"/>
  <c r="E164" i="2"/>
  <c r="E71" i="2"/>
  <c r="F389" i="2"/>
  <c r="E218" i="2"/>
  <c r="Q341" i="2"/>
  <c r="E208" i="2"/>
  <c r="F107" i="2"/>
  <c r="G107" i="2" s="1"/>
  <c r="Q464" i="2"/>
  <c r="G389" i="2"/>
  <c r="G208" i="2"/>
  <c r="D464" i="2"/>
  <c r="G376" i="2"/>
  <c r="Q107" i="2"/>
  <c r="F164" i="2"/>
  <c r="G164" i="2" s="1"/>
  <c r="Q71" i="2"/>
  <c r="F174" i="2"/>
  <c r="G174" i="2" s="1"/>
  <c r="E5" i="2"/>
  <c r="Q389" i="2"/>
  <c r="D208" i="2"/>
  <c r="F230" i="2"/>
  <c r="G230" i="2" s="1"/>
  <c r="F408" i="2"/>
  <c r="Q493" i="2"/>
  <c r="Q216" i="2"/>
  <c r="F493" i="2"/>
  <c r="E59" i="2"/>
  <c r="E145" i="2"/>
  <c r="G145" i="2"/>
  <c r="D376" i="2"/>
  <c r="Q174" i="2"/>
  <c r="E240" i="2"/>
  <c r="Q296" i="2"/>
  <c r="E10" i="2"/>
  <c r="Q381" i="2"/>
  <c r="G419" i="2"/>
  <c r="Q419" i="2"/>
  <c r="D136" i="2"/>
  <c r="E313" i="2"/>
  <c r="F429" i="2"/>
  <c r="E257" i="2"/>
  <c r="E436" i="2"/>
  <c r="E198" i="2"/>
  <c r="Q350" i="2"/>
  <c r="Q144" i="2"/>
  <c r="D316" i="2"/>
  <c r="D270" i="2"/>
  <c r="F498" i="2"/>
  <c r="D182" i="2"/>
  <c r="E250" i="2"/>
  <c r="Q56" i="2"/>
  <c r="E26" i="2"/>
  <c r="F11" i="2"/>
  <c r="G11" i="2" s="1"/>
  <c r="Q449" i="2"/>
  <c r="D72" i="2"/>
  <c r="D293" i="2"/>
  <c r="E422" i="2"/>
  <c r="D16" i="2"/>
  <c r="D266" i="2"/>
  <c r="D70" i="2"/>
  <c r="D459" i="2"/>
  <c r="E214" i="2"/>
  <c r="E151" i="2"/>
  <c r="E79" i="2"/>
  <c r="E372" i="2"/>
  <c r="G360" i="2"/>
  <c r="D342" i="2"/>
  <c r="F397" i="2"/>
  <c r="E350" i="2"/>
  <c r="G144" i="2"/>
  <c r="F50" i="2"/>
  <c r="G50" i="2" s="1"/>
  <c r="E316" i="2"/>
  <c r="Q267" i="2"/>
  <c r="D498" i="2"/>
  <c r="Q377" i="2"/>
  <c r="F250" i="2"/>
  <c r="G250" i="2" s="1"/>
  <c r="G136" i="2"/>
  <c r="F394" i="2"/>
  <c r="F56" i="2"/>
  <c r="G56" i="2" s="1"/>
  <c r="E11" i="2"/>
  <c r="E293" i="2"/>
  <c r="D212" i="2"/>
  <c r="Q65" i="2"/>
  <c r="D422" i="2"/>
  <c r="Q10" i="2"/>
  <c r="F128" i="2"/>
  <c r="G128" i="2" s="1"/>
  <c r="Q99" i="2"/>
  <c r="Q209" i="2"/>
  <c r="G70" i="2"/>
  <c r="Q459" i="2"/>
  <c r="F331" i="2"/>
  <c r="G331" i="2" s="1"/>
  <c r="Q372" i="2"/>
  <c r="Q342" i="2"/>
  <c r="E343" i="2"/>
  <c r="F350" i="2"/>
  <c r="E50" i="2"/>
  <c r="D89" i="2"/>
  <c r="Q270" i="2"/>
  <c r="E498" i="2"/>
  <c r="G377" i="2"/>
  <c r="Q250" i="2"/>
  <c r="Q136" i="2"/>
  <c r="E56" i="2"/>
  <c r="D381" i="2"/>
  <c r="Q72" i="2"/>
  <c r="F422" i="2"/>
  <c r="E266" i="2"/>
  <c r="F76" i="2"/>
  <c r="G76" i="2" s="1"/>
  <c r="D10" i="2"/>
  <c r="E128" i="2"/>
  <c r="E99" i="2"/>
  <c r="D252" i="2"/>
  <c r="E435" i="2"/>
  <c r="Q173" i="2"/>
  <c r="Q331" i="2"/>
  <c r="Q157" i="2"/>
  <c r="E157" i="2"/>
  <c r="E285" i="2"/>
  <c r="G285" i="2"/>
  <c r="F360" i="2"/>
  <c r="Q360" i="2"/>
  <c r="D79" i="2"/>
  <c r="F79" i="2"/>
  <c r="G79" i="2" s="1"/>
  <c r="E137" i="2"/>
  <c r="F137" i="2"/>
  <c r="G137" i="2" s="1"/>
  <c r="F420" i="2"/>
  <c r="D420" i="2"/>
  <c r="D314" i="2"/>
  <c r="F314" i="2"/>
  <c r="G314" i="2" s="1"/>
  <c r="E115" i="2"/>
  <c r="F115" i="2"/>
  <c r="G115" i="2" s="1"/>
  <c r="F399" i="2"/>
  <c r="G399" i="2"/>
  <c r="E70" i="2"/>
  <c r="E381" i="2"/>
  <c r="E444" i="2"/>
  <c r="Q444" i="2"/>
  <c r="Q151" i="2"/>
  <c r="F151" i="2"/>
  <c r="G151" i="2" s="1"/>
  <c r="E238" i="2"/>
  <c r="D238" i="2"/>
  <c r="E370" i="2"/>
  <c r="G370" i="2"/>
  <c r="F267" i="2"/>
  <c r="G267" i="2" s="1"/>
  <c r="D377" i="2"/>
  <c r="D85" i="2"/>
  <c r="D92" i="2"/>
  <c r="Q324" i="2"/>
  <c r="F214" i="2"/>
  <c r="G214" i="2" s="1"/>
  <c r="Q257" i="2"/>
  <c r="G89" i="2"/>
  <c r="F182" i="2"/>
  <c r="G182" i="2" s="1"/>
  <c r="D436" i="2"/>
  <c r="F198" i="2"/>
  <c r="G198" i="2" s="1"/>
  <c r="Q85" i="2"/>
  <c r="F313" i="2"/>
  <c r="G313" i="2" s="1"/>
  <c r="F26" i="2"/>
  <c r="G26" i="2" s="1"/>
  <c r="F381" i="2"/>
  <c r="G449" i="2"/>
  <c r="E429" i="2"/>
  <c r="G161" i="2"/>
  <c r="F92" i="2"/>
  <c r="G92" i="2" s="1"/>
  <c r="E16" i="2"/>
  <c r="Q76" i="2"/>
  <c r="Q420" i="2"/>
  <c r="E171" i="2"/>
  <c r="D419" i="2"/>
  <c r="G435" i="2"/>
  <c r="D137" i="2"/>
  <c r="D444" i="2"/>
  <c r="Q442" i="2"/>
  <c r="F324" i="2"/>
  <c r="G324" i="2" s="1"/>
  <c r="D372" i="2"/>
  <c r="D155" i="2"/>
  <c r="D285" i="2"/>
  <c r="Q393" i="2"/>
  <c r="G397" i="2"/>
  <c r="F279" i="2"/>
  <c r="G279" i="2" s="1"/>
  <c r="E380" i="2"/>
  <c r="F380" i="2"/>
  <c r="D199" i="2"/>
  <c r="E397" i="2"/>
  <c r="E361" i="2"/>
  <c r="G361" i="2"/>
  <c r="D144" i="2"/>
  <c r="Q26" i="2"/>
  <c r="Q11" i="2"/>
  <c r="F449" i="2"/>
  <c r="Q422" i="2"/>
  <c r="E92" i="2"/>
  <c r="Q16" i="2"/>
  <c r="F266" i="2"/>
  <c r="G266" i="2" s="1"/>
  <c r="F419" i="2"/>
  <c r="Q399" i="2"/>
  <c r="G372" i="2"/>
  <c r="Q285" i="2"/>
  <c r="E342" i="2"/>
  <c r="Q343" i="2"/>
  <c r="D397" i="2"/>
  <c r="D279" i="2"/>
  <c r="E459" i="2"/>
  <c r="F459" i="2"/>
  <c r="E256" i="2"/>
  <c r="F270" i="2"/>
  <c r="G270" i="2" s="1"/>
  <c r="Q182" i="2"/>
  <c r="G85" i="2"/>
  <c r="F293" i="2"/>
  <c r="G293" i="2" s="1"/>
  <c r="Q429" i="2"/>
  <c r="F65" i="2"/>
  <c r="G65" i="2" s="1"/>
  <c r="E161" i="2"/>
  <c r="Q361" i="2"/>
  <c r="G420" i="2"/>
  <c r="F199" i="2"/>
  <c r="G199" i="2" s="1"/>
  <c r="Q380" i="2"/>
  <c r="Q137" i="2"/>
  <c r="F444" i="2"/>
  <c r="D324" i="2"/>
  <c r="F257" i="2"/>
  <c r="G257" i="2" s="1"/>
  <c r="E144" i="2"/>
  <c r="E182" i="2"/>
  <c r="E85" i="2"/>
  <c r="Q313" i="2"/>
  <c r="Q293" i="2"/>
  <c r="D429" i="2"/>
  <c r="E65" i="2"/>
  <c r="Q92" i="2"/>
  <c r="D361" i="2"/>
  <c r="Q369" i="2"/>
  <c r="Q171" i="2"/>
  <c r="Q199" i="2"/>
  <c r="E419" i="2"/>
  <c r="G380" i="2"/>
  <c r="Q214" i="2"/>
  <c r="D151" i="2"/>
  <c r="Q79" i="2"/>
  <c r="E399" i="2"/>
  <c r="E331" i="2"/>
  <c r="E324" i="2"/>
  <c r="E360" i="2"/>
  <c r="G342" i="2"/>
  <c r="D343" i="2"/>
  <c r="E279" i="2"/>
  <c r="F376" i="2"/>
  <c r="F232" i="2"/>
  <c r="G232" i="2" s="1"/>
  <c r="F310" i="2"/>
  <c r="G310" i="2" s="1"/>
  <c r="F240" i="2"/>
  <c r="G240" i="2" s="1"/>
  <c r="F140" i="2"/>
  <c r="G140" i="2" s="1"/>
  <c r="D375" i="2"/>
  <c r="D111" i="2"/>
  <c r="F148" i="2"/>
  <c r="G148" i="2" s="1"/>
  <c r="E375" i="2"/>
  <c r="Q488" i="2"/>
  <c r="F102" i="2"/>
  <c r="G102" i="2" s="1"/>
  <c r="E217" i="2"/>
  <c r="E102" i="2"/>
  <c r="G160" i="2"/>
  <c r="D309" i="2"/>
  <c r="D97" i="2"/>
  <c r="Q114" i="2"/>
  <c r="F284" i="2"/>
  <c r="G284" i="2" s="1"/>
  <c r="D163" i="2"/>
  <c r="D494" i="2"/>
  <c r="E415" i="2"/>
  <c r="E291" i="2"/>
  <c r="F297" i="2"/>
  <c r="G297" i="2" s="1"/>
  <c r="Q44" i="2"/>
  <c r="Q186" i="2"/>
  <c r="E97" i="2"/>
  <c r="E325" i="2"/>
  <c r="G282" i="2"/>
  <c r="F163" i="2"/>
  <c r="G163" i="2" s="1"/>
  <c r="F494" i="2"/>
  <c r="Q415" i="2"/>
  <c r="Q291" i="2"/>
  <c r="E297" i="2"/>
  <c r="Q7" i="2"/>
  <c r="D44" i="2"/>
  <c r="E277" i="2"/>
  <c r="Q97" i="2"/>
  <c r="G427" i="2"/>
  <c r="G415" i="2"/>
  <c r="F291" i="2"/>
  <c r="G291" i="2" s="1"/>
  <c r="D284" i="2"/>
  <c r="F167" i="2"/>
  <c r="G167" i="2" s="1"/>
  <c r="D427" i="2"/>
  <c r="F415" i="2"/>
  <c r="F44" i="2"/>
  <c r="G44" i="2" s="1"/>
  <c r="F277" i="2"/>
  <c r="G277" i="2" s="1"/>
  <c r="D186" i="2"/>
  <c r="F97" i="2"/>
  <c r="G97" i="2" s="1"/>
  <c r="E167" i="2"/>
  <c r="D148" i="2"/>
  <c r="G186" i="2"/>
  <c r="Q282" i="2"/>
  <c r="Q222" i="2"/>
  <c r="E494" i="2"/>
  <c r="Q297" i="2"/>
  <c r="D7" i="2"/>
  <c r="E284" i="2"/>
  <c r="D167" i="2"/>
  <c r="F326" i="2"/>
  <c r="G326" i="2" s="1"/>
  <c r="F309" i="2"/>
  <c r="G309" i="2" s="1"/>
  <c r="Q163" i="2"/>
  <c r="D297" i="2"/>
  <c r="Q148" i="2"/>
  <c r="E186" i="2"/>
  <c r="E27" i="2"/>
  <c r="Q14" i="2"/>
  <c r="E14" i="2"/>
  <c r="Q395" i="2"/>
  <c r="D160" i="2"/>
  <c r="F329" i="2"/>
  <c r="G329" i="2" s="1"/>
  <c r="D395" i="2"/>
  <c r="F14" i="2"/>
  <c r="G14" i="2" s="1"/>
  <c r="F301" i="2"/>
  <c r="G301" i="2" s="1"/>
  <c r="E134" i="2"/>
  <c r="E248" i="2"/>
  <c r="F311" i="2"/>
  <c r="G311" i="2" s="1"/>
  <c r="Q328" i="2"/>
  <c r="E230" i="2"/>
  <c r="E75" i="2"/>
  <c r="E81" i="2"/>
  <c r="Q179" i="2"/>
  <c r="D408" i="2"/>
  <c r="E105" i="2"/>
  <c r="G468" i="2"/>
  <c r="Q32" i="2"/>
  <c r="F154" i="2"/>
  <c r="G154" i="2" s="1"/>
  <c r="F51" i="2"/>
  <c r="G51" i="2" s="1"/>
  <c r="F53" i="2"/>
  <c r="G53" i="2" s="1"/>
  <c r="E107" i="2"/>
  <c r="Q375" i="2"/>
  <c r="F218" i="2"/>
  <c r="G218" i="2" s="1"/>
  <c r="Q232" i="2"/>
  <c r="E443" i="2"/>
  <c r="G78" i="2"/>
  <c r="E221" i="2"/>
  <c r="Q382" i="2"/>
  <c r="E234" i="2"/>
  <c r="E91" i="2"/>
  <c r="G111" i="2"/>
  <c r="D102" i="2"/>
  <c r="Q376" i="2"/>
  <c r="D59" i="2"/>
  <c r="F159" i="2"/>
  <c r="G159" i="2" s="1"/>
  <c r="G345" i="2"/>
  <c r="G352" i="2"/>
  <c r="Q167" i="2"/>
  <c r="Q160" i="2"/>
  <c r="D174" i="2"/>
  <c r="D406" i="2"/>
  <c r="F66" i="2"/>
  <c r="G66" i="2" s="1"/>
  <c r="D383" i="2"/>
  <c r="E309" i="2"/>
  <c r="Q168" i="2"/>
  <c r="Q75" i="2"/>
  <c r="Q129" i="2"/>
  <c r="Q269" i="2"/>
  <c r="Q326" i="2"/>
  <c r="E197" i="2"/>
  <c r="D55" i="2"/>
  <c r="D240" i="2"/>
  <c r="E389" i="2"/>
  <c r="F488" i="2"/>
  <c r="F375" i="2"/>
  <c r="D218" i="2"/>
  <c r="D232" i="2"/>
  <c r="D94" i="2"/>
  <c r="Q240" i="2"/>
  <c r="D488" i="2"/>
  <c r="F71" i="2"/>
  <c r="G71" i="2" s="1"/>
  <c r="Q111" i="2"/>
  <c r="D217" i="2"/>
  <c r="E48" i="2"/>
  <c r="E159" i="2"/>
  <c r="E108" i="2"/>
  <c r="E487" i="2"/>
  <c r="D131" i="2"/>
  <c r="E174" i="2"/>
  <c r="D145" i="2"/>
  <c r="F348" i="2"/>
  <c r="E406" i="2"/>
  <c r="Q66" i="2"/>
  <c r="G489" i="2"/>
  <c r="D75" i="2"/>
  <c r="E251" i="2"/>
  <c r="Q94" i="2"/>
  <c r="G488" i="2"/>
  <c r="Q140" i="2"/>
  <c r="E408" i="2"/>
  <c r="E111" i="2"/>
  <c r="D296" i="2"/>
  <c r="E301" i="2"/>
  <c r="G131" i="2"/>
  <c r="E82" i="2"/>
  <c r="F406" i="2"/>
  <c r="D341" i="2"/>
  <c r="E140" i="2"/>
  <c r="F100" i="2"/>
  <c r="G100" i="2" s="1"/>
  <c r="Q230" i="2"/>
  <c r="D169" i="2"/>
  <c r="Q408" i="2"/>
  <c r="F59" i="2"/>
  <c r="G59" i="2" s="1"/>
  <c r="G217" i="2"/>
  <c r="F296" i="2"/>
  <c r="G296" i="2" s="1"/>
  <c r="Q352" i="2"/>
  <c r="F108" i="2"/>
  <c r="G108" i="2" s="1"/>
  <c r="E160" i="2"/>
  <c r="F233" i="2"/>
  <c r="G233" i="2" s="1"/>
  <c r="F383" i="2"/>
  <c r="F290" i="2"/>
  <c r="G290" i="2" s="1"/>
  <c r="D168" i="2"/>
  <c r="Q123" i="2"/>
  <c r="D223" i="2"/>
  <c r="G69" i="2"/>
  <c r="F341" i="2"/>
  <c r="G341" i="2" s="1"/>
  <c r="Q131" i="2"/>
  <c r="E425" i="2"/>
  <c r="Q217" i="2"/>
  <c r="E223" i="2"/>
  <c r="D46" i="2"/>
  <c r="E69" i="2"/>
  <c r="D311" i="2"/>
  <c r="Q145" i="2"/>
  <c r="F46" i="2"/>
  <c r="G46" i="2" s="1"/>
  <c r="D299" i="2"/>
  <c r="E311" i="2"/>
  <c r="E310" i="2"/>
  <c r="F354" i="2"/>
  <c r="E326" i="2"/>
  <c r="D27" i="2"/>
  <c r="D489" i="2"/>
  <c r="E369" i="2"/>
  <c r="D99" i="2"/>
  <c r="F224" i="2"/>
  <c r="G224" i="2" s="1"/>
  <c r="E439" i="2"/>
  <c r="E483" i="2"/>
  <c r="Q68" i="2"/>
  <c r="Q86" i="2"/>
  <c r="D439" i="2"/>
  <c r="E68" i="2"/>
  <c r="F86" i="2"/>
  <c r="G86" i="2" s="1"/>
  <c r="F483" i="2"/>
  <c r="F369" i="2"/>
  <c r="G99" i="2"/>
  <c r="E442" i="2"/>
  <c r="D483" i="2"/>
  <c r="F393" i="2"/>
  <c r="D224" i="2"/>
  <c r="G442" i="2"/>
  <c r="D393" i="2"/>
  <c r="F457" i="2"/>
  <c r="G439" i="2"/>
  <c r="E224" i="2"/>
  <c r="Q439" i="2"/>
  <c r="D442" i="2"/>
  <c r="D369" i="2"/>
  <c r="G483" i="2"/>
  <c r="G68" i="2"/>
  <c r="D86" i="2"/>
  <c r="Q344" i="2"/>
  <c r="G344" i="2"/>
  <c r="E95" i="2"/>
  <c r="E344" i="2"/>
  <c r="G95" i="2"/>
  <c r="F411" i="2"/>
  <c r="E489" i="2"/>
  <c r="E411" i="2"/>
  <c r="G411" i="2"/>
  <c r="Q264" i="2"/>
  <c r="D95" i="2"/>
  <c r="D344" i="2"/>
  <c r="Q411" i="2"/>
  <c r="E359" i="2"/>
  <c r="F402" i="2"/>
  <c r="D453" i="2"/>
  <c r="F166" i="2"/>
  <c r="G166" i="2" s="1"/>
  <c r="F364" i="2"/>
  <c r="G364" i="2"/>
  <c r="F300" i="2"/>
  <c r="G300" i="2" s="1"/>
  <c r="G395" i="2"/>
  <c r="Q364" i="2"/>
  <c r="E264" i="2"/>
  <c r="Q246" i="2"/>
  <c r="F170" i="2"/>
  <c r="G170" i="2" s="1"/>
  <c r="Q170" i="2"/>
  <c r="E205" i="2"/>
  <c r="F205" i="2"/>
  <c r="G205" i="2" s="1"/>
  <c r="E393" i="2"/>
  <c r="D68" i="2"/>
  <c r="F489" i="2"/>
  <c r="E131" i="2"/>
  <c r="G495" i="2"/>
  <c r="D132" i="2"/>
  <c r="F191" i="2"/>
  <c r="G191" i="2" s="1"/>
  <c r="G441" i="2"/>
  <c r="G132" i="2"/>
  <c r="E191" i="2"/>
  <c r="D359" i="2"/>
  <c r="G402" i="2"/>
  <c r="F441" i="2"/>
  <c r="E402" i="2"/>
  <c r="Q132" i="2"/>
  <c r="Q191" i="2"/>
  <c r="G359" i="2"/>
  <c r="E132" i="2"/>
  <c r="D191" i="2"/>
  <c r="Q359" i="2"/>
  <c r="Q402" i="2"/>
  <c r="F453" i="2"/>
  <c r="E453" i="2"/>
  <c r="E495" i="2"/>
  <c r="F495" i="2"/>
  <c r="D495" i="2"/>
  <c r="Q441" i="2"/>
  <c r="G58" i="2"/>
  <c r="D58" i="2"/>
  <c r="Q58" i="2"/>
  <c r="Q373" i="2"/>
  <c r="D242" i="2"/>
  <c r="D373" i="2"/>
  <c r="E247" i="2"/>
  <c r="D329" i="2"/>
  <c r="E329" i="2"/>
  <c r="Q353" i="2"/>
  <c r="Q329" i="2"/>
  <c r="E353" i="2"/>
  <c r="D499" i="2"/>
  <c r="Q321" i="2"/>
  <c r="F353" i="2"/>
  <c r="E447" i="2"/>
  <c r="Q447" i="2"/>
  <c r="E457" i="2"/>
  <c r="D93" i="2"/>
  <c r="Q166" i="2"/>
  <c r="E300" i="2"/>
  <c r="Q332" i="2"/>
  <c r="D457" i="2"/>
  <c r="E93" i="2"/>
  <c r="D166" i="2"/>
  <c r="D300" i="2"/>
  <c r="G447" i="2"/>
  <c r="Q110" i="2"/>
  <c r="F110" i="2"/>
  <c r="G110" i="2" s="1"/>
  <c r="E110" i="2"/>
  <c r="D447" i="2"/>
  <c r="Q457" i="2"/>
  <c r="F93" i="2"/>
  <c r="G93" i="2" s="1"/>
  <c r="F332" i="2"/>
  <c r="G332" i="2" s="1"/>
  <c r="E193" i="2"/>
  <c r="D338" i="2"/>
  <c r="Q386" i="2"/>
  <c r="F193" i="2"/>
  <c r="G193" i="2" s="1"/>
  <c r="Q193" i="2"/>
  <c r="Q338" i="2"/>
  <c r="F150" i="2"/>
  <c r="G150" i="2" s="1"/>
  <c r="E386" i="2"/>
  <c r="G338" i="2"/>
  <c r="G82" i="2"/>
  <c r="E348" i="2"/>
  <c r="D354" i="2"/>
  <c r="F189" i="2"/>
  <c r="G189" i="2" s="1"/>
  <c r="Q398" i="2"/>
  <c r="D64" i="2"/>
  <c r="Q348" i="2"/>
  <c r="E364" i="2"/>
  <c r="Q223" i="2"/>
  <c r="D189" i="2"/>
  <c r="Q357" i="2"/>
  <c r="Q213" i="2"/>
  <c r="D78" i="2"/>
  <c r="E169" i="2"/>
  <c r="Q242" i="2"/>
  <c r="D129" i="2"/>
  <c r="Q248" i="2"/>
  <c r="G417" i="2"/>
  <c r="D179" i="2"/>
  <c r="E357" i="2"/>
  <c r="E303" i="2"/>
  <c r="Q169" i="2"/>
  <c r="Q453" i="2"/>
  <c r="D441" i="2"/>
  <c r="F242" i="2"/>
  <c r="G242" i="2" s="1"/>
  <c r="G373" i="2"/>
  <c r="D426" i="2"/>
  <c r="D248" i="2"/>
  <c r="E417" i="2"/>
  <c r="F335" i="2"/>
  <c r="G335" i="2" s="1"/>
  <c r="F357" i="2"/>
  <c r="D451" i="2"/>
  <c r="Q320" i="2"/>
  <c r="G348" i="2"/>
  <c r="Q249" i="2"/>
  <c r="F373" i="2"/>
  <c r="Q81" i="2"/>
  <c r="F223" i="2"/>
  <c r="G223" i="2" s="1"/>
  <c r="Q146" i="2"/>
  <c r="F129" i="2"/>
  <c r="G129" i="2" s="1"/>
  <c r="Q426" i="2"/>
  <c r="D475" i="2"/>
  <c r="E335" i="2"/>
  <c r="D298" i="2"/>
  <c r="G357" i="2"/>
  <c r="Q417" i="2"/>
  <c r="D335" i="2"/>
  <c r="F451" i="2"/>
  <c r="D320" i="2"/>
  <c r="F426" i="2"/>
  <c r="E78" i="2"/>
  <c r="G451" i="2"/>
  <c r="D82" i="2"/>
  <c r="F251" i="2"/>
  <c r="G251" i="2" s="1"/>
  <c r="D134" i="2"/>
  <c r="Q175" i="2"/>
  <c r="D48" i="2"/>
  <c r="E233" i="2"/>
  <c r="D175" i="2"/>
  <c r="E320" i="2"/>
  <c r="E354" i="2"/>
  <c r="F249" i="2"/>
  <c r="G249" i="2" s="1"/>
  <c r="G426" i="2"/>
  <c r="D328" i="2"/>
  <c r="F213" i="2"/>
  <c r="G213" i="2" s="1"/>
  <c r="F134" i="2"/>
  <c r="G134" i="2" s="1"/>
  <c r="Q78" i="2"/>
  <c r="G169" i="2"/>
  <c r="F48" i="2"/>
  <c r="G48" i="2" s="1"/>
  <c r="Q451" i="2"/>
  <c r="G320" i="2"/>
  <c r="Q82" i="2"/>
  <c r="Q354" i="2"/>
  <c r="Q233" i="2"/>
  <c r="D249" i="2"/>
  <c r="F123" i="2"/>
  <c r="G123" i="2" s="1"/>
  <c r="G328" i="2"/>
  <c r="G109" i="2"/>
  <c r="D347" i="2"/>
  <c r="E328" i="2"/>
  <c r="Q109" i="2"/>
  <c r="F248" i="2"/>
  <c r="G248" i="2" s="1"/>
  <c r="D251" i="2"/>
  <c r="F179" i="2"/>
  <c r="G179" i="2" s="1"/>
  <c r="G347" i="2"/>
  <c r="Q247" i="2"/>
  <c r="F303" i="2"/>
  <c r="G303" i="2" s="1"/>
  <c r="D205" i="2"/>
  <c r="D246" i="2"/>
  <c r="F367" i="2"/>
  <c r="E153" i="2"/>
  <c r="D193" i="2"/>
  <c r="E332" i="2"/>
  <c r="E338" i="2"/>
  <c r="G499" i="2"/>
  <c r="E150" i="2"/>
  <c r="D35" i="2"/>
  <c r="E499" i="2"/>
  <c r="E36" i="2"/>
  <c r="E491" i="2"/>
  <c r="Q205" i="2"/>
  <c r="Q35" i="2"/>
  <c r="Q153" i="2"/>
  <c r="D367" i="2"/>
  <c r="G247" i="2"/>
  <c r="F246" i="2"/>
  <c r="G246" i="2" s="1"/>
  <c r="G386" i="2"/>
  <c r="Q150" i="2"/>
  <c r="Q286" i="2"/>
  <c r="Q36" i="2"/>
  <c r="D170" i="2"/>
  <c r="D491" i="2"/>
  <c r="Q49" i="2"/>
  <c r="F499" i="2"/>
  <c r="F491" i="2"/>
  <c r="D286" i="2"/>
  <c r="F36" i="2"/>
  <c r="G36" i="2" s="1"/>
  <c r="F386" i="2"/>
  <c r="E35" i="2"/>
  <c r="Q394" i="2"/>
  <c r="D303" i="2"/>
  <c r="F264" i="2"/>
  <c r="G264" i="2" s="1"/>
  <c r="G491" i="2"/>
  <c r="F286" i="2"/>
  <c r="G286" i="2" s="1"/>
  <c r="D404" i="2"/>
  <c r="F49" i="2"/>
  <c r="G49" i="2" s="1"/>
  <c r="F88" i="2"/>
  <c r="G88" i="2" s="1"/>
  <c r="Q265" i="2"/>
  <c r="E203" i="2"/>
  <c r="E88" i="2"/>
  <c r="F35" i="2"/>
  <c r="G35" i="2" s="1"/>
  <c r="E49" i="2"/>
  <c r="D88" i="2"/>
  <c r="F203" i="2"/>
  <c r="G203" i="2" s="1"/>
  <c r="Q367" i="2"/>
  <c r="Q203" i="2"/>
  <c r="E367" i="2"/>
  <c r="D156" i="2"/>
  <c r="E156" i="2"/>
  <c r="Q156" i="2"/>
  <c r="F226" i="2"/>
  <c r="G226" i="2" s="1"/>
  <c r="E226" i="2"/>
  <c r="Q226" i="2"/>
  <c r="D226" i="2"/>
  <c r="F156" i="2"/>
  <c r="G156" i="2" s="1"/>
  <c r="D109" i="2"/>
  <c r="D398" i="2"/>
  <c r="E64" i="2"/>
  <c r="Q335" i="2"/>
  <c r="Q347" i="2"/>
  <c r="G475" i="2"/>
  <c r="F298" i="2"/>
  <c r="G298" i="2" s="1"/>
  <c r="F347" i="2"/>
  <c r="F64" i="2"/>
  <c r="G64" i="2" s="1"/>
  <c r="E475" i="2"/>
  <c r="F358" i="2"/>
  <c r="Q475" i="2"/>
  <c r="E21" i="2"/>
  <c r="E38" i="2"/>
  <c r="E287" i="2"/>
  <c r="D287" i="2"/>
  <c r="F472" i="2"/>
  <c r="D235" i="2"/>
  <c r="Q39" i="2"/>
  <c r="E39" i="2"/>
  <c r="C17" i="2"/>
  <c r="E327" i="2"/>
  <c r="D327" i="2"/>
  <c r="F327" i="2"/>
  <c r="G327" i="2" s="1"/>
  <c r="Q259" i="2"/>
  <c r="F259" i="2"/>
  <c r="G259" i="2" s="1"/>
  <c r="D259" i="2"/>
  <c r="E259" i="2"/>
  <c r="Q281" i="2"/>
  <c r="F281" i="2"/>
  <c r="G281" i="2" s="1"/>
  <c r="E281" i="2"/>
  <c r="D206" i="2"/>
  <c r="F206" i="2"/>
  <c r="G206" i="2" s="1"/>
  <c r="Q206" i="2"/>
  <c r="E206" i="2"/>
  <c r="E52" i="2"/>
  <c r="Q52" i="2"/>
  <c r="D52" i="2"/>
  <c r="F52" i="2"/>
  <c r="G52" i="2" s="1"/>
  <c r="E135" i="2"/>
  <c r="F135" i="2"/>
  <c r="G135" i="2" s="1"/>
  <c r="E236" i="2"/>
  <c r="D236" i="2"/>
  <c r="F77" i="2"/>
  <c r="G77" i="2" s="1"/>
  <c r="D77" i="2"/>
  <c r="E77" i="2"/>
  <c r="Q77" i="2"/>
  <c r="D281" i="2"/>
  <c r="Q327" i="2"/>
  <c r="Q236" i="2"/>
  <c r="F236" i="2"/>
  <c r="G236" i="2" s="1"/>
  <c r="Q135" i="2"/>
  <c r="D135" i="2"/>
  <c r="G39" i="2"/>
  <c r="F38" i="2"/>
  <c r="G38" i="2" s="1"/>
  <c r="D358" i="2"/>
  <c r="F235" i="2"/>
  <c r="D39" i="2"/>
  <c r="F287" i="2"/>
  <c r="G287" i="2" s="1"/>
  <c r="D477" i="2"/>
  <c r="G358" i="2"/>
  <c r="E235" i="2"/>
  <c r="G477" i="2"/>
  <c r="Q21" i="2"/>
  <c r="E472" i="2"/>
  <c r="G235" i="2"/>
  <c r="E477" i="2"/>
  <c r="G472" i="2"/>
  <c r="D38" i="2"/>
  <c r="F477" i="2"/>
  <c r="F21" i="2"/>
  <c r="G21" i="2" s="1"/>
  <c r="Q472" i="2"/>
  <c r="E273" i="2" l="1"/>
  <c r="F25" i="2"/>
  <c r="G25" i="2" s="1"/>
  <c r="Q73" i="2"/>
  <c r="Q274" i="2"/>
  <c r="D25" i="2"/>
  <c r="I600" i="46" a="1"/>
  <c r="I600" i="46" s="1"/>
  <c r="G340" i="5"/>
  <c r="I340" i="5" s="1"/>
  <c r="J340" i="5" s="1"/>
  <c r="I575" i="46" a="1"/>
  <c r="I575" i="46" s="1"/>
  <c r="E96" i="2"/>
  <c r="I272" i="46" a="1"/>
  <c r="I272" i="46" s="1"/>
  <c r="B272" i="2" s="1"/>
  <c r="I854" i="46" a="1"/>
  <c r="I854" i="46" s="1"/>
  <c r="G184" i="5"/>
  <c r="I184" i="5" s="1"/>
  <c r="K184" i="5" s="1"/>
  <c r="G71" i="5"/>
  <c r="I71" i="5" s="1"/>
  <c r="J71" i="5" s="1"/>
  <c r="G474" i="5"/>
  <c r="I474" i="5" s="1"/>
  <c r="J474" i="5" s="1"/>
  <c r="G273" i="5"/>
  <c r="I273" i="5" s="1"/>
  <c r="K273" i="5" s="1"/>
  <c r="G365" i="5"/>
  <c r="I365" i="5" s="1"/>
  <c r="K365" i="5" s="1"/>
  <c r="G127" i="5"/>
  <c r="I127" i="5" s="1"/>
  <c r="K127" i="5" s="1"/>
  <c r="G483" i="5"/>
  <c r="I483" i="5" s="1"/>
  <c r="K483" i="5" s="1"/>
  <c r="I1045" i="46" a="1"/>
  <c r="I1045" i="46" s="1"/>
  <c r="I620" i="46" a="1"/>
  <c r="I620" i="46" s="1"/>
  <c r="G288" i="5"/>
  <c r="I288" i="5" s="1"/>
  <c r="J288" i="5" s="1"/>
  <c r="G82" i="5"/>
  <c r="I82" i="5" s="1"/>
  <c r="G10" i="5"/>
  <c r="I10" i="5" s="1"/>
  <c r="J10" i="5" s="1"/>
  <c r="G209" i="5"/>
  <c r="I209" i="5" s="1"/>
  <c r="J209" i="5" s="1"/>
  <c r="K209" i="5" s="1"/>
  <c r="I827" i="46" a="1"/>
  <c r="I827" i="46" s="1"/>
  <c r="I365" i="46" a="1"/>
  <c r="I365" i="46" s="1"/>
  <c r="B365" i="2" s="1"/>
  <c r="E482" i="2"/>
  <c r="I368" i="46" a="1"/>
  <c r="I368" i="46" s="1"/>
  <c r="B368" i="2" s="1"/>
  <c r="G438" i="5"/>
  <c r="I438" i="5" s="1"/>
  <c r="J438" i="5" s="1"/>
  <c r="G251" i="5"/>
  <c r="I251" i="5" s="1"/>
  <c r="K251" i="5" s="1"/>
  <c r="G45" i="5"/>
  <c r="I45" i="5" s="1"/>
  <c r="G312" i="5"/>
  <c r="I312" i="5" s="1"/>
  <c r="K312" i="5" s="1"/>
  <c r="G357" i="5"/>
  <c r="I357" i="5" s="1"/>
  <c r="J357" i="5" s="1"/>
  <c r="G91" i="5"/>
  <c r="I91" i="5" s="1"/>
  <c r="J91" i="5" s="1"/>
  <c r="G182" i="5"/>
  <c r="I182" i="5" s="1"/>
  <c r="K182" i="5" s="1"/>
  <c r="G18" i="5"/>
  <c r="I18" i="5" s="1"/>
  <c r="J18" i="5" s="1"/>
  <c r="I630" i="46" a="1"/>
  <c r="I630" i="46" s="1"/>
  <c r="I822" i="46" a="1"/>
  <c r="I822" i="46" s="1"/>
  <c r="G165" i="5"/>
  <c r="I165" i="5" s="1"/>
  <c r="K165" i="5" s="1"/>
  <c r="G255" i="5"/>
  <c r="I255" i="5" s="1"/>
  <c r="K255" i="5" s="1"/>
  <c r="I165" i="46" a="1"/>
  <c r="I165" i="46" s="1"/>
  <c r="B165" i="2" s="1"/>
  <c r="D28" i="2"/>
  <c r="E28" i="2"/>
  <c r="Q28" i="2"/>
  <c r="E40" i="2"/>
  <c r="F40" i="2"/>
  <c r="G40" i="2" s="1"/>
  <c r="Q40" i="2"/>
  <c r="D40" i="2"/>
  <c r="D379" i="2"/>
  <c r="Q379" i="2"/>
  <c r="E379" i="2"/>
  <c r="F379" i="2"/>
  <c r="G379" i="2"/>
  <c r="F201" i="2"/>
  <c r="Q201" i="2"/>
  <c r="D201" i="2"/>
  <c r="G201" i="2"/>
  <c r="E201" i="2"/>
  <c r="Q152" i="2"/>
  <c r="E152" i="2"/>
  <c r="G152" i="2"/>
  <c r="F152" i="2"/>
  <c r="D152" i="2"/>
  <c r="E80" i="2"/>
  <c r="D80" i="2"/>
  <c r="F80" i="2"/>
  <c r="G80" i="2" s="1"/>
  <c r="Q80" i="2"/>
  <c r="D407" i="2"/>
  <c r="E407" i="2"/>
  <c r="Q407" i="2"/>
  <c r="G407" i="2"/>
  <c r="F407" i="2"/>
  <c r="F262" i="2"/>
  <c r="D262" i="2"/>
  <c r="E262" i="2"/>
  <c r="Q262" i="2"/>
  <c r="G262" i="2"/>
  <c r="E143" i="2"/>
  <c r="D143" i="2"/>
  <c r="F143" i="2"/>
  <c r="G143" i="2" s="1"/>
  <c r="Q143" i="2"/>
  <c r="Q19" i="2"/>
  <c r="E19" i="2"/>
  <c r="F19" i="2"/>
  <c r="G19" i="2" s="1"/>
  <c r="D19" i="2"/>
  <c r="F185" i="2"/>
  <c r="E185" i="2"/>
  <c r="D185" i="2"/>
  <c r="G185" i="2"/>
  <c r="Q185" i="2"/>
  <c r="E253" i="2"/>
  <c r="D253" i="2"/>
  <c r="F253" i="2"/>
  <c r="G253" i="2" s="1"/>
  <c r="Q253" i="2"/>
  <c r="E165" i="2"/>
  <c r="Q165" i="2"/>
  <c r="G377" i="5"/>
  <c r="I377" i="5" s="1"/>
  <c r="G276" i="5"/>
  <c r="I276" i="5" s="1"/>
  <c r="G449" i="5"/>
  <c r="I449" i="5" s="1"/>
  <c r="J449" i="5" s="1"/>
  <c r="G240" i="5"/>
  <c r="I240" i="5" s="1"/>
  <c r="J240" i="5" s="1"/>
  <c r="G368" i="5"/>
  <c r="I368" i="5" s="1"/>
  <c r="J368" i="5" s="1"/>
  <c r="G161" i="5"/>
  <c r="I161" i="5" s="1"/>
  <c r="G122" i="5"/>
  <c r="I122" i="5" s="1"/>
  <c r="J122" i="5" s="1"/>
  <c r="G107" i="5"/>
  <c r="I107" i="5" s="1"/>
  <c r="J107" i="5" s="1"/>
  <c r="G235" i="5"/>
  <c r="I235" i="5" s="1"/>
  <c r="K235" i="5" s="1"/>
  <c r="G179" i="5"/>
  <c r="I179" i="5" s="1"/>
  <c r="K179" i="5" s="1"/>
  <c r="G150" i="5"/>
  <c r="I150" i="5" s="1"/>
  <c r="K150" i="5" s="1"/>
  <c r="G112" i="5"/>
  <c r="I112" i="5" s="1"/>
  <c r="K112" i="5" s="1"/>
  <c r="I610" i="46" a="1"/>
  <c r="I610" i="46" s="1"/>
  <c r="G324" i="5"/>
  <c r="I324" i="5" s="1"/>
  <c r="K324" i="5" s="1"/>
  <c r="G224" i="5"/>
  <c r="I224" i="5" s="1"/>
  <c r="K224" i="5" s="1"/>
  <c r="G277" i="5"/>
  <c r="I277" i="5" s="1"/>
  <c r="J277" i="5" s="1"/>
  <c r="I1288" i="46" a="1"/>
  <c r="I1288" i="46" s="1"/>
  <c r="I197" i="46" a="1"/>
  <c r="I197" i="46" s="1"/>
  <c r="B197" i="2" s="1"/>
  <c r="I1261" i="46" a="1"/>
  <c r="I1261" i="46" s="1"/>
  <c r="I337" i="46" a="1"/>
  <c r="I337" i="46" s="1"/>
  <c r="B337" i="2" s="1"/>
  <c r="I137" i="46" a="1"/>
  <c r="I137" i="46" s="1"/>
  <c r="B137" i="2" s="1"/>
  <c r="I1565" i="46" a="1"/>
  <c r="I1565" i="46" s="1"/>
  <c r="I1482" i="46" a="1"/>
  <c r="I1482" i="46" s="1"/>
  <c r="I229" i="46" a="1"/>
  <c r="I229" i="46" s="1"/>
  <c r="B229" i="2" s="1"/>
  <c r="I416" i="46" a="1"/>
  <c r="I416" i="46" s="1"/>
  <c r="B416" i="2" s="1"/>
  <c r="I689" i="46" a="1"/>
  <c r="I689" i="46" s="1"/>
  <c r="F101" i="2"/>
  <c r="G101" i="2" s="1"/>
  <c r="D101" i="2"/>
  <c r="F366" i="2"/>
  <c r="Q366" i="2"/>
  <c r="G366" i="2"/>
  <c r="D366" i="2"/>
  <c r="E340" i="2"/>
  <c r="Q340" i="2"/>
  <c r="F340" i="2"/>
  <c r="G340" i="2" s="1"/>
  <c r="D340" i="2"/>
  <c r="G460" i="5"/>
  <c r="I460" i="5" s="1"/>
  <c r="K460" i="5" s="1"/>
  <c r="G129" i="5"/>
  <c r="I129" i="5" s="1"/>
  <c r="J129" i="5" s="1"/>
  <c r="K129" i="5" s="1"/>
  <c r="G19" i="5"/>
  <c r="I19" i="5" s="1"/>
  <c r="K19" i="5" s="1"/>
  <c r="G451" i="5"/>
  <c r="I451" i="5" s="1"/>
  <c r="K451" i="5" s="1"/>
  <c r="G92" i="5"/>
  <c r="I92" i="5" s="1"/>
  <c r="J92" i="5" s="1"/>
  <c r="G465" i="5"/>
  <c r="I465" i="5" s="1"/>
  <c r="K465" i="5" s="1"/>
  <c r="G22" i="5"/>
  <c r="I22" i="5" s="1"/>
  <c r="K22" i="5" s="1"/>
  <c r="G471" i="5"/>
  <c r="I471" i="5" s="1"/>
  <c r="K471" i="5" s="1"/>
  <c r="G175" i="5"/>
  <c r="I175" i="5" s="1"/>
  <c r="K175" i="5" s="1"/>
  <c r="G244" i="5"/>
  <c r="I244" i="5" s="1"/>
  <c r="J244" i="5" s="1"/>
  <c r="G125" i="5"/>
  <c r="I125" i="5" s="1"/>
  <c r="K125" i="5" s="1"/>
  <c r="G267" i="5"/>
  <c r="I267" i="5" s="1"/>
  <c r="K267" i="5" s="1"/>
  <c r="G67" i="5"/>
  <c r="I67" i="5" s="1"/>
  <c r="K67" i="5" s="1"/>
  <c r="G102" i="5"/>
  <c r="I102" i="5" s="1"/>
  <c r="J102" i="5" s="1"/>
  <c r="G204" i="5"/>
  <c r="I204" i="5" s="1"/>
  <c r="K204" i="5" s="1"/>
  <c r="G317" i="5"/>
  <c r="I317" i="5" s="1"/>
  <c r="K317" i="5" s="1"/>
  <c r="G338" i="5"/>
  <c r="I338" i="5" s="1"/>
  <c r="K338" i="5" s="1"/>
  <c r="G111" i="5"/>
  <c r="I111" i="5" s="1"/>
  <c r="J111" i="5" s="1"/>
  <c r="G339" i="5"/>
  <c r="I339" i="5" s="1"/>
  <c r="J339" i="5" s="1"/>
  <c r="G202" i="5"/>
  <c r="I202" i="5" s="1"/>
  <c r="K202" i="5" s="1"/>
  <c r="G344" i="5"/>
  <c r="I344" i="5" s="1"/>
  <c r="J344" i="5" s="1"/>
  <c r="G176" i="5"/>
  <c r="I176" i="5" s="1"/>
  <c r="J176" i="5" s="1"/>
  <c r="G259" i="5"/>
  <c r="I259" i="5" s="1"/>
  <c r="K259" i="5" s="1"/>
  <c r="G88" i="5"/>
  <c r="I88" i="5" s="1"/>
  <c r="J88" i="5" s="1"/>
  <c r="G430" i="5"/>
  <c r="I430" i="5" s="1"/>
  <c r="J430" i="5" s="1"/>
  <c r="G253" i="5"/>
  <c r="I253" i="5" s="1"/>
  <c r="K253" i="5" s="1"/>
  <c r="G120" i="5"/>
  <c r="I120" i="5" s="1"/>
  <c r="K120" i="5" s="1"/>
  <c r="I1094" i="46" a="1"/>
  <c r="I1094" i="46" s="1"/>
  <c r="I1200" i="46" a="1"/>
  <c r="I1200" i="46" s="1"/>
  <c r="G12" i="5"/>
  <c r="I12" i="5" s="1"/>
  <c r="K12" i="5" s="1"/>
  <c r="G124" i="5"/>
  <c r="I124" i="5" s="1"/>
  <c r="K124" i="5" s="1"/>
  <c r="G359" i="5"/>
  <c r="I359" i="5" s="1"/>
  <c r="J359" i="5" s="1"/>
  <c r="G467" i="5"/>
  <c r="I467" i="5" s="1"/>
  <c r="G286" i="5"/>
  <c r="I286" i="5" s="1"/>
  <c r="J286" i="5" s="1"/>
  <c r="G423" i="5"/>
  <c r="I423" i="5" s="1"/>
  <c r="J423" i="5" s="1"/>
  <c r="G479" i="5"/>
  <c r="I479" i="5" s="1"/>
  <c r="K479" i="5" s="1"/>
  <c r="G313" i="5"/>
  <c r="I313" i="5" s="1"/>
  <c r="J313" i="5" s="1"/>
  <c r="G187" i="5"/>
  <c r="I187" i="5" s="1"/>
  <c r="K187" i="5" s="1"/>
  <c r="G38" i="5"/>
  <c r="I38" i="5" s="1"/>
  <c r="G298" i="5"/>
  <c r="I298" i="5" s="1"/>
  <c r="K298" i="5" s="1"/>
  <c r="G106" i="5"/>
  <c r="I106" i="5" s="1"/>
  <c r="G93" i="5"/>
  <c r="I93" i="5" s="1"/>
  <c r="J93" i="5" s="1"/>
  <c r="G29" i="5"/>
  <c r="I29" i="5" s="1"/>
  <c r="J29" i="5" s="1"/>
  <c r="G98" i="5"/>
  <c r="I98" i="5" s="1"/>
  <c r="I1104" i="46" a="1"/>
  <c r="I1104" i="46" s="1"/>
  <c r="I955" i="46" a="1"/>
  <c r="I955" i="46" s="1"/>
  <c r="I531" i="46" a="1"/>
  <c r="I531" i="46" s="1"/>
  <c r="I496" i="46" a="1"/>
  <c r="I496" i="46" s="1"/>
  <c r="B496" i="2" s="1"/>
  <c r="I252" i="46" a="1"/>
  <c r="I252" i="46" s="1"/>
  <c r="B252" i="2" s="1"/>
  <c r="I138" i="46" a="1"/>
  <c r="I138" i="46" s="1"/>
  <c r="B138" i="2" s="1"/>
  <c r="I269" i="46" a="1"/>
  <c r="I269" i="46" s="1"/>
  <c r="B269" i="2" s="1"/>
  <c r="F196" i="2"/>
  <c r="G196" i="2" s="1"/>
  <c r="Q196" i="2"/>
  <c r="D196" i="2"/>
  <c r="E196" i="2"/>
  <c r="Q305" i="2"/>
  <c r="D305" i="2"/>
  <c r="E305" i="2"/>
  <c r="Q306" i="2"/>
  <c r="E306" i="2"/>
  <c r="D306" i="2"/>
  <c r="F306" i="2"/>
  <c r="G306" i="2" s="1"/>
  <c r="I248" i="46" a="1"/>
  <c r="I248" i="46" s="1"/>
  <c r="B248" i="2" s="1"/>
  <c r="I1025" i="46" a="1"/>
  <c r="I1025" i="46" s="1"/>
  <c r="I36" i="46" a="1"/>
  <c r="I36" i="46" s="1"/>
  <c r="B36" i="2" s="1"/>
  <c r="I915" i="46" a="1"/>
  <c r="I915" i="46" s="1"/>
  <c r="G173" i="5"/>
  <c r="I173" i="5" s="1"/>
  <c r="J173" i="5" s="1"/>
  <c r="G79" i="5"/>
  <c r="I79" i="5" s="1"/>
  <c r="K79" i="5" s="1"/>
  <c r="G119" i="5"/>
  <c r="I119" i="5" s="1"/>
  <c r="K119" i="5" s="1"/>
  <c r="I855" i="46" a="1"/>
  <c r="I855" i="46" s="1"/>
  <c r="I1357" i="46" a="1"/>
  <c r="I1357" i="46" s="1"/>
  <c r="I1015" i="46" a="1"/>
  <c r="I1015" i="46" s="1"/>
  <c r="I1071" i="46" a="1"/>
  <c r="I1071" i="46" s="1"/>
  <c r="I75" i="46" a="1"/>
  <c r="I75" i="46" s="1"/>
  <c r="B75" i="2" s="1"/>
  <c r="I871" i="46" a="1"/>
  <c r="I871" i="46" s="1"/>
  <c r="I1265" i="46" a="1"/>
  <c r="I1265" i="46" s="1"/>
  <c r="H337" i="46" a="1"/>
  <c r="H337" i="46" s="1"/>
  <c r="A337" i="2" s="1"/>
  <c r="H337" i="2" s="1"/>
  <c r="F276" i="2"/>
  <c r="D276" i="2"/>
  <c r="G276" i="2"/>
  <c r="F424" i="2"/>
  <c r="G424" i="2"/>
  <c r="D424" i="2"/>
  <c r="E424" i="2"/>
  <c r="Q37" i="2"/>
  <c r="D37" i="2"/>
  <c r="E37" i="2"/>
  <c r="F37" i="2"/>
  <c r="G37" i="2" s="1"/>
  <c r="I890" i="46" a="1"/>
  <c r="I890" i="46" s="1"/>
  <c r="I1519" i="46" a="1"/>
  <c r="I1519" i="46" s="1"/>
  <c r="I820" i="46" a="1"/>
  <c r="I820" i="46" s="1"/>
  <c r="I919" i="46" a="1"/>
  <c r="I919" i="46" s="1"/>
  <c r="G475" i="5"/>
  <c r="I475" i="5" s="1"/>
  <c r="G39" i="5"/>
  <c r="I39" i="5" s="1"/>
  <c r="J39" i="5" s="1"/>
  <c r="G264" i="5"/>
  <c r="I264" i="5" s="1"/>
  <c r="K264" i="5" s="1"/>
  <c r="G58" i="5"/>
  <c r="I58" i="5" s="1"/>
  <c r="K58" i="5" s="1"/>
  <c r="G8" i="5"/>
  <c r="I8" i="5" s="1"/>
  <c r="J8" i="5" s="1"/>
  <c r="G218" i="5"/>
  <c r="I218" i="5" s="1"/>
  <c r="J218" i="5" s="1"/>
  <c r="G389" i="5"/>
  <c r="I389" i="5" s="1"/>
  <c r="G75" i="5"/>
  <c r="I75" i="5" s="1"/>
  <c r="G174" i="5"/>
  <c r="I174" i="5" s="1"/>
  <c r="J174" i="5" s="1"/>
  <c r="G131" i="5"/>
  <c r="I131" i="5" s="1"/>
  <c r="G341" i="5"/>
  <c r="I341" i="5" s="1"/>
  <c r="K341" i="5" s="1"/>
  <c r="G456" i="5"/>
  <c r="I456" i="5" s="1"/>
  <c r="J456" i="5" s="1"/>
  <c r="G346" i="5"/>
  <c r="I346" i="5" s="1"/>
  <c r="J346" i="5" s="1"/>
  <c r="G291" i="5"/>
  <c r="I291" i="5" s="1"/>
  <c r="K291" i="5" s="1"/>
  <c r="G417" i="5"/>
  <c r="I417" i="5" s="1"/>
  <c r="K417" i="5" s="1"/>
  <c r="G13" i="5"/>
  <c r="I13" i="5" s="1"/>
  <c r="J13" i="5" s="1"/>
  <c r="G30" i="5"/>
  <c r="I30" i="5" s="1"/>
  <c r="K30" i="5" s="1"/>
  <c r="G138" i="5"/>
  <c r="I138" i="5" s="1"/>
  <c r="K138" i="5" s="1"/>
  <c r="G212" i="5"/>
  <c r="I212" i="5" s="1"/>
  <c r="K212" i="5" s="1"/>
  <c r="G162" i="5"/>
  <c r="I162" i="5" s="1"/>
  <c r="K162" i="5" s="1"/>
  <c r="G25" i="5"/>
  <c r="I25" i="5" s="1"/>
  <c r="J25" i="5" s="1"/>
  <c r="G101" i="5"/>
  <c r="I101" i="5" s="1"/>
  <c r="K101" i="5" s="1"/>
  <c r="G421" i="5"/>
  <c r="I421" i="5" s="1"/>
  <c r="J421" i="5" s="1"/>
  <c r="G114" i="5"/>
  <c r="I114" i="5" s="1"/>
  <c r="J114" i="5" s="1"/>
  <c r="G96" i="5"/>
  <c r="I96" i="5" s="1"/>
  <c r="I751" i="46" a="1"/>
  <c r="I751" i="46" s="1"/>
  <c r="G443" i="5"/>
  <c r="I443" i="5" s="1"/>
  <c r="J443" i="5" s="1"/>
  <c r="G237" i="5"/>
  <c r="I237" i="5" s="1"/>
  <c r="G196" i="5"/>
  <c r="I196" i="5" s="1"/>
  <c r="J196" i="5" s="1"/>
  <c r="G34" i="5"/>
  <c r="I34" i="5" s="1"/>
  <c r="J34" i="5" s="1"/>
  <c r="G97" i="5"/>
  <c r="I97" i="5" s="1"/>
  <c r="K97" i="5" s="1"/>
  <c r="G440" i="5"/>
  <c r="I440" i="5" s="1"/>
  <c r="K440" i="5" s="1"/>
  <c r="G416" i="5"/>
  <c r="I416" i="5" s="1"/>
  <c r="K416" i="5" s="1"/>
  <c r="G66" i="5"/>
  <c r="I66" i="5" s="1"/>
  <c r="J66" i="5" s="1"/>
  <c r="G408" i="5"/>
  <c r="I408" i="5" s="1"/>
  <c r="J408" i="5" s="1"/>
  <c r="G296" i="5"/>
  <c r="I296" i="5" s="1"/>
  <c r="J296" i="5" s="1"/>
  <c r="G448" i="5"/>
  <c r="I448" i="5" s="1"/>
  <c r="K448" i="5" s="1"/>
  <c r="G80" i="5"/>
  <c r="I80" i="5" s="1"/>
  <c r="J80" i="5" s="1"/>
  <c r="G369" i="5"/>
  <c r="I369" i="5" s="1"/>
  <c r="J369" i="5" s="1"/>
  <c r="G117" i="5"/>
  <c r="I117" i="5" s="1"/>
  <c r="K117" i="5" s="1"/>
  <c r="G409" i="5"/>
  <c r="I409" i="5" s="1"/>
  <c r="G220" i="5"/>
  <c r="I220" i="5" s="1"/>
  <c r="J220" i="5" s="1"/>
  <c r="G432" i="5"/>
  <c r="I432" i="5" s="1"/>
  <c r="G155" i="5"/>
  <c r="I155" i="5" s="1"/>
  <c r="J155" i="5" s="1"/>
  <c r="G322" i="5"/>
  <c r="I322" i="5" s="1"/>
  <c r="K322" i="5" s="1"/>
  <c r="F165" i="2"/>
  <c r="G165" i="2" s="1"/>
  <c r="D165" i="2"/>
  <c r="I1206" i="46" a="1"/>
  <c r="I1206" i="46" s="1"/>
  <c r="I1571" i="46" a="1"/>
  <c r="I1571" i="46" s="1"/>
  <c r="G274" i="5"/>
  <c r="I274" i="5" s="1"/>
  <c r="J274" i="5" s="1"/>
  <c r="G391" i="5"/>
  <c r="I391" i="5" s="1"/>
  <c r="K391" i="5" s="1"/>
  <c r="I482" i="46" a="1"/>
  <c r="I482" i="46" s="1"/>
  <c r="B482" i="2" s="1"/>
  <c r="I362" i="46" a="1"/>
  <c r="I362" i="46" s="1"/>
  <c r="B362" i="2" s="1"/>
  <c r="I111" i="46" a="1"/>
  <c r="I111" i="46" s="1"/>
  <c r="B111" i="2" s="1"/>
  <c r="I198" i="46" a="1"/>
  <c r="I198" i="46" s="1"/>
  <c r="B198" i="2" s="1"/>
  <c r="I1221" i="46" a="1"/>
  <c r="I1221" i="46" s="1"/>
  <c r="I1384" i="46" a="1"/>
  <c r="I1384" i="46" s="1"/>
  <c r="I807" i="46" a="1"/>
  <c r="I807" i="46" s="1"/>
  <c r="I811" i="46" a="1"/>
  <c r="I811" i="46" s="1"/>
  <c r="I1351" i="46" a="1"/>
  <c r="I1351" i="46" s="1"/>
  <c r="I907" i="46" a="1"/>
  <c r="I907" i="46" s="1"/>
  <c r="I547" i="46" a="1"/>
  <c r="I547" i="46" s="1"/>
  <c r="I974" i="46" a="1"/>
  <c r="I974" i="46" s="1"/>
  <c r="I490" i="46" a="1"/>
  <c r="I490" i="46" s="1"/>
  <c r="B490" i="2" s="1"/>
  <c r="I858" i="46" a="1"/>
  <c r="I858" i="46" s="1"/>
  <c r="I787" i="46" a="1"/>
  <c r="I787" i="46" s="1"/>
  <c r="I287" i="46" a="1"/>
  <c r="I287" i="46" s="1"/>
  <c r="B287" i="2" s="1"/>
  <c r="I769" i="46" a="1"/>
  <c r="I769" i="46" s="1"/>
  <c r="I290" i="46" a="1"/>
  <c r="I290" i="46" s="1"/>
  <c r="B290" i="2" s="1"/>
  <c r="I597" i="46" a="1"/>
  <c r="I597" i="46" s="1"/>
  <c r="I990" i="46" a="1"/>
  <c r="I990" i="46" s="1"/>
  <c r="I768" i="46" a="1"/>
  <c r="I768" i="46" s="1"/>
  <c r="I399" i="46" a="1"/>
  <c r="I399" i="46" s="1"/>
  <c r="B399" i="2" s="1"/>
  <c r="I1495" i="46" a="1"/>
  <c r="I1495" i="46" s="1"/>
  <c r="I1445" i="46" a="1"/>
  <c r="I1445" i="46" s="1"/>
  <c r="I1294" i="46" a="1"/>
  <c r="I1294" i="46" s="1"/>
  <c r="I664" i="46" a="1"/>
  <c r="I664" i="46" s="1"/>
  <c r="I1563" i="46" a="1"/>
  <c r="I1563" i="46" s="1"/>
  <c r="I1153" i="46" a="1"/>
  <c r="I1153" i="46" s="1"/>
  <c r="I381" i="46" a="1"/>
  <c r="I381" i="46" s="1"/>
  <c r="B381" i="2" s="1"/>
  <c r="I833" i="46" a="1"/>
  <c r="I833" i="46" s="1"/>
  <c r="I282" i="46" a="1"/>
  <c r="I282" i="46" s="1"/>
  <c r="B282" i="2" s="1"/>
  <c r="I616" i="46" a="1"/>
  <c r="I616" i="46" s="1"/>
  <c r="I117" i="46" a="1"/>
  <c r="I117" i="46" s="1"/>
  <c r="B117" i="2" s="1"/>
  <c r="I1306" i="46" a="1"/>
  <c r="I1306" i="46" s="1"/>
  <c r="I273" i="46" a="1"/>
  <c r="I273" i="46" s="1"/>
  <c r="B273" i="2" s="1"/>
  <c r="I1218" i="46" a="1"/>
  <c r="I1218" i="46" s="1"/>
  <c r="I639" i="46" a="1"/>
  <c r="I639" i="46" s="1"/>
  <c r="I621" i="46" a="1"/>
  <c r="I621" i="46" s="1"/>
  <c r="I959" i="46" a="1"/>
  <c r="I959" i="46" s="1"/>
  <c r="I170" i="46" a="1"/>
  <c r="I170" i="46" s="1"/>
  <c r="B170" i="2" s="1"/>
  <c r="I1542" i="46" a="1"/>
  <c r="I1542" i="46" s="1"/>
  <c r="I626" i="46" a="1"/>
  <c r="I626" i="46" s="1"/>
  <c r="I828" i="46" a="1"/>
  <c r="I828" i="46" s="1"/>
  <c r="I808" i="46" a="1"/>
  <c r="I808" i="46" s="1"/>
  <c r="I398" i="46" a="1"/>
  <c r="I398" i="46" s="1"/>
  <c r="B398" i="2" s="1"/>
  <c r="I183" i="46" a="1"/>
  <c r="I183" i="46" s="1"/>
  <c r="B183" i="2" s="1"/>
  <c r="I1362" i="46" a="1"/>
  <c r="I1362" i="46" s="1"/>
  <c r="I317" i="46" a="1"/>
  <c r="I317" i="46" s="1"/>
  <c r="B317" i="2" s="1"/>
  <c r="I954" i="46" a="1"/>
  <c r="I954" i="46" s="1"/>
  <c r="I629" i="46" a="1"/>
  <c r="I629" i="46" s="1"/>
  <c r="I973" i="46" a="1"/>
  <c r="I973" i="46" s="1"/>
  <c r="I1038" i="46" a="1"/>
  <c r="I1038" i="46" s="1"/>
  <c r="I86" i="46" a="1"/>
  <c r="I86" i="46" s="1"/>
  <c r="B86" i="2" s="1"/>
  <c r="I565" i="46" a="1"/>
  <c r="I565" i="46" s="1"/>
  <c r="I501" i="46" a="1"/>
  <c r="I501" i="46" s="1"/>
  <c r="I671" i="46" a="1"/>
  <c r="I671" i="46" s="1"/>
  <c r="I831" i="46" a="1"/>
  <c r="I831" i="46" s="1"/>
  <c r="I485" i="46" a="1"/>
  <c r="I485" i="46" s="1"/>
  <c r="B485" i="2" s="1"/>
  <c r="I154" i="46" a="1"/>
  <c r="I154" i="46" s="1"/>
  <c r="B154" i="2" s="1"/>
  <c r="I31" i="46" a="1"/>
  <c r="I31" i="46" s="1"/>
  <c r="B31" i="2" s="1"/>
  <c r="I894" i="46" a="1"/>
  <c r="I894" i="46" s="1"/>
  <c r="I967" i="46" a="1"/>
  <c r="I967" i="46" s="1"/>
  <c r="I1062" i="46" a="1"/>
  <c r="I1062" i="46" s="1"/>
  <c r="I595" i="46" a="1"/>
  <c r="I595" i="46" s="1"/>
  <c r="I1537" i="46" a="1"/>
  <c r="I1537" i="46" s="1"/>
  <c r="I1084" i="46" a="1"/>
  <c r="I1084" i="46" s="1"/>
  <c r="I1223" i="46" a="1"/>
  <c r="I1223" i="46" s="1"/>
  <c r="I158" i="46" a="1"/>
  <c r="I158" i="46" s="1"/>
  <c r="B158" i="2" s="1"/>
  <c r="I185" i="46" a="1"/>
  <c r="I185" i="46" s="1"/>
  <c r="B185" i="2" s="1"/>
  <c r="I612" i="46" a="1"/>
  <c r="I612" i="46" s="1"/>
  <c r="I175" i="46" a="1"/>
  <c r="I175" i="46" s="1"/>
  <c r="B175" i="2" s="1"/>
  <c r="I566" i="46" a="1"/>
  <c r="I566" i="46" s="1"/>
  <c r="I1435" i="46" a="1"/>
  <c r="I1435" i="46" s="1"/>
  <c r="I1344" i="46" a="1"/>
  <c r="I1344" i="46" s="1"/>
  <c r="I1039" i="46" a="1"/>
  <c r="I1039" i="46" s="1"/>
  <c r="I1219" i="46" a="1"/>
  <c r="I1219" i="46" s="1"/>
  <c r="I1191" i="46" a="1"/>
  <c r="I1191" i="46" s="1"/>
  <c r="I961" i="46" a="1"/>
  <c r="I961" i="46" s="1"/>
  <c r="I1111" i="46" a="1"/>
  <c r="I1111" i="46" s="1"/>
  <c r="I327" i="46" a="1"/>
  <c r="I327" i="46" s="1"/>
  <c r="B327" i="2" s="1"/>
  <c r="I262" i="46" a="1"/>
  <c r="I262" i="46" s="1"/>
  <c r="B262" i="2" s="1"/>
  <c r="I564" i="46" a="1"/>
  <c r="I564" i="46" s="1"/>
  <c r="I130" i="46" a="1"/>
  <c r="I130" i="46" s="1"/>
  <c r="B130" i="2" s="1"/>
  <c r="I893" i="46" a="1"/>
  <c r="I893" i="46" s="1"/>
  <c r="I970" i="46" a="1"/>
  <c r="I970" i="46" s="1"/>
  <c r="I452" i="46" a="1"/>
  <c r="I452" i="46" s="1"/>
  <c r="B452" i="2" s="1"/>
  <c r="I551" i="46" a="1"/>
  <c r="I551" i="46" s="1"/>
  <c r="I1466" i="46" a="1"/>
  <c r="I1466" i="46" s="1"/>
  <c r="I13" i="46" a="1"/>
  <c r="I13" i="46" s="1"/>
  <c r="B13" i="2" s="1"/>
  <c r="I1464" i="46" a="1"/>
  <c r="I1464" i="46" s="1"/>
  <c r="I1183" i="46" a="1"/>
  <c r="I1183" i="46" s="1"/>
  <c r="I658" i="46" a="1"/>
  <c r="I658" i="46" s="1"/>
  <c r="I1372" i="46" a="1"/>
  <c r="I1372" i="46" s="1"/>
  <c r="I1193" i="46" a="1"/>
  <c r="I1193" i="46" s="1"/>
  <c r="I1060" i="46" a="1"/>
  <c r="I1060" i="46" s="1"/>
  <c r="I756" i="46" a="1"/>
  <c r="I756" i="46" s="1"/>
  <c r="I750" i="46" a="1"/>
  <c r="I750" i="46" s="1"/>
  <c r="I803" i="46" a="1"/>
  <c r="I803" i="46" s="1"/>
  <c r="I1458" i="46" a="1"/>
  <c r="I1458" i="46" s="1"/>
  <c r="I1524" i="46" a="1"/>
  <c r="I1524" i="46" s="1"/>
  <c r="I281" i="46" a="1"/>
  <c r="I281" i="46" s="1"/>
  <c r="B281" i="2" s="1"/>
  <c r="I1386" i="46" a="1"/>
  <c r="I1386" i="46" s="1"/>
  <c r="I225" i="46" a="1"/>
  <c r="I225" i="46" s="1"/>
  <c r="B225" i="2" s="1"/>
  <c r="I1262" i="46" a="1"/>
  <c r="I1262" i="46" s="1"/>
  <c r="I703" i="46" a="1"/>
  <c r="I703" i="46" s="1"/>
  <c r="I777" i="46" a="1"/>
  <c r="I777" i="46" s="1"/>
  <c r="I97" i="46" a="1"/>
  <c r="I97" i="46" s="1"/>
  <c r="B97" i="2" s="1"/>
  <c r="I1137" i="46" a="1"/>
  <c r="I1137" i="46" s="1"/>
  <c r="I228" i="46" a="1"/>
  <c r="I228" i="46" s="1"/>
  <c r="B228" i="2" s="1"/>
  <c r="I1444" i="46" a="1"/>
  <c r="I1444" i="46" s="1"/>
  <c r="I1443" i="46" a="1"/>
  <c r="I1443" i="46" s="1"/>
  <c r="I1339" i="46" a="1"/>
  <c r="I1339" i="46" s="1"/>
  <c r="I1070" i="46" a="1"/>
  <c r="I1070" i="46" s="1"/>
  <c r="I771" i="46" a="1"/>
  <c r="I771" i="46" s="1"/>
  <c r="I1562" i="46" a="1"/>
  <c r="I1562" i="46" s="1"/>
  <c r="I394" i="46" a="1"/>
  <c r="I394" i="46" s="1"/>
  <c r="B394" i="2" s="1"/>
  <c r="I1155" i="46" a="1"/>
  <c r="I1155" i="46" s="1"/>
  <c r="I64" i="46" a="1"/>
  <c r="I64" i="46" s="1"/>
  <c r="B64" i="2" s="1"/>
  <c r="I1244" i="46" a="1"/>
  <c r="I1244" i="46" s="1"/>
  <c r="I243" i="46" a="1"/>
  <c r="I243" i="46" s="1"/>
  <c r="B243" i="2" s="1"/>
  <c r="I883" i="46" a="1"/>
  <c r="I883" i="46" s="1"/>
  <c r="I719" i="46" a="1"/>
  <c r="I719" i="46" s="1"/>
  <c r="I500" i="46" a="1"/>
  <c r="I500" i="46" s="1"/>
  <c r="B500" i="2" s="1"/>
  <c r="I1099" i="46" a="1"/>
  <c r="I1099" i="46" s="1"/>
  <c r="I407" i="46" a="1"/>
  <c r="I407" i="46" s="1"/>
  <c r="B407" i="2" s="1"/>
  <c r="I826" i="46" a="1"/>
  <c r="I826" i="46" s="1"/>
  <c r="I819" i="46" a="1"/>
  <c r="I819" i="46" s="1"/>
  <c r="I184" i="46" a="1"/>
  <c r="I184" i="46" s="1"/>
  <c r="B184" i="2" s="1"/>
  <c r="I937" i="46" a="1"/>
  <c r="I937" i="46" s="1"/>
  <c r="I1434" i="46" a="1"/>
  <c r="I1434" i="46" s="1"/>
  <c r="I1239" i="46" a="1"/>
  <c r="I1239" i="46" s="1"/>
  <c r="I223" i="46" a="1"/>
  <c r="I223" i="46" s="1"/>
  <c r="B223" i="2" s="1"/>
  <c r="I1129" i="46" a="1"/>
  <c r="I1129" i="46" s="1"/>
  <c r="I1272" i="46" a="1"/>
  <c r="I1272" i="46" s="1"/>
  <c r="I1074" i="46" a="1"/>
  <c r="I1074" i="46" s="1"/>
  <c r="I1248" i="46" a="1"/>
  <c r="I1248" i="46" s="1"/>
  <c r="I1166" i="46" a="1"/>
  <c r="I1166" i="46" s="1"/>
  <c r="I1069" i="46" a="1"/>
  <c r="I1069" i="46" s="1"/>
  <c r="I374" i="46" a="1"/>
  <c r="I374" i="46" s="1"/>
  <c r="B374" i="2" s="1"/>
  <c r="I1556" i="46" a="1"/>
  <c r="I1556" i="46" s="1"/>
  <c r="I1484" i="46" a="1"/>
  <c r="I1484" i="46" s="1"/>
  <c r="I201" i="46" a="1"/>
  <c r="I201" i="46" s="1"/>
  <c r="B201" i="2" s="1"/>
  <c r="I38" i="46" a="1"/>
  <c r="I38" i="46" s="1"/>
  <c r="B38" i="2" s="1"/>
  <c r="I1258" i="46" a="1"/>
  <c r="I1258" i="46" s="1"/>
  <c r="I730" i="46" a="1"/>
  <c r="I730" i="46" s="1"/>
  <c r="I728" i="46" a="1"/>
  <c r="I728" i="46" s="1"/>
  <c r="I332" i="46" a="1"/>
  <c r="I332" i="46" s="1"/>
  <c r="B332" i="2" s="1"/>
  <c r="I717" i="46" a="1"/>
  <c r="I717" i="46" s="1"/>
  <c r="I1446" i="46" a="1"/>
  <c r="I1446" i="46" s="1"/>
  <c r="I912" i="46" a="1"/>
  <c r="I912" i="46" s="1"/>
  <c r="I586" i="46" a="1"/>
  <c r="I586" i="46" s="1"/>
  <c r="I1012" i="46" a="1"/>
  <c r="I1012" i="46" s="1"/>
  <c r="I268" i="46" a="1"/>
  <c r="I268" i="46" s="1"/>
  <c r="B268" i="2" s="1"/>
  <c r="I99" i="46" a="1"/>
  <c r="I99" i="46" s="1"/>
  <c r="B99" i="2" s="1"/>
  <c r="I1165" i="46" a="1"/>
  <c r="I1165" i="46" s="1"/>
  <c r="I549" i="46" a="1"/>
  <c r="I549" i="46" s="1"/>
  <c r="I1006" i="46" a="1"/>
  <c r="I1006" i="46" s="1"/>
  <c r="I698" i="46" a="1"/>
  <c r="I698" i="46" s="1"/>
  <c r="I411" i="46" a="1"/>
  <c r="I411" i="46" s="1"/>
  <c r="B411" i="2" s="1"/>
  <c r="I1419" i="46" a="1"/>
  <c r="I1419" i="46" s="1"/>
  <c r="I1512" i="46" a="1"/>
  <c r="I1512" i="46" s="1"/>
  <c r="I1185" i="46" a="1"/>
  <c r="I1185" i="46" s="1"/>
  <c r="I110" i="46" a="1"/>
  <c r="I110" i="46" s="1"/>
  <c r="B110" i="2" s="1"/>
  <c r="I878" i="46" a="1"/>
  <c r="I878" i="46" s="1"/>
  <c r="I913" i="46" a="1"/>
  <c r="I913" i="46" s="1"/>
  <c r="I191" i="46" a="1"/>
  <c r="I191" i="46" s="1"/>
  <c r="B191" i="2" s="1"/>
  <c r="I880" i="46" a="1"/>
  <c r="I880" i="46" s="1"/>
  <c r="I699" i="46" a="1"/>
  <c r="I699" i="46" s="1"/>
  <c r="I1189" i="46" a="1"/>
  <c r="I1189" i="46" s="1"/>
  <c r="I326" i="46" a="1"/>
  <c r="I326" i="46" s="1"/>
  <c r="B326" i="2" s="1"/>
  <c r="I1347" i="46" a="1"/>
  <c r="I1347" i="46" s="1"/>
  <c r="I541" i="46" a="1"/>
  <c r="I541" i="46" s="1"/>
  <c r="I1361" i="46" a="1"/>
  <c r="I1361" i="46" s="1"/>
  <c r="I646" i="46" a="1"/>
  <c r="I646" i="46" s="1"/>
  <c r="I1016" i="46" a="1"/>
  <c r="I1016" i="46" s="1"/>
  <c r="I307" i="46" a="1"/>
  <c r="I307" i="46" s="1"/>
  <c r="B307" i="2" s="1"/>
  <c r="I941" i="46" a="1"/>
  <c r="I941" i="46" s="1"/>
  <c r="I1173" i="46" a="1"/>
  <c r="I1173" i="46" s="1"/>
  <c r="I588" i="46" a="1"/>
  <c r="I588" i="46" s="1"/>
  <c r="I448" i="46" a="1"/>
  <c r="I448" i="46" s="1"/>
  <c r="B448" i="2" s="1"/>
  <c r="I1427" i="46" a="1"/>
  <c r="I1427" i="46" s="1"/>
  <c r="I1149" i="46" a="1"/>
  <c r="I1149" i="46" s="1"/>
  <c r="I71" i="46" a="1"/>
  <c r="I71" i="46" s="1"/>
  <c r="B71" i="2" s="1"/>
  <c r="I918" i="46" a="1"/>
  <c r="I918" i="46" s="1"/>
  <c r="I736" i="46" a="1"/>
  <c r="I736" i="46" s="1"/>
  <c r="I1057" i="46" a="1"/>
  <c r="I1057" i="46" s="1"/>
  <c r="I857" i="46" a="1"/>
  <c r="I857" i="46" s="1"/>
  <c r="I517" i="46" a="1"/>
  <c r="I517" i="46" s="1"/>
  <c r="I192" i="46" a="1"/>
  <c r="I192" i="46" s="1"/>
  <c r="B192" i="2" s="1"/>
  <c r="I785" i="46" a="1"/>
  <c r="I785" i="46" s="1"/>
  <c r="I203" i="46" a="1"/>
  <c r="I203" i="46" s="1"/>
  <c r="B203" i="2" s="1"/>
  <c r="I35" i="46" a="1"/>
  <c r="I35" i="46" s="1"/>
  <c r="B35" i="2" s="1"/>
  <c r="I702" i="46" a="1"/>
  <c r="I702" i="46" s="1"/>
  <c r="I846" i="46" a="1"/>
  <c r="I846" i="46" s="1"/>
  <c r="I43" i="46" a="1"/>
  <c r="I43" i="46" s="1"/>
  <c r="B43" i="2" s="1"/>
  <c r="I1487" i="46" a="1"/>
  <c r="I1487" i="46" s="1"/>
  <c r="I1093" i="46" a="1"/>
  <c r="I1093" i="46" s="1"/>
  <c r="I1409" i="46" a="1"/>
  <c r="I1409" i="46" s="1"/>
  <c r="I648" i="46" a="1"/>
  <c r="I648" i="46" s="1"/>
  <c r="I1513" i="46" a="1"/>
  <c r="I1513" i="46" s="1"/>
  <c r="I957" i="46" a="1"/>
  <c r="I957" i="46" s="1"/>
  <c r="I895" i="46" a="1"/>
  <c r="I895" i="46" s="1"/>
  <c r="I512" i="46" a="1"/>
  <c r="I512" i="46" s="1"/>
  <c r="I609" i="46" a="1"/>
  <c r="I609" i="46" s="1"/>
  <c r="I1118" i="46" a="1"/>
  <c r="I1118" i="46" s="1"/>
  <c r="I784" i="46" a="1"/>
  <c r="I784" i="46" s="1"/>
  <c r="I1420" i="46" a="1"/>
  <c r="I1420" i="46" s="1"/>
  <c r="I1150" i="46" a="1"/>
  <c r="I1150" i="46" s="1"/>
  <c r="I177" i="46" a="1"/>
  <c r="I177" i="46" s="1"/>
  <c r="B177" i="2" s="1"/>
  <c r="I1210" i="46" a="1"/>
  <c r="I1210" i="46" s="1"/>
  <c r="I249" i="46" a="1"/>
  <c r="I249" i="46" s="1"/>
  <c r="B249" i="2" s="1"/>
  <c r="I1534" i="46" a="1"/>
  <c r="I1534" i="46" s="1"/>
  <c r="I714" i="46" a="1"/>
  <c r="I714" i="46" s="1"/>
  <c r="I444" i="46" a="1"/>
  <c r="I444" i="46" s="1"/>
  <c r="B444" i="2" s="1"/>
  <c r="I1364" i="46" a="1"/>
  <c r="I1364" i="46" s="1"/>
  <c r="I470" i="46" a="1"/>
  <c r="I470" i="46" s="1"/>
  <c r="B470" i="2" s="1"/>
  <c r="I1033" i="46" a="1"/>
  <c r="I1033" i="46" s="1"/>
  <c r="I1081" i="46" a="1"/>
  <c r="I1081" i="46" s="1"/>
  <c r="I77" i="46" a="1"/>
  <c r="I77" i="46" s="1"/>
  <c r="B77" i="2" s="1"/>
  <c r="I952" i="46" a="1"/>
  <c r="I952" i="46" s="1"/>
  <c r="I778" i="46" a="1"/>
  <c r="I778" i="46" s="1"/>
  <c r="I475" i="46" a="1"/>
  <c r="I475" i="46" s="1"/>
  <c r="B475" i="2" s="1"/>
  <c r="I1078" i="46" a="1"/>
  <c r="I1078" i="46" s="1"/>
  <c r="I685" i="46" a="1"/>
  <c r="I685" i="46" s="1"/>
  <c r="I1024" i="46" a="1"/>
  <c r="I1024" i="46" s="1"/>
  <c r="I1442" i="46" a="1"/>
  <c r="I1442" i="46" s="1"/>
  <c r="I987" i="46" a="1"/>
  <c r="I987" i="46" s="1"/>
  <c r="I296" i="46" a="1"/>
  <c r="I296" i="46" s="1"/>
  <c r="B296" i="2" s="1"/>
  <c r="I1510" i="46" a="1"/>
  <c r="I1510" i="46" s="1"/>
  <c r="I33" i="46" a="1"/>
  <c r="I33" i="46" s="1"/>
  <c r="B33" i="2" s="1"/>
  <c r="I8" i="46" a="1"/>
  <c r="I8" i="46" s="1"/>
  <c r="B8" i="2" s="1"/>
  <c r="I1195" i="46" a="1"/>
  <c r="I1195" i="46" s="1"/>
  <c r="I1418" i="46" a="1"/>
  <c r="I1418" i="46" s="1"/>
  <c r="I455" i="46" a="1"/>
  <c r="I455" i="46" s="1"/>
  <c r="B455" i="2" s="1"/>
  <c r="I274" i="46" a="1"/>
  <c r="I274" i="46" s="1"/>
  <c r="B274" i="2" s="1"/>
  <c r="I16" i="46" a="1"/>
  <c r="I16" i="46" s="1"/>
  <c r="B16" i="2" s="1"/>
  <c r="I1430" i="46" a="1"/>
  <c r="I1430" i="46" s="1"/>
  <c r="I1407" i="46" a="1"/>
  <c r="I1407" i="46" s="1"/>
  <c r="I39" i="46" a="1"/>
  <c r="I39" i="46" s="1"/>
  <c r="B39" i="2" s="1"/>
  <c r="I1236" i="46" a="1"/>
  <c r="I1236" i="46" s="1"/>
  <c r="I320" i="46" a="1"/>
  <c r="I320" i="46" s="1"/>
  <c r="B320" i="2" s="1"/>
  <c r="I426" i="46" a="1"/>
  <c r="I426" i="46" s="1"/>
  <c r="B426" i="2" s="1"/>
  <c r="I1110" i="46" a="1"/>
  <c r="I1110" i="46" s="1"/>
  <c r="I1561" i="46" a="1"/>
  <c r="I1561" i="46" s="1"/>
  <c r="I135" i="46" a="1"/>
  <c r="I135" i="46" s="1"/>
  <c r="B135" i="2" s="1"/>
  <c r="I1305" i="46" a="1"/>
  <c r="I1305" i="46" s="1"/>
  <c r="I1134" i="46" a="1"/>
  <c r="I1134" i="46" s="1"/>
  <c r="I1108" i="46" a="1"/>
  <c r="I1108" i="46" s="1"/>
  <c r="I1424" i="46" a="1"/>
  <c r="I1424" i="46" s="1"/>
  <c r="I798" i="46" a="1"/>
  <c r="I798" i="46" s="1"/>
  <c r="I1477" i="46" a="1"/>
  <c r="I1477" i="46" s="1"/>
  <c r="I1270" i="46" a="1"/>
  <c r="I1270" i="46" s="1"/>
  <c r="I476" i="46" a="1"/>
  <c r="I476" i="46" s="1"/>
  <c r="B476" i="2" s="1"/>
  <c r="I823" i="46" a="1"/>
  <c r="I823" i="46" s="1"/>
  <c r="I1243" i="46" a="1"/>
  <c r="I1243" i="46" s="1"/>
  <c r="I1517" i="46" a="1"/>
  <c r="I1517" i="46" s="1"/>
  <c r="I591" i="46" a="1"/>
  <c r="I591" i="46" s="1"/>
  <c r="I687" i="46" a="1"/>
  <c r="I687" i="46" s="1"/>
  <c r="I205" i="46" a="1"/>
  <c r="I205" i="46" s="1"/>
  <c r="B205" i="2" s="1"/>
  <c r="I633" i="46" a="1"/>
  <c r="I633" i="46" s="1"/>
  <c r="I423" i="46" a="1"/>
  <c r="I423" i="46" s="1"/>
  <c r="B423" i="2" s="1"/>
  <c r="I106" i="46" a="1"/>
  <c r="I106" i="46" s="1"/>
  <c r="B106" i="2" s="1"/>
  <c r="I574" i="46" a="1"/>
  <c r="I574" i="46" s="1"/>
  <c r="I1382" i="46" a="1"/>
  <c r="I1382" i="46" s="1"/>
  <c r="I1080" i="46" a="1"/>
  <c r="I1080" i="46" s="1"/>
  <c r="I212" i="46" a="1"/>
  <c r="I212" i="46" s="1"/>
  <c r="B212" i="2" s="1"/>
  <c r="I969" i="46" a="1"/>
  <c r="I969" i="46" s="1"/>
  <c r="I1311" i="46" a="1"/>
  <c r="I1311" i="46" s="1"/>
  <c r="I1011" i="46" a="1"/>
  <c r="I1011" i="46" s="1"/>
  <c r="I1257" i="46" a="1"/>
  <c r="I1257" i="46" s="1"/>
  <c r="I666" i="46" a="1"/>
  <c r="I666" i="46" s="1"/>
  <c r="I631" i="46" a="1"/>
  <c r="I631" i="46" s="1"/>
  <c r="I572" i="46" a="1"/>
  <c r="I572" i="46" s="1"/>
  <c r="I1338" i="46" a="1"/>
  <c r="I1338" i="46" s="1"/>
  <c r="I1022" i="46" a="1"/>
  <c r="I1022" i="46" s="1"/>
  <c r="I743" i="46" a="1"/>
  <c r="I743" i="46" s="1"/>
  <c r="I1518" i="46" a="1"/>
  <c r="I1518" i="46" s="1"/>
  <c r="I359" i="46" a="1"/>
  <c r="I359" i="46" s="1"/>
  <c r="B359" i="2" s="1"/>
  <c r="I932" i="46" a="1"/>
  <c r="I932" i="46" s="1"/>
  <c r="I276" i="46" a="1"/>
  <c r="I276" i="46" s="1"/>
  <c r="B276" i="2" s="1"/>
  <c r="I908" i="46" a="1"/>
  <c r="I908" i="46" s="1"/>
  <c r="I256" i="46" a="1"/>
  <c r="I256" i="46" s="1"/>
  <c r="B256" i="2" s="1"/>
  <c r="I712" i="46" a="1"/>
  <c r="I712" i="46" s="1"/>
  <c r="I1088" i="46" a="1"/>
  <c r="I1088" i="46" s="1"/>
  <c r="I67" i="46" a="1"/>
  <c r="I67" i="46" s="1"/>
  <c r="B67" i="2" s="1"/>
  <c r="I96" i="46" a="1"/>
  <c r="I96" i="46" s="1"/>
  <c r="B96" i="2" s="1"/>
  <c r="I650" i="46" a="1"/>
  <c r="I650" i="46" s="1"/>
  <c r="I686" i="46" a="1"/>
  <c r="I686" i="46" s="1"/>
  <c r="I653" i="46" a="1"/>
  <c r="I653" i="46" s="1"/>
  <c r="I611" i="46" a="1"/>
  <c r="I611" i="46" s="1"/>
  <c r="I139" i="46" a="1"/>
  <c r="I139" i="46" s="1"/>
  <c r="B139" i="2" s="1"/>
  <c r="I656" i="46" a="1"/>
  <c r="I656" i="46" s="1"/>
  <c r="I315" i="46" a="1"/>
  <c r="I315" i="46" s="1"/>
  <c r="B315" i="2" s="1"/>
  <c r="I160" i="46" a="1"/>
  <c r="I160" i="46" s="1"/>
  <c r="B160" i="2" s="1"/>
  <c r="I1066" i="46" a="1"/>
  <c r="I1066" i="46" s="1"/>
  <c r="I1377" i="46" a="1"/>
  <c r="I1377" i="46" s="1"/>
  <c r="I1564" i="46" a="1"/>
  <c r="I1564" i="46" s="1"/>
  <c r="I963" i="46" a="1"/>
  <c r="I963" i="46" s="1"/>
  <c r="I947" i="46" a="1"/>
  <c r="I947" i="46" s="1"/>
  <c r="I34" i="46" a="1"/>
  <c r="I34" i="46" s="1"/>
  <c r="B34" i="2" s="1"/>
  <c r="I60" i="46" a="1"/>
  <c r="I60" i="46" s="1"/>
  <c r="B60" i="2" s="1"/>
  <c r="I1282" i="46" a="1"/>
  <c r="I1282" i="46" s="1"/>
  <c r="I1572" i="46" a="1"/>
  <c r="I1572" i="46" s="1"/>
  <c r="I747" i="46" a="1"/>
  <c r="I747" i="46" s="1"/>
  <c r="I802" i="46" a="1"/>
  <c r="I802" i="46" s="1"/>
  <c r="I1152" i="46" a="1"/>
  <c r="I1152" i="46" s="1"/>
  <c r="I1159" i="46" a="1"/>
  <c r="I1159" i="46" s="1"/>
  <c r="I9" i="46" a="1"/>
  <c r="I9" i="46" s="1"/>
  <c r="B9" i="2" s="1"/>
  <c r="I1127" i="46" a="1"/>
  <c r="I1127" i="46" s="1"/>
  <c r="I542" i="46" a="1"/>
  <c r="I542" i="46" s="1"/>
  <c r="I1455" i="46" a="1"/>
  <c r="I1455" i="46" s="1"/>
  <c r="I313" i="46" a="1"/>
  <c r="I313" i="46" s="1"/>
  <c r="B313" i="2" s="1"/>
  <c r="I1053" i="46" a="1"/>
  <c r="I1053" i="46" s="1"/>
  <c r="I101" i="46" a="1"/>
  <c r="I101" i="46" s="1"/>
  <c r="B101" i="2" s="1"/>
  <c r="I1217" i="46" a="1"/>
  <c r="I1217" i="46" s="1"/>
  <c r="I779" i="46" a="1"/>
  <c r="I779" i="46" s="1"/>
  <c r="I1229" i="46" a="1"/>
  <c r="I1229" i="46" s="1"/>
  <c r="I992" i="46" a="1"/>
  <c r="I992" i="46" s="1"/>
  <c r="I409" i="46" a="1"/>
  <c r="I409" i="46" s="1"/>
  <c r="B409" i="2" s="1"/>
  <c r="I1188" i="46" a="1"/>
  <c r="I1188" i="46" s="1"/>
  <c r="I347" i="46" a="1"/>
  <c r="I347" i="46" s="1"/>
  <c r="B347" i="2" s="1"/>
  <c r="I114" i="46" a="1"/>
  <c r="I114" i="46" s="1"/>
  <c r="B114" i="2" s="1"/>
  <c r="I1437" i="46" a="1"/>
  <c r="I1437" i="46" s="1"/>
  <c r="I984" i="46" a="1"/>
  <c r="I984" i="46" s="1"/>
  <c r="I1531" i="46" a="1"/>
  <c r="I1531" i="46" s="1"/>
  <c r="I652" i="46" a="1"/>
  <c r="I652" i="46" s="1"/>
  <c r="I1198" i="46" a="1"/>
  <c r="I1198" i="46" s="1"/>
  <c r="I632" i="46" a="1"/>
  <c r="I632" i="46" s="1"/>
  <c r="I791" i="46" a="1"/>
  <c r="I791" i="46" s="1"/>
  <c r="I333" i="46" a="1"/>
  <c r="I333" i="46" s="1"/>
  <c r="B333" i="2" s="1"/>
  <c r="I1287" i="46" a="1"/>
  <c r="I1287" i="46" s="1"/>
  <c r="I22" i="46" a="1"/>
  <c r="I22" i="46" s="1"/>
  <c r="B22" i="2" s="1"/>
  <c r="I1476" i="46" a="1"/>
  <c r="I1476" i="46" s="1"/>
  <c r="I1211" i="46" a="1"/>
  <c r="I1211" i="46" s="1"/>
  <c r="I1179" i="46" a="1"/>
  <c r="I1179" i="46" s="1"/>
  <c r="I46" i="46" a="1"/>
  <c r="I46" i="46" s="1"/>
  <c r="B46" i="2" s="1"/>
  <c r="I350" i="46" a="1"/>
  <c r="I350" i="46" s="1"/>
  <c r="B350" i="2" s="1"/>
  <c r="I563" i="46" a="1"/>
  <c r="I563" i="46" s="1"/>
  <c r="I1112" i="46" a="1"/>
  <c r="I1112" i="46" s="1"/>
  <c r="I960" i="46" a="1"/>
  <c r="I960" i="46" s="1"/>
  <c r="I76" i="46" a="1"/>
  <c r="I76" i="46" s="1"/>
  <c r="B76" i="2" s="1"/>
  <c r="I1284" i="46" a="1"/>
  <c r="I1284" i="46" s="1"/>
  <c r="I6" i="46" a="1"/>
  <c r="I6" i="46" s="1"/>
  <c r="B6" i="2" s="1"/>
  <c r="I429" i="46" a="1"/>
  <c r="I429" i="46" s="1"/>
  <c r="B429" i="2" s="1"/>
  <c r="I1307" i="46" a="1"/>
  <c r="I1307" i="46" s="1"/>
  <c r="I108" i="46" a="1"/>
  <c r="I108" i="46" s="1"/>
  <c r="B108" i="2" s="1"/>
  <c r="I258" i="46" a="1"/>
  <c r="I258" i="46" s="1"/>
  <c r="B258" i="2" s="1"/>
  <c r="I1436" i="46" a="1"/>
  <c r="I1436" i="46" s="1"/>
  <c r="I265" i="46" a="1"/>
  <c r="I265" i="46" s="1"/>
  <c r="B265" i="2" s="1"/>
  <c r="I523" i="46" a="1"/>
  <c r="I523" i="46" s="1"/>
  <c r="I251" i="46" a="1"/>
  <c r="I251" i="46" s="1"/>
  <c r="B251" i="2" s="1"/>
  <c r="I1076" i="46" a="1"/>
  <c r="I1076" i="46" s="1"/>
  <c r="I356" i="46" a="1"/>
  <c r="I356" i="46" s="1"/>
  <c r="B356" i="2" s="1"/>
  <c r="I560" i="46" a="1"/>
  <c r="I560" i="46" s="1"/>
  <c r="I582" i="46" a="1"/>
  <c r="I582" i="46" s="1"/>
  <c r="I1049" i="46" a="1"/>
  <c r="I1049" i="46" s="1"/>
  <c r="I1485" i="46" a="1"/>
  <c r="I1485" i="46" s="1"/>
  <c r="I860" i="46" a="1"/>
  <c r="I860" i="46" s="1"/>
  <c r="I1226" i="46" a="1"/>
  <c r="I1226" i="46" s="1"/>
  <c r="I1035" i="46" a="1"/>
  <c r="I1035" i="46" s="1"/>
  <c r="I892" i="46" a="1"/>
  <c r="I892" i="46" s="1"/>
  <c r="I879" i="46" a="1"/>
  <c r="I879" i="46" s="1"/>
  <c r="I330" i="46" a="1"/>
  <c r="I330" i="46" s="1"/>
  <c r="B330" i="2" s="1"/>
  <c r="I1550" i="46" a="1"/>
  <c r="I1550" i="46" s="1"/>
  <c r="I1379" i="46" a="1"/>
  <c r="I1379" i="46" s="1"/>
  <c r="I1302" i="46" a="1"/>
  <c r="I1302" i="46" s="1"/>
  <c r="I513" i="46" a="1"/>
  <c r="I513" i="46" s="1"/>
  <c r="I906" i="46" a="1"/>
  <c r="I906" i="46" s="1"/>
  <c r="I351" i="46" a="1"/>
  <c r="I351" i="46" s="1"/>
  <c r="B351" i="2" s="1"/>
  <c r="I1032" i="46" a="1"/>
  <c r="I1032" i="46" s="1"/>
  <c r="I1117" i="46" a="1"/>
  <c r="I1117" i="46" s="1"/>
  <c r="I424" i="46" a="1"/>
  <c r="I424" i="46" s="1"/>
  <c r="B424" i="2" s="1"/>
  <c r="I145" i="46" a="1"/>
  <c r="I145" i="46" s="1"/>
  <c r="B145" i="2" s="1"/>
  <c r="I711" i="46" a="1"/>
  <c r="I711" i="46" s="1"/>
  <c r="I1360" i="46" a="1"/>
  <c r="I1360" i="46" s="1"/>
  <c r="I931" i="46" a="1"/>
  <c r="I931" i="46" s="1"/>
  <c r="I660" i="46" a="1"/>
  <c r="I660" i="46" s="1"/>
  <c r="I483" i="46" a="1"/>
  <c r="I483" i="46" s="1"/>
  <c r="B483" i="2" s="1"/>
  <c r="I367" i="46" a="1"/>
  <c r="I367" i="46" s="1"/>
  <c r="B367" i="2" s="1"/>
  <c r="I1197" i="46" a="1"/>
  <c r="I1197" i="46" s="1"/>
  <c r="I499" i="46" a="1"/>
  <c r="I499" i="46" s="1"/>
  <c r="B499" i="2" s="1"/>
  <c r="I977" i="46" a="1"/>
  <c r="I977" i="46" s="1"/>
  <c r="I1275" i="46" a="1"/>
  <c r="I1275" i="46" s="1"/>
  <c r="I204" i="46" a="1"/>
  <c r="I204" i="46" s="1"/>
  <c r="B204" i="2" s="1"/>
  <c r="I474" i="46" a="1"/>
  <c r="I474" i="46" s="1"/>
  <c r="B474" i="2" s="1"/>
  <c r="I102" i="46" a="1"/>
  <c r="I102" i="46" s="1"/>
  <c r="B102" i="2" s="1"/>
  <c r="I1018" i="46" a="1"/>
  <c r="I1018" i="46" s="1"/>
  <c r="I193" i="46" a="1"/>
  <c r="I193" i="46" s="1"/>
  <c r="B193" i="2" s="1"/>
  <c r="I1083" i="46" a="1"/>
  <c r="I1083" i="46" s="1"/>
  <c r="I795" i="46" a="1"/>
  <c r="I795" i="46" s="1"/>
  <c r="I1245" i="46" a="1"/>
  <c r="I1245" i="46" s="1"/>
  <c r="I910" i="46" a="1"/>
  <c r="I910" i="46" s="1"/>
  <c r="I388" i="46" a="1"/>
  <c r="I388" i="46" s="1"/>
  <c r="B388" i="2" s="1"/>
  <c r="I210" i="46" a="1"/>
  <c r="I210" i="46" s="1"/>
  <c r="B210" i="2" s="1"/>
  <c r="I945" i="46" a="1"/>
  <c r="I945" i="46" s="1"/>
  <c r="I1363" i="46" a="1"/>
  <c r="I1363" i="46" s="1"/>
  <c r="I1539" i="46" a="1"/>
  <c r="I1539" i="46" s="1"/>
  <c r="I1368" i="46" a="1"/>
  <c r="I1368" i="46" s="1"/>
  <c r="I11" i="46" a="1"/>
  <c r="I11" i="46" s="1"/>
  <c r="B11" i="2" s="1"/>
  <c r="I1232" i="46" a="1"/>
  <c r="I1232" i="46" s="1"/>
  <c r="I1473" i="46" a="1"/>
  <c r="I1473" i="46" s="1"/>
  <c r="I72" i="46" a="1"/>
  <c r="I72" i="46" s="1"/>
  <c r="B72" i="2" s="1"/>
  <c r="I911" i="46" a="1"/>
  <c r="I911" i="46" s="1"/>
  <c r="I700" i="46" a="1"/>
  <c r="I700" i="46" s="1"/>
  <c r="I335" i="46" a="1"/>
  <c r="I335" i="46" s="1"/>
  <c r="B335" i="2" s="1"/>
  <c r="I739" i="46" a="1"/>
  <c r="I739" i="46" s="1"/>
  <c r="I425" i="46" a="1"/>
  <c r="I425" i="46" s="1"/>
  <c r="B425" i="2" s="1"/>
  <c r="I430" i="46" a="1"/>
  <c r="I430" i="46" s="1"/>
  <c r="B430" i="2" s="1"/>
  <c r="I850" i="46" a="1"/>
  <c r="I850" i="46" s="1"/>
  <c r="I627" i="46" a="1"/>
  <c r="I627" i="46" s="1"/>
  <c r="I345" i="46" a="1"/>
  <c r="I345" i="46" s="1"/>
  <c r="B345" i="2" s="1"/>
  <c r="I923" i="46" a="1"/>
  <c r="I923" i="46" s="1"/>
  <c r="I925" i="46" a="1"/>
  <c r="I925" i="46" s="1"/>
  <c r="I1171" i="46" a="1"/>
  <c r="I1171" i="46" s="1"/>
  <c r="I824" i="46" a="1"/>
  <c r="I824" i="46" s="1"/>
  <c r="I1521" i="46" a="1"/>
  <c r="I1521" i="46" s="1"/>
  <c r="I1320" i="46" a="1"/>
  <c r="I1320" i="46" s="1"/>
  <c r="I456" i="46" a="1"/>
  <c r="I456" i="46" s="1"/>
  <c r="B456" i="2" s="1"/>
  <c r="I153" i="46" a="1"/>
  <c r="I153" i="46" s="1"/>
  <c r="B153" i="2" s="1"/>
  <c r="I1177" i="46" a="1"/>
  <c r="I1177" i="46" s="1"/>
  <c r="I602" i="46" a="1"/>
  <c r="I602" i="46" s="1"/>
  <c r="I1132" i="46" a="1"/>
  <c r="I1132" i="46" s="1"/>
  <c r="I593" i="46" a="1"/>
  <c r="I593" i="46" s="1"/>
  <c r="I275" i="46" a="1"/>
  <c r="I275" i="46" s="1"/>
  <c r="B275" i="2" s="1"/>
  <c r="I1167" i="46" a="1"/>
  <c r="I1167" i="46" s="1"/>
  <c r="I450" i="46" a="1"/>
  <c r="I450" i="46" s="1"/>
  <c r="B450" i="2" s="1"/>
  <c r="I744" i="46" a="1"/>
  <c r="I744" i="46" s="1"/>
  <c r="I1041" i="46" a="1"/>
  <c r="I1041" i="46" s="1"/>
  <c r="I366" i="46" a="1"/>
  <c r="I366" i="46" s="1"/>
  <c r="B366" i="2" s="1"/>
  <c r="I926" i="46" a="1"/>
  <c r="I926" i="46" s="1"/>
  <c r="I419" i="46" a="1"/>
  <c r="I419" i="46" s="1"/>
  <c r="B419" i="2" s="1"/>
  <c r="I1044" i="46" a="1"/>
  <c r="I1044" i="46" s="1"/>
  <c r="I149" i="46" a="1"/>
  <c r="I149" i="46" s="1"/>
  <c r="B149" i="2" s="1"/>
  <c r="I1151" i="46" a="1"/>
  <c r="I1151" i="46" s="1"/>
  <c r="I929" i="46" a="1"/>
  <c r="I929" i="46" s="1"/>
  <c r="I1271" i="46" a="1"/>
  <c r="I1271" i="46" s="1"/>
  <c r="I354" i="46" a="1"/>
  <c r="I354" i="46" s="1"/>
  <c r="B354" i="2" s="1"/>
  <c r="I825" i="46" a="1"/>
  <c r="I825" i="46" s="1"/>
  <c r="I29" i="46" a="1"/>
  <c r="I29" i="46" s="1"/>
  <c r="B29" i="2" s="1"/>
  <c r="I1000" i="46" a="1"/>
  <c r="I1000" i="46" s="1"/>
  <c r="I259" i="46" a="1"/>
  <c r="I259" i="46" s="1"/>
  <c r="B259" i="2" s="1"/>
  <c r="I1461" i="46" a="1"/>
  <c r="I1461" i="46" s="1"/>
  <c r="I838" i="46" a="1"/>
  <c r="I838" i="46" s="1"/>
  <c r="I453" i="46" a="1"/>
  <c r="I453" i="46" s="1"/>
  <c r="B453" i="2" s="1"/>
  <c r="I1095" i="46" a="1"/>
  <c r="I1095" i="46" s="1"/>
  <c r="I1212" i="46" a="1"/>
  <c r="I1212" i="46" s="1"/>
  <c r="I720" i="46" a="1"/>
  <c r="I720" i="46" s="1"/>
  <c r="I1454" i="46" a="1"/>
  <c r="I1454" i="46" s="1"/>
  <c r="I696" i="46" a="1"/>
  <c r="I696" i="46" s="1"/>
  <c r="I1259" i="46" a="1"/>
  <c r="I1259" i="46" s="1"/>
  <c r="I1462" i="46" a="1"/>
  <c r="I1462" i="46" s="1"/>
  <c r="I1334" i="46" a="1"/>
  <c r="I1334" i="46" s="1"/>
  <c r="I773" i="46" a="1"/>
  <c r="I773" i="46" s="1"/>
  <c r="I178" i="46" a="1"/>
  <c r="I178" i="46" s="1"/>
  <c r="B178" i="2" s="1"/>
  <c r="I772" i="46" a="1"/>
  <c r="I772" i="46" s="1"/>
  <c r="I1056" i="46" a="1"/>
  <c r="I1056" i="46" s="1"/>
  <c r="I1426" i="46" a="1"/>
  <c r="I1426" i="46" s="1"/>
  <c r="I211" i="46" a="1"/>
  <c r="I211" i="46" s="1"/>
  <c r="B211" i="2" s="1"/>
  <c r="I1483" i="46" a="1"/>
  <c r="I1483" i="46" s="1"/>
  <c r="I1395" i="46" a="1"/>
  <c r="I1395" i="46" s="1"/>
  <c r="I342" i="46" a="1"/>
  <c r="I342" i="46" s="1"/>
  <c r="B342" i="2" s="1"/>
  <c r="I748" i="46" a="1"/>
  <c r="I748" i="46" s="1"/>
  <c r="I1059" i="46" a="1"/>
  <c r="I1059" i="46" s="1"/>
  <c r="I725" i="46" a="1"/>
  <c r="I725" i="46" s="1"/>
  <c r="I284" i="46" a="1"/>
  <c r="I284" i="46" s="1"/>
  <c r="B284" i="2" s="1"/>
  <c r="I1199" i="46" a="1"/>
  <c r="I1199" i="46" s="1"/>
  <c r="I1019" i="46" a="1"/>
  <c r="I1019" i="46" s="1"/>
  <c r="I289" i="46" a="1"/>
  <c r="I289" i="46" s="1"/>
  <c r="B289" i="2" s="1"/>
  <c r="I1456" i="46" a="1"/>
  <c r="I1456" i="46" s="1"/>
  <c r="I985" i="46" a="1"/>
  <c r="I985" i="46" s="1"/>
  <c r="I644" i="46" a="1"/>
  <c r="I644" i="46" s="1"/>
  <c r="I1470" i="46" a="1"/>
  <c r="I1470" i="46" s="1"/>
  <c r="I1323" i="46" a="1"/>
  <c r="I1323" i="46" s="1"/>
  <c r="I440" i="46" a="1"/>
  <c r="I440" i="46" s="1"/>
  <c r="B440" i="2" s="1"/>
  <c r="I710" i="46" a="1"/>
  <c r="I710" i="46" s="1"/>
  <c r="I1317" i="46" a="1"/>
  <c r="I1317" i="46" s="1"/>
  <c r="I196" i="46" a="1"/>
  <c r="I196" i="46" s="1"/>
  <c r="B196" i="2" s="1"/>
  <c r="I1067" i="46" a="1"/>
  <c r="I1067" i="46" s="1"/>
  <c r="I1389" i="46" a="1"/>
  <c r="I1389" i="46" s="1"/>
  <c r="I841" i="46" a="1"/>
  <c r="I841" i="46" s="1"/>
  <c r="I396" i="46" a="1"/>
  <c r="I396" i="46" s="1"/>
  <c r="B396" i="2" s="1"/>
  <c r="I1348" i="46" a="1"/>
  <c r="I1348" i="46" s="1"/>
  <c r="I308" i="46" a="1"/>
  <c r="I308" i="46" s="1"/>
  <c r="B308" i="2" s="1"/>
  <c r="I65" i="46" a="1"/>
  <c r="I65" i="46" s="1"/>
  <c r="B65" i="2" s="1"/>
  <c r="I761" i="46" a="1"/>
  <c r="I761" i="46" s="1"/>
  <c r="I232" i="46" a="1"/>
  <c r="I232" i="46" s="1"/>
  <c r="B232" i="2" s="1"/>
  <c r="I491" i="46" a="1"/>
  <c r="I491" i="46" s="1"/>
  <c r="B491" i="2" s="1"/>
  <c r="I781" i="46" a="1"/>
  <c r="I781" i="46" s="1"/>
  <c r="I837" i="46" a="1"/>
  <c r="I837" i="46" s="1"/>
  <c r="I283" i="46" a="1"/>
  <c r="I283" i="46" s="1"/>
  <c r="B283" i="2" s="1"/>
  <c r="I1365" i="46" a="1"/>
  <c r="I1365" i="46" s="1"/>
  <c r="I508" i="46" a="1"/>
  <c r="I508" i="46" s="1"/>
  <c r="I392" i="46" a="1"/>
  <c r="I392" i="46" s="1"/>
  <c r="B392" i="2" s="1"/>
  <c r="I535" i="46" a="1"/>
  <c r="I535" i="46" s="1"/>
  <c r="I143" i="46" a="1"/>
  <c r="I143" i="46" s="1"/>
  <c r="B143" i="2" s="1"/>
  <c r="I1126" i="46" a="1"/>
  <c r="I1126" i="46" s="1"/>
  <c r="I1148" i="46" a="1"/>
  <c r="I1148" i="46" s="1"/>
  <c r="I882" i="46" a="1"/>
  <c r="I882" i="46" s="1"/>
  <c r="I519" i="46" a="1"/>
  <c r="I519" i="46" s="1"/>
  <c r="I1122" i="46" a="1"/>
  <c r="I1122" i="46" s="1"/>
  <c r="I641" i="46" a="1"/>
  <c r="I641" i="46" s="1"/>
  <c r="I382" i="46" a="1"/>
  <c r="I382" i="46" s="1"/>
  <c r="B382" i="2" s="1"/>
  <c r="I1120" i="46" a="1"/>
  <c r="I1120" i="46" s="1"/>
  <c r="I314" i="46" a="1"/>
  <c r="I314" i="46" s="1"/>
  <c r="B314" i="2" s="1"/>
  <c r="I1480" i="46" a="1"/>
  <c r="I1480" i="46" s="1"/>
  <c r="I726" i="46" a="1"/>
  <c r="I726" i="46" s="1"/>
  <c r="I1274" i="46" a="1"/>
  <c r="I1274" i="46" s="1"/>
  <c r="I188" i="46" a="1"/>
  <c r="I188" i="46" s="1"/>
  <c r="B188" i="2" s="1"/>
  <c r="I98" i="46" a="1"/>
  <c r="I98" i="46" s="1"/>
  <c r="B98" i="2" s="1"/>
  <c r="I1143" i="46" a="1"/>
  <c r="I1143" i="46" s="1"/>
  <c r="I207" i="46" a="1"/>
  <c r="I207" i="46" s="1"/>
  <c r="B207" i="2" s="1"/>
  <c r="I280" i="46" a="1"/>
  <c r="I280" i="46" s="1"/>
  <c r="B280" i="2" s="1"/>
  <c r="I603" i="46" a="1"/>
  <c r="I603" i="46" s="1"/>
  <c r="I270" i="46" a="1"/>
  <c r="I270" i="46" s="1"/>
  <c r="B270" i="2" s="1"/>
  <c r="I845" i="46" a="1"/>
  <c r="I845" i="46" s="1"/>
  <c r="I1516" i="46" a="1"/>
  <c r="I1516" i="46" s="1"/>
  <c r="I1331" i="46" a="1"/>
  <c r="I1331" i="46" s="1"/>
  <c r="I1102" i="46" a="1"/>
  <c r="I1102" i="46" s="1"/>
  <c r="I292" i="46" a="1"/>
  <c r="I292" i="46" s="1"/>
  <c r="B292" i="2" s="1"/>
  <c r="I405" i="46" a="1"/>
  <c r="I405" i="46" s="1"/>
  <c r="B405" i="2" s="1"/>
  <c r="I1448" i="46" a="1"/>
  <c r="I1448" i="46" s="1"/>
  <c r="I902" i="46" a="1"/>
  <c r="I902" i="46" s="1"/>
  <c r="I309" i="46" a="1"/>
  <c r="I309" i="46" s="1"/>
  <c r="B309" i="2" s="1"/>
  <c r="I37" i="46" a="1"/>
  <c r="I37" i="46" s="1"/>
  <c r="B37" i="2" s="1"/>
  <c r="I1164" i="46" a="1"/>
  <c r="I1164" i="46" s="1"/>
  <c r="I1569" i="46" a="1"/>
  <c r="I1569" i="46" s="1"/>
  <c r="I157" i="46" a="1"/>
  <c r="I157" i="46" s="1"/>
  <c r="B157" i="2" s="1"/>
  <c r="I1515" i="46" a="1"/>
  <c r="I1515" i="46" s="1"/>
  <c r="I972" i="46" a="1"/>
  <c r="I972" i="46" s="1"/>
  <c r="I375" i="46" a="1"/>
  <c r="I375" i="46" s="1"/>
  <c r="B375" i="2" s="1"/>
  <c r="I887" i="46" a="1"/>
  <c r="I887" i="46" s="1"/>
  <c r="I502" i="46" a="1"/>
  <c r="I502" i="46" s="1"/>
  <c r="I112" i="46" a="1"/>
  <c r="I112" i="46" s="1"/>
  <c r="B112" i="2" s="1"/>
  <c r="I239" i="46" a="1"/>
  <c r="I239" i="46" s="1"/>
  <c r="B239" i="2" s="1"/>
  <c r="I389" i="46" a="1"/>
  <c r="I389" i="46" s="1"/>
  <c r="B389" i="2" s="1"/>
  <c r="I654" i="46" a="1"/>
  <c r="I654" i="46" s="1"/>
  <c r="I162" i="46" a="1"/>
  <c r="I162" i="46" s="1"/>
  <c r="B162" i="2" s="1"/>
  <c r="I1290" i="46" a="1"/>
  <c r="I1290" i="46" s="1"/>
  <c r="I1061" i="46" a="1"/>
  <c r="I1061" i="46" s="1"/>
  <c r="I484" i="46" a="1"/>
  <c r="I484" i="46" s="1"/>
  <c r="B484" i="2" s="1"/>
  <c r="I661" i="46" a="1"/>
  <c r="I661" i="46" s="1"/>
  <c r="I298" i="46" a="1"/>
  <c r="I298" i="46" s="1"/>
  <c r="B298" i="2" s="1"/>
  <c r="I412" i="46" a="1"/>
  <c r="I412" i="46" s="1"/>
  <c r="B412" i="2" s="1"/>
  <c r="I940" i="46" a="1"/>
  <c r="I940" i="46" s="1"/>
  <c r="I617" i="46" a="1"/>
  <c r="I617" i="46" s="1"/>
  <c r="I53" i="46" a="1"/>
  <c r="I53" i="46" s="1"/>
  <c r="B53" i="2" s="1"/>
  <c r="I186" i="46" a="1"/>
  <c r="I186" i="46" s="1"/>
  <c r="B186" i="2" s="1"/>
  <c r="I136" i="46" a="1"/>
  <c r="I136" i="46" s="1"/>
  <c r="B136" i="2" s="1"/>
  <c r="I1036" i="46" a="1"/>
  <c r="I1036" i="46" s="1"/>
  <c r="I471" i="46" a="1"/>
  <c r="I471" i="46" s="1"/>
  <c r="B471" i="2" s="1"/>
  <c r="I1096" i="46" a="1"/>
  <c r="I1096" i="46" s="1"/>
  <c r="I875" i="46" a="1"/>
  <c r="I875" i="46" s="1"/>
  <c r="I1327" i="46" a="1"/>
  <c r="I1327" i="46" s="1"/>
  <c r="I1496" i="46" a="1"/>
  <c r="I1496" i="46" s="1"/>
  <c r="I12" i="46" a="1"/>
  <c r="I12" i="46" s="1"/>
  <c r="B12" i="2" s="1"/>
  <c r="I312" i="46" a="1"/>
  <c r="I312" i="46" s="1"/>
  <c r="B312" i="2" s="1"/>
  <c r="I1451" i="46" a="1"/>
  <c r="I1451" i="46" s="1"/>
  <c r="I1549" i="46" a="1"/>
  <c r="I1549" i="46" s="1"/>
  <c r="I701" i="46" a="1"/>
  <c r="I701" i="46" s="1"/>
  <c r="I1533" i="46" a="1"/>
  <c r="I1533" i="46" s="1"/>
  <c r="I1453" i="46" a="1"/>
  <c r="I1453" i="46" s="1"/>
  <c r="I458" i="46" a="1"/>
  <c r="I458" i="46" s="1"/>
  <c r="B458" i="2" s="1"/>
  <c r="I495" i="46" a="1"/>
  <c r="I495" i="46" s="1"/>
  <c r="B495" i="2" s="1"/>
  <c r="I742" i="46" a="1"/>
  <c r="I742" i="46" s="1"/>
  <c r="I1215" i="46" a="1"/>
  <c r="I1215" i="46" s="1"/>
  <c r="I753" i="46" a="1"/>
  <c r="I753" i="46" s="1"/>
  <c r="I304" i="46" a="1"/>
  <c r="I304" i="46" s="1"/>
  <c r="B304" i="2" s="1"/>
  <c r="I432" i="46" a="1"/>
  <c r="I432" i="46" s="1"/>
  <c r="B432" i="2" s="1"/>
  <c r="I1135" i="46" a="1"/>
  <c r="I1135" i="46" s="1"/>
  <c r="I1026" i="46" a="1"/>
  <c r="I1026" i="46" s="1"/>
  <c r="I266" i="46" a="1"/>
  <c r="I266" i="46" s="1"/>
  <c r="B266" i="2" s="1"/>
  <c r="I576" i="46" a="1"/>
  <c r="I576" i="46" s="1"/>
  <c r="I418" i="46" a="1"/>
  <c r="I418" i="46" s="1"/>
  <c r="B418" i="2" s="1"/>
  <c r="I84" i="46" a="1"/>
  <c r="I84" i="46" s="1"/>
  <c r="B84" i="2" s="1"/>
  <c r="I938" i="46" a="1"/>
  <c r="I938" i="46" s="1"/>
  <c r="I391" i="46" a="1"/>
  <c r="I391" i="46" s="1"/>
  <c r="B391" i="2" s="1"/>
  <c r="I921" i="46" a="1"/>
  <c r="I921" i="46" s="1"/>
  <c r="I1503" i="46" a="1"/>
  <c r="I1503" i="46" s="1"/>
  <c r="I1048" i="46" a="1"/>
  <c r="I1048" i="46" s="1"/>
  <c r="I370" i="46" a="1"/>
  <c r="I370" i="46" s="1"/>
  <c r="B370" i="2" s="1"/>
  <c r="I402" i="46" a="1"/>
  <c r="I402" i="46" s="1"/>
  <c r="B402" i="2" s="1"/>
  <c r="I141" i="46" a="1"/>
  <c r="I141" i="46" s="1"/>
  <c r="B141" i="2" s="1"/>
  <c r="I1375" i="46" a="1"/>
  <c r="I1375" i="46" s="1"/>
  <c r="I1343" i="46" a="1"/>
  <c r="I1343" i="46" s="1"/>
  <c r="I331" i="46" a="1"/>
  <c r="I331" i="46" s="1"/>
  <c r="B331" i="2" s="1"/>
  <c r="I625" i="46" a="1"/>
  <c r="I625" i="46" s="1"/>
  <c r="I150" i="46" a="1"/>
  <c r="I150" i="46" s="1"/>
  <c r="B150" i="2" s="1"/>
  <c r="I554" i="46" a="1"/>
  <c r="I554" i="46" s="1"/>
  <c r="I352" i="46" a="1"/>
  <c r="I352" i="46" s="1"/>
  <c r="B352" i="2" s="1"/>
  <c r="I1411" i="46" a="1"/>
  <c r="I1411" i="46" s="1"/>
  <c r="I552" i="46" a="1"/>
  <c r="I552" i="46" s="1"/>
  <c r="I1315" i="46" a="1"/>
  <c r="I1315" i="46" s="1"/>
  <c r="I215" i="46" a="1"/>
  <c r="I215" i="46" s="1"/>
  <c r="B215" i="2" s="1"/>
  <c r="I1328" i="46" a="1"/>
  <c r="I1328" i="46" s="1"/>
  <c r="I1322" i="46" a="1"/>
  <c r="I1322" i="46" s="1"/>
  <c r="I1087" i="46" a="1"/>
  <c r="I1087" i="46" s="1"/>
  <c r="I420" i="46" a="1"/>
  <c r="I420" i="46" s="1"/>
  <c r="B420" i="2" s="1"/>
  <c r="I1489" i="46" a="1"/>
  <c r="I1489" i="46" s="1"/>
  <c r="I488" i="46" a="1"/>
  <c r="I488" i="46" s="1"/>
  <c r="B488" i="2" s="1"/>
  <c r="I865" i="46" a="1"/>
  <c r="I865" i="46" s="1"/>
  <c r="I1366" i="46" a="1"/>
  <c r="I1366" i="46" s="1"/>
  <c r="I1481" i="46" a="1"/>
  <c r="I1481" i="46" s="1"/>
  <c r="I1092" i="46" a="1"/>
  <c r="I1092" i="46" s="1"/>
  <c r="I55" i="46" a="1"/>
  <c r="I55" i="46" s="1"/>
  <c r="B55" i="2" s="1"/>
  <c r="I623" i="46" a="1"/>
  <c r="I623" i="46" s="1"/>
  <c r="I1163" i="46" a="1"/>
  <c r="I1163" i="46" s="1"/>
  <c r="I182" i="46" a="1"/>
  <c r="I182" i="46" s="1"/>
  <c r="B182" i="2" s="1"/>
  <c r="I1007" i="46" a="1"/>
  <c r="I1007" i="46" s="1"/>
  <c r="I1341" i="46" a="1"/>
  <c r="I1341" i="46" s="1"/>
  <c r="I1101" i="46" a="1"/>
  <c r="I1101" i="46" s="1"/>
  <c r="I1128" i="46" a="1"/>
  <c r="I1128" i="46" s="1"/>
  <c r="I410" i="46" a="1"/>
  <c r="I410" i="46" s="1"/>
  <c r="B410" i="2" s="1"/>
  <c r="I695" i="46" a="1"/>
  <c r="I695" i="46" s="1"/>
  <c r="I164" i="46" a="1"/>
  <c r="I164" i="46" s="1"/>
  <c r="B164" i="2" s="1"/>
  <c r="I168" i="46" a="1"/>
  <c r="I168" i="46" s="1"/>
  <c r="B168" i="2" s="1"/>
  <c r="I949" i="46" a="1"/>
  <c r="I949" i="46" s="1"/>
  <c r="I881" i="46" a="1"/>
  <c r="I881" i="46" s="1"/>
  <c r="I156" i="46" a="1"/>
  <c r="I156" i="46" s="1"/>
  <c r="B156" i="2" s="1"/>
  <c r="I1391" i="46" a="1"/>
  <c r="I1391" i="46" s="1"/>
  <c r="I441" i="46" a="1"/>
  <c r="I441" i="46" s="1"/>
  <c r="B441" i="2" s="1"/>
  <c r="I758" i="46" a="1"/>
  <c r="I758" i="46" s="1"/>
  <c r="I230" i="46" a="1"/>
  <c r="I230" i="46" s="1"/>
  <c r="B230" i="2" s="1"/>
  <c r="I69" i="46" a="1"/>
  <c r="I69" i="46" s="1"/>
  <c r="B69" i="2" s="1"/>
  <c r="I236" i="46" a="1"/>
  <c r="I236" i="46" s="1"/>
  <c r="B236" i="2" s="1"/>
  <c r="I1260" i="46" a="1"/>
  <c r="I1260" i="46" s="1"/>
  <c r="I341" i="46" a="1"/>
  <c r="I341" i="46" s="1"/>
  <c r="B341" i="2" s="1"/>
  <c r="I59" i="46" a="1"/>
  <c r="I59" i="46" s="1"/>
  <c r="B59" i="2" s="1"/>
  <c r="I1214" i="46" a="1"/>
  <c r="I1214" i="46" s="1"/>
  <c r="I200" i="46" a="1"/>
  <c r="I200" i="46" s="1"/>
  <c r="B200" i="2" s="1"/>
  <c r="I530" i="46" a="1"/>
  <c r="I530" i="46" s="1"/>
  <c r="I107" i="46" a="1"/>
  <c r="I107" i="46" s="1"/>
  <c r="B107" i="2" s="1"/>
  <c r="I678" i="46" a="1"/>
  <c r="I678" i="46" s="1"/>
  <c r="I1425" i="46" a="1"/>
  <c r="I1425" i="46" s="1"/>
  <c r="I1298" i="46" a="1"/>
  <c r="I1298" i="46" s="1"/>
  <c r="I1119" i="46" a="1"/>
  <c r="I1119" i="46" s="1"/>
  <c r="I1004" i="46" a="1"/>
  <c r="I1004" i="46" s="1"/>
  <c r="I995" i="46" a="1"/>
  <c r="I995" i="46" s="1"/>
  <c r="I80" i="46" a="1"/>
  <c r="I80" i="46" s="1"/>
  <c r="B80" i="2" s="1"/>
  <c r="I1551" i="46" a="1"/>
  <c r="I1551" i="46" s="1"/>
  <c r="I132" i="46" a="1"/>
  <c r="I132" i="46" s="1"/>
  <c r="B132" i="2" s="1"/>
  <c r="I520" i="46" a="1"/>
  <c r="I520" i="46" s="1"/>
  <c r="I538" i="46" a="1"/>
  <c r="I538" i="46" s="1"/>
  <c r="I1237" i="46" a="1"/>
  <c r="I1237" i="46" s="1"/>
  <c r="I209" i="46" a="1"/>
  <c r="I209" i="46" s="1"/>
  <c r="B209" i="2" s="1"/>
  <c r="I1381" i="46" a="1"/>
  <c r="I1381" i="46" s="1"/>
  <c r="I1292" i="46" a="1"/>
  <c r="I1292" i="46" s="1"/>
  <c r="I1422" i="46" a="1"/>
  <c r="I1422" i="46" s="1"/>
  <c r="I487" i="46" a="1"/>
  <c r="I487" i="46" s="1"/>
  <c r="B487" i="2" s="1"/>
  <c r="I319" i="46" a="1"/>
  <c r="I319" i="46" s="1"/>
  <c r="B319" i="2" s="1"/>
  <c r="I1190" i="46" a="1"/>
  <c r="I1190" i="46" s="1"/>
  <c r="I1392" i="46" a="1"/>
  <c r="I1392" i="46" s="1"/>
  <c r="I1228" i="46" a="1"/>
  <c r="I1228" i="46" s="1"/>
  <c r="I1040" i="46" a="1"/>
  <c r="I1040" i="46" s="1"/>
  <c r="I506" i="46" a="1"/>
  <c r="I506" i="46" s="1"/>
  <c r="I1568" i="46" a="1"/>
  <c r="I1568" i="46" s="1"/>
  <c r="I1450" i="46" a="1"/>
  <c r="I1450" i="46" s="1"/>
  <c r="I1526" i="46" a="1"/>
  <c r="I1526" i="46" s="1"/>
  <c r="I25" i="46" a="1"/>
  <c r="I25" i="46" s="1"/>
  <c r="B25" i="2" s="1"/>
  <c r="I898" i="46" a="1"/>
  <c r="I898" i="46" s="1"/>
  <c r="I993" i="46" a="1"/>
  <c r="I993" i="46" s="1"/>
  <c r="I1021" i="46" a="1"/>
  <c r="I1021" i="46" s="1"/>
  <c r="I360" i="46" a="1"/>
  <c r="I360" i="46" s="1"/>
  <c r="B360" i="2" s="1"/>
  <c r="I1182" i="46" a="1"/>
  <c r="I1182" i="46" s="1"/>
  <c r="I709" i="46" a="1"/>
  <c r="I709" i="46" s="1"/>
  <c r="I847" i="46" a="1"/>
  <c r="I847" i="46" s="1"/>
  <c r="I1227" i="46" a="1"/>
  <c r="I1227" i="46" s="1"/>
  <c r="I480" i="46" a="1"/>
  <c r="I480" i="46" s="1"/>
  <c r="B480" i="2" s="1"/>
  <c r="I1172" i="46" a="1"/>
  <c r="I1172" i="46" s="1"/>
  <c r="I176" i="46" a="1"/>
  <c r="I176" i="46" s="1"/>
  <c r="B176" i="2" s="1"/>
  <c r="I528" i="46" a="1"/>
  <c r="I528" i="46" s="1"/>
  <c r="I1504" i="46" a="1"/>
  <c r="I1504" i="46" s="1"/>
  <c r="I1376" i="46" a="1"/>
  <c r="I1376" i="46" s="1"/>
  <c r="I47" i="46" a="1"/>
  <c r="I47" i="46" s="1"/>
  <c r="B47" i="2" s="1"/>
  <c r="I316" i="46" a="1"/>
  <c r="I316" i="46" s="1"/>
  <c r="B316" i="2" s="1"/>
  <c r="I692" i="46" a="1"/>
  <c r="I692" i="46" s="1"/>
  <c r="I1121" i="46" a="1"/>
  <c r="I1121" i="46" s="1"/>
  <c r="I927" i="46" a="1"/>
  <c r="I927" i="46" s="1"/>
  <c r="I821" i="46" a="1"/>
  <c r="I821" i="46" s="1"/>
  <c r="I403" i="46" a="1"/>
  <c r="I403" i="46" s="1"/>
  <c r="B403" i="2" s="1"/>
  <c r="I52" i="46" a="1"/>
  <c r="I52" i="46" s="1"/>
  <c r="B52" i="2" s="1"/>
  <c r="I580" i="46" a="1"/>
  <c r="I580" i="46" s="1"/>
  <c r="I1459" i="46" a="1"/>
  <c r="I1459" i="46" s="1"/>
  <c r="I217" i="46" a="1"/>
  <c r="I217" i="46" s="1"/>
  <c r="B217" i="2" s="1"/>
  <c r="I1538" i="46" a="1"/>
  <c r="I1538" i="46" s="1"/>
  <c r="I1240" i="46" a="1"/>
  <c r="I1240" i="46" s="1"/>
  <c r="I216" i="46" a="1"/>
  <c r="I216" i="46" s="1"/>
  <c r="B216" i="2" s="1"/>
  <c r="I1178" i="46" a="1"/>
  <c r="I1178" i="46" s="1"/>
  <c r="I1340" i="46" a="1"/>
  <c r="I1340" i="46" s="1"/>
  <c r="I889" i="46" a="1"/>
  <c r="I889" i="46" s="1"/>
  <c r="I624" i="46" a="1"/>
  <c r="I624" i="46" s="1"/>
  <c r="I809" i="46" a="1"/>
  <c r="I809" i="46" s="1"/>
  <c r="I1373" i="46" a="1"/>
  <c r="I1373" i="46" s="1"/>
  <c r="I1529" i="46" a="1"/>
  <c r="I1529" i="46" s="1"/>
  <c r="I433" i="46" a="1"/>
  <c r="I433" i="46" s="1"/>
  <c r="B433" i="2" s="1"/>
  <c r="I415" i="46" a="1"/>
  <c r="I415" i="46" s="1"/>
  <c r="B415" i="2" s="1"/>
  <c r="I1532" i="46" a="1"/>
  <c r="I1532" i="46" s="1"/>
  <c r="I1001" i="46" a="1"/>
  <c r="I1001" i="46" s="1"/>
  <c r="I917" i="46" a="1"/>
  <c r="I917" i="46" s="1"/>
  <c r="I673" i="46" a="1"/>
  <c r="I673" i="46" s="1"/>
  <c r="I734" i="46" a="1"/>
  <c r="I734" i="46" s="1"/>
  <c r="I637" i="46" a="1"/>
  <c r="I637" i="46" s="1"/>
  <c r="I767" i="46" a="1"/>
  <c r="I767" i="46" s="1"/>
  <c r="I721" i="46" a="1"/>
  <c r="I721" i="46" s="1"/>
  <c r="I1187" i="46" a="1"/>
  <c r="I1187" i="46" s="1"/>
  <c r="I386" i="46" a="1"/>
  <c r="I386" i="46" s="1"/>
  <c r="B386" i="2" s="1"/>
  <c r="I321" i="46" a="1"/>
  <c r="I321" i="46" s="1"/>
  <c r="B321" i="2" s="1"/>
  <c r="I1399" i="46" a="1"/>
  <c r="I1399" i="46" s="1"/>
  <c r="I733" i="46" a="1"/>
  <c r="I733" i="46" s="1"/>
  <c r="I109" i="46" a="1"/>
  <c r="I109" i="46" s="1"/>
  <c r="B109" i="2" s="1"/>
  <c r="I1158" i="46" a="1"/>
  <c r="I1158" i="46" s="1"/>
  <c r="I983" i="46" a="1"/>
  <c r="I983" i="46" s="1"/>
  <c r="I780" i="46" a="1"/>
  <c r="I780" i="46" s="1"/>
  <c r="I864" i="46" a="1"/>
  <c r="I864" i="46" s="1"/>
  <c r="I605" i="46" a="1"/>
  <c r="I605" i="46" s="1"/>
  <c r="I916" i="46" a="1"/>
  <c r="I916" i="46" s="1"/>
  <c r="I311" i="46" a="1"/>
  <c r="I311" i="46" s="1"/>
  <c r="B311" i="2" s="1"/>
  <c r="I1370" i="46" a="1"/>
  <c r="I1370" i="46" s="1"/>
  <c r="I680" i="46" a="1"/>
  <c r="I680" i="46" s="1"/>
  <c r="I213" i="46" a="1"/>
  <c r="I213" i="46" s="1"/>
  <c r="B213" i="2" s="1"/>
  <c r="I1394" i="46" a="1"/>
  <c r="I1394" i="46" s="1"/>
  <c r="I1266" i="46" a="1"/>
  <c r="I1266" i="46" s="1"/>
  <c r="I497" i="46" a="1"/>
  <c r="I497" i="46" s="1"/>
  <c r="B497" i="2" s="1"/>
  <c r="I1224" i="46" a="1"/>
  <c r="I1224" i="46" s="1"/>
  <c r="I1570" i="46" a="1"/>
  <c r="I1570" i="46" s="1"/>
  <c r="I1523" i="46" a="1"/>
  <c r="I1523" i="46" s="1"/>
  <c r="I104" i="46" a="1"/>
  <c r="I104" i="46" s="1"/>
  <c r="B104" i="2" s="1"/>
  <c r="I901" i="46" a="1"/>
  <c r="I901" i="46" s="1"/>
  <c r="I1196" i="46" a="1"/>
  <c r="I1196" i="46" s="1"/>
  <c r="I14" i="46" a="1"/>
  <c r="I14" i="46" s="1"/>
  <c r="B14" i="2" s="1"/>
  <c r="D304" i="2"/>
  <c r="E304" i="2"/>
  <c r="F473" i="2"/>
  <c r="E473" i="2"/>
  <c r="Q473" i="2"/>
  <c r="D473" i="2"/>
  <c r="I56" i="46" a="1"/>
  <c r="I56" i="46" s="1"/>
  <c r="B56" i="2" s="1"/>
  <c r="G398" i="5"/>
  <c r="I398" i="5" s="1"/>
  <c r="J398" i="5" s="1"/>
  <c r="G200" i="5"/>
  <c r="I200" i="5" s="1"/>
  <c r="K200" i="5" s="1"/>
  <c r="G44" i="5"/>
  <c r="I44" i="5" s="1"/>
  <c r="J44" i="5" s="1"/>
  <c r="G55" i="5"/>
  <c r="I55" i="5" s="1"/>
  <c r="K55" i="5" s="1"/>
  <c r="I1100" i="46" a="1"/>
  <c r="I1100" i="46" s="1"/>
  <c r="G177" i="5"/>
  <c r="I177" i="5" s="1"/>
  <c r="J177" i="5" s="1"/>
  <c r="I705" i="46" a="1"/>
  <c r="I705" i="46" s="1"/>
  <c r="G412" i="5"/>
  <c r="I412" i="5" s="1"/>
  <c r="K412" i="5" s="1"/>
  <c r="G163" i="5"/>
  <c r="I163" i="5" s="1"/>
  <c r="J163" i="5" s="1"/>
  <c r="G108" i="5"/>
  <c r="I108" i="5" s="1"/>
  <c r="J108" i="5" s="1"/>
  <c r="G76" i="5"/>
  <c r="I76" i="5" s="1"/>
  <c r="K76" i="5" s="1"/>
  <c r="G454" i="5"/>
  <c r="I454" i="5" s="1"/>
  <c r="G459" i="5"/>
  <c r="I459" i="5" s="1"/>
  <c r="J459" i="5" s="1"/>
  <c r="G433" i="5"/>
  <c r="I433" i="5" s="1"/>
  <c r="J433" i="5" s="1"/>
  <c r="G327" i="5"/>
  <c r="I327" i="5" s="1"/>
  <c r="K327" i="5" s="1"/>
  <c r="G366" i="5"/>
  <c r="I366" i="5" s="1"/>
  <c r="K366" i="5" s="1"/>
  <c r="G436" i="5"/>
  <c r="I436" i="5" s="1"/>
  <c r="J436" i="5" s="1"/>
  <c r="G323" i="5"/>
  <c r="I323" i="5" s="1"/>
  <c r="K323" i="5" s="1"/>
  <c r="G132" i="5"/>
  <c r="I132" i="5" s="1"/>
  <c r="J132" i="5" s="1"/>
  <c r="G68" i="5"/>
  <c r="I68" i="5" s="1"/>
  <c r="J68" i="5" s="1"/>
  <c r="I697" i="46" a="1"/>
  <c r="I697" i="46" s="1"/>
  <c r="G60" i="5"/>
  <c r="I60" i="5" s="1"/>
  <c r="J60" i="5" s="1"/>
  <c r="G402" i="5"/>
  <c r="I402" i="5" s="1"/>
  <c r="J402" i="5" s="1"/>
  <c r="G282" i="5"/>
  <c r="I282" i="5" s="1"/>
  <c r="G425" i="5"/>
  <c r="I425" i="5" s="1"/>
  <c r="K425" i="5" s="1"/>
  <c r="G70" i="5"/>
  <c r="I70" i="5" s="1"/>
  <c r="K70" i="5" s="1"/>
  <c r="G310" i="5"/>
  <c r="I310" i="5" s="1"/>
  <c r="J310" i="5" s="1"/>
  <c r="G110" i="5"/>
  <c r="I110" i="5" s="1"/>
  <c r="K110" i="5" s="1"/>
  <c r="G381" i="5"/>
  <c r="I381" i="5" s="1"/>
  <c r="J381" i="5" s="1"/>
  <c r="G427" i="5"/>
  <c r="I427" i="5" s="1"/>
  <c r="K427" i="5" s="1"/>
  <c r="G315" i="5"/>
  <c r="I315" i="5" s="1"/>
  <c r="K315" i="5" s="1"/>
  <c r="G43" i="5"/>
  <c r="I43" i="5" s="1"/>
  <c r="K43" i="5" s="1"/>
  <c r="G462" i="5"/>
  <c r="I462" i="5" s="1"/>
  <c r="K462" i="5" s="1"/>
  <c r="G261" i="5"/>
  <c r="I261" i="5" s="1"/>
  <c r="K261" i="5" s="1"/>
  <c r="G134" i="5"/>
  <c r="I134" i="5" s="1"/>
  <c r="K134" i="5" s="1"/>
  <c r="G144" i="5"/>
  <c r="I144" i="5" s="1"/>
  <c r="J144" i="5" s="1"/>
  <c r="G148" i="5"/>
  <c r="I148" i="5" s="1"/>
  <c r="K148" i="5" s="1"/>
  <c r="G407" i="5"/>
  <c r="I407" i="5" s="1"/>
  <c r="J407" i="5" s="1"/>
  <c r="G406" i="5"/>
  <c r="I406" i="5" s="1"/>
  <c r="I4" i="46" a="1"/>
  <c r="I4" i="46" s="1"/>
  <c r="B4" i="2" s="1"/>
  <c r="I1356" i="46" a="1"/>
  <c r="I1356" i="46" s="1"/>
  <c r="I856" i="46" a="1"/>
  <c r="I856" i="46" s="1"/>
  <c r="I237" i="46" a="1"/>
  <c r="I237" i="46" s="1"/>
  <c r="B237" i="2" s="1"/>
  <c r="I741" i="46" a="1"/>
  <c r="I741" i="46" s="1"/>
  <c r="I279" i="46" a="1"/>
  <c r="I279" i="46" s="1"/>
  <c r="B279" i="2" s="1"/>
  <c r="C6" i="2"/>
  <c r="G447" i="5"/>
  <c r="I447" i="5" s="1"/>
  <c r="J447" i="5" s="1"/>
  <c r="G217" i="5"/>
  <c r="I217" i="5" s="1"/>
  <c r="J217" i="5" s="1"/>
  <c r="G428" i="5"/>
  <c r="I428" i="5" s="1"/>
  <c r="J428" i="5" s="1"/>
  <c r="G205" i="5"/>
  <c r="I205" i="5" s="1"/>
  <c r="J205" i="5" s="1"/>
  <c r="G56" i="5"/>
  <c r="I56" i="5" s="1"/>
  <c r="J56" i="5" s="1"/>
  <c r="G189" i="5"/>
  <c r="I189" i="5" s="1"/>
  <c r="J189" i="5" s="1"/>
  <c r="G293" i="5"/>
  <c r="I293" i="5" s="1"/>
  <c r="K293" i="5" s="1"/>
  <c r="G180" i="5"/>
  <c r="I180" i="5" s="1"/>
  <c r="K180" i="5" s="1"/>
  <c r="G231" i="5"/>
  <c r="I231" i="5" s="1"/>
  <c r="K231" i="5" s="1"/>
  <c r="G429" i="5"/>
  <c r="I429" i="5" s="1"/>
  <c r="K429" i="5" s="1"/>
  <c r="G166" i="5"/>
  <c r="I166" i="5" s="1"/>
  <c r="J166" i="5" s="1"/>
  <c r="G191" i="5"/>
  <c r="I191" i="5" s="1"/>
  <c r="K191" i="5" s="1"/>
  <c r="G23" i="5"/>
  <c r="I23" i="5" s="1"/>
  <c r="J23" i="5" s="1"/>
  <c r="G167" i="5"/>
  <c r="I167" i="5" s="1"/>
  <c r="J167" i="5" s="1"/>
  <c r="G325" i="5"/>
  <c r="I325" i="5" s="1"/>
  <c r="J325" i="5" s="1"/>
  <c r="G242" i="5"/>
  <c r="I242" i="5" s="1"/>
  <c r="J242" i="5" s="1"/>
  <c r="G15" i="5"/>
  <c r="I15" i="5" s="1"/>
  <c r="J15" i="5" s="1"/>
  <c r="G135" i="5"/>
  <c r="I135" i="5" s="1"/>
  <c r="J135" i="5" s="1"/>
  <c r="G349" i="5"/>
  <c r="I349" i="5" s="1"/>
  <c r="G399" i="5"/>
  <c r="I399" i="5" s="1"/>
  <c r="K399" i="5" s="1"/>
  <c r="G352" i="5"/>
  <c r="I352" i="5" s="1"/>
  <c r="K352" i="5" s="1"/>
  <c r="G4" i="5"/>
  <c r="I4" i="5" s="1"/>
  <c r="G477" i="5"/>
  <c r="I477" i="5" s="1"/>
  <c r="K477" i="5" s="1"/>
  <c r="G332" i="5"/>
  <c r="I332" i="5" s="1"/>
  <c r="K332" i="5" s="1"/>
  <c r="G442" i="5"/>
  <c r="I442" i="5" s="1"/>
  <c r="J442" i="5" s="1"/>
  <c r="G130" i="5"/>
  <c r="I130" i="5" s="1"/>
  <c r="J130" i="5" s="1"/>
  <c r="G168" i="5"/>
  <c r="I168" i="5" s="1"/>
  <c r="K168" i="5" s="1"/>
  <c r="G24" i="5"/>
  <c r="I24" i="5" s="1"/>
  <c r="K24" i="5" s="1"/>
  <c r="G147" i="5"/>
  <c r="I147" i="5" s="1"/>
  <c r="J147" i="5" s="1"/>
  <c r="G199" i="5"/>
  <c r="I199" i="5" s="1"/>
  <c r="K199" i="5" s="1"/>
  <c r="G439" i="5"/>
  <c r="I439" i="5" s="1"/>
  <c r="G207" i="5"/>
  <c r="I207" i="5" s="1"/>
  <c r="J207" i="5" s="1"/>
  <c r="G81" i="5"/>
  <c r="I81" i="5" s="1"/>
  <c r="K81" i="5" s="1"/>
  <c r="G353" i="5"/>
  <c r="I353" i="5" s="1"/>
  <c r="J353" i="5" s="1"/>
  <c r="G284" i="5"/>
  <c r="I284" i="5" s="1"/>
  <c r="J284" i="5" s="1"/>
  <c r="G290" i="5"/>
  <c r="I290" i="5" s="1"/>
  <c r="J290" i="5" s="1"/>
  <c r="G302" i="5"/>
  <c r="I302" i="5" s="1"/>
  <c r="K302" i="5" s="1"/>
  <c r="G360" i="5"/>
  <c r="I360" i="5" s="1"/>
  <c r="J360" i="5" s="1"/>
  <c r="G308" i="5"/>
  <c r="I308" i="5" s="1"/>
  <c r="J308" i="5" s="1"/>
  <c r="G9" i="5"/>
  <c r="I9" i="5" s="1"/>
  <c r="J9" i="5" s="1"/>
  <c r="G246" i="5"/>
  <c r="I246" i="5" s="1"/>
  <c r="J246" i="5" s="1"/>
  <c r="G83" i="5"/>
  <c r="I83" i="5" s="1"/>
  <c r="J83" i="5" s="1"/>
  <c r="G128" i="5"/>
  <c r="I128" i="5" s="1"/>
  <c r="K128" i="5" s="1"/>
  <c r="G139" i="5"/>
  <c r="I139" i="5" s="1"/>
  <c r="J139" i="5" s="1"/>
  <c r="G257" i="5"/>
  <c r="I257" i="5" s="1"/>
  <c r="J257" i="5" s="1"/>
  <c r="G279" i="5"/>
  <c r="I279" i="5" s="1"/>
  <c r="G145" i="5"/>
  <c r="I145" i="5" s="1"/>
  <c r="K145" i="5" s="1"/>
  <c r="G321" i="5"/>
  <c r="I321" i="5" s="1"/>
  <c r="K321" i="5" s="1"/>
  <c r="G7" i="5"/>
  <c r="I7" i="5" s="1"/>
  <c r="J7" i="5" s="1"/>
  <c r="G480" i="5"/>
  <c r="I480" i="5" s="1"/>
  <c r="J480" i="5" s="1"/>
  <c r="G453" i="5"/>
  <c r="I453" i="5" s="1"/>
  <c r="G42" i="5"/>
  <c r="I42" i="5" s="1"/>
  <c r="J42" i="5" s="1"/>
  <c r="G372" i="5"/>
  <c r="I372" i="5" s="1"/>
  <c r="J372" i="5" s="1"/>
  <c r="G213" i="5"/>
  <c r="I213" i="5" s="1"/>
  <c r="K213" i="5" s="1"/>
  <c r="G469" i="5"/>
  <c r="I469" i="5" s="1"/>
  <c r="K469" i="5" s="1"/>
  <c r="G223" i="5"/>
  <c r="I223" i="5" s="1"/>
  <c r="J223" i="5" s="1"/>
  <c r="G265" i="5"/>
  <c r="I265" i="5" s="1"/>
  <c r="J265" i="5" s="1"/>
  <c r="G481" i="5"/>
  <c r="I481" i="5" s="1"/>
  <c r="J481" i="5" s="1"/>
  <c r="G426" i="5"/>
  <c r="I426" i="5" s="1"/>
  <c r="J426" i="5" s="1"/>
  <c r="G333" i="5"/>
  <c r="I333" i="5" s="1"/>
  <c r="J333" i="5" s="1"/>
  <c r="G383" i="5"/>
  <c r="I383" i="5" s="1"/>
  <c r="J383" i="5" s="1"/>
  <c r="G343" i="5"/>
  <c r="I343" i="5" s="1"/>
  <c r="J343" i="5" s="1"/>
  <c r="G59" i="5"/>
  <c r="I59" i="5" s="1"/>
  <c r="J59" i="5" s="1"/>
  <c r="G414" i="5"/>
  <c r="I414" i="5" s="1"/>
  <c r="G160" i="5"/>
  <c r="I160" i="5" s="1"/>
  <c r="J160" i="5" s="1"/>
  <c r="G5" i="5"/>
  <c r="I5" i="5" s="1"/>
  <c r="J5" i="5" s="1"/>
  <c r="G50" i="5"/>
  <c r="I50" i="5" s="1"/>
  <c r="J50" i="5" s="1"/>
  <c r="G230" i="5"/>
  <c r="I230" i="5" s="1"/>
  <c r="G271" i="5"/>
  <c r="I271" i="5" s="1"/>
  <c r="K271" i="5" s="1"/>
  <c r="G193" i="5"/>
  <c r="I193" i="5" s="1"/>
  <c r="J193" i="5" s="1"/>
  <c r="G482" i="5"/>
  <c r="I482" i="5" s="1"/>
  <c r="J482" i="5" s="1"/>
  <c r="G215" i="5"/>
  <c r="I215" i="5" s="1"/>
  <c r="G345" i="5"/>
  <c r="I345" i="5" s="1"/>
  <c r="J345" i="5" s="1"/>
  <c r="G137" i="5"/>
  <c r="I137" i="5" s="1"/>
  <c r="K137" i="5" s="1"/>
  <c r="G450" i="5"/>
  <c r="I450" i="5" s="1"/>
  <c r="J450" i="5" s="1"/>
  <c r="G458" i="5"/>
  <c r="I458" i="5" s="1"/>
  <c r="J458" i="5" s="1"/>
  <c r="G380" i="5"/>
  <c r="I380" i="5" s="1"/>
  <c r="J380" i="5" s="1"/>
  <c r="G362" i="5"/>
  <c r="I362" i="5" s="1"/>
  <c r="K362" i="5" s="1"/>
  <c r="G464" i="5"/>
  <c r="I464" i="5" s="1"/>
  <c r="J464" i="5" s="1"/>
  <c r="G431" i="5"/>
  <c r="I431" i="5" s="1"/>
  <c r="J431" i="5" s="1"/>
  <c r="G27" i="5"/>
  <c r="I27" i="5" s="1"/>
  <c r="J27" i="5" s="1"/>
  <c r="G78" i="5"/>
  <c r="I78" i="5" s="1"/>
  <c r="G473" i="5"/>
  <c r="I473" i="5" s="1"/>
  <c r="K473" i="5" s="1"/>
  <c r="G94" i="5"/>
  <c r="I94" i="5" s="1"/>
  <c r="G371" i="5"/>
  <c r="I371" i="5" s="1"/>
  <c r="K371" i="5" s="1"/>
  <c r="G36" i="5"/>
  <c r="I36" i="5" s="1"/>
  <c r="K36" i="5" s="1"/>
  <c r="G487" i="5"/>
  <c r="I487" i="5" s="1"/>
  <c r="K487" i="5" s="1"/>
  <c r="G463" i="5"/>
  <c r="I463" i="5" s="1"/>
  <c r="J463" i="5" s="1"/>
  <c r="G245" i="5"/>
  <c r="I245" i="5" s="1"/>
  <c r="K245" i="5" s="1"/>
  <c r="G347" i="5"/>
  <c r="I347" i="5" s="1"/>
  <c r="K347" i="5" s="1"/>
  <c r="G466" i="5"/>
  <c r="I466" i="5" s="1"/>
  <c r="J466" i="5" s="1"/>
  <c r="G203" i="5"/>
  <c r="I203" i="5" s="1"/>
  <c r="J203" i="5" s="1"/>
  <c r="G51" i="5"/>
  <c r="I51" i="5" s="1"/>
  <c r="J51" i="5" s="1"/>
  <c r="K51" i="5" s="1"/>
  <c r="G260" i="5"/>
  <c r="I260" i="5" s="1"/>
  <c r="K260" i="5" s="1"/>
  <c r="G123" i="5"/>
  <c r="I123" i="5" s="1"/>
  <c r="J123" i="5" s="1"/>
  <c r="G335" i="5"/>
  <c r="I335" i="5" s="1"/>
  <c r="J335" i="5" s="1"/>
  <c r="G484" i="5"/>
  <c r="I484" i="5" s="1"/>
  <c r="K484" i="5" s="1"/>
  <c r="G413" i="5"/>
  <c r="I413" i="5" s="1"/>
  <c r="J413" i="5" s="1"/>
  <c r="G358" i="5"/>
  <c r="I358" i="5" s="1"/>
  <c r="J358" i="5" s="1"/>
  <c r="G201" i="5"/>
  <c r="I201" i="5" s="1"/>
  <c r="K201" i="5" s="1"/>
  <c r="G229" i="5"/>
  <c r="I229" i="5" s="1"/>
  <c r="G361" i="5"/>
  <c r="I361" i="5" s="1"/>
  <c r="J361" i="5" s="1"/>
  <c r="G307" i="5"/>
  <c r="I307" i="5" s="1"/>
  <c r="J307" i="5" s="1"/>
  <c r="G188" i="5"/>
  <c r="I188" i="5" s="1"/>
  <c r="K188" i="5" s="1"/>
  <c r="G485" i="5"/>
  <c r="I485" i="5" s="1"/>
  <c r="J485" i="5" s="1"/>
  <c r="G118" i="5"/>
  <c r="I118" i="5" s="1"/>
  <c r="K118" i="5" s="1"/>
  <c r="G126" i="5"/>
  <c r="I126" i="5" s="1"/>
  <c r="K126" i="5" s="1"/>
  <c r="G468" i="5"/>
  <c r="I468" i="5" s="1"/>
  <c r="J468" i="5" s="1"/>
  <c r="G364" i="5"/>
  <c r="I364" i="5" s="1"/>
  <c r="K364" i="5" s="1"/>
  <c r="G216" i="5"/>
  <c r="I216" i="5" s="1"/>
  <c r="K216" i="5" s="1"/>
  <c r="G121" i="5"/>
  <c r="I121" i="5" s="1"/>
  <c r="J121" i="5" s="1"/>
  <c r="G384" i="5"/>
  <c r="I384" i="5" s="1"/>
  <c r="J384" i="5" s="1"/>
  <c r="G77" i="5"/>
  <c r="I77" i="5" s="1"/>
  <c r="K77" i="5" s="1"/>
  <c r="G299" i="5"/>
  <c r="I299" i="5" s="1"/>
  <c r="G376" i="5"/>
  <c r="I376" i="5" s="1"/>
  <c r="K376" i="5" s="1"/>
  <c r="G336" i="5"/>
  <c r="I336" i="5" s="1"/>
  <c r="K336" i="5" s="1"/>
  <c r="G222" i="5"/>
  <c r="I222" i="5" s="1"/>
  <c r="G157" i="5"/>
  <c r="I157" i="5" s="1"/>
  <c r="K157" i="5" s="1"/>
  <c r="G441" i="5"/>
  <c r="I441" i="5" s="1"/>
  <c r="G306" i="5"/>
  <c r="I306" i="5" s="1"/>
  <c r="J306" i="5" s="1"/>
  <c r="G85" i="5"/>
  <c r="I85" i="5" s="1"/>
  <c r="G304" i="5"/>
  <c r="I304" i="5" s="1"/>
  <c r="K304" i="5" s="1"/>
  <c r="G236" i="5"/>
  <c r="I236" i="5" s="1"/>
  <c r="K236" i="5" s="1"/>
  <c r="G195" i="5"/>
  <c r="I195" i="5" s="1"/>
  <c r="K195" i="5" s="1"/>
  <c r="G405" i="5"/>
  <c r="I405" i="5" s="1"/>
  <c r="G156" i="5"/>
  <c r="I156" i="5" s="1"/>
  <c r="K156" i="5" s="1"/>
  <c r="G186" i="5"/>
  <c r="I186" i="5" s="1"/>
  <c r="K186" i="5" s="1"/>
  <c r="G283" i="5"/>
  <c r="I283" i="5" s="1"/>
  <c r="G374" i="5"/>
  <c r="I374" i="5" s="1"/>
  <c r="K374" i="5" s="1"/>
  <c r="G301" i="5"/>
  <c r="I301" i="5" s="1"/>
  <c r="K301" i="5" s="1"/>
  <c r="G95" i="5"/>
  <c r="I95" i="5" s="1"/>
  <c r="J95" i="5" s="1"/>
  <c r="G278" i="5"/>
  <c r="I278" i="5" s="1"/>
  <c r="J278" i="5" s="1"/>
  <c r="G445" i="5"/>
  <c r="I445" i="5" s="1"/>
  <c r="G183" i="5"/>
  <c r="I183" i="5" s="1"/>
  <c r="K183" i="5" s="1"/>
  <c r="G20" i="5"/>
  <c r="I20" i="5" s="1"/>
  <c r="J20" i="5" s="1"/>
  <c r="G241" i="5"/>
  <c r="I241" i="5" s="1"/>
  <c r="J241" i="5" s="1"/>
  <c r="G52" i="5"/>
  <c r="I52" i="5" s="1"/>
  <c r="J52" i="5" s="1"/>
  <c r="G326" i="5"/>
  <c r="I326" i="5" s="1"/>
  <c r="J326" i="5" s="1"/>
  <c r="G337" i="5"/>
  <c r="I337" i="5" s="1"/>
  <c r="J337" i="5" s="1"/>
  <c r="G221" i="5"/>
  <c r="I221" i="5" s="1"/>
  <c r="K221" i="5" s="1"/>
  <c r="G252" i="5"/>
  <c r="I252" i="5" s="1"/>
  <c r="J252" i="5" s="1"/>
  <c r="G194" i="5"/>
  <c r="I194" i="5" s="1"/>
  <c r="J194" i="5" s="1"/>
  <c r="G334" i="5"/>
  <c r="I334" i="5" s="1"/>
  <c r="J334" i="5" s="1"/>
  <c r="G190" i="5"/>
  <c r="I190" i="5" s="1"/>
  <c r="K190" i="5" s="1"/>
  <c r="G86" i="5"/>
  <c r="I86" i="5" s="1"/>
  <c r="J86" i="5" s="1"/>
  <c r="G319" i="5"/>
  <c r="I319" i="5" s="1"/>
  <c r="J319" i="5" s="1"/>
  <c r="G63" i="5"/>
  <c r="I63" i="5" s="1"/>
  <c r="J63" i="5" s="1"/>
  <c r="G226" i="5"/>
  <c r="I226" i="5" s="1"/>
  <c r="J226" i="5" s="1"/>
  <c r="G41" i="5"/>
  <c r="I41" i="5" s="1"/>
  <c r="J41" i="5" s="1"/>
  <c r="G153" i="5"/>
  <c r="I153" i="5" s="1"/>
  <c r="K153" i="5" s="1"/>
  <c r="G411" i="5"/>
  <c r="I411" i="5" s="1"/>
  <c r="J411" i="5" s="1"/>
  <c r="G28" i="5"/>
  <c r="I28" i="5" s="1"/>
  <c r="K28" i="5" s="1"/>
  <c r="G164" i="5"/>
  <c r="I164" i="5" s="1"/>
  <c r="J164" i="5" s="1"/>
  <c r="G192" i="5"/>
  <c r="I192" i="5" s="1"/>
  <c r="K192" i="5" s="1"/>
  <c r="G198" i="5"/>
  <c r="I198" i="5" s="1"/>
  <c r="J198" i="5" s="1"/>
  <c r="G219" i="5"/>
  <c r="I219" i="5" s="1"/>
  <c r="K219" i="5" s="1"/>
  <c r="G367" i="5"/>
  <c r="I367" i="5" s="1"/>
  <c r="G292" i="5"/>
  <c r="I292" i="5" s="1"/>
  <c r="K292" i="5" s="1"/>
  <c r="G151" i="5"/>
  <c r="I151" i="5" s="1"/>
  <c r="J151" i="5" s="1"/>
  <c r="G84" i="5"/>
  <c r="I84" i="5" s="1"/>
  <c r="K84" i="5" s="1"/>
  <c r="G392" i="5"/>
  <c r="I392" i="5" s="1"/>
  <c r="K392" i="5" s="1"/>
  <c r="G328" i="5"/>
  <c r="I328" i="5" s="1"/>
  <c r="J328" i="5" s="1"/>
  <c r="G32" i="5"/>
  <c r="I32" i="5" s="1"/>
  <c r="K32" i="5" s="1"/>
  <c r="G158" i="5"/>
  <c r="I158" i="5" s="1"/>
  <c r="J158" i="5" s="1"/>
  <c r="G419" i="5"/>
  <c r="I419" i="5" s="1"/>
  <c r="K419" i="5" s="1"/>
  <c r="G11" i="5"/>
  <c r="I11" i="5" s="1"/>
  <c r="K11" i="5" s="1"/>
  <c r="G61" i="5"/>
  <c r="I61" i="5" s="1"/>
  <c r="J61" i="5" s="1"/>
  <c r="K61" i="5" s="1"/>
  <c r="G14" i="5"/>
  <c r="I14" i="5" s="1"/>
  <c r="J14" i="5" s="1"/>
  <c r="G72" i="5"/>
  <c r="I72" i="5" s="1"/>
  <c r="J72" i="5" s="1"/>
  <c r="G355" i="5"/>
  <c r="I355" i="5" s="1"/>
  <c r="J355" i="5" s="1"/>
  <c r="G154" i="5"/>
  <c r="I154" i="5" s="1"/>
  <c r="K154" i="5" s="1"/>
  <c r="G234" i="5"/>
  <c r="I234" i="5" s="1"/>
  <c r="K234" i="5" s="1"/>
  <c r="G373" i="5"/>
  <c r="I373" i="5" s="1"/>
  <c r="J373" i="5" s="1"/>
  <c r="G375" i="5"/>
  <c r="I375" i="5" s="1"/>
  <c r="J375" i="5" s="1"/>
  <c r="G395" i="5"/>
  <c r="I395" i="5" s="1"/>
  <c r="J395" i="5" s="1"/>
  <c r="G385" i="5"/>
  <c r="I385" i="5" s="1"/>
  <c r="K385" i="5" s="1"/>
  <c r="G394" i="5"/>
  <c r="I394" i="5" s="1"/>
  <c r="J394" i="5" s="1"/>
  <c r="G48" i="5"/>
  <c r="I48" i="5" s="1"/>
  <c r="G170" i="5"/>
  <c r="I170" i="5" s="1"/>
  <c r="K170" i="5" s="1"/>
  <c r="G418" i="5"/>
  <c r="I418" i="5" s="1"/>
  <c r="K418" i="5" s="1"/>
  <c r="G172" i="5"/>
  <c r="I172" i="5" s="1"/>
  <c r="K172" i="5" s="1"/>
  <c r="G113" i="5"/>
  <c r="I113" i="5" s="1"/>
  <c r="J113" i="5" s="1"/>
  <c r="G40" i="5"/>
  <c r="I40" i="5" s="1"/>
  <c r="K40" i="5" s="1"/>
  <c r="G311" i="5"/>
  <c r="I311" i="5" s="1"/>
  <c r="K311" i="5" s="1"/>
  <c r="G149" i="5"/>
  <c r="I149" i="5" s="1"/>
  <c r="J149" i="5" s="1"/>
  <c r="G46" i="5"/>
  <c r="I46" i="5" s="1"/>
  <c r="J46" i="5" s="1"/>
  <c r="G263" i="5"/>
  <c r="I263" i="5" s="1"/>
  <c r="J263" i="5" s="1"/>
  <c r="G16" i="5"/>
  <c r="I16" i="5" s="1"/>
  <c r="K16" i="5" s="1"/>
  <c r="G181" i="5"/>
  <c r="I181" i="5" s="1"/>
  <c r="J181" i="5" s="1"/>
  <c r="G478" i="5"/>
  <c r="I478" i="5" s="1"/>
  <c r="J478" i="5" s="1"/>
  <c r="G294" i="5"/>
  <c r="I294" i="5" s="1"/>
  <c r="J294" i="5" s="1"/>
  <c r="G272" i="5"/>
  <c r="I272" i="5" s="1"/>
  <c r="K272" i="5" s="1"/>
  <c r="G37" i="5"/>
  <c r="I37" i="5" s="1"/>
  <c r="J37" i="5" s="1"/>
  <c r="G57" i="5"/>
  <c r="I57" i="5" s="1"/>
  <c r="J57" i="5" s="1"/>
  <c r="G250" i="5"/>
  <c r="I250" i="5" s="1"/>
  <c r="K250" i="5" s="1"/>
  <c r="G254" i="5"/>
  <c r="I254" i="5" s="1"/>
  <c r="K254" i="5" s="1"/>
  <c r="G214" i="5"/>
  <c r="I214" i="5" s="1"/>
  <c r="J214" i="5" s="1"/>
  <c r="G275" i="5"/>
  <c r="I275" i="5" s="1"/>
  <c r="K275" i="5" s="1"/>
  <c r="G397" i="5"/>
  <c r="I397" i="5" s="1"/>
  <c r="J397" i="5" s="1"/>
  <c r="G159" i="5"/>
  <c r="I159" i="5" s="1"/>
  <c r="K159" i="5" s="1"/>
  <c r="G269" i="5"/>
  <c r="I269" i="5" s="1"/>
  <c r="J269" i="5" s="1"/>
  <c r="G300" i="5"/>
  <c r="I300" i="5" s="1"/>
  <c r="J300" i="5" s="1"/>
  <c r="G330" i="5"/>
  <c r="I330" i="5" s="1"/>
  <c r="J330" i="5" s="1"/>
  <c r="G47" i="5"/>
  <c r="I47" i="5" s="1"/>
  <c r="K47" i="5" s="1"/>
  <c r="G247" i="5"/>
  <c r="I247" i="5" s="1"/>
  <c r="J247" i="5" s="1"/>
  <c r="G65" i="5"/>
  <c r="I65" i="5" s="1"/>
  <c r="J65" i="5" s="1"/>
  <c r="G281" i="5"/>
  <c r="I281" i="5" s="1"/>
  <c r="K281" i="5" s="1"/>
  <c r="G390" i="5"/>
  <c r="I390" i="5" s="1"/>
  <c r="J390" i="5" s="1"/>
  <c r="G197" i="5"/>
  <c r="I197" i="5" s="1"/>
  <c r="J197" i="5" s="1"/>
  <c r="G472" i="5"/>
  <c r="I472" i="5" s="1"/>
  <c r="K472" i="5" s="1"/>
  <c r="G64" i="5"/>
  <c r="I64" i="5" s="1"/>
  <c r="J64" i="5" s="1"/>
  <c r="G350" i="5"/>
  <c r="I350" i="5" s="1"/>
  <c r="J350" i="5" s="1"/>
  <c r="G404" i="5"/>
  <c r="I404" i="5" s="1"/>
  <c r="K404" i="5" s="1"/>
  <c r="G99" i="5"/>
  <c r="I99" i="5" s="1"/>
  <c r="J99" i="5" s="1"/>
  <c r="G133" i="5"/>
  <c r="I133" i="5" s="1"/>
  <c r="J133" i="5" s="1"/>
  <c r="G143" i="5"/>
  <c r="I143" i="5" s="1"/>
  <c r="J143" i="5" s="1"/>
  <c r="G146" i="5"/>
  <c r="I146" i="5" s="1"/>
  <c r="J146" i="5" s="1"/>
  <c r="G69" i="5"/>
  <c r="I69" i="5" s="1"/>
  <c r="J69" i="5" s="1"/>
  <c r="G248" i="5"/>
  <c r="I248" i="5" s="1"/>
  <c r="J248" i="5" s="1"/>
  <c r="G228" i="5"/>
  <c r="I228" i="5" s="1"/>
  <c r="J228" i="5" s="1"/>
  <c r="G73" i="5"/>
  <c r="I73" i="5" s="1"/>
  <c r="J73" i="5" s="1"/>
  <c r="G410" i="5"/>
  <c r="I410" i="5" s="1"/>
  <c r="K410" i="5" s="1"/>
  <c r="G74" i="5"/>
  <c r="I74" i="5" s="1"/>
  <c r="K74" i="5" s="1"/>
  <c r="G318" i="5"/>
  <c r="I318" i="5" s="1"/>
  <c r="K318" i="5" s="1"/>
  <c r="G434" i="5"/>
  <c r="I434" i="5" s="1"/>
  <c r="G210" i="5"/>
  <c r="I210" i="5" s="1"/>
  <c r="G256" i="5"/>
  <c r="I256" i="5" s="1"/>
  <c r="J256" i="5" s="1"/>
  <c r="G17" i="5"/>
  <c r="I17" i="5" s="1"/>
  <c r="J17" i="5" s="1"/>
  <c r="G378" i="5"/>
  <c r="I378" i="5" s="1"/>
  <c r="J378" i="5" s="1"/>
  <c r="G238" i="5"/>
  <c r="I238" i="5" s="1"/>
  <c r="J238" i="5" s="1"/>
  <c r="G233" i="5"/>
  <c r="I233" i="5" s="1"/>
  <c r="J233" i="5" s="1"/>
  <c r="G54" i="5"/>
  <c r="I54" i="5" s="1"/>
  <c r="G262" i="5"/>
  <c r="I262" i="5" s="1"/>
  <c r="K262" i="5" s="1"/>
  <c r="G171" i="5"/>
  <c r="I171" i="5" s="1"/>
  <c r="K171" i="5" s="1"/>
  <c r="G393" i="5"/>
  <c r="I393" i="5" s="1"/>
  <c r="K393" i="5" s="1"/>
  <c r="G452" i="5"/>
  <c r="I452" i="5" s="1"/>
  <c r="K452" i="5" s="1"/>
  <c r="G348" i="5"/>
  <c r="I348" i="5" s="1"/>
  <c r="J348" i="5" s="1"/>
  <c r="G141" i="5"/>
  <c r="I141" i="5" s="1"/>
  <c r="K141" i="5" s="1"/>
  <c r="G331" i="5"/>
  <c r="I331" i="5" s="1"/>
  <c r="J331" i="5" s="1"/>
  <c r="G26" i="5"/>
  <c r="I26" i="5" s="1"/>
  <c r="K26" i="5" s="1"/>
  <c r="G320" i="5"/>
  <c r="I320" i="5" s="1"/>
  <c r="J320" i="5" s="1"/>
  <c r="G239" i="5"/>
  <c r="I239" i="5" s="1"/>
  <c r="J239" i="5" s="1"/>
  <c r="G444" i="5"/>
  <c r="I444" i="5" s="1"/>
  <c r="G403" i="5"/>
  <c r="I403" i="5" s="1"/>
  <c r="K403" i="5" s="1"/>
  <c r="G280" i="5"/>
  <c r="I280" i="5" s="1"/>
  <c r="G309" i="5"/>
  <c r="I309" i="5" s="1"/>
  <c r="K309" i="5" s="1"/>
  <c r="G329" i="5"/>
  <c r="I329" i="5" s="1"/>
  <c r="K329" i="5" s="1"/>
  <c r="G87" i="5"/>
  <c r="I87" i="5" s="1"/>
  <c r="G136" i="5"/>
  <c r="I136" i="5" s="1"/>
  <c r="J136" i="5" s="1"/>
  <c r="G435" i="5"/>
  <c r="I435" i="5" s="1"/>
  <c r="G422" i="5"/>
  <c r="I422" i="5" s="1"/>
  <c r="J422" i="5" s="1"/>
  <c r="G211" i="5"/>
  <c r="I211" i="5" s="1"/>
  <c r="J211" i="5" s="1"/>
  <c r="G285" i="5"/>
  <c r="I285" i="5" s="1"/>
  <c r="J285" i="5" s="1"/>
  <c r="G104" i="5"/>
  <c r="I104" i="5" s="1"/>
  <c r="J104" i="5" s="1"/>
  <c r="G386" i="5"/>
  <c r="I386" i="5" s="1"/>
  <c r="J386" i="5" s="1"/>
  <c r="G225" i="5"/>
  <c r="I225" i="5" s="1"/>
  <c r="J225" i="5" s="1"/>
  <c r="G103" i="5"/>
  <c r="I103" i="5" s="1"/>
  <c r="J103" i="5" s="1"/>
  <c r="G178" i="5"/>
  <c r="I178" i="5" s="1"/>
  <c r="J178" i="5" s="1"/>
  <c r="G62" i="5"/>
  <c r="I62" i="5" s="1"/>
  <c r="J62" i="5" s="1"/>
  <c r="G342" i="5"/>
  <c r="I342" i="5" s="1"/>
  <c r="J342" i="5" s="1"/>
  <c r="G396" i="5"/>
  <c r="I396" i="5" s="1"/>
  <c r="K396" i="5" s="1"/>
  <c r="G100" i="5"/>
  <c r="I100" i="5" s="1"/>
  <c r="J100" i="5" s="1"/>
  <c r="G316" i="5"/>
  <c r="I316" i="5" s="1"/>
  <c r="J316" i="5" s="1"/>
  <c r="G382" i="5"/>
  <c r="I382" i="5" s="1"/>
  <c r="K382" i="5" s="1"/>
  <c r="G33" i="5"/>
  <c r="I33" i="5" s="1"/>
  <c r="K33" i="5" s="1"/>
  <c r="G446" i="5"/>
  <c r="I446" i="5" s="1"/>
  <c r="G243" i="5"/>
  <c r="I243" i="5" s="1"/>
  <c r="K243" i="5" s="1"/>
  <c r="G21" i="5"/>
  <c r="I21" i="5" s="1"/>
  <c r="J21" i="5" s="1"/>
  <c r="G457" i="5"/>
  <c r="I457" i="5" s="1"/>
  <c r="K457" i="5" s="1"/>
  <c r="G455" i="5"/>
  <c r="I455" i="5" s="1"/>
  <c r="K455" i="5" s="1"/>
  <c r="G6" i="5"/>
  <c r="I6" i="5" s="1"/>
  <c r="K6" i="5" s="1"/>
  <c r="G420" i="5"/>
  <c r="I420" i="5" s="1"/>
  <c r="J420" i="5" s="1"/>
  <c r="G295" i="5"/>
  <c r="I295" i="5" s="1"/>
  <c r="J295" i="5" s="1"/>
  <c r="G90" i="5"/>
  <c r="I90" i="5" s="1"/>
  <c r="J90" i="5" s="1"/>
  <c r="G140" i="5"/>
  <c r="I140" i="5" s="1"/>
  <c r="K140" i="5" s="1"/>
  <c r="G354" i="5"/>
  <c r="I354" i="5" s="1"/>
  <c r="K354" i="5" s="1"/>
  <c r="G363" i="5"/>
  <c r="I363" i="5" s="1"/>
  <c r="G116" i="5"/>
  <c r="I116" i="5" s="1"/>
  <c r="J116" i="5" s="1"/>
  <c r="G401" i="5"/>
  <c r="I401" i="5" s="1"/>
  <c r="J401" i="5" s="1"/>
  <c r="G152" i="5"/>
  <c r="I152" i="5" s="1"/>
  <c r="K152" i="5" s="1"/>
  <c r="G115" i="5"/>
  <c r="I115" i="5" s="1"/>
  <c r="J115" i="5" s="1"/>
  <c r="G488" i="5"/>
  <c r="I488" i="5" s="1"/>
  <c r="G142" i="5"/>
  <c r="I142" i="5" s="1"/>
  <c r="G415" i="5"/>
  <c r="I415" i="5" s="1"/>
  <c r="J415" i="5" s="1"/>
  <c r="G270" i="5"/>
  <c r="I270" i="5" s="1"/>
  <c r="G400" i="5"/>
  <c r="I400" i="5" s="1"/>
  <c r="J400" i="5" s="1"/>
  <c r="G109" i="5"/>
  <c r="I109" i="5" s="1"/>
  <c r="K109" i="5" s="1"/>
  <c r="G258" i="5"/>
  <c r="I258" i="5" s="1"/>
  <c r="J258" i="5" s="1"/>
  <c r="G185" i="5"/>
  <c r="I185" i="5" s="1"/>
  <c r="J185" i="5" s="1"/>
  <c r="G35" i="5"/>
  <c r="I35" i="5" s="1"/>
  <c r="J35" i="5" s="1"/>
  <c r="G268" i="5"/>
  <c r="I268" i="5" s="1"/>
  <c r="K268" i="5" s="1"/>
  <c r="G49" i="5"/>
  <c r="I49" i="5" s="1"/>
  <c r="K49" i="5" s="1"/>
  <c r="G89" i="5"/>
  <c r="I89" i="5" s="1"/>
  <c r="J89" i="5" s="1"/>
  <c r="G356" i="5"/>
  <c r="I356" i="5" s="1"/>
  <c r="J356" i="5" s="1"/>
  <c r="G249" i="5"/>
  <c r="I249" i="5" s="1"/>
  <c r="J249" i="5" s="1"/>
  <c r="G232" i="5"/>
  <c r="I232" i="5" s="1"/>
  <c r="J232" i="5" s="1"/>
  <c r="G379" i="5"/>
  <c r="I379" i="5" s="1"/>
  <c r="K379" i="5" s="1"/>
  <c r="G424" i="5"/>
  <c r="I424" i="5" s="1"/>
  <c r="K424" i="5" s="1"/>
  <c r="G169" i="5"/>
  <c r="I169" i="5" s="1"/>
  <c r="Q24" i="2"/>
  <c r="E24" i="2"/>
  <c r="D24" i="2"/>
  <c r="G351" i="5"/>
  <c r="I351" i="5" s="1"/>
  <c r="J351" i="5" s="1"/>
  <c r="G470" i="5"/>
  <c r="I470" i="5" s="1"/>
  <c r="J470" i="5" s="1"/>
  <c r="G486" i="5"/>
  <c r="I486" i="5" s="1"/>
  <c r="K486" i="5" s="1"/>
  <c r="G105" i="5"/>
  <c r="I105" i="5" s="1"/>
  <c r="K105" i="5" s="1"/>
  <c r="I757" i="46" a="1"/>
  <c r="I757" i="46" s="1"/>
  <c r="G53" i="5"/>
  <c r="I53" i="5" s="1"/>
  <c r="K53" i="5" s="1"/>
  <c r="G476" i="5"/>
  <c r="I476" i="5" s="1"/>
  <c r="G461" i="5"/>
  <c r="I461" i="5" s="1"/>
  <c r="J461" i="5" s="1"/>
  <c r="G206" i="5"/>
  <c r="I206" i="5" s="1"/>
  <c r="J206" i="5" s="1"/>
  <c r="G287" i="5"/>
  <c r="I287" i="5" s="1"/>
  <c r="J287" i="5" s="1"/>
  <c r="G387" i="5"/>
  <c r="I387" i="5" s="1"/>
  <c r="J387" i="5" s="1"/>
  <c r="G314" i="5"/>
  <c r="I314" i="5" s="1"/>
  <c r="K314" i="5" s="1"/>
  <c r="G227" i="5"/>
  <c r="I227" i="5" s="1"/>
  <c r="J227" i="5" s="1"/>
  <c r="G305" i="5"/>
  <c r="I305" i="5" s="1"/>
  <c r="K305" i="5" s="1"/>
  <c r="G31" i="5"/>
  <c r="I31" i="5" s="1"/>
  <c r="J31" i="5" s="1"/>
  <c r="G297" i="5"/>
  <c r="I297" i="5" s="1"/>
  <c r="J297" i="5" s="1"/>
  <c r="G208" i="5"/>
  <c r="I208" i="5" s="1"/>
  <c r="J208" i="5" s="1"/>
  <c r="K208" i="5" s="1"/>
  <c r="G388" i="5"/>
  <c r="I388" i="5" s="1"/>
  <c r="K388" i="5" s="1"/>
  <c r="G437" i="5"/>
  <c r="I437" i="5" s="1"/>
  <c r="I1410" i="46" a="1"/>
  <c r="I1410" i="46" s="1"/>
  <c r="G303" i="5"/>
  <c r="I303" i="5" s="1"/>
  <c r="J303" i="5" s="1"/>
  <c r="G370" i="5"/>
  <c r="I370" i="5" s="1"/>
  <c r="J370" i="5" s="1"/>
  <c r="G266" i="5"/>
  <c r="I266" i="5" s="1"/>
  <c r="K266" i="5" s="1"/>
  <c r="I1300" i="46" a="1"/>
  <c r="I1300" i="46" s="1"/>
  <c r="I1310" i="46" a="1"/>
  <c r="I1310" i="46" s="1"/>
  <c r="I253" i="46" a="1"/>
  <c r="I253" i="46" s="1"/>
  <c r="B253" i="2" s="1"/>
  <c r="I147" i="46" a="1"/>
  <c r="I147" i="46" s="1"/>
  <c r="B147" i="2" s="1"/>
  <c r="I1109" i="46" a="1"/>
  <c r="I1109" i="46" s="1"/>
  <c r="I1264" i="46" a="1"/>
  <c r="I1264" i="46" s="1"/>
  <c r="I790" i="46" a="1"/>
  <c r="I790" i="46" s="1"/>
  <c r="I195" i="46" a="1"/>
  <c r="I195" i="46" s="1"/>
  <c r="B195" i="2" s="1"/>
  <c r="I1318" i="46" a="1"/>
  <c r="I1318" i="46" s="1"/>
  <c r="F229" i="2"/>
  <c r="Q229" i="2"/>
  <c r="G229" i="2"/>
  <c r="D229" i="2"/>
  <c r="E229" i="2"/>
  <c r="F202" i="2"/>
  <c r="E202" i="2"/>
  <c r="Q202" i="2"/>
  <c r="G202" i="2"/>
  <c r="D202" i="2"/>
  <c r="G465" i="2"/>
  <c r="Q465" i="2"/>
  <c r="F465" i="2"/>
  <c r="E465" i="2"/>
  <c r="D187" i="2"/>
  <c r="F187" i="2"/>
  <c r="G187" i="2" s="1"/>
  <c r="E187" i="2"/>
  <c r="Q187" i="2"/>
  <c r="D130" i="2"/>
  <c r="E130" i="2"/>
  <c r="F130" i="2"/>
  <c r="G130" i="2" s="1"/>
  <c r="Q130" i="2"/>
  <c r="D62" i="2"/>
  <c r="F62" i="2"/>
  <c r="G62" i="2" s="1"/>
  <c r="E62" i="2"/>
  <c r="Q62" i="2"/>
  <c r="E302" i="2"/>
  <c r="F302" i="2"/>
  <c r="G302" i="2" s="1"/>
  <c r="Q302" i="2"/>
  <c r="D302" i="2"/>
  <c r="Q118" i="2"/>
  <c r="E118" i="2"/>
  <c r="F118" i="2"/>
  <c r="G118" i="2" s="1"/>
  <c r="D118" i="2"/>
  <c r="D20" i="2"/>
  <c r="F20" i="2"/>
  <c r="G20" i="2" s="1"/>
  <c r="E20" i="2"/>
  <c r="Q20" i="2"/>
  <c r="F260" i="2"/>
  <c r="D260" i="2"/>
  <c r="E260" i="2"/>
  <c r="Q260" i="2"/>
  <c r="G260" i="2"/>
  <c r="D23" i="2"/>
  <c r="Q23" i="2"/>
  <c r="E23" i="2"/>
  <c r="F23" i="2"/>
  <c r="G23" i="2" s="1"/>
  <c r="F112" i="2"/>
  <c r="D112" i="2"/>
  <c r="E112" i="2"/>
  <c r="G112" i="2"/>
  <c r="Q112" i="2"/>
  <c r="D74" i="2"/>
  <c r="Q74" i="2"/>
  <c r="E74" i="2"/>
  <c r="F74" i="2"/>
  <c r="G74" i="2" s="1"/>
  <c r="I796" i="46" a="1"/>
  <c r="I796" i="46" s="1"/>
  <c r="D465" i="2"/>
  <c r="Q463" i="2"/>
  <c r="E463" i="2"/>
  <c r="G463" i="2"/>
  <c r="D463" i="2"/>
  <c r="F362" i="2"/>
  <c r="D362" i="2"/>
  <c r="G362" i="2"/>
  <c r="Q362" i="2"/>
  <c r="E362" i="2"/>
  <c r="Q486" i="2"/>
  <c r="G486" i="2"/>
  <c r="F486" i="2"/>
  <c r="E486" i="2"/>
  <c r="D486" i="2"/>
  <c r="F413" i="2"/>
  <c r="E413" i="2"/>
  <c r="D413" i="2"/>
  <c r="F98" i="2"/>
  <c r="G98" i="2" s="1"/>
  <c r="D98" i="2"/>
  <c r="Q158" i="2"/>
  <c r="E158" i="2"/>
  <c r="F158" i="2"/>
  <c r="G158" i="2" s="1"/>
  <c r="D158" i="2"/>
  <c r="D349" i="2"/>
  <c r="F349" i="2"/>
  <c r="E349" i="2"/>
  <c r="Q349" i="2"/>
  <c r="G349" i="2"/>
  <c r="Q363" i="2"/>
  <c r="G363" i="2"/>
  <c r="F363" i="2"/>
  <c r="E363" i="2"/>
  <c r="D363" i="2"/>
  <c r="F104" i="2"/>
  <c r="G104" i="2"/>
  <c r="Q104" i="2"/>
  <c r="E104" i="2"/>
  <c r="D104" i="2"/>
  <c r="D292" i="2"/>
  <c r="Q292" i="2"/>
  <c r="E292" i="2"/>
  <c r="F292" i="2"/>
  <c r="G292" i="2" s="1"/>
  <c r="D116" i="2"/>
  <c r="Q116" i="2"/>
  <c r="F116" i="2"/>
  <c r="G116" i="2" s="1"/>
  <c r="D215" i="2"/>
  <c r="Q215" i="2"/>
  <c r="F215" i="2"/>
  <c r="G215" i="2" s="1"/>
  <c r="E215" i="2"/>
  <c r="F421" i="2"/>
  <c r="E421" i="2"/>
  <c r="Q421" i="2"/>
  <c r="D421" i="2"/>
  <c r="F315" i="2"/>
  <c r="Q315" i="2"/>
  <c r="E315" i="2"/>
  <c r="G315" i="2"/>
  <c r="G346" i="2"/>
  <c r="F346" i="2"/>
  <c r="D346" i="2"/>
  <c r="Q346" i="2"/>
  <c r="Q289" i="2"/>
  <c r="F289" i="2"/>
  <c r="G289" i="2" s="1"/>
  <c r="D289" i="2"/>
  <c r="E289" i="2"/>
  <c r="F190" i="2"/>
  <c r="G190" i="2" s="1"/>
  <c r="D190" i="2"/>
  <c r="Q275" i="2"/>
  <c r="G275" i="2"/>
  <c r="E275" i="2"/>
  <c r="D184" i="2"/>
  <c r="E184" i="2"/>
  <c r="Q184" i="2"/>
  <c r="F184" i="2"/>
  <c r="G184" i="2" s="1"/>
  <c r="H1326" i="46" a="1"/>
  <c r="H1326" i="46" s="1"/>
  <c r="H225" i="46" a="1"/>
  <c r="H225" i="46" s="1"/>
  <c r="A225" i="2" s="1"/>
  <c r="H225" i="2" s="1"/>
  <c r="H734" i="46" a="1"/>
  <c r="H734" i="46" s="1"/>
  <c r="H290" i="46" a="1"/>
  <c r="H290" i="46" s="1"/>
  <c r="A290" i="2" s="1"/>
  <c r="H290" i="2" s="1"/>
  <c r="H199" i="46" a="1"/>
  <c r="H199" i="46" s="1"/>
  <c r="A199" i="2" s="1"/>
  <c r="H199" i="2" s="1"/>
  <c r="H758" i="46" a="1"/>
  <c r="H758" i="46" s="1"/>
  <c r="H1446" i="46" a="1"/>
  <c r="H1446" i="46" s="1"/>
  <c r="H683" i="46" a="1"/>
  <c r="H683" i="46" s="1"/>
  <c r="H822" i="46" a="1"/>
  <c r="H822" i="46" s="1"/>
  <c r="H272" i="46" a="1"/>
  <c r="H272" i="46" s="1"/>
  <c r="A272" i="2" s="1"/>
  <c r="H272" i="2" s="1"/>
  <c r="H131" i="46" a="1"/>
  <c r="H131" i="46" s="1"/>
  <c r="A131" i="2" s="1"/>
  <c r="H131" i="2" s="1"/>
  <c r="H716" i="46" a="1"/>
  <c r="H716" i="46" s="1"/>
  <c r="H962" i="46" a="1"/>
  <c r="H962" i="46" s="1"/>
  <c r="H8" i="46" a="1"/>
  <c r="H8" i="46" s="1"/>
  <c r="A8" i="2" s="1"/>
  <c r="H8" i="2" s="1"/>
  <c r="I166" i="46" a="1"/>
  <c r="I166" i="46" s="1"/>
  <c r="B166" i="2" s="1"/>
  <c r="I813" i="46" a="1"/>
  <c r="I813" i="46" s="1"/>
  <c r="I235" i="46" a="1"/>
  <c r="I235" i="46" s="1"/>
  <c r="B235" i="2" s="1"/>
  <c r="I378" i="46" a="1"/>
  <c r="I378" i="46" s="1"/>
  <c r="B378" i="2" s="1"/>
  <c r="I1277" i="46" a="1"/>
  <c r="I1277" i="46" s="1"/>
  <c r="I380" i="46" a="1"/>
  <c r="I380" i="46" s="1"/>
  <c r="B380" i="2" s="1"/>
  <c r="I1147" i="46" a="1"/>
  <c r="I1147" i="46" s="1"/>
  <c r="I263" i="46" a="1"/>
  <c r="I263" i="46" s="1"/>
  <c r="B263" i="2" s="1"/>
  <c r="I526" i="46" a="1"/>
  <c r="I526" i="46" s="1"/>
  <c r="I21" i="46" a="1"/>
  <c r="I21" i="46" s="1"/>
  <c r="B21" i="2" s="1"/>
  <c r="I1355" i="46" a="1"/>
  <c r="I1355" i="46" s="1"/>
  <c r="I691" i="46" a="1"/>
  <c r="I691" i="46" s="1"/>
  <c r="I427" i="46" a="1"/>
  <c r="I427" i="46" s="1"/>
  <c r="B427" i="2" s="1"/>
  <c r="I260" i="46" a="1"/>
  <c r="I260" i="46" s="1"/>
  <c r="B260" i="2" s="1"/>
  <c r="I421" i="46" a="1"/>
  <c r="I421" i="46" s="1"/>
  <c r="B421" i="2" s="1"/>
  <c r="I817" i="46" a="1"/>
  <c r="I817" i="46" s="1"/>
  <c r="I1387" i="46" a="1"/>
  <c r="I1387" i="46" s="1"/>
  <c r="I467" i="46" a="1"/>
  <c r="I467" i="46" s="1"/>
  <c r="B467" i="2" s="1"/>
  <c r="I1050" i="46" a="1"/>
  <c r="I1050" i="46" s="1"/>
  <c r="I518" i="46" a="1"/>
  <c r="I518" i="46" s="1"/>
  <c r="I122" i="46" a="1"/>
  <c r="I122" i="46" s="1"/>
  <c r="B122" i="2" s="1"/>
  <c r="I127" i="46" a="1"/>
  <c r="I127" i="46" s="1"/>
  <c r="B127" i="2" s="1"/>
  <c r="I1034" i="46" a="1"/>
  <c r="I1034" i="46" s="1"/>
  <c r="I151" i="46" a="1"/>
  <c r="I151" i="46" s="1"/>
  <c r="B151" i="2" s="1"/>
  <c r="I1400" i="46" a="1"/>
  <c r="I1400" i="46" s="1"/>
  <c r="I1505" i="46" a="1"/>
  <c r="I1505" i="46" s="1"/>
  <c r="I91" i="46" a="1"/>
  <c r="I91" i="46" s="1"/>
  <c r="B91" i="2" s="1"/>
  <c r="I1231" i="46" a="1"/>
  <c r="I1231" i="46" s="1"/>
  <c r="I1023" i="46" a="1"/>
  <c r="I1023" i="46" s="1"/>
  <c r="I1174" i="46" a="1"/>
  <c r="I1174" i="46" s="1"/>
  <c r="I1547" i="46" a="1"/>
  <c r="I1547" i="46" s="1"/>
  <c r="I727" i="46" a="1"/>
  <c r="I727" i="46" s="1"/>
  <c r="I240" i="46" a="1"/>
  <c r="I240" i="46" s="1"/>
  <c r="B240" i="2" s="1"/>
  <c r="I100" i="46" a="1"/>
  <c r="I100" i="46" s="1"/>
  <c r="B100" i="2" s="1"/>
  <c r="I888" i="46" a="1"/>
  <c r="I888" i="46" s="1"/>
  <c r="I935" i="46" a="1"/>
  <c r="I935" i="46" s="1"/>
  <c r="I665" i="46" a="1"/>
  <c r="I665" i="46" s="1"/>
  <c r="I514" i="46" a="1"/>
  <c r="I514" i="46" s="1"/>
  <c r="I1359" i="46" a="1"/>
  <c r="I1359" i="46" s="1"/>
  <c r="I577" i="46" a="1"/>
  <c r="I577" i="46" s="1"/>
  <c r="I1283" i="46" a="1"/>
  <c r="I1283" i="46" s="1"/>
  <c r="I1544" i="46" a="1"/>
  <c r="I1544" i="46" s="1"/>
  <c r="I1138" i="46" a="1"/>
  <c r="I1138" i="46" s="1"/>
  <c r="I1491" i="46" a="1"/>
  <c r="I1491" i="46" s="1"/>
  <c r="I638" i="46" a="1"/>
  <c r="I638" i="46" s="1"/>
  <c r="I1546" i="46" a="1"/>
  <c r="I1546" i="46" s="1"/>
  <c r="I1068" i="46" a="1"/>
  <c r="I1068" i="46" s="1"/>
  <c r="I1346" i="46" a="1"/>
  <c r="I1346" i="46" s="1"/>
  <c r="I976" i="46" a="1"/>
  <c r="I976" i="46" s="1"/>
  <c r="I1156" i="46" a="1"/>
  <c r="I1156" i="46" s="1"/>
  <c r="I953" i="46" a="1"/>
  <c r="I953" i="46" s="1"/>
  <c r="I852" i="46" a="1"/>
  <c r="I852" i="46" s="1"/>
  <c r="I1514" i="46" a="1"/>
  <c r="I1514" i="46" s="1"/>
  <c r="I1428" i="46" a="1"/>
  <c r="I1428" i="46" s="1"/>
  <c r="I1246" i="46" a="1"/>
  <c r="I1246" i="46" s="1"/>
  <c r="I357" i="46" a="1"/>
  <c r="I357" i="46" s="1"/>
  <c r="B357" i="2" s="1"/>
  <c r="I1115" i="46" a="1"/>
  <c r="I1115" i="46" s="1"/>
  <c r="I1469" i="46" a="1"/>
  <c r="I1469" i="46" s="1"/>
  <c r="I323" i="46" a="1"/>
  <c r="I323" i="46" s="1"/>
  <c r="B323" i="2" s="1"/>
  <c r="I1181" i="46" a="1"/>
  <c r="I1181" i="46" s="1"/>
  <c r="I1116" i="46" a="1"/>
  <c r="I1116" i="46" s="1"/>
  <c r="I525" i="46" a="1"/>
  <c r="I525" i="46" s="1"/>
  <c r="I1567" i="46" a="1"/>
  <c r="I1567" i="46" s="1"/>
  <c r="I571" i="46" a="1"/>
  <c r="I571" i="46" s="1"/>
  <c r="I206" i="46" a="1"/>
  <c r="I206" i="46" s="1"/>
  <c r="B206" i="2" s="1"/>
  <c r="I446" i="46" a="1"/>
  <c r="I446" i="46" s="1"/>
  <c r="B446" i="2" s="1"/>
  <c r="I877" i="46" a="1"/>
  <c r="I877" i="46" s="1"/>
  <c r="I1064" i="46" a="1"/>
  <c r="I1064" i="46" s="1"/>
  <c r="I1216" i="46" a="1"/>
  <c r="I1216" i="46" s="1"/>
  <c r="I1291" i="46" a="1"/>
  <c r="I1291" i="46" s="1"/>
  <c r="I1090" i="46" a="1"/>
  <c r="I1090" i="46" s="1"/>
  <c r="I140" i="46" a="1"/>
  <c r="I140" i="46" s="1"/>
  <c r="B140" i="2" s="1"/>
  <c r="I752" i="46" a="1"/>
  <c r="I752" i="46" s="1"/>
  <c r="I436" i="46" a="1"/>
  <c r="I436" i="46" s="1"/>
  <c r="B436" i="2" s="1"/>
  <c r="I28" i="46" a="1"/>
  <c r="I28" i="46" s="1"/>
  <c r="B28" i="2" s="1"/>
  <c r="I40" i="46" a="1"/>
  <c r="I40" i="46" s="1"/>
  <c r="B40" i="2" s="1"/>
  <c r="I479" i="46" a="1"/>
  <c r="I479" i="46" s="1"/>
  <c r="B479" i="2" s="1"/>
  <c r="I668" i="46" a="1"/>
  <c r="I668" i="46" s="1"/>
  <c r="I434" i="46" a="1"/>
  <c r="I434" i="46" s="1"/>
  <c r="B434" i="2" s="1"/>
  <c r="I891" i="46" a="1"/>
  <c r="I891" i="46" s="1"/>
  <c r="I1097" i="46" a="1"/>
  <c r="I1097" i="46" s="1"/>
  <c r="I3" i="46" a="1"/>
  <c r="I3" i="46" s="1"/>
  <c r="I933" i="46" a="1"/>
  <c r="I933" i="46" s="1"/>
  <c r="I543" i="46" a="1"/>
  <c r="I543" i="46" s="1"/>
  <c r="I814" i="46" a="1"/>
  <c r="I814" i="46" s="1"/>
  <c r="I745" i="46" a="1"/>
  <c r="I745" i="46" s="1"/>
  <c r="I459" i="46" a="1"/>
  <c r="I459" i="46" s="1"/>
  <c r="B459" i="2" s="1"/>
  <c r="I442" i="46" a="1"/>
  <c r="I442" i="46" s="1"/>
  <c r="B442" i="2" s="1"/>
  <c r="I492" i="46" a="1"/>
  <c r="I492" i="46" s="1"/>
  <c r="B492" i="2" s="1"/>
  <c r="I454" i="46" a="1"/>
  <c r="I454" i="46" s="1"/>
  <c r="B454" i="2" s="1"/>
  <c r="I718" i="46" a="1"/>
  <c r="I718" i="46" s="1"/>
  <c r="I647" i="46" a="1"/>
  <c r="I647" i="46" s="1"/>
  <c r="I431" i="46" a="1"/>
  <c r="I431" i="46" s="1"/>
  <c r="B431" i="2" s="1"/>
  <c r="I329" i="46" a="1"/>
  <c r="I329" i="46" s="1"/>
  <c r="B329" i="2" s="1"/>
  <c r="I1554" i="46" a="1"/>
  <c r="I1554" i="46" s="1"/>
  <c r="I765" i="46" a="1"/>
  <c r="I765" i="46" s="1"/>
  <c r="I537" i="46" a="1"/>
  <c r="I537" i="46" s="1"/>
  <c r="I840" i="46" a="1"/>
  <c r="I840" i="46" s="1"/>
  <c r="I1471" i="46" a="1"/>
  <c r="I1471" i="46" s="1"/>
  <c r="I1479" i="46" a="1"/>
  <c r="I1479" i="46" s="1"/>
  <c r="I61" i="46" a="1"/>
  <c r="I61" i="46" s="1"/>
  <c r="B61" i="2" s="1"/>
  <c r="I1145" i="46" a="1"/>
  <c r="I1145" i="46" s="1"/>
  <c r="I1555" i="46" a="1"/>
  <c r="I1555" i="46" s="1"/>
  <c r="I293" i="46" a="1"/>
  <c r="I293" i="46" s="1"/>
  <c r="B293" i="2" s="1"/>
  <c r="I943" i="46" a="1"/>
  <c r="I943" i="46" s="1"/>
  <c r="I1500" i="46" a="1"/>
  <c r="I1500" i="46" s="1"/>
  <c r="I1393" i="46" a="1"/>
  <c r="I1393" i="46" s="1"/>
  <c r="I662" i="46" a="1"/>
  <c r="I662" i="46" s="1"/>
  <c r="I755" i="46" a="1"/>
  <c r="I755" i="46" s="1"/>
  <c r="I1220" i="46" a="1"/>
  <c r="I1220" i="46" s="1"/>
  <c r="I1052" i="46" a="1"/>
  <c r="I1052" i="46" s="1"/>
  <c r="I119" i="46" a="1"/>
  <c r="I119" i="46" s="1"/>
  <c r="B119" i="2" s="1"/>
  <c r="I1536" i="46" a="1"/>
  <c r="I1536" i="46" s="1"/>
  <c r="I306" i="46" a="1"/>
  <c r="I306" i="46" s="1"/>
  <c r="B306" i="2" s="1"/>
  <c r="I1415" i="46" a="1"/>
  <c r="I1415" i="46" s="1"/>
  <c r="I1267" i="46" a="1"/>
  <c r="I1267" i="46" s="1"/>
  <c r="I903" i="46" a="1"/>
  <c r="I903" i="46" s="1"/>
  <c r="I1367" i="46" a="1"/>
  <c r="I1367" i="46" s="1"/>
  <c r="I704" i="46" a="1"/>
  <c r="I704" i="46" s="1"/>
  <c r="I339" i="46" a="1"/>
  <c r="I339" i="46" s="1"/>
  <c r="B339" i="2" s="1"/>
  <c r="I1548" i="46" a="1"/>
  <c r="I1548" i="46" s="1"/>
  <c r="I869" i="46" a="1"/>
  <c r="I869" i="46" s="1"/>
  <c r="I179" i="46" a="1"/>
  <c r="I179" i="46" s="1"/>
  <c r="B179" i="2" s="1"/>
  <c r="I774" i="46" a="1"/>
  <c r="I774" i="46" s="1"/>
  <c r="I363" i="46" a="1"/>
  <c r="I363" i="46" s="1"/>
  <c r="B363" i="2" s="1"/>
  <c r="I128" i="46" a="1"/>
  <c r="I128" i="46" s="1"/>
  <c r="B128" i="2" s="1"/>
  <c r="I873" i="46" a="1"/>
  <c r="I873" i="46" s="1"/>
  <c r="I928" i="46" a="1"/>
  <c r="I928" i="46" s="1"/>
  <c r="I1030" i="46" a="1"/>
  <c r="I1030" i="46" s="1"/>
  <c r="I1460" i="46" a="1"/>
  <c r="I1460" i="46" s="1"/>
  <c r="I1511" i="46" a="1"/>
  <c r="I1511" i="46" s="1"/>
  <c r="I462" i="46" a="1"/>
  <c r="I462" i="46" s="1"/>
  <c r="B462" i="2" s="1"/>
  <c r="I1380" i="46" a="1"/>
  <c r="I1380" i="46" s="1"/>
  <c r="I1207" i="46" a="1"/>
  <c r="I1207" i="46" s="1"/>
  <c r="I1273" i="46" a="1"/>
  <c r="I1273" i="46" s="1"/>
  <c r="I1157" i="46" a="1"/>
  <c r="I1157" i="46" s="1"/>
  <c r="I1329" i="46" a="1"/>
  <c r="I1329" i="46" s="1"/>
  <c r="I83" i="46" a="1"/>
  <c r="I83" i="46" s="1"/>
  <c r="B83" i="2" s="1"/>
  <c r="I956" i="46" a="1"/>
  <c r="I956" i="46" s="1"/>
  <c r="I1020" i="46" a="1"/>
  <c r="I1020" i="46" s="1"/>
  <c r="I1247" i="46" a="1"/>
  <c r="I1247" i="46" s="1"/>
  <c r="I498" i="46" a="1"/>
  <c r="I498" i="46" s="1"/>
  <c r="B498" i="2" s="1"/>
  <c r="I553" i="46" a="1"/>
  <c r="I553" i="46" s="1"/>
  <c r="I81" i="46" a="1"/>
  <c r="I81" i="46" s="1"/>
  <c r="B81" i="2" s="1"/>
  <c r="I50" i="46" a="1"/>
  <c r="I50" i="46" s="1"/>
  <c r="B50" i="2" s="1"/>
  <c r="I579" i="46" a="1"/>
  <c r="I579" i="46" s="1"/>
  <c r="I1077" i="46" a="1"/>
  <c r="I1077" i="46" s="1"/>
  <c r="I277" i="46" a="1"/>
  <c r="I277" i="46" s="1"/>
  <c r="B277" i="2" s="1"/>
  <c r="I601" i="46" a="1"/>
  <c r="I601" i="46" s="1"/>
  <c r="I300" i="46" a="1"/>
  <c r="I300" i="46" s="1"/>
  <c r="B300" i="2" s="1"/>
  <c r="I395" i="46" a="1"/>
  <c r="I395" i="46" s="1"/>
  <c r="B395" i="2" s="1"/>
  <c r="I439" i="46" a="1"/>
  <c r="I439" i="46" s="1"/>
  <c r="B439" i="2" s="1"/>
  <c r="I1301" i="46" a="1"/>
  <c r="I1301" i="46" s="1"/>
  <c r="I569" i="46" a="1"/>
  <c r="I569" i="46" s="1"/>
  <c r="I1413" i="46" a="1"/>
  <c r="I1413" i="46" s="1"/>
  <c r="I904" i="46" a="1"/>
  <c r="I904" i="46" s="1"/>
  <c r="I1293" i="46" a="1"/>
  <c r="I1293" i="46" s="1"/>
  <c r="I1079" i="46" a="1"/>
  <c r="I1079" i="46" s="1"/>
  <c r="I839" i="46" a="1"/>
  <c r="I839" i="46" s="1"/>
  <c r="I763" i="46" a="1"/>
  <c r="I763" i="46" s="1"/>
  <c r="I810" i="46" a="1"/>
  <c r="I810" i="46" s="1"/>
  <c r="I278" i="46" a="1"/>
  <c r="I278" i="46" s="1"/>
  <c r="B278" i="2" s="1"/>
  <c r="I1180" i="46" a="1"/>
  <c r="I1180" i="46" s="1"/>
  <c r="I587" i="46" a="1"/>
  <c r="I587" i="46" s="1"/>
  <c r="I82" i="46" a="1"/>
  <c r="I82" i="46" s="1"/>
  <c r="B82" i="2" s="1"/>
  <c r="I1385" i="46" a="1"/>
  <c r="I1385" i="46" s="1"/>
  <c r="I1330" i="46" a="1"/>
  <c r="I1330" i="46" s="1"/>
  <c r="I863" i="46" a="1"/>
  <c r="I863" i="46" s="1"/>
  <c r="I510" i="46" a="1"/>
  <c r="I510" i="46" s="1"/>
  <c r="I1336" i="46" a="1"/>
  <c r="I1336" i="46" s="1"/>
  <c r="I221" i="46" a="1"/>
  <c r="I221" i="46" s="1"/>
  <c r="B221" i="2" s="1"/>
  <c r="I1130" i="46" a="1"/>
  <c r="I1130" i="46" s="1"/>
  <c r="I1125" i="46" a="1"/>
  <c r="I1125" i="46" s="1"/>
  <c r="I233" i="46" a="1"/>
  <c r="I233" i="46" s="1"/>
  <c r="B233" i="2" s="1"/>
  <c r="I364" i="46" a="1"/>
  <c r="I364" i="46" s="1"/>
  <c r="B364" i="2" s="1"/>
  <c r="I607" i="46" a="1"/>
  <c r="I607" i="46" s="1"/>
  <c r="I836" i="46" a="1"/>
  <c r="I836" i="46" s="1"/>
  <c r="I1186" i="46" a="1"/>
  <c r="I1186" i="46" s="1"/>
  <c r="I1086" i="46" a="1"/>
  <c r="I1086" i="46" s="1"/>
  <c r="I1319" i="46" a="1"/>
  <c r="I1319" i="46" s="1"/>
  <c r="I849" i="46" a="1"/>
  <c r="I849" i="46" s="1"/>
  <c r="I1486" i="46" a="1"/>
  <c r="I1486" i="46" s="1"/>
  <c r="I589" i="46" a="1"/>
  <c r="I589" i="46" s="1"/>
  <c r="I358" i="46" a="1"/>
  <c r="I358" i="46" s="1"/>
  <c r="B358" i="2" s="1"/>
  <c r="I559" i="46" a="1"/>
  <c r="I559" i="46" s="1"/>
  <c r="I834" i="46" a="1"/>
  <c r="I834" i="46" s="1"/>
  <c r="I746" i="46" a="1"/>
  <c r="I746" i="46" s="1"/>
  <c r="I1313" i="46" a="1"/>
  <c r="I1313" i="46" s="1"/>
  <c r="I797" i="46" a="1"/>
  <c r="I797" i="46" s="1"/>
  <c r="I503" i="46" a="1"/>
  <c r="I503" i="46" s="1"/>
  <c r="I527" i="46" a="1"/>
  <c r="I527" i="46" s="1"/>
  <c r="I349" i="46" a="1"/>
  <c r="I349" i="46" s="1"/>
  <c r="B349" i="2" s="1"/>
  <c r="I20" i="46" a="1"/>
  <c r="I20" i="46" s="1"/>
  <c r="B20" i="2" s="1"/>
  <c r="I24" i="46" a="1"/>
  <c r="I24" i="46" s="1"/>
  <c r="B24" i="2" s="1"/>
  <c r="I1559" i="46" a="1"/>
  <c r="I1559" i="46" s="1"/>
  <c r="I585" i="46" a="1"/>
  <c r="I585" i="46" s="1"/>
  <c r="I1043" i="46" a="1"/>
  <c r="I1043" i="46" s="1"/>
  <c r="I387" i="46" a="1"/>
  <c r="I387" i="46" s="1"/>
  <c r="B387" i="2" s="1"/>
  <c r="I1230" i="46" a="1"/>
  <c r="I1230" i="46" s="1"/>
  <c r="I1280" i="46" a="1"/>
  <c r="I1280" i="46" s="1"/>
  <c r="I706" i="46" a="1"/>
  <c r="I706" i="46" s="1"/>
  <c r="I74" i="46" a="1"/>
  <c r="I74" i="46" s="1"/>
  <c r="B74" i="2" s="1"/>
  <c r="I1146" i="46" a="1"/>
  <c r="I1146" i="46" s="1"/>
  <c r="I604" i="46" a="1"/>
  <c r="I604" i="46" s="1"/>
  <c r="I1175" i="46" a="1"/>
  <c r="I1175" i="46" s="1"/>
  <c r="I1005" i="46" a="1"/>
  <c r="I1005" i="46" s="1"/>
  <c r="I218" i="46" a="1"/>
  <c r="I218" i="46" s="1"/>
  <c r="B218" i="2" s="1"/>
  <c r="I651" i="46" a="1"/>
  <c r="I651" i="46" s="1"/>
  <c r="I285" i="46" a="1"/>
  <c r="I285" i="46" s="1"/>
  <c r="B285" i="2" s="1"/>
  <c r="I1345" i="46" a="1"/>
  <c r="I1345" i="46" s="1"/>
  <c r="I325" i="46" a="1"/>
  <c r="I325" i="46" s="1"/>
  <c r="B325" i="2" s="1"/>
  <c r="I494" i="46" a="1"/>
  <c r="I494" i="46" s="1"/>
  <c r="B494" i="2" s="1"/>
  <c r="I806" i="46" a="1"/>
  <c r="I806" i="46" s="1"/>
  <c r="I322" i="46" a="1"/>
  <c r="I322" i="46" s="1"/>
  <c r="B322" i="2" s="1"/>
  <c r="I557" i="46" a="1"/>
  <c r="I557" i="46" s="1"/>
  <c r="I1371" i="46" a="1"/>
  <c r="I1371" i="46" s="1"/>
  <c r="I643" i="46" a="1"/>
  <c r="I643" i="46" s="1"/>
  <c r="I770" i="46" a="1"/>
  <c r="I770" i="46" s="1"/>
  <c r="I78" i="46" a="1"/>
  <c r="I78" i="46" s="1"/>
  <c r="B78" i="2" s="1"/>
  <c r="I90" i="46" a="1"/>
  <c r="I90" i="46" s="1"/>
  <c r="B90" i="2" s="1"/>
  <c r="I876" i="46" a="1"/>
  <c r="I876" i="46" s="1"/>
  <c r="I729" i="46" a="1"/>
  <c r="I729" i="46" s="1"/>
  <c r="I618" i="46" a="1"/>
  <c r="I618" i="46" s="1"/>
  <c r="I401" i="46" a="1"/>
  <c r="I401" i="46" s="1"/>
  <c r="B401" i="2" s="1"/>
  <c r="I5" i="46" a="1"/>
  <c r="I5" i="46" s="1"/>
  <c r="B5" i="2" s="1"/>
  <c r="I1047" i="46" a="1"/>
  <c r="I1047" i="46" s="1"/>
  <c r="I234" i="46" a="1"/>
  <c r="I234" i="46" s="1"/>
  <c r="B234" i="2" s="1"/>
  <c r="I1154" i="46" a="1"/>
  <c r="I1154" i="46" s="1"/>
  <c r="I561" i="46" a="1"/>
  <c r="I561" i="46" s="1"/>
  <c r="I42" i="46" a="1"/>
  <c r="I42" i="46" s="1"/>
  <c r="B42" i="2" s="1"/>
  <c r="I1144" i="46" a="1"/>
  <c r="I1144" i="46" s="1"/>
  <c r="I1192" i="46" a="1"/>
  <c r="I1192" i="46" s="1"/>
  <c r="I1253" i="46" a="1"/>
  <c r="I1253" i="46" s="1"/>
  <c r="I1269" i="46" a="1"/>
  <c r="I1269" i="46" s="1"/>
  <c r="I676" i="46" a="1"/>
  <c r="I676" i="46" s="1"/>
  <c r="I1113" i="46" a="1"/>
  <c r="I1113" i="46" s="1"/>
  <c r="I133" i="46" a="1"/>
  <c r="I133" i="46" s="1"/>
  <c r="B133" i="2" s="1"/>
  <c r="I414" i="46" a="1"/>
  <c r="I414" i="46" s="1"/>
  <c r="B414" i="2" s="1"/>
  <c r="I874" i="46" a="1"/>
  <c r="I874" i="46" s="1"/>
  <c r="I640" i="46" a="1"/>
  <c r="I640" i="46" s="1"/>
  <c r="I1390" i="46" a="1"/>
  <c r="I1390" i="46" s="1"/>
  <c r="I578" i="46" a="1"/>
  <c r="I578" i="46" s="1"/>
  <c r="I208" i="46" a="1"/>
  <c r="I208" i="46" s="1"/>
  <c r="B208" i="2" s="1"/>
  <c r="I465" i="46" a="1"/>
  <c r="I465" i="46" s="1"/>
  <c r="B465" i="2" s="1"/>
  <c r="I1051" i="46" a="1"/>
  <c r="I1051" i="46" s="1"/>
  <c r="I989" i="46" a="1"/>
  <c r="I989" i="46" s="1"/>
  <c r="I615" i="46" a="1"/>
  <c r="I615" i="46" s="1"/>
  <c r="I897" i="46" a="1"/>
  <c r="I897" i="46" s="1"/>
  <c r="I1054" i="46" a="1"/>
  <c r="I1054" i="46" s="1"/>
  <c r="I1492" i="46" a="1"/>
  <c r="I1492" i="46" s="1"/>
  <c r="I788" i="46" a="1"/>
  <c r="I788" i="46" s="1"/>
  <c r="I1398" i="46" a="1"/>
  <c r="I1398" i="46" s="1"/>
  <c r="I328" i="46" a="1"/>
  <c r="I328" i="46" s="1"/>
  <c r="B328" i="2" s="1"/>
  <c r="I545" i="46" a="1"/>
  <c r="I545" i="46" s="1"/>
  <c r="I872" i="46" a="1"/>
  <c r="I872" i="46" s="1"/>
  <c r="I584" i="46" a="1"/>
  <c r="I584" i="46" s="1"/>
  <c r="I30" i="46" a="1"/>
  <c r="I30" i="46" s="1"/>
  <c r="B30" i="2" s="1"/>
  <c r="I451" i="46" a="1"/>
  <c r="I451" i="46" s="1"/>
  <c r="B451" i="2" s="1"/>
  <c r="I244" i="46" a="1"/>
  <c r="I244" i="46" s="1"/>
  <c r="B244" i="2" s="1"/>
  <c r="I622" i="46" a="1"/>
  <c r="I622" i="46" s="1"/>
  <c r="I377" i="46" a="1"/>
  <c r="I377" i="46" s="1"/>
  <c r="B377" i="2" s="1"/>
  <c r="I422" i="46" a="1"/>
  <c r="I422" i="46" s="1"/>
  <c r="B422" i="2" s="1"/>
  <c r="I613" i="46" a="1"/>
  <c r="I613" i="46" s="1"/>
  <c r="I1545" i="46" a="1"/>
  <c r="I1545" i="46" s="1"/>
  <c r="I548" i="46" a="1"/>
  <c r="I548" i="46" s="1"/>
  <c r="I786" i="46" a="1"/>
  <c r="I786" i="46" s="1"/>
  <c r="I1314" i="46" a="1"/>
  <c r="I1314" i="46" s="1"/>
  <c r="I26" i="46" a="1"/>
  <c r="I26" i="46" s="1"/>
  <c r="B26" i="2" s="1"/>
  <c r="I958" i="46" a="1"/>
  <c r="I958" i="46" s="1"/>
  <c r="I1002" i="46" a="1"/>
  <c r="I1002" i="46" s="1"/>
  <c r="I105" i="46" a="1"/>
  <c r="I105" i="46" s="1"/>
  <c r="B105" i="2" s="1"/>
  <c r="I1203" i="46" a="1"/>
  <c r="I1203" i="46" s="1"/>
  <c r="I981" i="46" a="1"/>
  <c r="I981" i="46" s="1"/>
  <c r="I1337" i="46" a="1"/>
  <c r="I1337" i="46" s="1"/>
  <c r="I1388" i="46" a="1"/>
  <c r="I1388" i="46" s="1"/>
  <c r="I843" i="46" a="1"/>
  <c r="I843" i="46" s="1"/>
  <c r="I242" i="46" a="1"/>
  <c r="I242" i="46" s="1"/>
  <c r="B242" i="2" s="1"/>
  <c r="I1286" i="46" a="1"/>
  <c r="I1286" i="46" s="1"/>
  <c r="I447" i="46" a="1"/>
  <c r="I447" i="46" s="1"/>
  <c r="B447" i="2" s="1"/>
  <c r="I1142" i="46" a="1"/>
  <c r="I1142" i="46" s="1"/>
  <c r="I45" i="46" a="1"/>
  <c r="I45" i="46" s="1"/>
  <c r="B45" i="2" s="1"/>
  <c r="I148" i="46" a="1"/>
  <c r="I148" i="46" s="1"/>
  <c r="B148" i="2" s="1"/>
  <c r="I688" i="46" a="1"/>
  <c r="I688" i="46" s="1"/>
  <c r="I181" i="46" a="1"/>
  <c r="I181" i="46" s="1"/>
  <c r="B181" i="2" s="1"/>
  <c r="I1369" i="46" a="1"/>
  <c r="I1369" i="46" s="1"/>
  <c r="I1354" i="46" a="1"/>
  <c r="I1354" i="46" s="1"/>
  <c r="I606" i="46" a="1"/>
  <c r="I606" i="46" s="1"/>
  <c r="I1499" i="46" a="1"/>
  <c r="I1499" i="46" s="1"/>
  <c r="I920" i="46" a="1"/>
  <c r="I920" i="46" s="1"/>
  <c r="I853" i="46" a="1"/>
  <c r="I853" i="46" s="1"/>
  <c r="I905" i="46" a="1"/>
  <c r="I905" i="46" s="1"/>
  <c r="I1475" i="46" a="1"/>
  <c r="I1475" i="46" s="1"/>
  <c r="I619" i="46" a="1"/>
  <c r="I619" i="46" s="1"/>
  <c r="I994" i="46" a="1"/>
  <c r="I994" i="46" s="1"/>
  <c r="I1309" i="46" a="1"/>
  <c r="I1309" i="46" s="1"/>
  <c r="I44" i="46" a="1"/>
  <c r="I44" i="46" s="1"/>
  <c r="B44" i="2" s="1"/>
  <c r="I224" i="46" a="1"/>
  <c r="I224" i="46" s="1"/>
  <c r="B224" i="2" s="1"/>
  <c r="I190" i="46" a="1"/>
  <c r="I190" i="46" s="1"/>
  <c r="B190" i="2" s="1"/>
  <c r="I1312" i="46" a="1"/>
  <c r="I1312" i="46" s="1"/>
  <c r="I62" i="46" a="1"/>
  <c r="I62" i="46" s="1"/>
  <c r="B62" i="2" s="1"/>
  <c r="I939" i="46" a="1"/>
  <c r="I939" i="46" s="1"/>
  <c r="I464" i="46" a="1"/>
  <c r="I464" i="46" s="1"/>
  <c r="B464" i="2" s="1"/>
  <c r="I89" i="46" a="1"/>
  <c r="I89" i="46" s="1"/>
  <c r="B89" i="2" s="1"/>
  <c r="I171" i="46" a="1"/>
  <c r="I171" i="46" s="1"/>
  <c r="B171" i="2" s="1"/>
  <c r="I1037" i="46" a="1"/>
  <c r="I1037" i="46" s="1"/>
  <c r="I255" i="46" a="1"/>
  <c r="I255" i="46" s="1"/>
  <c r="B255" i="2" s="1"/>
  <c r="I384" i="46" a="1"/>
  <c r="I384" i="46" s="1"/>
  <c r="B384" i="2" s="1"/>
  <c r="I1285" i="46" a="1"/>
  <c r="I1285" i="46" s="1"/>
  <c r="I799" i="46" a="1"/>
  <c r="I799" i="46" s="1"/>
  <c r="I539" i="46" a="1"/>
  <c r="I539" i="46" s="1"/>
  <c r="I556" i="46" a="1"/>
  <c r="I556" i="46" s="1"/>
  <c r="I835" i="46" a="1"/>
  <c r="I835" i="46" s="1"/>
  <c r="I288" i="46" a="1"/>
  <c r="I288" i="46" s="1"/>
  <c r="B288" i="2" s="1"/>
  <c r="I1573" i="46" a="1"/>
  <c r="I1573" i="46" s="1"/>
  <c r="I180" i="46" a="1"/>
  <c r="I180" i="46" s="1"/>
  <c r="B180" i="2" s="1"/>
  <c r="I413" i="46" a="1"/>
  <c r="I413" i="46" s="1"/>
  <c r="B413" i="2" s="1"/>
  <c r="I93" i="46" a="1"/>
  <c r="I93" i="46" s="1"/>
  <c r="B93" i="2" s="1"/>
  <c r="I950" i="46" a="1"/>
  <c r="I950" i="46" s="1"/>
  <c r="I801" i="46" a="1"/>
  <c r="I801" i="46" s="1"/>
  <c r="I1414" i="46" a="1"/>
  <c r="I1414" i="46" s="1"/>
  <c r="I1353" i="46" a="1"/>
  <c r="I1353" i="46" s="1"/>
  <c r="I27" i="46" a="1"/>
  <c r="I27" i="46" s="1"/>
  <c r="B27" i="2" s="1"/>
  <c r="E116" i="2"/>
  <c r="E346" i="2"/>
  <c r="Q190" i="2"/>
  <c r="E190" i="2"/>
  <c r="I254" i="46" a="1"/>
  <c r="I254" i="46" s="1"/>
  <c r="B254" i="2" s="1"/>
  <c r="I1073" i="46" a="1"/>
  <c r="I1073" i="46" s="1"/>
  <c r="I1027" i="46" a="1"/>
  <c r="I1027" i="46" s="1"/>
  <c r="I1447" i="46" a="1"/>
  <c r="I1447" i="46" s="1"/>
  <c r="F463" i="2"/>
  <c r="G421" i="2"/>
  <c r="I264" i="46" a="1"/>
  <c r="I264" i="46" s="1"/>
  <c r="B264" i="2" s="1"/>
  <c r="I1540" i="46" a="1"/>
  <c r="I1540" i="46" s="1"/>
  <c r="I174" i="46" a="1"/>
  <c r="I174" i="46" s="1"/>
  <c r="B174" i="2" s="1"/>
  <c r="I397" i="46" a="1"/>
  <c r="I397" i="46" s="1"/>
  <c r="B397" i="2" s="1"/>
  <c r="I220" i="46" a="1"/>
  <c r="I220" i="46" s="1"/>
  <c r="B220" i="2" s="1"/>
  <c r="I936" i="46" a="1"/>
  <c r="I936" i="46" s="1"/>
  <c r="I1105" i="46" a="1"/>
  <c r="I1105" i="46" s="1"/>
  <c r="I94" i="46" a="1"/>
  <c r="I94" i="46" s="1"/>
  <c r="B94" i="2" s="1"/>
  <c r="I964" i="46" a="1"/>
  <c r="I964" i="46" s="1"/>
  <c r="I1509" i="46" a="1"/>
  <c r="I1509" i="46" s="1"/>
  <c r="I505" i="46" a="1"/>
  <c r="I505" i="46" s="1"/>
  <c r="I73" i="46" a="1"/>
  <c r="I73" i="46" s="1"/>
  <c r="B73" i="2" s="1"/>
  <c r="I32" i="46" a="1"/>
  <c r="I32" i="46" s="1"/>
  <c r="B32" i="2" s="1"/>
  <c r="I1417" i="46" a="1"/>
  <c r="I1417" i="46" s="1"/>
  <c r="I1507" i="46" a="1"/>
  <c r="I1507" i="46" s="1"/>
  <c r="D315" i="2"/>
  <c r="D337" i="2"/>
  <c r="G192" i="2"/>
  <c r="D440" i="2"/>
  <c r="D219" i="2"/>
  <c r="D192" i="2"/>
  <c r="Q192" i="2"/>
  <c r="D194" i="2"/>
  <c r="F194" i="2"/>
  <c r="G194" i="2" s="1"/>
  <c r="H756" i="46" a="1"/>
  <c r="H756" i="46" s="1"/>
  <c r="I1194" i="46" a="1"/>
  <c r="I1194" i="46" s="1"/>
  <c r="Q219" i="2"/>
  <c r="D96" i="2"/>
  <c r="E192" i="2"/>
  <c r="D374" i="2"/>
  <c r="G374" i="2"/>
  <c r="Q374" i="2"/>
  <c r="H26" i="46" a="1"/>
  <c r="H26" i="46" s="1"/>
  <c r="A26" i="2" s="1"/>
  <c r="H26" i="2" s="1"/>
  <c r="I1494" i="46" a="1"/>
  <c r="I1494" i="46" s="1"/>
  <c r="H744" i="46" a="1"/>
  <c r="H744" i="46" s="1"/>
  <c r="I731" i="46" a="1"/>
  <c r="I731" i="46" s="1"/>
  <c r="H867" i="46" a="1"/>
  <c r="H867" i="46" s="1"/>
  <c r="H21" i="46" a="1"/>
  <c r="H21" i="46" s="1"/>
  <c r="A21" i="2" s="1"/>
  <c r="H21" i="2" s="1"/>
  <c r="H1536" i="46" a="1"/>
  <c r="H1536" i="46" s="1"/>
  <c r="H173" i="46" a="1"/>
  <c r="H173" i="46" s="1"/>
  <c r="A173" i="2" s="1"/>
  <c r="H173" i="2" s="1"/>
  <c r="I435" i="46" a="1"/>
  <c r="I435" i="46" s="1"/>
  <c r="B435" i="2" s="1"/>
  <c r="H1082" i="46" a="1"/>
  <c r="H1082" i="46" s="1"/>
  <c r="H141" i="46" a="1"/>
  <c r="H141" i="46" s="1"/>
  <c r="A141" i="2" s="1"/>
  <c r="H141" i="2" s="1"/>
  <c r="H471" i="46" a="1"/>
  <c r="H471" i="46" s="1"/>
  <c r="A471" i="2" s="1"/>
  <c r="H471" i="2" s="1"/>
  <c r="I466" i="46" a="1"/>
  <c r="I466" i="46" s="1"/>
  <c r="B466" i="2" s="1"/>
  <c r="H132" i="46" a="1"/>
  <c r="H132" i="46" s="1"/>
  <c r="A132" i="2" s="1"/>
  <c r="H132" i="2" s="1"/>
  <c r="H453" i="46" a="1"/>
  <c r="H453" i="46" s="1"/>
  <c r="A453" i="2" s="1"/>
  <c r="H453" i="2" s="1"/>
  <c r="I245" i="46" a="1"/>
  <c r="I245" i="46" s="1"/>
  <c r="B245" i="2" s="1"/>
  <c r="I754" i="46" a="1"/>
  <c r="I754" i="46" s="1"/>
  <c r="H36" i="46" a="1"/>
  <c r="H36" i="46" s="1"/>
  <c r="A36" i="2" s="1"/>
  <c r="H36" i="2" s="1"/>
  <c r="H1437" i="46" a="1"/>
  <c r="H1437" i="46" s="1"/>
  <c r="H187" i="46" a="1"/>
  <c r="H187" i="46" s="1"/>
  <c r="A187" i="2" s="1"/>
  <c r="H187" i="2" s="1"/>
  <c r="H1509" i="46" a="1"/>
  <c r="H1509" i="46" s="1"/>
  <c r="H1484" i="46" a="1"/>
  <c r="H1484" i="46" s="1"/>
  <c r="H472" i="46" a="1"/>
  <c r="H472" i="46" s="1"/>
  <c r="A472" i="2" s="1"/>
  <c r="H472" i="2" s="1"/>
  <c r="H512" i="46" a="1"/>
  <c r="H512" i="46" s="1"/>
  <c r="H817" i="46" a="1"/>
  <c r="H817" i="46" s="1"/>
  <c r="H263" i="46" a="1"/>
  <c r="H263" i="46" s="1"/>
  <c r="A263" i="2" s="1"/>
  <c r="H263" i="2" s="1"/>
  <c r="H1471" i="46" a="1"/>
  <c r="H1471" i="46" s="1"/>
  <c r="H458" i="46" a="1"/>
  <c r="H458" i="46" s="1"/>
  <c r="A458" i="2" s="1"/>
  <c r="H458" i="2" s="1"/>
  <c r="H239" i="46" a="1"/>
  <c r="H239" i="46" s="1"/>
  <c r="A239" i="2" s="1"/>
  <c r="H239" i="2" s="1"/>
  <c r="H841" i="46" a="1"/>
  <c r="H841" i="46" s="1"/>
  <c r="H746" i="46" a="1"/>
  <c r="H746" i="46" s="1"/>
  <c r="H986" i="46" a="1"/>
  <c r="H986" i="46" s="1"/>
  <c r="H1485" i="46" a="1"/>
  <c r="H1485" i="46" s="1"/>
  <c r="H661" i="46" a="1"/>
  <c r="H661" i="46" s="1"/>
  <c r="H693" i="46" a="1"/>
  <c r="H693" i="46" s="1"/>
  <c r="H510" i="46" a="1"/>
  <c r="H510" i="46" s="1"/>
  <c r="H1253" i="46" a="1"/>
  <c r="H1253" i="46" s="1"/>
  <c r="H608" i="46" a="1"/>
  <c r="H608" i="46" s="1"/>
  <c r="H1383" i="46" a="1"/>
  <c r="H1383" i="46" s="1"/>
  <c r="H85" i="46" a="1"/>
  <c r="H85" i="46" s="1"/>
  <c r="A85" i="2" s="1"/>
  <c r="H85" i="2" s="1"/>
  <c r="H1292" i="46" a="1"/>
  <c r="H1292" i="46" s="1"/>
  <c r="H1378" i="46" a="1"/>
  <c r="H1378" i="46" s="1"/>
  <c r="H323" i="46" a="1"/>
  <c r="H323" i="46" s="1"/>
  <c r="A323" i="2" s="1"/>
  <c r="H323" i="2" s="1"/>
  <c r="H34" i="46" a="1"/>
  <c r="H34" i="46" s="1"/>
  <c r="A34" i="2" s="1"/>
  <c r="H34" i="2" s="1"/>
  <c r="H671" i="46" a="1"/>
  <c r="H671" i="46" s="1"/>
  <c r="H612" i="46" a="1"/>
  <c r="H612" i="46" s="1"/>
  <c r="H600" i="46" a="1"/>
  <c r="H600" i="46" s="1"/>
  <c r="H340" i="46" a="1"/>
  <c r="H340" i="46" s="1"/>
  <c r="A340" i="2" s="1"/>
  <c r="H340" i="2" s="1"/>
  <c r="H1119" i="46" a="1"/>
  <c r="H1119" i="46" s="1"/>
  <c r="H1134" i="46" a="1"/>
  <c r="H1134" i="46" s="1"/>
  <c r="H324" i="46" a="1"/>
  <c r="H324" i="46" s="1"/>
  <c r="A324" i="2" s="1"/>
  <c r="H324" i="2" s="1"/>
  <c r="H1540" i="46" a="1"/>
  <c r="H1540" i="46" s="1"/>
  <c r="H281" i="46" a="1"/>
  <c r="H281" i="46" s="1"/>
  <c r="A281" i="2" s="1"/>
  <c r="H281" i="2" s="1"/>
  <c r="H1504" i="46" a="1"/>
  <c r="H1504" i="46" s="1"/>
  <c r="H1037" i="46" a="1"/>
  <c r="H1037" i="46" s="1"/>
  <c r="H753" i="46" a="1"/>
  <c r="H753" i="46" s="1"/>
  <c r="H1435" i="46" a="1"/>
  <c r="H1435" i="46" s="1"/>
  <c r="H1011" i="46" a="1"/>
  <c r="H1011" i="46" s="1"/>
  <c r="H1176" i="46" a="1"/>
  <c r="H1176" i="46" s="1"/>
  <c r="H1189" i="46" a="1"/>
  <c r="H1189" i="46" s="1"/>
  <c r="H689" i="46" a="1"/>
  <c r="H689" i="46" s="1"/>
  <c r="H1101" i="46" a="1"/>
  <c r="H1101" i="46" s="1"/>
  <c r="H357" i="46" a="1"/>
  <c r="H357" i="46" s="1"/>
  <c r="A357" i="2" s="1"/>
  <c r="H357" i="2" s="1"/>
  <c r="H473" i="46" a="1"/>
  <c r="H473" i="46" s="1"/>
  <c r="A473" i="2" s="1"/>
  <c r="H473" i="2" s="1"/>
  <c r="H1455" i="46" a="1"/>
  <c r="H1455" i="46" s="1"/>
  <c r="H601" i="46" a="1"/>
  <c r="H601" i="46" s="1"/>
  <c r="H742" i="46" a="1"/>
  <c r="H742" i="46" s="1"/>
  <c r="H486" i="46" a="1"/>
  <c r="H486" i="46" s="1"/>
  <c r="A486" i="2" s="1"/>
  <c r="H486" i="2" s="1"/>
  <c r="H520" i="46" a="1"/>
  <c r="H520" i="46" s="1"/>
  <c r="H1139" i="46" a="1"/>
  <c r="H1139" i="46" s="1"/>
  <c r="H390" i="46" a="1"/>
  <c r="H390" i="46" s="1"/>
  <c r="A390" i="2" s="1"/>
  <c r="H390" i="2" s="1"/>
  <c r="H359" i="46" a="1"/>
  <c r="H359" i="46" s="1"/>
  <c r="A359" i="2" s="1"/>
  <c r="H359" i="2" s="1"/>
  <c r="H387" i="46" a="1"/>
  <c r="H387" i="46" s="1"/>
  <c r="A387" i="2" s="1"/>
  <c r="H387" i="2" s="1"/>
  <c r="H1395" i="46" a="1"/>
  <c r="H1395" i="46" s="1"/>
  <c r="H777" i="46" a="1"/>
  <c r="H777" i="46" s="1"/>
  <c r="H385" i="46" a="1"/>
  <c r="H385" i="46" s="1"/>
  <c r="A385" i="2" s="1"/>
  <c r="H385" i="2" s="1"/>
  <c r="H1355" i="46" a="1"/>
  <c r="H1355" i="46" s="1"/>
  <c r="H118" i="46" a="1"/>
  <c r="H118" i="46" s="1"/>
  <c r="A118" i="2" s="1"/>
  <c r="H118" i="2" s="1"/>
  <c r="H24" i="46" a="1"/>
  <c r="H24" i="46" s="1"/>
  <c r="A24" i="2" s="1"/>
  <c r="H24" i="2" s="1"/>
  <c r="H1314" i="46" a="1"/>
  <c r="H1314" i="46" s="1"/>
  <c r="H994" i="46" a="1"/>
  <c r="H994" i="46" s="1"/>
  <c r="H698" i="46" a="1"/>
  <c r="H698" i="46" s="1"/>
  <c r="H335" i="46" a="1"/>
  <c r="H335" i="46" s="1"/>
  <c r="A335" i="2" s="1"/>
  <c r="H335" i="2" s="1"/>
  <c r="H956" i="46" a="1"/>
  <c r="H956" i="46" s="1"/>
  <c r="H1341" i="46" a="1"/>
  <c r="H1341" i="46" s="1"/>
  <c r="H907" i="46" a="1"/>
  <c r="H907" i="46" s="1"/>
  <c r="H808" i="46" a="1"/>
  <c r="H808" i="46" s="1"/>
  <c r="H1313" i="46" a="1"/>
  <c r="H1313" i="46" s="1"/>
  <c r="H418" i="46" a="1"/>
  <c r="H418" i="46" s="1"/>
  <c r="A418" i="2" s="1"/>
  <c r="H418" i="2" s="1"/>
  <c r="H170" i="46" a="1"/>
  <c r="H170" i="46" s="1"/>
  <c r="A170" i="2" s="1"/>
  <c r="H170" i="2" s="1"/>
  <c r="H1023" i="46" a="1"/>
  <c r="H1023" i="46" s="1"/>
  <c r="H1043" i="46" a="1"/>
  <c r="H1043" i="46" s="1"/>
  <c r="H87" i="46" a="1"/>
  <c r="H87" i="46" s="1"/>
  <c r="A87" i="2" s="1"/>
  <c r="H87" i="2" s="1"/>
  <c r="H1009" i="46" a="1"/>
  <c r="H1009" i="46" s="1"/>
  <c r="H947" i="46" a="1"/>
  <c r="H947" i="46" s="1"/>
  <c r="H82" i="46" a="1"/>
  <c r="H82" i="46" s="1"/>
  <c r="A82" i="2" s="1"/>
  <c r="H82" i="2" s="1"/>
  <c r="H288" i="46" a="1"/>
  <c r="H288" i="46" s="1"/>
  <c r="A288" i="2" s="1"/>
  <c r="H288" i="2" s="1"/>
  <c r="H618" i="46" a="1"/>
  <c r="H618" i="46" s="1"/>
  <c r="H544" i="46" a="1"/>
  <c r="H544" i="46" s="1"/>
  <c r="H1312" i="46" a="1"/>
  <c r="H1312" i="46" s="1"/>
  <c r="H932" i="46" a="1"/>
  <c r="H932" i="46" s="1"/>
  <c r="H943" i="46" a="1"/>
  <c r="H943" i="46" s="1"/>
  <c r="H503" i="46" a="1"/>
  <c r="H503" i="46" s="1"/>
  <c r="H609" i="46" a="1"/>
  <c r="H609" i="46" s="1"/>
  <c r="H1311" i="46" a="1"/>
  <c r="H1311" i="46" s="1"/>
  <c r="H588" i="46" a="1"/>
  <c r="H588" i="46" s="1"/>
  <c r="H1205" i="46" a="1"/>
  <c r="H1205" i="46" s="1"/>
  <c r="H487" i="46" a="1"/>
  <c r="H487" i="46" s="1"/>
  <c r="A487" i="2" s="1"/>
  <c r="H487" i="2" s="1"/>
  <c r="H925" i="46" a="1"/>
  <c r="H925" i="46" s="1"/>
  <c r="H207" i="46" a="1"/>
  <c r="H207" i="46" s="1"/>
  <c r="A207" i="2" s="1"/>
  <c r="H207" i="2" s="1"/>
  <c r="H411" i="46" a="1"/>
  <c r="H411" i="46" s="1"/>
  <c r="A411" i="2" s="1"/>
  <c r="H411" i="2" s="1"/>
  <c r="H350" i="46" a="1"/>
  <c r="H350" i="46" s="1"/>
  <c r="A350" i="2" s="1"/>
  <c r="H350" i="2" s="1"/>
  <c r="H1420" i="46" a="1"/>
  <c r="H1420" i="46" s="1"/>
  <c r="H591" i="46" a="1"/>
  <c r="H591" i="46" s="1"/>
  <c r="H1123" i="46" a="1"/>
  <c r="H1123" i="46" s="1"/>
  <c r="H1207" i="46" a="1"/>
  <c r="H1207" i="46" s="1"/>
  <c r="H1510" i="46" a="1"/>
  <c r="H1510" i="46" s="1"/>
  <c r="H277" i="46" a="1"/>
  <c r="H277" i="46" s="1"/>
  <c r="A277" i="2" s="1"/>
  <c r="H277" i="2" s="1"/>
  <c r="H20" i="46" a="1"/>
  <c r="H20" i="46" s="1"/>
  <c r="A20" i="2" s="1"/>
  <c r="H20" i="2" s="1"/>
  <c r="H978" i="46" a="1"/>
  <c r="H978" i="46" s="1"/>
  <c r="H1278" i="46" a="1"/>
  <c r="H1278" i="46" s="1"/>
  <c r="H931" i="46" a="1"/>
  <c r="H931" i="46" s="1"/>
  <c r="H148" i="46" a="1"/>
  <c r="H148" i="46" s="1"/>
  <c r="A148" i="2" s="1"/>
  <c r="H148" i="2" s="1"/>
  <c r="H836" i="46" a="1"/>
  <c r="H836" i="46" s="1"/>
  <c r="H115" i="46" a="1"/>
  <c r="H115" i="46" s="1"/>
  <c r="A115" i="2" s="1"/>
  <c r="H115" i="2" s="1"/>
  <c r="H550" i="46" a="1"/>
  <c r="H550" i="46" s="1"/>
  <c r="H1080" i="46" a="1"/>
  <c r="H1080" i="46" s="1"/>
  <c r="H86" i="46" a="1"/>
  <c r="H86" i="46" s="1"/>
  <c r="A86" i="2" s="1"/>
  <c r="H86" i="2" s="1"/>
  <c r="H593" i="46" a="1"/>
  <c r="H593" i="46" s="1"/>
  <c r="H155" i="46" a="1"/>
  <c r="H155" i="46" s="1"/>
  <c r="A155" i="2" s="1"/>
  <c r="H155" i="2" s="1"/>
  <c r="H1514" i="46" a="1"/>
  <c r="H1514" i="46" s="1"/>
  <c r="H1340" i="46" a="1"/>
  <c r="H1340" i="46" s="1"/>
  <c r="H751" i="46" a="1"/>
  <c r="H751" i="46" s="1"/>
  <c r="H547" i="46" a="1"/>
  <c r="H547" i="46" s="1"/>
  <c r="H191" i="46" a="1"/>
  <c r="H191" i="46" s="1"/>
  <c r="A191" i="2" s="1"/>
  <c r="H191" i="2" s="1"/>
  <c r="H906" i="46" a="1"/>
  <c r="H906" i="46" s="1"/>
  <c r="H857" i="46" a="1"/>
  <c r="H857" i="46" s="1"/>
  <c r="H348" i="46" a="1"/>
  <c r="H348" i="46" s="1"/>
  <c r="A348" i="2" s="1"/>
  <c r="H348" i="2" s="1"/>
  <c r="H959" i="46" a="1"/>
  <c r="H959" i="46" s="1"/>
  <c r="H394" i="46" a="1"/>
  <c r="H394" i="46" s="1"/>
  <c r="A394" i="2" s="1"/>
  <c r="H394" i="2" s="1"/>
  <c r="H1116" i="46" a="1"/>
  <c r="H1116" i="46" s="1"/>
  <c r="H1359" i="46" a="1"/>
  <c r="H1359" i="46" s="1"/>
  <c r="H417" i="46" a="1"/>
  <c r="H417" i="46" s="1"/>
  <c r="A417" i="2" s="1"/>
  <c r="H417" i="2" s="1"/>
  <c r="H1083" i="46" a="1"/>
  <c r="H1083" i="46" s="1"/>
  <c r="H370" i="46" a="1"/>
  <c r="H370" i="46" s="1"/>
  <c r="A370" i="2" s="1"/>
  <c r="H370" i="2" s="1"/>
  <c r="H317" i="46" a="1"/>
  <c r="H317" i="46" s="1"/>
  <c r="A317" i="2" s="1"/>
  <c r="H317" i="2" s="1"/>
  <c r="H35" i="46" a="1"/>
  <c r="H35" i="46" s="1"/>
  <c r="A35" i="2" s="1"/>
  <c r="H35" i="2" s="1"/>
  <c r="H1387" i="46" a="1"/>
  <c r="H1387" i="46" s="1"/>
  <c r="H1428" i="46" a="1"/>
  <c r="H1428" i="46" s="1"/>
  <c r="H977" i="46" a="1"/>
  <c r="H977" i="46" s="1"/>
  <c r="H1516" i="46" a="1"/>
  <c r="H1516" i="46" s="1"/>
  <c r="H652" i="46" a="1"/>
  <c r="H652" i="46" s="1"/>
  <c r="H1280" i="46" a="1"/>
  <c r="H1280" i="46" s="1"/>
  <c r="H428" i="46" a="1"/>
  <c r="H428" i="46" s="1"/>
  <c r="A428" i="2" s="1"/>
  <c r="H428" i="2" s="1"/>
  <c r="H158" i="46" a="1"/>
  <c r="H158" i="46" s="1"/>
  <c r="A158" i="2" s="1"/>
  <c r="H158" i="2" s="1"/>
  <c r="H688" i="46" a="1"/>
  <c r="H688" i="46" s="1"/>
  <c r="H1547" i="46" a="1"/>
  <c r="H1547" i="46" s="1"/>
  <c r="H329" i="46" a="1"/>
  <c r="H329" i="46" s="1"/>
  <c r="A329" i="2" s="1"/>
  <c r="H329" i="2" s="1"/>
  <c r="H205" i="46" a="1"/>
  <c r="H205" i="46" s="1"/>
  <c r="A205" i="2" s="1"/>
  <c r="H205" i="2" s="1"/>
  <c r="H728" i="46" a="1"/>
  <c r="H728" i="46" s="1"/>
  <c r="H231" i="46" a="1"/>
  <c r="H231" i="46" s="1"/>
  <c r="A231" i="2" s="1"/>
  <c r="H231" i="2" s="1"/>
  <c r="H1020" i="46" a="1"/>
  <c r="H1020" i="46" s="1"/>
  <c r="H1147" i="46" a="1"/>
  <c r="H1147" i="46" s="1"/>
  <c r="H670" i="46" a="1"/>
  <c r="H670" i="46" s="1"/>
  <c r="H812" i="46" a="1"/>
  <c r="H812" i="46" s="1"/>
  <c r="H668" i="46" a="1"/>
  <c r="H668" i="46" s="1"/>
  <c r="H126" i="46" a="1"/>
  <c r="H126" i="46" s="1"/>
  <c r="A126" i="2" s="1"/>
  <c r="H126" i="2" s="1"/>
  <c r="H1099" i="46" a="1"/>
  <c r="H1099" i="46" s="1"/>
  <c r="H1192" i="46" a="1"/>
  <c r="H1192" i="46" s="1"/>
  <c r="H1200" i="46" a="1"/>
  <c r="H1200" i="46" s="1"/>
  <c r="H1184" i="46" a="1"/>
  <c r="H1184" i="46" s="1"/>
  <c r="H372" i="46" a="1"/>
  <c r="H372" i="46" s="1"/>
  <c r="A372" i="2" s="1"/>
  <c r="H372" i="2" s="1"/>
  <c r="H990" i="46" a="1"/>
  <c r="H990" i="46" s="1"/>
  <c r="I988" i="46" a="1"/>
  <c r="I988" i="46" s="1"/>
  <c r="I303" i="46" a="1"/>
  <c r="I303" i="46" s="1"/>
  <c r="B303" i="2" s="1"/>
  <c r="I302" i="46" a="1"/>
  <c r="I302" i="46" s="1"/>
  <c r="B302" i="2" s="1"/>
  <c r="I590" i="46" a="1"/>
  <c r="I590" i="46" s="1"/>
  <c r="I1107" i="46" a="1"/>
  <c r="I1107" i="46" s="1"/>
  <c r="I443" i="46" a="1"/>
  <c r="I443" i="46" s="1"/>
  <c r="B443" i="2" s="1"/>
  <c r="I722" i="46" a="1"/>
  <c r="I722" i="46" s="1"/>
  <c r="I41" i="46" a="1"/>
  <c r="I41" i="46" s="1"/>
  <c r="B41" i="2" s="1"/>
  <c r="I868" i="46" a="1"/>
  <c r="I868" i="46" s="1"/>
  <c r="I1333" i="46" a="1"/>
  <c r="I1333" i="46" s="1"/>
  <c r="I800" i="46" a="1"/>
  <c r="I800" i="46" s="1"/>
  <c r="I830" i="46" a="1"/>
  <c r="I830" i="46" s="1"/>
  <c r="I134" i="46" a="1"/>
  <c r="I134" i="46" s="1"/>
  <c r="B134" i="2" s="1"/>
  <c r="I1029" i="46" a="1"/>
  <c r="I1029" i="46" s="1"/>
  <c r="I979" i="46" a="1"/>
  <c r="I979" i="46" s="1"/>
  <c r="I851" i="46" a="1"/>
  <c r="I851" i="46" s="1"/>
  <c r="I481" i="46" a="1"/>
  <c r="I481" i="46" s="1"/>
  <c r="B481" i="2" s="1"/>
  <c r="I113" i="46" a="1"/>
  <c r="I113" i="46" s="1"/>
  <c r="B113" i="2" s="1"/>
  <c r="I1404" i="46" a="1"/>
  <c r="I1404" i="46" s="1"/>
  <c r="I681" i="46" a="1"/>
  <c r="I681" i="46" s="1"/>
  <c r="I187" i="46" a="1"/>
  <c r="I187" i="46" s="1"/>
  <c r="B187" i="2" s="1"/>
  <c r="I1566" i="46" a="1"/>
  <c r="I1566" i="46" s="1"/>
  <c r="I1091" i="46" a="1"/>
  <c r="I1091" i="46" s="1"/>
  <c r="I1014" i="46" a="1"/>
  <c r="I1014" i="46" s="1"/>
  <c r="I1304" i="46" a="1"/>
  <c r="I1304" i="46" s="1"/>
  <c r="I1396" i="46" a="1"/>
  <c r="I1396" i="46" s="1"/>
  <c r="I732" i="46" a="1"/>
  <c r="I732" i="46" s="1"/>
  <c r="I486" i="46" a="1"/>
  <c r="I486" i="46" s="1"/>
  <c r="B486" i="2" s="1"/>
  <c r="I457" i="46" a="1"/>
  <c r="I457" i="46" s="1"/>
  <c r="B457" i="2" s="1"/>
  <c r="I340" i="46" a="1"/>
  <c r="I340" i="46" s="1"/>
  <c r="B340" i="2" s="1"/>
  <c r="I226" i="46" a="1"/>
  <c r="I226" i="46" s="1"/>
  <c r="B226" i="2" s="1"/>
  <c r="I986" i="46" a="1"/>
  <c r="I986" i="46" s="1"/>
  <c r="I1162" i="46" a="1"/>
  <c r="I1162" i="46" s="1"/>
  <c r="I1161" i="46" a="1"/>
  <c r="I1161" i="46" s="1"/>
  <c r="I1457" i="46" a="1"/>
  <c r="I1457" i="46" s="1"/>
  <c r="I473" i="46" a="1"/>
  <c r="I473" i="46" s="1"/>
  <c r="B473" i="2" s="1"/>
  <c r="I1502" i="46" a="1"/>
  <c r="I1502" i="46" s="1"/>
  <c r="I1058" i="46" a="1"/>
  <c r="I1058" i="46" s="1"/>
  <c r="I968" i="46" a="1"/>
  <c r="I968" i="46" s="1"/>
  <c r="I373" i="46" a="1"/>
  <c r="I373" i="46" s="1"/>
  <c r="B373" i="2" s="1"/>
  <c r="I1065" i="46" a="1"/>
  <c r="I1065" i="46" s="1"/>
  <c r="I708" i="46" a="1"/>
  <c r="I708" i="46" s="1"/>
  <c r="I1089" i="46" a="1"/>
  <c r="I1089" i="46" s="1"/>
  <c r="I1490" i="46" a="1"/>
  <c r="I1490" i="46" s="1"/>
  <c r="I161" i="46" a="1"/>
  <c r="I161" i="46" s="1"/>
  <c r="B161" i="2" s="1"/>
  <c r="I1249" i="46" a="1"/>
  <c r="I1249" i="46" s="1"/>
  <c r="I675" i="46" a="1"/>
  <c r="I675" i="46" s="1"/>
  <c r="I379" i="46" a="1"/>
  <c r="I379" i="46" s="1"/>
  <c r="B379" i="2" s="1"/>
  <c r="I1295" i="46" a="1"/>
  <c r="I1295" i="46" s="1"/>
  <c r="I1263" i="46" a="1"/>
  <c r="I1263" i="46" s="1"/>
  <c r="I540" i="46" a="1"/>
  <c r="I540" i="46" s="1"/>
  <c r="I463" i="46" a="1"/>
  <c r="I463" i="46" s="1"/>
  <c r="B463" i="2" s="1"/>
  <c r="I659" i="46" a="1"/>
  <c r="I659" i="46" s="1"/>
  <c r="I793" i="46" a="1"/>
  <c r="I793" i="46" s="1"/>
  <c r="I478" i="46" a="1"/>
  <c r="I478" i="46" s="1"/>
  <c r="B478" i="2" s="1"/>
  <c r="I1106" i="46" a="1"/>
  <c r="I1106" i="46" s="1"/>
  <c r="I1251" i="46" a="1"/>
  <c r="I1251" i="46" s="1"/>
  <c r="I1278" i="46" a="1"/>
  <c r="I1278" i="46" s="1"/>
  <c r="I1254" i="46" a="1"/>
  <c r="I1254" i="46" s="1"/>
  <c r="I477" i="46" a="1"/>
  <c r="I477" i="46" s="1"/>
  <c r="B477" i="2" s="1"/>
  <c r="I1352" i="46" a="1"/>
  <c r="I1352" i="46" s="1"/>
  <c r="I1225" i="46" a="1"/>
  <c r="I1225" i="46" s="1"/>
  <c r="I978" i="46" a="1"/>
  <c r="I978" i="46" s="1"/>
  <c r="I1208" i="46" a="1"/>
  <c r="I1208" i="46" s="1"/>
  <c r="I305" i="46" a="1"/>
  <c r="I305" i="46" s="1"/>
  <c r="B305" i="2" s="1"/>
  <c r="I1204" i="46" a="1"/>
  <c r="I1204" i="46" s="1"/>
  <c r="I169" i="46" a="1"/>
  <c r="I169" i="46" s="1"/>
  <c r="B169" i="2" s="1"/>
  <c r="I1522" i="46" a="1"/>
  <c r="I1522" i="46" s="1"/>
  <c r="I1176" i="46" a="1"/>
  <c r="I1176" i="46" s="1"/>
  <c r="I713" i="46" a="1"/>
  <c r="I713" i="46" s="1"/>
  <c r="I1465" i="46" a="1"/>
  <c r="I1465" i="46" s="1"/>
  <c r="I1560" i="46" a="1"/>
  <c r="I1560" i="46" s="1"/>
  <c r="I667" i="46" a="1"/>
  <c r="I667" i="46" s="1"/>
  <c r="I980" i="46" a="1"/>
  <c r="I980" i="46" s="1"/>
  <c r="I17" i="46" a="1"/>
  <c r="I17" i="46" s="1"/>
  <c r="B17" i="2" s="1"/>
  <c r="I126" i="46" a="1"/>
  <c r="I126" i="46" s="1"/>
  <c r="B126" i="2" s="1"/>
  <c r="I922" i="46" a="1"/>
  <c r="I922" i="46" s="1"/>
  <c r="I250" i="46" a="1"/>
  <c r="I250" i="46" s="1"/>
  <c r="B250" i="2" s="1"/>
  <c r="I1184" i="46" a="1"/>
  <c r="I1184" i="46" s="1"/>
  <c r="I870" i="46" a="1"/>
  <c r="I870" i="46" s="1"/>
  <c r="I862" i="46" a="1"/>
  <c r="I862" i="46" s="1"/>
  <c r="I343" i="46" a="1"/>
  <c r="I343" i="46" s="1"/>
  <c r="B343" i="2" s="1"/>
  <c r="I1281" i="46" a="1"/>
  <c r="I1281" i="46" s="1"/>
  <c r="I1013" i="46" a="1"/>
  <c r="I1013" i="46" s="1"/>
  <c r="I521" i="46" a="1"/>
  <c r="I521" i="46" s="1"/>
  <c r="I66" i="46" a="1"/>
  <c r="I66" i="46" s="1"/>
  <c r="B66" i="2" s="1"/>
  <c r="I1303" i="46" a="1"/>
  <c r="I1303" i="46" s="1"/>
  <c r="I804" i="46" a="1"/>
  <c r="I804" i="46" s="1"/>
  <c r="I146" i="46" a="1"/>
  <c r="I146" i="46" s="1"/>
  <c r="B146" i="2" s="1"/>
  <c r="I449" i="46" a="1"/>
  <c r="I449" i="46" s="1"/>
  <c r="B449" i="2" s="1"/>
  <c r="I550" i="46" a="1"/>
  <c r="I550" i="46" s="1"/>
  <c r="I1046" i="46" a="1"/>
  <c r="I1046" i="46" s="1"/>
  <c r="I1010" i="46" a="1"/>
  <c r="I1010" i="46" s="1"/>
  <c r="I172" i="46" a="1"/>
  <c r="I172" i="46" s="1"/>
  <c r="B172" i="2" s="1"/>
  <c r="I1525" i="46" a="1"/>
  <c r="I1525" i="46" s="1"/>
  <c r="I1403" i="46" a="1"/>
  <c r="I1403" i="46" s="1"/>
  <c r="I231" i="46" a="1"/>
  <c r="I231" i="46" s="1"/>
  <c r="B231" i="2" s="1"/>
  <c r="I1508" i="46" a="1"/>
  <c r="I1508" i="46" s="1"/>
  <c r="I1429" i="46" a="1"/>
  <c r="I1429" i="46" s="1"/>
  <c r="I159" i="46" a="1"/>
  <c r="I159" i="46" s="1"/>
  <c r="B159" i="2" s="1"/>
  <c r="I533" i="46" a="1"/>
  <c r="I533" i="46" s="1"/>
  <c r="I369" i="46" a="1"/>
  <c r="I369" i="46" s="1"/>
  <c r="B369" i="2" s="1"/>
  <c r="I1276" i="46" a="1"/>
  <c r="I1276" i="46" s="1"/>
  <c r="I832" i="46" a="1"/>
  <c r="I832" i="46" s="1"/>
  <c r="I297" i="46" a="1"/>
  <c r="I297" i="46" s="1"/>
  <c r="B297" i="2" s="1"/>
  <c r="I1160" i="46" a="1"/>
  <c r="I1160" i="46" s="1"/>
  <c r="I886" i="46" a="1"/>
  <c r="I886" i="46" s="1"/>
  <c r="I966" i="46" a="1"/>
  <c r="I966" i="46" s="1"/>
  <c r="I642" i="46" a="1"/>
  <c r="I642" i="46" s="1"/>
  <c r="I144" i="46" a="1"/>
  <c r="I144" i="46" s="1"/>
  <c r="B144" i="2" s="1"/>
  <c r="I914" i="46" a="1"/>
  <c r="I914" i="46" s="1"/>
  <c r="I655" i="46" a="1"/>
  <c r="I655" i="46" s="1"/>
  <c r="I805" i="46" a="1"/>
  <c r="I805" i="46" s="1"/>
  <c r="I1423" i="46" a="1"/>
  <c r="I1423" i="46" s="1"/>
  <c r="I792" i="46" a="1"/>
  <c r="I792" i="46" s="1"/>
  <c r="I70" i="46" a="1"/>
  <c r="I70" i="46" s="1"/>
  <c r="B70" i="2" s="1"/>
  <c r="I930" i="46" a="1"/>
  <c r="I930" i="46" s="1"/>
  <c r="I1252" i="46" a="1"/>
  <c r="I1252" i="46" s="1"/>
  <c r="I123" i="46" a="1"/>
  <c r="I123" i="46" s="1"/>
  <c r="B123" i="2" s="1"/>
  <c r="I390" i="46" a="1"/>
  <c r="I390" i="46" s="1"/>
  <c r="B390" i="2" s="1"/>
  <c r="I672" i="46" a="1"/>
  <c r="I672" i="46" s="1"/>
  <c r="I295" i="46" a="1"/>
  <c r="I295" i="46" s="1"/>
  <c r="B295" i="2" s="1"/>
  <c r="I404" i="46" a="1"/>
  <c r="I404" i="46" s="1"/>
  <c r="B404" i="2" s="1"/>
  <c r="I87" i="46" a="1"/>
  <c r="I87" i="46" s="1"/>
  <c r="B87" i="2" s="1"/>
  <c r="I884" i="46" a="1"/>
  <c r="I884" i="46" s="1"/>
  <c r="I899" i="46" a="1"/>
  <c r="I899" i="46" s="1"/>
  <c r="I1493" i="46" a="1"/>
  <c r="I1493" i="46" s="1"/>
  <c r="I723" i="46" a="1"/>
  <c r="I723" i="46" s="1"/>
  <c r="I1124" i="46" a="1"/>
  <c r="I1124" i="46" s="1"/>
  <c r="I1349" i="46" a="1"/>
  <c r="I1349" i="46" s="1"/>
  <c r="I334" i="46" a="1"/>
  <c r="I334" i="46" s="1"/>
  <c r="B334" i="2" s="1"/>
  <c r="I1170" i="46" a="1"/>
  <c r="I1170" i="46" s="1"/>
  <c r="I348" i="46" a="1"/>
  <c r="I348" i="46" s="1"/>
  <c r="B348" i="2" s="1"/>
  <c r="I238" i="46" a="1"/>
  <c r="I238" i="46" s="1"/>
  <c r="B238" i="2" s="1"/>
  <c r="I318" i="46" a="1"/>
  <c r="I318" i="46" s="1"/>
  <c r="B318" i="2" s="1"/>
  <c r="I121" i="46" a="1"/>
  <c r="I121" i="46" s="1"/>
  <c r="B121" i="2" s="1"/>
  <c r="I1535" i="46" a="1"/>
  <c r="I1535" i="46" s="1"/>
  <c r="I775" i="46" a="1"/>
  <c r="I775" i="46" s="1"/>
  <c r="I900" i="46" a="1"/>
  <c r="I900" i="46" s="1"/>
  <c r="I1439" i="46" a="1"/>
  <c r="I1439" i="46" s="1"/>
  <c r="I383" i="46" a="1"/>
  <c r="I383" i="46" s="1"/>
  <c r="B383" i="2" s="1"/>
  <c r="I125" i="46" a="1"/>
  <c r="I125" i="46" s="1"/>
  <c r="B125" i="2" s="1"/>
  <c r="I489" i="46" a="1"/>
  <c r="I489" i="46" s="1"/>
  <c r="B489" i="2" s="1"/>
  <c r="I1201" i="46" a="1"/>
  <c r="I1201" i="46" s="1"/>
  <c r="I962" i="46" a="1"/>
  <c r="I962" i="46" s="1"/>
  <c r="I1233" i="46" a="1"/>
  <c r="I1233" i="46" s="1"/>
  <c r="I1342" i="46" a="1"/>
  <c r="I1342" i="46" s="1"/>
  <c r="I522" i="46" a="1"/>
  <c r="I522" i="46" s="1"/>
  <c r="I999" i="46" a="1"/>
  <c r="I999" i="46" s="1"/>
  <c r="I536" i="46" a="1"/>
  <c r="I536" i="46" s="1"/>
  <c r="I1438" i="46" a="1"/>
  <c r="I1438" i="46" s="1"/>
  <c r="I417" i="46" a="1"/>
  <c r="I417" i="46" s="1"/>
  <c r="B417" i="2" s="1"/>
  <c r="I1432" i="46" a="1"/>
  <c r="I1432" i="46" s="1"/>
  <c r="I1501" i="46" a="1"/>
  <c r="I1501" i="46" s="1"/>
  <c r="I946" i="46" a="1"/>
  <c r="I946" i="46" s="1"/>
  <c r="I48" i="46" a="1"/>
  <c r="I48" i="46" s="1"/>
  <c r="B48" i="2" s="1"/>
  <c r="I116" i="46" a="1"/>
  <c r="I116" i="46" s="1"/>
  <c r="B116" i="2" s="1"/>
  <c r="I1289" i="46" a="1"/>
  <c r="I1289" i="46" s="1"/>
  <c r="I1467" i="46" a="1"/>
  <c r="I1467" i="46" s="1"/>
  <c r="I555" i="46" a="1"/>
  <c r="I555" i="46" s="1"/>
  <c r="I735" i="46" a="1"/>
  <c r="I735" i="46" s="1"/>
  <c r="I1553" i="46" a="1"/>
  <c r="I1553" i="46" s="1"/>
  <c r="I428" i="46" a="1"/>
  <c r="I428" i="46" s="1"/>
  <c r="B428" i="2" s="1"/>
  <c r="I1383" i="46" a="1"/>
  <c r="I1383" i="46" s="1"/>
  <c r="I95" i="46" a="1"/>
  <c r="I95" i="46" s="1"/>
  <c r="B95" i="2" s="1"/>
  <c r="I562" i="46" a="1"/>
  <c r="I562" i="46" s="1"/>
  <c r="I1472" i="46" a="1"/>
  <c r="I1472" i="46" s="1"/>
  <c r="I674" i="46" a="1"/>
  <c r="I674" i="46" s="1"/>
  <c r="I829" i="46" a="1"/>
  <c r="I829" i="46" s="1"/>
  <c r="I1324" i="46" a="1"/>
  <c r="I1324" i="46" s="1"/>
  <c r="I49" i="46" a="1"/>
  <c r="I49" i="46" s="1"/>
  <c r="B49" i="2" s="1"/>
  <c r="I310" i="46" a="1"/>
  <c r="I310" i="46" s="1"/>
  <c r="B310" i="2" s="1"/>
  <c r="I1350" i="46" a="1"/>
  <c r="I1350" i="46" s="1"/>
  <c r="I1031" i="46" a="1"/>
  <c r="I1031" i="46" s="1"/>
  <c r="I324" i="46" a="1"/>
  <c r="I324" i="46" s="1"/>
  <c r="B324" i="2" s="1"/>
  <c r="I1541" i="46" a="1"/>
  <c r="I1541" i="46" s="1"/>
  <c r="I842" i="46" a="1"/>
  <c r="I842" i="46" s="1"/>
  <c r="I951" i="46" a="1"/>
  <c r="I951" i="46" s="1"/>
  <c r="I257" i="46" a="1"/>
  <c r="I257" i="46" s="1"/>
  <c r="B257" i="2" s="1"/>
  <c r="I693" i="46" a="1"/>
  <c r="I693" i="46" s="1"/>
  <c r="I152" i="46" a="1"/>
  <c r="I152" i="46" s="1"/>
  <c r="B152" i="2" s="1"/>
  <c r="I867" i="46" a="1"/>
  <c r="I867" i="46" s="1"/>
  <c r="I1213" i="46" a="1"/>
  <c r="I1213" i="46" s="1"/>
  <c r="I1543" i="46" a="1"/>
  <c r="I1543" i="46" s="1"/>
  <c r="I1405" i="46" a="1"/>
  <c r="I1405" i="46" s="1"/>
  <c r="I1497" i="46" a="1"/>
  <c r="I1497" i="46" s="1"/>
  <c r="I909" i="46" a="1"/>
  <c r="I909" i="46" s="1"/>
  <c r="I997" i="46" a="1"/>
  <c r="I997" i="46" s="1"/>
  <c r="I1325" i="46" a="1"/>
  <c r="I1325" i="46" s="1"/>
  <c r="I88" i="46" a="1"/>
  <c r="I88" i="46" s="1"/>
  <c r="B88" i="2" s="1"/>
  <c r="I199" i="46" a="1"/>
  <c r="I199" i="46" s="1"/>
  <c r="B199" i="2" s="1"/>
  <c r="I515" i="46" a="1"/>
  <c r="I515" i="46" s="1"/>
  <c r="I776" i="46" a="1"/>
  <c r="I776" i="46" s="1"/>
  <c r="I1296" i="46" a="1"/>
  <c r="I1296" i="46" s="1"/>
  <c r="I1202" i="46" a="1"/>
  <c r="I1202" i="46" s="1"/>
  <c r="I670" i="46" a="1"/>
  <c r="I670" i="46" s="1"/>
  <c r="I1238" i="46" a="1"/>
  <c r="I1238" i="46" s="1"/>
  <c r="I1063" i="46" a="1"/>
  <c r="I1063" i="46" s="1"/>
  <c r="I716" i="46" a="1"/>
  <c r="I716" i="46" s="1"/>
  <c r="I1474" i="46" a="1"/>
  <c r="I1474" i="46" s="1"/>
  <c r="I1401" i="46" a="1"/>
  <c r="I1401" i="46" s="1"/>
  <c r="I167" i="46" a="1"/>
  <c r="I167" i="46" s="1"/>
  <c r="B167" i="2" s="1"/>
  <c r="I760" i="46" a="1"/>
  <c r="I760" i="46" s="1"/>
  <c r="I766" i="46" a="1"/>
  <c r="I766" i="46" s="1"/>
  <c r="I737" i="46" a="1"/>
  <c r="I737" i="46" s="1"/>
  <c r="I815" i="46" a="1"/>
  <c r="I815" i="46" s="1"/>
  <c r="I131" i="46" a="1"/>
  <c r="I131" i="46" s="1"/>
  <c r="B131" i="2" s="1"/>
  <c r="I227" i="46" a="1"/>
  <c r="I227" i="46" s="1"/>
  <c r="B227" i="2" s="1"/>
  <c r="I965" i="46" a="1"/>
  <c r="I965" i="46" s="1"/>
  <c r="I493" i="46" a="1"/>
  <c r="I493" i="46" s="1"/>
  <c r="B493" i="2" s="1"/>
  <c r="I529" i="46" a="1"/>
  <c r="I529" i="46" s="1"/>
  <c r="I1279" i="46" a="1"/>
  <c r="I1279" i="46" s="1"/>
  <c r="I690" i="46" a="1"/>
  <c r="I690" i="46" s="1"/>
  <c r="I1268" i="46" a="1"/>
  <c r="I1268" i="46" s="1"/>
  <c r="I996" i="46" a="1"/>
  <c r="I996" i="46" s="1"/>
  <c r="I408" i="46" a="1"/>
  <c r="I408" i="46" s="1"/>
  <c r="B408" i="2" s="1"/>
  <c r="I261" i="46" a="1"/>
  <c r="I261" i="46" s="1"/>
  <c r="B261" i="2" s="1"/>
  <c r="I1468" i="46" a="1"/>
  <c r="I1468" i="46" s="1"/>
  <c r="I944" i="46" a="1"/>
  <c r="I944" i="46" s="1"/>
  <c r="I286" i="46" a="1"/>
  <c r="I286" i="46" s="1"/>
  <c r="B286" i="2" s="1"/>
  <c r="I1141" i="46" a="1"/>
  <c r="I1141" i="46" s="1"/>
  <c r="I634" i="46" a="1"/>
  <c r="I634" i="46" s="1"/>
  <c r="I1082" i="46" a="1"/>
  <c r="I1082" i="46" s="1"/>
  <c r="I222" i="46" a="1"/>
  <c r="I222" i="46" s="1"/>
  <c r="B222" i="2" s="1"/>
  <c r="I1332" i="46" a="1"/>
  <c r="I1332" i="46" s="1"/>
  <c r="I507" i="46" a="1"/>
  <c r="I507" i="46" s="1"/>
  <c r="I1378" i="46" a="1"/>
  <c r="I1378" i="46" s="1"/>
  <c r="I762" i="46" a="1"/>
  <c r="I762" i="46" s="1"/>
  <c r="I173" i="46" a="1"/>
  <c r="I173" i="46" s="1"/>
  <c r="B173" i="2" s="1"/>
  <c r="I299" i="46" a="1"/>
  <c r="I299" i="46" s="1"/>
  <c r="B299" i="2" s="1"/>
  <c r="I749" i="46" a="1"/>
  <c r="I749" i="46" s="1"/>
  <c r="I194" i="46" a="1"/>
  <c r="I194" i="46" s="1"/>
  <c r="B194" i="2" s="1"/>
  <c r="I472" i="46" a="1"/>
  <c r="I472" i="46" s="1"/>
  <c r="B472" i="2" s="1"/>
  <c r="I1222" i="46" a="1"/>
  <c r="I1222" i="46" s="1"/>
  <c r="I812" i="46" a="1"/>
  <c r="I812" i="46" s="1"/>
  <c r="I1072" i="46" a="1"/>
  <c r="I1072" i="46" s="1"/>
  <c r="I1520" i="46" a="1"/>
  <c r="I1520" i="46" s="1"/>
  <c r="I63" i="46" a="1"/>
  <c r="I63" i="46" s="1"/>
  <c r="B63" i="2" s="1"/>
  <c r="I68" i="46" a="1"/>
  <c r="I68" i="46" s="1"/>
  <c r="B68" i="2" s="1"/>
  <c r="I124" i="46" a="1"/>
  <c r="I124" i="46" s="1"/>
  <c r="B124" i="2" s="1"/>
  <c r="I694" i="46" a="1"/>
  <c r="I694" i="46" s="1"/>
  <c r="I1085" i="46" a="1"/>
  <c r="I1085" i="46" s="1"/>
  <c r="I1308" i="46" a="1"/>
  <c r="I1308" i="46" s="1"/>
  <c r="I58" i="46" a="1"/>
  <c r="I58" i="46" s="1"/>
  <c r="B58" i="2" s="1"/>
  <c r="I596" i="46" a="1"/>
  <c r="I596" i="46" s="1"/>
  <c r="I118" i="46" a="1"/>
  <c r="I118" i="46" s="1"/>
  <c r="B118" i="2" s="1"/>
  <c r="I1139" i="46" a="1"/>
  <c r="I1139" i="46" s="1"/>
  <c r="I1552" i="46" a="1"/>
  <c r="I1552" i="46" s="1"/>
  <c r="I663" i="46" a="1"/>
  <c r="I663" i="46" s="1"/>
  <c r="I51" i="46" a="1"/>
  <c r="I51" i="46" s="1"/>
  <c r="B51" i="2" s="1"/>
  <c r="I558" i="46" a="1"/>
  <c r="I558" i="46" s="1"/>
  <c r="I1241" i="46" a="1"/>
  <c r="I1241" i="46" s="1"/>
  <c r="I924" i="46" a="1"/>
  <c r="I924" i="46" s="1"/>
  <c r="I1558" i="46" a="1"/>
  <c r="I1558" i="46" s="1"/>
  <c r="I1530" i="46" a="1"/>
  <c r="I1530" i="46" s="1"/>
  <c r="I1506" i="46" a="1"/>
  <c r="I1506" i="46" s="1"/>
  <c r="I294" i="46" a="1"/>
  <c r="I294" i="46" s="1"/>
  <c r="B294" i="2" s="1"/>
  <c r="I1169" i="46" a="1"/>
  <c r="I1169" i="46" s="1"/>
  <c r="H1183" i="46" a="1"/>
  <c r="H1183" i="46" s="1"/>
  <c r="I437" i="46" a="1"/>
  <c r="I437" i="46" s="1"/>
  <c r="B437" i="2" s="1"/>
  <c r="I948" i="46" a="1"/>
  <c r="I948" i="46" s="1"/>
  <c r="I92" i="46" a="1"/>
  <c r="I92" i="46" s="1"/>
  <c r="B92" i="2" s="1"/>
  <c r="I982" i="46" a="1"/>
  <c r="I982" i="46" s="1"/>
  <c r="I677" i="46" a="1"/>
  <c r="I677" i="46" s="1"/>
  <c r="I1055" i="46" a="1"/>
  <c r="I1055" i="46" s="1"/>
  <c r="I1297" i="46" a="1"/>
  <c r="I1297" i="46" s="1"/>
  <c r="I848" i="46" a="1"/>
  <c r="I848" i="46" s="1"/>
  <c r="I782" i="46" a="1"/>
  <c r="I782" i="46" s="1"/>
  <c r="I1449" i="46" a="1"/>
  <c r="I1449" i="46" s="1"/>
  <c r="I614" i="46" a="1"/>
  <c r="I614" i="46" s="1"/>
  <c r="H1197" i="46" a="1"/>
  <c r="H1197" i="46" s="1"/>
  <c r="H565" i="46" a="1"/>
  <c r="H565" i="46" s="1"/>
  <c r="G321" i="2"/>
  <c r="E63" i="2"/>
  <c r="I1412" i="46" a="1"/>
  <c r="I1412" i="46" s="1"/>
  <c r="I707" i="46" a="1"/>
  <c r="I707" i="46" s="1"/>
  <c r="I353" i="46" a="1"/>
  <c r="I353" i="46" s="1"/>
  <c r="B353" i="2" s="1"/>
  <c r="I103" i="46" a="1"/>
  <c r="I103" i="46" s="1"/>
  <c r="B103" i="2" s="1"/>
  <c r="I23" i="46" a="1"/>
  <c r="I23" i="46" s="1"/>
  <c r="B23" i="2" s="1"/>
  <c r="I896" i="46" a="1"/>
  <c r="I896" i="46" s="1"/>
  <c r="I1028" i="46" a="1"/>
  <c r="I1028" i="46" s="1"/>
  <c r="I534" i="46" a="1"/>
  <c r="I534" i="46" s="1"/>
  <c r="H1135" i="46" a="1"/>
  <c r="H1135" i="46" s="1"/>
  <c r="I1075" i="46" a="1"/>
  <c r="I1075" i="46" s="1"/>
  <c r="H877" i="46" a="1"/>
  <c r="H877" i="46" s="1"/>
  <c r="I406" i="46" a="1"/>
  <c r="I406" i="46" s="1"/>
  <c r="B406" i="2" s="1"/>
  <c r="I516" i="46" a="1"/>
  <c r="I516" i="46" s="1"/>
  <c r="I511" i="46" a="1"/>
  <c r="I511" i="46" s="1"/>
  <c r="I715" i="46" a="1"/>
  <c r="I715" i="46" s="1"/>
  <c r="I445" i="46" a="1"/>
  <c r="I445" i="46" s="1"/>
  <c r="B445" i="2" s="1"/>
  <c r="I155" i="46" a="1"/>
  <c r="I155" i="46" s="1"/>
  <c r="B155" i="2" s="1"/>
  <c r="I1235" i="46" a="1"/>
  <c r="I1235" i="46" s="1"/>
  <c r="I10" i="46" a="1"/>
  <c r="I10" i="46" s="1"/>
  <c r="B10" i="2" s="1"/>
  <c r="I241" i="46" a="1"/>
  <c r="I241" i="46" s="1"/>
  <c r="B241" i="2" s="1"/>
  <c r="I1209" i="46" a="1"/>
  <c r="I1209" i="46" s="1"/>
  <c r="I120" i="46" a="1"/>
  <c r="I120" i="46" s="1"/>
  <c r="B120" i="2" s="1"/>
  <c r="I355" i="46" a="1"/>
  <c r="I355" i="46" s="1"/>
  <c r="B355" i="2" s="1"/>
  <c r="H76" i="46" a="1"/>
  <c r="H76" i="46" s="1"/>
  <c r="A76" i="2" s="1"/>
  <c r="H76" i="2" s="1"/>
  <c r="H330" i="46" a="1"/>
  <c r="H330" i="46" s="1"/>
  <c r="A330" i="2" s="1"/>
  <c r="H330" i="2" s="1"/>
  <c r="H953" i="46" a="1"/>
  <c r="H953" i="46" s="1"/>
  <c r="H116" i="46" a="1"/>
  <c r="H116" i="46" s="1"/>
  <c r="A116" i="2" s="1"/>
  <c r="H116" i="2" s="1"/>
  <c r="D139" i="2"/>
  <c r="F278" i="2"/>
  <c r="G278" i="2" s="1"/>
  <c r="F31" i="2"/>
  <c r="G31" i="2" s="1"/>
  <c r="D31" i="2"/>
  <c r="I1374" i="46" a="1"/>
  <c r="I1374" i="46" s="1"/>
  <c r="I942" i="46" a="1"/>
  <c r="I942" i="46" s="1"/>
  <c r="I271" i="46" a="1"/>
  <c r="I271" i="46" s="1"/>
  <c r="B271" i="2" s="1"/>
  <c r="I636" i="46" a="1"/>
  <c r="I636" i="46" s="1"/>
  <c r="I1463" i="46" a="1"/>
  <c r="I1463" i="46" s="1"/>
  <c r="I1009" i="46" a="1"/>
  <c r="I1009" i="46" s="1"/>
  <c r="I581" i="46" a="1"/>
  <c r="I581" i="46" s="1"/>
  <c r="I885" i="46" a="1"/>
  <c r="I885" i="46" s="1"/>
  <c r="I991" i="46" a="1"/>
  <c r="I991" i="46" s="1"/>
  <c r="I649" i="46" a="1"/>
  <c r="I649" i="46" s="1"/>
  <c r="I567" i="46" a="1"/>
  <c r="I567" i="46" s="1"/>
  <c r="I1433" i="46" a="1"/>
  <c r="I1433" i="46" s="1"/>
  <c r="I679" i="46" a="1"/>
  <c r="I679" i="46" s="1"/>
  <c r="H422" i="46" a="1"/>
  <c r="H422" i="46" s="1"/>
  <c r="A422" i="2" s="1"/>
  <c r="H422" i="2" s="1"/>
  <c r="H1542" i="46" a="1"/>
  <c r="H1542" i="46" s="1"/>
  <c r="E121" i="2"/>
  <c r="D183" i="2"/>
  <c r="Q63" i="2"/>
  <c r="I524" i="46" a="1"/>
  <c r="I524" i="46" s="1"/>
  <c r="I816" i="46" a="1"/>
  <c r="I816" i="46" s="1"/>
  <c r="I509" i="46" a="1"/>
  <c r="I509" i="46" s="1"/>
  <c r="I115" i="46" a="1"/>
  <c r="I115" i="46" s="1"/>
  <c r="B115" i="2" s="1"/>
  <c r="I400" i="46" a="1"/>
  <c r="I400" i="46" s="1"/>
  <c r="B400" i="2" s="1"/>
  <c r="I1299" i="46" a="1"/>
  <c r="I1299" i="46" s="1"/>
  <c r="I1256" i="46" a="1"/>
  <c r="I1256" i="46" s="1"/>
  <c r="I598" i="46" a="1"/>
  <c r="I598" i="46" s="1"/>
  <c r="F121" i="2"/>
  <c r="G121" i="2" s="1"/>
  <c r="I1255" i="46" a="1"/>
  <c r="I1255" i="46" s="1"/>
  <c r="I1131" i="46" a="1"/>
  <c r="I1131" i="46" s="1"/>
  <c r="I783" i="46" a="1"/>
  <c r="I783" i="46" s="1"/>
  <c r="I438" i="46" a="1"/>
  <c r="I438" i="46" s="1"/>
  <c r="B438" i="2" s="1"/>
  <c r="I189" i="46" a="1"/>
  <c r="I189" i="46" s="1"/>
  <c r="B189" i="2" s="1"/>
  <c r="I608" i="46" a="1"/>
  <c r="I608" i="46" s="1"/>
  <c r="I1416" i="46" a="1"/>
  <c r="I1416" i="46" s="1"/>
  <c r="I789" i="46" a="1"/>
  <c r="I789" i="46" s="1"/>
  <c r="I1136" i="46" a="1"/>
  <c r="I1136" i="46" s="1"/>
  <c r="Q139" i="2"/>
  <c r="I376" i="46" a="1"/>
  <c r="I376" i="46" s="1"/>
  <c r="B376" i="2" s="1"/>
  <c r="H1305" i="46" a="1"/>
  <c r="H1305" i="46" s="1"/>
  <c r="H1331" i="46" a="1"/>
  <c r="H1331" i="46" s="1"/>
  <c r="H1074" i="46" a="1"/>
  <c r="H1074" i="46" s="1"/>
  <c r="H563" i="46" a="1"/>
  <c r="H563" i="46" s="1"/>
  <c r="H980" i="46" a="1"/>
  <c r="H980" i="46" s="1"/>
  <c r="H167" i="46" a="1"/>
  <c r="H167" i="46" s="1"/>
  <c r="A167" i="2" s="1"/>
  <c r="H167" i="2" s="1"/>
  <c r="H824" i="46" a="1"/>
  <c r="H824" i="46" s="1"/>
  <c r="I1358" i="46" a="1"/>
  <c r="I1358" i="46" s="1"/>
  <c r="I532" i="46" a="1"/>
  <c r="I532" i="46" s="1"/>
  <c r="I592" i="46" a="1"/>
  <c r="I592" i="46" s="1"/>
  <c r="H904" i="46" a="1"/>
  <c r="H904" i="46" s="1"/>
  <c r="H78" i="46" a="1"/>
  <c r="H78" i="46" s="1"/>
  <c r="A78" i="2" s="1"/>
  <c r="H78" i="2" s="1"/>
  <c r="H1289" i="46" a="1"/>
  <c r="H1289" i="46" s="1"/>
  <c r="H1376" i="46" a="1"/>
  <c r="H1376" i="46" s="1"/>
  <c r="H795" i="46" a="1"/>
  <c r="H795" i="46" s="1"/>
  <c r="H1087" i="46" a="1"/>
  <c r="H1087" i="46" s="1"/>
  <c r="H934" i="46" a="1"/>
  <c r="H934" i="46" s="1"/>
  <c r="I336" i="46" a="1"/>
  <c r="I336" i="46" s="1"/>
  <c r="B336" i="2" s="1"/>
  <c r="I344" i="46" a="1"/>
  <c r="I344" i="46" s="1"/>
  <c r="B344" i="2" s="1"/>
  <c r="I1242" i="46" a="1"/>
  <c r="I1242" i="46" s="1"/>
  <c r="H1252" i="46" a="1"/>
  <c r="H1252" i="46" s="1"/>
  <c r="H287" i="46" a="1"/>
  <c r="H287" i="46" s="1"/>
  <c r="A287" i="2" s="1"/>
  <c r="H287" i="2" s="1"/>
  <c r="H449" i="46" a="1"/>
  <c r="H449" i="46" s="1"/>
  <c r="A449" i="2" s="1"/>
  <c r="H449" i="2" s="1"/>
  <c r="H1259" i="46" a="1"/>
  <c r="H1259" i="46" s="1"/>
  <c r="H625" i="46" a="1"/>
  <c r="H625" i="46" s="1"/>
  <c r="H306" i="46" a="1"/>
  <c r="H306" i="46" s="1"/>
  <c r="A306" i="2" s="1"/>
  <c r="H306" i="2" s="1"/>
  <c r="H1353" i="46" a="1"/>
  <c r="H1353" i="46" s="1"/>
  <c r="I129" i="46" a="1"/>
  <c r="I129" i="46" s="1"/>
  <c r="B129" i="2" s="1"/>
  <c r="I1098" i="46" a="1"/>
  <c r="I1098" i="46" s="1"/>
  <c r="I219" i="46" a="1"/>
  <c r="I219" i="46" s="1"/>
  <c r="B219" i="2" s="1"/>
  <c r="I599" i="46" a="1"/>
  <c r="I599" i="46" s="1"/>
  <c r="I142" i="46" a="1"/>
  <c r="I142" i="46" s="1"/>
  <c r="B142" i="2" s="1"/>
  <c r="I1326" i="46" a="1"/>
  <c r="I1326" i="46" s="1"/>
  <c r="H438" i="46" a="1"/>
  <c r="H438" i="46" s="1"/>
  <c r="A438" i="2" s="1"/>
  <c r="H438" i="2" s="1"/>
  <c r="H880" i="46" a="1"/>
  <c r="H880" i="46" s="1"/>
  <c r="H406" i="46" a="1"/>
  <c r="H406" i="46" s="1"/>
  <c r="A406" i="2" s="1"/>
  <c r="H406" i="2" s="1"/>
  <c r="H1410" i="46" a="1"/>
  <c r="H1410" i="46" s="1"/>
  <c r="H523" i="46" a="1"/>
  <c r="H523" i="46" s="1"/>
  <c r="H495" i="46" a="1"/>
  <c r="H495" i="46" s="1"/>
  <c r="A495" i="2" s="1"/>
  <c r="H495" i="2" s="1"/>
  <c r="H1162" i="46" a="1"/>
  <c r="H1162" i="46" s="1"/>
  <c r="H137" i="46" a="1"/>
  <c r="H137" i="46" s="1"/>
  <c r="A137" i="2" s="1"/>
  <c r="H137" i="2" s="1"/>
  <c r="H1045" i="46" a="1"/>
  <c r="H1045" i="46" s="1"/>
  <c r="I1488" i="46" a="1"/>
  <c r="I1488" i="46" s="1"/>
  <c r="H569" i="46" a="1"/>
  <c r="H569" i="46" s="1"/>
  <c r="H1089" i="46" a="1"/>
  <c r="H1089" i="46" s="1"/>
  <c r="H787" i="46" a="1"/>
  <c r="H787" i="46" s="1"/>
  <c r="H617" i="46" a="1"/>
  <c r="H617" i="46" s="1"/>
  <c r="H1463" i="46" a="1"/>
  <c r="H1463" i="46" s="1"/>
  <c r="H52" i="46" a="1"/>
  <c r="H52" i="46" s="1"/>
  <c r="A52" i="2" s="1"/>
  <c r="H52" i="2" s="1"/>
  <c r="H353" i="46" a="1"/>
  <c r="H353" i="46" s="1"/>
  <c r="A353" i="2" s="1"/>
  <c r="H353" i="2" s="1"/>
  <c r="H190" i="46" a="1"/>
  <c r="H190" i="46" s="1"/>
  <c r="A190" i="2" s="1"/>
  <c r="H190" i="2" s="1"/>
  <c r="H404" i="46" a="1"/>
  <c r="H404" i="46" s="1"/>
  <c r="A404" i="2" s="1"/>
  <c r="H404" i="2" s="1"/>
  <c r="H613" i="46" a="1"/>
  <c r="H613" i="46" s="1"/>
  <c r="H1108" i="46" a="1"/>
  <c r="H1108" i="46" s="1"/>
  <c r="H700" i="46" a="1"/>
  <c r="H700" i="46" s="1"/>
  <c r="I1528" i="46" a="1"/>
  <c r="I1528" i="46" s="1"/>
  <c r="H1459" i="46" a="1"/>
  <c r="H1459" i="46" s="1"/>
  <c r="H125" i="46" a="1"/>
  <c r="H125" i="46" s="1"/>
  <c r="A125" i="2" s="1"/>
  <c r="H125" i="2" s="1"/>
  <c r="H489" i="46" a="1"/>
  <c r="H489" i="46" s="1"/>
  <c r="A489" i="2" s="1"/>
  <c r="H489" i="2" s="1"/>
  <c r="H276" i="46" a="1"/>
  <c r="H276" i="46" s="1"/>
  <c r="A276" i="2" s="1"/>
  <c r="H276" i="2" s="1"/>
  <c r="H578" i="46" a="1"/>
  <c r="H578" i="46" s="1"/>
  <c r="H898" i="46" a="1"/>
  <c r="H898" i="46" s="1"/>
  <c r="H122" i="46" a="1"/>
  <c r="H122" i="46" s="1"/>
  <c r="A122" i="2" s="1"/>
  <c r="H122" i="2" s="1"/>
  <c r="I291" i="46" a="1"/>
  <c r="I291" i="46" s="1"/>
  <c r="B291" i="2" s="1"/>
  <c r="I1402" i="46" a="1"/>
  <c r="I1402" i="46" s="1"/>
  <c r="I79" i="46" a="1"/>
  <c r="I79" i="46" s="1"/>
  <c r="B79" i="2" s="1"/>
  <c r="H175" i="46" a="1"/>
  <c r="H175" i="46" s="1"/>
  <c r="A175" i="2" s="1"/>
  <c r="H175" i="2" s="1"/>
  <c r="H1456" i="46" a="1"/>
  <c r="H1456" i="46" s="1"/>
  <c r="H908" i="46" a="1"/>
  <c r="H908" i="46" s="1"/>
  <c r="H766" i="46" a="1"/>
  <c r="H766" i="46" s="1"/>
  <c r="H903" i="46" a="1"/>
  <c r="H903" i="46" s="1"/>
  <c r="H989" i="46" a="1"/>
  <c r="H989" i="46" s="1"/>
  <c r="I1168" i="46" a="1"/>
  <c r="I1168" i="46" s="1"/>
  <c r="I385" i="46" a="1"/>
  <c r="I385" i="46" s="1"/>
  <c r="B385" i="2" s="1"/>
  <c r="I19" i="46" a="1"/>
  <c r="I19" i="46" s="1"/>
  <c r="B19" i="2" s="1"/>
  <c r="H336" i="46" a="1"/>
  <c r="H336" i="46" s="1"/>
  <c r="A336" i="2" s="1"/>
  <c r="H336" i="2" s="1"/>
  <c r="H1061" i="46" a="1"/>
  <c r="H1061" i="46" s="1"/>
  <c r="H1012" i="46" a="1"/>
  <c r="H1012" i="46" s="1"/>
  <c r="H1544" i="46" a="1"/>
  <c r="H1544" i="46" s="1"/>
  <c r="H295" i="46" a="1"/>
  <c r="H295" i="46" s="1"/>
  <c r="A295" i="2" s="1"/>
  <c r="H295" i="2" s="1"/>
  <c r="H1300" i="46" a="1"/>
  <c r="H1300" i="46" s="1"/>
  <c r="H1385" i="46" a="1"/>
  <c r="H1385" i="46" s="1"/>
  <c r="I54" i="46" a="1"/>
  <c r="I54" i="46" s="1"/>
  <c r="B54" i="2" s="1"/>
  <c r="I740" i="46" a="1"/>
  <c r="I740" i="46" s="1"/>
  <c r="I163" i="46" a="1"/>
  <c r="I163" i="46" s="1"/>
  <c r="B163" i="2" s="1"/>
  <c r="I1440" i="46" a="1"/>
  <c r="I1440" i="46" s="1"/>
  <c r="I724" i="46" a="1"/>
  <c r="I724" i="46" s="1"/>
  <c r="I1017" i="46" a="1"/>
  <c r="I1017" i="46" s="1"/>
  <c r="I844" i="46" a="1"/>
  <c r="I844" i="46" s="1"/>
  <c r="H718" i="46" a="1"/>
  <c r="H718" i="46" s="1"/>
  <c r="H1279" i="46" a="1"/>
  <c r="H1279" i="46" s="1"/>
  <c r="H278" i="46" a="1"/>
  <c r="H278" i="46" s="1"/>
  <c r="A278" i="2" s="1"/>
  <c r="H278" i="2" s="1"/>
  <c r="H830" i="46" a="1"/>
  <c r="H830" i="46" s="1"/>
  <c r="H168" i="46" a="1"/>
  <c r="H168" i="46" s="1"/>
  <c r="A168" i="2" s="1"/>
  <c r="H168" i="2" s="1"/>
  <c r="H267" i="46" a="1"/>
  <c r="H267" i="46" s="1"/>
  <c r="A267" i="2" s="1"/>
  <c r="H267" i="2" s="1"/>
  <c r="H1363" i="46" a="1"/>
  <c r="H1363" i="46" s="1"/>
  <c r="H401" i="46" a="1"/>
  <c r="H401" i="46" s="1"/>
  <c r="A401" i="2" s="1"/>
  <c r="H401" i="2" s="1"/>
  <c r="H895" i="46" a="1"/>
  <c r="H895" i="46" s="1"/>
  <c r="H654" i="46" a="1"/>
  <c r="H654" i="46" s="1"/>
  <c r="H649" i="46" a="1"/>
  <c r="H649" i="46" s="1"/>
  <c r="H1007" i="46" a="1"/>
  <c r="H1007" i="46" s="1"/>
  <c r="H469" i="46" a="1"/>
  <c r="H469" i="46" s="1"/>
  <c r="A469" i="2" s="1"/>
  <c r="H469" i="2" s="1"/>
  <c r="H70" i="46" a="1"/>
  <c r="H70" i="46" s="1"/>
  <c r="A70" i="2" s="1"/>
  <c r="H70" i="2" s="1"/>
  <c r="H248" i="46" a="1"/>
  <c r="H248" i="46" s="1"/>
  <c r="A248" i="2" s="1"/>
  <c r="H248" i="2" s="1"/>
  <c r="H997" i="46" a="1"/>
  <c r="H997" i="46" s="1"/>
  <c r="H1092" i="46" a="1"/>
  <c r="H1092" i="46" s="1"/>
  <c r="H247" i="46" a="1"/>
  <c r="H247" i="46" s="1"/>
  <c r="A247" i="2" s="1"/>
  <c r="H247" i="2" s="1"/>
  <c r="H1247" i="46" a="1"/>
  <c r="H1247" i="46" s="1"/>
  <c r="I1316" i="46" a="1"/>
  <c r="I1316" i="46" s="1"/>
  <c r="I669" i="46" a="1"/>
  <c r="I669" i="46" s="1"/>
  <c r="I759" i="46" a="1"/>
  <c r="I759" i="46" s="1"/>
  <c r="I85" i="46" a="1"/>
  <c r="I85" i="46" s="1"/>
  <c r="B85" i="2" s="1"/>
  <c r="H995" i="46" a="1"/>
  <c r="H995" i="46" s="1"/>
  <c r="H1008" i="46" a="1"/>
  <c r="H1008" i="46" s="1"/>
  <c r="H1499" i="46" a="1"/>
  <c r="H1499" i="46" s="1"/>
  <c r="H587" i="46" a="1"/>
  <c r="H587" i="46" s="1"/>
  <c r="H705" i="46" a="1"/>
  <c r="H705" i="46" s="1"/>
  <c r="H1399" i="46" a="1"/>
  <c r="H1399" i="46" s="1"/>
  <c r="H1350" i="46" a="1"/>
  <c r="H1350" i="46" s="1"/>
  <c r="H13" i="46" a="1"/>
  <c r="H13" i="46" s="1"/>
  <c r="A13" i="2" s="1"/>
  <c r="H13" i="2" s="1"/>
  <c r="H1130" i="46" a="1"/>
  <c r="H1130" i="46" s="1"/>
  <c r="H368" i="46" a="1"/>
  <c r="H368" i="46" s="1"/>
  <c r="A368" i="2" s="1"/>
  <c r="H368" i="2" s="1"/>
  <c r="H465" i="46" a="1"/>
  <c r="H465" i="46" s="1"/>
  <c r="A465" i="2" s="1"/>
  <c r="H465" i="2" s="1"/>
  <c r="H575" i="46" a="1"/>
  <c r="H575" i="46" s="1"/>
  <c r="H275" i="46" a="1"/>
  <c r="H275" i="46" s="1"/>
  <c r="A275" i="2" s="1"/>
  <c r="H275" i="2" s="1"/>
  <c r="H1054" i="46" a="1"/>
  <c r="H1054" i="46" s="1"/>
  <c r="H1060" i="46" a="1"/>
  <c r="H1060" i="46" s="1"/>
  <c r="H885" i="46" a="1"/>
  <c r="H885" i="46" s="1"/>
  <c r="H111" i="46" a="1"/>
  <c r="H111" i="46" s="1"/>
  <c r="A111" i="2" s="1"/>
  <c r="H111" i="2" s="1"/>
  <c r="H624" i="46" a="1"/>
  <c r="H624" i="46" s="1"/>
  <c r="H312" i="46" a="1"/>
  <c r="H312" i="46" s="1"/>
  <c r="A312" i="2" s="1"/>
  <c r="H312" i="2" s="1"/>
  <c r="H1453" i="46" a="1"/>
  <c r="H1453" i="46" s="1"/>
  <c r="H483" i="46" a="1"/>
  <c r="H483" i="46" s="1"/>
  <c r="A483" i="2" s="1"/>
  <c r="H483" i="2" s="1"/>
  <c r="H67" i="46" a="1"/>
  <c r="H67" i="46" s="1"/>
  <c r="A67" i="2" s="1"/>
  <c r="H67" i="2" s="1"/>
  <c r="H1524" i="46" a="1"/>
  <c r="H1524" i="46" s="1"/>
  <c r="H814" i="46" a="1"/>
  <c r="H814" i="46" s="1"/>
  <c r="H1316" i="46" a="1"/>
  <c r="H1316" i="46" s="1"/>
  <c r="H1308" i="46" a="1"/>
  <c r="H1308" i="46" s="1"/>
  <c r="H533" i="46" a="1"/>
  <c r="H533" i="46" s="1"/>
  <c r="H988" i="46" a="1"/>
  <c r="H988" i="46" s="1"/>
  <c r="H464" i="46" a="1"/>
  <c r="H464" i="46" s="1"/>
  <c r="A464" i="2" s="1"/>
  <c r="H464" i="2" s="1"/>
  <c r="H764" i="46" a="1"/>
  <c r="H764" i="46" s="1"/>
  <c r="H289" i="46" a="1"/>
  <c r="H289" i="46" s="1"/>
  <c r="A289" i="2" s="1"/>
  <c r="H289" i="2" s="1"/>
  <c r="H585" i="46" a="1"/>
  <c r="H585" i="46" s="1"/>
  <c r="H294" i="46" a="1"/>
  <c r="H294" i="46" s="1"/>
  <c r="A294" i="2" s="1"/>
  <c r="H294" i="2" s="1"/>
  <c r="H1217" i="46" a="1"/>
  <c r="H1217" i="46" s="1"/>
  <c r="H657" i="46" a="1"/>
  <c r="H657" i="46" s="1"/>
  <c r="H886" i="46" a="1"/>
  <c r="H886" i="46" s="1"/>
  <c r="H702" i="46" a="1"/>
  <c r="H702" i="46" s="1"/>
  <c r="H90" i="46" a="1"/>
  <c r="H90" i="46" s="1"/>
  <c r="A90" i="2" s="1"/>
  <c r="H90" i="2" s="1"/>
  <c r="H586" i="46" a="1"/>
  <c r="H586" i="46" s="1"/>
  <c r="H216" i="46" a="1"/>
  <c r="H216" i="46" s="1"/>
  <c r="A216" i="2" s="1"/>
  <c r="H216" i="2" s="1"/>
  <c r="H672" i="46" a="1"/>
  <c r="H672" i="46" s="1"/>
  <c r="H220" i="46" a="1"/>
  <c r="H220" i="46" s="1"/>
  <c r="A220" i="2" s="1"/>
  <c r="H220" i="2" s="1"/>
  <c r="H16" i="46" a="1"/>
  <c r="H16" i="46" s="1"/>
  <c r="A16" i="2" s="1"/>
  <c r="H16" i="2" s="1"/>
  <c r="H258" i="46" a="1"/>
  <c r="H258" i="46" s="1"/>
  <c r="A258" i="2" s="1"/>
  <c r="H258" i="2" s="1"/>
  <c r="H279" i="46" a="1"/>
  <c r="H279" i="46" s="1"/>
  <c r="A279" i="2" s="1"/>
  <c r="H279" i="2" s="1"/>
  <c r="H918" i="46" a="1"/>
  <c r="H918" i="46" s="1"/>
  <c r="H431" i="46" a="1"/>
  <c r="H431" i="46" s="1"/>
  <c r="A431" i="2" s="1"/>
  <c r="H431" i="2" s="1"/>
  <c r="H942" i="46" a="1"/>
  <c r="H942" i="46" s="1"/>
  <c r="H1153" i="46" a="1"/>
  <c r="H1153" i="46" s="1"/>
  <c r="H1002" i="46" a="1"/>
  <c r="H1002" i="46" s="1"/>
  <c r="H405" i="46" a="1"/>
  <c r="H405" i="46" s="1"/>
  <c r="A405" i="2" s="1"/>
  <c r="H405" i="2" s="1"/>
  <c r="H1298" i="46" a="1"/>
  <c r="H1298" i="46" s="1"/>
  <c r="H1079" i="46" a="1"/>
  <c r="H1079" i="46" s="1"/>
  <c r="H30" i="46" a="1"/>
  <c r="H30" i="46" s="1"/>
  <c r="A30" i="2" s="1"/>
  <c r="H30" i="2" s="1"/>
  <c r="H1566" i="46" a="1"/>
  <c r="H1566" i="46" s="1"/>
  <c r="H635" i="46" a="1"/>
  <c r="H635" i="46" s="1"/>
  <c r="H862" i="46" a="1"/>
  <c r="H862" i="46" s="1"/>
  <c r="H373" i="46" a="1"/>
  <c r="H373" i="46" s="1"/>
  <c r="A373" i="2" s="1"/>
  <c r="H373" i="2" s="1"/>
  <c r="H1168" i="46" a="1"/>
  <c r="H1168" i="46" s="1"/>
  <c r="H1181" i="46" a="1"/>
  <c r="H1181" i="46" s="1"/>
  <c r="H1293" i="46" a="1"/>
  <c r="H1293" i="46" s="1"/>
  <c r="H686" i="46" a="1"/>
  <c r="H686" i="46" s="1"/>
  <c r="H723" i="46" a="1"/>
  <c r="H723" i="46" s="1"/>
  <c r="H1085" i="46" a="1"/>
  <c r="H1085" i="46" s="1"/>
  <c r="H103" i="46" a="1"/>
  <c r="H103" i="46" s="1"/>
  <c r="A103" i="2" s="1"/>
  <c r="H103" i="2" s="1"/>
  <c r="H939" i="46" a="1"/>
  <c r="H939" i="46" s="1"/>
  <c r="H1261" i="46" a="1"/>
  <c r="H1261" i="46" s="1"/>
  <c r="H12" i="46" a="1"/>
  <c r="H12" i="46" s="1"/>
  <c r="A12" i="2" s="1"/>
  <c r="H12" i="2" s="1"/>
  <c r="H819" i="46" a="1"/>
  <c r="H819" i="46" s="1"/>
  <c r="H1550" i="46" a="1"/>
  <c r="H1550" i="46" s="1"/>
  <c r="H1388" i="46" a="1"/>
  <c r="H1388" i="46" s="1"/>
  <c r="H214" i="46" a="1"/>
  <c r="H214" i="46" s="1"/>
  <c r="A214" i="2" s="1"/>
  <c r="H214" i="2" s="1"/>
  <c r="H971" i="46" a="1"/>
  <c r="H971" i="46" s="1"/>
  <c r="H1152" i="46" a="1"/>
  <c r="H1152" i="46" s="1"/>
  <c r="H44" i="46" a="1"/>
  <c r="H44" i="46" s="1"/>
  <c r="A44" i="2" s="1"/>
  <c r="H44" i="2" s="1"/>
  <c r="H798" i="46" a="1"/>
  <c r="H798" i="46" s="1"/>
  <c r="H869" i="46" a="1"/>
  <c r="H869" i="46" s="1"/>
  <c r="H1138" i="46" a="1"/>
  <c r="H1138" i="46" s="1"/>
  <c r="H68" i="46" a="1"/>
  <c r="H68" i="46" s="1"/>
  <c r="A68" i="2" s="1"/>
  <c r="H68" i="2" s="1"/>
  <c r="H1523" i="46" a="1"/>
  <c r="H1523" i="46" s="1"/>
  <c r="H1442" i="46" a="1"/>
  <c r="H1442" i="46" s="1"/>
  <c r="H938" i="46" a="1"/>
  <c r="H938" i="46" s="1"/>
  <c r="H845" i="46" a="1"/>
  <c r="H845" i="46" s="1"/>
  <c r="H1443" i="46" a="1"/>
  <c r="H1443" i="46" s="1"/>
  <c r="H555" i="46" a="1"/>
  <c r="H555" i="46" s="1"/>
  <c r="H892" i="46" a="1"/>
  <c r="H892" i="46" s="1"/>
  <c r="H1291" i="46" a="1"/>
  <c r="H1291" i="46" s="1"/>
  <c r="H861" i="46" a="1"/>
  <c r="H861" i="46" s="1"/>
  <c r="H1128" i="46" a="1"/>
  <c r="H1128" i="46" s="1"/>
  <c r="H234" i="46" a="1"/>
  <c r="H234" i="46" s="1"/>
  <c r="A234" i="2" s="1"/>
  <c r="H234" i="2" s="1"/>
  <c r="H235" i="46" a="1"/>
  <c r="H235" i="46" s="1"/>
  <c r="A235" i="2" s="1"/>
  <c r="H235" i="2" s="1"/>
  <c r="H837" i="46" a="1"/>
  <c r="H837" i="46" s="1"/>
  <c r="H1541" i="46" a="1"/>
  <c r="H1541" i="46" s="1"/>
  <c r="H459" i="46" a="1"/>
  <c r="H459" i="46" s="1"/>
  <c r="A459" i="2" s="1"/>
  <c r="H459" i="2" s="1"/>
  <c r="H515" i="46" a="1"/>
  <c r="H515" i="46" s="1"/>
  <c r="H685" i="46" a="1"/>
  <c r="H685" i="46" s="1"/>
  <c r="H1246" i="46" a="1"/>
  <c r="H1246" i="46" s="1"/>
  <c r="H89" i="46" a="1"/>
  <c r="H89" i="46" s="1"/>
  <c r="A89" i="2" s="1"/>
  <c r="H89" i="2" s="1"/>
  <c r="H732" i="46" a="1"/>
  <c r="H732" i="46" s="1"/>
  <c r="H1090" i="46" a="1"/>
  <c r="H1090" i="46" s="1"/>
  <c r="H1553" i="46" a="1"/>
  <c r="H1553" i="46" s="1"/>
  <c r="H31" i="46" a="1"/>
  <c r="H31" i="46" s="1"/>
  <c r="A31" i="2" s="1"/>
  <c r="H31" i="2" s="1"/>
  <c r="H204" i="46" a="1"/>
  <c r="H204" i="46" s="1"/>
  <c r="A204" i="2" s="1"/>
  <c r="H204" i="2" s="1"/>
  <c r="H420" i="46" a="1"/>
  <c r="H420" i="46" s="1"/>
  <c r="A420" i="2" s="1"/>
  <c r="H420" i="2" s="1"/>
  <c r="H375" i="46" a="1"/>
  <c r="H375" i="46" s="1"/>
  <c r="A375" i="2" s="1"/>
  <c r="H375" i="2" s="1"/>
  <c r="H982" i="46" a="1"/>
  <c r="H982" i="46" s="1"/>
  <c r="H1223" i="46" a="1"/>
  <c r="H1223" i="46" s="1"/>
  <c r="H696" i="46" a="1"/>
  <c r="H696" i="46" s="1"/>
  <c r="H788" i="46" a="1"/>
  <c r="H788" i="46" s="1"/>
  <c r="H863" i="46" a="1"/>
  <c r="H863" i="46" s="1"/>
  <c r="H1454" i="46" a="1"/>
  <c r="H1454" i="46" s="1"/>
  <c r="H1017" i="46" a="1"/>
  <c r="H1017" i="46" s="1"/>
  <c r="H1338" i="46" a="1"/>
  <c r="H1338" i="46" s="1"/>
  <c r="H1064" i="46" a="1"/>
  <c r="H1064" i="46" s="1"/>
  <c r="H1515" i="46" a="1"/>
  <c r="H1515" i="46" s="1"/>
  <c r="H432" i="46" a="1"/>
  <c r="H432" i="46" s="1"/>
  <c r="A432" i="2" s="1"/>
  <c r="H432" i="2" s="1"/>
  <c r="H543" i="46" a="1"/>
  <c r="H543" i="46" s="1"/>
  <c r="H1281" i="46" a="1"/>
  <c r="H1281" i="46" s="1"/>
  <c r="H48" i="46" a="1"/>
  <c r="H48" i="46" s="1"/>
  <c r="A48" i="2" s="1"/>
  <c r="H48" i="2" s="1"/>
  <c r="H901" i="46" a="1"/>
  <c r="H901" i="46" s="1"/>
  <c r="H22" i="46" a="1"/>
  <c r="H22" i="46" s="1"/>
  <c r="A22" i="2" s="1"/>
  <c r="H22" i="2" s="1"/>
  <c r="H99" i="46" a="1"/>
  <c r="H99" i="46" s="1"/>
  <c r="A99" i="2" s="1"/>
  <c r="H99" i="2" s="1"/>
  <c r="H1508" i="46" a="1"/>
  <c r="H1508" i="46" s="1"/>
  <c r="H820" i="46" a="1"/>
  <c r="H820" i="46" s="1"/>
  <c r="H93" i="46" a="1"/>
  <c r="H93" i="46" s="1"/>
  <c r="A93" i="2" s="1"/>
  <c r="H93" i="2" s="1"/>
  <c r="H850" i="46" a="1"/>
  <c r="H850" i="46" s="1"/>
  <c r="H1477" i="46" a="1"/>
  <c r="H1477" i="46" s="1"/>
  <c r="H868" i="46" a="1"/>
  <c r="H868" i="46" s="1"/>
  <c r="H1364" i="46" a="1"/>
  <c r="H1364" i="46" s="1"/>
  <c r="H455" i="46" a="1"/>
  <c r="H455" i="46" s="1"/>
  <c r="A455" i="2" s="1"/>
  <c r="H455" i="2" s="1"/>
  <c r="H1374" i="46" a="1"/>
  <c r="H1374" i="46" s="1"/>
  <c r="H1457" i="46" a="1"/>
  <c r="H1457" i="46" s="1"/>
  <c r="H47" i="46" a="1"/>
  <c r="H47" i="46" s="1"/>
  <c r="A47" i="2" s="1"/>
  <c r="H47" i="2" s="1"/>
  <c r="H1049" i="46" a="1"/>
  <c r="H1049" i="46" s="1"/>
  <c r="H1418" i="46" a="1"/>
  <c r="H1418" i="46" s="1"/>
  <c r="H1031" i="46" a="1"/>
  <c r="H1031" i="46" s="1"/>
  <c r="H872" i="46" a="1"/>
  <c r="H872" i="46" s="1"/>
  <c r="H782" i="46" a="1"/>
  <c r="H782" i="46" s="1"/>
  <c r="H1191" i="46" a="1"/>
  <c r="H1191" i="46" s="1"/>
  <c r="H1225" i="46" a="1"/>
  <c r="H1225" i="46" s="1"/>
  <c r="H665" i="46" a="1"/>
  <c r="H665" i="46" s="1"/>
  <c r="H381" i="46" a="1"/>
  <c r="H381" i="46" s="1"/>
  <c r="A381" i="2" s="1"/>
  <c r="H381" i="2" s="1"/>
  <c r="H1114" i="46" a="1"/>
  <c r="H1114" i="46" s="1"/>
  <c r="H1276" i="46" a="1"/>
  <c r="H1276" i="46" s="1"/>
  <c r="H878" i="46" a="1"/>
  <c r="H878" i="46" s="1"/>
  <c r="H852" i="46" a="1"/>
  <c r="H852" i="46" s="1"/>
  <c r="H556" i="46" a="1"/>
  <c r="H556" i="46" s="1"/>
  <c r="H440" i="46" a="1"/>
  <c r="H440" i="46" s="1"/>
  <c r="A440" i="2" s="1"/>
  <c r="H440" i="2" s="1"/>
  <c r="H1302" i="46" a="1"/>
  <c r="H1302" i="46" s="1"/>
  <c r="H360" i="46" a="1"/>
  <c r="H360" i="46" s="1"/>
  <c r="A360" i="2" s="1"/>
  <c r="H360" i="2" s="1"/>
  <c r="H161" i="46" a="1"/>
  <c r="H161" i="46" s="1"/>
  <c r="A161" i="2" s="1"/>
  <c r="H161" i="2" s="1"/>
  <c r="H1563" i="46" a="1"/>
  <c r="H1563" i="46" s="1"/>
  <c r="H338" i="46" a="1"/>
  <c r="H338" i="46" s="1"/>
  <c r="A338" i="2" s="1"/>
  <c r="H338" i="2" s="1"/>
  <c r="H1533" i="46" a="1"/>
  <c r="H1533" i="46" s="1"/>
  <c r="H1175" i="46" a="1"/>
  <c r="H1175" i="46" s="1"/>
  <c r="H1336" i="46" a="1"/>
  <c r="H1336" i="46" s="1"/>
  <c r="H731" i="46" a="1"/>
  <c r="H731" i="46" s="1"/>
  <c r="H832" i="46" a="1"/>
  <c r="H832" i="46" s="1"/>
  <c r="H583" i="46" a="1"/>
  <c r="H583" i="46" s="1"/>
  <c r="H252" i="46" a="1"/>
  <c r="H252" i="46" s="1"/>
  <c r="A252" i="2" s="1"/>
  <c r="H252" i="2" s="1"/>
  <c r="H1242" i="46" a="1"/>
  <c r="H1242" i="46" s="1"/>
  <c r="H855" i="46" a="1"/>
  <c r="H855" i="46" s="1"/>
  <c r="H1105" i="46" a="1"/>
  <c r="H1105" i="46" s="1"/>
  <c r="H6" i="46" a="1"/>
  <c r="H6" i="46" s="1"/>
  <c r="A6" i="2" s="1"/>
  <c r="H6" i="2" s="1"/>
  <c r="H1185" i="46" a="1"/>
  <c r="H1185" i="46" s="1"/>
  <c r="H497" i="46" a="1"/>
  <c r="H497" i="46" s="1"/>
  <c r="A497" i="2" s="1"/>
  <c r="H497" i="2" s="1"/>
  <c r="H859" i="46" a="1"/>
  <c r="H859" i="46" s="1"/>
  <c r="H893" i="46" a="1"/>
  <c r="H893" i="46" s="1"/>
  <c r="H545" i="46" a="1"/>
  <c r="H545" i="46" s="1"/>
  <c r="H1346" i="46" a="1"/>
  <c r="H1346" i="46" s="1"/>
  <c r="H1018" i="46" a="1"/>
  <c r="H1018" i="46" s="1"/>
  <c r="H1424" i="46" a="1"/>
  <c r="H1424" i="46" s="1"/>
  <c r="H673" i="46" a="1"/>
  <c r="H673" i="46" s="1"/>
  <c r="H659" i="46" a="1"/>
  <c r="H659" i="46" s="1"/>
  <c r="H527" i="46" a="1"/>
  <c r="H527" i="46" s="1"/>
  <c r="H504" i="46" a="1"/>
  <c r="H504" i="46" s="1"/>
  <c r="H1196" i="46" a="1"/>
  <c r="H1196" i="46" s="1"/>
  <c r="H736" i="46" a="1"/>
  <c r="H736" i="46" s="1"/>
  <c r="H1315" i="46" a="1"/>
  <c r="H1315" i="46" s="1"/>
  <c r="H955" i="46" a="1"/>
  <c r="H955" i="46" s="1"/>
  <c r="H450" i="46" a="1"/>
  <c r="H450" i="46" s="1"/>
  <c r="A450" i="2" s="1"/>
  <c r="H450" i="2" s="1"/>
  <c r="H363" i="46" a="1"/>
  <c r="H363" i="46" s="1"/>
  <c r="A363" i="2" s="1"/>
  <c r="H363" i="2" s="1"/>
  <c r="H1423" i="46" a="1"/>
  <c r="H1423" i="46" s="1"/>
  <c r="H843" i="46" a="1"/>
  <c r="H843" i="46" s="1"/>
  <c r="H915" i="46" a="1"/>
  <c r="H915" i="46" s="1"/>
  <c r="H1537" i="46" a="1"/>
  <c r="H1537" i="46" s="1"/>
  <c r="H677" i="46" a="1"/>
  <c r="H677" i="46" s="1"/>
  <c r="H1445" i="46" a="1"/>
  <c r="H1445" i="46" s="1"/>
  <c r="H970" i="46" a="1"/>
  <c r="H970" i="46" s="1"/>
  <c r="H29" i="46" a="1"/>
  <c r="H29" i="46" s="1"/>
  <c r="A29" i="2" s="1"/>
  <c r="H29" i="2" s="1"/>
  <c r="H222" i="46" a="1"/>
  <c r="H222" i="46" s="1"/>
  <c r="A222" i="2" s="1"/>
  <c r="H222" i="2" s="1"/>
  <c r="H138" i="46" a="1"/>
  <c r="H138" i="46" s="1"/>
  <c r="A138" i="2" s="1"/>
  <c r="H138" i="2" s="1"/>
  <c r="H991" i="46" a="1"/>
  <c r="H991" i="46" s="1"/>
  <c r="H1151" i="46" a="1"/>
  <c r="H1151" i="46" s="1"/>
  <c r="H799" i="46" a="1"/>
  <c r="H799" i="46" s="1"/>
  <c r="H1556" i="46" a="1"/>
  <c r="H1556" i="46" s="1"/>
  <c r="H151" i="46" a="1"/>
  <c r="H151" i="46" s="1"/>
  <c r="A151" i="2" s="1"/>
  <c r="H151" i="2" s="1"/>
  <c r="H682" i="46" a="1"/>
  <c r="H682" i="46" s="1"/>
  <c r="H1040" i="46" a="1"/>
  <c r="H1040" i="46" s="1"/>
  <c r="H386" i="46" a="1"/>
  <c r="H386" i="46" s="1"/>
  <c r="A386" i="2" s="1"/>
  <c r="H386" i="2" s="1"/>
  <c r="H1421" i="46" a="1"/>
  <c r="H1421" i="46" s="1"/>
  <c r="H1487" i="46" a="1"/>
  <c r="H1487" i="46" s="1"/>
  <c r="H1567" i="46" a="1"/>
  <c r="H1567" i="46" s="1"/>
  <c r="H1238" i="46" a="1"/>
  <c r="H1238" i="46" s="1"/>
  <c r="H1102" i="46" a="1"/>
  <c r="H1102" i="46" s="1"/>
  <c r="H351" i="46" a="1"/>
  <c r="H351" i="46" s="1"/>
  <c r="A351" i="2" s="1"/>
  <c r="H351" i="2" s="1"/>
  <c r="H79" i="46" a="1"/>
  <c r="H79" i="46" s="1"/>
  <c r="A79" i="2" s="1"/>
  <c r="H79" i="2" s="1"/>
  <c r="H462" i="46" a="1"/>
  <c r="H462" i="46" s="1"/>
  <c r="A462" i="2" s="1"/>
  <c r="H462" i="2" s="1"/>
  <c r="H582" i="46" a="1"/>
  <c r="H582" i="46" s="1"/>
  <c r="H803" i="46" a="1"/>
  <c r="H803" i="46" s="1"/>
  <c r="H502" i="46" a="1"/>
  <c r="H502" i="46" s="1"/>
  <c r="H1267" i="46" a="1"/>
  <c r="H1267" i="46" s="1"/>
  <c r="H784" i="46" a="1"/>
  <c r="H784" i="46" s="1"/>
  <c r="H1272" i="46" a="1"/>
  <c r="H1272" i="46" s="1"/>
  <c r="H1234" i="46" a="1"/>
  <c r="H1234" i="46" s="1"/>
  <c r="H747" i="46" a="1"/>
  <c r="H747" i="46" s="1"/>
  <c r="H302" i="46" a="1"/>
  <c r="H302" i="46" s="1"/>
  <c r="A302" i="2" s="1"/>
  <c r="H302" i="2" s="1"/>
  <c r="H184" i="46" a="1"/>
  <c r="H184" i="46" s="1"/>
  <c r="A184" i="2" s="1"/>
  <c r="H184" i="2" s="1"/>
  <c r="H1406" i="46" a="1"/>
  <c r="H1406" i="46" s="1"/>
  <c r="H1521" i="46" a="1"/>
  <c r="H1521" i="46" s="1"/>
  <c r="H739" i="46" a="1"/>
  <c r="H739" i="46" s="1"/>
  <c r="H1401" i="46" a="1"/>
  <c r="H1401" i="46" s="1"/>
  <c r="H827" i="46" a="1"/>
  <c r="H827" i="46" s="1"/>
  <c r="H1535" i="46" a="1"/>
  <c r="H1535" i="46" s="1"/>
  <c r="H1270" i="46" a="1"/>
  <c r="H1270" i="46" s="1"/>
  <c r="H1042" i="46" a="1"/>
  <c r="H1042" i="46" s="1"/>
  <c r="H1324" i="46" a="1"/>
  <c r="H1324" i="46" s="1"/>
  <c r="H773" i="46" a="1"/>
  <c r="H773" i="46" s="1"/>
  <c r="H1115" i="46" a="1"/>
  <c r="H1115" i="46" s="1"/>
  <c r="H800" i="46" a="1"/>
  <c r="H800" i="46" s="1"/>
  <c r="H631" i="46" a="1"/>
  <c r="H631" i="46" s="1"/>
  <c r="H627" i="46" a="1"/>
  <c r="H627" i="46" s="1"/>
  <c r="H1133" i="46" a="1"/>
  <c r="H1133" i="46" s="1"/>
  <c r="H1479" i="46" a="1"/>
  <c r="H1479" i="46" s="1"/>
  <c r="H610" i="46" a="1"/>
  <c r="H610" i="46" s="1"/>
  <c r="H715" i="46" a="1"/>
  <c r="H715" i="46" s="1"/>
  <c r="H1021" i="46" a="1"/>
  <c r="H1021" i="46" s="1"/>
  <c r="H124" i="46" a="1"/>
  <c r="H124" i="46" s="1"/>
  <c r="A124" i="2" s="1"/>
  <c r="H124" i="2" s="1"/>
  <c r="H285" i="46" a="1"/>
  <c r="H285" i="46" s="1"/>
  <c r="A285" i="2" s="1"/>
  <c r="H285" i="2" s="1"/>
  <c r="H57" i="46" a="1"/>
  <c r="H57" i="46" s="1"/>
  <c r="A57" i="2" s="1"/>
  <c r="H57" i="2" s="1"/>
  <c r="H752" i="46" a="1"/>
  <c r="H752" i="46" s="1"/>
  <c r="H621" i="46" a="1"/>
  <c r="H621" i="46" s="1"/>
  <c r="H1122" i="46" a="1"/>
  <c r="H1122" i="46" s="1"/>
  <c r="H778" i="46" a="1"/>
  <c r="H778" i="46" s="1"/>
  <c r="H482" i="46" a="1"/>
  <c r="H482" i="46" s="1"/>
  <c r="A482" i="2" s="1"/>
  <c r="H482" i="2" s="1"/>
  <c r="H755" i="46" a="1"/>
  <c r="H755" i="46" s="1"/>
  <c r="H7" i="46" a="1"/>
  <c r="H7" i="46" s="1"/>
  <c r="A7" i="2" s="1"/>
  <c r="H7" i="2" s="1"/>
  <c r="H858" i="46" a="1"/>
  <c r="H858" i="46" s="1"/>
  <c r="H871" i="46" a="1"/>
  <c r="H871" i="46" s="1"/>
  <c r="H163" i="46" a="1"/>
  <c r="H163" i="46" s="1"/>
  <c r="A163" i="2" s="1"/>
  <c r="H163" i="2" s="1"/>
  <c r="H648" i="46" a="1"/>
  <c r="H648" i="46" s="1"/>
  <c r="H23" i="46" a="1"/>
  <c r="H23" i="46" s="1"/>
  <c r="A23" i="2" s="1"/>
  <c r="H23" i="2" s="1"/>
  <c r="H1441" i="46" a="1"/>
  <c r="H1441" i="46" s="1"/>
  <c r="H605" i="46" a="1"/>
  <c r="H605" i="46" s="1"/>
  <c r="H920" i="46" a="1"/>
  <c r="H920" i="46" s="1"/>
  <c r="H102" i="46" a="1"/>
  <c r="H102" i="46" s="1"/>
  <c r="A102" i="2" s="1"/>
  <c r="H102" i="2" s="1"/>
  <c r="H594" i="46" a="1"/>
  <c r="H594" i="46" s="1"/>
  <c r="H479" i="46" a="1"/>
  <c r="H479" i="46" s="1"/>
  <c r="A479" i="2" s="1"/>
  <c r="H479" i="2" s="1"/>
  <c r="H1546" i="46" a="1"/>
  <c r="H1546" i="46" s="1"/>
  <c r="H840" i="46" a="1"/>
  <c r="H840" i="46" s="1"/>
  <c r="H414" i="46" a="1"/>
  <c r="H414" i="46" s="1"/>
  <c r="A414" i="2" s="1"/>
  <c r="H414" i="2" s="1"/>
  <c r="H407" i="46" a="1"/>
  <c r="H407" i="46" s="1"/>
  <c r="A407" i="2" s="1"/>
  <c r="H407" i="2" s="1"/>
  <c r="H334" i="46" a="1"/>
  <c r="H334" i="46" s="1"/>
  <c r="A334" i="2" s="1"/>
  <c r="H334" i="2" s="1"/>
  <c r="H1073" i="46" a="1"/>
  <c r="H1073" i="46" s="1"/>
  <c r="H694" i="46" a="1"/>
  <c r="H694" i="46" s="1"/>
  <c r="H1210" i="46" a="1"/>
  <c r="H1210" i="46" s="1"/>
  <c r="H762" i="46" a="1"/>
  <c r="H762" i="46" s="1"/>
  <c r="H367" i="46" a="1"/>
  <c r="H367" i="46" s="1"/>
  <c r="A367" i="2" s="1"/>
  <c r="H367" i="2" s="1"/>
  <c r="H33" i="46" a="1"/>
  <c r="H33" i="46" s="1"/>
  <c r="A33" i="2" s="1"/>
  <c r="H33" i="2" s="1"/>
  <c r="H179" i="46" a="1"/>
  <c r="H179" i="46" s="1"/>
  <c r="A179" i="2" s="1"/>
  <c r="H179" i="2" s="1"/>
  <c r="H280" i="46" a="1"/>
  <c r="H280" i="46" s="1"/>
  <c r="A280" i="2" s="1"/>
  <c r="H280" i="2" s="1"/>
  <c r="H1132" i="46" a="1"/>
  <c r="H1132" i="46" s="1"/>
  <c r="H1296" i="46" a="1"/>
  <c r="H1296" i="46" s="1"/>
  <c r="H256" i="46" a="1"/>
  <c r="H256" i="46" s="1"/>
  <c r="A256" i="2" s="1"/>
  <c r="H256" i="2" s="1"/>
  <c r="H266" i="46" a="1"/>
  <c r="H266" i="46" s="1"/>
  <c r="A266" i="2" s="1"/>
  <c r="H266" i="2" s="1"/>
  <c r="H1357" i="46" a="1"/>
  <c r="H1357" i="46" s="1"/>
  <c r="H517" i="46" a="1"/>
  <c r="H517" i="46" s="1"/>
  <c r="H1361" i="46" a="1"/>
  <c r="H1361" i="46" s="1"/>
  <c r="H966" i="46" a="1"/>
  <c r="H966" i="46" s="1"/>
  <c r="H297" i="46" a="1"/>
  <c r="H297" i="46" s="1"/>
  <c r="A297" i="2" s="1"/>
  <c r="H297" i="2" s="1"/>
  <c r="H194" i="46" a="1"/>
  <c r="H194" i="46" s="1"/>
  <c r="A194" i="2" s="1"/>
  <c r="H194" i="2" s="1"/>
  <c r="H944" i="46" a="1"/>
  <c r="H944" i="46" s="1"/>
  <c r="H518" i="46" a="1"/>
  <c r="H518" i="46" s="1"/>
  <c r="H421" i="46" a="1"/>
  <c r="H421" i="46" s="1"/>
  <c r="A421" i="2" s="1"/>
  <c r="H421" i="2" s="1"/>
  <c r="H308" i="46" a="1"/>
  <c r="H308" i="46" s="1"/>
  <c r="A308" i="2" s="1"/>
  <c r="H308" i="2" s="1"/>
  <c r="H916" i="46" a="1"/>
  <c r="H916" i="46" s="1"/>
  <c r="H358" i="46" a="1"/>
  <c r="H358" i="46" s="1"/>
  <c r="A358" i="2" s="1"/>
  <c r="H358" i="2" s="1"/>
  <c r="H562" i="46" a="1"/>
  <c r="H562" i="46" s="1"/>
  <c r="H875" i="46" a="1"/>
  <c r="H875" i="46" s="1"/>
  <c r="H1287" i="46" a="1"/>
  <c r="H1287" i="46" s="1"/>
  <c r="H1448" i="46" a="1"/>
  <c r="H1448" i="46" s="1"/>
  <c r="H1283" i="46" a="1"/>
  <c r="H1283" i="46" s="1"/>
  <c r="H224" i="46" a="1"/>
  <c r="H224" i="46" s="1"/>
  <c r="A224" i="2" s="1"/>
  <c r="H224" i="2" s="1"/>
  <c r="H352" i="46" a="1"/>
  <c r="H352" i="46" s="1"/>
  <c r="A352" i="2" s="1"/>
  <c r="H352" i="2" s="1"/>
  <c r="H965" i="46" a="1"/>
  <c r="H965" i="46" s="1"/>
  <c r="H786" i="46" a="1"/>
  <c r="H786" i="46" s="1"/>
  <c r="H1255" i="46" a="1"/>
  <c r="H1255" i="46" s="1"/>
  <c r="H1047" i="46" a="1"/>
  <c r="H1047" i="46" s="1"/>
  <c r="H1519" i="46" a="1"/>
  <c r="H1519" i="46" s="1"/>
  <c r="H509" i="46" a="1"/>
  <c r="H509" i="46" s="1"/>
  <c r="H1081" i="46" a="1"/>
  <c r="H1081" i="46" s="1"/>
  <c r="H1432" i="46" a="1"/>
  <c r="H1432" i="46" s="1"/>
  <c r="H1186" i="46" a="1"/>
  <c r="H1186" i="46" s="1"/>
  <c r="H1202" i="46" a="1"/>
  <c r="H1202" i="46" s="1"/>
  <c r="H874" i="46" a="1"/>
  <c r="H874" i="46" s="1"/>
  <c r="H392" i="46" a="1"/>
  <c r="H392" i="46" s="1"/>
  <c r="A392" i="2" s="1"/>
  <c r="H392" i="2" s="1"/>
  <c r="H933" i="46" a="1"/>
  <c r="H933" i="46" s="1"/>
  <c r="H379" i="46" a="1"/>
  <c r="H379" i="46" s="1"/>
  <c r="A379" i="2" s="1"/>
  <c r="H379" i="2" s="1"/>
  <c r="H1328" i="46" a="1"/>
  <c r="H1328" i="46" s="1"/>
  <c r="H55" i="46" a="1"/>
  <c r="H55" i="46" s="1"/>
  <c r="A55" i="2" s="1"/>
  <c r="H55" i="2" s="1"/>
  <c r="H983" i="46" a="1"/>
  <c r="H983" i="46" s="1"/>
  <c r="H46" i="46" a="1"/>
  <c r="H46" i="46" s="1"/>
  <c r="A46" i="2" s="1"/>
  <c r="H46" i="2" s="1"/>
  <c r="H371" i="46" a="1"/>
  <c r="H371" i="46" s="1"/>
  <c r="A371" i="2" s="1"/>
  <c r="H371" i="2" s="1"/>
  <c r="H1094" i="46" a="1"/>
  <c r="H1094" i="46" s="1"/>
  <c r="H1231" i="46" a="1"/>
  <c r="H1231" i="46" s="1"/>
  <c r="H305" i="46" a="1"/>
  <c r="H305" i="46" s="1"/>
  <c r="A305" i="2" s="1"/>
  <c r="H305" i="2" s="1"/>
  <c r="H274" i="46" a="1"/>
  <c r="H274" i="46" s="1"/>
  <c r="A274" i="2" s="1"/>
  <c r="H274" i="2" s="1"/>
  <c r="H1319" i="46" a="1"/>
  <c r="H1319" i="46" s="1"/>
  <c r="H123" i="46" a="1"/>
  <c r="H123" i="46" s="1"/>
  <c r="A123" i="2" s="1"/>
  <c r="H123" i="2" s="1"/>
  <c r="H1232" i="46" a="1"/>
  <c r="H1232" i="46" s="1"/>
  <c r="H757" i="46" a="1"/>
  <c r="H757" i="46" s="1"/>
  <c r="H1029" i="46" a="1"/>
  <c r="H1029" i="46" s="1"/>
  <c r="H530" i="46" a="1"/>
  <c r="H530" i="46" s="1"/>
  <c r="H828" i="46" a="1"/>
  <c r="H828" i="46" s="1"/>
  <c r="H748" i="46" a="1"/>
  <c r="H748" i="46" s="1"/>
  <c r="H532" i="46" a="1"/>
  <c r="H532" i="46" s="1"/>
  <c r="H146" i="46" a="1"/>
  <c r="H146" i="46" s="1"/>
  <c r="A146" i="2" s="1"/>
  <c r="H146" i="2" s="1"/>
  <c r="H1354" i="46" a="1"/>
  <c r="H1354" i="46" s="1"/>
  <c r="H1164" i="46" a="1"/>
  <c r="H1164" i="46" s="1"/>
  <c r="H269" i="46" a="1"/>
  <c r="H269" i="46" s="1"/>
  <c r="A269" i="2" s="1"/>
  <c r="H269" i="2" s="1"/>
  <c r="H1198" i="46" a="1"/>
  <c r="H1198" i="46" s="1"/>
  <c r="H577" i="46" a="1"/>
  <c r="H577" i="46" s="1"/>
  <c r="H1199" i="46" a="1"/>
  <c r="H1199" i="46" s="1"/>
  <c r="H1195" i="46" a="1"/>
  <c r="H1195" i="46" s="1"/>
  <c r="H1496" i="46" a="1"/>
  <c r="H1496" i="46" s="1"/>
  <c r="H1439" i="46" a="1"/>
  <c r="H1439" i="46" s="1"/>
  <c r="H963" i="46" a="1"/>
  <c r="H963" i="46" s="1"/>
  <c r="H436" i="46" a="1"/>
  <c r="H436" i="46" s="1"/>
  <c r="A436" i="2" s="1"/>
  <c r="H436" i="2" s="1"/>
  <c r="H327" i="46" a="1"/>
  <c r="H327" i="46" s="1"/>
  <c r="A327" i="2" s="1"/>
  <c r="H327" i="2" s="1"/>
  <c r="H557" i="46" a="1"/>
  <c r="H557" i="46" s="1"/>
  <c r="H1335" i="46" a="1"/>
  <c r="H1335" i="46" s="1"/>
  <c r="H238" i="46" a="1"/>
  <c r="H238" i="46" s="1"/>
  <c r="A238" i="2" s="1"/>
  <c r="H238" i="2" s="1"/>
  <c r="H634" i="46" a="1"/>
  <c r="H634" i="46" s="1"/>
  <c r="H1016" i="46" a="1"/>
  <c r="H1016" i="46" s="1"/>
  <c r="H730" i="46" a="1"/>
  <c r="H730" i="46" s="1"/>
  <c r="H1415" i="46" a="1"/>
  <c r="H1415" i="46" s="1"/>
  <c r="H508" i="46" a="1"/>
  <c r="H508" i="46" s="1"/>
  <c r="H395" i="46" a="1"/>
  <c r="H395" i="46" s="1"/>
  <c r="A395" i="2" s="1"/>
  <c r="H395" i="2" s="1"/>
  <c r="H1396" i="46" a="1"/>
  <c r="H1396" i="46" s="1"/>
  <c r="H1318" i="46" a="1"/>
  <c r="H1318" i="46" s="1"/>
  <c r="H914" i="46" a="1"/>
  <c r="H914" i="46" s="1"/>
  <c r="H177" i="46" a="1"/>
  <c r="H177" i="46" s="1"/>
  <c r="A177" i="2" s="1"/>
  <c r="H177" i="2" s="1"/>
  <c r="H73" i="46" a="1"/>
  <c r="H73" i="46" s="1"/>
  <c r="A73" i="2" s="1"/>
  <c r="H73" i="2" s="1"/>
  <c r="H77" i="46" a="1"/>
  <c r="H77" i="46" s="1"/>
  <c r="A77" i="2" s="1"/>
  <c r="H77" i="2" s="1"/>
  <c r="H796" i="46" a="1"/>
  <c r="H796" i="46" s="1"/>
  <c r="H273" i="46" a="1"/>
  <c r="H273" i="46" s="1"/>
  <c r="A273" i="2" s="1"/>
  <c r="H273" i="2" s="1"/>
  <c r="H975" i="46" a="1"/>
  <c r="H975" i="46" s="1"/>
  <c r="H1373" i="46" a="1"/>
  <c r="H1373" i="46" s="1"/>
  <c r="H396" i="46" a="1"/>
  <c r="H396" i="46" s="1"/>
  <c r="A396" i="2" s="1"/>
  <c r="H396" i="2" s="1"/>
  <c r="H1229" i="46" a="1"/>
  <c r="H1229" i="46" s="1"/>
  <c r="H669" i="46" a="1"/>
  <c r="H669" i="46" s="1"/>
  <c r="H888" i="46" a="1"/>
  <c r="H888" i="46" s="1"/>
  <c r="H1059" i="46" a="1"/>
  <c r="H1059" i="46" s="1"/>
  <c r="H119" i="46" a="1"/>
  <c r="H119" i="46" s="1"/>
  <c r="A119" i="2" s="1"/>
  <c r="H119" i="2" s="1"/>
  <c r="H101" i="46" a="1"/>
  <c r="H101" i="46" s="1"/>
  <c r="A101" i="2" s="1"/>
  <c r="H101" i="2" s="1"/>
  <c r="H328" i="46" a="1"/>
  <c r="H328" i="46" s="1"/>
  <c r="A328" i="2" s="1"/>
  <c r="H328" i="2" s="1"/>
  <c r="H27" i="46" a="1"/>
  <c r="H27" i="46" s="1"/>
  <c r="A27" i="2" s="1"/>
  <c r="H27" i="2" s="1"/>
  <c r="H838" i="46" a="1"/>
  <c r="H838" i="46" s="1"/>
  <c r="H1254" i="46" a="1"/>
  <c r="H1254" i="46" s="1"/>
  <c r="H211" i="46" a="1"/>
  <c r="H211" i="46" s="1"/>
  <c r="A211" i="2" s="1"/>
  <c r="H211" i="2" s="1"/>
  <c r="H332" i="46" a="1"/>
  <c r="H332" i="46" s="1"/>
  <c r="A332" i="2" s="1"/>
  <c r="H332" i="2" s="1"/>
  <c r="H169" i="46" a="1"/>
  <c r="H169" i="46" s="1"/>
  <c r="A169" i="2" s="1"/>
  <c r="H169" i="2" s="1"/>
  <c r="H774" i="46" a="1"/>
  <c r="H774" i="46" s="1"/>
  <c r="H1056" i="46" a="1"/>
  <c r="H1056" i="46" s="1"/>
  <c r="H1163" i="46" a="1"/>
  <c r="H1163" i="46" s="1"/>
  <c r="H538" i="46" a="1"/>
  <c r="H538" i="46" s="1"/>
  <c r="H1530" i="46" a="1"/>
  <c r="H1530" i="46" s="1"/>
  <c r="H964" i="46" a="1"/>
  <c r="H964" i="46" s="1"/>
  <c r="H143" i="46" a="1"/>
  <c r="H143" i="46" s="1"/>
  <c r="A143" i="2" s="1"/>
  <c r="H143" i="2" s="1"/>
  <c r="H856" i="46" a="1"/>
  <c r="H856" i="46" s="1"/>
  <c r="H133" i="46" a="1"/>
  <c r="H133" i="46" s="1"/>
  <c r="A133" i="2" s="1"/>
  <c r="H133" i="2" s="1"/>
  <c r="H1517" i="46" a="1"/>
  <c r="H1517" i="46" s="1"/>
  <c r="H576" i="46" a="1"/>
  <c r="H576" i="46" s="1"/>
  <c r="H516" i="46" a="1"/>
  <c r="H516" i="46" s="1"/>
  <c r="H745" i="46" a="1"/>
  <c r="H745" i="46" s="1"/>
  <c r="H1505" i="46" a="1"/>
  <c r="H1505" i="46" s="1"/>
  <c r="H117" i="46" a="1"/>
  <c r="H117" i="46" s="1"/>
  <c r="A117" i="2" s="1"/>
  <c r="H117" i="2" s="1"/>
  <c r="H463" i="46" a="1"/>
  <c r="H463" i="46" s="1"/>
  <c r="A463" i="2" s="1"/>
  <c r="H463" i="2" s="1"/>
  <c r="H178" i="46" a="1"/>
  <c r="H178" i="46" s="1"/>
  <c r="A178" i="2" s="1"/>
  <c r="H178" i="2" s="1"/>
  <c r="H985" i="46" a="1"/>
  <c r="H985" i="46" s="1"/>
  <c r="H219" i="46" a="1"/>
  <c r="H219" i="46" s="1"/>
  <c r="A219" i="2" s="1"/>
  <c r="H219" i="2" s="1"/>
  <c r="H1434" i="46" a="1"/>
  <c r="H1434" i="46" s="1"/>
  <c r="H361" i="46" a="1"/>
  <c r="H361" i="46" s="1"/>
  <c r="A361" i="2" s="1"/>
  <c r="H361" i="2" s="1"/>
  <c r="H1104" i="46" a="1"/>
  <c r="H1104" i="46" s="1"/>
  <c r="H1096" i="46" a="1"/>
  <c r="H1096" i="46" s="1"/>
  <c r="H84" i="46" a="1"/>
  <c r="H84" i="46" s="1"/>
  <c r="A84" i="2" s="1"/>
  <c r="H84" i="2" s="1"/>
  <c r="H541" i="46" a="1"/>
  <c r="H541" i="46" s="1"/>
  <c r="H511" i="46" a="1"/>
  <c r="H511" i="46" s="1"/>
  <c r="H1100" i="46" a="1"/>
  <c r="H1100" i="46" s="1"/>
  <c r="H1303" i="46" a="1"/>
  <c r="H1303" i="46" s="1"/>
  <c r="H825" i="46" a="1"/>
  <c r="H825" i="46" s="1"/>
  <c r="H1039" i="46" a="1"/>
  <c r="H1039" i="46" s="1"/>
  <c r="H1430" i="46" a="1"/>
  <c r="H1430" i="46" s="1"/>
  <c r="H561" i="46" a="1"/>
  <c r="H561" i="46" s="1"/>
  <c r="H1155" i="46" a="1"/>
  <c r="H1155" i="46" s="1"/>
  <c r="H580" i="46" a="1"/>
  <c r="H580" i="46" s="1"/>
  <c r="H399" i="46" a="1"/>
  <c r="H399" i="46" s="1"/>
  <c r="A399" i="2" s="1"/>
  <c r="H399" i="2" s="1"/>
  <c r="H1203" i="46" a="1"/>
  <c r="H1203" i="46" s="1"/>
  <c r="H1330" i="46" a="1"/>
  <c r="H1330" i="46" s="1"/>
  <c r="H811" i="46" a="1"/>
  <c r="H811" i="46" s="1"/>
  <c r="H592" i="46" a="1"/>
  <c r="H592" i="46" s="1"/>
  <c r="H237" i="46" a="1"/>
  <c r="H237" i="46" s="1"/>
  <c r="A237" i="2" s="1"/>
  <c r="H237" i="2" s="1"/>
  <c r="H251" i="46" a="1"/>
  <c r="H251" i="46" s="1"/>
  <c r="A251" i="2" s="1"/>
  <c r="H251" i="2" s="1"/>
  <c r="H658" i="46" a="1"/>
  <c r="H658" i="46" s="1"/>
  <c r="H1365" i="46" a="1"/>
  <c r="H1365" i="46" s="1"/>
  <c r="H1273" i="46" a="1"/>
  <c r="H1273" i="46" s="1"/>
  <c r="H1304" i="46" a="1"/>
  <c r="H1304" i="46" s="1"/>
  <c r="H998" i="46" a="1"/>
  <c r="H998" i="46" s="1"/>
  <c r="H439" i="46" a="1"/>
  <c r="H439" i="46" s="1"/>
  <c r="A439" i="2" s="1"/>
  <c r="H439" i="2" s="1"/>
  <c r="H58" i="46" a="1"/>
  <c r="H58" i="46" s="1"/>
  <c r="A58" i="2" s="1"/>
  <c r="H58" i="2" s="1"/>
  <c r="G485" i="2"/>
  <c r="Q485" i="2"/>
  <c r="Q466" i="2"/>
  <c r="E466" i="2"/>
  <c r="F466" i="2"/>
  <c r="D466" i="2"/>
  <c r="D355" i="2"/>
  <c r="G355" i="2"/>
  <c r="E355" i="2"/>
  <c r="Q355" i="2"/>
  <c r="F355" i="2"/>
  <c r="Q458" i="2"/>
  <c r="E458" i="2"/>
  <c r="D458" i="2"/>
  <c r="D334" i="2"/>
  <c r="F334" i="2"/>
  <c r="G334" i="2" s="1"/>
  <c r="Q334" i="2"/>
  <c r="E334" i="2"/>
  <c r="F113" i="2"/>
  <c r="G113" i="2" s="1"/>
  <c r="D113" i="2"/>
  <c r="E308" i="2"/>
  <c r="F308" i="2"/>
  <c r="G308" i="2" s="1"/>
  <c r="Q308" i="2"/>
  <c r="E490" i="2"/>
  <c r="Q490" i="2"/>
  <c r="D490" i="2"/>
  <c r="F490" i="2"/>
  <c r="G490" i="2"/>
  <c r="E237" i="2"/>
  <c r="D237" i="2"/>
  <c r="Q237" i="2"/>
  <c r="F237" i="2"/>
  <c r="G237" i="2" s="1"/>
  <c r="E57" i="2"/>
  <c r="Q57" i="2"/>
  <c r="F57" i="2"/>
  <c r="G57" i="2" s="1"/>
  <c r="D57" i="2"/>
  <c r="E216" i="2"/>
  <c r="F216" i="2"/>
  <c r="G216" i="2" s="1"/>
  <c r="G450" i="2"/>
  <c r="F450" i="2"/>
  <c r="E450" i="2"/>
  <c r="D450" i="2"/>
  <c r="Q450" i="2"/>
  <c r="G500" i="2"/>
  <c r="F500" i="2"/>
  <c r="D500" i="2"/>
  <c r="E500" i="2"/>
  <c r="Q500" i="2"/>
  <c r="Q126" i="2"/>
  <c r="D126" i="2"/>
  <c r="F126" i="2"/>
  <c r="G126" i="2" s="1"/>
  <c r="E126" i="2"/>
  <c r="D227" i="2"/>
  <c r="Q227" i="2"/>
  <c r="F227" i="2"/>
  <c r="G227" i="2" s="1"/>
  <c r="E227" i="2"/>
  <c r="E456" i="2"/>
  <c r="Q456" i="2"/>
  <c r="G456" i="2"/>
  <c r="Q268" i="2"/>
  <c r="E268" i="2"/>
  <c r="F268" i="2"/>
  <c r="G268" i="2" s="1"/>
  <c r="D268" i="2"/>
  <c r="E385" i="2"/>
  <c r="Q385" i="2"/>
  <c r="G385" i="2"/>
  <c r="D385" i="2"/>
  <c r="H426" i="46" a="1"/>
  <c r="H426" i="46" s="1"/>
  <c r="A426" i="2" s="1"/>
  <c r="H426" i="2" s="1"/>
  <c r="H626" i="46" a="1"/>
  <c r="H626" i="46" s="1"/>
  <c r="H1004" i="46" a="1"/>
  <c r="H1004" i="46" s="1"/>
  <c r="H876" i="46" a="1"/>
  <c r="H876" i="46" s="1"/>
  <c r="H1121" i="46" a="1"/>
  <c r="H1121" i="46" s="1"/>
  <c r="I544" i="46" a="1"/>
  <c r="I544" i="46" s="1"/>
  <c r="I583" i="46" a="1"/>
  <c r="I583" i="46" s="1"/>
  <c r="I934" i="46" a="1"/>
  <c r="I934" i="46" s="1"/>
  <c r="I1421" i="46" a="1"/>
  <c r="I1421" i="46" s="1"/>
  <c r="H1416" i="46" a="1"/>
  <c r="H1416" i="46" s="1"/>
  <c r="H412" i="46" a="1"/>
  <c r="H412" i="46" s="1"/>
  <c r="A412" i="2" s="1"/>
  <c r="H412" i="2" s="1"/>
  <c r="H1307" i="46" a="1"/>
  <c r="H1307" i="46" s="1"/>
  <c r="H249" i="46" a="1"/>
  <c r="H249" i="46" s="1"/>
  <c r="A249" i="2" s="1"/>
  <c r="H249" i="2" s="1"/>
  <c r="H130" i="46" a="1"/>
  <c r="H130" i="46" s="1"/>
  <c r="A130" i="2" s="1"/>
  <c r="H130" i="2" s="1"/>
  <c r="H1046" i="46" a="1"/>
  <c r="H1046" i="46" s="1"/>
  <c r="I1527" i="46" a="1"/>
  <c r="I1527" i="46" s="1"/>
  <c r="I1114" i="46" a="1"/>
  <c r="I1114" i="46" s="1"/>
  <c r="I246" i="46" a="1"/>
  <c r="I246" i="46" s="1"/>
  <c r="B246" i="2" s="1"/>
  <c r="I971" i="46" a="1"/>
  <c r="I971" i="46" s="1"/>
  <c r="H467" i="46" a="1"/>
  <c r="H467" i="46" s="1"/>
  <c r="A467" i="2" s="1"/>
  <c r="H467" i="2" s="1"/>
  <c r="H598" i="46" a="1"/>
  <c r="H598" i="46" s="1"/>
  <c r="H1450" i="46" a="1"/>
  <c r="H1450" i="46" s="1"/>
  <c r="H1062" i="46" a="1"/>
  <c r="H1062" i="46" s="1"/>
  <c r="H633" i="46" a="1"/>
  <c r="H633" i="46" s="1"/>
  <c r="H1013" i="46" a="1"/>
  <c r="H1013" i="46" s="1"/>
  <c r="H729" i="46" a="1"/>
  <c r="H729" i="46" s="1"/>
  <c r="I1140" i="46" a="1"/>
  <c r="I1140" i="46" s="1"/>
  <c r="I1042" i="46" a="1"/>
  <c r="I1042" i="46" s="1"/>
  <c r="I214" i="46" a="1"/>
  <c r="I214" i="46" s="1"/>
  <c r="B214" i="2" s="1"/>
  <c r="I794" i="46" a="1"/>
  <c r="I794" i="46" s="1"/>
  <c r="I1406" i="46" a="1"/>
  <c r="I1406" i="46" s="1"/>
  <c r="I859" i="46" a="1"/>
  <c r="I859" i="46" s="1"/>
  <c r="I247" i="46" a="1"/>
  <c r="I247" i="46" s="1"/>
  <c r="B247" i="2" s="1"/>
  <c r="H1495" i="46" a="1"/>
  <c r="H1495" i="46" s="1"/>
  <c r="H717" i="46" a="1"/>
  <c r="H717" i="46" s="1"/>
  <c r="H1055" i="46" a="1"/>
  <c r="H1055" i="46" s="1"/>
  <c r="H1405" i="46" a="1"/>
  <c r="H1405" i="46" s="1"/>
  <c r="H1026" i="46" a="1"/>
  <c r="H1026" i="46" s="1"/>
  <c r="H804" i="46" a="1"/>
  <c r="H804" i="46" s="1"/>
  <c r="H794" i="46" a="1"/>
  <c r="H794" i="46" s="1"/>
  <c r="H1182" i="46" a="1"/>
  <c r="H1182" i="46" s="1"/>
  <c r="H759" i="46" a="1"/>
  <c r="H759" i="46" s="1"/>
  <c r="H882" i="46" a="1"/>
  <c r="H882" i="46" s="1"/>
  <c r="H296" i="46" a="1"/>
  <c r="H296" i="46" s="1"/>
  <c r="A296" i="2" s="1"/>
  <c r="H296" i="2" s="1"/>
  <c r="H722" i="46" a="1"/>
  <c r="H722" i="46" s="1"/>
  <c r="H149" i="46" a="1"/>
  <c r="H149" i="46" s="1"/>
  <c r="A149" i="2" s="1"/>
  <c r="H149" i="2" s="1"/>
  <c r="H675" i="46" a="1"/>
  <c r="H675" i="46" s="1"/>
  <c r="H1349" i="46" a="1"/>
  <c r="H1349" i="46" s="1"/>
  <c r="H754" i="46" a="1"/>
  <c r="H754" i="46" s="1"/>
  <c r="H253" i="46" a="1"/>
  <c r="H253" i="46" s="1"/>
  <c r="A253" i="2" s="1"/>
  <c r="H253" i="2" s="1"/>
  <c r="H644" i="46" a="1"/>
  <c r="H644" i="46" s="1"/>
  <c r="H1171" i="46" a="1"/>
  <c r="H1171" i="46" s="1"/>
  <c r="H1369" i="46" a="1"/>
  <c r="H1369" i="46" s="1"/>
  <c r="H494" i="46" a="1"/>
  <c r="H494" i="46" s="1"/>
  <c r="A494" i="2" s="1"/>
  <c r="H494" i="2" s="1"/>
  <c r="H779" i="46" a="1"/>
  <c r="H779" i="46" s="1"/>
  <c r="H1113" i="46" a="1"/>
  <c r="H1113" i="46" s="1"/>
  <c r="F485" i="2"/>
  <c r="D216" i="2"/>
  <c r="H316" i="46" a="1"/>
  <c r="H316" i="46" s="1"/>
  <c r="A316" i="2" s="1"/>
  <c r="H316" i="2" s="1"/>
  <c r="H221" i="46" a="1"/>
  <c r="H221" i="46" s="1"/>
  <c r="A221" i="2" s="1"/>
  <c r="H221" i="2" s="1"/>
  <c r="H741" i="46" a="1"/>
  <c r="H741" i="46" s="1"/>
  <c r="H514" i="46" a="1"/>
  <c r="H514" i="46" s="1"/>
  <c r="H1486" i="46" a="1"/>
  <c r="H1486" i="46" s="1"/>
  <c r="H196" i="46" a="1"/>
  <c r="H196" i="46" s="1"/>
  <c r="A196" i="2" s="1"/>
  <c r="H196" i="2" s="1"/>
  <c r="I267" i="46" a="1"/>
  <c r="I267" i="46" s="1"/>
  <c r="B267" i="2" s="1"/>
  <c r="I202" i="46" a="1"/>
  <c r="I202" i="46" s="1"/>
  <c r="B202" i="2" s="1"/>
  <c r="I1478" i="46" a="1"/>
  <c r="I1478" i="46" s="1"/>
  <c r="I738" i="46" a="1"/>
  <c r="I738" i="46" s="1"/>
  <c r="H1548" i="46" a="1"/>
  <c r="H1548" i="46" s="1"/>
  <c r="H189" i="46" a="1"/>
  <c r="H189" i="46" s="1"/>
  <c r="A189" i="2" s="1"/>
  <c r="H189" i="2" s="1"/>
  <c r="H540" i="46" a="1"/>
  <c r="H540" i="46" s="1"/>
  <c r="H1413" i="46" a="1"/>
  <c r="H1413" i="46" s="1"/>
  <c r="H156" i="46" a="1"/>
  <c r="H156" i="46" s="1"/>
  <c r="A156" i="2" s="1"/>
  <c r="H156" i="2" s="1"/>
  <c r="H430" i="46" a="1"/>
  <c r="H430" i="46" s="1"/>
  <c r="A430" i="2" s="1"/>
  <c r="H430" i="2" s="1"/>
  <c r="I1234" i="46" a="1"/>
  <c r="I1234" i="46" s="1"/>
  <c r="I1123" i="46" a="1"/>
  <c r="I1123" i="46" s="1"/>
  <c r="I1335" i="46" a="1"/>
  <c r="I1335" i="46" s="1"/>
  <c r="I657" i="46" a="1"/>
  <c r="I657" i="46" s="1"/>
  <c r="H1554" i="46" a="1"/>
  <c r="H1554" i="46" s="1"/>
  <c r="H362" i="46" a="1"/>
  <c r="H362" i="46" s="1"/>
  <c r="A362" i="2" s="1"/>
  <c r="H362" i="2" s="1"/>
  <c r="H474" i="46" a="1"/>
  <c r="H474" i="46" s="1"/>
  <c r="A474" i="2" s="1"/>
  <c r="H474" i="2" s="1"/>
  <c r="H1447" i="46" a="1"/>
  <c r="H1447" i="46" s="1"/>
  <c r="H1166" i="46" a="1"/>
  <c r="H1166" i="46" s="1"/>
  <c r="H1120" i="46" a="1"/>
  <c r="H1120" i="46" s="1"/>
  <c r="H629" i="46" a="1"/>
  <c r="H629" i="46" s="1"/>
  <c r="I1321" i="46" a="1"/>
  <c r="I1321" i="46" s="1"/>
  <c r="I18" i="46" a="1"/>
  <c r="I18" i="46" s="1"/>
  <c r="B18" i="2" s="1"/>
  <c r="I1408" i="46" a="1"/>
  <c r="I1408" i="46" s="1"/>
  <c r="I1008" i="46" a="1"/>
  <c r="I1008" i="46" s="1"/>
  <c r="I568" i="46" a="1"/>
  <c r="I568" i="46" s="1"/>
  <c r="I975" i="46" a="1"/>
  <c r="I975" i="46" s="1"/>
  <c r="H104" i="46" a="1"/>
  <c r="H104" i="46" s="1"/>
  <c r="A104" i="2" s="1"/>
  <c r="H104" i="2" s="1"/>
  <c r="H1571" i="46" a="1"/>
  <c r="H1571" i="46" s="1"/>
  <c r="H1460" i="46" a="1"/>
  <c r="H1460" i="46" s="1"/>
  <c r="H805" i="46" a="1"/>
  <c r="H805" i="46" s="1"/>
  <c r="H801" i="46" a="1"/>
  <c r="H801" i="46" s="1"/>
  <c r="H1218" i="46" a="1"/>
  <c r="H1218" i="46" s="1"/>
  <c r="H1451" i="46" a="1"/>
  <c r="H1451" i="46" s="1"/>
  <c r="H413" i="46" a="1"/>
  <c r="H413" i="46" s="1"/>
  <c r="A413" i="2" s="1"/>
  <c r="H413" i="2" s="1"/>
  <c r="H1526" i="46" a="1"/>
  <c r="H1526" i="46" s="1"/>
  <c r="H769" i="46" a="1"/>
  <c r="H769" i="46" s="1"/>
  <c r="H1351" i="46" a="1"/>
  <c r="H1351" i="46" s="1"/>
  <c r="H301" i="46" a="1"/>
  <c r="H301" i="46" s="1"/>
  <c r="A301" i="2" s="1"/>
  <c r="H301" i="2" s="1"/>
  <c r="H1372" i="46" a="1"/>
  <c r="H1372" i="46" s="1"/>
  <c r="H1243" i="46" a="1"/>
  <c r="H1243" i="46" s="1"/>
  <c r="H647" i="46" a="1"/>
  <c r="H647" i="46" s="1"/>
  <c r="H999" i="46" a="1"/>
  <c r="H999" i="46" s="1"/>
  <c r="H890" i="46" a="1"/>
  <c r="H890" i="46" s="1"/>
  <c r="H664" i="46" a="1"/>
  <c r="H664" i="46" s="1"/>
  <c r="H1265" i="46" a="1"/>
  <c r="H1265" i="46" s="1"/>
  <c r="H743" i="46" a="1"/>
  <c r="H743" i="46" s="1"/>
  <c r="H1071" i="46" a="1"/>
  <c r="H1071" i="46" s="1"/>
  <c r="H666" i="46" a="1"/>
  <c r="H666" i="46" s="1"/>
  <c r="G458" i="2"/>
  <c r="H894" i="46" a="1"/>
  <c r="H894" i="46" s="1"/>
  <c r="H651" i="46" a="1"/>
  <c r="H651" i="46" s="1"/>
  <c r="H724" i="46" a="1"/>
  <c r="H724" i="46" s="1"/>
  <c r="H456" i="46" a="1"/>
  <c r="H456" i="46" s="1"/>
  <c r="A456" i="2" s="1"/>
  <c r="H456" i="2" s="1"/>
  <c r="H1343" i="46" a="1"/>
  <c r="H1343" i="46" s="1"/>
  <c r="H1511" i="46" a="1"/>
  <c r="H1511" i="46" s="1"/>
  <c r="H1146" i="46" a="1"/>
  <c r="H1146" i="46" s="1"/>
  <c r="H1209" i="46" a="1"/>
  <c r="H1209" i="46" s="1"/>
  <c r="I1498" i="46" a="1"/>
  <c r="I1498" i="46" s="1"/>
  <c r="I570" i="46" a="1"/>
  <c r="I570" i="46" s="1"/>
  <c r="I861" i="46" a="1"/>
  <c r="I861" i="46" s="1"/>
  <c r="H1221" i="46" a="1"/>
  <c r="H1221" i="46" s="1"/>
  <c r="H1367" i="46" a="1"/>
  <c r="H1367" i="46" s="1"/>
  <c r="H1317" i="46" a="1"/>
  <c r="H1317" i="46" s="1"/>
  <c r="H429" i="46" a="1"/>
  <c r="H429" i="46" s="1"/>
  <c r="A429" i="2" s="1"/>
  <c r="H429" i="2" s="1"/>
  <c r="H1248" i="46" a="1"/>
  <c r="H1248" i="46" s="1"/>
  <c r="H1409" i="46" a="1"/>
  <c r="H1409" i="46" s="1"/>
  <c r="H1237" i="46" a="1"/>
  <c r="H1237" i="46" s="1"/>
  <c r="I361" i="46" a="1"/>
  <c r="I361" i="46" s="1"/>
  <c r="B361" i="2" s="1"/>
  <c r="I1431" i="46" a="1"/>
  <c r="I1431" i="46" s="1"/>
  <c r="I1103" i="46" a="1"/>
  <c r="I1103" i="46" s="1"/>
  <c r="I594" i="46" a="1"/>
  <c r="I594" i="46" s="1"/>
  <c r="H1154" i="46" a="1"/>
  <c r="H1154" i="46" s="1"/>
  <c r="H911" i="46" a="1"/>
  <c r="H911" i="46" s="1"/>
  <c r="H1213" i="46" a="1"/>
  <c r="H1213" i="46" s="1"/>
  <c r="H322" i="46" a="1"/>
  <c r="H322" i="46" s="1"/>
  <c r="A322" i="2" s="1"/>
  <c r="H322" i="2" s="1"/>
  <c r="H1236" i="46" a="1"/>
  <c r="H1236" i="46" s="1"/>
  <c r="H1429" i="46" a="1"/>
  <c r="H1429" i="46" s="1"/>
  <c r="I460" i="46" a="1"/>
  <c r="I460" i="46" s="1"/>
  <c r="B460" i="2" s="1"/>
  <c r="I504" i="46" a="1"/>
  <c r="I504" i="46" s="1"/>
  <c r="I1205" i="46" a="1"/>
  <c r="I1205" i="46" s="1"/>
  <c r="I1250" i="46" a="1"/>
  <c r="I1250" i="46" s="1"/>
  <c r="I818" i="46" a="1"/>
  <c r="I818" i="46" s="1"/>
  <c r="H448" i="46" a="1"/>
  <c r="H448" i="46" s="1"/>
  <c r="A448" i="2" s="1"/>
  <c r="H448" i="2" s="1"/>
  <c r="H1386" i="46" a="1"/>
  <c r="H1386" i="46" s="1"/>
  <c r="I372" i="46" a="1"/>
  <c r="I372" i="46" s="1"/>
  <c r="B372" i="2" s="1"/>
  <c r="H315" i="46" a="1"/>
  <c r="H315" i="46" s="1"/>
  <c r="A315" i="2" s="1"/>
  <c r="H315" i="2" s="1"/>
  <c r="H835" i="46" a="1"/>
  <c r="H835" i="46" s="1"/>
  <c r="H923" i="46" a="1"/>
  <c r="H923" i="46" s="1"/>
  <c r="H936" i="46" a="1"/>
  <c r="H936" i="46" s="1"/>
  <c r="H1389" i="46" a="1"/>
  <c r="H1389" i="46" s="1"/>
  <c r="H1190" i="46" a="1"/>
  <c r="H1190" i="46" s="1"/>
  <c r="H607" i="46" a="1"/>
  <c r="H607" i="46" s="1"/>
  <c r="H790" i="46" a="1"/>
  <c r="H790" i="46" s="1"/>
  <c r="H564" i="46" a="1"/>
  <c r="H564" i="46" s="1"/>
  <c r="I1452" i="46" a="1"/>
  <c r="I1452" i="46" s="1"/>
  <c r="H1219" i="46" a="1"/>
  <c r="H1219" i="46" s="1"/>
  <c r="H1394" i="46" a="1"/>
  <c r="H1394" i="46" s="1"/>
  <c r="H1160" i="46" a="1"/>
  <c r="H1160" i="46" s="1"/>
  <c r="H318" i="46" a="1"/>
  <c r="H318" i="46" s="1"/>
  <c r="A318" i="2" s="1"/>
  <c r="H318" i="2" s="1"/>
  <c r="H726" i="46" a="1"/>
  <c r="H726" i="46" s="1"/>
  <c r="H121" i="46" a="1"/>
  <c r="H121" i="46" s="1"/>
  <c r="A121" i="2" s="1"/>
  <c r="H121" i="2" s="1"/>
  <c r="H1277" i="46" a="1"/>
  <c r="H1277" i="46" s="1"/>
  <c r="H435" i="46" a="1"/>
  <c r="H435" i="46" s="1"/>
  <c r="A435" i="2" s="1"/>
  <c r="H435" i="2" s="1"/>
  <c r="H707" i="46" a="1"/>
  <c r="H707" i="46" s="1"/>
  <c r="H501" i="46" a="1"/>
  <c r="H501" i="46" s="1"/>
  <c r="D308" i="2"/>
  <c r="F458" i="2"/>
  <c r="I573" i="46" a="1"/>
  <c r="I573" i="46" s="1"/>
  <c r="H1165" i="46" a="1"/>
  <c r="H1165" i="46" s="1"/>
  <c r="H546" i="46" a="1"/>
  <c r="H546" i="46" s="1"/>
  <c r="H1549" i="46" a="1"/>
  <c r="H1549" i="46" s="1"/>
  <c r="H637" i="46" a="1"/>
  <c r="H637" i="46" s="1"/>
  <c r="H1006" i="46" a="1"/>
  <c r="H1006" i="46" s="1"/>
  <c r="H271" i="46" a="1"/>
  <c r="H271" i="46" s="1"/>
  <c r="A271" i="2" s="1"/>
  <c r="H271" i="2" s="1"/>
  <c r="H19" i="46" a="1"/>
  <c r="H19" i="46" s="1"/>
  <c r="A19" i="2" s="1"/>
  <c r="H19" i="2" s="1"/>
  <c r="I1441" i="46" a="1"/>
  <c r="I1441" i="46" s="1"/>
  <c r="I645" i="46" a="1"/>
  <c r="I645" i="46" s="1"/>
  <c r="I301" i="46" a="1"/>
  <c r="I301" i="46" s="1"/>
  <c r="B301" i="2" s="1"/>
  <c r="H996" i="46" a="1"/>
  <c r="H996" i="46" s="1"/>
  <c r="H109" i="46" a="1"/>
  <c r="H109" i="46" s="1"/>
  <c r="A109" i="2" s="1"/>
  <c r="H109" i="2" s="1"/>
  <c r="H1228" i="46" a="1"/>
  <c r="H1228" i="46" s="1"/>
  <c r="H299" i="46" a="1"/>
  <c r="H299" i="46" s="1"/>
  <c r="A299" i="2" s="1"/>
  <c r="H299" i="2" s="1"/>
  <c r="H369" i="46" a="1"/>
  <c r="H369" i="46" s="1"/>
  <c r="A369" i="2" s="1"/>
  <c r="H369" i="2" s="1"/>
  <c r="H603" i="46" a="1"/>
  <c r="H603" i="46" s="1"/>
  <c r="H1109" i="46" a="1"/>
  <c r="H1109" i="46" s="1"/>
  <c r="I57" i="46" a="1"/>
  <c r="I57" i="46" s="1"/>
  <c r="B57" i="2" s="1"/>
  <c r="I1003" i="46" a="1"/>
  <c r="I1003" i="46" s="1"/>
  <c r="I15" i="46" a="1"/>
  <c r="I15" i="46" s="1"/>
  <c r="B15" i="2" s="1"/>
  <c r="I628" i="46" a="1"/>
  <c r="I628" i="46" s="1"/>
  <c r="H1520" i="46" a="1"/>
  <c r="H1520" i="46" s="1"/>
  <c r="H206" i="46" a="1"/>
  <c r="H206" i="46" s="1"/>
  <c r="A206" i="2" s="1"/>
  <c r="H206" i="2" s="1"/>
  <c r="H145" i="46" a="1"/>
  <c r="H145" i="46" s="1"/>
  <c r="A145" i="2" s="1"/>
  <c r="H145" i="2" s="1"/>
  <c r="H584" i="46" a="1"/>
  <c r="H584" i="46" s="1"/>
  <c r="H506" i="46" a="1"/>
  <c r="H506" i="46" s="1"/>
  <c r="H1501" i="46" a="1"/>
  <c r="H1501" i="46" s="1"/>
  <c r="I1133" i="46" a="1"/>
  <c r="I1133" i="46" s="1"/>
  <c r="I998" i="46" a="1"/>
  <c r="I998" i="46" s="1"/>
  <c r="I1557" i="46" a="1"/>
  <c r="I1557" i="46" s="1"/>
  <c r="I346" i="46" a="1"/>
  <c r="I346" i="46" s="1"/>
  <c r="B346" i="2" s="1"/>
  <c r="H1299" i="46" a="1"/>
  <c r="H1299" i="46" s="1"/>
  <c r="H166" i="46" a="1"/>
  <c r="H166" i="46" s="1"/>
  <c r="A166" i="2" s="1"/>
  <c r="H166" i="2" s="1"/>
  <c r="I683" i="46" a="1"/>
  <c r="I683" i="46" s="1"/>
  <c r="H1518" i="46" a="1"/>
  <c r="H1518" i="46" s="1"/>
  <c r="H710" i="46" a="1"/>
  <c r="H710" i="46" s="1"/>
  <c r="H1142" i="46" a="1"/>
  <c r="H1142" i="46" s="1"/>
  <c r="H245" i="46" a="1"/>
  <c r="H245" i="46" s="1"/>
  <c r="A245" i="2" s="1"/>
  <c r="H245" i="2" s="1"/>
  <c r="H154" i="46" a="1"/>
  <c r="H154" i="46" s="1"/>
  <c r="A154" i="2" s="1"/>
  <c r="H154" i="2" s="1"/>
  <c r="H645" i="46" a="1"/>
  <c r="H645" i="46" s="1"/>
  <c r="H490" i="46" a="1"/>
  <c r="H490" i="46" s="1"/>
  <c r="A490" i="2" s="1"/>
  <c r="H490" i="2" s="1"/>
  <c r="H355" i="46" a="1"/>
  <c r="H355" i="46" s="1"/>
  <c r="A355" i="2" s="1"/>
  <c r="H355" i="2" s="1"/>
  <c r="H1403" i="46" a="1"/>
  <c r="H1403" i="46" s="1"/>
  <c r="H706" i="46" a="1"/>
  <c r="H706" i="46" s="1"/>
  <c r="H1309" i="46" a="1"/>
  <c r="H1309" i="46" s="1"/>
  <c r="H213" i="46" a="1"/>
  <c r="H213" i="46" s="1"/>
  <c r="A213" i="2" s="1"/>
  <c r="H213" i="2" s="1"/>
  <c r="H200" i="46" a="1"/>
  <c r="H200" i="46" s="1"/>
  <c r="A200" i="2" s="1"/>
  <c r="H200" i="2" s="1"/>
  <c r="H291" i="46" a="1"/>
  <c r="H291" i="46" s="1"/>
  <c r="A291" i="2" s="1"/>
  <c r="H291" i="2" s="1"/>
  <c r="H535" i="46" a="1"/>
  <c r="H535" i="46" s="1"/>
  <c r="H573" i="46" a="1"/>
  <c r="H573" i="46" s="1"/>
  <c r="H976" i="46" a="1"/>
  <c r="H976" i="46" s="1"/>
  <c r="H899" i="46" a="1"/>
  <c r="H899" i="46" s="1"/>
  <c r="H192" i="46" a="1"/>
  <c r="H192" i="46" s="1"/>
  <c r="A192" i="2" s="1"/>
  <c r="H192" i="2" s="1"/>
  <c r="H1241" i="46" a="1"/>
  <c r="H1241" i="46" s="1"/>
  <c r="H480" i="46" a="1"/>
  <c r="H480" i="46" s="1"/>
  <c r="A480" i="2" s="1"/>
  <c r="H480" i="2" s="1"/>
  <c r="H913" i="46" a="1"/>
  <c r="H913" i="46" s="1"/>
  <c r="H212" i="46" a="1"/>
  <c r="H212" i="46" s="1"/>
  <c r="A212" i="2" s="1"/>
  <c r="H212" i="2" s="1"/>
  <c r="H954" i="46" a="1"/>
  <c r="H954" i="46" s="1"/>
  <c r="H1332" i="46" a="1"/>
  <c r="H1332" i="46" s="1"/>
  <c r="H1436" i="46" a="1"/>
  <c r="H1436" i="46" s="1"/>
  <c r="I764" i="46" a="1"/>
  <c r="I764" i="46" s="1"/>
  <c r="I7" i="46" a="1"/>
  <c r="I7" i="46" s="1"/>
  <c r="B7" i="2" s="1"/>
  <c r="I393" i="46" a="1"/>
  <c r="I393" i="46" s="1"/>
  <c r="B393" i="2" s="1"/>
  <c r="H926" i="46" a="1"/>
  <c r="H926" i="46" s="1"/>
  <c r="H1001" i="46" a="1"/>
  <c r="H1001" i="46" s="1"/>
  <c r="H391" i="46" a="1"/>
  <c r="H391" i="46" s="1"/>
  <c r="A391" i="2" s="1"/>
  <c r="H391" i="2" s="1"/>
  <c r="H973" i="46" a="1"/>
  <c r="H973" i="46" s="1"/>
  <c r="H1345" i="46" a="1"/>
  <c r="H1345" i="46" s="1"/>
  <c r="H1156" i="46" a="1"/>
  <c r="H1156" i="46" s="1"/>
  <c r="H606" i="46" a="1"/>
  <c r="H606" i="46" s="1"/>
  <c r="I635" i="46" a="1"/>
  <c r="I635" i="46" s="1"/>
  <c r="I371" i="46" a="1"/>
  <c r="I371" i="46" s="1"/>
  <c r="B371" i="2" s="1"/>
  <c r="I866" i="46" a="1"/>
  <c r="I866" i="46" s="1"/>
  <c r="H1371" i="46" a="1"/>
  <c r="H1371" i="46" s="1"/>
  <c r="H1167" i="46" a="1"/>
  <c r="H1167" i="46" s="1"/>
  <c r="H477" i="46" a="1"/>
  <c r="H477" i="46" s="1"/>
  <c r="A477" i="2" s="1"/>
  <c r="H477" i="2" s="1"/>
  <c r="H416" i="46" a="1"/>
  <c r="H416" i="46" s="1"/>
  <c r="A416" i="2" s="1"/>
  <c r="H416" i="2" s="1"/>
  <c r="H195" i="46" a="1"/>
  <c r="H195" i="46" s="1"/>
  <c r="A195" i="2" s="1"/>
  <c r="H195" i="2" s="1"/>
  <c r="H227" i="46" a="1"/>
  <c r="H227" i="46" s="1"/>
  <c r="A227" i="2" s="1"/>
  <c r="H227" i="2" s="1"/>
  <c r="H478" i="46" a="1"/>
  <c r="H478" i="46" s="1"/>
  <c r="A478" i="2" s="1"/>
  <c r="H478" i="2" s="1"/>
  <c r="I684" i="46" a="1"/>
  <c r="I684" i="46" s="1"/>
  <c r="I468" i="46" a="1"/>
  <c r="I468" i="46" s="1"/>
  <c r="B468" i="2" s="1"/>
  <c r="I469" i="46" a="1"/>
  <c r="I469" i="46" s="1"/>
  <c r="B469" i="2" s="1"/>
  <c r="I546" i="46" a="1"/>
  <c r="I546" i="46" s="1"/>
  <c r="H1019" i="46" a="1"/>
  <c r="H1019" i="46" s="1"/>
  <c r="H763" i="46" a="1"/>
  <c r="H763" i="46" s="1"/>
  <c r="H157" i="46" a="1"/>
  <c r="H157" i="46" s="1"/>
  <c r="A157" i="2" s="1"/>
  <c r="H157" i="2" s="1"/>
  <c r="H680" i="46" a="1"/>
  <c r="H680" i="46" s="1"/>
  <c r="H1366" i="46" a="1"/>
  <c r="H1366" i="46" s="1"/>
  <c r="H1379" i="46" a="1"/>
  <c r="H1379" i="46" s="1"/>
  <c r="H1282" i="46" a="1"/>
  <c r="H1282" i="46" s="1"/>
  <c r="I682" i="46" a="1"/>
  <c r="I682" i="46" s="1"/>
  <c r="H241" i="46" a="1"/>
  <c r="H241" i="46" s="1"/>
  <c r="A241" i="2" s="1"/>
  <c r="H241" i="2" s="1"/>
  <c r="H1131" i="46" a="1"/>
  <c r="H1131" i="46" s="1"/>
  <c r="H614" i="46" a="1"/>
  <c r="H614" i="46" s="1"/>
  <c r="H415" i="46" a="1"/>
  <c r="H415" i="46" s="1"/>
  <c r="A415" i="2" s="1"/>
  <c r="H415" i="2" s="1"/>
  <c r="H1057" i="46" a="1"/>
  <c r="H1057" i="46" s="1"/>
  <c r="H384" i="46" a="1"/>
  <c r="H384" i="46" s="1"/>
  <c r="A384" i="2" s="1"/>
  <c r="H384" i="2" s="1"/>
  <c r="H802" i="46" a="1"/>
  <c r="H802" i="46" s="1"/>
  <c r="H400" i="46" a="1"/>
  <c r="H400" i="46" s="1"/>
  <c r="A400" i="2" s="1"/>
  <c r="H400" i="2" s="1"/>
  <c r="H829" i="46" a="1"/>
  <c r="H829" i="46" s="1"/>
  <c r="H1480" i="46" a="1"/>
  <c r="H1480" i="46" s="1"/>
  <c r="H1233" i="46" a="1"/>
  <c r="H1233" i="46" s="1"/>
  <c r="H1503" i="46" a="1"/>
  <c r="H1503" i="46" s="1"/>
  <c r="H789" i="46" a="1"/>
  <c r="H789" i="46" s="1"/>
  <c r="H466" i="46" a="1"/>
  <c r="H466" i="46" s="1"/>
  <c r="A466" i="2" s="1"/>
  <c r="H466" i="2" s="1"/>
  <c r="H1440" i="46" a="1"/>
  <c r="H1440" i="46" s="1"/>
  <c r="H572" i="46" a="1"/>
  <c r="H572" i="46" s="1"/>
  <c r="H579" i="46" a="1"/>
  <c r="H579" i="46" s="1"/>
  <c r="H662" i="46" a="1"/>
  <c r="H662" i="46" s="1"/>
  <c r="H761" i="46" a="1"/>
  <c r="H761" i="46" s="1"/>
  <c r="H445" i="46" a="1"/>
  <c r="H445" i="46" s="1"/>
  <c r="A445" i="2" s="1"/>
  <c r="H445" i="2" s="1"/>
  <c r="H260" i="46" a="1"/>
  <c r="H260" i="46" s="1"/>
  <c r="A260" i="2" s="1"/>
  <c r="H260" i="2" s="1"/>
  <c r="H356" i="46" a="1"/>
  <c r="H356" i="46" s="1"/>
  <c r="A356" i="2" s="1"/>
  <c r="H356" i="2" s="1"/>
  <c r="H152" i="46" a="1"/>
  <c r="H152" i="46" s="1"/>
  <c r="A152" i="2" s="1"/>
  <c r="H152" i="2" s="1"/>
  <c r="H687" i="46" a="1"/>
  <c r="H687" i="46" s="1"/>
  <c r="H365" i="46" a="1"/>
  <c r="H365" i="46" s="1"/>
  <c r="A365" i="2" s="1"/>
  <c r="H365" i="2" s="1"/>
  <c r="D487" i="2"/>
  <c r="Q440" i="2"/>
  <c r="G440" i="2"/>
  <c r="F365" i="2"/>
  <c r="H496" i="46" a="1"/>
  <c r="H496" i="46" s="1"/>
  <c r="A496" i="2" s="1"/>
  <c r="H496" i="2" s="1"/>
  <c r="H1339" i="46" a="1"/>
  <c r="H1339" i="46" s="1"/>
  <c r="H1240" i="46" a="1"/>
  <c r="H1240" i="46" s="1"/>
  <c r="H1180" i="46" a="1"/>
  <c r="H1180" i="46" s="1"/>
  <c r="H720" i="46" a="1"/>
  <c r="H720" i="46" s="1"/>
  <c r="H560" i="46" a="1"/>
  <c r="H560" i="46" s="1"/>
  <c r="H364" i="46" a="1"/>
  <c r="H364" i="46" s="1"/>
  <c r="A364" i="2" s="1"/>
  <c r="H364" i="2" s="1"/>
  <c r="H419" i="46" a="1"/>
  <c r="H419" i="46" s="1"/>
  <c r="A419" i="2" s="1"/>
  <c r="H419" i="2" s="1"/>
  <c r="H1093" i="46" a="1"/>
  <c r="H1093" i="46" s="1"/>
  <c r="H775" i="46" a="1"/>
  <c r="H775" i="46" s="1"/>
  <c r="H160" i="46" a="1"/>
  <c r="H160" i="46" s="1"/>
  <c r="A160" i="2" s="1"/>
  <c r="H160" i="2" s="1"/>
  <c r="F487" i="2"/>
  <c r="G365" i="2"/>
  <c r="Q455" i="2"/>
  <c r="E455" i="2"/>
  <c r="H1143" i="46" a="1"/>
  <c r="H1143" i="46" s="1"/>
  <c r="H37" i="46" a="1"/>
  <c r="H37" i="46" s="1"/>
  <c r="A37" i="2" s="1"/>
  <c r="H37" i="2" s="1"/>
  <c r="H250" i="46" a="1"/>
  <c r="H250" i="46" s="1"/>
  <c r="A250" i="2" s="1"/>
  <c r="H250" i="2" s="1"/>
  <c r="H51" i="46" a="1"/>
  <c r="H51" i="46" s="1"/>
  <c r="A51" i="2" s="1"/>
  <c r="H51" i="2" s="1"/>
  <c r="H780" i="46" a="1"/>
  <c r="H780" i="46" s="1"/>
  <c r="H1552" i="46" a="1"/>
  <c r="H1552" i="46" s="1"/>
  <c r="H246" i="46" a="1"/>
  <c r="H246" i="46" s="1"/>
  <c r="A246" i="2" s="1"/>
  <c r="H246" i="2" s="1"/>
  <c r="H1555" i="46" a="1"/>
  <c r="H1555" i="46" s="1"/>
  <c r="H566" i="46" a="1"/>
  <c r="H566" i="46" s="1"/>
  <c r="H674" i="46" a="1"/>
  <c r="H674" i="46" s="1"/>
  <c r="H968" i="46" a="1"/>
  <c r="H968" i="46" s="1"/>
  <c r="H776" i="46" a="1"/>
  <c r="H776" i="46" s="1"/>
  <c r="G455" i="2"/>
  <c r="D455" i="2"/>
  <c r="H692" i="46" a="1"/>
  <c r="H692" i="46" s="1"/>
  <c r="H56" i="46" a="1"/>
  <c r="H56" i="46" s="1"/>
  <c r="A56" i="2" s="1"/>
  <c r="H56" i="2" s="1"/>
  <c r="H526" i="46" a="1"/>
  <c r="H526" i="46" s="1"/>
  <c r="H110" i="46" a="1"/>
  <c r="H110" i="46" s="1"/>
  <c r="A110" i="2" s="1"/>
  <c r="H110" i="2" s="1"/>
  <c r="H1488" i="46" a="1"/>
  <c r="H1488" i="46" s="1"/>
  <c r="H1206" i="46" a="1"/>
  <c r="H1206" i="46" s="1"/>
  <c r="H61" i="46" a="1"/>
  <c r="H61" i="46" s="1"/>
  <c r="A61" i="2" s="1"/>
  <c r="H61" i="2" s="1"/>
  <c r="H1263" i="46" a="1"/>
  <c r="H1263" i="46" s="1"/>
  <c r="H678" i="46" a="1"/>
  <c r="H678" i="46" s="1"/>
  <c r="E194" i="2"/>
  <c r="H568" i="46" a="1"/>
  <c r="H568" i="46" s="1"/>
  <c r="H1368" i="46" a="1"/>
  <c r="H1368" i="46" s="1"/>
  <c r="H1159" i="46" a="1"/>
  <c r="H1159" i="46" s="1"/>
  <c r="H623" i="46" a="1"/>
  <c r="H623" i="46" s="1"/>
  <c r="H1266" i="46" a="1"/>
  <c r="H1266" i="46" s="1"/>
  <c r="H909" i="46" a="1"/>
  <c r="H909" i="46" s="1"/>
  <c r="H1208" i="46" a="1"/>
  <c r="H1208" i="46" s="1"/>
  <c r="H427" i="46" a="1"/>
  <c r="H427" i="46" s="1"/>
  <c r="A427" i="2" s="1"/>
  <c r="H427" i="2" s="1"/>
  <c r="D18" i="2"/>
  <c r="H873" i="46" a="1"/>
  <c r="H873" i="46" s="1"/>
  <c r="H1483" i="46" a="1"/>
  <c r="H1483" i="46" s="1"/>
  <c r="G96" i="2"/>
  <c r="H311" i="46" a="1"/>
  <c r="H311" i="46" s="1"/>
  <c r="A311" i="2" s="1"/>
  <c r="H311" i="2" s="1"/>
  <c r="H1466" i="46" a="1"/>
  <c r="H1466" i="46" s="1"/>
  <c r="H378" i="46" a="1"/>
  <c r="H378" i="46" s="1"/>
  <c r="A378" i="2" s="1"/>
  <c r="H378" i="2" s="1"/>
  <c r="H539" i="46" a="1"/>
  <c r="H539" i="46" s="1"/>
  <c r="H1065" i="46" a="1"/>
  <c r="H1065" i="46" s="1"/>
  <c r="H941" i="46" a="1"/>
  <c r="H941" i="46" s="1"/>
  <c r="H643" i="46" a="1"/>
  <c r="H643" i="46" s="1"/>
  <c r="H676" i="46" a="1"/>
  <c r="H676" i="46" s="1"/>
  <c r="H1015" i="46" a="1"/>
  <c r="H1015" i="46" s="1"/>
  <c r="H95" i="46" a="1"/>
  <c r="H95" i="46" s="1"/>
  <c r="A95" i="2" s="1"/>
  <c r="H95" i="2" s="1"/>
  <c r="H806" i="46" a="1"/>
  <c r="H806" i="46" s="1"/>
  <c r="H1391" i="46" a="1"/>
  <c r="H1391" i="46" s="1"/>
  <c r="H17" i="46" a="1"/>
  <c r="H17" i="46" s="1"/>
  <c r="A17" i="2" s="1"/>
  <c r="H98" i="46" a="1"/>
  <c r="H98" i="46" s="1"/>
  <c r="A98" i="2" s="1"/>
  <c r="H98" i="2" s="1"/>
  <c r="H1036" i="46" a="1"/>
  <c r="H1036" i="46" s="1"/>
  <c r="H1005" i="46" a="1"/>
  <c r="H1005" i="46" s="1"/>
  <c r="H1323" i="46" a="1"/>
  <c r="H1323" i="46" s="1"/>
  <c r="H599" i="46" a="1"/>
  <c r="H599" i="46" s="1"/>
  <c r="H1327" i="46" a="1"/>
  <c r="H1327" i="46" s="1"/>
  <c r="H1158" i="46" a="1"/>
  <c r="H1158" i="46" s="1"/>
  <c r="H636" i="46" a="1"/>
  <c r="H636" i="46" s="1"/>
  <c r="H1052" i="46" a="1"/>
  <c r="H1052" i="46" s="1"/>
  <c r="Q438" i="2"/>
  <c r="H1041" i="46" a="1"/>
  <c r="H1041" i="46" s="1"/>
  <c r="H38" i="46" a="1"/>
  <c r="H38" i="46" s="1"/>
  <c r="A38" i="2" s="1"/>
  <c r="H38" i="2" s="1"/>
  <c r="H1569" i="46" a="1"/>
  <c r="H1569" i="46" s="1"/>
  <c r="H1398" i="46" a="1"/>
  <c r="H1398" i="46" s="1"/>
  <c r="H1390" i="46" a="1"/>
  <c r="H1390" i="46" s="1"/>
  <c r="H283" i="46" a="1"/>
  <c r="H283" i="46" s="1"/>
  <c r="A283" i="2" s="1"/>
  <c r="H283" i="2" s="1"/>
  <c r="H476" i="46" a="1"/>
  <c r="H476" i="46" s="1"/>
  <c r="A476" i="2" s="1"/>
  <c r="H476" i="2" s="1"/>
  <c r="H242" i="46" a="1"/>
  <c r="H242" i="46" s="1"/>
  <c r="A242" i="2" s="1"/>
  <c r="H242" i="2" s="1"/>
  <c r="H844" i="46" a="1"/>
  <c r="H844" i="46" s="1"/>
  <c r="H519" i="46" a="1"/>
  <c r="H519" i="46" s="1"/>
  <c r="H460" i="46" a="1"/>
  <c r="H460" i="46" s="1"/>
  <c r="A460" i="2" s="1"/>
  <c r="H460" i="2" s="1"/>
  <c r="H389" i="46" a="1"/>
  <c r="H389" i="46" s="1"/>
  <c r="A389" i="2" s="1"/>
  <c r="H389" i="2" s="1"/>
  <c r="H1512" i="46" a="1"/>
  <c r="H1512" i="46" s="1"/>
  <c r="H1513" i="46" a="1"/>
  <c r="H1513" i="46" s="1"/>
  <c r="H1048" i="46" a="1"/>
  <c r="H1048" i="46" s="1"/>
  <c r="H1106" i="46" a="1"/>
  <c r="H1106" i="46" s="1"/>
  <c r="H423" i="46" a="1"/>
  <c r="H423" i="46" s="1"/>
  <c r="A423" i="2" s="1"/>
  <c r="H423" i="2" s="1"/>
  <c r="H1306" i="46" a="1"/>
  <c r="H1306" i="46" s="1"/>
  <c r="H188" i="46" a="1"/>
  <c r="H188" i="46" s="1"/>
  <c r="A188" i="2" s="1"/>
  <c r="H188" i="2" s="1"/>
  <c r="H848" i="46" a="1"/>
  <c r="H848" i="46" s="1"/>
  <c r="H54" i="46" a="1"/>
  <c r="H54" i="46" s="1"/>
  <c r="A54" i="2" s="1"/>
  <c r="H54" i="2" s="1"/>
  <c r="H1469" i="46" a="1"/>
  <c r="H1469" i="46" s="1"/>
  <c r="H310" i="46" a="1"/>
  <c r="H310" i="46" s="1"/>
  <c r="A310" i="2" s="1"/>
  <c r="H310" i="2" s="1"/>
  <c r="H992" i="46" a="1"/>
  <c r="H992" i="46" s="1"/>
  <c r="H927" i="46" a="1"/>
  <c r="H927" i="46" s="1"/>
  <c r="H1478" i="46" a="1"/>
  <c r="H1478" i="46" s="1"/>
  <c r="H229" i="46" a="1"/>
  <c r="H229" i="46" s="1"/>
  <c r="A229" i="2" s="1"/>
  <c r="H229" i="2" s="1"/>
  <c r="H1449" i="46" a="1"/>
  <c r="H1449" i="46" s="1"/>
  <c r="H343" i="46" a="1"/>
  <c r="H343" i="46" s="1"/>
  <c r="A343" i="2" s="1"/>
  <c r="H343" i="2" s="1"/>
  <c r="H1010" i="46" a="1"/>
  <c r="H1010" i="46" s="1"/>
  <c r="Q437" i="2"/>
  <c r="G466" i="2"/>
  <c r="F272" i="2"/>
  <c r="G272" i="2" s="1"/>
  <c r="I338" i="46" a="1"/>
  <c r="I338" i="46" s="1"/>
  <c r="B338" i="2" s="1"/>
  <c r="H1257" i="46" a="1"/>
  <c r="H1257" i="46" s="1"/>
  <c r="H1126" i="46" a="1"/>
  <c r="H1126" i="46" s="1"/>
  <c r="H1097" i="46" a="1"/>
  <c r="H1097" i="46" s="1"/>
  <c r="H393" i="46" a="1"/>
  <c r="H393" i="46" s="1"/>
  <c r="A393" i="2" s="1"/>
  <c r="H393" i="2" s="1"/>
  <c r="H781" i="46" a="1"/>
  <c r="H781" i="46" s="1"/>
  <c r="H1414" i="46" a="1"/>
  <c r="H1414" i="46" s="1"/>
  <c r="H1235" i="46" a="1"/>
  <c r="H1235" i="46" s="1"/>
  <c r="H1067" i="46" a="1"/>
  <c r="H1067" i="46" s="1"/>
  <c r="H1393" i="46" a="1"/>
  <c r="H1393" i="46" s="1"/>
  <c r="H891" i="46" a="1"/>
  <c r="H891" i="46" s="1"/>
  <c r="H228" i="46" a="1"/>
  <c r="H228" i="46" s="1"/>
  <c r="A228" i="2" s="1"/>
  <c r="H228" i="2" s="1"/>
  <c r="H809" i="46" a="1"/>
  <c r="H809" i="46" s="1"/>
  <c r="H951" i="46" a="1"/>
  <c r="H951" i="46" s="1"/>
  <c r="H616" i="46" a="1"/>
  <c r="H616" i="46" s="1"/>
  <c r="H1310" i="46" a="1"/>
  <c r="H1310" i="46" s="1"/>
  <c r="H958" i="46" a="1"/>
  <c r="H958" i="46" s="1"/>
  <c r="H183" i="46" a="1"/>
  <c r="H183" i="46" s="1"/>
  <c r="A183" i="2" s="1"/>
  <c r="H183" i="2" s="1"/>
  <c r="H162" i="46" a="1"/>
  <c r="H162" i="46" s="1"/>
  <c r="A162" i="2" s="1"/>
  <c r="H162" i="2" s="1"/>
  <c r="H1260" i="46" a="1"/>
  <c r="H1260" i="46" s="1"/>
  <c r="H493" i="46" a="1"/>
  <c r="H493" i="46" s="1"/>
  <c r="A493" i="2" s="1"/>
  <c r="H493" i="2" s="1"/>
  <c r="H1470" i="46" a="1"/>
  <c r="H1470" i="46" s="1"/>
  <c r="H1169" i="46" a="1"/>
  <c r="H1169" i="46" s="1"/>
  <c r="H1173" i="46" a="1"/>
  <c r="H1173" i="46" s="1"/>
  <c r="D8" i="2"/>
  <c r="E412" i="2"/>
  <c r="H1565" i="46" a="1"/>
  <c r="H1565" i="46" s="1"/>
  <c r="I461" i="46" a="1"/>
  <c r="I461" i="46" s="1"/>
  <c r="B461" i="2" s="1"/>
  <c r="H554" i="46" a="1"/>
  <c r="H554" i="46" s="1"/>
  <c r="H632" i="46" a="1"/>
  <c r="H632" i="46" s="1"/>
  <c r="H230" i="46" a="1"/>
  <c r="H230" i="46" s="1"/>
  <c r="A230" i="2" s="1"/>
  <c r="H230" i="2" s="1"/>
  <c r="H97" i="46" a="1"/>
  <c r="H97" i="46" s="1"/>
  <c r="A97" i="2" s="1"/>
  <c r="H97" i="2" s="1"/>
  <c r="H1407" i="46" a="1"/>
  <c r="H1407" i="46" s="1"/>
  <c r="H447" i="46" a="1"/>
  <c r="H447" i="46" s="1"/>
  <c r="A447" i="2" s="1"/>
  <c r="H447" i="2" s="1"/>
  <c r="H1344" i="46" a="1"/>
  <c r="H1344" i="46" s="1"/>
  <c r="H1103" i="46" a="1"/>
  <c r="H1103" i="46" s="1"/>
  <c r="H1035" i="46" a="1"/>
  <c r="H1035" i="46" s="1"/>
  <c r="H531" i="46" a="1"/>
  <c r="H531" i="46" s="1"/>
  <c r="H1494" i="46" a="1"/>
  <c r="H1494" i="46" s="1"/>
  <c r="H1075" i="46" a="1"/>
  <c r="H1075" i="46" s="1"/>
  <c r="H952" i="46" a="1"/>
  <c r="H952" i="46" s="1"/>
  <c r="H499" i="46" a="1"/>
  <c r="H499" i="46" s="1"/>
  <c r="A499" i="2" s="1"/>
  <c r="H499" i="2" s="1"/>
  <c r="H834" i="46" a="1"/>
  <c r="H834" i="46" s="1"/>
  <c r="H1489" i="46" a="1"/>
  <c r="H1489" i="46" s="1"/>
  <c r="H663" i="46" a="1"/>
  <c r="H663" i="46" s="1"/>
  <c r="H226" i="46" a="1"/>
  <c r="H226" i="46" s="1"/>
  <c r="A226" i="2" s="1"/>
  <c r="H226" i="2" s="1"/>
  <c r="H1212" i="46" a="1"/>
  <c r="H1212" i="46" s="1"/>
  <c r="H1561" i="46" a="1"/>
  <c r="H1561" i="46" s="1"/>
  <c r="H810" i="46" a="1"/>
  <c r="H810" i="46" s="1"/>
  <c r="H443" i="46" a="1"/>
  <c r="H443" i="46" s="1"/>
  <c r="A443" i="2" s="1"/>
  <c r="H443" i="2" s="1"/>
  <c r="H112" i="46" a="1"/>
  <c r="H112" i="46" s="1"/>
  <c r="A112" i="2" s="1"/>
  <c r="H112" i="2" s="1"/>
  <c r="H1522" i="46" a="1"/>
  <c r="H1522" i="46" s="1"/>
  <c r="H750" i="46" a="1"/>
  <c r="H750" i="46" s="1"/>
  <c r="H5" i="46" a="1"/>
  <c r="H5" i="46" s="1"/>
  <c r="A5" i="2" s="1"/>
  <c r="H5" i="2" s="1"/>
  <c r="H1425" i="46" a="1"/>
  <c r="H1425" i="46" s="1"/>
  <c r="D485" i="2"/>
  <c r="F211" i="2"/>
  <c r="G211" i="2" s="1"/>
  <c r="Q96" i="2"/>
  <c r="H1392" i="46" a="1"/>
  <c r="H1392" i="46" s="1"/>
  <c r="H525" i="46" a="1"/>
  <c r="H525" i="46" s="1"/>
  <c r="H108" i="46" a="1"/>
  <c r="H108" i="46" s="1"/>
  <c r="A108" i="2" s="1"/>
  <c r="H108" i="2" s="1"/>
  <c r="H1295" i="46" a="1"/>
  <c r="H1295" i="46" s="1"/>
  <c r="H1462" i="46" a="1"/>
  <c r="H1462" i="46" s="1"/>
  <c r="H1356" i="46" a="1"/>
  <c r="H1356" i="46" s="1"/>
  <c r="H979" i="46" a="1"/>
  <c r="H979" i="46" s="1"/>
  <c r="H1157" i="46" a="1"/>
  <c r="H1157" i="46" s="1"/>
  <c r="H1288" i="46" a="1"/>
  <c r="H1288" i="46" s="1"/>
  <c r="H28" i="46" a="1"/>
  <c r="H28" i="46" s="1"/>
  <c r="A28" i="2" s="1"/>
  <c r="H28" i="2" s="1"/>
  <c r="H100" i="46" a="1"/>
  <c r="H100" i="46" s="1"/>
  <c r="A100" i="2" s="1"/>
  <c r="H100" i="2" s="1"/>
  <c r="H1025" i="46" a="1"/>
  <c r="H1025" i="46" s="1"/>
  <c r="H488" i="46" a="1"/>
  <c r="H488" i="46" s="1"/>
  <c r="A488" i="2" s="1"/>
  <c r="H488" i="2" s="1"/>
  <c r="H727" i="46" a="1"/>
  <c r="H727" i="46" s="1"/>
  <c r="H298" i="46" a="1"/>
  <c r="H298" i="46" s="1"/>
  <c r="A298" i="2" s="1"/>
  <c r="H298" i="2" s="1"/>
  <c r="H409" i="46" a="1"/>
  <c r="H409" i="46" s="1"/>
  <c r="A409" i="2" s="1"/>
  <c r="H409" i="2" s="1"/>
  <c r="H719" i="46" a="1"/>
  <c r="H719" i="46" s="1"/>
  <c r="H524" i="46" a="1"/>
  <c r="H524" i="46" s="1"/>
  <c r="H528" i="46" a="1"/>
  <c r="H528" i="46" s="1"/>
  <c r="H870" i="46" a="1"/>
  <c r="H870" i="46" s="1"/>
  <c r="H772" i="46" a="1"/>
  <c r="H772" i="46" s="1"/>
  <c r="H712" i="46" a="1"/>
  <c r="H712" i="46" s="1"/>
  <c r="H865" i="46" a="1"/>
  <c r="H865" i="46" s="1"/>
  <c r="H760" i="46" a="1"/>
  <c r="H760" i="46" s="1"/>
  <c r="H960" i="46" a="1"/>
  <c r="H960" i="46" s="1"/>
  <c r="H240" i="46" a="1"/>
  <c r="H240" i="46" s="1"/>
  <c r="A240" i="2" s="1"/>
  <c r="H240" i="2" s="1"/>
  <c r="H1380" i="46" a="1"/>
  <c r="H1380" i="46" s="1"/>
  <c r="H709" i="46" a="1"/>
  <c r="H709" i="46" s="1"/>
  <c r="H345" i="46" a="1"/>
  <c r="H345" i="46" s="1"/>
  <c r="A345" i="2" s="1"/>
  <c r="H345" i="2" s="1"/>
  <c r="H492" i="46" a="1"/>
  <c r="H492" i="46" s="1"/>
  <c r="A492" i="2" s="1"/>
  <c r="H492" i="2" s="1"/>
  <c r="E485" i="2"/>
  <c r="Q272" i="2"/>
  <c r="Q101" i="2"/>
  <c r="H257" i="46" a="1"/>
  <c r="H257" i="46" s="1"/>
  <c r="A257" i="2" s="1"/>
  <c r="H257" i="2" s="1"/>
  <c r="H615" i="46" a="1"/>
  <c r="H615" i="46" s="1"/>
  <c r="H1531" i="46" a="1"/>
  <c r="H1531" i="46" s="1"/>
  <c r="H638" i="46" a="1"/>
  <c r="H638" i="46" s="1"/>
  <c r="H1438" i="46" a="1"/>
  <c r="H1438" i="46" s="1"/>
  <c r="H949" i="46" a="1"/>
  <c r="H949" i="46" s="1"/>
  <c r="H987" i="46" a="1"/>
  <c r="H987" i="46" s="1"/>
  <c r="H917" i="46" a="1"/>
  <c r="H917" i="46" s="1"/>
  <c r="H793" i="46" a="1"/>
  <c r="H793" i="46" s="1"/>
  <c r="H1325" i="46" a="1"/>
  <c r="H1325" i="46" s="1"/>
  <c r="H1027" i="46" a="1"/>
  <c r="H1027" i="46" s="1"/>
  <c r="H69" i="46" a="1"/>
  <c r="H69" i="46" s="1"/>
  <c r="A69" i="2" s="1"/>
  <c r="H69" i="2" s="1"/>
  <c r="H1086" i="46" a="1"/>
  <c r="H1086" i="46" s="1"/>
  <c r="H198" i="46" a="1"/>
  <c r="H198" i="46" s="1"/>
  <c r="A198" i="2" s="1"/>
  <c r="H198" i="2" s="1"/>
  <c r="G437" i="2"/>
  <c r="E211" i="2"/>
  <c r="D423" i="2"/>
  <c r="D272" i="2"/>
  <c r="H650" i="46" a="1"/>
  <c r="H650" i="46" s="1"/>
  <c r="E470" i="2"/>
  <c r="D470" i="2"/>
  <c r="G470" i="2"/>
  <c r="F470" i="2"/>
  <c r="Q470" i="2"/>
  <c r="F454" i="2"/>
  <c r="E454" i="2"/>
  <c r="D454" i="2"/>
  <c r="Q454" i="2"/>
  <c r="G454" i="2"/>
  <c r="Q142" i="2"/>
  <c r="E142" i="2"/>
  <c r="F142" i="2"/>
  <c r="D142" i="2"/>
  <c r="Q428" i="2"/>
  <c r="E428" i="2"/>
  <c r="E382" i="2"/>
  <c r="G382" i="2"/>
  <c r="F468" i="2"/>
  <c r="E468" i="2"/>
  <c r="F434" i="2"/>
  <c r="Q434" i="2"/>
  <c r="D295" i="2"/>
  <c r="Q295" i="2"/>
  <c r="F295" i="2"/>
  <c r="G295" i="2" s="1"/>
  <c r="E295" i="2"/>
  <c r="E396" i="2"/>
  <c r="D396" i="2"/>
  <c r="Q396" i="2"/>
  <c r="F396" i="2"/>
  <c r="G396" i="2"/>
  <c r="Q323" i="2"/>
  <c r="D323" i="2"/>
  <c r="F323" i="2"/>
  <c r="G323" i="2" s="1"/>
  <c r="E323" i="2"/>
  <c r="Q445" i="2"/>
  <c r="G445" i="2"/>
  <c r="F445" i="2"/>
  <c r="D445" i="2"/>
  <c r="E445" i="2"/>
  <c r="H203" i="46" a="1"/>
  <c r="H203" i="46" s="1"/>
  <c r="A203" i="2" s="1"/>
  <c r="H203" i="2" s="1"/>
  <c r="H217" i="46" a="1"/>
  <c r="H217" i="46" s="1"/>
  <c r="A217" i="2" s="1"/>
  <c r="H217" i="2" s="1"/>
  <c r="H1285" i="46" a="1"/>
  <c r="H1285" i="46" s="1"/>
  <c r="H816" i="46" a="1"/>
  <c r="H816" i="46" s="1"/>
  <c r="H1269" i="46" a="1"/>
  <c r="H1269" i="46" s="1"/>
  <c r="H529" i="46" a="1"/>
  <c r="H529" i="46" s="1"/>
  <c r="H1077" i="46" a="1"/>
  <c r="H1077" i="46" s="1"/>
  <c r="H922" i="46" a="1"/>
  <c r="H922" i="46" s="1"/>
  <c r="H910" i="46" a="1"/>
  <c r="H910" i="46" s="1"/>
  <c r="H972" i="46" a="1"/>
  <c r="H972" i="46" s="1"/>
  <c r="H571" i="46" a="1"/>
  <c r="H571" i="46" s="1"/>
  <c r="H1400" i="46" a="1"/>
  <c r="H1400" i="46" s="1"/>
  <c r="H639" i="46" a="1"/>
  <c r="H639" i="46" s="1"/>
  <c r="H1507" i="46" a="1"/>
  <c r="H1507" i="46" s="1"/>
  <c r="H342" i="46" a="1"/>
  <c r="H342" i="46" s="1"/>
  <c r="A342" i="2" s="1"/>
  <c r="H342" i="2" s="1"/>
  <c r="H826" i="46" a="1"/>
  <c r="H826" i="46" s="1"/>
  <c r="H581" i="46" a="1"/>
  <c r="H581" i="46" s="1"/>
  <c r="H815" i="46" a="1"/>
  <c r="H815" i="46" s="1"/>
  <c r="H307" i="46" a="1"/>
  <c r="H307" i="46" s="1"/>
  <c r="A307" i="2" s="1"/>
  <c r="H307" i="2" s="1"/>
  <c r="H185" i="46" a="1"/>
  <c r="H185" i="46" s="1"/>
  <c r="A185" i="2" s="1"/>
  <c r="H185" i="2" s="1"/>
  <c r="H1118" i="46" a="1"/>
  <c r="H1118" i="46" s="1"/>
  <c r="H567" i="46" a="1"/>
  <c r="H567" i="46" s="1"/>
  <c r="H244" i="46" a="1"/>
  <c r="H244" i="46" s="1"/>
  <c r="A244" i="2" s="1"/>
  <c r="H244" i="2" s="1"/>
  <c r="H172" i="46" a="1"/>
  <c r="H172" i="46" s="1"/>
  <c r="A172" i="2" s="1"/>
  <c r="H172" i="2" s="1"/>
  <c r="D127" i="2"/>
  <c r="E180" i="2"/>
  <c r="Q180" i="2"/>
  <c r="F271" i="2"/>
  <c r="G271" i="2" s="1"/>
  <c r="D271" i="2"/>
  <c r="E492" i="2"/>
  <c r="Q492" i="2"/>
  <c r="D245" i="2"/>
  <c r="Q245" i="2"/>
  <c r="F245" i="2"/>
  <c r="G245" i="2" s="1"/>
  <c r="E245" i="2"/>
  <c r="F478" i="2"/>
  <c r="D478" i="2"/>
  <c r="H1177" i="46" a="1"/>
  <c r="H1177" i="46" s="1"/>
  <c r="H1347" i="46" a="1"/>
  <c r="H1347" i="46" s="1"/>
  <c r="H66" i="46" a="1"/>
  <c r="H66" i="46" s="1"/>
  <c r="A66" i="2" s="1"/>
  <c r="H66" i="2" s="1"/>
  <c r="H1358" i="46" a="1"/>
  <c r="H1358" i="46" s="1"/>
  <c r="H208" i="46" a="1"/>
  <c r="H208" i="46" s="1"/>
  <c r="A208" i="2" s="1"/>
  <c r="H208" i="2" s="1"/>
  <c r="H655" i="46" a="1"/>
  <c r="H655" i="46" s="1"/>
  <c r="H398" i="46" a="1"/>
  <c r="H398" i="46" s="1"/>
  <c r="A398" i="2" s="1"/>
  <c r="H398" i="2" s="1"/>
  <c r="H714" i="46" a="1"/>
  <c r="H714" i="46" s="1"/>
  <c r="H1127" i="46" a="1"/>
  <c r="H1127" i="46" s="1"/>
  <c r="H1275" i="46" a="1"/>
  <c r="H1275" i="46" s="1"/>
  <c r="H1226" i="46" a="1"/>
  <c r="H1226" i="46" s="1"/>
  <c r="H1551" i="46" a="1"/>
  <c r="H1551" i="46" s="1"/>
  <c r="I1397" i="46" a="1"/>
  <c r="I1397" i="46" s="1"/>
  <c r="H1397" i="46" a="1"/>
  <c r="H1397" i="46" s="1"/>
  <c r="H1091" i="46" a="1"/>
  <c r="H1091" i="46" s="1"/>
  <c r="H1464" i="46" a="1"/>
  <c r="H1464" i="46" s="1"/>
  <c r="H522" i="46" a="1"/>
  <c r="H522" i="46" s="1"/>
  <c r="H339" i="46" a="1"/>
  <c r="H339" i="46" s="1"/>
  <c r="A339" i="2" s="1"/>
  <c r="H339" i="2" s="1"/>
  <c r="H127" i="46" a="1"/>
  <c r="H127" i="46" s="1"/>
  <c r="A127" i="2" s="1"/>
  <c r="H127" i="2" s="1"/>
  <c r="H14" i="46" a="1"/>
  <c r="H14" i="46" s="1"/>
  <c r="A14" i="2" s="1"/>
  <c r="H14" i="2" s="1"/>
  <c r="H713" i="46" a="1"/>
  <c r="H713" i="46" s="1"/>
  <c r="H930" i="46" a="1"/>
  <c r="H930" i="46" s="1"/>
  <c r="H897" i="46" a="1"/>
  <c r="H897" i="46" s="1"/>
  <c r="G378" i="2"/>
  <c r="Q378" i="2"/>
  <c r="F482" i="2"/>
  <c r="F176" i="2"/>
  <c r="G176" i="2" s="1"/>
  <c r="E176" i="2"/>
  <c r="D414" i="2"/>
  <c r="Q414" i="2"/>
  <c r="F258" i="2"/>
  <c r="G258" i="2" s="1"/>
  <c r="Q258" i="2"/>
  <c r="D258" i="2"/>
  <c r="E258" i="2"/>
  <c r="F29" i="2"/>
  <c r="G29" i="2" s="1"/>
  <c r="E29" i="2"/>
  <c r="Q29" i="2"/>
  <c r="D29" i="2"/>
  <c r="F91" i="2"/>
  <c r="G91" i="2"/>
  <c r="E231" i="2"/>
  <c r="D231" i="2"/>
  <c r="G461" i="2"/>
  <c r="D461" i="2"/>
  <c r="F67" i="2"/>
  <c r="G67" i="2" s="1"/>
  <c r="Q67" i="2"/>
  <c r="E67" i="2"/>
  <c r="D67" i="2"/>
  <c r="E106" i="2"/>
  <c r="D106" i="2"/>
  <c r="E405" i="2"/>
  <c r="F405" i="2"/>
  <c r="D476" i="2"/>
  <c r="F476" i="2"/>
  <c r="F220" i="2"/>
  <c r="G220" i="2" s="1"/>
  <c r="D220" i="2"/>
  <c r="E220" i="2"/>
  <c r="Q220" i="2"/>
  <c r="H144" i="46" a="1"/>
  <c r="H144" i="46" s="1"/>
  <c r="A144" i="2" s="1"/>
  <c r="H144" i="2" s="1"/>
  <c r="H749" i="46" a="1"/>
  <c r="H749" i="46" s="1"/>
  <c r="H142" i="46" a="1"/>
  <c r="H142" i="46" s="1"/>
  <c r="A142" i="2" s="1"/>
  <c r="H142" i="2" s="1"/>
  <c r="H1297" i="46" a="1"/>
  <c r="H1297" i="46" s="1"/>
  <c r="H1038" i="46" a="1"/>
  <c r="H1038" i="46" s="1"/>
  <c r="H684" i="46" a="1"/>
  <c r="H684" i="46" s="1"/>
  <c r="H984" i="46" a="1"/>
  <c r="H984" i="46" s="1"/>
  <c r="H552" i="46" a="1"/>
  <c r="H552" i="46" s="1"/>
  <c r="H1187" i="46" a="1"/>
  <c r="H1187" i="46" s="1"/>
  <c r="H270" i="46" a="1"/>
  <c r="H270" i="46" s="1"/>
  <c r="A270" i="2" s="1"/>
  <c r="H270" i="2" s="1"/>
  <c r="H896" i="46" a="1"/>
  <c r="H896" i="46" s="1"/>
  <c r="H1422" i="46" a="1"/>
  <c r="H1422" i="46" s="1"/>
  <c r="H53" i="46" a="1"/>
  <c r="H53" i="46" s="1"/>
  <c r="A53" i="2" s="1"/>
  <c r="H53" i="2" s="1"/>
  <c r="H1352" i="46" a="1"/>
  <c r="H1352" i="46" s="1"/>
  <c r="H1053" i="46" a="1"/>
  <c r="H1053" i="46" s="1"/>
  <c r="H134" i="46" a="1"/>
  <c r="H134" i="46" s="1"/>
  <c r="A134" i="2" s="1"/>
  <c r="H134" i="2" s="1"/>
  <c r="H1417" i="46" a="1"/>
  <c r="H1417" i="46" s="1"/>
  <c r="H39" i="46" a="1"/>
  <c r="H39" i="46" s="1"/>
  <c r="A39" i="2" s="1"/>
  <c r="H39" i="2" s="1"/>
  <c r="H1482" i="46" a="1"/>
  <c r="H1482" i="46" s="1"/>
  <c r="H59" i="46" a="1"/>
  <c r="H59" i="46" s="1"/>
  <c r="A59" i="2" s="1"/>
  <c r="H59" i="2" s="1"/>
  <c r="H366" i="46" a="1"/>
  <c r="H366" i="46" s="1"/>
  <c r="A366" i="2" s="1"/>
  <c r="H366" i="2" s="1"/>
  <c r="H738" i="46" a="1"/>
  <c r="H738" i="46" s="1"/>
  <c r="H94" i="46" a="1"/>
  <c r="H94" i="46" s="1"/>
  <c r="A94" i="2" s="1"/>
  <c r="H94" i="2" s="1"/>
  <c r="H333" i="46" a="1"/>
  <c r="H333" i="46" s="1"/>
  <c r="A333" i="2" s="1"/>
  <c r="H333" i="2" s="1"/>
  <c r="H1301" i="46" a="1"/>
  <c r="H1301" i="46" s="1"/>
  <c r="H1063" i="46" a="1"/>
  <c r="H1063" i="46" s="1"/>
  <c r="H442" i="46" a="1"/>
  <c r="H442" i="46" s="1"/>
  <c r="A442" i="2" s="1"/>
  <c r="H442" i="2" s="1"/>
  <c r="H1220" i="46" a="1"/>
  <c r="H1220" i="46" s="1"/>
  <c r="H703" i="46" a="1"/>
  <c r="H703" i="46" s="1"/>
  <c r="H129" i="46" a="1"/>
  <c r="H129" i="46" s="1"/>
  <c r="A129" i="2" s="1"/>
  <c r="H129" i="2" s="1"/>
  <c r="H521" i="46" a="1"/>
  <c r="H521" i="46" s="1"/>
  <c r="H15" i="46" a="1"/>
  <c r="H15" i="46" s="1"/>
  <c r="A15" i="2" s="1"/>
  <c r="H15" i="2" s="1"/>
  <c r="H18" i="46" a="1"/>
  <c r="H18" i="46" s="1"/>
  <c r="A18" i="2" s="1"/>
  <c r="H18" i="2" s="1"/>
  <c r="H945" i="46" a="1"/>
  <c r="H945" i="46" s="1"/>
  <c r="H1532" i="46" a="1"/>
  <c r="H1532" i="46" s="1"/>
  <c r="H209" i="46" a="1"/>
  <c r="H209" i="46" s="1"/>
  <c r="A209" i="2" s="1"/>
  <c r="H209" i="2" s="1"/>
  <c r="H1137" i="46" a="1"/>
  <c r="H1137" i="46" s="1"/>
  <c r="H201" i="46" a="1"/>
  <c r="H201" i="46" s="1"/>
  <c r="A201" i="2" s="1"/>
  <c r="H201" i="2" s="1"/>
  <c r="H807" i="46" a="1"/>
  <c r="H807" i="46" s="1"/>
  <c r="H1329" i="46" a="1"/>
  <c r="H1329" i="46" s="1"/>
  <c r="H25" i="46" a="1"/>
  <c r="H25" i="46" s="1"/>
  <c r="A25" i="2" s="1"/>
  <c r="H25" i="2" s="1"/>
  <c r="H164" i="46" a="1"/>
  <c r="H164" i="46" s="1"/>
  <c r="A164" i="2" s="1"/>
  <c r="H164" i="2" s="1"/>
  <c r="H1148" i="46" a="1"/>
  <c r="H1148" i="46" s="1"/>
  <c r="H1560" i="46" a="1"/>
  <c r="H1560" i="46" s="1"/>
  <c r="H1473" i="46" a="1"/>
  <c r="H1473" i="46" s="1"/>
  <c r="H622" i="46" a="1"/>
  <c r="H622" i="46" s="1"/>
  <c r="H1322" i="46" a="1"/>
  <c r="H1322" i="46" s="1"/>
  <c r="H1170" i="46" a="1"/>
  <c r="H1170" i="46" s="1"/>
  <c r="H574" i="46" a="1"/>
  <c r="H574" i="46" s="1"/>
  <c r="H1502" i="46" a="1"/>
  <c r="H1502" i="46" s="1"/>
  <c r="H1384" i="46" a="1"/>
  <c r="H1384" i="46" s="1"/>
  <c r="H1545" i="46" a="1"/>
  <c r="H1545" i="46" s="1"/>
  <c r="H232" i="46" a="1"/>
  <c r="H232" i="46" s="1"/>
  <c r="A232" i="2" s="1"/>
  <c r="H232" i="2" s="1"/>
  <c r="H32" i="46" a="1"/>
  <c r="H32" i="46" s="1"/>
  <c r="A32" i="2" s="1"/>
  <c r="H32" i="2" s="1"/>
  <c r="H1076" i="46" a="1"/>
  <c r="H1076" i="46" s="1"/>
  <c r="H1458" i="46" a="1"/>
  <c r="H1458" i="46" s="1"/>
  <c r="H72" i="46" a="1"/>
  <c r="H72" i="46" s="1"/>
  <c r="A72" i="2" s="1"/>
  <c r="H72" i="2" s="1"/>
  <c r="H331" i="46" a="1"/>
  <c r="H331" i="46" s="1"/>
  <c r="A331" i="2" s="1"/>
  <c r="H331" i="2" s="1"/>
  <c r="H1559" i="46" a="1"/>
  <c r="H1559" i="46" s="1"/>
  <c r="H181" i="46" a="1"/>
  <c r="H181" i="46" s="1"/>
  <c r="A181" i="2" s="1"/>
  <c r="H181" i="2" s="1"/>
  <c r="H262" i="46" a="1"/>
  <c r="H262" i="46" s="1"/>
  <c r="A262" i="2" s="1"/>
  <c r="H262" i="2" s="1"/>
  <c r="H1215" i="46" a="1"/>
  <c r="H1215" i="46" s="1"/>
  <c r="H1539" i="46" a="1"/>
  <c r="H1539" i="46" s="1"/>
  <c r="H919" i="46" a="1"/>
  <c r="H919" i="46" s="1"/>
  <c r="H437" i="46" a="1"/>
  <c r="H437" i="46" s="1"/>
  <c r="A437" i="2" s="1"/>
  <c r="H437" i="2" s="1"/>
  <c r="H770" i="46" a="1"/>
  <c r="H770" i="46" s="1"/>
  <c r="H300" i="46" a="1"/>
  <c r="H300" i="46" s="1"/>
  <c r="A300" i="2" s="1"/>
  <c r="H300" i="2" s="1"/>
  <c r="H847" i="46" a="1"/>
  <c r="H847" i="46" s="1"/>
  <c r="H498" i="46" a="1"/>
  <c r="H498" i="46" s="1"/>
  <c r="A498" i="2" s="1"/>
  <c r="H498" i="2" s="1"/>
  <c r="H1286" i="46" a="1"/>
  <c r="H1286" i="46" s="1"/>
  <c r="H1249" i="46" a="1"/>
  <c r="H1249" i="46" s="1"/>
  <c r="H304" i="46" a="1"/>
  <c r="H304" i="46" s="1"/>
  <c r="A304" i="2" s="1"/>
  <c r="H304" i="2" s="1"/>
  <c r="H1404" i="46" a="1"/>
  <c r="H1404" i="46" s="1"/>
  <c r="H397" i="46" a="1"/>
  <c r="H397" i="46" s="1"/>
  <c r="A397" i="2" s="1"/>
  <c r="H397" i="2" s="1"/>
  <c r="H349" i="46" a="1"/>
  <c r="H349" i="46" s="1"/>
  <c r="A349" i="2" s="1"/>
  <c r="H349" i="2" s="1"/>
  <c r="H721" i="46" a="1"/>
  <c r="H721" i="46" s="1"/>
  <c r="H854" i="46" a="1"/>
  <c r="H854" i="46" s="1"/>
  <c r="H1051" i="46" a="1"/>
  <c r="H1051" i="46" s="1"/>
  <c r="H41" i="46" a="1"/>
  <c r="H41" i="46" s="1"/>
  <c r="A41" i="2" s="1"/>
  <c r="H41" i="2" s="1"/>
  <c r="H193" i="46" a="1"/>
  <c r="H193" i="46" s="1"/>
  <c r="A193" i="2" s="1"/>
  <c r="H193" i="2" s="1"/>
  <c r="H597" i="46" a="1"/>
  <c r="H597" i="46" s="1"/>
  <c r="H1452" i="46" a="1"/>
  <c r="H1452" i="46" s="1"/>
  <c r="H1250" i="46" a="1"/>
  <c r="H1250" i="46" s="1"/>
  <c r="H376" i="46" a="1"/>
  <c r="H376" i="46" s="1"/>
  <c r="A376" i="2" s="1"/>
  <c r="H376" i="2" s="1"/>
  <c r="H383" i="46" a="1"/>
  <c r="H383" i="46" s="1"/>
  <c r="A383" i="2" s="1"/>
  <c r="H383" i="2" s="1"/>
  <c r="H1178" i="46" a="1"/>
  <c r="H1178" i="46" s="1"/>
  <c r="H293" i="46" a="1"/>
  <c r="H293" i="46" s="1"/>
  <c r="A293" i="2" s="1"/>
  <c r="H293" i="2" s="1"/>
  <c r="H849" i="46" a="1"/>
  <c r="H849" i="46" s="1"/>
  <c r="H967" i="46" a="1"/>
  <c r="H967" i="46" s="1"/>
  <c r="H180" i="46" a="1"/>
  <c r="H180" i="46" s="1"/>
  <c r="A180" i="2" s="1"/>
  <c r="H180" i="2" s="1"/>
  <c r="H292" i="46" a="1"/>
  <c r="H292" i="46" s="1"/>
  <c r="A292" i="2" s="1"/>
  <c r="H292" i="2" s="1"/>
  <c r="H4" i="46" a="1"/>
  <c r="H4" i="46" s="1"/>
  <c r="A4" i="2" s="1"/>
  <c r="H4" i="2" s="1"/>
  <c r="H1224" i="46" a="1"/>
  <c r="H1224" i="46" s="1"/>
  <c r="H1107" i="46" a="1"/>
  <c r="H1107" i="46" s="1"/>
  <c r="H818" i="46" a="1"/>
  <c r="H818" i="46" s="1"/>
  <c r="H699" i="46" a="1"/>
  <c r="H699" i="46" s="1"/>
  <c r="D121" i="2"/>
  <c r="G394" i="2"/>
  <c r="E394" i="2"/>
  <c r="D290" i="2"/>
  <c r="E109" i="2"/>
  <c r="D123" i="2"/>
  <c r="G398" i="2"/>
  <c r="Q298" i="2"/>
  <c r="G425" i="2"/>
  <c r="Q290" i="2"/>
  <c r="D321" i="2"/>
  <c r="E387" i="2"/>
  <c r="E58" i="2"/>
  <c r="Q95" i="2"/>
  <c r="E213" i="2"/>
  <c r="D437" i="2"/>
  <c r="E114" i="2"/>
  <c r="G63" i="2"/>
  <c r="Q310" i="2"/>
  <c r="F299" i="2"/>
  <c r="G299" i="2" s="1"/>
  <c r="Q299" i="2"/>
  <c r="G496" i="2"/>
  <c r="F384" i="2"/>
  <c r="D34" i="2"/>
  <c r="F8" i="2"/>
  <c r="G8" i="2" s="1"/>
  <c r="E261" i="2"/>
  <c r="D177" i="2"/>
  <c r="F304" i="2"/>
  <c r="G304" i="2" s="1"/>
  <c r="E177" i="2"/>
  <c r="Q276" i="2"/>
  <c r="Q304" i="2"/>
  <c r="F496" i="2"/>
  <c r="Q271" i="2"/>
  <c r="G438" i="2"/>
  <c r="D176" i="2"/>
  <c r="E276" i="2"/>
  <c r="D103" i="2"/>
  <c r="D484" i="2"/>
  <c r="D388" i="2"/>
  <c r="G400" i="2"/>
  <c r="E481" i="2"/>
  <c r="D481" i="2"/>
  <c r="D172" i="2"/>
  <c r="E172" i="2"/>
  <c r="Q448" i="2"/>
  <c r="G448" i="2"/>
  <c r="E263" i="2"/>
  <c r="F263" i="2"/>
  <c r="G263" i="2" s="1"/>
  <c r="Q263" i="2"/>
  <c r="D263" i="2"/>
  <c r="F333" i="2"/>
  <c r="G333" i="2" s="1"/>
  <c r="D333" i="2"/>
  <c r="E333" i="2"/>
  <c r="Q333" i="2"/>
  <c r="H549" i="46" a="1"/>
  <c r="H549" i="46" s="1"/>
  <c r="H326" i="46" a="1"/>
  <c r="H326" i="46" s="1"/>
  <c r="A326" i="2" s="1"/>
  <c r="H326" i="2" s="1"/>
  <c r="H374" i="46" a="1"/>
  <c r="H374" i="46" s="1"/>
  <c r="A374" i="2" s="1"/>
  <c r="H374" i="2" s="1"/>
  <c r="H1572" i="46" a="1"/>
  <c r="H1572" i="46" s="1"/>
  <c r="H589" i="46" a="1"/>
  <c r="H589" i="46" s="1"/>
  <c r="H171" i="46" a="1"/>
  <c r="H171" i="46" s="1"/>
  <c r="A171" i="2" s="1"/>
  <c r="H171" i="2" s="1"/>
  <c r="H542" i="46" a="1"/>
  <c r="H542" i="46" s="1"/>
  <c r="H1140" i="46" a="1"/>
  <c r="H1140" i="46" s="1"/>
  <c r="H768" i="46" a="1"/>
  <c r="H768" i="46" s="1"/>
  <c r="H559" i="46" a="1"/>
  <c r="H559" i="46" s="1"/>
  <c r="H1375" i="46" a="1"/>
  <c r="H1375" i="46" s="1"/>
  <c r="H842" i="46" a="1"/>
  <c r="H842" i="46" s="1"/>
  <c r="H1095" i="46" a="1"/>
  <c r="H1095" i="46" s="1"/>
  <c r="H233" i="46" a="1"/>
  <c r="H233" i="46" s="1"/>
  <c r="A233" i="2" s="1"/>
  <c r="H233" i="2" s="1"/>
  <c r="H595" i="46" a="1"/>
  <c r="H595" i="46" s="1"/>
  <c r="H452" i="46" a="1"/>
  <c r="H452" i="46" s="1"/>
  <c r="A452" i="2" s="1"/>
  <c r="H452" i="2" s="1"/>
  <c r="H551" i="46" a="1"/>
  <c r="H551" i="46" s="1"/>
  <c r="H81" i="46" a="1"/>
  <c r="H81" i="46" s="1"/>
  <c r="A81" i="2" s="1"/>
  <c r="H81" i="2" s="1"/>
  <c r="H88" i="46" a="1"/>
  <c r="H88" i="46" s="1"/>
  <c r="A88" i="2" s="1"/>
  <c r="H88" i="2" s="1"/>
  <c r="H1348" i="46" a="1"/>
  <c r="H1348" i="46" s="1"/>
  <c r="H45" i="46" a="1"/>
  <c r="H45" i="46" s="1"/>
  <c r="A45" i="2" s="1"/>
  <c r="H45" i="2" s="1"/>
  <c r="H341" i="46" a="1"/>
  <c r="H341" i="46" s="1"/>
  <c r="A341" i="2" s="1"/>
  <c r="H341" i="2" s="1"/>
  <c r="H590" i="46" a="1"/>
  <c r="H590" i="46" s="1"/>
  <c r="H1461" i="46" a="1"/>
  <c r="H1461" i="46" s="1"/>
  <c r="H708" i="46" a="1"/>
  <c r="H708" i="46" s="1"/>
  <c r="H969" i="46" a="1"/>
  <c r="H969" i="46" s="1"/>
  <c r="H3" i="46" a="1"/>
  <c r="H3" i="46" s="1"/>
  <c r="H202" i="46" a="1"/>
  <c r="H202" i="46" s="1"/>
  <c r="A202" i="2" s="1"/>
  <c r="H202" i="2" s="1"/>
  <c r="H346" i="46" a="1"/>
  <c r="H346" i="46" s="1"/>
  <c r="A346" i="2" s="1"/>
  <c r="H346" i="2" s="1"/>
  <c r="H1014" i="46" a="1"/>
  <c r="H1014" i="46" s="1"/>
  <c r="H1050" i="46" a="1"/>
  <c r="H1050" i="46" s="1"/>
  <c r="H957" i="46" a="1"/>
  <c r="H957" i="46" s="1"/>
  <c r="H881" i="46" a="1"/>
  <c r="H881" i="46" s="1"/>
  <c r="H264" i="46" a="1"/>
  <c r="H264" i="46" s="1"/>
  <c r="A264" i="2" s="1"/>
  <c r="H264" i="2" s="1"/>
  <c r="H823" i="46" a="1"/>
  <c r="H823" i="46" s="1"/>
  <c r="H1110" i="46" a="1"/>
  <c r="H1110" i="46" s="1"/>
  <c r="H660" i="46" a="1"/>
  <c r="H660" i="46" s="1"/>
  <c r="H1408" i="46" a="1"/>
  <c r="H1408" i="46" s="1"/>
  <c r="H1068" i="46" a="1"/>
  <c r="H1068" i="46" s="1"/>
  <c r="H831" i="46" a="1"/>
  <c r="H831" i="46" s="1"/>
  <c r="H165" i="46" a="1"/>
  <c r="H165" i="46" s="1"/>
  <c r="A165" i="2" s="1"/>
  <c r="H165" i="2" s="1"/>
  <c r="H114" i="46" a="1"/>
  <c r="H114" i="46" s="1"/>
  <c r="A114" i="2" s="1"/>
  <c r="H114" i="2" s="1"/>
  <c r="H950" i="46" a="1"/>
  <c r="H950" i="46" s="1"/>
  <c r="H261" i="46" a="1"/>
  <c r="H261" i="46" s="1"/>
  <c r="A261" i="2" s="1"/>
  <c r="H261" i="2" s="1"/>
  <c r="H866" i="46" a="1"/>
  <c r="H866" i="46" s="1"/>
  <c r="H948" i="46" a="1"/>
  <c r="H948" i="46" s="1"/>
  <c r="H1538" i="46" a="1"/>
  <c r="H1538" i="46" s="1"/>
  <c r="H602" i="46" a="1"/>
  <c r="H602" i="46" s="1"/>
  <c r="H924" i="46" a="1"/>
  <c r="H924" i="46" s="1"/>
  <c r="H1557" i="46" a="1"/>
  <c r="H1557" i="46" s="1"/>
  <c r="H833" i="46" a="1"/>
  <c r="H833" i="46" s="1"/>
  <c r="H883" i="46" a="1"/>
  <c r="H883" i="46" s="1"/>
  <c r="H470" i="46" a="1"/>
  <c r="H470" i="46" s="1"/>
  <c r="A470" i="2" s="1"/>
  <c r="H470" i="2" s="1"/>
  <c r="H851" i="46" a="1"/>
  <c r="H851" i="46" s="1"/>
  <c r="H553" i="46" a="1"/>
  <c r="H553" i="46" s="1"/>
  <c r="H537" i="46" a="1"/>
  <c r="H537" i="46" s="1"/>
  <c r="H1412" i="46" a="1"/>
  <c r="H1412" i="46" s="1"/>
  <c r="H321" i="46" a="1"/>
  <c r="H321" i="46" s="1"/>
  <c r="A321" i="2" s="1"/>
  <c r="H321" i="2" s="1"/>
  <c r="H534" i="46" a="1"/>
  <c r="H534" i="46" s="1"/>
  <c r="H1069" i="46" a="1"/>
  <c r="H1069" i="46" s="1"/>
  <c r="H174" i="46" a="1"/>
  <c r="H174" i="46" s="1"/>
  <c r="A174" i="2" s="1"/>
  <c r="H174" i="2" s="1"/>
  <c r="H71" i="46" a="1"/>
  <c r="H71" i="46" s="1"/>
  <c r="A71" i="2" s="1"/>
  <c r="H71" i="2" s="1"/>
  <c r="H619" i="46" a="1"/>
  <c r="H619" i="46" s="1"/>
  <c r="H1066" i="46" a="1"/>
  <c r="H1066" i="46" s="1"/>
  <c r="H1321" i="46" a="1"/>
  <c r="H1321" i="46" s="1"/>
  <c r="H604" i="46" a="1"/>
  <c r="H604" i="46" s="1"/>
  <c r="H1497" i="46" a="1"/>
  <c r="H1497" i="46" s="1"/>
  <c r="H410" i="46" a="1"/>
  <c r="H410" i="46" s="1"/>
  <c r="A410" i="2" s="1"/>
  <c r="H410" i="2" s="1"/>
  <c r="H1498" i="46" a="1"/>
  <c r="H1498" i="46" s="1"/>
  <c r="H457" i="46" a="1"/>
  <c r="H457" i="46" s="1"/>
  <c r="A457" i="2" s="1"/>
  <c r="H457" i="2" s="1"/>
  <c r="H1493" i="46" a="1"/>
  <c r="H1493" i="46" s="1"/>
  <c r="H265" i="46" a="1"/>
  <c r="H265" i="46" s="1"/>
  <c r="A265" i="2" s="1"/>
  <c r="H265" i="2" s="1"/>
  <c r="H65" i="46" a="1"/>
  <c r="H65" i="46" s="1"/>
  <c r="A65" i="2" s="1"/>
  <c r="H65" i="2" s="1"/>
  <c r="H11" i="46" a="1"/>
  <c r="H11" i="46" s="1"/>
  <c r="A11" i="2" s="1"/>
  <c r="H11" i="2" s="1"/>
  <c r="H176" i="46" a="1"/>
  <c r="H176" i="46" s="1"/>
  <c r="A176" i="2" s="1"/>
  <c r="H176" i="2" s="1"/>
  <c r="H284" i="46" a="1"/>
  <c r="H284" i="46" s="1"/>
  <c r="A284" i="2" s="1"/>
  <c r="H284" i="2" s="1"/>
  <c r="H128" i="46" a="1"/>
  <c r="H128" i="46" s="1"/>
  <c r="A128" i="2" s="1"/>
  <c r="H128" i="2" s="1"/>
  <c r="H884" i="46" a="1"/>
  <c r="H884" i="46" s="1"/>
  <c r="H536" i="46" a="1"/>
  <c r="H536" i="46" s="1"/>
  <c r="H1444" i="46" a="1"/>
  <c r="H1444" i="46" s="1"/>
  <c r="H320" i="46" a="1"/>
  <c r="H320" i="46" s="1"/>
  <c r="A320" i="2" s="1"/>
  <c r="H320" i="2" s="1"/>
  <c r="H1558" i="46" a="1"/>
  <c r="H1558" i="46" s="1"/>
  <c r="H1239" i="46" a="1"/>
  <c r="H1239" i="46" s="1"/>
  <c r="H1245" i="46" a="1"/>
  <c r="H1245" i="46" s="1"/>
  <c r="H186" i="46" a="1"/>
  <c r="H186" i="46" s="1"/>
  <c r="A186" i="2" s="1"/>
  <c r="H186" i="2" s="1"/>
  <c r="H461" i="46" a="1"/>
  <c r="H461" i="46" s="1"/>
  <c r="A461" i="2" s="1"/>
  <c r="H461" i="2" s="1"/>
  <c r="H153" i="46" a="1"/>
  <c r="H153" i="46" s="1"/>
  <c r="A153" i="2" s="1"/>
  <c r="H153" i="2" s="1"/>
  <c r="H444" i="46" a="1"/>
  <c r="H444" i="46" s="1"/>
  <c r="A444" i="2" s="1"/>
  <c r="H444" i="2" s="1"/>
  <c r="H1337" i="46" a="1"/>
  <c r="H1337" i="46" s="1"/>
  <c r="H218" i="46" a="1"/>
  <c r="H218" i="46" s="1"/>
  <c r="A218" i="2" s="1"/>
  <c r="H218" i="2" s="1"/>
  <c r="H620" i="46" a="1"/>
  <c r="H620" i="46" s="1"/>
  <c r="H889" i="46" a="1"/>
  <c r="H889" i="46" s="1"/>
  <c r="H1044" i="46" a="1"/>
  <c r="H1044" i="46" s="1"/>
  <c r="H929" i="46" a="1"/>
  <c r="H929" i="46" s="1"/>
  <c r="H210" i="46" a="1"/>
  <c r="H210" i="46" s="1"/>
  <c r="A210" i="2" s="1"/>
  <c r="H210" i="2" s="1"/>
  <c r="H1467" i="46" a="1"/>
  <c r="H1467" i="46" s="1"/>
  <c r="H1174" i="46" a="1"/>
  <c r="H1174" i="46" s="1"/>
  <c r="H701" i="46" a="1"/>
  <c r="H701" i="46" s="1"/>
  <c r="H147" i="46" a="1"/>
  <c r="H147" i="46" s="1"/>
  <c r="A147" i="2" s="1"/>
  <c r="H147" i="2" s="1"/>
  <c r="H1411" i="46" a="1"/>
  <c r="H1411" i="46" s="1"/>
  <c r="D265" i="2"/>
  <c r="F404" i="2"/>
  <c r="G404" i="2"/>
  <c r="D153" i="2"/>
  <c r="E189" i="2"/>
  <c r="D417" i="2"/>
  <c r="G146" i="2"/>
  <c r="E398" i="2"/>
  <c r="G474" i="2"/>
  <c r="Q425" i="2"/>
  <c r="F28" i="2"/>
  <c r="G28" i="2" s="1"/>
  <c r="F24" i="2"/>
  <c r="G24" i="2" s="1"/>
  <c r="F387" i="2"/>
  <c r="D282" i="2"/>
  <c r="E146" i="2"/>
  <c r="E307" i="2"/>
  <c r="G81" i="2"/>
  <c r="Q487" i="2"/>
  <c r="D387" i="2"/>
  <c r="E378" i="2"/>
  <c r="D100" i="2"/>
  <c r="E100" i="2"/>
  <c r="Q70" i="2"/>
  <c r="F343" i="2"/>
  <c r="D307" i="2"/>
  <c r="F305" i="2"/>
  <c r="G305" i="2" s="1"/>
  <c r="F114" i="2"/>
  <c r="G114" i="2" s="1"/>
  <c r="E366" i="2"/>
  <c r="E31" i="2"/>
  <c r="F423" i="2"/>
  <c r="D244" i="2"/>
  <c r="F15" i="2"/>
  <c r="G15" i="2" s="1"/>
  <c r="F480" i="2"/>
  <c r="Q25" i="2"/>
  <c r="E200" i="2"/>
  <c r="Q412" i="2"/>
  <c r="F273" i="2"/>
  <c r="G273" i="2" s="1"/>
  <c r="E8" i="2"/>
  <c r="E374" i="2"/>
  <c r="D273" i="2"/>
  <c r="F452" i="2"/>
  <c r="Q424" i="2"/>
  <c r="G473" i="2"/>
  <c r="E101" i="2"/>
  <c r="Q33" i="2"/>
  <c r="G462" i="2"/>
  <c r="G416" i="2"/>
  <c r="D138" i="2"/>
  <c r="E33" i="2"/>
  <c r="Q113" i="2"/>
  <c r="E113" i="2"/>
  <c r="F456" i="2"/>
  <c r="D456" i="2"/>
  <c r="E149" i="2"/>
  <c r="F149" i="2"/>
  <c r="G149" i="2" s="1"/>
  <c r="Q149" i="2"/>
  <c r="F209" i="2"/>
  <c r="D209" i="2"/>
  <c r="G209" i="2"/>
  <c r="E209" i="2"/>
  <c r="F370" i="2"/>
  <c r="Q370" i="2"/>
  <c r="Q443" i="2"/>
  <c r="D443" i="2"/>
  <c r="F32" i="2"/>
  <c r="G32" i="2" s="1"/>
  <c r="D32" i="2"/>
  <c r="D43" i="2"/>
  <c r="Q43" i="2"/>
  <c r="Q117" i="2"/>
  <c r="F117" i="2"/>
  <c r="G117" i="2" s="1"/>
  <c r="D117" i="2"/>
  <c r="E117" i="2"/>
  <c r="Q84" i="2"/>
  <c r="F84" i="2"/>
  <c r="G84" i="2" s="1"/>
  <c r="H1214" i="46" a="1"/>
  <c r="H1214" i="46" s="1"/>
  <c r="H303" i="46" a="1"/>
  <c r="H303" i="46" s="1"/>
  <c r="A303" i="2" s="1"/>
  <c r="H303" i="2" s="1"/>
  <c r="H783" i="46" a="1"/>
  <c r="H783" i="46" s="1"/>
  <c r="H1201" i="46" a="1"/>
  <c r="H1201" i="46" s="1"/>
  <c r="H1070" i="46" a="1"/>
  <c r="H1070" i="46" s="1"/>
  <c r="H1078" i="46" a="1"/>
  <c r="H1078" i="46" s="1"/>
  <c r="H1334" i="46" a="1"/>
  <c r="H1334" i="46" s="1"/>
  <c r="H1204" i="46" a="1"/>
  <c r="H1204" i="46" s="1"/>
  <c r="H1125" i="46" a="1"/>
  <c r="H1125" i="46" s="1"/>
  <c r="H1529" i="46" a="1"/>
  <c r="H1529" i="46" s="1"/>
  <c r="H40" i="46" a="1"/>
  <c r="H40" i="46" s="1"/>
  <c r="A40" i="2" s="1"/>
  <c r="H40" i="2" s="1"/>
  <c r="H640" i="46" a="1"/>
  <c r="H640" i="46" s="1"/>
  <c r="H286" i="46" a="1"/>
  <c r="H286" i="46" s="1"/>
  <c r="A286" i="2" s="1"/>
  <c r="H286" i="2" s="1"/>
  <c r="H1381" i="46" a="1"/>
  <c r="H1381" i="46" s="1"/>
  <c r="H1230" i="46" a="1"/>
  <c r="H1230" i="46" s="1"/>
  <c r="H1194" i="46" a="1"/>
  <c r="H1194" i="46" s="1"/>
  <c r="H961" i="46" a="1"/>
  <c r="H961" i="46" s="1"/>
  <c r="H1111" i="46" a="1"/>
  <c r="H1111" i="46" s="1"/>
  <c r="H1342" i="46" a="1"/>
  <c r="H1342" i="46" s="1"/>
  <c r="H733" i="46" a="1"/>
  <c r="H733" i="46" s="1"/>
  <c r="H1136" i="46" a="1"/>
  <c r="H1136" i="46" s="1"/>
  <c r="H314" i="46" a="1"/>
  <c r="H314" i="46" s="1"/>
  <c r="A314" i="2" s="1"/>
  <c r="H314" i="2" s="1"/>
  <c r="H10" i="46" a="1"/>
  <c r="H10" i="46" s="1"/>
  <c r="A10" i="2" s="1"/>
  <c r="H10" i="2" s="1"/>
  <c r="H268" i="46" a="1"/>
  <c r="H268" i="46" s="1"/>
  <c r="A268" i="2" s="1"/>
  <c r="H268" i="2" s="1"/>
  <c r="H451" i="46" a="1"/>
  <c r="H451" i="46" s="1"/>
  <c r="A451" i="2" s="1"/>
  <c r="H451" i="2" s="1"/>
  <c r="H454" i="46" a="1"/>
  <c r="H454" i="46" s="1"/>
  <c r="A454" i="2" s="1"/>
  <c r="H454" i="2" s="1"/>
  <c r="H1211" i="46" a="1"/>
  <c r="H1211" i="46" s="1"/>
  <c r="H1088" i="46" a="1"/>
  <c r="H1088" i="46" s="1"/>
  <c r="H656" i="46" a="1"/>
  <c r="H656" i="46" s="1"/>
  <c r="H690" i="46" a="1"/>
  <c r="H690" i="46" s="1"/>
  <c r="H792" i="46" a="1"/>
  <c r="H792" i="46" s="1"/>
  <c r="H344" i="46" a="1"/>
  <c r="H344" i="46" s="1"/>
  <c r="A344" i="2" s="1"/>
  <c r="H344" i="2" s="1"/>
  <c r="H434" i="46" a="1"/>
  <c r="H434" i="46" s="1"/>
  <c r="A434" i="2" s="1"/>
  <c r="H434" i="2" s="1"/>
  <c r="H725" i="46" a="1"/>
  <c r="H725" i="46" s="1"/>
  <c r="H475" i="46" a="1"/>
  <c r="H475" i="46" s="1"/>
  <c r="A475" i="2" s="1"/>
  <c r="H475" i="2" s="1"/>
  <c r="H1141" i="46" a="1"/>
  <c r="H1141" i="46" s="1"/>
  <c r="H139" i="46" a="1"/>
  <c r="H139" i="46" s="1"/>
  <c r="A139" i="2" s="1"/>
  <c r="H139" i="2" s="1"/>
  <c r="H767" i="46" a="1"/>
  <c r="H767" i="46" s="1"/>
  <c r="H1568" i="46" a="1"/>
  <c r="H1568" i="46" s="1"/>
  <c r="H1112" i="46" a="1"/>
  <c r="H1112" i="46" s="1"/>
  <c r="H159" i="46" a="1"/>
  <c r="H159" i="46" s="1"/>
  <c r="A159" i="2" s="1"/>
  <c r="H159" i="2" s="1"/>
  <c r="H1244" i="46" a="1"/>
  <c r="H1244" i="46" s="1"/>
  <c r="H505" i="46" a="1"/>
  <c r="H505" i="46" s="1"/>
  <c r="H1117" i="46" a="1"/>
  <c r="H1117" i="46" s="1"/>
  <c r="H1216" i="46" a="1"/>
  <c r="H1216" i="46" s="1"/>
  <c r="H259" i="46" a="1"/>
  <c r="H259" i="46" s="1"/>
  <c r="A259" i="2" s="1"/>
  <c r="H259" i="2" s="1"/>
  <c r="H1481" i="46" a="1"/>
  <c r="H1481" i="46" s="1"/>
  <c r="H83" i="46" a="1"/>
  <c r="H83" i="46" s="1"/>
  <c r="A83" i="2" s="1"/>
  <c r="H83" i="2" s="1"/>
  <c r="H1172" i="46" a="1"/>
  <c r="H1172" i="46" s="1"/>
  <c r="H1000" i="46" a="1"/>
  <c r="H1000" i="46" s="1"/>
  <c r="H446" i="46" a="1"/>
  <c r="H446" i="46" s="1"/>
  <c r="A446" i="2" s="1"/>
  <c r="H446" i="2" s="1"/>
  <c r="H839" i="46" a="1"/>
  <c r="H839" i="46" s="1"/>
  <c r="H63" i="46" a="1"/>
  <c r="H63" i="46" s="1"/>
  <c r="A63" i="2" s="1"/>
  <c r="H63" i="2" s="1"/>
  <c r="H96" i="46" a="1"/>
  <c r="H96" i="46" s="1"/>
  <c r="A96" i="2" s="1"/>
  <c r="H96" i="2" s="1"/>
  <c r="H1084" i="46" a="1"/>
  <c r="H1084" i="46" s="1"/>
  <c r="H642" i="46" a="1"/>
  <c r="H642" i="46" s="1"/>
  <c r="H570" i="46" a="1"/>
  <c r="H570" i="46" s="1"/>
  <c r="H1573" i="46" a="1"/>
  <c r="H1573" i="46" s="1"/>
  <c r="H1491" i="46" a="1"/>
  <c r="H1491" i="46" s="1"/>
  <c r="H846" i="46" a="1"/>
  <c r="H846" i="46" s="1"/>
  <c r="H653" i="46" a="1"/>
  <c r="H653" i="46" s="1"/>
  <c r="H1320" i="46" a="1"/>
  <c r="H1320" i="46" s="1"/>
  <c r="H1028" i="46" a="1"/>
  <c r="H1028" i="46" s="1"/>
  <c r="H1492" i="46" a="1"/>
  <c r="H1492" i="46" s="1"/>
  <c r="H1527" i="46" a="1"/>
  <c r="H1527" i="46" s="1"/>
  <c r="H1543" i="46" a="1"/>
  <c r="H1543" i="46" s="1"/>
  <c r="H1564" i="46" a="1"/>
  <c r="H1564" i="46" s="1"/>
  <c r="H92" i="46" a="1"/>
  <c r="H92" i="46" s="1"/>
  <c r="A92" i="2" s="1"/>
  <c r="H92" i="2" s="1"/>
  <c r="H402" i="46" a="1"/>
  <c r="H402" i="46" s="1"/>
  <c r="A402" i="2" s="1"/>
  <c r="H402" i="2" s="1"/>
  <c r="H49" i="46" a="1"/>
  <c r="H49" i="46" s="1"/>
  <c r="A49" i="2" s="1"/>
  <c r="H49" i="2" s="1"/>
  <c r="H42" i="46" a="1"/>
  <c r="H42" i="46" s="1"/>
  <c r="A42" i="2" s="1"/>
  <c r="H42" i="2" s="1"/>
  <c r="H1072" i="46" a="1"/>
  <c r="H1072" i="46" s="1"/>
  <c r="H313" i="46" a="1"/>
  <c r="H313" i="46" s="1"/>
  <c r="A313" i="2" s="1"/>
  <c r="H313" i="2" s="1"/>
  <c r="H80" i="46" a="1"/>
  <c r="H80" i="46" s="1"/>
  <c r="A80" i="2" s="1"/>
  <c r="H80" i="2" s="1"/>
  <c r="H1033" i="46" a="1"/>
  <c r="H1033" i="46" s="1"/>
  <c r="H1562" i="46" a="1"/>
  <c r="H1562" i="46" s="1"/>
  <c r="H900" i="46" a="1"/>
  <c r="H900" i="46" s="1"/>
  <c r="H1377" i="46" a="1"/>
  <c r="H1377" i="46" s="1"/>
  <c r="H354" i="46" a="1"/>
  <c r="H354" i="46" s="1"/>
  <c r="A354" i="2" s="1"/>
  <c r="H354" i="2" s="1"/>
  <c r="H937" i="46" a="1"/>
  <c r="H937" i="46" s="1"/>
  <c r="H681" i="46" a="1"/>
  <c r="H681" i="46" s="1"/>
  <c r="H711" i="46" a="1"/>
  <c r="H711" i="46" s="1"/>
  <c r="H785" i="46" a="1"/>
  <c r="H785" i="46" s="1"/>
  <c r="H740" i="46" a="1"/>
  <c r="H740" i="46" s="1"/>
  <c r="H1188" i="46" a="1"/>
  <c r="H1188" i="46" s="1"/>
  <c r="H1150" i="46" a="1"/>
  <c r="H1150" i="46" s="1"/>
  <c r="H1370" i="46" a="1"/>
  <c r="H1370" i="46" s="1"/>
  <c r="H667" i="46" a="1"/>
  <c r="H667" i="46" s="1"/>
  <c r="H388" i="46" a="1"/>
  <c r="H388" i="46" s="1"/>
  <c r="A388" i="2" s="1"/>
  <c r="H388" i="2" s="1"/>
  <c r="H433" i="46" a="1"/>
  <c r="H433" i="46" s="1"/>
  <c r="A433" i="2" s="1"/>
  <c r="H433" i="2" s="1"/>
  <c r="H1490" i="46" a="1"/>
  <c r="H1490" i="46" s="1"/>
  <c r="H813" i="46" a="1"/>
  <c r="H813" i="46" s="1"/>
  <c r="F265" i="2"/>
  <c r="G265" i="2" s="1"/>
  <c r="H946" i="46" a="1"/>
  <c r="H946" i="46" s="1"/>
  <c r="Q404" i="2"/>
  <c r="F175" i="2"/>
  <c r="G175" i="2" s="1"/>
  <c r="E183" i="2"/>
  <c r="F183" i="2"/>
  <c r="G183" i="2" s="1"/>
  <c r="Q278" i="2"/>
  <c r="G353" i="2"/>
  <c r="D63" i="2"/>
  <c r="E60" i="2"/>
  <c r="E437" i="2"/>
  <c r="F60" i="2"/>
  <c r="G60" i="2" s="1"/>
  <c r="E282" i="2"/>
  <c r="E133" i="2"/>
  <c r="Q133" i="2"/>
  <c r="D60" i="2"/>
  <c r="F307" i="2"/>
  <c r="G307" i="2" s="1"/>
  <c r="Q365" i="2"/>
  <c r="F34" i="2"/>
  <c r="G34" i="2" s="1"/>
  <c r="Q177" i="2"/>
  <c r="E73" i="2"/>
  <c r="Q22" i="2"/>
  <c r="E34" i="2"/>
  <c r="D22" i="2"/>
  <c r="G289" i="5"/>
  <c r="I289" i="5" s="1"/>
  <c r="J289" i="5" s="1"/>
  <c r="F414" i="2"/>
  <c r="F180" i="2"/>
  <c r="G180" i="2" s="1"/>
  <c r="E127" i="2"/>
  <c r="E416" i="2"/>
  <c r="Q467" i="2"/>
  <c r="G388" i="2"/>
  <c r="E400" i="2"/>
  <c r="E438" i="2"/>
  <c r="D438" i="2"/>
  <c r="E6" i="2"/>
  <c r="D6" i="2"/>
  <c r="E13" i="2"/>
  <c r="F13" i="2"/>
  <c r="G13" i="2" s="1"/>
  <c r="D13" i="2"/>
  <c r="Q122" i="2"/>
  <c r="D122" i="2"/>
  <c r="E122" i="2"/>
  <c r="F122" i="2"/>
  <c r="G122" i="2" s="1"/>
  <c r="Q413" i="2"/>
  <c r="G413" i="2"/>
  <c r="E98" i="2"/>
  <c r="Q98" i="2"/>
  <c r="E83" i="2"/>
  <c r="Q83" i="2"/>
  <c r="D83" i="2"/>
  <c r="F83" i="2"/>
  <c r="G83" i="2" s="1"/>
  <c r="Q337" i="2"/>
  <c r="F337" i="2"/>
  <c r="G337" i="2" s="1"/>
  <c r="F275" i="2"/>
  <c r="D275" i="2"/>
  <c r="H1431" i="46" a="1"/>
  <c r="H1431" i="46" s="1"/>
  <c r="H1475" i="46" a="1"/>
  <c r="H1475" i="46" s="1"/>
  <c r="H105" i="46" a="1"/>
  <c r="H105" i="46" s="1"/>
  <c r="A105" i="2" s="1"/>
  <c r="H105" i="2" s="1"/>
  <c r="H408" i="46" a="1"/>
  <c r="H408" i="46" s="1"/>
  <c r="A408" i="2" s="1"/>
  <c r="H408" i="2" s="1"/>
  <c r="H441" i="46" a="1"/>
  <c r="H441" i="46" s="1"/>
  <c r="A441" i="2" s="1"/>
  <c r="H441" i="2" s="1"/>
  <c r="H1534" i="46" a="1"/>
  <c r="H1534" i="46" s="1"/>
  <c r="H513" i="46" a="1"/>
  <c r="H513" i="46" s="1"/>
  <c r="H1284" i="46" a="1"/>
  <c r="H1284" i="46" s="1"/>
  <c r="H9" i="46" a="1"/>
  <c r="H9" i="46" s="1"/>
  <c r="A9" i="2" s="1"/>
  <c r="H9" i="2" s="1"/>
  <c r="H1528" i="46" a="1"/>
  <c r="H1528" i="46" s="1"/>
  <c r="H75" i="46" a="1"/>
  <c r="H75" i="46" s="1"/>
  <c r="A75" i="2" s="1"/>
  <c r="H75" i="2" s="1"/>
  <c r="H468" i="46" a="1"/>
  <c r="H468" i="46" s="1"/>
  <c r="A468" i="2" s="1"/>
  <c r="H468" i="2" s="1"/>
  <c r="H507" i="46" a="1"/>
  <c r="H507" i="46" s="1"/>
  <c r="H860" i="46" a="1"/>
  <c r="H860" i="46" s="1"/>
  <c r="H1149" i="46" a="1"/>
  <c r="H1149" i="46" s="1"/>
  <c r="H1124" i="46" a="1"/>
  <c r="H1124" i="46" s="1"/>
  <c r="H223" i="46" a="1"/>
  <c r="H223" i="46" s="1"/>
  <c r="A223" i="2" s="1"/>
  <c r="H223" i="2" s="1"/>
  <c r="H1179" i="46" a="1"/>
  <c r="H1179" i="46" s="1"/>
  <c r="H928" i="46" a="1"/>
  <c r="H928" i="46" s="1"/>
  <c r="H912" i="46" a="1"/>
  <c r="H912" i="46" s="1"/>
  <c r="H737" i="46" a="1"/>
  <c r="H737" i="46" s="1"/>
  <c r="H765" i="46" a="1"/>
  <c r="H765" i="46" s="1"/>
  <c r="H691" i="46" a="1"/>
  <c r="H691" i="46" s="1"/>
  <c r="H704" i="46" a="1"/>
  <c r="H704" i="46" s="1"/>
  <c r="H254" i="46" a="1"/>
  <c r="H254" i="46" s="1"/>
  <c r="A254" i="2" s="1"/>
  <c r="H254" i="2" s="1"/>
  <c r="H243" i="46" a="1"/>
  <c r="H243" i="46" s="1"/>
  <c r="A243" i="2" s="1"/>
  <c r="H243" i="2" s="1"/>
  <c r="H1382" i="46" a="1"/>
  <c r="H1382" i="46" s="1"/>
  <c r="H60" i="46" a="1"/>
  <c r="H60" i="46" s="1"/>
  <c r="A60" i="2" s="1"/>
  <c r="H60" i="2" s="1"/>
  <c r="H1525" i="46" a="1"/>
  <c r="H1525" i="46" s="1"/>
  <c r="H1465" i="46" a="1"/>
  <c r="H1465" i="46" s="1"/>
  <c r="H1500" i="46" a="1"/>
  <c r="H1500" i="46" s="1"/>
  <c r="H1022" i="46" a="1"/>
  <c r="H1022" i="46" s="1"/>
  <c r="H382" i="46" a="1"/>
  <c r="H382" i="46" s="1"/>
  <c r="A382" i="2" s="1"/>
  <c r="H382" i="2" s="1"/>
  <c r="H197" i="46" a="1"/>
  <c r="H197" i="46" s="1"/>
  <c r="A197" i="2" s="1"/>
  <c r="H197" i="2" s="1"/>
  <c r="H380" i="46" a="1"/>
  <c r="H380" i="46" s="1"/>
  <c r="A380" i="2" s="1"/>
  <c r="H380" i="2" s="1"/>
  <c r="H481" i="46" a="1"/>
  <c r="H481" i="46" s="1"/>
  <c r="A481" i="2" s="1"/>
  <c r="H481" i="2" s="1"/>
  <c r="H1251" i="46" a="1"/>
  <c r="H1251" i="46" s="1"/>
  <c r="H425" i="46" a="1"/>
  <c r="H425" i="46" s="1"/>
  <c r="A425" i="2" s="1"/>
  <c r="H425" i="2" s="1"/>
  <c r="H403" i="46" a="1"/>
  <c r="H403" i="46" s="1"/>
  <c r="A403" i="2" s="1"/>
  <c r="H403" i="2" s="1"/>
  <c r="H1506" i="46" a="1"/>
  <c r="H1506" i="46" s="1"/>
  <c r="H1024" i="46" a="1"/>
  <c r="H1024" i="46" s="1"/>
  <c r="H1333" i="46" a="1"/>
  <c r="H1333" i="46" s="1"/>
  <c r="H1227" i="46" a="1"/>
  <c r="H1227" i="46" s="1"/>
  <c r="H1426" i="46" a="1"/>
  <c r="H1426" i="46" s="1"/>
  <c r="H548" i="46" a="1"/>
  <c r="H548" i="46" s="1"/>
  <c r="H596" i="46" a="1"/>
  <c r="H596" i="46" s="1"/>
  <c r="H1034" i="46" a="1"/>
  <c r="H1034" i="46" s="1"/>
  <c r="H921" i="46" a="1"/>
  <c r="H921" i="46" s="1"/>
  <c r="H695" i="46" a="1"/>
  <c r="H695" i="46" s="1"/>
  <c r="H974" i="46" a="1"/>
  <c r="H974" i="46" s="1"/>
  <c r="H150" i="46" a="1"/>
  <c r="H150" i="46" s="1"/>
  <c r="A150" i="2" s="1"/>
  <c r="H150" i="2" s="1"/>
  <c r="H424" i="46" a="1"/>
  <c r="H424" i="46" s="1"/>
  <c r="A424" i="2" s="1"/>
  <c r="H424" i="2" s="1"/>
  <c r="H1294" i="46" a="1"/>
  <c r="H1294" i="46" s="1"/>
  <c r="H791" i="46" a="1"/>
  <c r="H791" i="46" s="1"/>
  <c r="H611" i="46" a="1"/>
  <c r="H611" i="46" s="1"/>
  <c r="H309" i="46" a="1"/>
  <c r="H309" i="46" s="1"/>
  <c r="A309" i="2" s="1"/>
  <c r="H309" i="2" s="1"/>
  <c r="H641" i="46" a="1"/>
  <c r="H641" i="46" s="1"/>
  <c r="H91" i="46" a="1"/>
  <c r="H91" i="46" s="1"/>
  <c r="A91" i="2" s="1"/>
  <c r="H91" i="2" s="1"/>
  <c r="H1402" i="46" a="1"/>
  <c r="H1402" i="46" s="1"/>
  <c r="H1161" i="46" a="1"/>
  <c r="H1161" i="46" s="1"/>
  <c r="H1262" i="46" a="1"/>
  <c r="H1262" i="46" s="1"/>
  <c r="H1032" i="46" a="1"/>
  <c r="H1032" i="46" s="1"/>
  <c r="H679" i="46" a="1"/>
  <c r="H679" i="46" s="1"/>
  <c r="H135" i="46" a="1"/>
  <c r="H135" i="46" s="1"/>
  <c r="A135" i="2" s="1"/>
  <c r="H135" i="2" s="1"/>
  <c r="H236" i="46" a="1"/>
  <c r="H236" i="46" s="1"/>
  <c r="A236" i="2" s="1"/>
  <c r="H236" i="2" s="1"/>
  <c r="H735" i="46" a="1"/>
  <c r="H735" i="46" s="1"/>
  <c r="H113" i="46" a="1"/>
  <c r="H113" i="46" s="1"/>
  <c r="A113" i="2" s="1"/>
  <c r="H113" i="2" s="1"/>
  <c r="H940" i="46" a="1"/>
  <c r="H940" i="46" s="1"/>
  <c r="H864" i="46" a="1"/>
  <c r="H864" i="46" s="1"/>
  <c r="H646" i="46" a="1"/>
  <c r="H646" i="46" s="1"/>
  <c r="H325" i="46" a="1"/>
  <c r="H325" i="46" s="1"/>
  <c r="A325" i="2" s="1"/>
  <c r="H325" i="2" s="1"/>
  <c r="H935" i="46" a="1"/>
  <c r="H935" i="46" s="1"/>
  <c r="H1472" i="46" a="1"/>
  <c r="H1472" i="46" s="1"/>
  <c r="H215" i="46" a="1"/>
  <c r="H215" i="46" s="1"/>
  <c r="A215" i="2" s="1"/>
  <c r="H215" i="2" s="1"/>
  <c r="H1360" i="46" a="1"/>
  <c r="H1360" i="46" s="1"/>
  <c r="H1145" i="46" a="1"/>
  <c r="H1145" i="46" s="1"/>
  <c r="H500" i="46" a="1"/>
  <c r="H500" i="46" s="1"/>
  <c r="A500" i="2" s="1"/>
  <c r="H500" i="2" s="1"/>
  <c r="H485" i="46" a="1"/>
  <c r="H485" i="46" s="1"/>
  <c r="A485" i="2" s="1"/>
  <c r="H485" i="2" s="1"/>
  <c r="H62" i="46" a="1"/>
  <c r="H62" i="46" s="1"/>
  <c r="A62" i="2" s="1"/>
  <c r="H62" i="2" s="1"/>
  <c r="H797" i="46" a="1"/>
  <c r="H797" i="46" s="1"/>
  <c r="H1274" i="46" a="1"/>
  <c r="H1274" i="46" s="1"/>
  <c r="H879" i="46" a="1"/>
  <c r="H879" i="46" s="1"/>
  <c r="H630" i="46" a="1"/>
  <c r="H630" i="46" s="1"/>
  <c r="H140" i="46" a="1"/>
  <c r="H140" i="46" s="1"/>
  <c r="A140" i="2" s="1"/>
  <c r="H140" i="2" s="1"/>
  <c r="H1362" i="46" a="1"/>
  <c r="H1362" i="46" s="1"/>
  <c r="H136" i="46" a="1"/>
  <c r="H136" i="46" s="1"/>
  <c r="A136" i="2" s="1"/>
  <c r="H136" i="2" s="1"/>
  <c r="H1003" i="46" a="1"/>
  <c r="H1003" i="46" s="1"/>
  <c r="H697" i="46" a="1"/>
  <c r="H697" i="46" s="1"/>
  <c r="H628" i="46" a="1"/>
  <c r="H628" i="46" s="1"/>
  <c r="H887" i="46" a="1"/>
  <c r="H887" i="46" s="1"/>
  <c r="H107" i="46" a="1"/>
  <c r="H107" i="46" s="1"/>
  <c r="A107" i="2" s="1"/>
  <c r="H107" i="2" s="1"/>
  <c r="H43" i="46" a="1"/>
  <c r="H43" i="46" s="1"/>
  <c r="A43" i="2" s="1"/>
  <c r="H43" i="2" s="1"/>
  <c r="H771" i="46" a="1"/>
  <c r="H771" i="46" s="1"/>
  <c r="H1476" i="46" a="1"/>
  <c r="H1476" i="46" s="1"/>
  <c r="H821" i="46" a="1"/>
  <c r="H821" i="46" s="1"/>
  <c r="H905" i="46" a="1"/>
  <c r="H905" i="46" s="1"/>
  <c r="H106" i="46" a="1"/>
  <c r="H106" i="46" s="1"/>
  <c r="A106" i="2" s="1"/>
  <c r="H106" i="2" s="1"/>
  <c r="H182" i="46" a="1"/>
  <c r="H182" i="46" s="1"/>
  <c r="A182" i="2" s="1"/>
  <c r="H182" i="2" s="1"/>
  <c r="H347" i="46" a="1"/>
  <c r="H347" i="46" s="1"/>
  <c r="A347" i="2" s="1"/>
  <c r="H347" i="2" s="1"/>
  <c r="H484" i="46" a="1"/>
  <c r="H484" i="46" s="1"/>
  <c r="A484" i="2" s="1"/>
  <c r="H484" i="2" s="1"/>
  <c r="H255" i="46" a="1"/>
  <c r="H255" i="46" s="1"/>
  <c r="A255" i="2" s="1"/>
  <c r="H255" i="2" s="1"/>
  <c r="H853" i="46" a="1"/>
  <c r="H853" i="46" s="1"/>
  <c r="F139" i="2"/>
  <c r="G139" i="2" s="1"/>
  <c r="H1468" i="46" a="1"/>
  <c r="H1468" i="46" s="1"/>
  <c r="D247" i="2"/>
  <c r="D425" i="2"/>
  <c r="Q474" i="2"/>
  <c r="D474" i="2"/>
  <c r="D146" i="2"/>
  <c r="E474" i="2"/>
  <c r="E321" i="2"/>
  <c r="G387" i="2"/>
  <c r="F395" i="2"/>
  <c r="D301" i="2"/>
  <c r="F133" i="2"/>
  <c r="G133" i="2" s="1"/>
  <c r="D378" i="2"/>
  <c r="Q18" i="2"/>
  <c r="E493" i="2"/>
  <c r="D211" i="2"/>
  <c r="E496" i="2"/>
  <c r="G423" i="2"/>
  <c r="G244" i="2"/>
  <c r="D365" i="2"/>
  <c r="Q482" i="2"/>
  <c r="Q200" i="2"/>
  <c r="Q261" i="2"/>
  <c r="F200" i="2"/>
  <c r="G200" i="2" s="1"/>
  <c r="E244" i="2"/>
  <c r="Q127" i="2"/>
  <c r="D180" i="2"/>
  <c r="D73" i="2"/>
  <c r="Q384" i="2"/>
  <c r="F416" i="2"/>
  <c r="E484" i="2"/>
  <c r="G484" i="2"/>
  <c r="F388" i="2"/>
  <c r="Q138" i="2"/>
  <c r="Q400" i="2"/>
  <c r="F225" i="2"/>
  <c r="G225" i="2" s="1"/>
  <c r="D225" i="2"/>
  <c r="Q322" i="2"/>
  <c r="D322" i="2"/>
  <c r="E322" i="2"/>
  <c r="F322" i="2"/>
  <c r="G322" i="2" s="1"/>
  <c r="Q238" i="2"/>
  <c r="F238" i="2"/>
  <c r="G238" i="2" s="1"/>
  <c r="Q47" i="2"/>
  <c r="D47" i="2"/>
  <c r="F47" i="2"/>
  <c r="G47" i="2" s="1"/>
  <c r="F204" i="2"/>
  <c r="G204" i="2" s="1"/>
  <c r="D204" i="2"/>
  <c r="Q204" i="2"/>
  <c r="E204" i="2"/>
  <c r="E228" i="2"/>
  <c r="F228" i="2"/>
  <c r="G228" i="2" s="1"/>
  <c r="Q228" i="2"/>
  <c r="D228" i="2"/>
  <c r="F392" i="2"/>
  <c r="E392" i="2"/>
  <c r="Q392" i="2"/>
  <c r="D392" i="2"/>
  <c r="G392" i="2"/>
  <c r="H1264" i="46" a="1"/>
  <c r="H1264" i="46" s="1"/>
  <c r="H1258" i="46" a="1"/>
  <c r="H1258" i="46" s="1"/>
  <c r="H74" i="46" a="1"/>
  <c r="H74" i="46" s="1"/>
  <c r="A74" i="2" s="1"/>
  <c r="H74" i="2" s="1"/>
  <c r="H1271" i="46" a="1"/>
  <c r="H1271" i="46" s="1"/>
  <c r="H1570" i="46" a="1"/>
  <c r="H1570" i="46" s="1"/>
  <c r="H491" i="46" a="1"/>
  <c r="H491" i="46" s="1"/>
  <c r="A491" i="2" s="1"/>
  <c r="H491" i="2" s="1"/>
  <c r="H1098" i="46" a="1"/>
  <c r="H1098" i="46" s="1"/>
  <c r="H120" i="46" a="1"/>
  <c r="H120" i="46" s="1"/>
  <c r="A120" i="2" s="1"/>
  <c r="H120" i="2" s="1"/>
  <c r="H377" i="46" a="1"/>
  <c r="H377" i="46" s="1"/>
  <c r="A377" i="2" s="1"/>
  <c r="H377" i="2" s="1"/>
  <c r="H282" i="46" a="1"/>
  <c r="H282" i="46" s="1"/>
  <c r="A282" i="2" s="1"/>
  <c r="H282" i="2" s="1"/>
  <c r="H1290" i="46" a="1"/>
  <c r="H1290" i="46" s="1"/>
  <c r="H902" i="46" a="1"/>
  <c r="H902" i="46" s="1"/>
  <c r="H1129" i="46" a="1"/>
  <c r="H1129" i="46" s="1"/>
  <c r="H1419" i="46" a="1"/>
  <c r="H1419" i="46" s="1"/>
  <c r="H50" i="46" a="1"/>
  <c r="H50" i="46" s="1"/>
  <c r="A50" i="2" s="1"/>
  <c r="H50" i="2" s="1"/>
  <c r="H1256" i="46" a="1"/>
  <c r="H1256" i="46" s="1"/>
  <c r="H558" i="46" a="1"/>
  <c r="H558" i="46" s="1"/>
  <c r="H1474" i="46" a="1"/>
  <c r="H1474" i="46" s="1"/>
  <c r="H64" i="46" a="1"/>
  <c r="H64" i="46" s="1"/>
  <c r="A64" i="2" s="1"/>
  <c r="H64" i="2" s="1"/>
  <c r="H981" i="46" a="1"/>
  <c r="H981" i="46" s="1"/>
  <c r="H1058" i="46" a="1"/>
  <c r="H1058" i="46" s="1"/>
  <c r="H1030" i="46" a="1"/>
  <c r="H1030" i="46" s="1"/>
  <c r="H1222" i="46" a="1"/>
  <c r="H1222" i="46" s="1"/>
  <c r="H319" i="46" a="1"/>
  <c r="H319" i="46" s="1"/>
  <c r="A319" i="2" s="1"/>
  <c r="H319" i="2" s="1"/>
  <c r="H1144" i="46" a="1"/>
  <c r="H1144" i="46" s="1"/>
  <c r="H1193" i="46" a="1"/>
  <c r="H1193" i="46" s="1"/>
  <c r="H1433" i="46" a="1"/>
  <c r="H1433" i="46" s="1"/>
  <c r="H1268" i="46" a="1"/>
  <c r="H1268" i="46" s="1"/>
  <c r="H993" i="46" a="1"/>
  <c r="H993" i="46" s="1"/>
  <c r="H1427" i="46" a="1"/>
  <c r="H1427" i="46" s="1"/>
  <c r="D278" i="2"/>
  <c r="F18" i="2"/>
  <c r="G18" i="2" s="1"/>
  <c r="Q423" i="2"/>
  <c r="D482" i="2"/>
  <c r="D452" i="2"/>
  <c r="Q452" i="2"/>
  <c r="F433" i="2"/>
  <c r="G433" i="2"/>
  <c r="Q433" i="2"/>
  <c r="E433" i="2"/>
  <c r="E339" i="2"/>
  <c r="D339" i="2"/>
  <c r="Q339" i="2"/>
  <c r="F339" i="2"/>
  <c r="G339" i="2" s="1"/>
  <c r="F254" i="2"/>
  <c r="G254" i="2" s="1"/>
  <c r="E254" i="2"/>
  <c r="D254" i="2"/>
  <c r="Q254" i="2"/>
  <c r="Q89" i="2"/>
  <c r="F89" i="2"/>
  <c r="F471" i="2"/>
  <c r="G471" i="2"/>
  <c r="D471" i="2"/>
  <c r="Q471" i="2"/>
  <c r="F318" i="2"/>
  <c r="D318" i="2"/>
  <c r="Q446" i="2"/>
  <c r="F446" i="2"/>
  <c r="D241" i="2"/>
  <c r="Q241" i="2"/>
  <c r="G479" i="2"/>
  <c r="E479" i="2"/>
  <c r="D479" i="2"/>
  <c r="Q479" i="2"/>
  <c r="F479" i="2"/>
  <c r="D410" i="2"/>
  <c r="G410" i="2"/>
  <c r="E410" i="2"/>
  <c r="Q410" i="2"/>
  <c r="F410" i="2"/>
  <c r="F12" i="2"/>
  <c r="G12" i="2" s="1"/>
  <c r="E12" i="2"/>
  <c r="Q432" i="2"/>
  <c r="G432" i="2"/>
  <c r="Q368" i="2"/>
  <c r="E368" i="2"/>
  <c r="Q390" i="2"/>
  <c r="E390" i="2"/>
  <c r="D390" i="2"/>
  <c r="G390" i="2"/>
  <c r="J201" i="5"/>
  <c r="K466" i="5"/>
  <c r="J141" i="5"/>
  <c r="J184" i="5"/>
  <c r="J321" i="5"/>
  <c r="K413" i="5"/>
  <c r="K59" i="5"/>
  <c r="K468" i="5"/>
  <c r="K447" i="5"/>
  <c r="J137" i="5"/>
  <c r="K384" i="5"/>
  <c r="K348" i="5"/>
  <c r="K316" i="5"/>
  <c r="K14" i="5"/>
  <c r="J391" i="5"/>
  <c r="J382" i="5"/>
  <c r="J396" i="5"/>
  <c r="K485" i="5"/>
  <c r="K342" i="5"/>
  <c r="K242" i="5"/>
  <c r="J414" i="5"/>
  <c r="K414" i="5" s="1"/>
  <c r="K160" i="5"/>
  <c r="K450" i="5"/>
  <c r="J271" i="5"/>
  <c r="J229" i="5"/>
  <c r="K229" i="5" s="1"/>
  <c r="J477" i="5"/>
  <c r="K358" i="5"/>
  <c r="K50" i="5"/>
  <c r="J260" i="5"/>
  <c r="J484" i="5"/>
  <c r="K203" i="5"/>
  <c r="K217" i="5"/>
  <c r="J81" i="5"/>
  <c r="K72" i="5"/>
  <c r="K307" i="5"/>
  <c r="K274" i="5"/>
  <c r="K335" i="5"/>
  <c r="K361" i="5"/>
  <c r="K123" i="5"/>
  <c r="K207" i="5"/>
  <c r="J469" i="5"/>
  <c r="K7" i="5"/>
  <c r="K481" i="5"/>
  <c r="J322" i="5"/>
  <c r="K9" i="5"/>
  <c r="J128" i="5"/>
  <c r="K167" i="5"/>
  <c r="K325" i="5"/>
  <c r="J429" i="5"/>
  <c r="J145" i="5"/>
  <c r="J168" i="5"/>
  <c r="K135" i="5"/>
  <c r="J349" i="5"/>
  <c r="K349" i="5" s="1"/>
  <c r="K284" i="5"/>
  <c r="J215" i="5"/>
  <c r="K215" i="5" s="1"/>
  <c r="K345" i="5"/>
  <c r="J26" i="5"/>
  <c r="K83" i="5"/>
  <c r="K353" i="5"/>
  <c r="J302" i="5"/>
  <c r="J150" i="5"/>
  <c r="K5" i="5"/>
  <c r="J230" i="5"/>
  <c r="K230" i="5" s="1"/>
  <c r="J188" i="5"/>
  <c r="K193" i="5"/>
  <c r="K482" i="5"/>
  <c r="K320" i="5"/>
  <c r="K116" i="5"/>
  <c r="J311" i="5"/>
  <c r="K73" i="5"/>
  <c r="K370" i="5"/>
  <c r="J365" i="5"/>
  <c r="K158" i="5"/>
  <c r="J293" i="5"/>
  <c r="J231" i="5"/>
  <c r="J6" i="5"/>
  <c r="J4" i="5"/>
  <c r="K166" i="5"/>
  <c r="K205" i="5"/>
  <c r="J40" i="5"/>
  <c r="J364" i="5"/>
  <c r="J118" i="5"/>
  <c r="K23" i="5"/>
  <c r="J140" i="5"/>
  <c r="K407" i="5"/>
  <c r="H17" i="2"/>
  <c r="K442" i="5"/>
  <c r="J199" i="5"/>
  <c r="J191" i="5"/>
  <c r="K144" i="5"/>
  <c r="K56" i="5"/>
  <c r="J216" i="5"/>
  <c r="K189" i="5"/>
  <c r="K330" i="5"/>
  <c r="K428" i="5"/>
  <c r="J180" i="5"/>
  <c r="K147" i="5"/>
  <c r="J435" i="5"/>
  <c r="K435" i="5" s="1"/>
  <c r="K263" i="5"/>
  <c r="J74" i="5"/>
  <c r="K310" i="5"/>
  <c r="K343" i="5"/>
  <c r="J399" i="5"/>
  <c r="K300" i="5"/>
  <c r="J315" i="5"/>
  <c r="K46" i="5"/>
  <c r="J106" i="5"/>
  <c r="K106" i="5" s="1"/>
  <c r="J243" i="5"/>
  <c r="J336" i="5"/>
  <c r="J314" i="5"/>
  <c r="K241" i="5"/>
  <c r="K121" i="5"/>
  <c r="K177" i="5"/>
  <c r="J24" i="5"/>
  <c r="K107" i="5"/>
  <c r="J16" i="5"/>
  <c r="J195" i="5"/>
  <c r="J262" i="5"/>
  <c r="K328" i="5"/>
  <c r="K136" i="5"/>
  <c r="K111" i="5"/>
  <c r="J419" i="5"/>
  <c r="K104" i="5"/>
  <c r="J462" i="5"/>
  <c r="J134" i="5"/>
  <c r="J309" i="5"/>
  <c r="J55" i="5"/>
  <c r="K422" i="5"/>
  <c r="J70" i="5"/>
  <c r="J427" i="5"/>
  <c r="J488" i="5"/>
  <c r="K488" i="5" s="1"/>
  <c r="K178" i="5"/>
  <c r="J224" i="5"/>
  <c r="K386" i="5"/>
  <c r="J432" i="5"/>
  <c r="K432" i="5" s="1"/>
  <c r="K356" i="5"/>
  <c r="K115" i="5"/>
  <c r="J204" i="5"/>
  <c r="J425" i="5"/>
  <c r="J392" i="5"/>
  <c r="K344" i="5"/>
  <c r="J19" i="5"/>
  <c r="J389" i="5"/>
  <c r="K389" i="5" s="1"/>
  <c r="J58" i="5"/>
  <c r="J379" i="5"/>
  <c r="K398" i="5"/>
  <c r="K93" i="5"/>
  <c r="K443" i="5"/>
  <c r="J282" i="5"/>
  <c r="K282" i="5" s="1"/>
  <c r="K285" i="5"/>
  <c r="J32" i="5"/>
  <c r="K35" i="5"/>
  <c r="K378" i="5"/>
  <c r="J329" i="5"/>
  <c r="J280" i="5"/>
  <c r="K280" i="5" s="1"/>
  <c r="J434" i="5"/>
  <c r="K434" i="5" s="1"/>
  <c r="J120" i="5"/>
  <c r="J127" i="5"/>
  <c r="K346" i="5"/>
  <c r="K62" i="5"/>
  <c r="J49" i="5"/>
  <c r="J84" i="5"/>
  <c r="K470" i="5"/>
  <c r="J291" i="5"/>
  <c r="J165" i="5"/>
  <c r="J45" i="5"/>
  <c r="K45" i="5" s="1"/>
  <c r="J366" i="5"/>
  <c r="K313" i="5"/>
  <c r="J192" i="5"/>
  <c r="J221" i="5"/>
  <c r="K18" i="5"/>
  <c r="J341" i="5"/>
  <c r="K31" i="5"/>
  <c r="J327" i="5"/>
  <c r="J371" i="5"/>
  <c r="K423" i="5"/>
  <c r="J483" i="5"/>
  <c r="J245" i="5"/>
  <c r="J182" i="5"/>
  <c r="J131" i="5"/>
  <c r="K131" i="5" s="1"/>
  <c r="J473" i="5"/>
  <c r="K463" i="5"/>
  <c r="J347" i="5"/>
  <c r="J53" i="5"/>
  <c r="J487" i="5"/>
  <c r="J298" i="5"/>
  <c r="J251" i="5"/>
  <c r="J362" i="5"/>
  <c r="K456" i="5"/>
  <c r="K13" i="5"/>
  <c r="J437" i="5"/>
  <c r="K437" i="5" s="1"/>
  <c r="K303" i="5"/>
  <c r="K29" i="5"/>
  <c r="J267" i="5"/>
  <c r="J417" i="5"/>
  <c r="J264" i="5"/>
  <c r="J338" i="5"/>
  <c r="K89" i="5"/>
  <c r="K357" i="5"/>
  <c r="J110" i="5"/>
  <c r="K415" i="5"/>
  <c r="J142" i="5"/>
  <c r="K142" i="5" s="1"/>
  <c r="K431" i="5"/>
  <c r="J200" i="5"/>
  <c r="J112" i="5"/>
  <c r="K420" i="5"/>
  <c r="J266" i="5"/>
  <c r="J219" i="5"/>
  <c r="K8" i="5"/>
  <c r="J268" i="5"/>
  <c r="J261" i="5"/>
  <c r="K430" i="5"/>
  <c r="J441" i="5"/>
  <c r="K441" i="5" s="1"/>
  <c r="K438" i="5"/>
  <c r="K206" i="5"/>
  <c r="J12" i="5"/>
  <c r="K265" i="5"/>
  <c r="K426" i="5"/>
  <c r="K66" i="5"/>
  <c r="K176" i="5"/>
  <c r="J43" i="5"/>
  <c r="J455" i="5"/>
  <c r="K277" i="5"/>
  <c r="K458" i="5"/>
  <c r="K480" i="5"/>
  <c r="K220" i="5"/>
  <c r="K155" i="5"/>
  <c r="J82" i="5"/>
  <c r="K82" i="5" s="1"/>
  <c r="J234" i="5"/>
  <c r="K15" i="5"/>
  <c r="K223" i="5"/>
  <c r="K42" i="5"/>
  <c r="J169" i="5"/>
  <c r="K169" i="5" s="1"/>
  <c r="K240" i="5"/>
  <c r="K339" i="5"/>
  <c r="K122" i="5"/>
  <c r="J138" i="5"/>
  <c r="J453" i="5"/>
  <c r="K453" i="5" s="1"/>
  <c r="K246" i="5"/>
  <c r="J101" i="5"/>
  <c r="K258" i="5"/>
  <c r="J213" i="5"/>
  <c r="K80" i="5"/>
  <c r="K88" i="5"/>
  <c r="J409" i="5"/>
  <c r="K409" i="5" s="1"/>
  <c r="J255" i="5"/>
  <c r="J77" i="5"/>
  <c r="J475" i="5"/>
  <c r="K475" i="5" s="1"/>
  <c r="K68" i="5"/>
  <c r="J424" i="5"/>
  <c r="K185" i="5"/>
  <c r="J471" i="5"/>
  <c r="J363" i="5"/>
  <c r="K363" i="5" s="1"/>
  <c r="J30" i="5"/>
  <c r="J98" i="5"/>
  <c r="K98" i="5" s="1"/>
  <c r="K355" i="5"/>
  <c r="K130" i="5"/>
  <c r="J109" i="5"/>
  <c r="J154" i="5"/>
  <c r="K256" i="5"/>
  <c r="K44" i="5"/>
  <c r="K295" i="5"/>
  <c r="J457" i="5"/>
  <c r="J486" i="5"/>
  <c r="K225" i="5"/>
  <c r="K34" i="5"/>
  <c r="J270" i="5"/>
  <c r="K270" i="5" s="1"/>
  <c r="K296" i="5"/>
  <c r="K17" i="5"/>
  <c r="J152" i="5"/>
  <c r="J179" i="5"/>
  <c r="J117" i="5"/>
  <c r="J410" i="5"/>
  <c r="J324" i="5"/>
  <c r="J212" i="5"/>
  <c r="J253" i="5"/>
  <c r="K21" i="5"/>
  <c r="K25" i="5"/>
  <c r="K290" i="5"/>
  <c r="K139" i="5"/>
  <c r="J451" i="5"/>
  <c r="J276" i="5"/>
  <c r="K276" i="5" s="1"/>
  <c r="K196" i="5"/>
  <c r="K249" i="5"/>
  <c r="J161" i="5"/>
  <c r="K161" i="5" s="1"/>
  <c r="J465" i="5"/>
  <c r="K381" i="5"/>
  <c r="K308" i="5"/>
  <c r="K400" i="5"/>
  <c r="J87" i="5"/>
  <c r="K87" i="5" s="1"/>
  <c r="J259" i="5"/>
  <c r="J210" i="5"/>
  <c r="K210" i="5" s="1"/>
  <c r="J22" i="5"/>
  <c r="J162" i="5"/>
  <c r="K380" i="5"/>
  <c r="J439" i="5"/>
  <c r="K439" i="5" s="1"/>
  <c r="J317" i="5"/>
  <c r="J393" i="5"/>
  <c r="J412" i="5"/>
  <c r="J440" i="5"/>
  <c r="J352" i="5"/>
  <c r="K257" i="5"/>
  <c r="K333" i="5"/>
  <c r="K244" i="5"/>
  <c r="K402" i="5"/>
  <c r="K232" i="5"/>
  <c r="K368" i="5"/>
  <c r="K211" i="5"/>
  <c r="J202" i="5"/>
  <c r="K360" i="5"/>
  <c r="K372" i="5"/>
  <c r="J332" i="5"/>
  <c r="J126" i="5"/>
  <c r="K383" i="5"/>
  <c r="K401" i="5"/>
  <c r="K149" i="5"/>
  <c r="J354" i="5"/>
  <c r="J318" i="5"/>
  <c r="K90" i="5"/>
  <c r="J148" i="5"/>
  <c r="J406" i="5"/>
  <c r="K406" i="5" s="1"/>
  <c r="K421" i="5"/>
  <c r="K286" i="5"/>
  <c r="K103" i="5"/>
  <c r="J235" i="5"/>
  <c r="K369" i="5"/>
  <c r="K91" i="5"/>
  <c r="J105" i="5"/>
  <c r="J76" i="5"/>
  <c r="K387" i="5"/>
  <c r="K227" i="5"/>
  <c r="J374" i="5"/>
  <c r="J222" i="5"/>
  <c r="K222" i="5" s="1"/>
  <c r="K27" i="5"/>
  <c r="J36" i="5"/>
  <c r="J124" i="5"/>
  <c r="K114" i="5"/>
  <c r="J377" i="5"/>
  <c r="K377" i="5" s="1"/>
  <c r="J153" i="5"/>
  <c r="J281" i="5"/>
  <c r="K65" i="5"/>
  <c r="J454" i="5"/>
  <c r="K454" i="5" s="1"/>
  <c r="K287" i="5"/>
  <c r="J479" i="5"/>
  <c r="J446" i="5"/>
  <c r="K446" i="5" s="1"/>
  <c r="K331" i="5"/>
  <c r="J11" i="5"/>
  <c r="J33" i="5"/>
  <c r="K100" i="5"/>
  <c r="J94" i="5"/>
  <c r="K94" i="5" s="1"/>
  <c r="J305" i="5"/>
  <c r="J38" i="5"/>
  <c r="K38" i="5" s="1"/>
  <c r="J301" i="5"/>
  <c r="J418" i="5"/>
  <c r="K306" i="5"/>
  <c r="J157" i="5"/>
  <c r="J292" i="5"/>
  <c r="K278" i="5"/>
  <c r="J452" i="5"/>
  <c r="K173" i="5"/>
  <c r="K233" i="5"/>
  <c r="K60" i="5"/>
  <c r="K41" i="5"/>
  <c r="J476" i="5"/>
  <c r="K476" i="5" s="1"/>
  <c r="K108" i="5"/>
  <c r="J47" i="5"/>
  <c r="J75" i="5"/>
  <c r="K75" i="5" s="1"/>
  <c r="K464" i="5"/>
  <c r="J78" i="5"/>
  <c r="K78" i="5" s="1"/>
  <c r="J187" i="5"/>
  <c r="K433" i="5"/>
  <c r="J388" i="5"/>
  <c r="J172" i="5"/>
  <c r="J304" i="5"/>
  <c r="J376" i="5"/>
  <c r="J385" i="5"/>
  <c r="K163" i="5"/>
  <c r="K459" i="5"/>
  <c r="K297" i="5"/>
  <c r="J236" i="5"/>
  <c r="J170" i="5"/>
  <c r="J460" i="5"/>
  <c r="K436" i="5"/>
  <c r="J79" i="5"/>
  <c r="K350" i="5"/>
  <c r="K238" i="5"/>
  <c r="K102" i="5"/>
  <c r="K390" i="5"/>
  <c r="K218" i="5"/>
  <c r="K461" i="5"/>
  <c r="J273" i="5"/>
  <c r="J404" i="5"/>
  <c r="K64" i="5"/>
  <c r="J472" i="5"/>
  <c r="K71" i="5"/>
  <c r="K174" i="5"/>
  <c r="K288" i="5"/>
  <c r="J175" i="5"/>
  <c r="K351" i="5"/>
  <c r="K10" i="5"/>
  <c r="J119" i="5"/>
  <c r="J171" i="5"/>
  <c r="J467" i="5"/>
  <c r="K467" i="5" s="1"/>
  <c r="K197" i="5"/>
  <c r="K247" i="5"/>
  <c r="K252" i="5"/>
  <c r="K52" i="5"/>
  <c r="J445" i="5"/>
  <c r="K445" i="5" s="1"/>
  <c r="J156" i="5"/>
  <c r="J405" i="5"/>
  <c r="K405" i="5" s="1"/>
  <c r="K340" i="5"/>
  <c r="J125" i="5"/>
  <c r="J28" i="5"/>
  <c r="K449" i="5"/>
  <c r="K194" i="5"/>
  <c r="J283" i="5"/>
  <c r="K283" i="5" s="1"/>
  <c r="K39" i="5"/>
  <c r="K474" i="5"/>
  <c r="K226" i="5"/>
  <c r="K63" i="5"/>
  <c r="J97" i="5"/>
  <c r="K334" i="5"/>
  <c r="K20" i="5"/>
  <c r="J448" i="5"/>
  <c r="K95" i="5"/>
  <c r="K395" i="5"/>
  <c r="J237" i="5"/>
  <c r="K237" i="5" s="1"/>
  <c r="J183" i="5"/>
  <c r="K132" i="5"/>
  <c r="K164" i="5"/>
  <c r="J416" i="5"/>
  <c r="K337" i="5"/>
  <c r="K408" i="5"/>
  <c r="K411" i="5"/>
  <c r="K113" i="5"/>
  <c r="F17" i="2"/>
  <c r="G17" i="2" s="1"/>
  <c r="D17" i="2"/>
  <c r="E17" i="2"/>
  <c r="Q17" i="2"/>
  <c r="J190" i="5"/>
  <c r="K394" i="5"/>
  <c r="K373" i="5"/>
  <c r="K151" i="5"/>
  <c r="J367" i="5"/>
  <c r="K367" i="5" s="1"/>
  <c r="K198" i="5"/>
  <c r="K86" i="5"/>
  <c r="K92" i="5"/>
  <c r="K319" i="5"/>
  <c r="K326" i="5"/>
  <c r="J186" i="5"/>
  <c r="J48" i="5"/>
  <c r="K48" i="5" s="1"/>
  <c r="K375" i="5"/>
  <c r="K133" i="5"/>
  <c r="K99" i="5"/>
  <c r="J312" i="5"/>
  <c r="K248" i="5"/>
  <c r="K69" i="5"/>
  <c r="K239" i="5"/>
  <c r="J96" i="5"/>
  <c r="K96" i="5" s="1"/>
  <c r="J67" i="5"/>
  <c r="K146" i="5"/>
  <c r="K143" i="5"/>
  <c r="K269" i="5"/>
  <c r="J159" i="5"/>
  <c r="K397" i="5"/>
  <c r="J275" i="5"/>
  <c r="K214" i="5"/>
  <c r="J254" i="5"/>
  <c r="J250" i="5"/>
  <c r="K57" i="5"/>
  <c r="K37" i="5"/>
  <c r="J272" i="5"/>
  <c r="K294" i="5"/>
  <c r="K478" i="5"/>
  <c r="K181" i="5"/>
  <c r="J403" i="5"/>
  <c r="K228" i="5"/>
  <c r="J323" i="5"/>
  <c r="K359" i="5"/>
  <c r="Q6" i="2" l="1"/>
  <c r="F6" i="2"/>
  <c r="G6" i="2" s="1"/>
  <c r="K289" i="5"/>
  <c r="H2" i="5"/>
  <c r="I2" i="5" s="1"/>
  <c r="K4" i="5"/>
  <c r="H1" i="5"/>
  <c r="I1" i="5" s="1"/>
  <c r="K2" i="5"/>
  <c r="K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chedules report" description="Connection to the 'Schedules report' query in the workbook." type="5" refreshedVersion="8" background="1" saveData="1">
    <dbPr connection="Provider=Microsoft.Mashup.OleDb.1;Data Source=$Workbook$;Location=&quot;Schedules report&quot;;Extended Properties=&quot;&quot;" command="SELECT * FROM [Schedules re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<sst xmlns="http://schemas.openxmlformats.org/spreadsheetml/2006/main" count="7041" uniqueCount="836">
  <si>
    <t>Schedule Date</t>
  </si>
  <si>
    <t>SEQUENCE</t>
  </si>
  <si>
    <t>TRUCK #</t>
  </si>
  <si>
    <t>JOB #</t>
  </si>
  <si>
    <t>ORIGIN</t>
  </si>
  <si>
    <t>DESTINATION</t>
  </si>
  <si>
    <t>DRIVER INSTRUCTIONS</t>
  </si>
  <si>
    <t>DESTINATION ADDRESS</t>
  </si>
  <si>
    <t>RATE</t>
  </si>
  <si>
    <t>MATERIAL QTY</t>
  </si>
  <si>
    <t>MATERIAL</t>
  </si>
  <si>
    <t>PO #</t>
  </si>
  <si>
    <t>JOB SITE NAME</t>
  </si>
  <si>
    <t>LOTS</t>
  </si>
  <si>
    <t>QTY</t>
  </si>
  <si>
    <t>CONTACT</t>
  </si>
  <si>
    <t>ADDRESS OVERWRITE</t>
  </si>
  <si>
    <t>MATERIAL (ALONE)</t>
  </si>
  <si>
    <t>Truck #</t>
  </si>
  <si>
    <t/>
  </si>
  <si>
    <t>Silver Sand Schedule</t>
  </si>
  <si>
    <t>JAHNA - GREENBAY</t>
  </si>
  <si>
    <t>ANDERSON RD RMC</t>
  </si>
  <si>
    <t>CONCRETE SAND</t>
  </si>
  <si>
    <t>CC</t>
  </si>
  <si>
    <t>COCOA AGGREGATE</t>
  </si>
  <si>
    <t>COCOA RMC</t>
  </si>
  <si>
    <t>#57 DOT ROCK</t>
  </si>
  <si>
    <t>MELBOURNE TERMINAL</t>
  </si>
  <si>
    <t>COMMERCIAL SCREENINGS</t>
  </si>
  <si>
    <t>DAYTONA RMC</t>
  </si>
  <si>
    <t>#89 DOT ROCK</t>
  </si>
  <si>
    <t>DELAND RMC</t>
  </si>
  <si>
    <t>DOT SILICA SAND</t>
  </si>
  <si>
    <t>DOWNTOWN ORLANDO RM</t>
  </si>
  <si>
    <t>JAHNA - HAINES CITY</t>
  </si>
  <si>
    <t>ELLENTON RMC</t>
  </si>
  <si>
    <t>FBM - NEW HAMPSHIRE YARD</t>
  </si>
  <si>
    <t>GREENBAY RMC</t>
  </si>
  <si>
    <t>L&amp;W - EDGEWOOD YARD</t>
  </si>
  <si>
    <t>L&amp;W - LAKELAND YARD</t>
  </si>
  <si>
    <t>L&amp;W - ROCKLEDGE YARD</t>
  </si>
  <si>
    <t>LONGWOOD RMC</t>
  </si>
  <si>
    <t>CORKSCREW MINE</t>
  </si>
  <si>
    <t>MAINLINE RMC</t>
  </si>
  <si>
    <t>MELBOURNE RMC</t>
  </si>
  <si>
    <t>JAHNA - INDEPENDENT</t>
  </si>
  <si>
    <t>ORLANDO BLOCK</t>
  </si>
  <si>
    <t>MASON SAND</t>
  </si>
  <si>
    <t>SOUTH ORANGE RMC</t>
  </si>
  <si>
    <t>ST CLOUD RMC</t>
  </si>
  <si>
    <t>TAMPA PORT</t>
  </si>
  <si>
    <t>TAVARES RMC</t>
  </si>
  <si>
    <t>UNIVERSAL SUPPLY</t>
  </si>
  <si>
    <t>WINTER GARDEN RMC</t>
  </si>
  <si>
    <t>Name</t>
  </si>
  <si>
    <t>cellClickerValue</t>
  </si>
  <si>
    <t>Email</t>
  </si>
  <si>
    <t>Subject</t>
  </si>
  <si>
    <t>Body</t>
  </si>
  <si>
    <t>Friendly Reminder:
Any questions or trouble, please call us at the cell/after hours any time!
Mike’s Cell: 9045910710
Alec’s Cell: 7547577226</t>
  </si>
  <si>
    <t>VULCAN - GRANDIN</t>
  </si>
  <si>
    <t>BUNNELL RMC</t>
  </si>
  <si>
    <t>FULL LOAD OF DOT SILICA SAND</t>
  </si>
  <si>
    <t>1701 N STATE ST BUNNELL FL 32110</t>
  </si>
  <si>
    <t>ST AUGUSTINE RMC</t>
  </si>
  <si>
    <t>3567 DEER PARK BLVD ELKTON FL 32033</t>
  </si>
  <si>
    <t>ORANGE PARK RMC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</si>
  <si>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</si>
  <si>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</si>
  <si>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</si>
  <si>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</si>
  <si>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</si>
  <si>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</si>
  <si>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</si>
  <si>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</si>
  <si>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</si>
  <si>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</si>
  <si>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</si>
  <si>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</si>
  <si>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</si>
  <si>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</si>
  <si>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</si>
  <si>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</si>
  <si>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</si>
  <si>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</si>
  <si>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</si>
  <si>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</si>
  <si>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</si>
  <si>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</si>
  <si>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</si>
  <si>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</si>
  <si>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</si>
  <si>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</si>
  <si>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</si>
  <si>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</si>
  <si>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</si>
  <si>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</si>
  <si>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</si>
  <si>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 LOADS</t>
  </si>
  <si>
    <t>ADDRESS</t>
  </si>
  <si>
    <t>CITY</t>
  </si>
  <si>
    <t>ZIP</t>
  </si>
  <si>
    <t>AFI CONSTRUCTIONS - ZONE 1</t>
  </si>
  <si>
    <t>CENTER SAND</t>
  </si>
  <si>
    <t>STUCCO SAND</t>
  </si>
  <si>
    <t>AFI CONSTRUCTIONS - ZONE 2</t>
  </si>
  <si>
    <t>AFI CONSTRUCTIONS - ZONE 3</t>
  </si>
  <si>
    <t>AFI CONSTRUCTIONS - ZONE 4</t>
  </si>
  <si>
    <t>AFI CONSTRUCTIONS - ZONE 5</t>
  </si>
  <si>
    <t>AGGRETECH - ZONE 1</t>
  </si>
  <si>
    <t>AGGRETECH - ZONE 2</t>
  </si>
  <si>
    <t>AGGRETECH - ZONE 3</t>
  </si>
  <si>
    <t>AGGRETECH - ZONE 4</t>
  </si>
  <si>
    <t>AGGRETECH - ZONE 5</t>
  </si>
  <si>
    <t>CY - TAMPA</t>
  </si>
  <si>
    <t>#57 DOT Rock</t>
  </si>
  <si>
    <t>7518 ANDERSON RD</t>
  </si>
  <si>
    <t>TAMPA</t>
  </si>
  <si>
    <t>VULCAN - AUBURNDALE</t>
  </si>
  <si>
    <t>VULCAN - TAMPA</t>
  </si>
  <si>
    <t>#57 ROCK</t>
  </si>
  <si>
    <t>#89 ROCK</t>
  </si>
  <si>
    <t>CEMEX - LAKE WALES</t>
  </si>
  <si>
    <t>CEMEX - GATOR</t>
  </si>
  <si>
    <t>DOT Silica Sand</t>
  </si>
  <si>
    <t>AURORA STONE &amp; GRAVEL (MINI)</t>
  </si>
  <si>
    <t>2699 AURORA RD</t>
  </si>
  <si>
    <t>MELBOURNE</t>
  </si>
  <si>
    <t>BREVARD LUMBER (EITHER)</t>
  </si>
  <si>
    <t>1480 NORTH US HWY 1</t>
  </si>
  <si>
    <t xml:space="preserve"> TITUSVILLE</t>
  </si>
  <si>
    <t>JAHNA - CGA</t>
  </si>
  <si>
    <t>JACKSONVILLE TERMINAL</t>
  </si>
  <si>
    <t>1703 N STATE ST</t>
  </si>
  <si>
    <t>BUNNELL</t>
  </si>
  <si>
    <t>1705 N STATE ST</t>
  </si>
  <si>
    <t>EDGEWATER TERMINAL</t>
  </si>
  <si>
    <t>1707 N STATE ST</t>
  </si>
  <si>
    <t>NATIONAL GARDENS</t>
  </si>
  <si>
    <t>1708 N STATE ST</t>
  </si>
  <si>
    <t>1704 N STATE ST</t>
  </si>
  <si>
    <t>1706 N STATE ST</t>
  </si>
  <si>
    <t>1701 N STATE ST</t>
  </si>
  <si>
    <t>1702 N STATE ST</t>
  </si>
  <si>
    <t>MID COAST AGGREGATES</t>
  </si>
  <si>
    <t>BASE ROCK</t>
  </si>
  <si>
    <t>16375 HARTWOOD - MARSH RD</t>
  </si>
  <si>
    <t>CLERMONT</t>
  </si>
  <si>
    <t>CEMEX - CLERMONT</t>
  </si>
  <si>
    <t>CRUSH ROCK</t>
  </si>
  <si>
    <t>CITY OF ROCKLEDGE</t>
  </si>
  <si>
    <t>1400 GARDEN RD</t>
  </si>
  <si>
    <t>ROCKLEDGE</t>
  </si>
  <si>
    <t>CITY OF WINTER PARK</t>
  </si>
  <si>
    <t>1409 HOWELL BRANCH RD</t>
  </si>
  <si>
    <t>WINTER PARK</t>
  </si>
  <si>
    <t xml:space="preserve">446 CIDCO RD </t>
  </si>
  <si>
    <t>COCOA</t>
  </si>
  <si>
    <t>#67</t>
  </si>
  <si>
    <t>#89 DOT Rock</t>
  </si>
  <si>
    <t>1252-C</t>
  </si>
  <si>
    <t>1252-D</t>
  </si>
  <si>
    <t>405 MADISON AVE</t>
  </si>
  <si>
    <t>DAYTONA BEACH</t>
  </si>
  <si>
    <t>1147-57</t>
  </si>
  <si>
    <t>9609-57</t>
  </si>
  <si>
    <t>1147-8</t>
  </si>
  <si>
    <t>9609-89</t>
  </si>
  <si>
    <t>CY - DEBARY</t>
  </si>
  <si>
    <t>3/8 STATELITE ROCK</t>
  </si>
  <si>
    <t>299 SPRINGVIEW COMMERCE DR</t>
  </si>
  <si>
    <t>DEBARY</t>
  </si>
  <si>
    <t>9879-C</t>
  </si>
  <si>
    <t>9879-D</t>
  </si>
  <si>
    <t>407 N SPRING GARDEN AVE</t>
  </si>
  <si>
    <t>DELAND</t>
  </si>
  <si>
    <t>1293-57</t>
  </si>
  <si>
    <t>9895-57</t>
  </si>
  <si>
    <t>1293-89</t>
  </si>
  <si>
    <t>9895-89</t>
  </si>
  <si>
    <t>9880-C</t>
  </si>
  <si>
    <t>9880-D</t>
  </si>
  <si>
    <t>DOWN</t>
  </si>
  <si>
    <t>421 W GRANT ST</t>
  </si>
  <si>
    <t>ORLANDO</t>
  </si>
  <si>
    <t>420 W GRANT ST</t>
  </si>
  <si>
    <t>10006-57</t>
  </si>
  <si>
    <t>425 W GRANT ST</t>
  </si>
  <si>
    <t>422 W GRANT ST</t>
  </si>
  <si>
    <t>10006-89</t>
  </si>
  <si>
    <t>426 W GRANT ST</t>
  </si>
  <si>
    <t>10005-C</t>
  </si>
  <si>
    <t>423 W GRANT ST</t>
  </si>
  <si>
    <t>10005-D</t>
  </si>
  <si>
    <t>424 W GRANT ST</t>
  </si>
  <si>
    <t>EASTPORT ROAD RMC</t>
  </si>
  <si>
    <t>1220 EASTPORT RD</t>
  </si>
  <si>
    <t>JACKSONVILLE</t>
  </si>
  <si>
    <t>#67 ROCK</t>
  </si>
  <si>
    <t>MARTIN MARIETTA - JACKSONVILLE</t>
  </si>
  <si>
    <t>3/8 STALITE LIGHTWEIGHT</t>
  </si>
  <si>
    <t>EDGEWATER BLOCK</t>
  </si>
  <si>
    <t>203 N FLAGLER AVE</t>
  </si>
  <si>
    <t>EDGEWATER</t>
  </si>
  <si>
    <t>9364-C</t>
  </si>
  <si>
    <t>201 N FLAGLER AVE</t>
  </si>
  <si>
    <t>9850-C</t>
  </si>
  <si>
    <t>204 N FLAGLER AVE</t>
  </si>
  <si>
    <t>9850-M</t>
  </si>
  <si>
    <t>205 N FLAGLER AVE</t>
  </si>
  <si>
    <t>200 N FLAGLER AVE</t>
  </si>
  <si>
    <t>9634-M</t>
  </si>
  <si>
    <t>202 N FLAGLER AVE</t>
  </si>
  <si>
    <t>9881-C</t>
  </si>
  <si>
    <t>EDGEWATER RMC</t>
  </si>
  <si>
    <t>207 N FLAGLER AVE</t>
  </si>
  <si>
    <t>206 N FLAGLER AVE</t>
  </si>
  <si>
    <t>#57</t>
  </si>
  <si>
    <t>3111 17TH STREET E</t>
  </si>
  <si>
    <t>PALMETTO</t>
  </si>
  <si>
    <t>VULCAN - FT MYERS</t>
  </si>
  <si>
    <t>1548-57</t>
  </si>
  <si>
    <t>CY - PALMETTO</t>
  </si>
  <si>
    <t>#89</t>
  </si>
  <si>
    <t>1548-8</t>
  </si>
  <si>
    <t>CY - MULBERRY</t>
  </si>
  <si>
    <t>3/8" BROWN RIVER ROCK</t>
  </si>
  <si>
    <t>FBM - CLARCONA OCOEE - ORLANDO YARD</t>
  </si>
  <si>
    <t>4004 CLARCONA OCOEE ROA</t>
  </si>
  <si>
    <t>FBM - DELAND YARD</t>
  </si>
  <si>
    <t>2121 STATE ROAD 472</t>
  </si>
  <si>
    <t>10063-C</t>
  </si>
  <si>
    <t>1900 W NEW HAMPSHIRE ST</t>
  </si>
  <si>
    <t>FBM - PALM BAY YARD</t>
  </si>
  <si>
    <t>250 RING AVE NE</t>
  </si>
  <si>
    <t>PALM BAY</t>
  </si>
  <si>
    <t>FBM - PRINCETON - ORLANDO YARD</t>
  </si>
  <si>
    <t>1924 WEST PRINCETON ST</t>
  </si>
  <si>
    <t xml:space="preserve">ORLANDO </t>
  </si>
  <si>
    <t>FBM - TAMPA YARD</t>
  </si>
  <si>
    <t>600 ORIENT RD</t>
  </si>
  <si>
    <t>FBM - VERO BEACH</t>
  </si>
  <si>
    <t>9075 17TH PL</t>
  </si>
  <si>
    <t>VERO BEACH</t>
  </si>
  <si>
    <t>FBM - ZONE 1</t>
  </si>
  <si>
    <t>FBM - ZONE 2</t>
  </si>
  <si>
    <t>FBM - ZONE 3</t>
  </si>
  <si>
    <t>FBM - ZONE 4</t>
  </si>
  <si>
    <t>FBM - ZONE 5</t>
  </si>
  <si>
    <t>FORUM CONSTRUCTIONS - ZONE 1</t>
  </si>
  <si>
    <t>FT MYERS BLOCK</t>
  </si>
  <si>
    <t>4170 CANAL ST</t>
  </si>
  <si>
    <t>FT. MYERS</t>
  </si>
  <si>
    <t>#89 STONE</t>
  </si>
  <si>
    <t>STEWART MATERIALS</t>
  </si>
  <si>
    <t>GL BUILDING SUPPLY</t>
  </si>
  <si>
    <t>7902 AVALON RD</t>
  </si>
  <si>
    <t>WINTER GARDEN</t>
  </si>
  <si>
    <t>4020 SAND MINE R</t>
  </si>
  <si>
    <t>DAVENPORT</t>
  </si>
  <si>
    <t>1283-57</t>
  </si>
  <si>
    <t>CY - ORLANDO</t>
  </si>
  <si>
    <t>#89 - 3/8" BROWN RIVER ROCK</t>
  </si>
  <si>
    <t>1283-89</t>
  </si>
  <si>
    <t>3/8" brown river rock</t>
  </si>
  <si>
    <t>1360-C</t>
  </si>
  <si>
    <t>1360-D</t>
  </si>
  <si>
    <t>GREENLAND ROAD RMC</t>
  </si>
  <si>
    <t>#4 ROCK</t>
  </si>
  <si>
    <t xml:space="preserve">6557 GREENLAND RD </t>
  </si>
  <si>
    <t>CY - JACKSONVILLE</t>
  </si>
  <si>
    <t>COMMERCIAL SCREENING</t>
  </si>
  <si>
    <t>HEYDEN SUPPLY - Gandy Warehouse</t>
  </si>
  <si>
    <t>HEYDEN SUPPLY - ZONE 1</t>
  </si>
  <si>
    <t>HEYDEN SUPPLY - ZONE 2</t>
  </si>
  <si>
    <t>HEYDEN SUPPLY - ZONE 3</t>
  </si>
  <si>
    <t>HEYDEN SUPPLY - ZONE 4</t>
  </si>
  <si>
    <t>HOME OWNERS CHOICE</t>
  </si>
  <si>
    <t>700 OAK HEIGHTS CT</t>
  </si>
  <si>
    <t>PORT ORANGE</t>
  </si>
  <si>
    <t>HOME OWNERS CHOICE - ZONE 1</t>
  </si>
  <si>
    <t>HOME OWNERS CHOICE - ZONE 2</t>
  </si>
  <si>
    <t>HOME OWNERS CHOICE - ZONE 3</t>
  </si>
  <si>
    <t>HOME OWNERS CHOICE - ZONE 4</t>
  </si>
  <si>
    <t>HOME OWNERS CHOICE - ZONE 5</t>
  </si>
  <si>
    <t>INDUSTRIAL LN RMC</t>
  </si>
  <si>
    <t xml:space="preserve">7801 INDUSTRIAL LANE </t>
  </si>
  <si>
    <t>PENNSUCO TERMINAL</t>
  </si>
  <si>
    <t>7293-S</t>
  </si>
  <si>
    <t>7330 PHILLIPS HWY</t>
  </si>
  <si>
    <t>7293-M</t>
  </si>
  <si>
    <t>JC GIBSON - ZONE 2</t>
  </si>
  <si>
    <t>KELLER NORTH AMERICA</t>
  </si>
  <si>
    <t>2450 N HWY A1A</t>
  </si>
  <si>
    <t>301 MARY JESS RD</t>
  </si>
  <si>
    <t>3618 WATERFIELD RD</t>
  </si>
  <si>
    <t>LAKELAND</t>
  </si>
  <si>
    <t>5100 KORBIN AVE</t>
  </si>
  <si>
    <t>L&amp;W - WILDWOOD YARD</t>
  </si>
  <si>
    <t>4399 COUNTRY RD 156</t>
  </si>
  <si>
    <t>WILDWOOD</t>
  </si>
  <si>
    <t>L&amp;W - ZONE 1</t>
  </si>
  <si>
    <t>L&amp;W - ZONE 2</t>
  </si>
  <si>
    <t>L&amp;W - ZONE 3</t>
  </si>
  <si>
    <t>L&amp;W - ZONE 4</t>
  </si>
  <si>
    <t>L&amp;W - ZONE 5</t>
  </si>
  <si>
    <t>9979-57</t>
  </si>
  <si>
    <t>AMERICAN AGGREGATES - TAMPA</t>
  </si>
  <si>
    <t xml:space="preserve"> 1450 SOUTH RONALD REGAN BLVD  </t>
  </si>
  <si>
    <t>LONGWOOD</t>
  </si>
  <si>
    <t>9954-57</t>
  </si>
  <si>
    <t>9979-89</t>
  </si>
  <si>
    <t>9954-89</t>
  </si>
  <si>
    <t>1/2 ROCK</t>
  </si>
  <si>
    <t>1294-C</t>
  </si>
  <si>
    <t>1294-D</t>
  </si>
  <si>
    <t>8020 MAINLINE PKWY</t>
  </si>
  <si>
    <t>FT MYERS</t>
  </si>
  <si>
    <t>COMMERCIAL SAND</t>
  </si>
  <si>
    <t>JAHNA - ORTONA</t>
  </si>
  <si>
    <t>MARJAM - ORLANDO YARD</t>
  </si>
  <si>
    <t>MARJAM - VERO BEACH YARD</t>
  </si>
  <si>
    <t>9015 17TH PLACE</t>
  </si>
  <si>
    <t>MARJAM - ZONE 1</t>
  </si>
  <si>
    <t>MARJAM - ZONE 2</t>
  </si>
  <si>
    <t>MARJAM - ZONE 3</t>
  </si>
  <si>
    <t>MARJAM - ZONE 4</t>
  </si>
  <si>
    <t>MASTER CONSTRUCTIONS - ORLANDO YARD</t>
  </si>
  <si>
    <t>501 THORPE RD</t>
  </si>
  <si>
    <t>MASTER CONSTRUCTIONS - ZONE 1</t>
  </si>
  <si>
    <t>MASTER CONSTRUCTIONS - ZONE 2</t>
  </si>
  <si>
    <t>MASTER CONSTRUCTIONS - ZONE 3</t>
  </si>
  <si>
    <t>MASTER CONSTRUCTIONS - ZONE 4</t>
  </si>
  <si>
    <t>MASTER CONSTRUCTIONS - ZONE 5</t>
  </si>
  <si>
    <t>MELBOURNE BLOCK</t>
  </si>
  <si>
    <t xml:space="preserve"> 2575 N. AVOCADO AVE  </t>
  </si>
  <si>
    <t>1253-M</t>
  </si>
  <si>
    <t>1253-R</t>
  </si>
  <si>
    <t>1253-D</t>
  </si>
  <si>
    <t>MOUNTAIN STONE &amp; GRAVEL</t>
  </si>
  <si>
    <t>4650 US 1</t>
  </si>
  <si>
    <t>NORTH VERO BEACH</t>
  </si>
  <si>
    <t>NAPLES RMC</t>
  </si>
  <si>
    <t>3590 SHAW BLVD</t>
  </si>
  <si>
    <t>NAPLES</t>
  </si>
  <si>
    <t>CY - GOLDEN GATE</t>
  </si>
  <si>
    <t>OFF</t>
  </si>
  <si>
    <t>333 PARKRIDGE AVE</t>
  </si>
  <si>
    <t>ORANGE PARK</t>
  </si>
  <si>
    <t>1840-57</t>
  </si>
  <si>
    <t>342 THORPE RD</t>
  </si>
  <si>
    <t>1840-M</t>
  </si>
  <si>
    <t>1/4"</t>
  </si>
  <si>
    <t>1840-E</t>
  </si>
  <si>
    <t>CONCRETE SCREENINGS DOT</t>
  </si>
  <si>
    <t>1840-S</t>
  </si>
  <si>
    <t>Concrete Scrennings DOT</t>
  </si>
  <si>
    <t>PALATKA RMC</t>
  </si>
  <si>
    <t>129 PHILLIPS DAIRY RD</t>
  </si>
  <si>
    <t>PALATKA</t>
  </si>
  <si>
    <t>PARK</t>
  </si>
  <si>
    <t>PLANT CITY RMC</t>
  </si>
  <si>
    <t>2004 EAST DR. MLK JR BLVD</t>
  </si>
  <si>
    <t>PLANT CITY</t>
  </si>
  <si>
    <t>1547-57</t>
  </si>
  <si>
    <t>1547-8</t>
  </si>
  <si>
    <t>9982-89</t>
  </si>
  <si>
    <t>9982-57</t>
  </si>
  <si>
    <t>Aggregate | #57</t>
  </si>
  <si>
    <t>CY - POLK CITY</t>
  </si>
  <si>
    <t>PUNTA GORDA RMC</t>
  </si>
  <si>
    <t>26451 EAGLE BLVD</t>
  </si>
  <si>
    <t>PUNTA GORDA</t>
  </si>
  <si>
    <t>QUIKRETE - JACKSONVILLE YARD</t>
  </si>
  <si>
    <t>11640 CAMDEN ROAD</t>
  </si>
  <si>
    <t>QUIKRETE - KISSIMMEE</t>
  </si>
  <si>
    <t>1701 DOLORES DRIVE</t>
  </si>
  <si>
    <t>KISSIMMEE</t>
  </si>
  <si>
    <t>R S ELLIOT - ORLANDO YARD</t>
  </si>
  <si>
    <t>2551 MERCY DR</t>
  </si>
  <si>
    <t>R S ELLIOT - PLANT CITY YARD</t>
  </si>
  <si>
    <t>2702 AIRPORT RD</t>
  </si>
  <si>
    <t>R.S ELLIOT - VERO BEACH</t>
  </si>
  <si>
    <t>2120 S. HIGHWAY A1A</t>
  </si>
  <si>
    <t>R.S ELLIOT - ZONE 1</t>
  </si>
  <si>
    <t>R.S ELLIOT - ZONE 2</t>
  </si>
  <si>
    <t>R.S ELLIOT - ZONE 3</t>
  </si>
  <si>
    <t>R.S ELLIOT - ZONE 4</t>
  </si>
  <si>
    <t>R.S ELLIOT - ZONE 5</t>
  </si>
  <si>
    <t>RIVER CITY ROCK &amp; SUPPLY</t>
  </si>
  <si>
    <t>3019 BILL DING AVE</t>
  </si>
  <si>
    <t>ROYAL LANDSCAPE</t>
  </si>
  <si>
    <t>2204 HEMPEL AVE</t>
  </si>
  <si>
    <t>GOTHA</t>
  </si>
  <si>
    <t>RUSKIN RMC</t>
  </si>
  <si>
    <t>2604 COLLEGE AVE</t>
  </si>
  <si>
    <t>RUSKIN</t>
  </si>
  <si>
    <t>2603 COLLEGE AVE</t>
  </si>
  <si>
    <t>1545-57</t>
  </si>
  <si>
    <t>2606 COLLEGE AVE</t>
  </si>
  <si>
    <t>2608 COLLEGE AVE</t>
  </si>
  <si>
    <t>1545-8</t>
  </si>
  <si>
    <t>2607 COLLEGE AVE</t>
  </si>
  <si>
    <t>2605 COLLEGE AVE</t>
  </si>
  <si>
    <t>10084-C</t>
  </si>
  <si>
    <t>INTERNAL</t>
  </si>
  <si>
    <t>2601 COLLEGE AVE</t>
  </si>
  <si>
    <t>2609 COLLEGE AVE</t>
  </si>
  <si>
    <t>2610 COLLEGE AVE</t>
  </si>
  <si>
    <t>2600 COLLEGE AVE</t>
  </si>
  <si>
    <t>10084-D</t>
  </si>
  <si>
    <t>2602 COLLEGE AVE</t>
  </si>
  <si>
    <t>SEMINOLE PRECAST</t>
  </si>
  <si>
    <t>#67 DOT ROCK</t>
  </si>
  <si>
    <t>331 BENSON JUNCTION RD</t>
  </si>
  <si>
    <t>1/4' ROCK</t>
  </si>
  <si>
    <t>VULCAN - WEIRSDALE</t>
  </si>
  <si>
    <t>VULCAN - ASTATULA</t>
  </si>
  <si>
    <t>SEVEN SEAS POOL CONSTRUCTIONS</t>
  </si>
  <si>
    <t>2450 N BEARDALL AVE</t>
  </si>
  <si>
    <t>SANFORD</t>
  </si>
  <si>
    <t>SOD DEPOT</t>
  </si>
  <si>
    <t>1378 MALABAR RD SE</t>
  </si>
  <si>
    <t>SOD DEPOT - (MINI)</t>
  </si>
  <si>
    <t>9980-57</t>
  </si>
  <si>
    <t>1106 INTERMODA DR</t>
  </si>
  <si>
    <t>TAFT</t>
  </si>
  <si>
    <t>CEMEX - CITY POINT</t>
  </si>
  <si>
    <t>9974-57</t>
  </si>
  <si>
    <t>9995-57</t>
  </si>
  <si>
    <t>VULCAN - TAFT</t>
  </si>
  <si>
    <t>9974-89</t>
  </si>
  <si>
    <t>9995-89</t>
  </si>
  <si>
    <t>9980-89</t>
  </si>
  <si>
    <t>Aggregate Stalite</t>
  </si>
  <si>
    <t>1254-C</t>
  </si>
  <si>
    <t>1254-D</t>
  </si>
  <si>
    <t>LIGHTWEIGHT MATERIAL</t>
  </si>
  <si>
    <t xml:space="preserve">SOUTHERN HERITAGE </t>
  </si>
  <si>
    <t xml:space="preserve"> 808 SOUTH HOPKINS AVE</t>
  </si>
  <si>
    <t>SPACE COAST CRUSHERS - MINI</t>
  </si>
  <si>
    <t>8800 HOLIDAY SPRINGS RD</t>
  </si>
  <si>
    <t>SPACE COAST CRUSHERS (MINI)</t>
  </si>
  <si>
    <t>ST AUGUSTINE BLOCK</t>
  </si>
  <si>
    <t>3567 DEER PARK BLVD</t>
  </si>
  <si>
    <t>ELKTON</t>
  </si>
  <si>
    <t>3/8 ROCK</t>
  </si>
  <si>
    <t>1501 TILESTON RD</t>
  </si>
  <si>
    <t>ST. CLOUD</t>
  </si>
  <si>
    <t>10230-E</t>
  </si>
  <si>
    <t>CY - DAVENPORT</t>
  </si>
  <si>
    <t>ST. JOHNS RIVER CONCRETE</t>
  </si>
  <si>
    <t>305 N PINE ST</t>
  </si>
  <si>
    <t>7661-89</t>
  </si>
  <si>
    <t>STI GROUP - CAPE CANAVERAL</t>
  </si>
  <si>
    <t>1068 FL-401</t>
  </si>
  <si>
    <t>CAPE CANAVERAL</t>
  </si>
  <si>
    <t>TAMPA BLOCK</t>
  </si>
  <si>
    <t>Commercial #89 STONE</t>
  </si>
  <si>
    <t>4219 MARITIME BLVD</t>
  </si>
  <si>
    <t>TAMPA RMC</t>
  </si>
  <si>
    <t>5353 W TYSON AVE</t>
  </si>
  <si>
    <t>1546-57</t>
  </si>
  <si>
    <t>1546-8</t>
  </si>
  <si>
    <t>4405 LAKE INDUSTRIAL BLVD</t>
  </si>
  <si>
    <t>TAVARES</t>
  </si>
  <si>
    <t>7675 PROGRESS CIRCLE</t>
  </si>
  <si>
    <t>VACA</t>
  </si>
  <si>
    <t>VENICE RMC</t>
  </si>
  <si>
    <t>515 GENE GREEN RD</t>
  </si>
  <si>
    <t>NOKOMIS</t>
  </si>
  <si>
    <t>1549-57</t>
  </si>
  <si>
    <t xml:space="preserve">#89 </t>
  </si>
  <si>
    <t>1549-8</t>
  </si>
  <si>
    <t>VERO BEACH RMC</t>
  </si>
  <si>
    <t>2800 INDUSTRIAL BLVD</t>
  </si>
  <si>
    <t>VOGEL - SUNBRIDGE WTP</t>
  </si>
  <si>
    <t>2200 SUNGROVE LANE</t>
  </si>
  <si>
    <t>SAINT CLOUD</t>
  </si>
  <si>
    <t>WAGNER PAVERS</t>
  </si>
  <si>
    <t>403 HAWK ST</t>
  </si>
  <si>
    <t>WHITE CAP - ZONE 1</t>
  </si>
  <si>
    <t>WHITE CAP - ZONE 2</t>
  </si>
  <si>
    <t>WHITE CAP - ZONE 3</t>
  </si>
  <si>
    <t>WHITE CAP - ZONE 4</t>
  </si>
  <si>
    <t>WHITE CAP - ZONE 5</t>
  </si>
  <si>
    <t>9981-57</t>
  </si>
  <si>
    <t>100 N HENNIS RD</t>
  </si>
  <si>
    <t>9953-67</t>
  </si>
  <si>
    <t>#67 Rock</t>
  </si>
  <si>
    <t>1/2" Stalite</t>
  </si>
  <si>
    <t>CY - OCALA</t>
  </si>
  <si>
    <t>1/2" STATLITE ROCK</t>
  </si>
  <si>
    <t>1297-C</t>
  </si>
  <si>
    <t>1297-D</t>
  </si>
  <si>
    <t>Mason Sand</t>
  </si>
  <si>
    <t>MARTIN MARIETTA - LOUGHMAN YARD</t>
  </si>
  <si>
    <t>Sand</t>
  </si>
  <si>
    <t>ZEPHYRHILLS RMC</t>
  </si>
  <si>
    <t>3870 COPELAND DR</t>
  </si>
  <si>
    <t>ZEPHYRHILLS</t>
  </si>
  <si>
    <t>9953-57</t>
  </si>
  <si>
    <t>Total</t>
  </si>
  <si>
    <t>Orlando Loads</t>
  </si>
  <si>
    <t>Rock on schedule</t>
  </si>
  <si>
    <t>Missing loads</t>
  </si>
  <si>
    <t>NT QTY</t>
  </si>
  <si>
    <t>Each material</t>
  </si>
  <si>
    <t>Sand on schedule</t>
  </si>
  <si>
    <t>Total Open</t>
  </si>
  <si>
    <t>PROJECT LOADS</t>
  </si>
  <si>
    <t>LOADS ON BOARD</t>
  </si>
  <si>
    <t>MANUAL OVERWRITE</t>
  </si>
  <si>
    <t>VARIANCE TO LOADBOARD</t>
  </si>
  <si>
    <t>STATUS</t>
  </si>
  <si>
    <t xml:space="preserve"> </t>
  </si>
  <si>
    <t> </t>
  </si>
  <si>
    <t>Missing Drivers</t>
  </si>
  <si>
    <t>Needed loads</t>
  </si>
  <si>
    <t>/2=</t>
  </si>
  <si>
    <t>HOME</t>
  </si>
  <si>
    <t>DRIVER'S NAME</t>
  </si>
  <si>
    <t>PHONE #</t>
  </si>
  <si>
    <t>TOTAL RATE</t>
  </si>
  <si>
    <t>COMMENTS</t>
  </si>
  <si>
    <t>RATE 1</t>
  </si>
  <si>
    <t>RATE 2</t>
  </si>
  <si>
    <t>RATE 3</t>
  </si>
  <si>
    <t>RATE 4</t>
  </si>
  <si>
    <t>RATE 5</t>
  </si>
  <si>
    <t>RATE 6</t>
  </si>
  <si>
    <t>RATE 7</t>
  </si>
  <si>
    <t>RATE 8</t>
  </si>
  <si>
    <t>RATE 9</t>
  </si>
  <si>
    <t>RATE 10</t>
  </si>
  <si>
    <t>Total scheduled Loads</t>
  </si>
  <si>
    <t>#</t>
  </si>
  <si>
    <t>Home</t>
  </si>
  <si>
    <t>Driver Name</t>
  </si>
  <si>
    <t>Phone</t>
  </si>
  <si>
    <t>Fleet</t>
  </si>
  <si>
    <t>Key</t>
  </si>
  <si>
    <t>BREVARD COUNTY REGION</t>
  </si>
  <si>
    <t>COA</t>
  </si>
  <si>
    <t>Omar Duenas</t>
  </si>
  <si>
    <t>Brevard</t>
  </si>
  <si>
    <t>Luis Rivera</t>
  </si>
  <si>
    <t>Waldemar Jurado Lopez</t>
  </si>
  <si>
    <t>Ferbi Feliz</t>
  </si>
  <si>
    <t>OPEN</t>
  </si>
  <si>
    <t>APOPKA / LONGWOOD / E. ORLANDO REGION</t>
  </si>
  <si>
    <t>LW</t>
  </si>
  <si>
    <t>Jose Diaz</t>
  </si>
  <si>
    <t>Apopka</t>
  </si>
  <si>
    <t>Carlos Rincon</t>
  </si>
  <si>
    <t>E.ORL</t>
  </si>
  <si>
    <t>Radames Torres - Junior</t>
  </si>
  <si>
    <t>CLERMONT / WINTERGARDEN REGION</t>
  </si>
  <si>
    <t>WG</t>
  </si>
  <si>
    <t>Carlos Portalatin</t>
  </si>
  <si>
    <t>Clermont</t>
  </si>
  <si>
    <t>Edgardo O. Perez Viera</t>
  </si>
  <si>
    <t>Fernando Pizarro</t>
  </si>
  <si>
    <t>Jonathan Gomez</t>
  </si>
  <si>
    <t>Ivan Rivera Torres</t>
  </si>
  <si>
    <t>Felix Hernandez</t>
  </si>
  <si>
    <t>Luis Rios</t>
  </si>
  <si>
    <t>Ramon L Torres Quinones</t>
  </si>
  <si>
    <t>Angel O Rodriguez Medina</t>
  </si>
  <si>
    <t>Lemuel Casillas</t>
  </si>
  <si>
    <t>Luis A Rodriguez</t>
  </si>
  <si>
    <t>Wilberto Munoz</t>
  </si>
  <si>
    <t>Rafael Pizarro</t>
  </si>
  <si>
    <t>Miguel Angel Fonseca</t>
  </si>
  <si>
    <t>Orlando</t>
  </si>
  <si>
    <t>S. ORLANDO / KISSIMMEE REGION</t>
  </si>
  <si>
    <t>ORL</t>
  </si>
  <si>
    <t>Jose Jurado</t>
  </si>
  <si>
    <t>Luis A. Quintana</t>
  </si>
  <si>
    <t>Luis Quintana Cabrera</t>
  </si>
  <si>
    <t>Pedro Melendez</t>
  </si>
  <si>
    <t>Samuel Santiesteban</t>
  </si>
  <si>
    <t>Michael Gilormini</t>
  </si>
  <si>
    <t>Marcos Marquez</t>
  </si>
  <si>
    <t>Alberto Hodelin</t>
  </si>
  <si>
    <t>William Rivera</t>
  </si>
  <si>
    <t>Eduardo Rios</t>
  </si>
  <si>
    <t>Anastasio Huertas</t>
  </si>
  <si>
    <t>Elving Roman</t>
  </si>
  <si>
    <t>Javier Mendoza</t>
  </si>
  <si>
    <t>Juan C Diaz</t>
  </si>
  <si>
    <t>Helbert Guzman</t>
  </si>
  <si>
    <t>CLOUD</t>
  </si>
  <si>
    <t>Miguel Angel Perez</t>
  </si>
  <si>
    <t>Salvador Bello</t>
  </si>
  <si>
    <t>Victor Barreto</t>
  </si>
  <si>
    <t>Francisco J. Ortiz</t>
  </si>
  <si>
    <t>Wilfred Perez Lugo</t>
  </si>
  <si>
    <t>Juan Eduardo Caldero</t>
  </si>
  <si>
    <t>Raul Santiago</t>
  </si>
  <si>
    <t>Dennis Marrero</t>
  </si>
  <si>
    <t>Roger J Torres Marrero</t>
  </si>
  <si>
    <t>Luis Javier Rivera</t>
  </si>
  <si>
    <t>Felix Ramon Candelaria Bello</t>
  </si>
  <si>
    <t>Christian M. Gonzalez</t>
  </si>
  <si>
    <t>GREEN</t>
  </si>
  <si>
    <t>Edggaly Garcia</t>
  </si>
  <si>
    <t>Jeffrey De Leon</t>
  </si>
  <si>
    <t>Jason Leon</t>
  </si>
  <si>
    <t>Amilcar De Leon</t>
  </si>
  <si>
    <t>Angel Cruz</t>
  </si>
  <si>
    <t>Wilfrido Suarez</t>
  </si>
  <si>
    <t xml:space="preserve">Nestor Gotay </t>
  </si>
  <si>
    <t xml:space="preserve">Kevin Lugo Cuevas </t>
  </si>
  <si>
    <t>Raul Sandoval Murcia</t>
  </si>
  <si>
    <t>Francisco Rivera</t>
  </si>
  <si>
    <t>MINI-WHEELERS REGION</t>
  </si>
  <si>
    <t>APK</t>
  </si>
  <si>
    <t>Angel De Jesus</t>
  </si>
  <si>
    <t>Mini-Wheeler</t>
  </si>
  <si>
    <t>Elmi Candelaria</t>
  </si>
  <si>
    <t>Guillermo Torres</t>
  </si>
  <si>
    <t>VOLUSIA COUNTY REGION</t>
  </si>
  <si>
    <t>VOL</t>
  </si>
  <si>
    <t>Juan B. Rivera</t>
  </si>
  <si>
    <t>Volusia</t>
  </si>
  <si>
    <t>Samuel Adorno</t>
  </si>
  <si>
    <t>JACKSONVILLE / PALATKA REGION</t>
  </si>
  <si>
    <t>Teddy L. Taylor</t>
  </si>
  <si>
    <t>Palatka</t>
  </si>
  <si>
    <t>Bruce Langston</t>
  </si>
  <si>
    <t>Carlos Bernardini</t>
  </si>
  <si>
    <t>JAX</t>
  </si>
  <si>
    <t>Fikret Rizvanovic</t>
  </si>
  <si>
    <t>Jacksonville</t>
  </si>
  <si>
    <t>Jose Salguero</t>
  </si>
  <si>
    <t>TAMPA  /  LAKELAND REGION</t>
  </si>
  <si>
    <t>Edualcester Sierra</t>
  </si>
  <si>
    <t>Tampa</t>
  </si>
  <si>
    <t>Ruben D Almonte</t>
  </si>
  <si>
    <t xml:space="preserve">Christian Camacho </t>
  </si>
  <si>
    <t>Julio A. Chardon</t>
  </si>
  <si>
    <t>Ricardo Rodriguez</t>
  </si>
  <si>
    <t>Angel Figueroa Rivera</t>
  </si>
  <si>
    <t>Willian Cintron</t>
  </si>
  <si>
    <t>Manuel Alvarez</t>
  </si>
  <si>
    <t>Kristian Montes</t>
  </si>
  <si>
    <t>FT MYERS REGION</t>
  </si>
  <si>
    <t>David Dessus</t>
  </si>
  <si>
    <t>Ft. Myers</t>
  </si>
  <si>
    <t>Cesar F. Fernandez</t>
  </si>
  <si>
    <t>Jose R. Tejeda</t>
  </si>
  <si>
    <t>Yunior Delgado</t>
  </si>
  <si>
    <t>Casimiro Hernandez</t>
  </si>
  <si>
    <t>Jarbins Hernandez</t>
  </si>
  <si>
    <t>Rafael Conde</t>
  </si>
  <si>
    <t>Jose J. Bernardini</t>
  </si>
  <si>
    <t>Osmani R. Cue</t>
  </si>
  <si>
    <t>Ulises Pedraza</t>
  </si>
  <si>
    <t>Mario Reisfeld</t>
  </si>
  <si>
    <t>Lester Valdes</t>
  </si>
  <si>
    <t>Osvaldo Portales</t>
  </si>
  <si>
    <t>Celso A. Ravelo</t>
  </si>
  <si>
    <t xml:space="preserve">Julian Leyva Gonzalez </t>
  </si>
  <si>
    <t>Email Address</t>
  </si>
  <si>
    <t>yazglori@aol.com</t>
  </si>
  <si>
    <t>elmicandelaria@yahoo.com</t>
  </si>
  <si>
    <t>omar2002@bellsouth.net; omarduenas71@gmail.com</t>
  </si>
  <si>
    <t>maikycastillo@hotmail.com; reijav622@gmail.com</t>
  </si>
  <si>
    <t>chestersierra03@hotmail.com</t>
  </si>
  <si>
    <t>frejyapolly3@gmail.com</t>
  </si>
  <si>
    <t>peggyalamocolon@yahoo.com</t>
  </si>
  <si>
    <t>gtorres0858@gmail.com</t>
  </si>
  <si>
    <t>albertohodelin2@gmail.com</t>
  </si>
  <si>
    <t xml:space="preserve">felixandres0110@aol.com; xavier.otero@yahoo.com
</t>
  </si>
  <si>
    <t>felixandres0110@aol.com; portalatin915@hotmail.com</t>
  </si>
  <si>
    <t>maikycastillo@hotmail.com; magdjavi03@yahoo.com</t>
  </si>
  <si>
    <t>g35jr0035@gmail.com; marrerotruckingllc@gmail.com</t>
  </si>
  <si>
    <t>yoquierobeber.adj@gmail.com</t>
  </si>
  <si>
    <t>marrerotruckingllc@gmail.com</t>
  </si>
  <si>
    <t>juancdiaz866@gmail.com; marrerotruckingllc@gmail.com</t>
  </si>
  <si>
    <t>lisamar0618@hotmail.com; felixandres0110@aol.com; wilbertomunoz66@gmail.com</t>
  </si>
  <si>
    <t>georgiemreyes@yahoo.com; rubenalmonte316@gmail.com</t>
  </si>
  <si>
    <t>joseangelcandelaria83@gmail.com; galy112@aol.com</t>
  </si>
  <si>
    <t>wayjc_1@yahoo.com</t>
  </si>
  <si>
    <t>angelcruz663@yahoo.com</t>
  </si>
  <si>
    <t>georgiemreyes@yahoo.com; christianjoelcamacho8959@gmail.com</t>
  </si>
  <si>
    <t>felixandres0110@aol.com; lemcasillas7@gmail.com</t>
  </si>
  <si>
    <t>jsjdiaz25@yahoo.com</t>
  </si>
  <si>
    <t>nsantiagolebron@yahoo.com; wilfred.p2012@gmail.com</t>
  </si>
  <si>
    <t>luismirta@gmail.com</t>
  </si>
  <si>
    <t>daviddessus3@gmail.com</t>
  </si>
  <si>
    <t>f_ortiz2007@yahoo.com; rtorres1891@icloud.com</t>
  </si>
  <si>
    <t>luislopez8843@gmail.com; leoneldeleon1070@gmail.com</t>
  </si>
  <si>
    <t>felixandres0110@aol.com; jgomezcdl@gmail.com</t>
  </si>
  <si>
    <t xml:space="preserve">krisexpressco@gmail.com; williamcintron55@gmail.com </t>
  </si>
  <si>
    <t>jccm19260@gmail.com; pito.ser@gmail.com</t>
  </si>
  <si>
    <t>elwajada2021@gmail.com; benny.jurado49@gmail.com</t>
  </si>
  <si>
    <t>koletransport6349@gmail.com</t>
  </si>
  <si>
    <t>juanrivera7984@gmail.com</t>
  </si>
  <si>
    <t>nsantiagolebron@yahoo.com; helbert.guzman5@gmail.com</t>
  </si>
  <si>
    <t>williamrivera2568@gmail.com</t>
  </si>
  <si>
    <t>lazaro.rodriguez66@yahoo.com; yuniordelgadocalderon@gmail.com</t>
  </si>
  <si>
    <t>roberthernandezr1969@yahoo.com</t>
  </si>
  <si>
    <t>casimiro.hernandez1218@gmail.com</t>
  </si>
  <si>
    <t>jarbinshernandez@yahoo.com</t>
  </si>
  <si>
    <t>migueltruck124@gmail.com</t>
  </si>
  <si>
    <t>jaksael11@gmail.com</t>
  </si>
  <si>
    <t>marlenyborrego@hotmail.com</t>
  </si>
  <si>
    <t>jsjtrucking21@gmail.com</t>
  </si>
  <si>
    <t xml:space="preserve">f_ortiz2007@yahoo.com; </t>
  </si>
  <si>
    <t>krisexpressco@gmail.com;</t>
  </si>
  <si>
    <t>barretovictor086@gmail.com</t>
  </si>
  <si>
    <t>pintocue15@gmail.com</t>
  </si>
  <si>
    <t>lisamar0618@hotmail.com; vx17@live.com; felixandres0110@aol.com</t>
  </si>
  <si>
    <t>pedraza3100@yahoo.com</t>
  </si>
  <si>
    <t>marioreisfeld@icloud.com</t>
  </si>
  <si>
    <t>lestco@hotmail.com</t>
  </si>
  <si>
    <t>martinezjh48@gmail.com; eduardorios34chofer@gmail.com</t>
  </si>
  <si>
    <t>luisfrivera0659@gmail.com</t>
  </si>
  <si>
    <t>jlid.llc@gmail.com</t>
  </si>
  <si>
    <t>celsomarina1973@gmail.com</t>
  </si>
  <si>
    <t>portalesreyes@yahoo.com</t>
  </si>
  <si>
    <t>pizarrofernando720@gmail.com; fr2987140@gmail.com</t>
  </si>
  <si>
    <t>tomitotransllc@gmail.com</t>
  </si>
  <si>
    <t xml:space="preserve">jleontransport78@gmail.com </t>
  </si>
  <si>
    <t>jcjahdai@gmail.com</t>
  </si>
  <si>
    <t>ma.gatrucking50@gmail.com</t>
  </si>
  <si>
    <t>belloperez126@gmail.com</t>
  </si>
  <si>
    <t>deleon.jeff90@yahoo.com</t>
  </si>
  <si>
    <t>rosado.valerie206@gmail.com; caldero.transport@gmail.com; jccalderon4577@gmail.com</t>
  </si>
  <si>
    <t>adornosamuel@gmail.com</t>
  </si>
  <si>
    <t>nwtlogisticsllc@gmail.com</t>
  </si>
  <si>
    <t>lmack162@gmail.com</t>
  </si>
  <si>
    <t>kikelogisticsllc@gmail.com</t>
  </si>
  <si>
    <t>raul_sandovm@yahoo.com</t>
  </si>
  <si>
    <t>crediblecg23@gmail.com</t>
  </si>
  <si>
    <t>Frctransportinc@hotmail.com</t>
  </si>
  <si>
    <t>hernamdezjohanna356@gmail.com; luisriarios1@gmail.com</t>
  </si>
  <si>
    <t>ffelixgc@gmail.com</t>
  </si>
  <si>
    <t>yoblegna35@yahoo.com</t>
  </si>
  <si>
    <t>jlg342031@gmail.com; Yusimisanchez2009@icloud.com</t>
  </si>
  <si>
    <t>angeloscar143@gmail.com</t>
  </si>
  <si>
    <t>pizarrofernando720@gmail.com; maffonseca37@yahoo.com</t>
  </si>
  <si>
    <t xml:space="preserve">nlgtransport@gmail.com </t>
  </si>
  <si>
    <t>willsuarez75@gmail.com</t>
  </si>
  <si>
    <t>advancebodyconcept@gmail.com</t>
  </si>
  <si>
    <t>ed_truck@hotmail.com</t>
  </si>
  <si>
    <t>ralph24.rc@gmail.com</t>
  </si>
  <si>
    <t>smlstban@gmail.com; marrerotruckingllc@gmail.com</t>
  </si>
  <si>
    <t>gilo1284@hotmail.com; marrerotruckingllc@gmail.com</t>
  </si>
  <si>
    <t>mcruztanon@hotmail.com; plmmercado57@gmail.com; marrerotruckingllc@gmail.com</t>
  </si>
  <si>
    <t>rosa91466@yahoo.com</t>
  </si>
  <si>
    <t>cesar1482001@yahoo.com</t>
  </si>
  <si>
    <t>bernardinitrucking@yahoo.com</t>
  </si>
  <si>
    <t>fikretr92@gmail.com</t>
  </si>
  <si>
    <t>salguerotruck@gmail.com</t>
  </si>
  <si>
    <t>teddytaylor28@gmail.com</t>
  </si>
  <si>
    <t>imlbdl@yahoo.com; iml321@yahoo.com</t>
  </si>
  <si>
    <t>Total Per Driver</t>
  </si>
  <si>
    <t>SUMMARY</t>
  </si>
  <si>
    <t>DAY</t>
  </si>
  <si>
    <t>DATE</t>
  </si>
  <si>
    <t>LOADS ACCEPTED</t>
  </si>
  <si>
    <t>ORLANDO LOADS</t>
  </si>
  <si>
    <t>Day</t>
  </si>
  <si>
    <t>Row #</t>
  </si>
  <si>
    <t>Column</t>
  </si>
  <si>
    <t>Order</t>
  </si>
  <si>
    <t>Truck</t>
  </si>
  <si>
    <t>Sequence</t>
  </si>
  <si>
    <t>Holiday</t>
  </si>
  <si>
    <t>Formulas</t>
  </si>
  <si>
    <t>F</t>
  </si>
  <si>
    <t>New Year Obs</t>
  </si>
  <si>
    <t>New Year Day</t>
  </si>
  <si>
    <t>Memorial Day</t>
  </si>
  <si>
    <t>Independence Day</t>
  </si>
  <si>
    <t>Labor Day</t>
  </si>
  <si>
    <t>Thanksgiving Day</t>
  </si>
  <si>
    <t>Thanksgiving Obs</t>
  </si>
  <si>
    <t>Christmas Day</t>
  </si>
  <si>
    <t>G</t>
  </si>
  <si>
    <t>H</t>
  </si>
  <si>
    <t>I</t>
  </si>
  <si>
    <t>J</t>
  </si>
  <si>
    <t>K</t>
  </si>
  <si>
    <t>L</t>
  </si>
  <si>
    <t>M</t>
  </si>
  <si>
    <t>N</t>
  </si>
  <si>
    <t>O</t>
  </si>
  <si>
    <t>JAX LOADS</t>
  </si>
  <si>
    <t>FENCE ACCIDENT</t>
  </si>
  <si>
    <t>GARBAGE CANS ACCIDENT</t>
  </si>
  <si>
    <t>RETURNS 10/27</t>
  </si>
  <si>
    <t>FULL LOAD</t>
  </si>
  <si>
    <t>N/A</t>
  </si>
  <si>
    <t>GARBAGE CANS</t>
  </si>
  <si>
    <t>One Day</t>
  </si>
  <si>
    <t>RETURNS 11/7</t>
  </si>
  <si>
    <t>JAX DRIVERS</t>
  </si>
  <si>
    <t>1 DAY</t>
  </si>
  <si>
    <t>RETURNS 11/13</t>
  </si>
  <si>
    <t>RERUENS 11/8</t>
  </si>
  <si>
    <t>RETURNS 11/8</t>
  </si>
  <si>
    <t>387386-00</t>
  </si>
  <si>
    <t xml:space="preserve">CADENCE PARK </t>
  </si>
  <si>
    <t>JORGE 407-873-8759</t>
  </si>
  <si>
    <t>5680 GREEN ARROW PLACE, SANFORD, 32773</t>
  </si>
  <si>
    <t xml:space="preserve">LEGACY RAVE COMMERCIAL </t>
  </si>
  <si>
    <t>SEAN 407-467-4304</t>
  </si>
  <si>
    <t>930 HERITAGE PASS, DAVENPORT, 33896</t>
  </si>
  <si>
    <t>XENTURY APARTMENTS</t>
  </si>
  <si>
    <t>RAPHAELLA REIS 321-350-2065</t>
  </si>
  <si>
    <t>2990 LONGWATER BLVD, KISSIMMEE, 34746</t>
  </si>
  <si>
    <t>COMPLETE WALL &amp; COATING SYSTEM</t>
  </si>
  <si>
    <t>JAMES MARTIN 407-948-9315</t>
  </si>
  <si>
    <t>8085 POINCIANA BLVD, KISSIMMEE, 34759-3408</t>
  </si>
  <si>
    <t>1001127241</t>
  </si>
  <si>
    <t>1001127238</t>
  </si>
  <si>
    <t>1001127237</t>
  </si>
  <si>
    <t>1001127239</t>
  </si>
  <si>
    <t>1001127234</t>
  </si>
  <si>
    <t>1001127243</t>
  </si>
  <si>
    <t>1001127242</t>
  </si>
  <si>
    <t>1001127240</t>
  </si>
  <si>
    <t>1001128371</t>
  </si>
  <si>
    <t>1001128375</t>
  </si>
  <si>
    <t>24.3</t>
  </si>
  <si>
    <t>1001126799</t>
  </si>
  <si>
    <t>1001129494</t>
  </si>
  <si>
    <t>1001129479</t>
  </si>
  <si>
    <t>21.6</t>
  </si>
  <si>
    <t>1001125980</t>
  </si>
  <si>
    <t xml:space="preserve">RETURNS MONDAY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</si>
</sst>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#,##0.0"/>
    <numFmt numFmtId="166" formatCode="&quot;Data row: &quot;#"/>
    <numFmt numFmtId="167" formatCode="ddd"/>
    <numFmt numFmtId="168" formatCode="mmm\-d"/>
    <numFmt numFmtId="169" formatCode="&quot;$&quot;#,##0.00"/>
  </numFmts>
  <fonts count="67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FFFF"/>
      <name val="Arial"/>
      <family val="2"/>
    </font>
    <font>
      <b/>
      <sz val="10"/>
      <color rgb="FF00000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4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2"/>
      <color theme="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sz val="12"/>
      <color rgb="FF000000"/>
      <name val="Arial"/>
      <family val="2"/>
    </font>
    <font>
      <sz val="10"/>
      <name val="Cambria"/>
      <family val="1"/>
    </font>
    <font>
      <sz val="8"/>
      <name val="Arial"/>
      <family val="2"/>
    </font>
    <font>
      <sz val="8"/>
      <name val="Arial"/>
      <family val="2"/>
    </font>
    <font>
      <i/>
      <sz val="11"/>
      <color rgb="FF00000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b/>
      <sz val="10"/>
      <color rgb="FFFFFFFF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theme="0"/>
      <name val="Arial"/>
      <family val="2"/>
    </font>
    <font>
      <sz val="11"/>
      <name val="Calibri"/>
      <family val="2"/>
    </font>
    <font>
      <u/>
      <sz val="10"/>
      <name val="Arial"/>
      <family val="2"/>
    </font>
    <font>
      <b/>
      <sz val="10"/>
      <name val="Arial"/>
      <family val="2"/>
    </font>
    <font>
      <sz val="14"/>
      <color rgb="FF00B050"/>
      <name val="Arial"/>
      <family val="2"/>
    </font>
    <font>
      <sz val="14"/>
      <color rgb="FFFF0000"/>
      <name val="Arial"/>
      <family val="2"/>
    </font>
    <font>
      <sz val="14"/>
      <color rgb="FF7030A0"/>
      <name val="Arial"/>
      <family val="2"/>
    </font>
    <font>
      <sz val="14"/>
      <color rgb="FF00B0F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DDD9C3"/>
        <bgColor rgb="FFDDD9C3"/>
      </patternFill>
    </fill>
    <fill>
      <patternFill patternType="solid">
        <fgColor rgb="FFEA9999"/>
        <bgColor rgb="FFEA9999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rgb="FFFF99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73">
    <xf numFmtId="0" fontId="0" fillId="0" borderId="0"/>
    <xf numFmtId="43" fontId="21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26" fillId="0" borderId="6" applyNumberFormat="0" applyFill="0" applyAlignment="0" applyProtection="0"/>
    <xf numFmtId="0" fontId="27" fillId="0" borderId="7" applyNumberFormat="0" applyFill="0" applyAlignment="0" applyProtection="0"/>
    <xf numFmtId="0" fontId="27" fillId="0" borderId="0" applyNumberFormat="0" applyFill="0" applyBorder="0" applyAlignment="0" applyProtection="0"/>
    <xf numFmtId="0" fontId="28" fillId="8" borderId="0" applyNumberFormat="0" applyBorder="0" applyAlignment="0" applyProtection="0"/>
    <xf numFmtId="0" fontId="29" fillId="9" borderId="0" applyNumberFormat="0" applyBorder="0" applyAlignment="0" applyProtection="0"/>
    <xf numFmtId="0" fontId="30" fillId="10" borderId="0" applyNumberFormat="0" applyBorder="0" applyAlignment="0" applyProtection="0"/>
    <xf numFmtId="0" fontId="31" fillId="11" borderId="8" applyNumberFormat="0" applyAlignment="0" applyProtection="0"/>
    <xf numFmtId="0" fontId="32" fillId="12" borderId="9" applyNumberFormat="0" applyAlignment="0" applyProtection="0"/>
    <xf numFmtId="0" fontId="33" fillId="12" borderId="8" applyNumberFormat="0" applyAlignment="0" applyProtection="0"/>
    <xf numFmtId="0" fontId="34" fillId="0" borderId="10" applyNumberFormat="0" applyFill="0" applyAlignment="0" applyProtection="0"/>
    <xf numFmtId="0" fontId="35" fillId="13" borderId="11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3" applyNumberFormat="0" applyFill="0" applyAlignment="0" applyProtection="0"/>
    <xf numFmtId="0" fontId="3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39" fillId="38" borderId="0" applyNumberFormat="0" applyBorder="0" applyAlignment="0" applyProtection="0"/>
    <xf numFmtId="0" fontId="40" fillId="0" borderId="0">
      <alignment vertical="center"/>
    </xf>
    <xf numFmtId="0" fontId="9" fillId="14" borderId="12" applyNumberFormat="0" applyFont="0" applyAlignment="0" applyProtection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14" borderId="12" applyNumberFormat="0" applyFont="0" applyAlignment="0" applyProtection="0"/>
    <xf numFmtId="0" fontId="10" fillId="0" borderId="0"/>
    <xf numFmtId="0" fontId="41" fillId="0" borderId="0"/>
    <xf numFmtId="0" fontId="44" fillId="0" borderId="0"/>
    <xf numFmtId="44" fontId="44" fillId="0" borderId="0" applyFont="0" applyFill="0" applyBorder="0" applyAlignment="0" applyProtection="0"/>
    <xf numFmtId="0" fontId="7" fillId="0" borderId="0"/>
    <xf numFmtId="0" fontId="6" fillId="0" borderId="0"/>
    <xf numFmtId="44" fontId="10" fillId="0" borderId="0" applyFont="0" applyFill="0" applyBorder="0" applyAlignment="0" applyProtection="0"/>
    <xf numFmtId="0" fontId="49" fillId="0" borderId="0"/>
    <xf numFmtId="44" fontId="4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" fillId="0" borderId="0"/>
    <xf numFmtId="0" fontId="57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148">
    <xf numFmtId="0" fontId="0" fillId="0" borderId="0" xfId="0"/>
    <xf numFmtId="1" fontId="19" fillId="0" borderId="0" xfId="0" applyNumberFormat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" fontId="15" fillId="3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4" fillId="5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4" fontId="43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0" fillId="0" borderId="18" xfId="0" applyBorder="1"/>
    <xf numFmtId="14" fontId="0" fillId="0" borderId="19" xfId="0" applyNumberFormat="1" applyBorder="1"/>
    <xf numFmtId="0" fontId="0" fillId="0" borderId="20" xfId="0" applyBorder="1"/>
    <xf numFmtId="14" fontId="0" fillId="0" borderId="21" xfId="0" applyNumberFormat="1" applyBorder="1"/>
    <xf numFmtId="0" fontId="23" fillId="39" borderId="0" xfId="0" applyFont="1" applyFill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0" fontId="43" fillId="0" borderId="0" xfId="0" applyFont="1" applyAlignment="1">
      <alignment horizontal="right" vertical="center"/>
    </xf>
    <xf numFmtId="1" fontId="14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/>
    </xf>
    <xf numFmtId="44" fontId="18" fillId="0" borderId="0" xfId="2" applyFont="1" applyAlignment="1">
      <alignment horizontal="center" vertical="center"/>
    </xf>
    <xf numFmtId="0" fontId="40" fillId="0" borderId="0" xfId="0" applyFont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0" fontId="20" fillId="0" borderId="18" xfId="0" applyFont="1" applyBorder="1"/>
    <xf numFmtId="0" fontId="43" fillId="0" borderId="22" xfId="0" applyFont="1" applyBorder="1" applyAlignment="1">
      <alignment horizontal="center" vertical="center" wrapText="1"/>
    </xf>
    <xf numFmtId="0" fontId="18" fillId="0" borderId="0" xfId="0" applyFont="1" applyAlignment="1" applyProtection="1">
      <alignment horizontal="center" vertical="center" wrapText="1"/>
      <protection locked="0"/>
    </xf>
    <xf numFmtId="0" fontId="43" fillId="0" borderId="4" xfId="0" applyFont="1" applyBorder="1" applyAlignment="1">
      <alignment horizontal="center" vertical="center" wrapText="1"/>
    </xf>
    <xf numFmtId="44" fontId="43" fillId="0" borderId="4" xfId="2" applyFont="1" applyBorder="1" applyAlignment="1">
      <alignment horizontal="center" vertical="center"/>
    </xf>
    <xf numFmtId="44" fontId="43" fillId="0" borderId="0" xfId="46" applyFont="1" applyAlignment="1">
      <alignment horizontal="center" vertical="center" wrapText="1"/>
    </xf>
    <xf numFmtId="44" fontId="15" fillId="0" borderId="4" xfId="46" applyFont="1" applyFill="1" applyBorder="1" applyAlignment="1">
      <alignment horizontal="center" vertical="center" wrapText="1"/>
    </xf>
    <xf numFmtId="16" fontId="0" fillId="0" borderId="0" xfId="0" applyNumberFormat="1"/>
    <xf numFmtId="0" fontId="23" fillId="39" borderId="15" xfId="0" applyFont="1" applyFill="1" applyBorder="1" applyAlignment="1">
      <alignment horizontal="center" vertical="center" wrapText="1"/>
    </xf>
    <xf numFmtId="0" fontId="23" fillId="39" borderId="15" xfId="0" applyFont="1" applyFill="1" applyBorder="1" applyAlignment="1">
      <alignment horizontal="center" vertical="center"/>
    </xf>
    <xf numFmtId="44" fontId="23" fillId="39" borderId="15" xfId="46" applyFont="1" applyFill="1" applyBorder="1" applyAlignment="1">
      <alignment horizontal="center" vertical="center" wrapText="1"/>
    </xf>
    <xf numFmtId="164" fontId="23" fillId="39" borderId="0" xfId="0" applyNumberFormat="1" applyFont="1" applyFill="1" applyAlignment="1">
      <alignment horizontal="center" vertical="center" wrapText="1"/>
    </xf>
    <xf numFmtId="0" fontId="50" fillId="39" borderId="0" xfId="0" applyFont="1" applyFill="1" applyAlignment="1">
      <alignment horizontal="center" vertical="center"/>
    </xf>
    <xf numFmtId="44" fontId="50" fillId="39" borderId="23" xfId="46" applyFont="1" applyFill="1" applyBorder="1" applyAlignment="1">
      <alignment horizontal="center" vertical="center" wrapText="1"/>
    </xf>
    <xf numFmtId="44" fontId="23" fillId="39" borderId="23" xfId="46" applyFont="1" applyFill="1" applyBorder="1" applyAlignment="1">
      <alignment horizontal="center" vertical="center" wrapText="1"/>
    </xf>
    <xf numFmtId="44" fontId="23" fillId="39" borderId="0" xfId="46" applyFont="1" applyFill="1" applyAlignment="1">
      <alignment horizontal="center" vertical="center" wrapText="1"/>
    </xf>
    <xf numFmtId="44" fontId="50" fillId="39" borderId="0" xfId="46" applyFont="1" applyFill="1" applyBorder="1" applyAlignment="1">
      <alignment horizontal="center" vertical="center" wrapText="1"/>
    </xf>
    <xf numFmtId="0" fontId="19" fillId="39" borderId="0" xfId="0" applyFont="1" applyFill="1" applyAlignment="1">
      <alignment horizontal="center" vertical="center"/>
    </xf>
    <xf numFmtId="44" fontId="11" fillId="0" borderId="14" xfId="2" applyFont="1" applyBorder="1" applyAlignment="1">
      <alignment horizontal="center" vertical="center" wrapText="1"/>
    </xf>
    <xf numFmtId="44" fontId="18" fillId="0" borderId="14" xfId="2" applyFont="1" applyBorder="1" applyAlignment="1">
      <alignment horizontal="center" vertical="center"/>
    </xf>
    <xf numFmtId="44" fontId="13" fillId="0" borderId="14" xfId="2" applyFont="1" applyBorder="1" applyAlignment="1">
      <alignment horizontal="center" vertical="center"/>
    </xf>
    <xf numFmtId="44" fontId="13" fillId="0" borderId="14" xfId="2" applyFont="1" applyFill="1" applyBorder="1" applyAlignment="1">
      <alignment horizontal="center" vertical="center"/>
    </xf>
    <xf numFmtId="44" fontId="18" fillId="0" borderId="14" xfId="2" applyFont="1" applyFill="1" applyBorder="1" applyAlignment="1">
      <alignment horizontal="center" vertical="center"/>
    </xf>
    <xf numFmtId="44" fontId="18" fillId="0" borderId="14" xfId="46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8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5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47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1" fillId="0" borderId="14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/>
    </xf>
    <xf numFmtId="0" fontId="52" fillId="0" borderId="14" xfId="0" applyFont="1" applyBorder="1" applyAlignment="1">
      <alignment horizontal="center" vertical="center"/>
    </xf>
    <xf numFmtId="14" fontId="42" fillId="6" borderId="0" xfId="1" applyNumberFormat="1" applyFont="1" applyFill="1" applyAlignment="1" applyProtection="1">
      <alignment horizontal="center" vertical="center"/>
    </xf>
    <xf numFmtId="0" fontId="17" fillId="0" borderId="0" xfId="0" applyFont="1" applyAlignment="1">
      <alignment horizontal="right" vertical="center"/>
    </xf>
    <xf numFmtId="1" fontId="18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55" fillId="0" borderId="0" xfId="0" applyFont="1" applyAlignment="1">
      <alignment horizontal="center" vertical="center"/>
    </xf>
    <xf numFmtId="0" fontId="38" fillId="0" borderId="0" xfId="70" applyFont="1" applyAlignment="1">
      <alignment horizontal="center"/>
    </xf>
    <xf numFmtId="0" fontId="5" fillId="0" borderId="0" xfId="70"/>
    <xf numFmtId="0" fontId="56" fillId="0" borderId="0" xfId="70" applyFont="1"/>
    <xf numFmtId="0" fontId="5" fillId="0" borderId="0" xfId="70" applyAlignment="1">
      <alignment vertical="center" wrapText="1"/>
    </xf>
    <xf numFmtId="0" fontId="56" fillId="0" borderId="0" xfId="71" applyFont="1" applyFill="1"/>
    <xf numFmtId="0" fontId="38" fillId="0" borderId="0" xfId="70" applyFont="1"/>
    <xf numFmtId="0" fontId="58" fillId="0" borderId="0" xfId="70" applyFont="1" applyAlignment="1">
      <alignment horizontal="center" vertical="center"/>
    </xf>
    <xf numFmtId="166" fontId="58" fillId="0" borderId="0" xfId="70" applyNumberFormat="1" applyFont="1" applyAlignment="1">
      <alignment horizontal="center" vertical="center"/>
    </xf>
    <xf numFmtId="0" fontId="5" fillId="0" borderId="0" xfId="70" applyAlignment="1">
      <alignment wrapText="1"/>
    </xf>
    <xf numFmtId="0" fontId="38" fillId="0" borderId="0" xfId="70" applyFont="1" applyAlignment="1">
      <alignment horizontal="center" vertical="center"/>
    </xf>
    <xf numFmtId="0" fontId="56" fillId="0" borderId="0" xfId="70" applyFont="1" applyAlignment="1">
      <alignment horizontal="center" vertical="center" wrapText="1"/>
    </xf>
    <xf numFmtId="0" fontId="5" fillId="0" borderId="0" xfId="70" applyAlignment="1">
      <alignment horizontal="center" vertical="center" wrapText="1"/>
    </xf>
    <xf numFmtId="44" fontId="0" fillId="0" borderId="0" xfId="72" applyFont="1" applyAlignment="1">
      <alignment horizontal="center" vertical="center" wrapText="1"/>
    </xf>
    <xf numFmtId="0" fontId="36" fillId="0" borderId="0" xfId="70" applyFont="1" applyAlignment="1">
      <alignment horizontal="center" vertical="center" wrapText="1"/>
    </xf>
    <xf numFmtId="0" fontId="35" fillId="39" borderId="0" xfId="70" applyFont="1" applyFill="1" applyAlignment="1">
      <alignment horizontal="center" vertical="top" wrapText="1"/>
    </xf>
    <xf numFmtId="44" fontId="35" fillId="39" borderId="0" xfId="70" applyNumberFormat="1" applyFont="1" applyFill="1" applyAlignment="1">
      <alignment horizontal="center" vertical="top" wrapText="1"/>
    </xf>
    <xf numFmtId="0" fontId="18" fillId="0" borderId="0" xfId="0" applyFont="1" applyAlignment="1">
      <alignment vertical="center" wrapText="1"/>
    </xf>
    <xf numFmtId="44" fontId="54" fillId="2" borderId="0" xfId="2" applyFont="1" applyFill="1" applyBorder="1" applyAlignment="1">
      <alignment horizontal="center" vertical="center" wrapText="1"/>
    </xf>
    <xf numFmtId="0" fontId="54" fillId="2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2" fontId="13" fillId="0" borderId="0" xfId="0" applyNumberFormat="1" applyFont="1" applyAlignment="1">
      <alignment horizontal="center" vertical="center"/>
    </xf>
    <xf numFmtId="44" fontId="13" fillId="0" borderId="0" xfId="2" applyFont="1" applyBorder="1" applyAlignment="1">
      <alignment horizontal="center" vertical="center"/>
    </xf>
    <xf numFmtId="1" fontId="13" fillId="0" borderId="0" xfId="0" applyNumberFormat="1" applyFont="1" applyAlignment="1">
      <alignment horizontal="center" vertical="center" wrapText="1"/>
    </xf>
    <xf numFmtId="44" fontId="13" fillId="0" borderId="0" xfId="2" applyFont="1" applyFill="1" applyBorder="1" applyAlignment="1">
      <alignment horizontal="center" vertical="center" wrapText="1"/>
    </xf>
    <xf numFmtId="0" fontId="53" fillId="0" borderId="0" xfId="69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20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0" xfId="70" applyFont="1"/>
    <xf numFmtId="0" fontId="3" fillId="0" borderId="0" xfId="70" applyFont="1"/>
    <xf numFmtId="0" fontId="40" fillId="41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9" fillId="39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center" vertical="center"/>
    </xf>
    <xf numFmtId="0" fontId="13" fillId="0" borderId="4" xfId="0" applyFont="1" applyBorder="1" applyAlignment="1" applyProtection="1">
      <alignment horizontal="center" vertical="center" wrapText="1"/>
      <protection locked="0"/>
    </xf>
    <xf numFmtId="17" fontId="13" fillId="0" borderId="0" xfId="0" applyNumberFormat="1" applyFont="1" applyAlignment="1" applyProtection="1">
      <alignment horizontal="center" vertical="center" wrapText="1"/>
      <protection locked="0"/>
    </xf>
    <xf numFmtId="3" fontId="13" fillId="0" borderId="0" xfId="0" applyNumberFormat="1" applyFont="1" applyAlignment="1" applyProtection="1">
      <alignment horizontal="center" vertical="center" wrapText="1"/>
      <protection locked="0"/>
    </xf>
    <xf numFmtId="14" fontId="13" fillId="0" borderId="0" xfId="0" applyNumberFormat="1" applyFont="1" applyAlignment="1" applyProtection="1">
      <alignment horizontal="center" vertical="center" wrapText="1"/>
      <protection locked="0"/>
    </xf>
    <xf numFmtId="165" fontId="13" fillId="0" borderId="0" xfId="0" applyNumberFormat="1" applyFont="1" applyAlignment="1" applyProtection="1">
      <alignment horizontal="center" vertical="center" wrapText="1"/>
      <protection locked="0"/>
    </xf>
    <xf numFmtId="16" fontId="13" fillId="0" borderId="0" xfId="0" applyNumberFormat="1" applyFont="1" applyAlignment="1" applyProtection="1">
      <alignment horizontal="center" vertical="center" wrapText="1"/>
      <protection locked="0"/>
    </xf>
    <xf numFmtId="0" fontId="60" fillId="0" borderId="0" xfId="0" applyFont="1"/>
    <xf numFmtId="0" fontId="61" fillId="0" borderId="0" xfId="69" applyFont="1" applyFill="1" applyAlignment="1" applyProtection="1">
      <alignment horizontal="center" vertical="center" wrapText="1"/>
      <protection locked="0"/>
    </xf>
    <xf numFmtId="1" fontId="23" fillId="39" borderId="0" xfId="46" applyNumberFormat="1" applyFont="1" applyFill="1" applyAlignment="1">
      <alignment horizontal="center" vertical="center" wrapText="1"/>
    </xf>
    <xf numFmtId="1" fontId="43" fillId="0" borderId="0" xfId="46" applyNumberFormat="1" applyFont="1" applyAlignment="1">
      <alignment horizontal="center" vertical="center" wrapText="1"/>
    </xf>
    <xf numFmtId="0" fontId="0" fillId="42" borderId="0" xfId="0" applyFill="1" applyAlignment="1">
      <alignment horizontal="center"/>
    </xf>
    <xf numFmtId="167" fontId="12" fillId="0" borderId="0" xfId="0" applyNumberFormat="1" applyFont="1" applyAlignment="1">
      <alignment horizontal="center"/>
    </xf>
    <xf numFmtId="168" fontId="1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44" fontId="0" fillId="0" borderId="0" xfId="2" applyFont="1" applyAlignment="1">
      <alignment horizontal="left" vertical="top"/>
    </xf>
    <xf numFmtId="44" fontId="12" fillId="0" borderId="0" xfId="2" applyFont="1" applyAlignment="1">
      <alignment horizontal="left" vertical="top"/>
    </xf>
    <xf numFmtId="0" fontId="53" fillId="0" borderId="0" xfId="69"/>
    <xf numFmtId="0" fontId="62" fillId="39" borderId="0" xfId="0" applyFont="1" applyFill="1" applyAlignment="1">
      <alignment horizontal="left" vertical="center"/>
    </xf>
    <xf numFmtId="0" fontId="2" fillId="0" borderId="0" xfId="70" applyFont="1"/>
    <xf numFmtId="0" fontId="2" fillId="0" borderId="0" xfId="70" applyFont="1" applyAlignment="1">
      <alignment vertical="center" wrapText="1"/>
    </xf>
    <xf numFmtId="44" fontId="15" fillId="0" borderId="4" xfId="46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1" fillId="0" borderId="0" xfId="70" applyFont="1"/>
    <xf numFmtId="0" fontId="23" fillId="40" borderId="18" xfId="0" applyFont="1" applyFill="1" applyBorder="1" applyAlignment="1">
      <alignment horizontal="center" vertical="center"/>
    </xf>
    <xf numFmtId="0" fontId="23" fillId="40" borderId="0" xfId="0" applyFont="1" applyFill="1" applyAlignment="1">
      <alignment horizontal="center" vertical="center"/>
    </xf>
    <xf numFmtId="0" fontId="5" fillId="0" borderId="0" xfId="70"/>
    <xf numFmtId="0" fontId="2" fillId="0" borderId="0" xfId="70" applyFont="1" applyAlignment="1">
      <alignment horizontal="left" vertical="top" wrapText="1"/>
    </xf>
    <xf numFmtId="0" fontId="5" fillId="0" borderId="0" xfId="70" applyAlignment="1">
      <alignment horizontal="left" vertical="top" wrapText="1"/>
    </xf>
    <xf numFmtId="164" fontId="16" fillId="0" borderId="15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</cellXfs>
  <cellStyles count="73">
    <cellStyle name="20% - Accent1" xfId="20" builtinId="30" customBuiltin="1"/>
    <cellStyle name="20% - Accent1 2" xfId="47" xr:uid="{00000000-0005-0000-0000-000001000000}"/>
    <cellStyle name="20% - Accent2" xfId="24" builtinId="34" customBuiltin="1"/>
    <cellStyle name="20% - Accent2 2" xfId="49" xr:uid="{00000000-0005-0000-0000-000003000000}"/>
    <cellStyle name="20% - Accent3" xfId="28" builtinId="38" customBuiltin="1"/>
    <cellStyle name="20% - Accent3 2" xfId="51" xr:uid="{00000000-0005-0000-0000-000005000000}"/>
    <cellStyle name="20% - Accent4" xfId="32" builtinId="42" customBuiltin="1"/>
    <cellStyle name="20% - Accent4 2" xfId="53" xr:uid="{00000000-0005-0000-0000-000007000000}"/>
    <cellStyle name="20% - Accent5" xfId="36" builtinId="46" customBuiltin="1"/>
    <cellStyle name="20% - Accent5 2" xfId="55" xr:uid="{00000000-0005-0000-0000-000009000000}"/>
    <cellStyle name="20% - Accent6" xfId="40" builtinId="50" customBuiltin="1"/>
    <cellStyle name="20% - Accent6 2" xfId="57" xr:uid="{00000000-0005-0000-0000-00000B000000}"/>
    <cellStyle name="40% - Accent1" xfId="21" builtinId="31" customBuiltin="1"/>
    <cellStyle name="40% - Accent1 2" xfId="48" xr:uid="{00000000-0005-0000-0000-00000D000000}"/>
    <cellStyle name="40% - Accent2" xfId="25" builtinId="35" customBuiltin="1"/>
    <cellStyle name="40% - Accent2 2" xfId="50" xr:uid="{00000000-0005-0000-0000-00000F000000}"/>
    <cellStyle name="40% - Accent3" xfId="29" builtinId="39" customBuiltin="1"/>
    <cellStyle name="40% - Accent3 2" xfId="52" xr:uid="{00000000-0005-0000-0000-000011000000}"/>
    <cellStyle name="40% - Accent4" xfId="33" builtinId="43" customBuiltin="1"/>
    <cellStyle name="40% - Accent4 2" xfId="54" xr:uid="{00000000-0005-0000-0000-000013000000}"/>
    <cellStyle name="40% - Accent5" xfId="37" builtinId="47" customBuiltin="1"/>
    <cellStyle name="40% - Accent5 2" xfId="56" xr:uid="{00000000-0005-0000-0000-000015000000}"/>
    <cellStyle name="40% - Accent6" xfId="41" builtinId="51" customBuiltin="1"/>
    <cellStyle name="40% - Accent6 2" xfId="58" xr:uid="{00000000-0005-0000-0000-000017000000}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5" xr:uid="{00000000-0005-0000-0000-000028000000}"/>
    <cellStyle name="Currency" xfId="2" builtinId="4"/>
    <cellStyle name="Currency 2" xfId="46" xr:uid="{00000000-0005-0000-0000-00002A000000}"/>
    <cellStyle name="Currency 3" xfId="63" xr:uid="{41C6E3FF-C2C9-4096-8C90-DCE0F7263D42}"/>
    <cellStyle name="Currency 4" xfId="66" xr:uid="{7A4CAA37-8B0D-49B9-8F06-1BFB0146FC7C}"/>
    <cellStyle name="Currency 5" xfId="68" xr:uid="{1E7324B1-7751-41B6-B227-35A04D31A095}"/>
    <cellStyle name="Currency 6" xfId="72" xr:uid="{622C507A-ADF3-453E-80EF-E1708C95B32A}"/>
    <cellStyle name="Explanatory Text" xfId="17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69" builtinId="8"/>
    <cellStyle name="Hyperlink 2" xfId="71" xr:uid="{EB01073F-E8CC-48C1-AD1F-DA78A28CE52F}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43" xr:uid="{00000000-0005-0000-0000-000035000000}"/>
    <cellStyle name="Normal 3" xfId="60" xr:uid="{00000000-0005-0000-0000-000036000000}"/>
    <cellStyle name="Normal 4" xfId="61" xr:uid="{42AF6D69-A798-47B2-8267-09FF43F13FFB}"/>
    <cellStyle name="Normal 5" xfId="62" xr:uid="{67312579-77C8-429C-896C-341E94706B4C}"/>
    <cellStyle name="Normal 6" xfId="64" xr:uid="{ADB78613-A0E3-47BD-8572-11C016790FB0}"/>
    <cellStyle name="Normal 7" xfId="65" xr:uid="{16BEDF4D-935E-4AF1-8354-8AF023CCB7DB}"/>
    <cellStyle name="Normal 8" xfId="67" xr:uid="{7BFC889C-FE68-4789-B3F6-D038D671C58B}"/>
    <cellStyle name="Normal 9" xfId="70" xr:uid="{77AA2E09-1C2A-4E35-866B-68A6D0414317}"/>
    <cellStyle name="Note 2" xfId="44" xr:uid="{00000000-0005-0000-0000-000037000000}"/>
    <cellStyle name="Note 2 2" xfId="59" xr:uid="{00000000-0005-0000-0000-000038000000}"/>
    <cellStyle name="Output" xfId="12" builtinId="21" customBuiltin="1"/>
    <cellStyle name="Title" xfId="3" builtinId="15" customBuiltin="1"/>
    <cellStyle name="Total" xfId="18" builtinId="25" customBuiltin="1"/>
    <cellStyle name="Warning Text" xfId="16" builtinId="11" customBuiltin="1"/>
  </cellStyles>
  <dxfs count="1127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[&lt;=9999999]###\-####;\(###\)\ ###\-####"/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right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4" formatCode="_(&quot;$&quot;* #,##0.00_);_(&quot;$&quot;* \(#,##0.00\);_(&quot;$&quot;* &quot;-&quot;??_);_(@_)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solid">
          <fgColor rgb="FFF4C7C3"/>
          <bgColor rgb="FF00B050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rgb="FFF4C7C3"/>
          <bgColor rgb="FF00B050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family val="2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wrapText="1" indent="0" justifyLastLine="0" shrinkToFit="0" readingOrder="0"/>
      <border diagonalUp="0" diagonalDown="0" outline="0">
        <left/>
        <right/>
        <top/>
        <bottom/>
      </border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medium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4F81BD"/>
          <bgColor rgb="FF4F81BD"/>
        </patternFill>
      </fill>
      <alignment horizontal="center" vertical="center" textRotation="0" wrapText="1" indent="0" justifyLastLine="0" shrinkToFit="0" readingOrder="0"/>
    </dxf>
    <dxf>
      <font>
        <b/>
        <color theme="0"/>
      </font>
      <fill>
        <patternFill patternType="solid">
          <fgColor theme="4"/>
          <bgColor theme="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Schedules Style" pivot="0" count="2" xr9:uid="{171054A9-C77B-4DDA-BE01-EE2897C53519}">
      <tableStyleElement type="wholeTable" dxfId="1126"/>
      <tableStyleElement type="headerRow" dxfId="1125"/>
    </tableStyle>
  </tableStyles>
  <colors>
    <mruColors>
      <color rgb="FF8CDA7A"/>
      <color rgb="FFF77DD4"/>
      <color rgb="FF7DFF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47" Type="http://schemas.openxmlformats.org/officeDocument/2006/relationships/calcChain" Target="calcChain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3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52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Spin" dx="16" fmlaLink="$H$3" max="92" min="1" page="10" val="92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0</xdr:row>
      <xdr:rowOff>216161</xdr:rowOff>
    </xdr:from>
    <xdr:to>
      <xdr:col>9</xdr:col>
      <xdr:colOff>476250</xdr:colOff>
      <xdr:row>1</xdr:row>
      <xdr:rowOff>142875</xdr:rowOff>
    </xdr:to>
    <xdr:sp macro="[0]!Generic_Clear" textlink="">
      <xdr:nvSpPr>
        <xdr:cNvPr id="4" name="Rectangle: Rounded Corners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010650" y="216161"/>
          <a:ext cx="923925" cy="3077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CLEAR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485775</xdr:colOff>
      <xdr:row>0</xdr:row>
      <xdr:rowOff>76203</xdr:rowOff>
    </xdr:from>
    <xdr:to>
      <xdr:col>12</xdr:col>
      <xdr:colOff>714375</xdr:colOff>
      <xdr:row>109</xdr:row>
      <xdr:rowOff>142875</xdr:rowOff>
    </xdr:to>
    <xdr:grpSp>
      <xdr:nvGrpSpPr>
        <xdr:cNvPr id="112" name="Group 2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GrpSpPr/>
      </xdr:nvGrpSpPr>
      <xdr:grpSpPr>
        <a:xfrm>
          <a:off x="11906250" y="76203"/>
          <a:ext cx="1866900" cy="4248147"/>
          <a:chOff x="11977913" y="95266"/>
          <a:chExt cx="1828800" cy="3695685"/>
        </a:xfrm>
      </xdr:grpSpPr>
      <xdr:sp macro="[0]!schedulesCocoaAgg" textlink="">
        <xdr:nvSpPr>
          <xdr:cNvPr id="113" name="Rectangle: Rounded Corners 2">
            <a:extLst>
              <a:ext uri="{FF2B5EF4-FFF2-40B4-BE49-F238E27FC236}">
                <a16:creationId xmlns:a16="http://schemas.microsoft.com/office/drawing/2014/main" id="{00000000-0008-0000-0100-000071000000}"/>
              </a:ext>
              <a:ext uri="{147F2762-F138-4A5C-976F-8EAC2B608ADB}">
                <a16:predDERef xmlns:a16="http://schemas.microsoft.com/office/drawing/2014/main" pred="{00000000-0008-0000-0100-00007F000000}"/>
              </a:ext>
            </a:extLst>
          </xdr:cNvPr>
          <xdr:cNvSpPr>
            <a:spLocks/>
          </xdr:cNvSpPr>
        </xdr:nvSpPr>
        <xdr:spPr>
          <a:xfrm>
            <a:off x="11977913" y="935644"/>
            <a:ext cx="1828800" cy="33769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COCOA</a:t>
            </a:r>
            <a:r>
              <a:rPr lang="en-US" sz="1200" b="1" baseline="0"/>
              <a:t> AGG</a:t>
            </a:r>
            <a:endParaRPr lang="en-US" sz="1200" b="1"/>
          </a:p>
        </xdr:txBody>
      </xdr:sp>
      <xdr:sp macro="[0]!schedulesCenterSand" textlink="">
        <xdr:nvSpPr>
          <xdr:cNvPr id="114" name="Rectangle: Rounded Corners 3">
            <a:extLst>
              <a:ext uri="{FF2B5EF4-FFF2-40B4-BE49-F238E27FC236}">
                <a16:creationId xmlns:a16="http://schemas.microsoft.com/office/drawing/2014/main" id="{00000000-0008-0000-0100-000072000000}"/>
              </a:ext>
              <a:ext uri="{147F2762-F138-4A5C-976F-8EAC2B608ADB}">
                <a16:predDERef xmlns:a16="http://schemas.microsoft.com/office/drawing/2014/main" pred="{00000000-0008-0000-0100-000079000000}"/>
              </a:ext>
            </a:extLst>
          </xdr:cNvPr>
          <xdr:cNvSpPr>
            <a:spLocks/>
          </xdr:cNvSpPr>
        </xdr:nvSpPr>
        <xdr:spPr>
          <a:xfrm>
            <a:off x="11977913" y="515455"/>
            <a:ext cx="1828800" cy="33769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CENTER</a:t>
            </a:r>
            <a:r>
              <a:rPr lang="en-US" sz="1200" b="1" baseline="0"/>
              <a:t> SAND</a:t>
            </a:r>
            <a:endParaRPr lang="en-US" sz="1200" b="1"/>
          </a:p>
        </xdr:txBody>
      </xdr:sp>
      <xdr:sp macro="[0]!schedulesJahnaGreenbay" textlink="">
        <xdr:nvSpPr>
          <xdr:cNvPr id="115" name="Rectangle: Rounded Corners 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>
            <a:spLocks/>
          </xdr:cNvSpPr>
        </xdr:nvSpPr>
        <xdr:spPr>
          <a:xfrm>
            <a:off x="11977913" y="2190750"/>
            <a:ext cx="1828800" cy="339636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JAHNA</a:t>
            </a:r>
            <a:r>
              <a:rPr lang="en-US" sz="1200" b="1" baseline="0"/>
              <a:t> GREENBAY</a:t>
            </a:r>
            <a:endParaRPr lang="en-US" sz="1200" b="1"/>
          </a:p>
        </xdr:txBody>
      </xdr:sp>
      <xdr:sp macro="[0]!schedulesMelbourneTerminal" textlink="">
        <xdr:nvSpPr>
          <xdr:cNvPr id="116" name="Rectangle: Rounded Corners 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>
            <a:spLocks/>
          </xdr:cNvSpPr>
        </xdr:nvSpPr>
        <xdr:spPr>
          <a:xfrm>
            <a:off x="11977913" y="3453257"/>
            <a:ext cx="1828800" cy="33769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MELBOURNE TERMINAL</a:t>
            </a:r>
          </a:p>
        </xdr:txBody>
      </xdr:sp>
      <xdr:sp macro="[0]!schedulesCorkscrew" textlink="">
        <xdr:nvSpPr>
          <xdr:cNvPr id="117" name="Rectangle: Rounded Corners 7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>
            <a:spLocks/>
          </xdr:cNvSpPr>
        </xdr:nvSpPr>
        <xdr:spPr>
          <a:xfrm>
            <a:off x="11977913" y="1355833"/>
            <a:ext cx="1828800" cy="33769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CORKSCREW</a:t>
            </a:r>
            <a:r>
              <a:rPr lang="en-US" sz="1200" b="1" baseline="0"/>
              <a:t> MINE</a:t>
            </a:r>
            <a:endParaRPr lang="en-US" sz="1200" b="1"/>
          </a:p>
        </xdr:txBody>
      </xdr:sp>
      <xdr:sp macro="[0]!updateQuery" textlink="">
        <xdr:nvSpPr>
          <xdr:cNvPr id="118" name="Rectangle: Rounded Corners 1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>
            <a:spLocks/>
          </xdr:cNvSpPr>
        </xdr:nvSpPr>
        <xdr:spPr>
          <a:xfrm>
            <a:off x="11977913" y="95266"/>
            <a:ext cx="1828800" cy="33769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UPDATE QUERY</a:t>
            </a:r>
          </a:p>
        </xdr:txBody>
      </xdr:sp>
      <xdr:sp macro="[0]!schedulesJahnaHainesCity" textlink="">
        <xdr:nvSpPr>
          <xdr:cNvPr id="119" name="Rectangle: Rounded Corners 4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SpPr>
            <a:spLocks/>
          </xdr:cNvSpPr>
        </xdr:nvSpPr>
        <xdr:spPr>
          <a:xfrm>
            <a:off x="11977913" y="2612880"/>
            <a:ext cx="1828800" cy="33769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JAHNA</a:t>
            </a:r>
            <a:r>
              <a:rPr lang="en-US" sz="1200" b="1" baseline="0"/>
              <a:t> HAINES CITY</a:t>
            </a:r>
            <a:endParaRPr lang="en-US" sz="1200" b="1"/>
          </a:p>
        </xdr:txBody>
      </xdr:sp>
      <xdr:sp macro="[0]!schedulesJahnaIndependent" textlink="">
        <xdr:nvSpPr>
          <xdr:cNvPr id="120" name="Rectangle: Rounded Corners 4">
            <a:extLst>
              <a:ext uri="{FF2B5EF4-FFF2-40B4-BE49-F238E27FC236}">
                <a16:creationId xmlns:a16="http://schemas.microsoft.com/office/drawing/2014/main" id="{00000000-0008-0000-0100-000078000000}"/>
              </a:ext>
            </a:extLst>
          </xdr:cNvPr>
          <xdr:cNvSpPr>
            <a:spLocks/>
          </xdr:cNvSpPr>
        </xdr:nvSpPr>
        <xdr:spPr>
          <a:xfrm>
            <a:off x="11977913" y="3033068"/>
            <a:ext cx="1828800" cy="33769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JAHNA</a:t>
            </a:r>
            <a:r>
              <a:rPr lang="en-US" sz="1200" b="1" baseline="0"/>
              <a:t> INDEPENDENT</a:t>
            </a:r>
            <a:endParaRPr lang="en-US" sz="1200" b="1"/>
          </a:p>
        </xdr:txBody>
      </xdr:sp>
      <xdr:sp macro="[0]!schedulesJahnaCGA" textlink="">
        <xdr:nvSpPr>
          <xdr:cNvPr id="121" name="Rectangle: Rounded Corners 7">
            <a:extLst>
              <a:ext uri="{FF2B5EF4-FFF2-40B4-BE49-F238E27FC236}">
                <a16:creationId xmlns:a16="http://schemas.microsoft.com/office/drawing/2014/main" id="{00000000-0008-0000-0100-000079000000}"/>
              </a:ext>
            </a:extLst>
          </xdr:cNvPr>
          <xdr:cNvSpPr>
            <a:spLocks/>
          </xdr:cNvSpPr>
        </xdr:nvSpPr>
        <xdr:spPr>
          <a:xfrm>
            <a:off x="11977913" y="1776021"/>
            <a:ext cx="1828800" cy="33769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JAHNA</a:t>
            </a:r>
            <a:r>
              <a:rPr lang="en-US" sz="1200" b="1" baseline="0"/>
              <a:t> - CGA</a:t>
            </a:r>
            <a:endParaRPr lang="en-US" sz="1200" b="1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180975</xdr:rowOff>
        </xdr:from>
        <xdr:to>
          <xdr:col>4</xdr:col>
          <xdr:colOff>542925</xdr:colOff>
          <xdr:row>3</xdr:row>
          <xdr:rowOff>95250</xdr:rowOff>
        </xdr:to>
        <xdr:sp macro="" textlink="">
          <xdr:nvSpPr>
            <xdr:cNvPr id="41985" name="Spinner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1007107</xdr:colOff>
      <xdr:row>0</xdr:row>
      <xdr:rowOff>57150</xdr:rowOff>
    </xdr:from>
    <xdr:to>
      <xdr:col>5</xdr:col>
      <xdr:colOff>855205</xdr:colOff>
      <xdr:row>2</xdr:row>
      <xdr:rowOff>53975</xdr:rowOff>
    </xdr:to>
    <xdr:sp macro="[0]!sendEmailForAllTrucks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274182" y="57150"/>
          <a:ext cx="1241923" cy="3714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400" b="1" cap="none" spc="0">
              <a:ln>
                <a:noFill/>
              </a:ln>
              <a:solidFill>
                <a:schemeClr val="bg1"/>
              </a:solidFill>
              <a:effectLst/>
            </a:rPr>
            <a:t>Send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5</xdr:col>
      <xdr:colOff>7620</xdr:colOff>
      <xdr:row>3</xdr:row>
      <xdr:rowOff>0</xdr:rowOff>
    </xdr:to>
    <xdr:sp macro="" textlink="">
      <xdr:nvSpPr>
        <xdr:cNvPr id="1027" name="Rectangle 3" hidden="1">
          <a:extLst>
            <a:ext uri="{FF2B5EF4-FFF2-40B4-BE49-F238E27FC236}">
              <a16:creationId xmlns:a16="http://schemas.microsoft.com/office/drawing/2014/main" id="{00000000-0008-0000-0400-000003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0</xdr:rowOff>
    </xdr:from>
    <xdr:to>
      <xdr:col>5</xdr:col>
      <xdr:colOff>7620</xdr:colOff>
      <xdr:row>3</xdr:row>
      <xdr:rowOff>0</xdr:rowOff>
    </xdr:to>
    <xdr:sp macro="" textlink="">
      <xdr:nvSpPr>
        <xdr:cNvPr id="2" name="Rectangle 3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0</xdr:rowOff>
    </xdr:from>
    <xdr:to>
      <xdr:col>5</xdr:col>
      <xdr:colOff>472440</xdr:colOff>
      <xdr:row>3</xdr:row>
      <xdr:rowOff>0</xdr:rowOff>
    </xdr:to>
    <xdr:sp macro="" textlink="">
      <xdr:nvSpPr>
        <xdr:cNvPr id="3074" name="AutoShape 1026">
          <a:extLst>
            <a:ext uri="{FF2B5EF4-FFF2-40B4-BE49-F238E27FC236}">
              <a16:creationId xmlns:a16="http://schemas.microsoft.com/office/drawing/2014/main" id="{00000000-0008-0000-0400-00000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54608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0</xdr:rowOff>
    </xdr:from>
    <xdr:to>
      <xdr:col>5</xdr:col>
      <xdr:colOff>472440</xdr:colOff>
      <xdr:row>3</xdr:row>
      <xdr:rowOff>0</xdr:rowOff>
    </xdr:to>
    <xdr:sp macro="" textlink="">
      <xdr:nvSpPr>
        <xdr:cNvPr id="3" name="AutoShape 102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546080" cy="762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8</xdr:col>
      <xdr:colOff>0</xdr:colOff>
      <xdr:row>261</xdr:row>
      <xdr:rowOff>0</xdr:rowOff>
    </xdr:from>
    <xdr:to>
      <xdr:col>8</xdr:col>
      <xdr:colOff>877996</xdr:colOff>
      <xdr:row>1791</xdr:row>
      <xdr:rowOff>208285</xdr:rowOff>
    </xdr:to>
    <xdr:sp macro="" textlink="">
      <xdr:nvSpPr>
        <xdr:cNvPr id="1031" name="Control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4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MIKE" id="{B400AEF5-07A4-4C48-8CB8-4FA60378DC46}"/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MIKE" id="{3F0E4422-B104-431E-8182-66ED3339BECF}"/>
</namedSheetViews>
</file>

<file path=xl/namedSheetViews/namedSheetView3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MIKE'S VIEW" id="{47A76BAC-9D5A-499F-8737-7B8581BD0352}">
    <nsvFilter filterId="{F2CB40A7-3579-4A4C-BB61-3849723050D4}" ref="A3:K488" tableId="3">
      <columnFilter colId="10" id="{3A26EBFC-5378-40E9-9FB7-A092B5335B83}">
        <filter colId="10">
          <x:customFilters>
            <x:customFilter operator="notEqual" val=" "/>
          </x:customFilters>
        </filter>
      </columnFilter>
      <sortRules>
        <sortRule colId="10" id="{3A26EBFC-5378-40E9-9FB7-A092B5335B83}">
          <sortCondition ref="K3:K488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">
    <queryTableFields count="6">
      <queryTableField id="1" name="TRUCK #" tableColumnId="1"/>
      <queryTableField id="2" name="ORIGIN" tableColumnId="2"/>
      <queryTableField id="3" name="DESTINATION" tableColumnId="3"/>
      <queryTableField id="7" name="QTY" tableColumnId="7"/>
      <queryTableField id="11" name="MATERIAL" tableColumnId="9"/>
      <queryTableField id="6" name="PO #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67BF0C-3175-429B-8E6C-7A9D20D331A2}" name="generic" displayName="generic" ref="A3:Q500" totalsRowShown="0" headerRowDxfId="1124" dataDxfId="1123" tableBorderDxfId="1122">
  <tableColumns count="17">
    <tableColumn id="1" xr3:uid="{B30BF571-C62A-479C-AD21-A5D84A9CD1A1}" name="SEQUENCE" dataDxfId="1121">
      <calculatedColumnFormula>Data!H4</calculatedColumnFormula>
    </tableColumn>
    <tableColumn id="2" xr3:uid="{88FCE106-1645-4326-BE7A-F4E05401928F}" name="TRUCK #" dataDxfId="1120">
      <calculatedColumnFormula>Data!I4</calculatedColumnFormula>
    </tableColumn>
    <tableColumn id="3" xr3:uid="{7D4ED9EF-F79A-442E-BDFE-769726D0A3F8}" name="JOB #" dataDxfId="1119">
      <calculatedColumnFormula>Data!J4</calculatedColumnFormula>
    </tableColumn>
    <tableColumn id="4" xr3:uid="{D188699A-1CFC-422D-8F07-2C324E2A5885}" name="ORIGIN" dataDxfId="1118">
      <calculatedColumnFormula>IF($C4="","",VLOOKUP($C4,projectList[],2,0))</calculatedColumnFormula>
    </tableColumn>
    <tableColumn id="5" xr3:uid="{091E6D4E-5198-4135-8F84-B3C892D9F325}" name="DESTINATION" dataDxfId="1117">
      <calculatedColumnFormula>IF($C4="","",VLOOKUP($C4,projectList[],3,0))</calculatedColumnFormula>
    </tableColumn>
    <tableColumn id="6" xr3:uid="{AF18F294-A70A-468E-B457-5C2A5050AE65}" name="DRIVER INSTRUCTIONS" dataDxfId="1116">
      <calculatedColumnFormula>UPPER(IF($C4="","",
IF(OR($C4="DOWN",$C4="PARK",$C4="VACA",$C4="OFF",$C4="CC"),$C4,
IF($I4="","FULL LOAD OF ",IF(ISNUMBER($I4),$I4&amp;" TONS OF ","FULL LOAD OF "))&amp;
IF($J4="",VLOOKUP($C4,projectList[],4,0),$J4)&amp;
IF($K4="",""," - PO # "&amp;$K4)&amp;
IF($L4="",""," - "&amp;$L4)&amp;
IF($M4="",""," - LOT: "&amp;$M4)&amp;
IF($N4="","",", QTY: "&amp;$N4&amp;" TONS")&amp;
IF($O4="",""," - CONTACT: "&amp;$O4)
)))</calculatedColumnFormula>
    </tableColumn>
    <tableColumn id="7" xr3:uid="{358760D8-4EBD-4BAF-A385-BEE7B4AD3B68}" name="DESTINATION ADDRESS" dataDxfId="1115">
      <calculatedColumnFormula>UPPER(IF($C4="","",IF($P4="",VLOOKUP($C4,projectList[],38,0) &amp; " " &amp; VLOOKUP($C4,projectList[],39,0) &amp; IF($F4="N/A",""," FL ") &amp;VLOOKUP($C4,projectList[],40,0),$P4)))</calculatedColumnFormula>
    </tableColumn>
    <tableColumn id="8" xr3:uid="{60AB634A-2F51-4FCC-9EDD-9EA4D8650095}" name="RATE" dataDxfId="1114" dataCellStyle="Currency">
      <calculatedColumnFormula>IF($A4="","",VLOOKUP($C4,projectList[],5,0))</calculatedColumnFormula>
    </tableColumn>
    <tableColumn id="9" xr3:uid="{68DB1462-184B-4F39-93B0-CA9E75847084}" name="MATERIAL QTY" dataDxfId="1113"/>
    <tableColumn id="10" xr3:uid="{BF2E3847-79E2-425D-BEBB-ED2289EE4A3D}" name="MATERIAL" dataDxfId="1112"/>
    <tableColumn id="11" xr3:uid="{57286894-17BD-4E0A-824F-B27C09428A63}" name="PO #" dataDxfId="1111"/>
    <tableColumn id="12" xr3:uid="{25361334-9C7C-410D-9B50-81297C630A34}" name="JOB SITE NAME" dataDxfId="1110"/>
    <tableColumn id="13" xr3:uid="{A1241D67-9054-4F8D-9C25-4A0DED33D6C5}" name="LOTS" dataDxfId="1109"/>
    <tableColumn id="14" xr3:uid="{584D6899-2600-4789-A35D-F93D3F189383}" name="QTY" dataDxfId="1108"/>
    <tableColumn id="15" xr3:uid="{95C1C600-A6F8-4997-BEB0-7778C2F2144A}" name="CONTACT" dataDxfId="1107"/>
    <tableColumn id="16" xr3:uid="{211E7F9E-E58D-4578-BFD9-DC09AAB216C4}" name="ADDRESS OVERWRITE" dataDxfId="1106"/>
    <tableColumn id="17" xr3:uid="{101026BE-D7E2-4583-9900-2F5F27074B15}" name="MATERIAL (ALONE)" dataDxfId="1105">
      <calculatedColumnFormula>IF(generic[[#This Row],[JOB '#]]="","",VLOOKUP(generic[[#This Row],[JOB '#]],projectList[],4,0))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80E51F-C3A7-473B-B4F7-93FC05977DF7}" name="Schedules_report" displayName="Schedules_report" ref="A2:F216" tableType="queryTable" totalsRowShown="0" headerRowDxfId="1104" dataDxfId="1103">
  <autoFilter ref="A2:F216" xr:uid="{B080E51F-C3A7-473B-B4F7-93FC05977DF7}">
    <filterColumn colId="1">
      <filters>
        <filter val="MELBOURNE TERMINAL"/>
      </filters>
    </filterColumn>
  </autoFilter>
  <tableColumns count="6">
    <tableColumn id="1" xr3:uid="{D6D64691-3C8D-4E16-9297-E739FD9C387F}" uniqueName="1" name="TRUCK #" queryTableFieldId="1" dataDxfId="1102"/>
    <tableColumn id="2" xr3:uid="{F7897BBC-3D43-4B65-8047-49BB212CB1C9}" uniqueName="2" name="ORIGIN" queryTableFieldId="2" dataDxfId="1101"/>
    <tableColumn id="3" xr3:uid="{878BC84D-40F8-4B82-8457-3BDF698F04F9}" uniqueName="3" name="DESTINATION" queryTableFieldId="3" dataDxfId="1100"/>
    <tableColumn id="7" xr3:uid="{ACB69FB8-5E9D-4A84-8CBF-837177DD97E7}" uniqueName="7" name="QTY" queryTableFieldId="7" dataDxfId="1099"/>
    <tableColumn id="9" xr3:uid="{C409336F-5394-4C4F-922A-BC5856FF1FAF}" uniqueName="9" name="MATERIAL" queryTableFieldId="11" dataDxfId="1098"/>
    <tableColumn id="6" xr3:uid="{3ADA41B2-53FB-4E1C-B975-8BC4227FAB3E}" uniqueName="6" name="PO #" queryTableFieldId="6" dataDxfId="1097"/>
  </tableColumns>
  <tableStyleInfo name="Schedules 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1887A2-CCE6-485C-97A7-81CD3A7874DB}" name="projectList" displayName="projectList" ref="A1:AN488" totalsRowCount="1" headerRowDxfId="1093" dataDxfId="1092">
  <autoFilter ref="A1:AN487" xr:uid="{DA1887A2-CCE6-485C-97A7-81CD3A7874DB}"/>
  <sortState xmlns:xlrd2="http://schemas.microsoft.com/office/spreadsheetml/2017/richdata2" ref="A2:AN487">
    <sortCondition ref="C2:C487"/>
    <sortCondition ref="D2:D487"/>
  </sortState>
  <tableColumns count="40">
    <tableColumn id="1" xr3:uid="{CD09A5B3-30D8-4D40-BDD3-6BB1F347E623}" name="JOB #" totalsRowLabel="Total" dataDxfId="1091" totalsRowDxfId="1090"/>
    <tableColumn id="4" xr3:uid="{E7743D90-15BF-4D26-A8DE-2367297C25EB}" name="ORIGIN" dataDxfId="1089" totalsRowDxfId="1088"/>
    <tableColumn id="5" xr3:uid="{1C195BAE-CE88-409E-9169-DE333DD163EF}" name="DESTINATION" dataDxfId="1087" totalsRowDxfId="1086"/>
    <tableColumn id="2" xr3:uid="{C05812A6-74E6-438F-9B9D-1002B791042B}" name="MATERIAL" dataDxfId="1085" totalsRowDxfId="1084"/>
    <tableColumn id="6" xr3:uid="{1A1A9C07-D49F-48FC-8FEA-D8A8C5D4397E}" name="RATE" dataDxfId="1083" totalsRowDxfId="1082" dataCellStyle="Currency"/>
    <tableColumn id="14" xr3:uid="{002D4130-4E05-44C6-8F50-552B39BC27D4}" name="1" totalsRowFunction="custom" dataDxfId="1081" totalsRowDxfId="1080">
      <totalsRowFormula>SUBTOTAL(109,F2:F487)</totalsRowFormula>
    </tableColumn>
    <tableColumn id="15" xr3:uid="{E9FE725C-4756-44CE-BCDE-37B1630B0206}" name="2" totalsRowFunction="custom" dataDxfId="1079" totalsRowDxfId="1078">
      <totalsRowFormula>SUBTOTAL(109,G2:G487)</totalsRowFormula>
    </tableColumn>
    <tableColumn id="16" xr3:uid="{FFB3C516-5067-4B91-AAEC-15B617E7893F}" name="3" totalsRowFunction="custom" dataDxfId="1077" totalsRowDxfId="1076">
      <totalsRowFormula>SUBTOTAL(109,H2:H487)</totalsRowFormula>
    </tableColumn>
    <tableColumn id="17" xr3:uid="{08787D6B-8B63-4D21-A7FA-DE0C8B752A32}" name="4" totalsRowFunction="custom" dataDxfId="1075" totalsRowDxfId="1074">
      <totalsRowFormula>SUBTOTAL(109,I2:I487)</totalsRowFormula>
    </tableColumn>
    <tableColumn id="18" xr3:uid="{D7EBB474-CA45-4D21-A5B2-9E590CD6ABA3}" name="5" totalsRowFunction="custom" dataDxfId="1073" totalsRowDxfId="1072">
      <totalsRowFormula>SUBTOTAL(109,J2:J487)</totalsRowFormula>
    </tableColumn>
    <tableColumn id="19" xr3:uid="{E2412BA1-065C-49F5-97ED-925D461E2A29}" name="6" totalsRowFunction="custom" dataDxfId="1071" totalsRowDxfId="1070">
      <totalsRowFormula>SUBTOTAL(109,K2:K487)</totalsRowFormula>
    </tableColumn>
    <tableColumn id="20" xr3:uid="{391B6DB2-7609-4BD2-A6E5-61D8DE483059}" name="7" totalsRowFunction="custom" dataDxfId="1069" totalsRowDxfId="1068">
      <totalsRowFormula>SUBTOTAL(109,L2:L487)</totalsRowFormula>
    </tableColumn>
    <tableColumn id="21" xr3:uid="{3239A576-2862-4449-86C1-2550E5E86D98}" name="8" dataDxfId="1067" totalsRowDxfId="1066"/>
    <tableColumn id="22" xr3:uid="{A15A0399-1DE1-4A91-AB4F-26EAA62DB94B}" name="9" totalsRowFunction="custom" dataDxfId="1065" totalsRowDxfId="1064">
      <totalsRowFormula>SUBTOTAL(109,N2:N487)</totalsRowFormula>
    </tableColumn>
    <tableColumn id="23" xr3:uid="{47D615E2-1B4D-4D6F-A217-2CAE7262F5EF}" name="10" totalsRowFunction="custom" dataDxfId="1063" totalsRowDxfId="1062">
      <totalsRowFormula>SUBTOTAL(109,O2:O487)</totalsRowFormula>
    </tableColumn>
    <tableColumn id="24" xr3:uid="{CE5EC375-DFB1-427A-AA93-B548BFDCBE86}" name="11" totalsRowFunction="custom" dataDxfId="1061" totalsRowDxfId="1060">
      <totalsRowFormula>SUBTOTAL(109,P2:P487)</totalsRowFormula>
    </tableColumn>
    <tableColumn id="25" xr3:uid="{DB8A9062-CBD0-4BB7-AC1C-30B5CD2EB9B3}" name="12" totalsRowFunction="custom" dataDxfId="1059" totalsRowDxfId="1058">
      <totalsRowFormula>SUBTOTAL(109,Q2:Q487)</totalsRowFormula>
    </tableColumn>
    <tableColumn id="26" xr3:uid="{AD70EEF7-A429-4DBA-80F0-485FDB61E774}" name="13" totalsRowFunction="custom" dataDxfId="1057" totalsRowDxfId="1056">
      <totalsRowFormula>SUBTOTAL(109,R2:R487)</totalsRowFormula>
    </tableColumn>
    <tableColumn id="27" xr3:uid="{E6C6D33A-4763-4AC9-855A-5F24ACD00B89}" name="14" totalsRowFunction="custom" dataDxfId="1055" totalsRowDxfId="1054">
      <totalsRowFormula>SUBTOTAL(109,S2:S487)</totalsRowFormula>
    </tableColumn>
    <tableColumn id="28" xr3:uid="{0C817F09-275F-4019-84DD-4ECF4EFAA71D}" name="15" totalsRowFunction="custom" dataDxfId="1053" totalsRowDxfId="1052">
      <totalsRowFormula>SUBTOTAL(109,T2:T487)</totalsRowFormula>
    </tableColumn>
    <tableColumn id="29" xr3:uid="{A29DD3C9-FB0B-45BA-BEB3-A5CC26846E04}" name="16" totalsRowFunction="custom" dataDxfId="1051" totalsRowDxfId="1050">
      <totalsRowFormula>SUBTOTAL(109,U2:U487)</totalsRowFormula>
    </tableColumn>
    <tableColumn id="30" xr3:uid="{63581F03-B29A-4165-ACE8-255947DF5347}" name="17" totalsRowFunction="custom" dataDxfId="1049" totalsRowDxfId="1048">
      <totalsRowFormula>SUBTOTAL(109,V2:V487)</totalsRowFormula>
    </tableColumn>
    <tableColumn id="31" xr3:uid="{C2FBF7C0-B726-4DF9-A97F-5ED970BE3EEF}" name="18" totalsRowFunction="custom" dataDxfId="1047" totalsRowDxfId="1046">
      <totalsRowFormula>SUBTOTAL(109,W2:W487)</totalsRowFormula>
    </tableColumn>
    <tableColumn id="32" xr3:uid="{CA9F181A-5061-4CD5-93C9-11039AF74A56}" name="19" totalsRowFunction="custom" dataDxfId="1045" totalsRowDxfId="1044">
      <totalsRowFormula>SUBTOTAL(109,X2:X487)</totalsRowFormula>
    </tableColumn>
    <tableColumn id="33" xr3:uid="{E76EB58D-6612-43A5-A924-1680946FB460}" name="20" totalsRowFunction="custom" dataDxfId="1043" totalsRowDxfId="1042">
      <totalsRowFormula>SUBTOTAL(109,Y2:Y487)</totalsRowFormula>
    </tableColumn>
    <tableColumn id="34" xr3:uid="{68D98CE1-C0A8-4364-8F4D-337BC3E8F5E3}" name="21" totalsRowFunction="custom" dataDxfId="1041" totalsRowDxfId="1040">
      <totalsRowFormula>SUBTOTAL(109,Z2:Z487)</totalsRowFormula>
    </tableColumn>
    <tableColumn id="35" xr3:uid="{4A093178-65BA-434E-8E88-715F472E8738}" name="22" totalsRowFunction="custom" dataDxfId="1039" totalsRowDxfId="1038">
      <totalsRowFormula>SUBTOTAL(109,AA2:AA487)</totalsRowFormula>
    </tableColumn>
    <tableColumn id="36" xr3:uid="{EF3D2769-5258-4991-A946-333C661C3337}" name="23" totalsRowFunction="custom" dataDxfId="1037" totalsRowDxfId="1036">
      <totalsRowFormula>SUBTOTAL(109,AB2:AB487)</totalsRowFormula>
    </tableColumn>
    <tableColumn id="37" xr3:uid="{311A2A47-ADAF-47CD-BF4A-9DE380BE4D79}" name="24" totalsRowFunction="custom" dataDxfId="1035" totalsRowDxfId="1034">
      <totalsRowFormula>SUBTOTAL(109,AC2:AC487)</totalsRowFormula>
    </tableColumn>
    <tableColumn id="38" xr3:uid="{F63A492A-F649-4D34-93C1-914E6EF9909A}" name="25" totalsRowFunction="custom" dataDxfId="1033" totalsRowDxfId="1032">
      <totalsRowFormula>SUBTOTAL(109,AD2:AD487)</totalsRowFormula>
    </tableColumn>
    <tableColumn id="39" xr3:uid="{46710746-9E9D-43E0-9FF3-744356A090B4}" name="26" totalsRowFunction="custom" dataDxfId="1031" totalsRowDxfId="1030">
      <totalsRowFormula>SUBTOTAL(109,AE2:AE487)</totalsRowFormula>
    </tableColumn>
    <tableColumn id="40" xr3:uid="{E55970D4-7448-4AA9-8749-F0594FD5CC74}" name="27" totalsRowFunction="custom" dataDxfId="1029" totalsRowDxfId="1028">
      <totalsRowFormula>SUBTOTAL(109,AF2:AF487)</totalsRowFormula>
    </tableColumn>
    <tableColumn id="41" xr3:uid="{D44D84F3-3805-4ACC-9468-FBF70529C263}" name="28" totalsRowFunction="custom" dataDxfId="1027" totalsRowDxfId="1026">
      <totalsRowFormula>SUBTOTAL(109,AG2:AG487)</totalsRowFormula>
    </tableColumn>
    <tableColumn id="42" xr3:uid="{06C7FF3E-4020-4ED1-BC64-4E4FEB7837D6}" name="29" totalsRowFunction="custom" dataDxfId="1025" totalsRowDxfId="1024">
      <totalsRowFormula>SUBTOTAL(109,AH2:AH487)</totalsRowFormula>
    </tableColumn>
    <tableColumn id="43" xr3:uid="{B5BEF180-CBA4-4D4B-BC57-8A73E5FB143F}" name="30" totalsRowFunction="custom" dataDxfId="1023" totalsRowDxfId="1022">
      <totalsRowFormula>SUBTOTAL(109,AI2:AI487)</totalsRowFormula>
    </tableColumn>
    <tableColumn id="44" xr3:uid="{5A7C2605-88A2-436D-9C77-4F203D2065B4}" name="31" totalsRowFunction="custom" dataDxfId="1021" totalsRowDxfId="1020">
      <totalsRowFormula>SUBTOTAL(109,AJ2:AJ487)</totalsRowFormula>
    </tableColumn>
    <tableColumn id="7" xr3:uid="{F1EF7A8E-02FA-4D2C-A210-5861516A140B}" name="TOTAL LOADS" totalsRowFunction="custom" dataDxfId="1019" totalsRowDxfId="1018">
      <calculatedColumnFormula>SUM(projectList[[#This Row],[1]:[31]])</calculatedColumnFormula>
      <totalsRowFormula>SUBTOTAL(109,AK2:AK487)</totalsRowFormula>
    </tableColumn>
    <tableColumn id="48" xr3:uid="{2C80A73C-7EE5-42C5-9880-F7238F3DC17D}" name="ADDRESS" dataDxfId="1017" totalsRowDxfId="1016"/>
    <tableColumn id="49" xr3:uid="{B4EC0ABB-8148-4190-9331-687ADDF56B93}" name="CITY" dataDxfId="1015" totalsRowDxfId="1014"/>
    <tableColumn id="50" xr3:uid="{4E9B9019-2E83-4285-BB02-2AC62DF6BDFE}" name="ZIP" dataDxfId="1013" totalsRowDxfId="101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CB40A7-3579-4A4C-BB61-3849723050D4}" name="orders_table" displayName="orders_table" ref="A3:K488" totalsRowShown="0" headerRowDxfId="1003" dataDxfId="1002">
  <autoFilter ref="A3:K488" xr:uid="{F2CB40A7-3579-4A4C-BB61-3849723050D4}">
    <filterColumn colId="10">
      <customFilters>
        <customFilter operator="notEqual" val=" "/>
      </customFilters>
    </filterColumn>
  </autoFilter>
  <sortState xmlns:xlrd2="http://schemas.microsoft.com/office/spreadsheetml/2017/richdata2" ref="A131:K372">
    <sortCondition ref="K3:K488"/>
  </sortState>
  <tableColumns count="11">
    <tableColumn id="1" xr3:uid="{22808F00-F977-4603-A2FE-9B7F4AEB904D}" name="JOB #" dataDxfId="1001">
      <calculatedColumnFormula>Projects!$A2</calculatedColumnFormula>
    </tableColumn>
    <tableColumn id="3" xr3:uid="{1AA56C59-C04D-4536-AF47-5F1780D23234}" name="ORIGIN" dataDxfId="1000">
      <calculatedColumnFormula>VLOOKUP($A4,projectList[],2,0)</calculatedColumnFormula>
    </tableColumn>
    <tableColumn id="4" xr3:uid="{BB2A0A82-C396-4BD8-BDF3-E83B26474F71}" name="DESTINATION" dataDxfId="999">
      <calculatedColumnFormula>VLOOKUP($A4,projectList[],3,0)</calculatedColumnFormula>
    </tableColumn>
    <tableColumn id="2" xr3:uid="{271BB710-F913-4445-94C8-8646808D9839}" name="MATERIAL" dataDxfId="998">
      <calculatedColumnFormula>VLOOKUP($A4,projectList[],4,0)</calculatedColumnFormula>
    </tableColumn>
    <tableColumn id="6" xr3:uid="{DE329681-3E77-4B5E-A797-C00A4C8F2823}" name="RATE" dataDxfId="997">
      <calculatedColumnFormula>VLOOKUP($A4,projectList[],5,0)</calculatedColumnFormula>
    </tableColumn>
    <tableColumn id="7" xr3:uid="{F3125D3A-966F-43DA-98B8-3112A3369FB1}" name="PROJECT LOADS" dataDxfId="996">
      <calculatedColumnFormula array="1">INDEX(Projects!F:AJ,MATCH($A4,Projects!A:A,0),DAY(Generic!$B$1))</calculatedColumnFormula>
    </tableColumn>
    <tableColumn id="8" xr3:uid="{68DAA7E1-494D-497A-A417-6DC1A4DFDE19}" name="LOADS ON BOARD" dataDxfId="995">
      <calculatedColumnFormula>COUNTIF(Data!$J:$J,$A4)</calculatedColumnFormula>
    </tableColumn>
    <tableColumn id="9" xr3:uid="{9BD154AF-D2FE-4E32-9C82-23D19148430A}" name="MANUAL OVERWRITE" dataDxfId="994"/>
    <tableColumn id="10" xr3:uid="{AA7C0529-3472-462E-AE5C-ACF519CB99BD}" name="TOTAL LOADS" dataDxfId="993">
      <calculatedColumnFormula>IF(AND(orders_table[[#This Row],[LOADS ON BOARD]]="",orders_table[[#This Row],[MANUAL OVERWRITE]]=""),"",SUM(orders_table[[#This Row],[LOADS ON BOARD]],orders_table[[#This Row],[MANUAL OVERWRITE]]))</calculatedColumnFormula>
    </tableColumn>
    <tableColumn id="11" xr3:uid="{B046BBB5-D290-44B8-8929-2231D5A3AFD0}" name="VARIANCE TO LOADBOARD" dataDxfId="992">
      <calculatedColumnFormula>IF(OR(A4="CC",A4="Down",A4="Vaca",A4="Off",A4="Park"),"",IF(AND(F4=0,I4=0),"",-I4+F4))</calculatedColumnFormula>
    </tableColumn>
    <tableColumn id="12" xr3:uid="{3A26EBFC-5378-40E9-9FB7-A092B5335B83}" name="STATUS" dataDxfId="991">
      <calculatedColumnFormula>IF(OR(A4="CC",A4="Down",A4="Vaca",A4="Off",A4="Park"),"",IF(AND(F4=0,I4=0),"",IF(J4=0,"ALL COVERED",IF(J4&gt;0,"OPEN LOADS","OVER BOOKED"))))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A55C66-43A1-420C-BE4A-1744F2B89BB3}" name="tableDay1" displayName="tableDay1" ref="B2:AB133" totalsRowShown="0" headerRowDxfId="990" dataDxfId="988" headerRowBorderDxfId="989" tableBorderDxfId="987" dataCellStyle="Currency 2">
  <tableColumns count="27">
    <tableColumn id="1" xr3:uid="{3F2804C8-1E28-4D9A-A7A7-045967D2D326}" name="HOME" dataDxfId="986">
      <calculatedColumnFormula>IF('Driver List'!C3&lt;&gt;"",'Driver List'!C3,"")</calculatedColumnFormula>
    </tableColumn>
    <tableColumn id="2" xr3:uid="{E2FCEC0E-9143-4C69-81BC-27BCD9FF0CCD}" name="TRUCK #" dataDxfId="985">
      <calculatedColumnFormula>IF('Driver List'!D3&lt;&gt;"",'Driver List'!D3,"")</calculatedColumnFormula>
    </tableColumn>
    <tableColumn id="3" xr3:uid="{E241AF8A-D7BB-4A5D-A76B-76D1B0699596}" name="DRIVER'S NAME" dataDxfId="984">
      <calculatedColumnFormula>IF('Driver List'!E3&lt;&gt;"",'Driver List'!E3,"")</calculatedColumnFormula>
    </tableColumn>
    <tableColumn id="4" xr3:uid="{8FB0BADC-DB6E-4052-926A-DA212FB907B6}" name="PHONE #" dataDxfId="983">
      <calculatedColumnFormula>IF('Driver List'!F3&lt;&gt;"",'Driver List'!F3,"")</calculatedColumnFormula>
    </tableColumn>
    <tableColumn id="5" xr3:uid="{F3B1CB47-E8FD-415E-816C-FFD09CEA41CC}" name="1" dataDxfId="982"/>
    <tableColumn id="6" xr3:uid="{C3E1AEF7-8267-4634-8003-5A19D4842BD7}" name="2" dataDxfId="981"/>
    <tableColumn id="7" xr3:uid="{6CC11F70-BF82-41F4-8FD2-C29FC6F163F9}" name="3" dataDxfId="980"/>
    <tableColumn id="8" xr3:uid="{88DE24FD-AA26-4521-ABC5-18956EDD6CE0}" name="4" dataDxfId="979"/>
    <tableColumn id="9" xr3:uid="{100D3747-5453-454D-8569-66395D10698D}" name="5" dataDxfId="978"/>
    <tableColumn id="10" xr3:uid="{50C60B51-D76A-4E02-9E27-0B01452793B8}" name="6" dataDxfId="977"/>
    <tableColumn id="11" xr3:uid="{42E5BFAE-C566-41A2-8715-76B88EFED229}" name="7" dataDxfId="976"/>
    <tableColumn id="12" xr3:uid="{B6A498E0-35A9-4E18-AD14-174B8CAA7F98}" name="8" dataDxfId="975"/>
    <tableColumn id="13" xr3:uid="{3232010A-5844-4FFB-A64C-9E852A89569B}" name="9" dataDxfId="974"/>
    <tableColumn id="14" xr3:uid="{BB49C245-C35C-4541-839C-1F6A9F248E5F}" name="10" dataDxfId="973"/>
    <tableColumn id="15" xr3:uid="{A2A4F76F-B30C-4D50-9C25-49318DD55099}" name="TOTAL RATE" dataDxfId="972" dataCellStyle="Currency 2">
      <calculatedColumnFormula>IF($C3="","",SUM(R3:AA3))</calculatedColumnFormula>
    </tableColumn>
    <tableColumn id="17" xr3:uid="{01BB43DB-B0EF-4A01-9F8A-33031C5C6B58}" name="COMMENTS" dataDxfId="971"/>
    <tableColumn id="18" xr3:uid="{8C79F486-85AA-4FA1-B203-D28C8DCBF27F}" name="RATE 1" dataDxfId="970" dataCellStyle="Currency 2">
      <calculatedColumnFormula>IF(F3="","",IFERROR(VLOOKUP(F3,Projects!$A:$F,6,FALSE),""))</calculatedColumnFormula>
    </tableColumn>
    <tableColumn id="19" xr3:uid="{BC71E2C7-8D3F-46AA-926B-636E98EB1301}" name="RATE 2" dataDxfId="969" dataCellStyle="Currency 2">
      <calculatedColumnFormula>IF(G3="","",IFERROR(VLOOKUP(G3,Projects!$A:$F,6,FALSE),""))</calculatedColumnFormula>
    </tableColumn>
    <tableColumn id="20" xr3:uid="{47C50246-6D03-459A-8CB7-9490DD418092}" name="RATE 3" dataDxfId="968" dataCellStyle="Currency 2">
      <calculatedColumnFormula>IF(H3="","",IFERROR(VLOOKUP(H3,Projects!$A:$F,6,FALSE),""))</calculatedColumnFormula>
    </tableColumn>
    <tableColumn id="21" xr3:uid="{A9EE1F52-F8FC-40D8-826E-75ACA6455B3F}" name="RATE 4" dataDxfId="967" dataCellStyle="Currency 2">
      <calculatedColumnFormula>IF(I3="","",IFERROR(VLOOKUP(I3,Projects!$A:$F,6,FALSE),""))</calculatedColumnFormula>
    </tableColumn>
    <tableColumn id="22" xr3:uid="{794C38E9-D508-4702-A563-5497CB7DF5AB}" name="RATE 5" dataDxfId="966" dataCellStyle="Currency 2">
      <calculatedColumnFormula>IF(J3="","",IFERROR(VLOOKUP(J3,Projects!$A:$F,6,FALSE),""))</calculatedColumnFormula>
    </tableColumn>
    <tableColumn id="23" xr3:uid="{7073254B-3462-4EDC-9330-93F657808E0E}" name="RATE 6" dataDxfId="965" dataCellStyle="Currency 2">
      <calculatedColumnFormula>IF(K3="","",IFERROR(VLOOKUP(K3,Projects!$A:$F,6,FALSE),""))</calculatedColumnFormula>
    </tableColumn>
    <tableColumn id="24" xr3:uid="{9DAB32D5-1830-409D-82C4-975D011C9297}" name="RATE 7" dataDxfId="964" dataCellStyle="Currency 2">
      <calculatedColumnFormula>IF(L3="","",IFERROR(VLOOKUP(L3,Projects!$A:$F,6,FALSE),""))</calculatedColumnFormula>
    </tableColumn>
    <tableColumn id="25" xr3:uid="{539A7B9F-0DE5-49C1-A2B8-CF6C34838648}" name="RATE 8" dataDxfId="963" dataCellStyle="Currency 2">
      <calculatedColumnFormula>IF(M3="","",IFERROR(VLOOKUP(M3,Projects!$A:$F,6,FALSE),""))</calculatedColumnFormula>
    </tableColumn>
    <tableColumn id="26" xr3:uid="{591B16DE-A6AB-4056-9059-11695388FB0E}" name="RATE 9" dataDxfId="962" dataCellStyle="Currency 2">
      <calculatedColumnFormula>IF(N3="","",IFERROR(VLOOKUP(N3,Projects!$A:$F,6,FALSE),""))</calculatedColumnFormula>
    </tableColumn>
    <tableColumn id="27" xr3:uid="{0904A834-76C4-4C5A-A12F-E4187F9B3CCD}" name="RATE 10" dataDxfId="961" dataCellStyle="Currency 2">
      <calculatedColumnFormula>IF(O3="","",IFERROR(VLOOKUP(O3,Projects!$A:$F,6,FALSE),""))</calculatedColumnFormula>
    </tableColumn>
    <tableColumn id="16" xr3:uid="{80E0A49D-0A62-4E47-A804-130A6D421CA9}" name="Total scheduled Loads" dataDxfId="960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D9FE6B-E57A-4AF6-9310-D7555519EFD7}" name="tableDay2" displayName="tableDay2" ref="B2:AB133" totalsRowShown="0" headerRowDxfId="959" dataDxfId="957" headerRowBorderDxfId="958" tableBorderDxfId="956" dataCellStyle="Currency 2">
  <tableColumns count="27">
    <tableColumn id="1" xr3:uid="{F99CD365-53F6-43DA-B104-8A82ABA8F358}" name="HOME" dataDxfId="955">
      <calculatedColumnFormula>IF('Driver List'!C3&lt;&gt;"",'Driver List'!C3,"")</calculatedColumnFormula>
    </tableColumn>
    <tableColumn id="2" xr3:uid="{EF5F1544-2435-47DD-9B15-5BE8BC4A204B}" name="TRUCK #" dataDxfId="954">
      <calculatedColumnFormula>IF('Driver List'!D3&lt;&gt;"",'Driver List'!D3,"")</calculatedColumnFormula>
    </tableColumn>
    <tableColumn id="3" xr3:uid="{4206A33D-8887-4CB5-A9C1-C989CFD8497D}" name="DRIVER'S NAME" dataDxfId="953">
      <calculatedColumnFormula>IF('Driver List'!E3&lt;&gt;"",'Driver List'!E3,"")</calculatedColumnFormula>
    </tableColumn>
    <tableColumn id="4" xr3:uid="{FB29F08A-9A4E-4F70-88FD-269A1BF1BA27}" name="PHONE #" dataDxfId="952">
      <calculatedColumnFormula>IF('Driver List'!F3&lt;&gt;"",'Driver List'!F3,"")</calculatedColumnFormula>
    </tableColumn>
    <tableColumn id="5" xr3:uid="{32E4F1EB-F375-44A3-8CEE-3B9E0CAEA7C5}" name="1" dataDxfId="951"/>
    <tableColumn id="6" xr3:uid="{340FC9E4-7882-4567-A1CA-121A129813E6}" name="2" dataDxfId="950"/>
    <tableColumn id="7" xr3:uid="{575F1E90-7ACC-4106-92FC-E0624F90C5D0}" name="3" dataDxfId="949"/>
    <tableColumn id="8" xr3:uid="{0AA11BB1-D2BF-47F6-A001-CF5C0F17B188}" name="4" dataDxfId="948"/>
    <tableColumn id="9" xr3:uid="{42E4704F-F547-48D3-A344-AA1BB2B35BC9}" name="5" dataDxfId="947"/>
    <tableColumn id="10" xr3:uid="{3EBC4626-157F-49EC-A99C-E4F91E704527}" name="6" dataDxfId="946"/>
    <tableColumn id="11" xr3:uid="{B24675DB-1C55-44AC-90A1-67F45C9D01A9}" name="7" dataDxfId="945"/>
    <tableColumn id="12" xr3:uid="{27CE7F73-B843-4530-9E9F-3C847D301076}" name="8" dataDxfId="944"/>
    <tableColumn id="13" xr3:uid="{08DAE9BE-0650-4F9C-B9F3-932638A52EB8}" name="9" dataDxfId="943"/>
    <tableColumn id="14" xr3:uid="{B7C688F9-257E-4A16-B240-6572FD383D39}" name="10" dataDxfId="942"/>
    <tableColumn id="15" xr3:uid="{DBECDC94-4F40-41FD-B688-F120CAA70688}" name="TOTAL RATE" dataDxfId="941" dataCellStyle="Currency 2">
      <calculatedColumnFormula>IF($C3="","",SUM(R3:AA3))</calculatedColumnFormula>
    </tableColumn>
    <tableColumn id="17" xr3:uid="{8E9EEB9B-4390-455B-8A10-1FB455D9AB1B}" name="COMMENTS" dataDxfId="940"/>
    <tableColumn id="18" xr3:uid="{7C5D4206-DAAD-4BEE-809B-7F5AA7E0F5EF}" name="RATE 1" dataDxfId="939" dataCellStyle="Currency 2">
      <calculatedColumnFormula>IF(F3="","",IFERROR(VLOOKUP(F3,Projects!$A:$F,6,FALSE),""))</calculatedColumnFormula>
    </tableColumn>
    <tableColumn id="19" xr3:uid="{6C1E2E4D-8934-4C02-ADB8-EB79DB00F7C5}" name="RATE 2" dataDxfId="938" dataCellStyle="Currency 2">
      <calculatedColumnFormula>IF(G3="","",IFERROR(VLOOKUP(G3,Projects!$A:$F,6,FALSE),""))</calculatedColumnFormula>
    </tableColumn>
    <tableColumn id="20" xr3:uid="{464A390F-6889-4E9C-A911-6C588556F19B}" name="RATE 3" dataDxfId="937" dataCellStyle="Currency 2">
      <calculatedColumnFormula>IF(H3="","",IFERROR(VLOOKUP(H3,Projects!$A:$F,6,FALSE),""))</calculatedColumnFormula>
    </tableColumn>
    <tableColumn id="21" xr3:uid="{62BFE4F9-CB03-46F5-AC88-9EA26F570E66}" name="RATE 4" dataDxfId="936" dataCellStyle="Currency 2">
      <calculatedColumnFormula>IF(I3="","",IFERROR(VLOOKUP(I3,Projects!$A:$F,6,FALSE),""))</calculatedColumnFormula>
    </tableColumn>
    <tableColumn id="22" xr3:uid="{63B5B49E-6AA5-4F63-B945-031066C65754}" name="RATE 5" dataDxfId="935" dataCellStyle="Currency 2">
      <calculatedColumnFormula>IF(J3="","",IFERROR(VLOOKUP(J3,Projects!$A:$F,6,FALSE),""))</calculatedColumnFormula>
    </tableColumn>
    <tableColumn id="23" xr3:uid="{E032E277-F9E4-4523-A9C6-77F2441FB43A}" name="RATE 6" dataDxfId="934" dataCellStyle="Currency 2">
      <calculatedColumnFormula>IF(K3="","",IFERROR(VLOOKUP(K3,Projects!$A:$F,6,FALSE),""))</calculatedColumnFormula>
    </tableColumn>
    <tableColumn id="24" xr3:uid="{CC72ACA8-520C-4ED0-B722-6EE6CE279C32}" name="RATE 7" dataDxfId="933" dataCellStyle="Currency 2">
      <calculatedColumnFormula>IF(L3="","",IFERROR(VLOOKUP(L3,Projects!$A:$F,6,FALSE),""))</calculatedColumnFormula>
    </tableColumn>
    <tableColumn id="25" xr3:uid="{5A68A957-29D4-413D-AA92-55EE0576BAC7}" name="RATE 8" dataDxfId="932" dataCellStyle="Currency 2">
      <calculatedColumnFormula>IF(M3="","",IFERROR(VLOOKUP(M3,Projects!$A:$F,6,FALSE),""))</calculatedColumnFormula>
    </tableColumn>
    <tableColumn id="26" xr3:uid="{9D1C2DD1-57AB-40BC-B899-D9D2925DFE72}" name="RATE 9" dataDxfId="931" dataCellStyle="Currency 2">
      <calculatedColumnFormula>IF(N3="","",IFERROR(VLOOKUP(N3,Projects!$A:$F,6,FALSE),""))</calculatedColumnFormula>
    </tableColumn>
    <tableColumn id="27" xr3:uid="{62A6F048-DC23-4471-9F07-3339EA4EB09C}" name="RATE 10" dataDxfId="930" dataCellStyle="Currency 2">
      <calculatedColumnFormula>IF(O3="","",IFERROR(VLOOKUP(O3,Projects!$A:$F,6,FALSE),""))</calculatedColumnFormula>
    </tableColumn>
    <tableColumn id="16" xr3:uid="{C128BCCD-986E-4A81-BCB0-8389E4004911}" name="Total scheduled Loads" dataDxfId="929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5FEB66-35AC-4A81-8C53-CD05F38453B8}" name="tableDay3" displayName="tableDay3" ref="B2:AB133" totalsRowShown="0" headerRowDxfId="928" dataDxfId="926" headerRowBorderDxfId="927" tableBorderDxfId="925" dataCellStyle="Currency 2">
  <tableColumns count="27">
    <tableColumn id="1" xr3:uid="{BA0CA67D-F6C6-4D1F-85F7-0A02F0142C03}" name="HOME" dataDxfId="924">
      <calculatedColumnFormula>IF('Driver List'!C3&lt;&gt;"",'Driver List'!C3,"")</calculatedColumnFormula>
    </tableColumn>
    <tableColumn id="2" xr3:uid="{C8891B08-91B4-487A-9E87-273CACA9C6A9}" name="TRUCK #" dataDxfId="923">
      <calculatedColumnFormula>IF('Driver List'!D3&lt;&gt;"",'Driver List'!D3,"")</calculatedColumnFormula>
    </tableColumn>
    <tableColumn id="3" xr3:uid="{7858986F-BB79-4FC1-9450-9A540B495551}" name="DRIVER'S NAME" dataDxfId="922">
      <calculatedColumnFormula>IF('Driver List'!E3&lt;&gt;"",'Driver List'!E3,"")</calculatedColumnFormula>
    </tableColumn>
    <tableColumn id="4" xr3:uid="{1C90DB27-BA7E-45BF-B25A-87D63D480BCC}" name="PHONE #" dataDxfId="921">
      <calculatedColumnFormula>IF('Driver List'!F3&lt;&gt;"",'Driver List'!F3,"")</calculatedColumnFormula>
    </tableColumn>
    <tableColumn id="5" xr3:uid="{80C3D0F9-52FC-45C1-8D49-F92CB521F7CC}" name="1" dataDxfId="920"/>
    <tableColumn id="6" xr3:uid="{2533486B-5446-48B8-B49C-D681ABAD11D7}" name="2" dataDxfId="919"/>
    <tableColumn id="7" xr3:uid="{FCE5722F-01B9-40D7-B142-B833B37BE963}" name="3" dataDxfId="918"/>
    <tableColumn id="8" xr3:uid="{55AF385A-3664-47DA-B2ED-CF87577A8DA8}" name="4" dataDxfId="917"/>
    <tableColumn id="9" xr3:uid="{A5F50F7F-DCF2-4AEC-AD93-ACD9E408220E}" name="5" dataDxfId="916"/>
    <tableColumn id="10" xr3:uid="{EF4DF3DD-9BD9-42E8-A24D-2DC49AD1CF4B}" name="6" dataDxfId="915"/>
    <tableColumn id="11" xr3:uid="{6E173868-AC88-47BB-AEBB-FE0CEF0FB86C}" name="7" dataDxfId="914"/>
    <tableColumn id="12" xr3:uid="{4E15BB47-291A-45D4-B2A0-1FC3D10B4A8C}" name="8" dataDxfId="913"/>
    <tableColumn id="13" xr3:uid="{EDBEF4DD-5529-413B-BBAD-89F634ACF69A}" name="9" dataDxfId="912"/>
    <tableColumn id="14" xr3:uid="{8AFE9162-13D8-4943-9335-EFA818E9A9F1}" name="10" dataDxfId="911"/>
    <tableColumn id="15" xr3:uid="{FEA9C60E-E5ED-4A0D-BB0D-0AC1D262C65C}" name="TOTAL RATE" dataDxfId="910" dataCellStyle="Currency 2">
      <calculatedColumnFormula>IF($C3="","",SUM(R3:AA3))</calculatedColumnFormula>
    </tableColumn>
    <tableColumn id="17" xr3:uid="{C1C39563-91E1-475C-8CA6-267CB2487381}" name="COMMENTS" dataDxfId="909"/>
    <tableColumn id="18" xr3:uid="{0E9DF933-F0DD-437E-8A52-5ADD95627452}" name="RATE 1" dataDxfId="908" dataCellStyle="Currency 2">
      <calculatedColumnFormula>IF(F3="","",IFERROR(VLOOKUP(F3,Projects!$A:$F,6,FALSE),""))</calculatedColumnFormula>
    </tableColumn>
    <tableColumn id="19" xr3:uid="{A591F49B-9DDE-45CC-BF43-D3325594E2AF}" name="RATE 2" dataDxfId="907" dataCellStyle="Currency 2">
      <calculatedColumnFormula>IF(G3="","",IFERROR(VLOOKUP(G3,Projects!$A:$F,6,FALSE),""))</calculatedColumnFormula>
    </tableColumn>
    <tableColumn id="20" xr3:uid="{C0737845-5C02-464F-A2E4-71F55DA1776F}" name="RATE 3" dataDxfId="906" dataCellStyle="Currency 2">
      <calculatedColumnFormula>IF(H3="","",IFERROR(VLOOKUP(H3,Projects!$A:$F,6,FALSE),""))</calculatedColumnFormula>
    </tableColumn>
    <tableColumn id="21" xr3:uid="{ABBBEDCD-D888-4CD6-8BC3-052370CFCBF3}" name="RATE 4" dataDxfId="905" dataCellStyle="Currency 2">
      <calculatedColumnFormula>IF(I3="","",IFERROR(VLOOKUP(I3,Projects!$A:$F,6,FALSE),""))</calculatedColumnFormula>
    </tableColumn>
    <tableColumn id="22" xr3:uid="{6FD07158-1E68-49D5-A2CC-336021409AA8}" name="RATE 5" dataDxfId="904" dataCellStyle="Currency 2">
      <calculatedColumnFormula>IF(J3="","",IFERROR(VLOOKUP(J3,Projects!$A:$F,6,FALSE),""))</calculatedColumnFormula>
    </tableColumn>
    <tableColumn id="23" xr3:uid="{62E018D1-2D9B-4A0A-B591-2BB33829C7B4}" name="RATE 6" dataDxfId="903" dataCellStyle="Currency 2">
      <calculatedColumnFormula>IF(K3="","",IFERROR(VLOOKUP(K3,Projects!$A:$F,6,FALSE),""))</calculatedColumnFormula>
    </tableColumn>
    <tableColumn id="24" xr3:uid="{90684E5E-4091-4CB9-ADA4-3D4B4961BE51}" name="RATE 7" dataDxfId="902" dataCellStyle="Currency 2">
      <calculatedColumnFormula>IF(L3="","",IFERROR(VLOOKUP(L3,Projects!$A:$F,6,FALSE),""))</calculatedColumnFormula>
    </tableColumn>
    <tableColumn id="25" xr3:uid="{EFB64106-B6E4-4575-94A3-D03E414E5588}" name="RATE 8" dataDxfId="901" dataCellStyle="Currency 2">
      <calculatedColumnFormula>IF(M3="","",IFERROR(VLOOKUP(M3,Projects!$A:$F,6,FALSE),""))</calculatedColumnFormula>
    </tableColumn>
    <tableColumn id="26" xr3:uid="{B46DEA13-471F-4871-8FD3-FFC6FA3309AE}" name="RATE 9" dataDxfId="900" dataCellStyle="Currency 2">
      <calculatedColumnFormula>IF(N3="","",IFERROR(VLOOKUP(N3,Projects!$A:$F,6,FALSE),""))</calculatedColumnFormula>
    </tableColumn>
    <tableColumn id="27" xr3:uid="{75A8E9CD-C3AE-4F51-AA08-3D3CA7240CB0}" name="RATE 10" dataDxfId="899" dataCellStyle="Currency 2">
      <calculatedColumnFormula>IF(O3="","",IFERROR(VLOOKUP(O3,Projects!$A:$F,6,FALSE),""))</calculatedColumnFormula>
    </tableColumn>
    <tableColumn id="16" xr3:uid="{BF336199-A468-4F18-A845-477B69CFDD3C}" name="Total scheduled Loads" dataDxfId="898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8EE78EE-C906-4CED-9039-DF9AAE84A957}" name="tableDay4" displayName="tableDay4" ref="B2:AB133" totalsRowShown="0" headerRowDxfId="897" dataDxfId="895" headerRowBorderDxfId="896" tableBorderDxfId="894" dataCellStyle="Currency 2">
  <tableColumns count="27">
    <tableColumn id="1" xr3:uid="{A8B31B10-3708-4854-8A4D-43EE3E02E0AE}" name="HOME" dataDxfId="893">
      <calculatedColumnFormula>IF('Driver List'!C3&lt;&gt;"",'Driver List'!C3,"")</calculatedColumnFormula>
    </tableColumn>
    <tableColumn id="2" xr3:uid="{F75FCDA9-E895-4EAD-AF63-0A1EA6FF15C9}" name="TRUCK #" dataDxfId="892">
      <calculatedColumnFormula>IF('Driver List'!D3&lt;&gt;"",'Driver List'!D3,"")</calculatedColumnFormula>
    </tableColumn>
    <tableColumn id="3" xr3:uid="{BDB14FC8-9837-49D3-8983-25F5EF33ACA1}" name="DRIVER'S NAME" dataDxfId="891">
      <calculatedColumnFormula>IF('Driver List'!E3&lt;&gt;"",'Driver List'!E3,"")</calculatedColumnFormula>
    </tableColumn>
    <tableColumn id="4" xr3:uid="{6B91D614-226D-40E8-A79B-5A73D589F635}" name="PHONE #" dataDxfId="890">
      <calculatedColumnFormula>IF('Driver List'!F3&lt;&gt;"",'Driver List'!F3,"")</calculatedColumnFormula>
    </tableColumn>
    <tableColumn id="5" xr3:uid="{0A47CEFE-9802-450E-93EA-216FA57BCB45}" name="1" dataDxfId="889"/>
    <tableColumn id="6" xr3:uid="{850C011D-C064-46AB-815A-8EAEECDC7319}" name="2" dataDxfId="888"/>
    <tableColumn id="7" xr3:uid="{9B0EA048-DD0C-47D6-89D3-FEA894F69E4C}" name="3" dataDxfId="887"/>
    <tableColumn id="8" xr3:uid="{24D1959B-FE79-4602-8F63-8BFA476A57A1}" name="4" dataDxfId="886"/>
    <tableColumn id="9" xr3:uid="{ED9A25B6-663B-4584-8D32-E4BD25996BFA}" name="5" dataDxfId="885"/>
    <tableColumn id="10" xr3:uid="{6150F9B8-06F1-48F6-923D-3CA24BBFE5AA}" name="6" dataDxfId="884"/>
    <tableColumn id="11" xr3:uid="{8614945B-F17F-4D5F-811B-6B04867B9005}" name="7" dataDxfId="883"/>
    <tableColumn id="12" xr3:uid="{B2B3F557-529D-4011-B77E-FE58015A3F3D}" name="8" dataDxfId="882"/>
    <tableColumn id="13" xr3:uid="{91CA74D9-0086-40D3-86ED-BD548D474B3E}" name="9" dataDxfId="881"/>
    <tableColumn id="14" xr3:uid="{5A9B8C73-DF45-4C43-AD06-13CA1B803367}" name="10" dataDxfId="880"/>
    <tableColumn id="15" xr3:uid="{2AFFAE2A-B8AD-41B2-8837-C2625E6EF6A2}" name="TOTAL RATE" dataDxfId="879" dataCellStyle="Currency 2">
      <calculatedColumnFormula>IF($C3="","",SUM(R3:AA3))</calculatedColumnFormula>
    </tableColumn>
    <tableColumn id="17" xr3:uid="{E89511BA-C94A-4FEB-A124-678B9969FDCD}" name="COMMENTS" dataDxfId="878"/>
    <tableColumn id="18" xr3:uid="{D264969B-9357-430E-BC8D-E4B073025351}" name="RATE 1" dataDxfId="877" dataCellStyle="Currency 2">
      <calculatedColumnFormula>IF(F3="","",IFERROR(VLOOKUP(F3,Projects!$A:$F,6,FALSE),""))</calculatedColumnFormula>
    </tableColumn>
    <tableColumn id="19" xr3:uid="{76689A4D-4432-4E85-90CC-2F4F2D55E35B}" name="RATE 2" dataDxfId="876" dataCellStyle="Currency 2">
      <calculatedColumnFormula>IF(G3="","",IFERROR(VLOOKUP(G3,Projects!$A:$F,6,FALSE),""))</calculatedColumnFormula>
    </tableColumn>
    <tableColumn id="20" xr3:uid="{4E2BF4CB-52FF-4404-BA18-77B3CEBB8BC2}" name="RATE 3" dataDxfId="875" dataCellStyle="Currency 2">
      <calculatedColumnFormula>IF(H3="","",IFERROR(VLOOKUP(H3,Projects!$A:$F,6,FALSE),""))</calculatedColumnFormula>
    </tableColumn>
    <tableColumn id="21" xr3:uid="{F448A4E4-5F26-4103-A4A2-2301C30B9B7B}" name="RATE 4" dataDxfId="874" dataCellStyle="Currency 2">
      <calculatedColumnFormula>IF(I3="","",IFERROR(VLOOKUP(I3,Projects!$A:$F,6,FALSE),""))</calculatedColumnFormula>
    </tableColumn>
    <tableColumn id="22" xr3:uid="{CD7BE146-E3B3-45ED-A993-B1019DED4B03}" name="RATE 5" dataDxfId="873" dataCellStyle="Currency 2">
      <calculatedColumnFormula>IF(J3="","",IFERROR(VLOOKUP(J3,Projects!$A:$F,6,FALSE),""))</calculatedColumnFormula>
    </tableColumn>
    <tableColumn id="23" xr3:uid="{0B08D7B7-66A8-4BE1-A486-EAC7DC5BB519}" name="RATE 6" dataDxfId="872" dataCellStyle="Currency 2">
      <calculatedColumnFormula>IF(K3="","",IFERROR(VLOOKUP(K3,Projects!$A:$F,6,FALSE),""))</calculatedColumnFormula>
    </tableColumn>
    <tableColumn id="24" xr3:uid="{89F3004E-2DED-4525-9B28-9E105AF07761}" name="RATE 7" dataDxfId="871" dataCellStyle="Currency 2">
      <calculatedColumnFormula>IF(L3="","",IFERROR(VLOOKUP(L3,Projects!$A:$F,6,FALSE),""))</calculatedColumnFormula>
    </tableColumn>
    <tableColumn id="25" xr3:uid="{076A0F6C-2413-472B-8677-7B658461B6E9}" name="RATE 8" dataDxfId="870" dataCellStyle="Currency 2">
      <calculatedColumnFormula>IF(M3="","",IFERROR(VLOOKUP(M3,Projects!$A:$F,6,FALSE),""))</calculatedColumnFormula>
    </tableColumn>
    <tableColumn id="26" xr3:uid="{B427339B-8778-4B6A-8809-6663A35B463A}" name="RATE 9" dataDxfId="869" dataCellStyle="Currency 2">
      <calculatedColumnFormula>IF(N3="","",IFERROR(VLOOKUP(N3,Projects!$A:$F,6,FALSE),""))</calculatedColumnFormula>
    </tableColumn>
    <tableColumn id="27" xr3:uid="{25246A17-3EAA-43BC-A795-ABDFAB872015}" name="RATE 10" dataDxfId="868" dataCellStyle="Currency 2">
      <calculatedColumnFormula>IF(O3="","",IFERROR(VLOOKUP(O3,Projects!$A:$F,6,FALSE),""))</calculatedColumnFormula>
    </tableColumn>
    <tableColumn id="16" xr3:uid="{8BE1DD8B-AE0F-411F-858B-CB424E8EC801}" name="Total scheduled Loads" dataDxfId="867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86C354A-8186-4D06-B1B2-1E74C236B4B2}" name="tableDay5" displayName="tableDay5" ref="B2:AB133" totalsRowShown="0" headerRowDxfId="866" dataDxfId="864" headerRowBorderDxfId="865" tableBorderDxfId="863" dataCellStyle="Currency 2">
  <tableColumns count="27">
    <tableColumn id="1" xr3:uid="{97E9C6A7-0994-4B93-B7E8-02AEE2D0D1C5}" name="HOME" dataDxfId="862">
      <calculatedColumnFormula>IF('Driver List'!C3&lt;&gt;"",'Driver List'!C3,"")</calculatedColumnFormula>
    </tableColumn>
    <tableColumn id="2" xr3:uid="{DFB313D9-BC6B-4D8D-BC4B-618493D433C5}" name="TRUCK #" dataDxfId="861">
      <calculatedColumnFormula>IF('Driver List'!D3&lt;&gt;"",'Driver List'!D3,"")</calculatedColumnFormula>
    </tableColumn>
    <tableColumn id="3" xr3:uid="{C08029C5-E473-48A3-98EC-8DF34F6718A5}" name="DRIVER'S NAME" dataDxfId="860">
      <calculatedColumnFormula>IF('Driver List'!E3&lt;&gt;"",'Driver List'!E3,"")</calculatedColumnFormula>
    </tableColumn>
    <tableColumn id="4" xr3:uid="{911AA004-0DC7-4798-8962-6F01EEC7BD24}" name="PHONE #" dataDxfId="859">
      <calculatedColumnFormula>IF('Driver List'!F3&lt;&gt;"",'Driver List'!F3,"")</calculatedColumnFormula>
    </tableColumn>
    <tableColumn id="5" xr3:uid="{7A2AED25-62F1-496B-BC5A-00C6FC04604D}" name="1" dataDxfId="858"/>
    <tableColumn id="6" xr3:uid="{6CAB991C-7403-4100-9115-BC64219CD6BE}" name="2" dataDxfId="857"/>
    <tableColumn id="7" xr3:uid="{F5E6931F-D4F7-453A-AAD8-D507AA122F2E}" name="3" dataDxfId="856"/>
    <tableColumn id="8" xr3:uid="{B26FE59E-B636-4B98-A621-A029476A9A3B}" name="4" dataDxfId="855"/>
    <tableColumn id="9" xr3:uid="{E0EEFAA7-3359-4DB0-AEE5-3BB4A26655BF}" name="5" dataDxfId="854"/>
    <tableColumn id="10" xr3:uid="{463B435D-9649-4AFA-81B9-D29716FC0893}" name="6" dataDxfId="853"/>
    <tableColumn id="11" xr3:uid="{23950333-2696-4BA2-8239-81CB357E7C3A}" name="7" dataDxfId="852"/>
    <tableColumn id="12" xr3:uid="{0FA02DEF-6A08-4EEE-BC92-07521064DB0C}" name="8" dataDxfId="851"/>
    <tableColumn id="13" xr3:uid="{F9AC5FE9-AC81-49C8-83A5-2B1CAC3AE098}" name="9" dataDxfId="850"/>
    <tableColumn id="14" xr3:uid="{A8623C72-8AD9-466C-8E46-BF5A381262CD}" name="10" dataDxfId="849"/>
    <tableColumn id="15" xr3:uid="{EB62701F-BEAD-440E-9065-EEA4782CFC50}" name="TOTAL RATE" dataDxfId="848" dataCellStyle="Currency 2">
      <calculatedColumnFormula>IF($C3="","",SUM(R3:AA3))</calculatedColumnFormula>
    </tableColumn>
    <tableColumn id="17" xr3:uid="{2DCA9674-2369-4B06-A353-278100697691}" name="COMMENTS" dataDxfId="847"/>
    <tableColumn id="18" xr3:uid="{C244F0EC-4BCF-41BE-9E2E-4066107A07DD}" name="RATE 1" dataDxfId="846" dataCellStyle="Currency 2">
      <calculatedColumnFormula>IF(F3="","",IFERROR(VLOOKUP(F3,Projects!$A:$F,6,FALSE),""))</calculatedColumnFormula>
    </tableColumn>
    <tableColumn id="19" xr3:uid="{C7D32913-7CB9-42E6-8FB4-EF5DEF84B038}" name="RATE 2" dataDxfId="845" dataCellStyle="Currency 2">
      <calculatedColumnFormula>IF(G3="","",IFERROR(VLOOKUP(G3,Projects!$A:$F,6,FALSE),""))</calculatedColumnFormula>
    </tableColumn>
    <tableColumn id="20" xr3:uid="{6F7E47CA-88CD-44FC-B0CB-074D205A39F8}" name="RATE 3" dataDxfId="844" dataCellStyle="Currency 2">
      <calculatedColumnFormula>IF(H3="","",IFERROR(VLOOKUP(H3,Projects!$A:$F,6,FALSE),""))</calculatedColumnFormula>
    </tableColumn>
    <tableColumn id="21" xr3:uid="{BF509A92-6D55-4DCF-B7E7-E76017670664}" name="RATE 4" dataDxfId="843" dataCellStyle="Currency 2">
      <calculatedColumnFormula>IF(I3="","",IFERROR(VLOOKUP(I3,Projects!$A:$F,6,FALSE),""))</calculatedColumnFormula>
    </tableColumn>
    <tableColumn id="22" xr3:uid="{C559B4F2-775F-44AA-AF6B-EA8306F1AA26}" name="RATE 5" dataDxfId="842" dataCellStyle="Currency 2">
      <calculatedColumnFormula>IF(J3="","",IFERROR(VLOOKUP(J3,Projects!$A:$F,6,FALSE),""))</calculatedColumnFormula>
    </tableColumn>
    <tableColumn id="23" xr3:uid="{C8B71329-8A70-4ADC-9F12-03FA80536F1B}" name="RATE 6" dataDxfId="841" dataCellStyle="Currency 2">
      <calculatedColumnFormula>IF(K3="","",IFERROR(VLOOKUP(K3,Projects!$A:$F,6,FALSE),""))</calculatedColumnFormula>
    </tableColumn>
    <tableColumn id="24" xr3:uid="{F5C85A74-33E0-42A6-B2C4-74574D7AD5FE}" name="RATE 7" dataDxfId="840" dataCellStyle="Currency 2">
      <calculatedColumnFormula>IF(L3="","",IFERROR(VLOOKUP(L3,Projects!$A:$F,6,FALSE),""))</calculatedColumnFormula>
    </tableColumn>
    <tableColumn id="25" xr3:uid="{DB8CF5B7-5ED5-4737-9568-BC7B0AC20869}" name="RATE 8" dataDxfId="839" dataCellStyle="Currency 2">
      <calculatedColumnFormula>IF(M3="","",IFERROR(VLOOKUP(M3,Projects!$A:$F,6,FALSE),""))</calculatedColumnFormula>
    </tableColumn>
    <tableColumn id="26" xr3:uid="{B1EEB39B-4959-407F-8B6E-943B3582E556}" name="RATE 9" dataDxfId="838" dataCellStyle="Currency 2">
      <calculatedColumnFormula>IF(N3="","",IFERROR(VLOOKUP(N3,Projects!$A:$F,6,FALSE),""))</calculatedColumnFormula>
    </tableColumn>
    <tableColumn id="27" xr3:uid="{896E04B8-EF61-44FB-BF01-5C40DD50C0D2}" name="RATE 10" dataDxfId="837" dataCellStyle="Currency 2">
      <calculatedColumnFormula>IF(O3="","",IFERROR(VLOOKUP(O3,Projects!$A:$F,6,FALSE),""))</calculatedColumnFormula>
    </tableColumn>
    <tableColumn id="16" xr3:uid="{9EFEE921-D94E-409C-8334-3A65C76DF766}" name="Total scheduled Loads" dataDxfId="836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E5A8B7-D7F9-4E06-9E8E-FF40FA285F7B}" name="tableDay6" displayName="tableDay6" ref="B2:AB133" totalsRowShown="0" headerRowDxfId="835" dataDxfId="833" headerRowBorderDxfId="834" tableBorderDxfId="832" dataCellStyle="Currency 2">
  <tableColumns count="27">
    <tableColumn id="1" xr3:uid="{57D9E522-DB47-439E-9B7A-CE3D5716CD34}" name="HOME" dataDxfId="831">
      <calculatedColumnFormula>IF('Driver List'!C3&lt;&gt;"",'Driver List'!C3,"")</calculatedColumnFormula>
    </tableColumn>
    <tableColumn id="2" xr3:uid="{D3682006-F4BA-4A1B-A24E-240A6F6A8D87}" name="TRUCK #" dataDxfId="830">
      <calculatedColumnFormula>IF('Driver List'!D3&lt;&gt;"",'Driver List'!D3,"")</calculatedColumnFormula>
    </tableColumn>
    <tableColumn id="3" xr3:uid="{C04A0A18-D319-477C-84CA-BF3C80AB16D8}" name="DRIVER'S NAME" dataDxfId="829">
      <calculatedColumnFormula>IF('Driver List'!E3&lt;&gt;"",'Driver List'!E3,"")</calculatedColumnFormula>
    </tableColumn>
    <tableColumn id="4" xr3:uid="{197EBA26-2E78-432B-929F-A4F26178591F}" name="PHONE #" dataDxfId="828">
      <calculatedColumnFormula>IF('Driver List'!F3&lt;&gt;"",'Driver List'!F3,"")</calculatedColumnFormula>
    </tableColumn>
    <tableColumn id="5" xr3:uid="{BD337AD5-5272-4FCB-8B2B-7F2A2CE3E2F0}" name="1" dataDxfId="827"/>
    <tableColumn id="6" xr3:uid="{899A1852-FDC8-4436-B780-D2041A6BEB9D}" name="2" dataDxfId="826"/>
    <tableColumn id="7" xr3:uid="{17B2D3D1-9C96-42A5-BA47-7AFB0CAA758F}" name="3" dataDxfId="825"/>
    <tableColumn id="8" xr3:uid="{85CDEFBE-0901-4B42-B307-BFEB5A0B1E90}" name="4" dataDxfId="824"/>
    <tableColumn id="9" xr3:uid="{5EE8DEEC-8908-4948-A7B6-1B8F0F9C36A7}" name="5" dataDxfId="823"/>
    <tableColumn id="10" xr3:uid="{BDE28076-FFFB-4A82-A425-2BE239D63875}" name="6" dataDxfId="822"/>
    <tableColumn id="11" xr3:uid="{F7F0610F-6BF5-46E4-AA02-554F606AED84}" name="7" dataDxfId="821"/>
    <tableColumn id="12" xr3:uid="{34C25943-FEDE-4211-A48B-0559429421BE}" name="8" dataDxfId="820"/>
    <tableColumn id="13" xr3:uid="{2301BAC4-0BAD-4B49-B580-02ED99FD3678}" name="9" dataDxfId="819"/>
    <tableColumn id="14" xr3:uid="{505046E6-78F3-4F76-AE3E-E5766C5477B4}" name="10" dataDxfId="818"/>
    <tableColumn id="15" xr3:uid="{6082F44B-57BF-4B1B-A0B9-56815EA4694C}" name="TOTAL RATE" dataDxfId="817" dataCellStyle="Currency 2">
      <calculatedColumnFormula>IF($C3="","",SUM(R3:AA3))</calculatedColumnFormula>
    </tableColumn>
    <tableColumn id="17" xr3:uid="{FDD19091-B7E9-457C-9E8A-591452F847E3}" name="COMMENTS" dataDxfId="816"/>
    <tableColumn id="18" xr3:uid="{7D5FCAE9-843D-478F-BC8D-5AC2FBD30D76}" name="RATE 1" dataDxfId="815" dataCellStyle="Currency 2">
      <calculatedColumnFormula>IF(F3="","",IFERROR(VLOOKUP(F3,Projects!$A:$F,6,FALSE),""))</calculatedColumnFormula>
    </tableColumn>
    <tableColumn id="19" xr3:uid="{493D6872-4122-4699-8033-066736B4FA89}" name="RATE 2" dataDxfId="814" dataCellStyle="Currency 2">
      <calculatedColumnFormula>IF(G3="","",IFERROR(VLOOKUP(G3,Projects!$A:$F,6,FALSE),""))</calculatedColumnFormula>
    </tableColumn>
    <tableColumn id="20" xr3:uid="{EB5E4F96-CBFD-45A5-879D-C3AD7BA8433E}" name="RATE 3" dataDxfId="813" dataCellStyle="Currency 2">
      <calculatedColumnFormula>IF(H3="","",IFERROR(VLOOKUP(H3,Projects!$A:$F,6,FALSE),""))</calculatedColumnFormula>
    </tableColumn>
    <tableColumn id="21" xr3:uid="{0752928B-F91C-4C96-82F1-A76BECD03B0A}" name="RATE 4" dataDxfId="812" dataCellStyle="Currency 2">
      <calculatedColumnFormula>IF(I3="","",IFERROR(VLOOKUP(I3,Projects!$A:$F,6,FALSE),""))</calculatedColumnFormula>
    </tableColumn>
    <tableColumn id="22" xr3:uid="{1898F7C2-5CC2-4480-9238-9659845C0F29}" name="RATE 5" dataDxfId="811" dataCellStyle="Currency 2">
      <calculatedColumnFormula>IF(J3="","",IFERROR(VLOOKUP(J3,Projects!$A:$F,6,FALSE),""))</calculatedColumnFormula>
    </tableColumn>
    <tableColumn id="23" xr3:uid="{41513787-44DE-4A22-8A00-A5276CAC46DD}" name="RATE 6" dataDxfId="810" dataCellStyle="Currency 2">
      <calculatedColumnFormula>IF(K3="","",IFERROR(VLOOKUP(K3,Projects!$A:$F,6,FALSE),""))</calculatedColumnFormula>
    </tableColumn>
    <tableColumn id="24" xr3:uid="{6E9E14B4-1F4B-4AE4-97F6-927113BBE20B}" name="RATE 7" dataDxfId="809" dataCellStyle="Currency 2">
      <calculatedColumnFormula>IF(L3="","",IFERROR(VLOOKUP(L3,Projects!$A:$F,6,FALSE),""))</calculatedColumnFormula>
    </tableColumn>
    <tableColumn id="25" xr3:uid="{2E1CD29A-0918-4E0C-AB15-08D974496252}" name="RATE 8" dataDxfId="808" dataCellStyle="Currency 2">
      <calculatedColumnFormula>IF(M3="","",IFERROR(VLOOKUP(M3,Projects!$A:$F,6,FALSE),""))</calculatedColumnFormula>
    </tableColumn>
    <tableColumn id="26" xr3:uid="{1078409C-9F66-420F-94AC-48CED96FCCEB}" name="RATE 9" dataDxfId="807" dataCellStyle="Currency 2">
      <calculatedColumnFormula>IF(N3="","",IFERROR(VLOOKUP(N3,Projects!$A:$F,6,FALSE),""))</calculatedColumnFormula>
    </tableColumn>
    <tableColumn id="27" xr3:uid="{AE14EC37-49B2-4B5D-9758-385EB39AE981}" name="RATE 10" dataDxfId="806" dataCellStyle="Currency 2">
      <calculatedColumnFormula>IF(O3="","",IFERROR(VLOOKUP(O3,Projects!$A:$F,6,FALSE),""))</calculatedColumnFormula>
    </tableColumn>
    <tableColumn id="16" xr3:uid="{7FE1E2A0-0E61-4DCD-BDBB-756F8AF5E0DF}" name="Total scheduled Loads" dataDxfId="805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E59BE0-CC98-4AEA-BBD8-F3CEB23826C1}" name="tableDay7" displayName="tableDay7" ref="B2:AB133" totalsRowShown="0" headerRowDxfId="804" dataDxfId="802" headerRowBorderDxfId="803" tableBorderDxfId="801" dataCellStyle="Currency 2">
  <tableColumns count="27">
    <tableColumn id="1" xr3:uid="{5675A488-0AC0-4C87-849D-1998521D633D}" name="HOME" dataDxfId="800">
      <calculatedColumnFormula>IF('Driver List'!C3&lt;&gt;"",'Driver List'!C3,"")</calculatedColumnFormula>
    </tableColumn>
    <tableColumn id="2" xr3:uid="{90FA53FE-604E-435B-9913-AD578BFA535E}" name="TRUCK #" dataDxfId="799">
      <calculatedColumnFormula>IF('Driver List'!D3&lt;&gt;"",'Driver List'!D3,"")</calculatedColumnFormula>
    </tableColumn>
    <tableColumn id="3" xr3:uid="{827D53BB-2D4F-45B2-A91C-98ED1D962E98}" name="DRIVER'S NAME" dataDxfId="798">
      <calculatedColumnFormula>IF('Driver List'!E3&lt;&gt;"",'Driver List'!E3,"")</calculatedColumnFormula>
    </tableColumn>
    <tableColumn id="4" xr3:uid="{72018D70-CD44-4B91-BC0C-2ACC604C6ABB}" name="PHONE #" dataDxfId="797">
      <calculatedColumnFormula>IF('Driver List'!F3&lt;&gt;"",'Driver List'!F3,"")</calculatedColumnFormula>
    </tableColumn>
    <tableColumn id="5" xr3:uid="{BC06A121-A6B2-4B31-8614-8EED75699E92}" name="1" dataDxfId="796"/>
    <tableColumn id="6" xr3:uid="{55D769A0-003D-4621-8E9F-619960192031}" name="2" dataDxfId="795"/>
    <tableColumn id="7" xr3:uid="{0D2E3E19-5CC8-4BD8-B8A7-A97E3E117168}" name="3" dataDxfId="794"/>
    <tableColumn id="8" xr3:uid="{CEDE02BA-5793-4F3C-BF8F-B161D80F1D45}" name="4" dataDxfId="793"/>
    <tableColumn id="9" xr3:uid="{458C1B98-1D11-4BE8-8A17-D80BA9C96C84}" name="5" dataDxfId="792"/>
    <tableColumn id="10" xr3:uid="{A9D9B1E3-2299-4DEC-9065-6786457CB170}" name="6" dataDxfId="791"/>
    <tableColumn id="11" xr3:uid="{0296EA81-A87A-468F-BC5B-27D10B55F37C}" name="7" dataDxfId="790"/>
    <tableColumn id="12" xr3:uid="{AB35C140-DEF7-4FA8-BD0B-E74D42FC99AF}" name="8" dataDxfId="789"/>
    <tableColumn id="13" xr3:uid="{2355F13D-1F69-4206-9C90-EC396CFDBDAE}" name="9" dataDxfId="788"/>
    <tableColumn id="14" xr3:uid="{205DF102-65D6-439D-9FA8-6249FDD94502}" name="10" dataDxfId="787"/>
    <tableColumn id="15" xr3:uid="{7BEF454F-FEA6-4FB8-956F-248ABBE37589}" name="TOTAL RATE" dataDxfId="786" dataCellStyle="Currency 2">
      <calculatedColumnFormula>IF($C3="","",SUM(R3:AA3))</calculatedColumnFormula>
    </tableColumn>
    <tableColumn id="17" xr3:uid="{79FEAF80-89FE-40D1-80C8-4A5C9CE54052}" name="COMMENTS" dataDxfId="785"/>
    <tableColumn id="18" xr3:uid="{D43CDDF7-34AE-4EBC-89A0-E51743607AA4}" name="RATE 1" dataDxfId="784" dataCellStyle="Currency 2">
      <calculatedColumnFormula>IF(F3="","",IFERROR(VLOOKUP(F3,Projects!$A:$F,6,FALSE),""))</calculatedColumnFormula>
    </tableColumn>
    <tableColumn id="19" xr3:uid="{EF3705B1-90D3-42B0-BB50-05A280B6236D}" name="RATE 2" dataDxfId="783" dataCellStyle="Currency 2">
      <calculatedColumnFormula>IF(G3="","",IFERROR(VLOOKUP(G3,Projects!$A:$F,6,FALSE),""))</calculatedColumnFormula>
    </tableColumn>
    <tableColumn id="20" xr3:uid="{24C8711B-7E7D-4173-9BAE-F1CC3192CCAD}" name="RATE 3" dataDxfId="782" dataCellStyle="Currency 2">
      <calculatedColumnFormula>IF(H3="","",IFERROR(VLOOKUP(H3,Projects!$A:$F,6,FALSE),""))</calculatedColumnFormula>
    </tableColumn>
    <tableColumn id="21" xr3:uid="{5D380C2D-F7E9-4FF2-B9EF-5891CF2A8D6C}" name="RATE 4" dataDxfId="781" dataCellStyle="Currency 2">
      <calculatedColumnFormula>IF(I3="","",IFERROR(VLOOKUP(I3,Projects!$A:$F,6,FALSE),""))</calculatedColumnFormula>
    </tableColumn>
    <tableColumn id="22" xr3:uid="{7DB7D3D5-780C-425B-B53F-EC89A9C632FA}" name="RATE 5" dataDxfId="780" dataCellStyle="Currency 2">
      <calculatedColumnFormula>IF(J3="","",IFERROR(VLOOKUP(J3,Projects!$A:$F,6,FALSE),""))</calculatedColumnFormula>
    </tableColumn>
    <tableColumn id="23" xr3:uid="{47774F9D-C68E-45E3-A0C7-2330E9EDBA1A}" name="RATE 6" dataDxfId="779" dataCellStyle="Currency 2">
      <calculatedColumnFormula>IF(K3="","",IFERROR(VLOOKUP(K3,Projects!$A:$F,6,FALSE),""))</calculatedColumnFormula>
    </tableColumn>
    <tableColumn id="24" xr3:uid="{E51D1D81-C7BD-4337-BB5A-DAD382ECDFC1}" name="RATE 7" dataDxfId="778" dataCellStyle="Currency 2">
      <calculatedColumnFormula>IF(L3="","",IFERROR(VLOOKUP(L3,Projects!$A:$F,6,FALSE),""))</calculatedColumnFormula>
    </tableColumn>
    <tableColumn id="25" xr3:uid="{5A561AF1-BF2B-40AD-8087-B81E4D1846C5}" name="RATE 8" dataDxfId="777" dataCellStyle="Currency 2">
      <calculatedColumnFormula>IF(M3="","",IFERROR(VLOOKUP(M3,Projects!$A:$F,6,FALSE),""))</calculatedColumnFormula>
    </tableColumn>
    <tableColumn id="26" xr3:uid="{E3A22BD8-4E3F-40D8-ABB5-9B3DDAE438AA}" name="RATE 9" dataDxfId="776" dataCellStyle="Currency 2">
      <calculatedColumnFormula>IF(N3="","",IFERROR(VLOOKUP(N3,Projects!$A:$F,6,FALSE),""))</calculatedColumnFormula>
    </tableColumn>
    <tableColumn id="27" xr3:uid="{D6F6D7C6-87BA-4088-B43C-4236A4A87383}" name="RATE 10" dataDxfId="775" dataCellStyle="Currency 2">
      <calculatedColumnFormula>IF(O3="","",IFERROR(VLOOKUP(O3,Projects!$A:$F,6,FALSE),""))</calculatedColumnFormula>
    </tableColumn>
    <tableColumn id="16" xr3:uid="{46F5C8B4-988A-442A-8D7A-D5F5517881A1}" name="Total scheduled Loads" dataDxfId="774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997385-CC0E-4996-BF37-303A5C48127B}" name="tableDay8" displayName="tableDay8" ref="B2:AB133" totalsRowShown="0" headerRowDxfId="773" dataDxfId="771" headerRowBorderDxfId="772" tableBorderDxfId="770" dataCellStyle="Currency 2">
  <tableColumns count="27">
    <tableColumn id="1" xr3:uid="{52504F48-58C0-473C-B9A6-0DB8859E3E0D}" name="HOME" dataDxfId="769">
      <calculatedColumnFormula>IF('Driver List'!C3&lt;&gt;"",'Driver List'!C3,"")</calculatedColumnFormula>
    </tableColumn>
    <tableColumn id="2" xr3:uid="{C74DDA0D-816A-4263-B37B-CC3DF1622AA3}" name="TRUCK #" dataDxfId="768">
      <calculatedColumnFormula>IF('Driver List'!D3&lt;&gt;"",'Driver List'!D3,"")</calculatedColumnFormula>
    </tableColumn>
    <tableColumn id="3" xr3:uid="{BA64762D-F269-4EE3-A7E1-A6F7B9A0EAA2}" name="DRIVER'S NAME" dataDxfId="767">
      <calculatedColumnFormula>IF('Driver List'!E3&lt;&gt;"",'Driver List'!E3,"")</calculatedColumnFormula>
    </tableColumn>
    <tableColumn id="4" xr3:uid="{30520B87-2916-4B1A-BEF5-6D5BF9EB32E5}" name="PHONE #" dataDxfId="766">
      <calculatedColumnFormula>IF('Driver List'!F3&lt;&gt;"",'Driver List'!F3,"")</calculatedColumnFormula>
    </tableColumn>
    <tableColumn id="5" xr3:uid="{A2BE1FB3-CEE9-4B2A-BCF2-6C037CF6686C}" name="1" dataDxfId="765"/>
    <tableColumn id="6" xr3:uid="{7D495FCE-B966-46CB-BE0F-E67F0017060A}" name="2" dataDxfId="764"/>
    <tableColumn id="7" xr3:uid="{98E1E36B-2D95-4B91-A12B-834B29DE021D}" name="3" dataDxfId="763"/>
    <tableColumn id="8" xr3:uid="{3D2A2457-3FB5-4BF4-A0EC-31A52CB5515D}" name="4" dataDxfId="762"/>
    <tableColumn id="9" xr3:uid="{90D41076-DBAD-4D51-BB4B-117B93AEF513}" name="5" dataDxfId="761"/>
    <tableColumn id="10" xr3:uid="{6577A31B-9C22-4588-B8AF-3FEE150C6225}" name="6" dataDxfId="760"/>
    <tableColumn id="11" xr3:uid="{E974C904-75EF-48D6-9508-7403280C5430}" name="7" dataDxfId="759"/>
    <tableColumn id="12" xr3:uid="{5080137D-0D72-4A91-B3E4-C70A1CB8DB34}" name="8" dataDxfId="758"/>
    <tableColumn id="13" xr3:uid="{F498ED0C-71C6-4527-8426-EA512CFED3CC}" name="9" dataDxfId="757"/>
    <tableColumn id="14" xr3:uid="{B858C92D-103F-489D-8E89-5F6794F30064}" name="10" dataDxfId="756"/>
    <tableColumn id="15" xr3:uid="{7D0E3F90-F721-42AC-9998-8E12FFA2615E}" name="TOTAL RATE" dataDxfId="755" dataCellStyle="Currency 2">
      <calculatedColumnFormula>IF($C3="","",SUM(R3:AA3))</calculatedColumnFormula>
    </tableColumn>
    <tableColumn id="17" xr3:uid="{5E2D4E71-A758-4B02-9B54-B4C48411B5D7}" name="COMMENTS" dataDxfId="754"/>
    <tableColumn id="18" xr3:uid="{A0CD8C44-D356-476F-8429-6F6F3AB9A4EA}" name="RATE 1" dataDxfId="753" dataCellStyle="Currency 2">
      <calculatedColumnFormula>IF(F3="","",IFERROR(VLOOKUP(F3,Projects!$A:$F,6,FALSE),""))</calculatedColumnFormula>
    </tableColumn>
    <tableColumn id="19" xr3:uid="{025F842D-DDBB-4EA8-8541-D6E80E302858}" name="RATE 2" dataDxfId="752" dataCellStyle="Currency 2">
      <calculatedColumnFormula>IF(G3="","",IFERROR(VLOOKUP(G3,Projects!$A:$F,6,FALSE),""))</calculatedColumnFormula>
    </tableColumn>
    <tableColumn id="20" xr3:uid="{539937A9-4909-4D12-BC55-60BD59363F32}" name="RATE 3" dataDxfId="751" dataCellStyle="Currency 2">
      <calculatedColumnFormula>IF(H3="","",IFERROR(VLOOKUP(H3,Projects!$A:$F,6,FALSE),""))</calculatedColumnFormula>
    </tableColumn>
    <tableColumn id="21" xr3:uid="{F6A65314-B037-4400-B8F3-0B526AB462F6}" name="RATE 4" dataDxfId="750" dataCellStyle="Currency 2">
      <calculatedColumnFormula>IF(I3="","",IFERROR(VLOOKUP(I3,Projects!$A:$F,6,FALSE),""))</calculatedColumnFormula>
    </tableColumn>
    <tableColumn id="22" xr3:uid="{43692C91-B609-47D4-B6B1-EF045505718C}" name="RATE 5" dataDxfId="749" dataCellStyle="Currency 2">
      <calculatedColumnFormula>IF(J3="","",IFERROR(VLOOKUP(J3,Projects!$A:$F,6,FALSE),""))</calculatedColumnFormula>
    </tableColumn>
    <tableColumn id="23" xr3:uid="{17BDB7E9-6D06-4A52-A85B-2EA504EE99C1}" name="RATE 6" dataDxfId="748" dataCellStyle="Currency 2">
      <calculatedColumnFormula>IF(K3="","",IFERROR(VLOOKUP(K3,Projects!$A:$F,6,FALSE),""))</calculatedColumnFormula>
    </tableColumn>
    <tableColumn id="24" xr3:uid="{DA5A1505-3182-45E1-A898-4540A5CDA6CB}" name="RATE 7" dataDxfId="747" dataCellStyle="Currency 2">
      <calculatedColumnFormula>IF(L3="","",IFERROR(VLOOKUP(L3,Projects!$A:$F,6,FALSE),""))</calculatedColumnFormula>
    </tableColumn>
    <tableColumn id="25" xr3:uid="{BC1FD91F-8427-4A86-9163-1F284C392C0F}" name="RATE 8" dataDxfId="746" dataCellStyle="Currency 2">
      <calculatedColumnFormula>IF(M3="","",IFERROR(VLOOKUP(M3,Projects!$A:$F,6,FALSE),""))</calculatedColumnFormula>
    </tableColumn>
    <tableColumn id="26" xr3:uid="{9E530065-AEEC-4B32-A594-B081F99B2796}" name="RATE 9" dataDxfId="745" dataCellStyle="Currency 2">
      <calculatedColumnFormula>IF(N3="","",IFERROR(VLOOKUP(N3,Projects!$A:$F,6,FALSE),""))</calculatedColumnFormula>
    </tableColumn>
    <tableColumn id="27" xr3:uid="{12AA7848-A978-4D93-BB68-CD0A09314450}" name="RATE 10" dataDxfId="744" dataCellStyle="Currency 2">
      <calculatedColumnFormula>IF(O3="","",IFERROR(VLOOKUP(O3,Projects!$A:$F,6,FALSE),""))</calculatedColumnFormula>
    </tableColumn>
    <tableColumn id="16" xr3:uid="{E99AC006-9305-4B8A-94E3-DF7B013F7DBB}" name="Total scheduled Loads" dataDxfId="743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415FC6-1C2C-4537-8019-E7AC6C6AAA01}" name="tableDay9" displayName="tableDay9" ref="B2:AB133" totalsRowShown="0" headerRowDxfId="742" dataDxfId="740" headerRowBorderDxfId="741" tableBorderDxfId="739" dataCellStyle="Currency 2">
  <tableColumns count="27">
    <tableColumn id="1" xr3:uid="{0D53CCD4-DCCC-4BFD-9128-86CA4289DAC5}" name="HOME" dataDxfId="738">
      <calculatedColumnFormula>IF('Driver List'!C3&lt;&gt;"",'Driver List'!C3,"")</calculatedColumnFormula>
    </tableColumn>
    <tableColumn id="2" xr3:uid="{2711FD80-520F-4D0D-983E-E9C478F85AE2}" name="TRUCK #" dataDxfId="737">
      <calculatedColumnFormula>IF('Driver List'!D3&lt;&gt;"",'Driver List'!D3,"")</calculatedColumnFormula>
    </tableColumn>
    <tableColumn id="3" xr3:uid="{87033D11-BD0A-4E85-A53F-8A02280D3715}" name="DRIVER'S NAME" dataDxfId="736">
      <calculatedColumnFormula>IF('Driver List'!E3&lt;&gt;"",'Driver List'!E3,"")</calculatedColumnFormula>
    </tableColumn>
    <tableColumn id="4" xr3:uid="{DBC0C671-94FA-4349-BCC4-FCC9259AB8EA}" name="PHONE #" dataDxfId="735">
      <calculatedColumnFormula>IF('Driver List'!F3&lt;&gt;"",'Driver List'!F3,"")</calculatedColumnFormula>
    </tableColumn>
    <tableColumn id="5" xr3:uid="{5D7963A9-4B96-42F6-B283-9A643DA87312}" name="1" dataDxfId="734"/>
    <tableColumn id="6" xr3:uid="{CC0E4B6A-5D9D-471C-942C-EFD0A5055B87}" name="2" dataDxfId="733"/>
    <tableColumn id="7" xr3:uid="{9C99737D-5676-4A85-81D1-16E0D7C430BD}" name="3" dataDxfId="732"/>
    <tableColumn id="8" xr3:uid="{095F425D-4B82-4381-895A-E1B3295A99A1}" name="4" dataDxfId="731"/>
    <tableColumn id="9" xr3:uid="{9B02B943-0853-4943-8E6E-A049E90E5283}" name="5" dataDxfId="730"/>
    <tableColumn id="10" xr3:uid="{9A864422-4DA8-4B0A-87BC-2241D20139C7}" name="6" dataDxfId="729"/>
    <tableColumn id="11" xr3:uid="{ACCFE2D7-C62E-41A6-93B1-BE4255F10916}" name="7" dataDxfId="728"/>
    <tableColumn id="12" xr3:uid="{7D110CE6-17FF-4DAB-8717-9D8FDB0EB384}" name="8" dataDxfId="727"/>
    <tableColumn id="13" xr3:uid="{A6CB3F60-B990-4CAA-963A-BBE0AA2838AA}" name="9" dataDxfId="726"/>
    <tableColumn id="14" xr3:uid="{9F75A7B6-246A-47BB-AA61-6459AA4E170F}" name="10" dataDxfId="725"/>
    <tableColumn id="15" xr3:uid="{43CF98E3-EAD6-408C-A455-E8648C848C49}" name="TOTAL RATE" dataDxfId="724" dataCellStyle="Currency 2">
      <calculatedColumnFormula>IF($C3="","",SUM(R3:AA3))</calculatedColumnFormula>
    </tableColumn>
    <tableColumn id="17" xr3:uid="{2F64F165-E77E-43D0-8375-DB8155D0BC61}" name="COMMENTS" dataDxfId="723"/>
    <tableColumn id="18" xr3:uid="{58666300-64CE-4625-9E70-3E6653D42B49}" name="RATE 1" dataDxfId="722" dataCellStyle="Currency 2">
      <calculatedColumnFormula>IF(F3="","",IFERROR(VLOOKUP(F3,Projects!$A:$F,6,FALSE),""))</calculatedColumnFormula>
    </tableColumn>
    <tableColumn id="19" xr3:uid="{3C952380-2BDA-423B-B515-79E2958A72F4}" name="RATE 2" dataDxfId="721" dataCellStyle="Currency 2">
      <calculatedColumnFormula>IF(G3="","",IFERROR(VLOOKUP(G3,Projects!$A:$F,6,FALSE),""))</calculatedColumnFormula>
    </tableColumn>
    <tableColumn id="20" xr3:uid="{6EC9F009-63B9-4CCC-8092-24C5F0BDC6A9}" name="RATE 3" dataDxfId="720" dataCellStyle="Currency 2">
      <calculatedColumnFormula>IF(H3="","",IFERROR(VLOOKUP(H3,Projects!$A:$F,6,FALSE),""))</calculatedColumnFormula>
    </tableColumn>
    <tableColumn id="21" xr3:uid="{199977D2-AD6B-4D6E-9E7D-C1D27806C336}" name="RATE 4" dataDxfId="719" dataCellStyle="Currency 2">
      <calculatedColumnFormula>IF(I3="","",IFERROR(VLOOKUP(I3,Projects!$A:$F,6,FALSE),""))</calculatedColumnFormula>
    </tableColumn>
    <tableColumn id="22" xr3:uid="{E5E6924C-EF8B-4C1C-925F-C1EB595078D1}" name="RATE 5" dataDxfId="718" dataCellStyle="Currency 2">
      <calculatedColumnFormula>IF(J3="","",IFERROR(VLOOKUP(J3,Projects!$A:$F,6,FALSE),""))</calculatedColumnFormula>
    </tableColumn>
    <tableColumn id="23" xr3:uid="{31F8CCB3-74BF-4B23-AD6E-B0227A08ADDF}" name="RATE 6" dataDxfId="717" dataCellStyle="Currency 2">
      <calculatedColumnFormula>IF(K3="","",IFERROR(VLOOKUP(K3,Projects!$A:$F,6,FALSE),""))</calculatedColumnFormula>
    </tableColumn>
    <tableColumn id="24" xr3:uid="{2D484CD2-39F2-4C33-834C-E3E10AA3BC5F}" name="RATE 7" dataDxfId="716" dataCellStyle="Currency 2">
      <calculatedColumnFormula>IF(L3="","",IFERROR(VLOOKUP(L3,Projects!$A:$F,6,FALSE),""))</calculatedColumnFormula>
    </tableColumn>
    <tableColumn id="25" xr3:uid="{8A2371E7-B758-42C3-A796-79794633EA5B}" name="RATE 8" dataDxfId="715" dataCellStyle="Currency 2">
      <calculatedColumnFormula>IF(M3="","",IFERROR(VLOOKUP(M3,Projects!$A:$F,6,FALSE),""))</calculatedColumnFormula>
    </tableColumn>
    <tableColumn id="26" xr3:uid="{F1BD8368-F455-41FA-9B1A-E144F00DCB25}" name="RATE 9" dataDxfId="714" dataCellStyle="Currency 2">
      <calculatedColumnFormula>IF(N3="","",IFERROR(VLOOKUP(N3,Projects!$A:$F,6,FALSE),""))</calculatedColumnFormula>
    </tableColumn>
    <tableColumn id="27" xr3:uid="{EF8ED527-6EAC-4EAB-A745-3552F8F6B8F4}" name="RATE 10" dataDxfId="713" dataCellStyle="Currency 2">
      <calculatedColumnFormula>IF(O3="","",IFERROR(VLOOKUP(O3,Projects!$A:$F,6,FALSE),""))</calculatedColumnFormula>
    </tableColumn>
    <tableColumn id="16" xr3:uid="{05A6E978-5EC7-4C38-B329-0381F8580D6F}" name="Total scheduled Loads" dataDxfId="712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BC2D8A1-54E2-497D-B20F-69C4BA170237}" name="tableDay10" displayName="tableDay10" ref="B2:AB133" totalsRowShown="0" headerRowDxfId="711" dataDxfId="709" headerRowBorderDxfId="710" tableBorderDxfId="708" dataCellStyle="Currency 2">
  <tableColumns count="27">
    <tableColumn id="1" xr3:uid="{F5CF61E4-C895-4AEE-AA26-748CE2B421F8}" name="HOME" dataDxfId="707">
      <calculatedColumnFormula>IF('Driver List'!C3&lt;&gt;"",'Driver List'!C3,"")</calculatedColumnFormula>
    </tableColumn>
    <tableColumn id="2" xr3:uid="{694A4343-9DF3-4128-9B17-3C92F738A9B6}" name="TRUCK #" dataDxfId="706">
      <calculatedColumnFormula>IF('Driver List'!D3&lt;&gt;"",'Driver List'!D3,"")</calculatedColumnFormula>
    </tableColumn>
    <tableColumn id="3" xr3:uid="{D49E08A6-6B6A-4DA3-AC02-7646F61C3C7B}" name="DRIVER'S NAME" dataDxfId="705">
      <calculatedColumnFormula>IF('Driver List'!E3&lt;&gt;"",'Driver List'!E3,"")</calculatedColumnFormula>
    </tableColumn>
    <tableColumn id="4" xr3:uid="{31C29E88-581A-43FA-91F0-42D7FC5CE9EE}" name="PHONE #" dataDxfId="704">
      <calculatedColumnFormula>IF('Driver List'!F3&lt;&gt;"",'Driver List'!F3,"")</calculatedColumnFormula>
    </tableColumn>
    <tableColumn id="5" xr3:uid="{87474F02-D83F-4378-99AF-1B772AA0C564}" name="1" dataDxfId="703"/>
    <tableColumn id="6" xr3:uid="{EAD1B10A-5423-44EA-ADB0-FC92F0363529}" name="2" dataDxfId="702"/>
    <tableColumn id="7" xr3:uid="{7B8CD186-864C-4C89-BBA2-A5F92DFED199}" name="3" dataDxfId="701"/>
    <tableColumn id="8" xr3:uid="{D01270B7-8EF8-4A7E-8781-4329167FCBA6}" name="4" dataDxfId="700"/>
    <tableColumn id="9" xr3:uid="{B6F36448-633E-4077-8C55-FCD5E5905BDE}" name="5" dataDxfId="699"/>
    <tableColumn id="10" xr3:uid="{A0A03A7B-DA20-4A49-9786-04BD7274D802}" name="6" dataDxfId="698"/>
    <tableColumn id="11" xr3:uid="{DC9C780A-4BDA-44BC-8BFB-79EC25649B61}" name="7" dataDxfId="697"/>
    <tableColumn id="12" xr3:uid="{AFEBE577-B7FD-40FB-AB7E-8C567CD5C3D8}" name="8" dataDxfId="696"/>
    <tableColumn id="13" xr3:uid="{1C271C28-229A-4427-A879-5BD5A81F6E48}" name="9" dataDxfId="695"/>
    <tableColumn id="14" xr3:uid="{34187FF5-F34F-4D2C-A52A-1A67885800DA}" name="10" dataDxfId="694"/>
    <tableColumn id="15" xr3:uid="{78F2AB9D-92AF-45AD-B786-52271D06F457}" name="TOTAL RATE" dataDxfId="693" dataCellStyle="Currency 2">
      <calculatedColumnFormula>IF($C3="","",SUM(R3:AA3))</calculatedColumnFormula>
    </tableColumn>
    <tableColumn id="17" xr3:uid="{2A201EE1-E5BC-406D-B1D8-E5A1366E3A0B}" name="COMMENTS" dataDxfId="692"/>
    <tableColumn id="18" xr3:uid="{D6C3CC45-9A8C-42D3-9485-163CE3FD6921}" name="RATE 1" dataDxfId="691" dataCellStyle="Currency 2">
      <calculatedColumnFormula>IF(F3="","",IFERROR(VLOOKUP(F3,Projects!$A:$F,6,FALSE),""))</calculatedColumnFormula>
    </tableColumn>
    <tableColumn id="19" xr3:uid="{E2867075-5388-4612-ADD5-23A3B2753257}" name="RATE 2" dataDxfId="690" dataCellStyle="Currency 2">
      <calculatedColumnFormula>IF(G3="","",IFERROR(VLOOKUP(G3,Projects!$A:$F,6,FALSE),""))</calculatedColumnFormula>
    </tableColumn>
    <tableColumn id="20" xr3:uid="{3FD75FB5-D254-4C8B-93D2-C31AD0890ECA}" name="RATE 3" dataDxfId="689" dataCellStyle="Currency 2">
      <calculatedColumnFormula>IF(H3="","",IFERROR(VLOOKUP(H3,Projects!$A:$F,6,FALSE),""))</calculatedColumnFormula>
    </tableColumn>
    <tableColumn id="21" xr3:uid="{B7F3EDDF-17C8-4E60-9288-11A90FF9AC72}" name="RATE 4" dataDxfId="688" dataCellStyle="Currency 2">
      <calculatedColumnFormula>IF(I3="","",IFERROR(VLOOKUP(I3,Projects!$A:$F,6,FALSE),""))</calculatedColumnFormula>
    </tableColumn>
    <tableColumn id="22" xr3:uid="{70F404BD-B949-44A7-BB4F-7C76548574C3}" name="RATE 5" dataDxfId="687" dataCellStyle="Currency 2">
      <calculatedColumnFormula>IF(J3="","",IFERROR(VLOOKUP(J3,Projects!$A:$F,6,FALSE),""))</calculatedColumnFormula>
    </tableColumn>
    <tableColumn id="23" xr3:uid="{4AC38A6E-34D8-4029-B5CE-9C848AC359C2}" name="RATE 6" dataDxfId="686" dataCellStyle="Currency 2">
      <calculatedColumnFormula>IF(K3="","",IFERROR(VLOOKUP(K3,Projects!$A:$F,6,FALSE),""))</calculatedColumnFormula>
    </tableColumn>
    <tableColumn id="24" xr3:uid="{7E6364FA-F817-4B1F-9AC6-4503619016E8}" name="RATE 7" dataDxfId="685" dataCellStyle="Currency 2">
      <calculatedColumnFormula>IF(L3="","",IFERROR(VLOOKUP(L3,Projects!$A:$F,6,FALSE),""))</calculatedColumnFormula>
    </tableColumn>
    <tableColumn id="25" xr3:uid="{94F15B94-1C0D-4E5D-A765-97C32121A899}" name="RATE 8" dataDxfId="684" dataCellStyle="Currency 2">
      <calculatedColumnFormula>IF(M3="","",IFERROR(VLOOKUP(M3,Projects!$A:$F,6,FALSE),""))</calculatedColumnFormula>
    </tableColumn>
    <tableColumn id="26" xr3:uid="{9FE7AA90-24E4-490B-9728-882450674969}" name="RATE 9" dataDxfId="683" dataCellStyle="Currency 2">
      <calculatedColumnFormula>IF(N3="","",IFERROR(VLOOKUP(N3,Projects!$A:$F,6,FALSE),""))</calculatedColumnFormula>
    </tableColumn>
    <tableColumn id="27" xr3:uid="{8EA0572F-7D6B-453D-A09F-2D5F4C0A8E4A}" name="RATE 10" dataDxfId="682" dataCellStyle="Currency 2">
      <calculatedColumnFormula>IF(O3="","",IFERROR(VLOOKUP(O3,Projects!$A:$F,6,FALSE),""))</calculatedColumnFormula>
    </tableColumn>
    <tableColumn id="16" xr3:uid="{92A784F4-544F-43E3-87D3-BEB0A5002FE0}" name="Total scheduled Loads" dataDxfId="681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CA39631-49F2-40D2-A9C0-B56AB1026A20}" name="tableDay11" displayName="tableDay11" ref="B2:AB133" totalsRowShown="0" headerRowDxfId="680" dataDxfId="678" headerRowBorderDxfId="679" tableBorderDxfId="677" dataCellStyle="Currency 2">
  <tableColumns count="27">
    <tableColumn id="1" xr3:uid="{9A2AF44D-921D-4006-B631-9712DDAC113E}" name="HOME" dataDxfId="676">
      <calculatedColumnFormula>IF('Driver List'!C3&lt;&gt;"",'Driver List'!C3,"")</calculatedColumnFormula>
    </tableColumn>
    <tableColumn id="2" xr3:uid="{A0D9C19F-DE88-45AF-9391-E9A448137175}" name="TRUCK #" dataDxfId="675">
      <calculatedColumnFormula>IF('Driver List'!D3&lt;&gt;"",'Driver List'!D3,"")</calculatedColumnFormula>
    </tableColumn>
    <tableColumn id="3" xr3:uid="{4293084E-EB4E-4385-A316-618B0AF64493}" name="DRIVER'S NAME" dataDxfId="674">
      <calculatedColumnFormula>IF('Driver List'!E3&lt;&gt;"",'Driver List'!E3,"")</calculatedColumnFormula>
    </tableColumn>
    <tableColumn id="4" xr3:uid="{47A72177-3604-4E28-9F09-2C40EDA110A5}" name="PHONE #" dataDxfId="673">
      <calculatedColumnFormula>IF('Driver List'!F3&lt;&gt;"",'Driver List'!F3,"")</calculatedColumnFormula>
    </tableColumn>
    <tableColumn id="5" xr3:uid="{0FC29D88-F69C-4403-BA09-A8235FAF5C1F}" name="1" dataDxfId="672"/>
    <tableColumn id="6" xr3:uid="{1515308E-925F-41AF-AF42-AFC80C61EDB1}" name="2" dataDxfId="671"/>
    <tableColumn id="7" xr3:uid="{427C3F55-94AB-40D1-ACB9-28C511807A0C}" name="3" dataDxfId="670"/>
    <tableColumn id="8" xr3:uid="{AE18E831-584B-429E-B69B-6E3ADFE8EB84}" name="4" dataDxfId="669"/>
    <tableColumn id="9" xr3:uid="{98F4F27F-8F67-4E6C-8556-2859C1719E3E}" name="5" dataDxfId="668"/>
    <tableColumn id="10" xr3:uid="{65BB1C46-B14A-4A19-B8D0-393C2616F55E}" name="6" dataDxfId="667"/>
    <tableColumn id="11" xr3:uid="{561EB6EB-EB5D-4DD0-A157-59C90739D0DD}" name="7" dataDxfId="666"/>
    <tableColumn id="12" xr3:uid="{FA903FE5-0308-4CE2-A5EF-06894C90ABBD}" name="8" dataDxfId="665"/>
    <tableColumn id="13" xr3:uid="{EDB2E48B-AD40-4CC2-A600-3F94FBD7C0BE}" name="9" dataDxfId="664"/>
    <tableColumn id="14" xr3:uid="{A62B08A2-5E6E-4A03-A649-E97CB1370DC2}" name="10" dataDxfId="663"/>
    <tableColumn id="15" xr3:uid="{FEFFB6F1-4408-438C-A87A-C04BB4517C38}" name="TOTAL RATE" dataDxfId="662" dataCellStyle="Currency 2">
      <calculatedColumnFormula>IF($C3="","",SUM(R3:AA3))</calculatedColumnFormula>
    </tableColumn>
    <tableColumn id="17" xr3:uid="{415D964E-F675-4EC1-B206-1781923C4AC4}" name="COMMENTS" dataDxfId="661"/>
    <tableColumn id="18" xr3:uid="{BA22E3B0-6284-4278-9745-B7DB1512FFA5}" name="RATE 1" dataDxfId="660" dataCellStyle="Currency 2">
      <calculatedColumnFormula>IF(F3="","",IFERROR(VLOOKUP(F3,Projects!$A:$F,6,FALSE),""))</calculatedColumnFormula>
    </tableColumn>
    <tableColumn id="19" xr3:uid="{69F2D22C-0C8E-4AE0-8409-93D94AC1437C}" name="RATE 2" dataDxfId="659" dataCellStyle="Currency 2">
      <calculatedColumnFormula>IF(G3="","",IFERROR(VLOOKUP(G3,Projects!$A:$F,6,FALSE),""))</calculatedColumnFormula>
    </tableColumn>
    <tableColumn id="20" xr3:uid="{AE056470-41ED-4752-824C-B8B934BFB1BD}" name="RATE 3" dataDxfId="658" dataCellStyle="Currency 2">
      <calculatedColumnFormula>IF(H3="","",IFERROR(VLOOKUP(H3,Projects!$A:$F,6,FALSE),""))</calculatedColumnFormula>
    </tableColumn>
    <tableColumn id="21" xr3:uid="{3FB0A841-0BE6-4F26-98B9-020E1C6A8E2C}" name="RATE 4" dataDxfId="657" dataCellStyle="Currency 2">
      <calculatedColumnFormula>IF(I3="","",IFERROR(VLOOKUP(I3,Projects!$A:$F,6,FALSE),""))</calculatedColumnFormula>
    </tableColumn>
    <tableColumn id="22" xr3:uid="{21198551-4AAB-46C5-BE93-9147C81BAFAB}" name="RATE 5" dataDxfId="656" dataCellStyle="Currency 2">
      <calculatedColumnFormula>IF(J3="","",IFERROR(VLOOKUP(J3,Projects!$A:$F,6,FALSE),""))</calculatedColumnFormula>
    </tableColumn>
    <tableColumn id="23" xr3:uid="{1F78C1F4-7DB9-4E46-82A8-DA1FA0BF393C}" name="RATE 6" dataDxfId="655" dataCellStyle="Currency 2">
      <calculatedColumnFormula>IF(K3="","",IFERROR(VLOOKUP(K3,Projects!$A:$F,6,FALSE),""))</calculatedColumnFormula>
    </tableColumn>
    <tableColumn id="24" xr3:uid="{F3FE6128-2684-4055-9579-145AD2FA4CEF}" name="RATE 7" dataDxfId="654" dataCellStyle="Currency 2">
      <calculatedColumnFormula>IF(L3="","",IFERROR(VLOOKUP(L3,Projects!$A:$F,6,FALSE),""))</calculatedColumnFormula>
    </tableColumn>
    <tableColumn id="25" xr3:uid="{A86B444E-B08A-41BD-97DA-86616D6BCA61}" name="RATE 8" dataDxfId="653" dataCellStyle="Currency 2">
      <calculatedColumnFormula>IF(M3="","",IFERROR(VLOOKUP(M3,Projects!$A:$F,6,FALSE),""))</calculatedColumnFormula>
    </tableColumn>
    <tableColumn id="26" xr3:uid="{4D17154C-26B7-48B8-9BD1-307D0EA6A6E4}" name="RATE 9" dataDxfId="652" dataCellStyle="Currency 2">
      <calculatedColumnFormula>IF(N3="","",IFERROR(VLOOKUP(N3,Projects!$A:$F,6,FALSE),""))</calculatedColumnFormula>
    </tableColumn>
    <tableColumn id="27" xr3:uid="{5EC3948C-5C43-4B2E-A822-2B13CB3A699E}" name="RATE 10" dataDxfId="651" dataCellStyle="Currency 2">
      <calculatedColumnFormula>IF(O3="","",IFERROR(VLOOKUP(O3,Projects!$A:$F,6,FALSE),""))</calculatedColumnFormula>
    </tableColumn>
    <tableColumn id="16" xr3:uid="{97FF54E4-17E7-4C97-B33F-ADB0132E5738}" name="Total scheduled Loads" dataDxfId="650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78463BB-9021-4C00-9ABB-28ADE7CFBEBC}" name="tableDay12" displayName="tableDay12" ref="B2:AB133" totalsRowShown="0" headerRowDxfId="649" dataDxfId="647" headerRowBorderDxfId="648" tableBorderDxfId="646" dataCellStyle="Currency 2">
  <tableColumns count="27">
    <tableColumn id="1" xr3:uid="{5AE638AF-4A24-4C54-8F01-DD72A5F0ADC7}" name="HOME" dataDxfId="645">
      <calculatedColumnFormula>IF('Driver List'!C3&lt;&gt;"",'Driver List'!C3,"")</calculatedColumnFormula>
    </tableColumn>
    <tableColumn id="2" xr3:uid="{297B9B2B-BDE0-4C20-9CAF-5A747A9DB151}" name="TRUCK #" dataDxfId="644">
      <calculatedColumnFormula>IF('Driver List'!D3&lt;&gt;"",'Driver List'!D3,"")</calculatedColumnFormula>
    </tableColumn>
    <tableColumn id="3" xr3:uid="{DD914090-693D-4158-A29D-70FEFF5F5494}" name="DRIVER'S NAME" dataDxfId="643">
      <calculatedColumnFormula>IF('Driver List'!E3&lt;&gt;"",'Driver List'!E3,"")</calculatedColumnFormula>
    </tableColumn>
    <tableColumn id="4" xr3:uid="{B862D807-2139-43C9-9398-CCC5B58361E0}" name="PHONE #" dataDxfId="642">
      <calculatedColumnFormula>IF('Driver List'!F3&lt;&gt;"",'Driver List'!F3,"")</calculatedColumnFormula>
    </tableColumn>
    <tableColumn id="5" xr3:uid="{2D4DBF91-81AB-49A0-B15B-62F78F74472B}" name="1" dataDxfId="641"/>
    <tableColumn id="6" xr3:uid="{1B760722-1E05-4144-B236-85EC01B9CCAA}" name="2" dataDxfId="640"/>
    <tableColumn id="7" xr3:uid="{2ACFDE64-740B-4490-9232-C0972A2F7252}" name="3" dataDxfId="639"/>
    <tableColumn id="8" xr3:uid="{BEB7413C-4C00-4EDF-8BF4-7E77ED9B3034}" name="4" dataDxfId="638"/>
    <tableColumn id="9" xr3:uid="{54CD458E-F075-4E6E-B027-F5D1DA064EA4}" name="5" dataDxfId="637"/>
    <tableColumn id="10" xr3:uid="{04A8C1F0-37B1-48BA-B9C7-EDFD7C7B5912}" name="6" dataDxfId="636"/>
    <tableColumn id="11" xr3:uid="{703F282B-4CF3-487F-8041-5E2E9290BD4C}" name="7" dataDxfId="635"/>
    <tableColumn id="12" xr3:uid="{70D5E61C-77C5-4D33-AA47-9CFA0C49C9BB}" name="8" dataDxfId="634"/>
    <tableColumn id="13" xr3:uid="{4D2386D9-B493-483B-BBB2-C0C0D85CC5CF}" name="9" dataDxfId="633"/>
    <tableColumn id="14" xr3:uid="{D286E0FD-A098-4E49-B7AA-4300E6D09B71}" name="10" dataDxfId="632"/>
    <tableColumn id="15" xr3:uid="{948F806D-4503-4338-92C2-17B37FBAD3DB}" name="TOTAL RATE" dataDxfId="631" dataCellStyle="Currency 2">
      <calculatedColumnFormula>IF($C3="","",SUM(R3:AA3))</calculatedColumnFormula>
    </tableColumn>
    <tableColumn id="17" xr3:uid="{6A224DA2-229F-4AD8-8D1F-C6FCE2659A04}" name="COMMENTS" dataDxfId="630"/>
    <tableColumn id="18" xr3:uid="{2B9D66A9-26C3-4702-AC4F-7099018E657C}" name="RATE 1" dataDxfId="629" dataCellStyle="Currency 2">
      <calculatedColumnFormula>IF(F3="","",IFERROR(VLOOKUP(F3,Projects!$A:$F,6,FALSE),""))</calculatedColumnFormula>
    </tableColumn>
    <tableColumn id="19" xr3:uid="{BDC21466-1722-4466-B489-741CDC06EE41}" name="RATE 2" dataDxfId="628" dataCellStyle="Currency 2">
      <calculatedColumnFormula>IF(G3="","",IFERROR(VLOOKUP(G3,Projects!$A:$F,6,FALSE),""))</calculatedColumnFormula>
    </tableColumn>
    <tableColumn id="20" xr3:uid="{82D20D8F-A0BA-4E80-B448-3B6631D5FD09}" name="RATE 3" dataDxfId="627" dataCellStyle="Currency 2">
      <calculatedColumnFormula>IF(H3="","",IFERROR(VLOOKUP(H3,Projects!$A:$F,6,FALSE),""))</calculatedColumnFormula>
    </tableColumn>
    <tableColumn id="21" xr3:uid="{EBD68057-7D9A-4489-A22D-0FB8D13CB0B7}" name="RATE 4" dataDxfId="626" dataCellStyle="Currency 2">
      <calculatedColumnFormula>IF(I3="","",IFERROR(VLOOKUP(I3,Projects!$A:$F,6,FALSE),""))</calculatedColumnFormula>
    </tableColumn>
    <tableColumn id="22" xr3:uid="{72F5028E-5C8A-41B0-81F9-55EF1888842B}" name="RATE 5" dataDxfId="625" dataCellStyle="Currency 2">
      <calculatedColumnFormula>IF(J3="","",IFERROR(VLOOKUP(J3,Projects!$A:$F,6,FALSE),""))</calculatedColumnFormula>
    </tableColumn>
    <tableColumn id="23" xr3:uid="{F8D9823F-2365-4499-B415-D24A93D2EB37}" name="RATE 6" dataDxfId="624" dataCellStyle="Currency 2">
      <calculatedColumnFormula>IF(K3="","",IFERROR(VLOOKUP(K3,Projects!$A:$F,6,FALSE),""))</calculatedColumnFormula>
    </tableColumn>
    <tableColumn id="24" xr3:uid="{82308D78-546F-4E6E-81DA-DC9FEE2732C7}" name="RATE 7" dataDxfId="623" dataCellStyle="Currency 2">
      <calculatedColumnFormula>IF(L3="","",IFERROR(VLOOKUP(L3,Projects!$A:$F,6,FALSE),""))</calculatedColumnFormula>
    </tableColumn>
    <tableColumn id="25" xr3:uid="{261629FA-BAE7-47CF-967F-E62E6D38B90C}" name="RATE 8" dataDxfId="622" dataCellStyle="Currency 2">
      <calculatedColumnFormula>IF(M3="","",IFERROR(VLOOKUP(M3,Projects!$A:$F,6,FALSE),""))</calculatedColumnFormula>
    </tableColumn>
    <tableColumn id="26" xr3:uid="{C47B0756-C9B6-4836-BD5A-089DB0891798}" name="RATE 9" dataDxfId="621" dataCellStyle="Currency 2">
      <calculatedColumnFormula>IF(N3="","",IFERROR(VLOOKUP(N3,Projects!$A:$F,6,FALSE),""))</calculatedColumnFormula>
    </tableColumn>
    <tableColumn id="27" xr3:uid="{8134A561-175D-4733-84E6-CA1E57084C0C}" name="RATE 10" dataDxfId="620" dataCellStyle="Currency 2">
      <calculatedColumnFormula>IF(O3="","",IFERROR(VLOOKUP(O3,Projects!$A:$F,6,FALSE),""))</calculatedColumnFormula>
    </tableColumn>
    <tableColumn id="16" xr3:uid="{116574DB-2AAE-4740-BB2E-75EA757BE19F}" name="Total scheduled Loads" dataDxfId="619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1866148-AB9A-4207-8187-A0E658BB79E9}" name="tableDay13" displayName="tableDay13" ref="B2:AB133" totalsRowShown="0" headerRowDxfId="618" dataDxfId="616" headerRowBorderDxfId="617" tableBorderDxfId="615" dataCellStyle="Currency 2">
  <tableColumns count="27">
    <tableColumn id="1" xr3:uid="{BDC82C15-9F66-4664-8DBD-7962147A9EB0}" name="HOME" dataDxfId="614">
      <calculatedColumnFormula>IF('Driver List'!C3&lt;&gt;"",'Driver List'!C3,"")</calculatedColumnFormula>
    </tableColumn>
    <tableColumn id="2" xr3:uid="{E3497F35-77A3-4185-9B76-6989A68FFF19}" name="TRUCK #" dataDxfId="613">
      <calculatedColumnFormula>IF('Driver List'!D3&lt;&gt;"",'Driver List'!D3,"")</calculatedColumnFormula>
    </tableColumn>
    <tableColumn id="3" xr3:uid="{20909DE6-4D2A-4952-A6D5-DBCF4DCEEF56}" name="DRIVER'S NAME" dataDxfId="612">
      <calculatedColumnFormula>IF('Driver List'!E3&lt;&gt;"",'Driver List'!E3,"")</calculatedColumnFormula>
    </tableColumn>
    <tableColumn id="4" xr3:uid="{B5391E2E-A6D0-4086-9E39-F5BC553EFDF6}" name="PHONE #" dataDxfId="611">
      <calculatedColumnFormula>IF('Driver List'!F3&lt;&gt;"",'Driver List'!F3,"")</calculatedColumnFormula>
    </tableColumn>
    <tableColumn id="5" xr3:uid="{C0D0CE43-5346-471E-BA4E-EFD483D633C9}" name="1" dataDxfId="610"/>
    <tableColumn id="6" xr3:uid="{A9F985A6-F236-4FDB-9FF8-FAB67E4C5A80}" name="2" dataDxfId="609"/>
    <tableColumn id="7" xr3:uid="{1A3C3769-C25B-414E-806D-719AE519E06A}" name="3" dataDxfId="608"/>
    <tableColumn id="8" xr3:uid="{0925D6D0-AFCD-4FF8-95A4-9FC09044C1BE}" name="4" dataDxfId="607"/>
    <tableColumn id="9" xr3:uid="{4BA21664-4863-410C-9550-D639C1E450D6}" name="5" dataDxfId="606"/>
    <tableColumn id="10" xr3:uid="{B37AD2BF-465E-44CF-884F-527289B7241C}" name="6" dataDxfId="605"/>
    <tableColumn id="11" xr3:uid="{AA58D1BF-F64A-4BCA-B128-970F284577C6}" name="7" dataDxfId="604"/>
    <tableColumn id="12" xr3:uid="{C578B1F1-5032-4636-A45F-416FAB94E287}" name="8" dataDxfId="603"/>
    <tableColumn id="13" xr3:uid="{10588B5D-9DE4-4792-BE48-DB0047BC7DB8}" name="9" dataDxfId="602"/>
    <tableColumn id="14" xr3:uid="{A754C6EE-BCF0-4760-B17E-419CC1C05745}" name="10" dataDxfId="601"/>
    <tableColumn id="15" xr3:uid="{F85FFECB-C366-4AE0-BAF3-7AAFACE18A75}" name="TOTAL RATE" dataDxfId="600" dataCellStyle="Currency 2">
      <calculatedColumnFormula>IF($C3="","",SUM(R3:AA3))</calculatedColumnFormula>
    </tableColumn>
    <tableColumn id="17" xr3:uid="{D90D19E4-B165-4C99-B8C7-1711A405D816}" name="COMMENTS" dataDxfId="599"/>
    <tableColumn id="18" xr3:uid="{A118B052-38F1-46F2-BA87-F44FC9E906A7}" name="RATE 1" dataDxfId="598" dataCellStyle="Currency 2">
      <calculatedColumnFormula>IF(F3="","",IFERROR(VLOOKUP(F3,Projects!$A:$F,6,FALSE),""))</calculatedColumnFormula>
    </tableColumn>
    <tableColumn id="19" xr3:uid="{4A3B9CE9-77B6-46FE-886D-1E2577E2FC55}" name="RATE 2" dataDxfId="597" dataCellStyle="Currency 2">
      <calculatedColumnFormula>IF(G3="","",IFERROR(VLOOKUP(G3,Projects!$A:$F,6,FALSE),""))</calculatedColumnFormula>
    </tableColumn>
    <tableColumn id="20" xr3:uid="{D200BFA1-8A52-41A5-A12A-EAABB4BE4CA2}" name="RATE 3" dataDxfId="596" dataCellStyle="Currency 2">
      <calculatedColumnFormula>IF(H3="","",IFERROR(VLOOKUP(H3,Projects!$A:$F,6,FALSE),""))</calculatedColumnFormula>
    </tableColumn>
    <tableColumn id="21" xr3:uid="{3D2DE43D-D5E9-42C9-A532-59DD2387A62B}" name="RATE 4" dataDxfId="595" dataCellStyle="Currency 2">
      <calculatedColumnFormula>IF(I3="","",IFERROR(VLOOKUP(I3,Projects!$A:$F,6,FALSE),""))</calculatedColumnFormula>
    </tableColumn>
    <tableColumn id="22" xr3:uid="{6C411632-8B34-44A3-9321-C3DBB90C811E}" name="RATE 5" dataDxfId="594" dataCellStyle="Currency 2">
      <calculatedColumnFormula>IF(J3="","",IFERROR(VLOOKUP(J3,Projects!$A:$F,6,FALSE),""))</calculatedColumnFormula>
    </tableColumn>
    <tableColumn id="23" xr3:uid="{891493AF-4FA8-42E4-BA80-5EAEED4B8584}" name="RATE 6" dataDxfId="593" dataCellStyle="Currency 2">
      <calculatedColumnFormula>IF(K3="","",IFERROR(VLOOKUP(K3,Projects!$A:$F,6,FALSE),""))</calculatedColumnFormula>
    </tableColumn>
    <tableColumn id="24" xr3:uid="{928FA8AB-1642-4D64-97E3-701660243252}" name="RATE 7" dataDxfId="592" dataCellStyle="Currency 2">
      <calculatedColumnFormula>IF(L3="","",IFERROR(VLOOKUP(L3,Projects!$A:$F,6,FALSE),""))</calculatedColumnFormula>
    </tableColumn>
    <tableColumn id="25" xr3:uid="{BDD6B481-57E5-43CA-B58A-3AF9F63615B1}" name="RATE 8" dataDxfId="591" dataCellStyle="Currency 2">
      <calculatedColumnFormula>IF(M3="","",IFERROR(VLOOKUP(M3,Projects!$A:$F,6,FALSE),""))</calculatedColumnFormula>
    </tableColumn>
    <tableColumn id="26" xr3:uid="{7A5FF475-4642-4716-9605-3CCB0F851AA6}" name="RATE 9" dataDxfId="590" dataCellStyle="Currency 2">
      <calculatedColumnFormula>IF(N3="","",IFERROR(VLOOKUP(N3,Projects!$A:$F,6,FALSE),""))</calculatedColumnFormula>
    </tableColumn>
    <tableColumn id="27" xr3:uid="{0F82DA86-F779-47A7-9CC1-AB94D5541D5B}" name="RATE 10" dataDxfId="589" dataCellStyle="Currency 2">
      <calculatedColumnFormula>IF(O3="","",IFERROR(VLOOKUP(O3,Projects!$A:$F,6,FALSE),""))</calculatedColumnFormula>
    </tableColumn>
    <tableColumn id="16" xr3:uid="{41E23C3F-D14B-4990-9A3B-8853E5EE9B20}" name="Total scheduled Loads" dataDxfId="588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E4F4BC4-85AD-4480-AC7E-CA04AB289356}" name="tableDay14" displayName="tableDay14" ref="B2:AB133" totalsRowShown="0" headerRowDxfId="587" dataDxfId="585" headerRowBorderDxfId="586" tableBorderDxfId="584" dataCellStyle="Currency 2">
  <tableColumns count="27">
    <tableColumn id="1" xr3:uid="{1D3282B6-C5EE-459D-ACE5-2FA833AF8F9C}" name="HOME" dataDxfId="583">
      <calculatedColumnFormula>IF('Driver List'!C3&lt;&gt;"",'Driver List'!C3,"")</calculatedColumnFormula>
    </tableColumn>
    <tableColumn id="2" xr3:uid="{43C70C64-9898-4FB7-838D-37F3B63114FE}" name="TRUCK #" dataDxfId="582">
      <calculatedColumnFormula>IF('Driver List'!D3&lt;&gt;"",'Driver List'!D3,"")</calculatedColumnFormula>
    </tableColumn>
    <tableColumn id="3" xr3:uid="{701742AD-8BAA-4B0A-B30B-0BE017303367}" name="DRIVER'S NAME" dataDxfId="581">
      <calculatedColumnFormula>IF('Driver List'!E3&lt;&gt;"",'Driver List'!E3,"")</calculatedColumnFormula>
    </tableColumn>
    <tableColumn id="4" xr3:uid="{A8DB1F7D-B1FD-4CAD-91C0-D797587110FE}" name="PHONE #" dataDxfId="580">
      <calculatedColumnFormula>IF('Driver List'!F3&lt;&gt;"",'Driver List'!F3,"")</calculatedColumnFormula>
    </tableColumn>
    <tableColumn id="5" xr3:uid="{9652F8DC-E7BF-44CA-AC05-AB7DB8267BF6}" name="1" dataDxfId="579"/>
    <tableColumn id="6" xr3:uid="{7571CC41-DE5C-4DF6-99FD-B53BCB43B170}" name="2" dataDxfId="578"/>
    <tableColumn id="7" xr3:uid="{F837CC5D-2148-4DD2-AB1D-55B4A9DDB33C}" name="3" dataDxfId="577"/>
    <tableColumn id="8" xr3:uid="{450910DE-5326-4FEE-B6C6-965C6DAEE8B5}" name="4" dataDxfId="576"/>
    <tableColumn id="9" xr3:uid="{94A7EECD-D8E7-443C-BB4C-3A821D55C4A8}" name="5" dataDxfId="575"/>
    <tableColumn id="10" xr3:uid="{1272F425-9152-4781-A730-00B48F50A6BE}" name="6" dataDxfId="574"/>
    <tableColumn id="11" xr3:uid="{2CA8286E-D9F2-40B4-9B6E-E4F3415F4801}" name="7" dataDxfId="573"/>
    <tableColumn id="12" xr3:uid="{BB3519BD-7B2A-43B9-8413-7EC801D58415}" name="8" dataDxfId="572"/>
    <tableColumn id="13" xr3:uid="{4E8078A4-6B25-477D-BC8A-91B1676CDA14}" name="9" dataDxfId="571"/>
    <tableColumn id="14" xr3:uid="{E785DDA7-F4EC-41B5-8313-056F5D1A8A93}" name="10" dataDxfId="570"/>
    <tableColumn id="15" xr3:uid="{3F3CA495-F795-47C5-A52D-EE55B9C58917}" name="TOTAL RATE" dataDxfId="569" dataCellStyle="Currency 2">
      <calculatedColumnFormula>IF($C3="","",SUM(R3:AA3))</calculatedColumnFormula>
    </tableColumn>
    <tableColumn id="17" xr3:uid="{68B6BC7D-ED5D-4F2B-838C-8B42F2908D92}" name="COMMENTS" dataDxfId="568"/>
    <tableColumn id="18" xr3:uid="{89ADE2A5-9C73-49CF-9122-AECC62BA76AA}" name="RATE 1" dataDxfId="567" dataCellStyle="Currency 2">
      <calculatedColumnFormula>IF(F3="","",IFERROR(VLOOKUP(F3,Projects!$A:$F,6,FALSE),""))</calculatedColumnFormula>
    </tableColumn>
    <tableColumn id="19" xr3:uid="{86D7CC51-26A7-4CAA-A0F2-A79C5FB74371}" name="RATE 2" dataDxfId="566" dataCellStyle="Currency 2">
      <calculatedColumnFormula>IF(G3="","",IFERROR(VLOOKUP(G3,Projects!$A:$F,6,FALSE),""))</calculatedColumnFormula>
    </tableColumn>
    <tableColumn id="20" xr3:uid="{9611EB0C-2D7A-4332-85BB-E41316CF68AD}" name="RATE 3" dataDxfId="565" dataCellStyle="Currency 2">
      <calculatedColumnFormula>IF(H3="","",IFERROR(VLOOKUP(H3,Projects!$A:$F,6,FALSE),""))</calculatedColumnFormula>
    </tableColumn>
    <tableColumn id="21" xr3:uid="{76961E69-8C4C-462D-931E-55F0AC1766A8}" name="RATE 4" dataDxfId="564" dataCellStyle="Currency 2">
      <calculatedColumnFormula>IF(I3="","",IFERROR(VLOOKUP(I3,Projects!$A:$F,6,FALSE),""))</calculatedColumnFormula>
    </tableColumn>
    <tableColumn id="22" xr3:uid="{65DDD650-CB21-4A44-959D-8B3DA1A52A73}" name="RATE 5" dataDxfId="563" dataCellStyle="Currency 2">
      <calculatedColumnFormula>IF(J3="","",IFERROR(VLOOKUP(J3,Projects!$A:$F,6,FALSE),""))</calculatedColumnFormula>
    </tableColumn>
    <tableColumn id="23" xr3:uid="{3D359720-D82A-4EC6-B96D-291FB281E47D}" name="RATE 6" dataDxfId="562" dataCellStyle="Currency 2">
      <calculatedColumnFormula>IF(K3="","",IFERROR(VLOOKUP(K3,Projects!$A:$F,6,FALSE),""))</calculatedColumnFormula>
    </tableColumn>
    <tableColumn id="24" xr3:uid="{C620055E-CD78-4365-B7AA-363D3CB5B079}" name="RATE 7" dataDxfId="561" dataCellStyle="Currency 2">
      <calculatedColumnFormula>IF(L3="","",IFERROR(VLOOKUP(L3,Projects!$A:$F,6,FALSE),""))</calculatedColumnFormula>
    </tableColumn>
    <tableColumn id="25" xr3:uid="{65ED8654-81AC-4870-9636-0084506ED415}" name="RATE 8" dataDxfId="560" dataCellStyle="Currency 2">
      <calculatedColumnFormula>IF(M3="","",IFERROR(VLOOKUP(M3,Projects!$A:$F,6,FALSE),""))</calculatedColumnFormula>
    </tableColumn>
    <tableColumn id="26" xr3:uid="{C21EC384-B20C-4524-8994-8289D1CE4E78}" name="RATE 9" dataDxfId="559" dataCellStyle="Currency 2">
      <calculatedColumnFormula>IF(N3="","",IFERROR(VLOOKUP(N3,Projects!$A:$F,6,FALSE),""))</calculatedColumnFormula>
    </tableColumn>
    <tableColumn id="27" xr3:uid="{84B35787-0314-4B65-8984-62790449F8A1}" name="RATE 10" dataDxfId="558" dataCellStyle="Currency 2">
      <calculatedColumnFormula>IF(O3="","",IFERROR(VLOOKUP(O3,Projects!$A:$F,6,FALSE),""))</calculatedColumnFormula>
    </tableColumn>
    <tableColumn id="16" xr3:uid="{627454E7-2B95-42F9-8925-F8E871DE99C1}" name="Total scheduled Loads" dataDxfId="557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4166185-7979-47B6-AEB3-40A6051AD57C}" name="tableDay15" displayName="tableDay15" ref="B2:AB133" totalsRowShown="0" headerRowDxfId="556" dataDxfId="554" headerRowBorderDxfId="555" tableBorderDxfId="553" dataCellStyle="Currency 2">
  <tableColumns count="27">
    <tableColumn id="1" xr3:uid="{1ECC22EA-6083-465D-91B3-D7975492CAD3}" name="HOME" dataDxfId="552">
      <calculatedColumnFormula>IF('Driver List'!C3&lt;&gt;"",'Driver List'!C3,"")</calculatedColumnFormula>
    </tableColumn>
    <tableColumn id="2" xr3:uid="{80A56795-56C3-4B81-B2C7-906526CC2D79}" name="TRUCK #" dataDxfId="551">
      <calculatedColumnFormula>IF('Driver List'!D3&lt;&gt;"",'Driver List'!D3,"")</calculatedColumnFormula>
    </tableColumn>
    <tableColumn id="3" xr3:uid="{EAEF6075-FE00-4DA6-85DD-101565ACB13D}" name="DRIVER'S NAME" dataDxfId="550">
      <calculatedColumnFormula>IF('Driver List'!E3&lt;&gt;"",'Driver List'!E3,"")</calculatedColumnFormula>
    </tableColumn>
    <tableColumn id="4" xr3:uid="{B3A24213-45E4-49CE-A510-3FBD70E6394F}" name="PHONE #" dataDxfId="549">
      <calculatedColumnFormula>IF('Driver List'!F3&lt;&gt;"",'Driver List'!F3,"")</calculatedColumnFormula>
    </tableColumn>
    <tableColumn id="5" xr3:uid="{1CCCD0ED-DDC6-4580-A02B-173F0F9F4DF1}" name="1" dataDxfId="548"/>
    <tableColumn id="6" xr3:uid="{4D1E6DF3-A12D-4D3C-A105-8DEBEC5C2586}" name="2" dataDxfId="547"/>
    <tableColumn id="7" xr3:uid="{38EE86D3-62A8-42E7-8D8A-60DC5888AA18}" name="3" dataDxfId="546"/>
    <tableColumn id="8" xr3:uid="{76FAFB53-0F3E-4893-8264-33D8D60E7DA4}" name="4" dataDxfId="545"/>
    <tableColumn id="9" xr3:uid="{88CEF7A5-E325-433E-BC52-0522F033690F}" name="5" dataDxfId="544"/>
    <tableColumn id="10" xr3:uid="{9C8D5153-DC37-4DFD-914A-B3ED01FB73E6}" name="6" dataDxfId="543"/>
    <tableColumn id="11" xr3:uid="{040DDD3E-E506-4F73-B368-FB5EDCF3D8BA}" name="7" dataDxfId="542"/>
    <tableColumn id="12" xr3:uid="{619971B0-13BE-45F4-917C-4B43B991C496}" name="8" dataDxfId="541"/>
    <tableColumn id="13" xr3:uid="{5A0A53F3-9C3C-44F8-A1BD-9388B85650E4}" name="9" dataDxfId="540"/>
    <tableColumn id="14" xr3:uid="{F62D86BD-B809-41AB-92AD-5BE4CBDFB04C}" name="10" dataDxfId="539"/>
    <tableColumn id="15" xr3:uid="{5D8859B0-7B97-4031-BFB2-4914D8443335}" name="TOTAL RATE" dataDxfId="538" dataCellStyle="Currency 2">
      <calculatedColumnFormula>IF($C3="","",SUM(R3:AA3))</calculatedColumnFormula>
    </tableColumn>
    <tableColumn id="17" xr3:uid="{6705B87F-4E5C-46F9-87F6-3FB908E0D8CD}" name="COMMENTS" dataDxfId="537"/>
    <tableColumn id="18" xr3:uid="{D83583A1-EE4A-4E83-98DA-907716A6B758}" name="RATE 1" dataDxfId="536" dataCellStyle="Currency 2">
      <calculatedColumnFormula>IF(F3="","",IFERROR(VLOOKUP(F3,Projects!$A:$F,6,FALSE),""))</calculatedColumnFormula>
    </tableColumn>
    <tableColumn id="19" xr3:uid="{5B94713F-9F7C-46B6-B8A4-140AA726CC4B}" name="RATE 2" dataDxfId="535" dataCellStyle="Currency 2">
      <calculatedColumnFormula>IF(G3="","",IFERROR(VLOOKUP(G3,Projects!$A:$F,6,FALSE),""))</calculatedColumnFormula>
    </tableColumn>
    <tableColumn id="20" xr3:uid="{A2C26FFD-F78F-4C4C-A1B4-F8DFB48C54AF}" name="RATE 3" dataDxfId="534" dataCellStyle="Currency 2">
      <calculatedColumnFormula>IF(H3="","",IFERROR(VLOOKUP(H3,Projects!$A:$F,6,FALSE),""))</calculatedColumnFormula>
    </tableColumn>
    <tableColumn id="21" xr3:uid="{568A5888-0A90-41C6-9E16-A96BCE954D84}" name="RATE 4" dataDxfId="533" dataCellStyle="Currency 2">
      <calculatedColumnFormula>IF(I3="","",IFERROR(VLOOKUP(I3,Projects!$A:$F,6,FALSE),""))</calculatedColumnFormula>
    </tableColumn>
    <tableColumn id="22" xr3:uid="{41DE936C-F640-49FA-A097-41DD9EA96F3A}" name="RATE 5" dataDxfId="532" dataCellStyle="Currency 2">
      <calculatedColumnFormula>IF(J3="","",IFERROR(VLOOKUP(J3,Projects!$A:$F,6,FALSE),""))</calculatedColumnFormula>
    </tableColumn>
    <tableColumn id="23" xr3:uid="{CAD1C060-EA63-4639-A440-4252BE62FA2A}" name="RATE 6" dataDxfId="531" dataCellStyle="Currency 2">
      <calculatedColumnFormula>IF(K3="","",IFERROR(VLOOKUP(K3,Projects!$A:$F,6,FALSE),""))</calculatedColumnFormula>
    </tableColumn>
    <tableColumn id="24" xr3:uid="{397892D7-1C93-4717-9842-E4479E113349}" name="RATE 7" dataDxfId="530" dataCellStyle="Currency 2">
      <calculatedColumnFormula>IF(L3="","",IFERROR(VLOOKUP(L3,Projects!$A:$F,6,FALSE),""))</calculatedColumnFormula>
    </tableColumn>
    <tableColumn id="25" xr3:uid="{90438D67-826A-4845-859E-348E93E4AA05}" name="RATE 8" dataDxfId="529" dataCellStyle="Currency 2">
      <calculatedColumnFormula>IF(M3="","",IFERROR(VLOOKUP(M3,Projects!$A:$F,6,FALSE),""))</calculatedColumnFormula>
    </tableColumn>
    <tableColumn id="26" xr3:uid="{1CC6B3D0-59E8-45B8-97EA-3CB11885D09C}" name="RATE 9" dataDxfId="528" dataCellStyle="Currency 2">
      <calculatedColumnFormula>IF(N3="","",IFERROR(VLOOKUP(N3,Projects!$A:$F,6,FALSE),""))</calculatedColumnFormula>
    </tableColumn>
    <tableColumn id="27" xr3:uid="{498D9DB1-17E4-4409-AFF4-7714E1F2B3F0}" name="RATE 10" dataDxfId="527" dataCellStyle="Currency 2">
      <calculatedColumnFormula>IF(O3="","",IFERROR(VLOOKUP(O3,Projects!$A:$F,6,FALSE),""))</calculatedColumnFormula>
    </tableColumn>
    <tableColumn id="16" xr3:uid="{F6E3C78C-0F06-4202-84E2-418D9EF6143B}" name="Total scheduled Loads" dataDxfId="526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F5F45EA-0667-42CA-AD34-8BE42556A29C}" name="tableDay16" displayName="tableDay16" ref="B2:AB133" totalsRowShown="0" headerRowDxfId="525" dataDxfId="523" headerRowBorderDxfId="524" tableBorderDxfId="522" dataCellStyle="Currency 2">
  <tableColumns count="27">
    <tableColumn id="1" xr3:uid="{46F6C656-B23C-49AE-AED2-31472F033DE1}" name="HOME" dataDxfId="521">
      <calculatedColumnFormula>IF('Driver List'!C3&lt;&gt;"",'Driver List'!C3,"")</calculatedColumnFormula>
    </tableColumn>
    <tableColumn id="2" xr3:uid="{3B6E350F-45DA-492E-B4A2-BE4B01D03BAC}" name="TRUCK #" dataDxfId="520">
      <calculatedColumnFormula>IF('Driver List'!D3&lt;&gt;"",'Driver List'!D3,"")</calculatedColumnFormula>
    </tableColumn>
    <tableColumn id="3" xr3:uid="{7C25691A-BF6D-49B3-BADB-41B8D69E39B0}" name="DRIVER'S NAME" dataDxfId="519">
      <calculatedColumnFormula>IF('Driver List'!E3&lt;&gt;"",'Driver List'!E3,"")</calculatedColumnFormula>
    </tableColumn>
    <tableColumn id="4" xr3:uid="{40363A80-5689-4506-B748-AD323840972C}" name="PHONE #" dataDxfId="518">
      <calculatedColumnFormula>IF('Driver List'!F3&lt;&gt;"",'Driver List'!F3,"")</calculatedColumnFormula>
    </tableColumn>
    <tableColumn id="5" xr3:uid="{248C9924-87CF-49B2-8E53-EC07F5FE572B}" name="1" dataDxfId="517"/>
    <tableColumn id="6" xr3:uid="{E5272512-EA9E-47F3-BEA2-78EDED60AB7E}" name="2" dataDxfId="516"/>
    <tableColumn id="7" xr3:uid="{71939EC1-057F-4B43-BFC1-88EA15962C4C}" name="3" dataDxfId="515"/>
    <tableColumn id="8" xr3:uid="{B0D5856E-D1CF-4C71-B02B-0201A0E16C9C}" name="4" dataDxfId="514"/>
    <tableColumn id="9" xr3:uid="{DD215FAD-CAE4-4925-87D5-41ABC95752D9}" name="5" dataDxfId="513"/>
    <tableColumn id="10" xr3:uid="{34DD2BD7-C200-444A-B0E2-C251BDAB0012}" name="6" dataDxfId="512"/>
    <tableColumn id="11" xr3:uid="{64BD4938-7666-45D2-9F61-25A7C9AE5FC1}" name="7" dataDxfId="511"/>
    <tableColumn id="12" xr3:uid="{D87F1B0F-4969-43DA-A0C0-421019286077}" name="8" dataDxfId="510"/>
    <tableColumn id="13" xr3:uid="{59609FE0-584F-488C-902F-91629B1C1006}" name="9" dataDxfId="509"/>
    <tableColumn id="14" xr3:uid="{55E46D97-186D-4551-BBB4-A21712A5D20F}" name="10" dataDxfId="508"/>
    <tableColumn id="15" xr3:uid="{7125A41F-C86D-4EAB-B1CD-6CB39086D169}" name="TOTAL RATE" dataDxfId="507" dataCellStyle="Currency 2">
      <calculatedColumnFormula>IF($C3="","",SUM(R3:AA3))</calculatedColumnFormula>
    </tableColumn>
    <tableColumn id="17" xr3:uid="{C47F58E2-14FC-456A-800F-F868F0AF0225}" name="COMMENTS" dataDxfId="506"/>
    <tableColumn id="18" xr3:uid="{1A0BF9EC-3235-469A-901B-CAB8ED75A5DB}" name="RATE 1" dataDxfId="505" dataCellStyle="Currency 2">
      <calculatedColumnFormula>IF(F3="","",IFERROR(VLOOKUP(F3,Projects!$A:$F,6,FALSE),""))</calculatedColumnFormula>
    </tableColumn>
    <tableColumn id="19" xr3:uid="{0FD93877-C656-4EF6-9B7B-7312223FD281}" name="RATE 2" dataDxfId="504" dataCellStyle="Currency 2">
      <calculatedColumnFormula>IF(G3="","",IFERROR(VLOOKUP(G3,Projects!$A:$F,6,FALSE),""))</calculatedColumnFormula>
    </tableColumn>
    <tableColumn id="20" xr3:uid="{FFA2671F-F6F1-4722-AA91-C29901004488}" name="RATE 3" dataDxfId="503" dataCellStyle="Currency 2">
      <calculatedColumnFormula>IF(H3="","",IFERROR(VLOOKUP(H3,Projects!$A:$F,6,FALSE),""))</calculatedColumnFormula>
    </tableColumn>
    <tableColumn id="21" xr3:uid="{FF7A897D-9CCD-429D-9A05-4DBAF69255CF}" name="RATE 4" dataDxfId="502" dataCellStyle="Currency 2">
      <calculatedColumnFormula>IF(I3="","",IFERROR(VLOOKUP(I3,Projects!$A:$F,6,FALSE),""))</calculatedColumnFormula>
    </tableColumn>
    <tableColumn id="22" xr3:uid="{ED2999C5-14C1-48E1-A5E4-2B88ACD5F612}" name="RATE 5" dataDxfId="501" dataCellStyle="Currency 2">
      <calculatedColumnFormula>IF(J3="","",IFERROR(VLOOKUP(J3,Projects!$A:$F,6,FALSE),""))</calculatedColumnFormula>
    </tableColumn>
    <tableColumn id="23" xr3:uid="{0660453F-79B3-46EF-B57E-FEF75FAE9CF7}" name="RATE 6" dataDxfId="500" dataCellStyle="Currency 2">
      <calculatedColumnFormula>IF(K3="","",IFERROR(VLOOKUP(K3,Projects!$A:$F,6,FALSE),""))</calculatedColumnFormula>
    </tableColumn>
    <tableColumn id="24" xr3:uid="{A8A12E9C-C43F-4897-AA3A-09E278359FF7}" name="RATE 7" dataDxfId="499" dataCellStyle="Currency 2">
      <calculatedColumnFormula>IF(L3="","",IFERROR(VLOOKUP(L3,Projects!$A:$F,6,FALSE),""))</calculatedColumnFormula>
    </tableColumn>
    <tableColumn id="25" xr3:uid="{C629AC68-9497-409B-B91F-D3692194904C}" name="RATE 8" dataDxfId="498" dataCellStyle="Currency 2">
      <calculatedColumnFormula>IF(M3="","",IFERROR(VLOOKUP(M3,Projects!$A:$F,6,FALSE),""))</calculatedColumnFormula>
    </tableColumn>
    <tableColumn id="26" xr3:uid="{9FC0753B-96D5-40DA-AF07-673FA3054357}" name="RATE 9" dataDxfId="497" dataCellStyle="Currency 2">
      <calculatedColumnFormula>IF(N3="","",IFERROR(VLOOKUP(N3,Projects!$A:$F,6,FALSE),""))</calculatedColumnFormula>
    </tableColumn>
    <tableColumn id="27" xr3:uid="{36ACC00D-5438-46E7-BF5B-496D02554FFA}" name="RATE 10" dataDxfId="496" dataCellStyle="Currency 2">
      <calculatedColumnFormula>IF(O3="","",IFERROR(VLOOKUP(O3,Projects!$A:$F,6,FALSE),""))</calculatedColumnFormula>
    </tableColumn>
    <tableColumn id="16" xr3:uid="{E7721FA6-2AE6-401F-8EA6-AEEAF0D0C0EE}" name="Total scheduled Loads" dataDxfId="495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152CCED-D8AB-4BC8-B80D-F7A70427B44A}" name="tableDay17" displayName="tableDay17" ref="B2:AB133" totalsRowShown="0" headerRowDxfId="494" dataDxfId="492" headerRowBorderDxfId="493" tableBorderDxfId="491" dataCellStyle="Currency 2">
  <tableColumns count="27">
    <tableColumn id="1" xr3:uid="{94310A74-6118-4E74-87F6-31C13A1E2B70}" name="HOME" dataDxfId="490">
      <calculatedColumnFormula>IF('Driver List'!C3&lt;&gt;"",'Driver List'!C3,"")</calculatedColumnFormula>
    </tableColumn>
    <tableColumn id="2" xr3:uid="{47C45312-D2C6-4136-A347-ABE0BC287A7B}" name="TRUCK #" dataDxfId="489">
      <calculatedColumnFormula>IF('Driver List'!D3&lt;&gt;"",'Driver List'!D3,"")</calculatedColumnFormula>
    </tableColumn>
    <tableColumn id="3" xr3:uid="{4632E54F-BBFE-495A-95E7-AFB7FE3AAD3D}" name="DRIVER'S NAME" dataDxfId="488">
      <calculatedColumnFormula>IF('Driver List'!E3&lt;&gt;"",'Driver List'!E3,"")</calculatedColumnFormula>
    </tableColumn>
    <tableColumn id="4" xr3:uid="{C22720C2-41E4-4E05-ABEA-BFBEA18A67EE}" name="PHONE #" dataDxfId="487">
      <calculatedColumnFormula>IF('Driver List'!F3&lt;&gt;"",'Driver List'!F3,"")</calculatedColumnFormula>
    </tableColumn>
    <tableColumn id="5" xr3:uid="{E6448941-C679-4C68-A86A-BCAC018DE565}" name="1" dataDxfId="486"/>
    <tableColumn id="6" xr3:uid="{95A8511B-682E-4EC4-B458-E5F16CE571CE}" name="2" dataDxfId="485"/>
    <tableColumn id="7" xr3:uid="{FCA5473E-AA35-403C-B016-767DA6D7C5EB}" name="3" dataDxfId="484"/>
    <tableColumn id="8" xr3:uid="{E8C3F34D-DE0F-42BC-B5EB-D4677EAB771E}" name="4" dataDxfId="483"/>
    <tableColumn id="9" xr3:uid="{79F28BCE-83DB-4BCD-A1A7-45EEE0892D2C}" name="5" dataDxfId="482"/>
    <tableColumn id="10" xr3:uid="{31CB7D57-CC94-48FD-AE73-3B076043D8A5}" name="6" dataDxfId="481"/>
    <tableColumn id="11" xr3:uid="{2B682CA4-C443-4075-A1C3-8CAB545FB642}" name="7" dataDxfId="480"/>
    <tableColumn id="12" xr3:uid="{F27E8A45-B53E-494B-A9AA-283F47C92C34}" name="8" dataDxfId="479"/>
    <tableColumn id="13" xr3:uid="{F14A0E10-E74F-438C-B59C-A4CF07AA2F5A}" name="9" dataDxfId="478"/>
    <tableColumn id="14" xr3:uid="{CD49C0DB-248F-4500-AFD8-FEBFF96A5E2C}" name="10" dataDxfId="477"/>
    <tableColumn id="15" xr3:uid="{586C33DD-ED26-426D-A18A-CEBD93D36080}" name="TOTAL RATE" dataDxfId="476" dataCellStyle="Currency 2">
      <calculatedColumnFormula>IF($C3="","",SUM(R3:AA3))</calculatedColumnFormula>
    </tableColumn>
    <tableColumn id="17" xr3:uid="{24EFC494-DF63-4954-851E-C251D10969F6}" name="COMMENTS" dataDxfId="475"/>
    <tableColumn id="18" xr3:uid="{62B4A3B2-5CFC-4028-90F5-F161396720E8}" name="RATE 1" dataDxfId="474" dataCellStyle="Currency 2">
      <calculatedColumnFormula>IF(F3="","",IFERROR(VLOOKUP(F3,Projects!$A:$F,6,FALSE),""))</calculatedColumnFormula>
    </tableColumn>
    <tableColumn id="19" xr3:uid="{93CE53D3-3862-40A5-ADCF-B1BDA293BA94}" name="RATE 2" dataDxfId="473" dataCellStyle="Currency 2">
      <calculatedColumnFormula>IF(G3="","",IFERROR(VLOOKUP(G3,Projects!$A:$F,6,FALSE),""))</calculatedColumnFormula>
    </tableColumn>
    <tableColumn id="20" xr3:uid="{0DD4F8CD-A19E-49D6-BD19-CD2AB14D8F04}" name="RATE 3" dataDxfId="472" dataCellStyle="Currency 2">
      <calculatedColumnFormula>IF(H3="","",IFERROR(VLOOKUP(H3,Projects!$A:$F,6,FALSE),""))</calculatedColumnFormula>
    </tableColumn>
    <tableColumn id="21" xr3:uid="{679A17F8-8FCF-470D-942E-7771656FB503}" name="RATE 4" dataDxfId="471" dataCellStyle="Currency 2">
      <calculatedColumnFormula>IF(I3="","",IFERROR(VLOOKUP(I3,Projects!$A:$F,6,FALSE),""))</calculatedColumnFormula>
    </tableColumn>
    <tableColumn id="22" xr3:uid="{FCF6C790-822A-4427-ADC7-3DAC92E577D2}" name="RATE 5" dataDxfId="470" dataCellStyle="Currency 2">
      <calculatedColumnFormula>IF(J3="","",IFERROR(VLOOKUP(J3,Projects!$A:$F,6,FALSE),""))</calculatedColumnFormula>
    </tableColumn>
    <tableColumn id="23" xr3:uid="{38A611B7-072B-4F6E-9873-A050AFF2CA69}" name="RATE 6" dataDxfId="469" dataCellStyle="Currency 2">
      <calculatedColumnFormula>IF(K3="","",IFERROR(VLOOKUP(K3,Projects!$A:$F,6,FALSE),""))</calculatedColumnFormula>
    </tableColumn>
    <tableColumn id="24" xr3:uid="{2DB0F4A3-1EEE-41EC-A4C5-DF5A7D17AD76}" name="RATE 7" dataDxfId="468" dataCellStyle="Currency 2">
      <calculatedColumnFormula>IF(L3="","",IFERROR(VLOOKUP(L3,Projects!$A:$F,6,FALSE),""))</calculatedColumnFormula>
    </tableColumn>
    <tableColumn id="25" xr3:uid="{DBCCC515-4634-4AB3-9FF0-3E15A848B438}" name="RATE 8" dataDxfId="467" dataCellStyle="Currency 2">
      <calculatedColumnFormula>IF(M3="","",IFERROR(VLOOKUP(M3,Projects!$A:$F,6,FALSE),""))</calculatedColumnFormula>
    </tableColumn>
    <tableColumn id="26" xr3:uid="{3C7997CF-2D9B-46EB-BB68-2635CC9D4144}" name="RATE 9" dataDxfId="466" dataCellStyle="Currency 2">
      <calculatedColumnFormula>IF(N3="","",IFERROR(VLOOKUP(N3,Projects!$A:$F,6,FALSE),""))</calculatedColumnFormula>
    </tableColumn>
    <tableColumn id="27" xr3:uid="{BBDFE4B3-167E-4947-A84B-3544505FEE1F}" name="RATE 10" dataDxfId="465" dataCellStyle="Currency 2">
      <calculatedColumnFormula>IF(O3="","",IFERROR(VLOOKUP(O3,Projects!$A:$F,6,FALSE),""))</calculatedColumnFormula>
    </tableColumn>
    <tableColumn id="16" xr3:uid="{F5BDF37C-1ADF-486B-B977-C2727A745571}" name="Total scheduled Loads" dataDxfId="464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9EC699-AF55-4C2E-B18F-1A6576E55413}" name="tableDay18" displayName="tableDay18" ref="B2:AB133" totalsRowShown="0" headerRowDxfId="463" dataDxfId="461" headerRowBorderDxfId="462" tableBorderDxfId="460" dataCellStyle="Currency 2">
  <tableColumns count="27">
    <tableColumn id="1" xr3:uid="{66BE3021-866D-4BA1-9715-925281948D9C}" name="HOME" dataDxfId="459">
      <calculatedColumnFormula>IF('Driver List'!C3&lt;&gt;"",'Driver List'!C3,"")</calculatedColumnFormula>
    </tableColumn>
    <tableColumn id="2" xr3:uid="{A0485B6C-6FAD-41BC-BB44-596825142DA5}" name="TRUCK #" dataDxfId="458">
      <calculatedColumnFormula>IF('Driver List'!D3&lt;&gt;"",'Driver List'!D3,"")</calculatedColumnFormula>
    </tableColumn>
    <tableColumn id="3" xr3:uid="{C56C1BA0-1AC9-49BB-9FB4-03EA595535C4}" name="DRIVER'S NAME" dataDxfId="457">
      <calculatedColumnFormula>IF('Driver List'!E3&lt;&gt;"",'Driver List'!E3,"")</calculatedColumnFormula>
    </tableColumn>
    <tableColumn id="4" xr3:uid="{90843583-4B9D-45B2-8D14-6C3EC033D4E8}" name="PHONE #" dataDxfId="456">
      <calculatedColumnFormula>IF('Driver List'!F3&lt;&gt;"",'Driver List'!F3,"")</calculatedColumnFormula>
    </tableColumn>
    <tableColumn id="5" xr3:uid="{5407545B-0E24-4212-AE0C-BFF929E32EA7}" name="1" dataDxfId="455"/>
    <tableColumn id="6" xr3:uid="{FC5B35B2-EEC1-42F0-85B7-290BA5519F52}" name="2" dataDxfId="454"/>
    <tableColumn id="7" xr3:uid="{70AD0D19-1858-4141-871F-2F07D9EBAEEE}" name="3" dataDxfId="453"/>
    <tableColumn id="8" xr3:uid="{94BAB9EB-3514-48F6-B4F0-2211A49D6087}" name="4" dataDxfId="452"/>
    <tableColumn id="9" xr3:uid="{FCD7D847-9509-4CA1-A961-61808C6489E6}" name="5" dataDxfId="451"/>
    <tableColumn id="10" xr3:uid="{90096456-D094-4559-A3C0-ED920F55F049}" name="6" dataDxfId="450"/>
    <tableColumn id="11" xr3:uid="{222F1872-AE60-4136-88C6-4AC6FF610CC7}" name="7" dataDxfId="449"/>
    <tableColumn id="12" xr3:uid="{98DB296E-AC15-4A3D-9E72-2EE0C68E0F5C}" name="8" dataDxfId="448"/>
    <tableColumn id="13" xr3:uid="{8C4849F8-9B15-46F1-94FB-F5FC4FD55852}" name="9" dataDxfId="447"/>
    <tableColumn id="14" xr3:uid="{90A6311E-95AC-4026-80C8-9B0EE4016E12}" name="10" dataDxfId="446"/>
    <tableColumn id="15" xr3:uid="{9C4BB405-B712-4F48-91FC-38B1907E2752}" name="TOTAL RATE" dataDxfId="445" dataCellStyle="Currency 2">
      <calculatedColumnFormula>IF($C3="","",SUM(R3:AA3))</calculatedColumnFormula>
    </tableColumn>
    <tableColumn id="17" xr3:uid="{ADD1F8F8-C9C1-4484-9DD8-942645FBA9C4}" name="COMMENTS" dataDxfId="444"/>
    <tableColumn id="18" xr3:uid="{9A5F99A3-3639-42D0-9597-58D293E59E17}" name="RATE 1" dataDxfId="443" dataCellStyle="Currency 2">
      <calculatedColumnFormula>IF(F3="","",IFERROR(VLOOKUP(F3,Projects!$A:$F,6,FALSE),""))</calculatedColumnFormula>
    </tableColumn>
    <tableColumn id="19" xr3:uid="{D1D07D53-EA0B-41A3-BDD1-B521E18A373D}" name="RATE 2" dataDxfId="442" dataCellStyle="Currency 2">
      <calculatedColumnFormula>IF(G3="","",IFERROR(VLOOKUP(G3,Projects!$A:$F,6,FALSE),""))</calculatedColumnFormula>
    </tableColumn>
    <tableColumn id="20" xr3:uid="{AB5C1950-4F8C-49A4-99CD-9EF2AD5731DE}" name="RATE 3" dataDxfId="441" dataCellStyle="Currency 2">
      <calculatedColumnFormula>IF(H3="","",IFERROR(VLOOKUP(H3,Projects!$A:$F,6,FALSE),""))</calculatedColumnFormula>
    </tableColumn>
    <tableColumn id="21" xr3:uid="{4858F922-A405-4836-9B86-0C9F557A17FC}" name="RATE 4" dataDxfId="440" dataCellStyle="Currency 2">
      <calculatedColumnFormula>IF(I3="","",IFERROR(VLOOKUP(I3,Projects!$A:$F,6,FALSE),""))</calculatedColumnFormula>
    </tableColumn>
    <tableColumn id="22" xr3:uid="{9D0CB7E7-BB99-4721-9510-8FB573D44692}" name="RATE 5" dataDxfId="439" dataCellStyle="Currency 2">
      <calculatedColumnFormula>IF(J3="","",IFERROR(VLOOKUP(J3,Projects!$A:$F,6,FALSE),""))</calculatedColumnFormula>
    </tableColumn>
    <tableColumn id="23" xr3:uid="{F1C578ED-0ADF-4FCA-B5E7-8E9BEDA52818}" name="RATE 6" dataDxfId="438" dataCellStyle="Currency 2">
      <calculatedColumnFormula>IF(K3="","",IFERROR(VLOOKUP(K3,Projects!$A:$F,6,FALSE),""))</calculatedColumnFormula>
    </tableColumn>
    <tableColumn id="24" xr3:uid="{DC30D55B-50EE-4832-82B0-C60FC300F80F}" name="RATE 7" dataDxfId="437" dataCellStyle="Currency 2">
      <calculatedColumnFormula>IF(L3="","",IFERROR(VLOOKUP(L3,Projects!$A:$F,6,FALSE),""))</calculatedColumnFormula>
    </tableColumn>
    <tableColumn id="25" xr3:uid="{6B554AF1-52A3-4874-AC10-A532518A8831}" name="RATE 8" dataDxfId="436" dataCellStyle="Currency 2">
      <calculatedColumnFormula>IF(M3="","",IFERROR(VLOOKUP(M3,Projects!$A:$F,6,FALSE),""))</calculatedColumnFormula>
    </tableColumn>
    <tableColumn id="26" xr3:uid="{3614B0A3-A6C6-44C1-A21A-B6AB7CCA6093}" name="RATE 9" dataDxfId="435" dataCellStyle="Currency 2">
      <calculatedColumnFormula>IF(N3="","",IFERROR(VLOOKUP(N3,Projects!$A:$F,6,FALSE),""))</calculatedColumnFormula>
    </tableColumn>
    <tableColumn id="27" xr3:uid="{0AA5B5FA-55C9-4F5E-8A8C-8C5553063B86}" name="RATE 10" dataDxfId="434" dataCellStyle="Currency 2">
      <calculatedColumnFormula>IF(O3="","",IFERROR(VLOOKUP(O3,Projects!$A:$F,6,FALSE),""))</calculatedColumnFormula>
    </tableColumn>
    <tableColumn id="16" xr3:uid="{488275EA-7E43-43E1-B89A-7A8C71245665}" name="Total scheduled Loads" dataDxfId="433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6C948EB-527B-4B8A-929D-AACCF75CF7DA}" name="tableDay19" displayName="tableDay19" ref="B2:AB133" totalsRowShown="0" headerRowDxfId="432" dataDxfId="430" headerRowBorderDxfId="431" tableBorderDxfId="429" dataCellStyle="Currency 2">
  <tableColumns count="27">
    <tableColumn id="1" xr3:uid="{A1458F75-6512-44DF-B961-CE4E2AC7DAC7}" name="HOME" dataDxfId="428">
      <calculatedColumnFormula>IF('Driver List'!C3&lt;&gt;"",'Driver List'!C3,"")</calculatedColumnFormula>
    </tableColumn>
    <tableColumn id="2" xr3:uid="{AF588518-11CF-479C-BF86-21B16821BA55}" name="TRUCK #" dataDxfId="427">
      <calculatedColumnFormula>IF('Driver List'!D3&lt;&gt;"",'Driver List'!D3,"")</calculatedColumnFormula>
    </tableColumn>
    <tableColumn id="3" xr3:uid="{314F7B6A-B008-44FC-98E3-54BDD5236946}" name="DRIVER'S NAME" dataDxfId="426">
      <calculatedColumnFormula>IF('Driver List'!E3&lt;&gt;"",'Driver List'!E3,"")</calculatedColumnFormula>
    </tableColumn>
    <tableColumn id="4" xr3:uid="{5CAB527B-2641-411B-A1D4-6E42F827240B}" name="PHONE #" dataDxfId="425">
      <calculatedColumnFormula>IF('Driver List'!F3&lt;&gt;"",'Driver List'!F3,"")</calculatedColumnFormula>
    </tableColumn>
    <tableColumn id="5" xr3:uid="{4A4AA395-4345-4464-BA29-281825A5F39F}" name="1" dataDxfId="424"/>
    <tableColumn id="6" xr3:uid="{75E51B24-0EA5-43D1-A892-C5E8DD25554A}" name="2" dataDxfId="423"/>
    <tableColumn id="7" xr3:uid="{F883D24E-E3BF-403B-9B43-8FA4BA243D16}" name="3" dataDxfId="422"/>
    <tableColumn id="8" xr3:uid="{22B811C1-2C67-4F40-BBCD-3FC80E654F1D}" name="4" dataDxfId="421"/>
    <tableColumn id="9" xr3:uid="{EFCB6870-3336-4E91-914F-2499C7A05584}" name="5" dataDxfId="420"/>
    <tableColumn id="10" xr3:uid="{42611838-58C6-46EC-8160-08D2D29912EC}" name="6" dataDxfId="419"/>
    <tableColumn id="11" xr3:uid="{D134D5CB-E3A4-4E83-9CE9-CDE31DA1BC93}" name="7" dataDxfId="418"/>
    <tableColumn id="12" xr3:uid="{35D1AADC-4C61-4FD0-8BD4-CA04B6E0AF21}" name="8" dataDxfId="417"/>
    <tableColumn id="13" xr3:uid="{5CAD14C5-2633-42D0-8856-1FE671A839D1}" name="9" dataDxfId="416"/>
    <tableColumn id="14" xr3:uid="{C604F9A3-91BC-4B83-8F09-4D853DAD7AC8}" name="10" dataDxfId="415"/>
    <tableColumn id="15" xr3:uid="{CA6A5E13-437D-41E6-94A1-30FF086A0E33}" name="TOTAL RATE" dataDxfId="414" dataCellStyle="Currency 2">
      <calculatedColumnFormula>IF($C3="","",SUM(R3:AA3))</calculatedColumnFormula>
    </tableColumn>
    <tableColumn id="17" xr3:uid="{BE1F2C8E-7293-4A73-9B37-B533BBF0C760}" name="COMMENTS" dataDxfId="413"/>
    <tableColumn id="18" xr3:uid="{624F1920-50F6-4EF7-9605-CCB541E1D895}" name="RATE 1" dataDxfId="412" dataCellStyle="Currency 2">
      <calculatedColumnFormula>IF(F3="","",IFERROR(VLOOKUP(F3,Projects!$A:$F,6,FALSE),""))</calculatedColumnFormula>
    </tableColumn>
    <tableColumn id="19" xr3:uid="{B48A37AE-A99C-4273-BA24-4D457BED9BCB}" name="RATE 2" dataDxfId="411" dataCellStyle="Currency 2">
      <calculatedColumnFormula>IF(G3="","",IFERROR(VLOOKUP(G3,Projects!$A:$F,6,FALSE),""))</calculatedColumnFormula>
    </tableColumn>
    <tableColumn id="20" xr3:uid="{AF21F53F-B3A8-420B-AF34-6F2EB832A1D8}" name="RATE 3" dataDxfId="410" dataCellStyle="Currency 2">
      <calculatedColumnFormula>IF(H3="","",IFERROR(VLOOKUP(H3,Projects!$A:$F,6,FALSE),""))</calculatedColumnFormula>
    </tableColumn>
    <tableColumn id="21" xr3:uid="{E14EBEEB-C96F-4531-8C00-898B18507753}" name="RATE 4" dataDxfId="409" dataCellStyle="Currency 2">
      <calculatedColumnFormula>IF(I3="","",IFERROR(VLOOKUP(I3,Projects!$A:$F,6,FALSE),""))</calculatedColumnFormula>
    </tableColumn>
    <tableColumn id="22" xr3:uid="{DCB4DB64-CFC9-4717-AFF5-99B9AD20152F}" name="RATE 5" dataDxfId="408" dataCellStyle="Currency 2">
      <calculatedColumnFormula>IF(J3="","",IFERROR(VLOOKUP(J3,Projects!$A:$F,6,FALSE),""))</calculatedColumnFormula>
    </tableColumn>
    <tableColumn id="23" xr3:uid="{5BB4442D-59E6-4352-85C2-7D356590E4BE}" name="RATE 6" dataDxfId="407" dataCellStyle="Currency 2">
      <calculatedColumnFormula>IF(K3="","",IFERROR(VLOOKUP(K3,Projects!$A:$F,6,FALSE),""))</calculatedColumnFormula>
    </tableColumn>
    <tableColumn id="24" xr3:uid="{1F7EB75C-1D8B-445C-843B-593AD2FECEA4}" name="RATE 7" dataDxfId="406" dataCellStyle="Currency 2">
      <calculatedColumnFormula>IF(L3="","",IFERROR(VLOOKUP(L3,Projects!$A:$F,6,FALSE),""))</calculatedColumnFormula>
    </tableColumn>
    <tableColumn id="25" xr3:uid="{1CF0CE50-7C8E-495E-926F-3092E565D2B4}" name="RATE 8" dataDxfId="405" dataCellStyle="Currency 2">
      <calculatedColumnFormula>IF(M3="","",IFERROR(VLOOKUP(M3,Projects!$A:$F,6,FALSE),""))</calculatedColumnFormula>
    </tableColumn>
    <tableColumn id="26" xr3:uid="{6F27F1ED-4166-434A-916E-9A52C628DEBC}" name="RATE 9" dataDxfId="404" dataCellStyle="Currency 2">
      <calculatedColumnFormula>IF(N3="","",IFERROR(VLOOKUP(N3,Projects!$A:$F,6,FALSE),""))</calculatedColumnFormula>
    </tableColumn>
    <tableColumn id="27" xr3:uid="{6CC873F9-D6EA-4DE8-848F-BF54F8F8127B}" name="RATE 10" dataDxfId="403" dataCellStyle="Currency 2">
      <calculatedColumnFormula>IF(O3="","",IFERROR(VLOOKUP(O3,Projects!$A:$F,6,FALSE),""))</calculatedColumnFormula>
    </tableColumn>
    <tableColumn id="16" xr3:uid="{C81473CE-2CD3-457B-B735-B09E6C9C281B}" name="Total scheduled Loads" dataDxfId="402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410E749-D2EC-4C62-82FD-EE6341CD326B}" name="tableDay20" displayName="tableDay20" ref="B2:AB133" totalsRowShown="0" headerRowDxfId="401" dataDxfId="399" headerRowBorderDxfId="400" tableBorderDxfId="398" dataCellStyle="Currency 2">
  <tableColumns count="27">
    <tableColumn id="1" xr3:uid="{B7796FC8-4ED8-41C0-8DBC-00D2E966626A}" name="HOME" dataDxfId="397">
      <calculatedColumnFormula>IF('Driver List'!C3&lt;&gt;"",'Driver List'!C3,"")</calculatedColumnFormula>
    </tableColumn>
    <tableColumn id="2" xr3:uid="{2B298D75-8A9E-4823-8286-28E311A2B057}" name="TRUCK #" dataDxfId="396">
      <calculatedColumnFormula>IF('Driver List'!D3&lt;&gt;"",'Driver List'!D3,"")</calculatedColumnFormula>
    </tableColumn>
    <tableColumn id="3" xr3:uid="{79FD63A1-02AA-4819-B8CE-5DC2D6D210B3}" name="DRIVER'S NAME" dataDxfId="395">
      <calculatedColumnFormula>IF('Driver List'!E3&lt;&gt;"",'Driver List'!E3,"")</calculatedColumnFormula>
    </tableColumn>
    <tableColumn id="4" xr3:uid="{58B22CD9-B889-43C2-AA3D-DB6D747E665A}" name="PHONE #" dataDxfId="394">
      <calculatedColumnFormula>IF('Driver List'!F3&lt;&gt;"",'Driver List'!F3,"")</calculatedColumnFormula>
    </tableColumn>
    <tableColumn id="5" xr3:uid="{FD90E981-6022-4C28-A2A3-107627289775}" name="1" dataDxfId="393"/>
    <tableColumn id="6" xr3:uid="{730AE5EA-9116-4E85-8469-CA6D41F021D2}" name="2" dataDxfId="392"/>
    <tableColumn id="7" xr3:uid="{FBC881E9-F3A9-40F1-B23A-CE901D467B0D}" name="3" dataDxfId="391"/>
    <tableColumn id="8" xr3:uid="{82D0D2FC-BB67-4003-AD9E-2034CF497791}" name="4" dataDxfId="390"/>
    <tableColumn id="9" xr3:uid="{39A653DE-27F9-4826-9916-220855CAF3FE}" name="5" dataDxfId="389"/>
    <tableColumn id="10" xr3:uid="{05F98BEB-D50F-4412-A3AF-7CBDC1F77E19}" name="6" dataDxfId="388"/>
    <tableColumn id="11" xr3:uid="{2350AB98-9779-4B76-BF08-3F6C82C98CDC}" name="7" dataDxfId="387"/>
    <tableColumn id="12" xr3:uid="{89C255F9-4085-4BE6-A2E2-959A305F01CE}" name="8" dataDxfId="386"/>
    <tableColumn id="13" xr3:uid="{E1C89A92-7813-48EC-847D-9F930C74B2B4}" name="9" dataDxfId="385"/>
    <tableColumn id="14" xr3:uid="{818A0FE5-8A23-40AD-802E-A8B7182FFDDE}" name="10" dataDxfId="384"/>
    <tableColumn id="15" xr3:uid="{1ED0B6C3-0447-4A9E-BF47-D2036FE7292A}" name="TOTAL RATE" dataDxfId="383" dataCellStyle="Currency 2">
      <calculatedColumnFormula>IF($C3="","",SUM(R3:AA3))</calculatedColumnFormula>
    </tableColumn>
    <tableColumn id="17" xr3:uid="{00029BE4-9C0D-457B-8403-2004D329CA73}" name="COMMENTS" dataDxfId="382"/>
    <tableColumn id="18" xr3:uid="{F88D03EB-1771-4CD9-8ABD-8EE285A105F0}" name="RATE 1" dataDxfId="381" dataCellStyle="Currency 2">
      <calculatedColumnFormula>IF(F3="","",IFERROR(VLOOKUP(F3,Projects!$A:$F,6,FALSE),""))</calculatedColumnFormula>
    </tableColumn>
    <tableColumn id="19" xr3:uid="{3680663A-1368-4359-B76E-521A631AC779}" name="RATE 2" dataDxfId="380" dataCellStyle="Currency 2">
      <calculatedColumnFormula>IF(G3="","",IFERROR(VLOOKUP(G3,Projects!$A:$F,6,FALSE),""))</calculatedColumnFormula>
    </tableColumn>
    <tableColumn id="20" xr3:uid="{060868EC-E1D7-4CA3-B166-90A71F09A917}" name="RATE 3" dataDxfId="379" dataCellStyle="Currency 2">
      <calculatedColumnFormula>IF(H3="","",IFERROR(VLOOKUP(H3,Projects!$A:$F,6,FALSE),""))</calculatedColumnFormula>
    </tableColumn>
    <tableColumn id="21" xr3:uid="{074ED2BC-3057-4EA0-8C4E-3A3E48331803}" name="RATE 4" dataDxfId="378" dataCellStyle="Currency 2">
      <calculatedColumnFormula>IF(I3="","",IFERROR(VLOOKUP(I3,Projects!$A:$F,6,FALSE),""))</calculatedColumnFormula>
    </tableColumn>
    <tableColumn id="22" xr3:uid="{9978CB95-DE8F-4FF2-89DF-EB1951FEFC32}" name="RATE 5" dataDxfId="377" dataCellStyle="Currency 2">
      <calculatedColumnFormula>IF(J3="","",IFERROR(VLOOKUP(J3,Projects!$A:$F,6,FALSE),""))</calculatedColumnFormula>
    </tableColumn>
    <tableColumn id="23" xr3:uid="{33C54707-8D9A-4956-ADB9-D03D645F68E6}" name="RATE 6" dataDxfId="376" dataCellStyle="Currency 2">
      <calculatedColumnFormula>IF(K3="","",IFERROR(VLOOKUP(K3,Projects!$A:$F,6,FALSE),""))</calculatedColumnFormula>
    </tableColumn>
    <tableColumn id="24" xr3:uid="{91BF865A-1318-45B7-8DFD-7AE8D703A970}" name="RATE 7" dataDxfId="375" dataCellStyle="Currency 2">
      <calculatedColumnFormula>IF(L3="","",IFERROR(VLOOKUP(L3,Projects!$A:$F,6,FALSE),""))</calculatedColumnFormula>
    </tableColumn>
    <tableColumn id="25" xr3:uid="{AE06B9FD-617D-4EAB-9C19-A056292E7C42}" name="RATE 8" dataDxfId="374" dataCellStyle="Currency 2">
      <calculatedColumnFormula>IF(M3="","",IFERROR(VLOOKUP(M3,Projects!$A:$F,6,FALSE),""))</calculatedColumnFormula>
    </tableColumn>
    <tableColumn id="26" xr3:uid="{FEEFC5A2-B499-4369-9B29-344480873009}" name="RATE 9" dataDxfId="373" dataCellStyle="Currency 2">
      <calculatedColumnFormula>IF(N3="","",IFERROR(VLOOKUP(N3,Projects!$A:$F,6,FALSE),""))</calculatedColumnFormula>
    </tableColumn>
    <tableColumn id="27" xr3:uid="{ED8739C6-6D01-44A5-B588-9800EB426019}" name="RATE 10" dataDxfId="372" dataCellStyle="Currency 2">
      <calculatedColumnFormula>IF(O3="","",IFERROR(VLOOKUP(O3,Projects!$A:$F,6,FALSE),""))</calculatedColumnFormula>
    </tableColumn>
    <tableColumn id="16" xr3:uid="{EEABF990-4D01-4490-856D-C2E3FF5DAFDA}" name="Total scheduled Loads" dataDxfId="371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5BA691-B406-46F8-B8F2-F559E98E9FF3}" name="tableDay21" displayName="tableDay21" ref="B2:AB133" totalsRowShown="0" headerRowDxfId="370" dataDxfId="368" headerRowBorderDxfId="369" tableBorderDxfId="367" dataCellStyle="Currency 2">
  <tableColumns count="27">
    <tableColumn id="1" xr3:uid="{640B8D91-3CED-493A-B15C-1D47F3CEF0DB}" name="HOME" dataDxfId="366">
      <calculatedColumnFormula>IF('Driver List'!C3&lt;&gt;"",'Driver List'!C3,"")</calculatedColumnFormula>
    </tableColumn>
    <tableColumn id="2" xr3:uid="{E919C945-3250-472A-876D-57730D364E68}" name="TRUCK #" dataDxfId="365">
      <calculatedColumnFormula>IF('Driver List'!D3&lt;&gt;"",'Driver List'!D3,"")</calculatedColumnFormula>
    </tableColumn>
    <tableColumn id="3" xr3:uid="{7C89D742-6C95-4AE8-9B87-29BEE66C24E0}" name="DRIVER'S NAME" dataDxfId="364">
      <calculatedColumnFormula>IF('Driver List'!E3&lt;&gt;"",'Driver List'!E3,"")</calculatedColumnFormula>
    </tableColumn>
    <tableColumn id="4" xr3:uid="{45CD6384-58D1-4395-B4AA-5610F0952268}" name="PHONE #" dataDxfId="363">
      <calculatedColumnFormula>IF('Driver List'!F3&lt;&gt;"",'Driver List'!F3,"")</calculatedColumnFormula>
    </tableColumn>
    <tableColumn id="5" xr3:uid="{2F8A5B20-A5A5-4DF3-B317-18A625AD8523}" name="1" dataDxfId="362"/>
    <tableColumn id="6" xr3:uid="{DB94E63D-3776-42DB-8EA4-1EDF240C0EE5}" name="2" dataDxfId="361"/>
    <tableColumn id="7" xr3:uid="{4DFB53D0-970A-4E09-9117-20E456D7C583}" name="3" dataDxfId="360"/>
    <tableColumn id="8" xr3:uid="{A04B8EB7-104E-465C-85C3-524C5F595FD0}" name="4" dataDxfId="359"/>
    <tableColumn id="9" xr3:uid="{CD132080-77A5-45F4-9D45-AF7C826D4CC7}" name="5" dataDxfId="358"/>
    <tableColumn id="10" xr3:uid="{388818DA-61AB-4EDA-A0BB-155E286FA4EA}" name="6" dataDxfId="357"/>
    <tableColumn id="11" xr3:uid="{E5FB9F48-58EF-4425-8238-F056358F9B3A}" name="7" dataDxfId="356"/>
    <tableColumn id="12" xr3:uid="{F2BC065B-1A43-4727-A26A-61A17568126E}" name="8" dataDxfId="355"/>
    <tableColumn id="13" xr3:uid="{A078A1B6-6FA7-4EF6-AFFF-64C669FFCFE2}" name="9" dataDxfId="354"/>
    <tableColumn id="14" xr3:uid="{E4449CBC-87C6-4BF9-9049-A9AE5AB8B73B}" name="10" dataDxfId="353"/>
    <tableColumn id="15" xr3:uid="{3AA7BD05-34B8-4EC0-A62F-6BB90866C57E}" name="TOTAL RATE" dataDxfId="352" dataCellStyle="Currency 2">
      <calculatedColumnFormula>IF($C3="","",SUM(R3:AA3))</calculatedColumnFormula>
    </tableColumn>
    <tableColumn id="17" xr3:uid="{9CD89DE5-544C-48B6-9017-C4E1BE35B524}" name="COMMENTS" dataDxfId="351"/>
    <tableColumn id="18" xr3:uid="{033C311E-41BC-4DF3-9338-F62830169E25}" name="RATE 1" dataDxfId="350" dataCellStyle="Currency 2">
      <calculatedColumnFormula>IF(F3="","",IFERROR(VLOOKUP(F3,Projects!$A:$F,6,FALSE),""))</calculatedColumnFormula>
    </tableColumn>
    <tableColumn id="19" xr3:uid="{05A05E7D-DC71-47AB-83BB-E367A9CF1D04}" name="RATE 2" dataDxfId="349" dataCellStyle="Currency 2">
      <calculatedColumnFormula>IF(G3="","",IFERROR(VLOOKUP(G3,Projects!$A:$F,6,FALSE),""))</calculatedColumnFormula>
    </tableColumn>
    <tableColumn id="20" xr3:uid="{652C5106-4853-4401-BFA4-A232FB73270D}" name="RATE 3" dataDxfId="348" dataCellStyle="Currency 2">
      <calculatedColumnFormula>IF(H3="","",IFERROR(VLOOKUP(H3,Projects!$A:$F,6,FALSE),""))</calculatedColumnFormula>
    </tableColumn>
    <tableColumn id="21" xr3:uid="{79DFF956-2525-44B2-B333-A8654D37D60C}" name="RATE 4" dataDxfId="347" dataCellStyle="Currency 2">
      <calculatedColumnFormula>IF(I3="","",IFERROR(VLOOKUP(I3,Projects!$A:$F,6,FALSE),""))</calculatedColumnFormula>
    </tableColumn>
    <tableColumn id="22" xr3:uid="{6ABF78ED-27BB-4B01-AD56-CE7F6932FA3A}" name="RATE 5" dataDxfId="346" dataCellStyle="Currency 2">
      <calculatedColumnFormula>IF(J3="","",IFERROR(VLOOKUP(J3,Projects!$A:$F,6,FALSE),""))</calculatedColumnFormula>
    </tableColumn>
    <tableColumn id="23" xr3:uid="{081E38E0-5497-4EBD-827B-E58B18E21BD9}" name="RATE 6" dataDxfId="345" dataCellStyle="Currency 2">
      <calculatedColumnFormula>IF(K3="","",IFERROR(VLOOKUP(K3,Projects!$A:$F,6,FALSE),""))</calculatedColumnFormula>
    </tableColumn>
    <tableColumn id="24" xr3:uid="{1415673A-2431-4EEC-B2AD-BE4397B4288B}" name="RATE 7" dataDxfId="344" dataCellStyle="Currency 2">
      <calculatedColumnFormula>IF(L3="","",IFERROR(VLOOKUP(L3,Projects!$A:$F,6,FALSE),""))</calculatedColumnFormula>
    </tableColumn>
    <tableColumn id="25" xr3:uid="{E40B7C22-2BB0-45B7-AA27-0561FE0E8C64}" name="RATE 8" dataDxfId="343" dataCellStyle="Currency 2">
      <calculatedColumnFormula>IF(M3="","",IFERROR(VLOOKUP(M3,Projects!$A:$F,6,FALSE),""))</calculatedColumnFormula>
    </tableColumn>
    <tableColumn id="26" xr3:uid="{F0139C89-B98B-4D50-B05A-2B1AE54F9B2D}" name="RATE 9" dataDxfId="342" dataCellStyle="Currency 2">
      <calculatedColumnFormula>IF(N3="","",IFERROR(VLOOKUP(N3,Projects!$A:$F,6,FALSE),""))</calculatedColumnFormula>
    </tableColumn>
    <tableColumn id="27" xr3:uid="{87037795-B66E-4848-A28A-1BC1BEE661EF}" name="RATE 10" dataDxfId="341" dataCellStyle="Currency 2">
      <calculatedColumnFormula>IF(O3="","",IFERROR(VLOOKUP(O3,Projects!$A:$F,6,FALSE),""))</calculatedColumnFormula>
    </tableColumn>
    <tableColumn id="16" xr3:uid="{BFBCC1CC-C1AA-45DB-B4A4-F63EA6756632}" name="Total scheduled Loads" dataDxfId="340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0017394-55AD-40BE-A5D5-568595D18D61}" name="tableDay22" displayName="tableDay22" ref="B2:AB133" totalsRowShown="0" headerRowDxfId="339" dataDxfId="337" headerRowBorderDxfId="338" tableBorderDxfId="336" dataCellStyle="Currency 2">
  <tableColumns count="27">
    <tableColumn id="1" xr3:uid="{D028E4BD-6122-4452-B8A1-E3A2866C9AD6}" name="HOME" dataDxfId="335">
      <calculatedColumnFormula>IF('Driver List'!C3&lt;&gt;"",'Driver List'!C3,"")</calculatedColumnFormula>
    </tableColumn>
    <tableColumn id="2" xr3:uid="{3852D595-4068-4DFE-8FFB-6C990F7AF5FA}" name="TRUCK #" dataDxfId="334">
      <calculatedColumnFormula>IF('Driver List'!D3&lt;&gt;"",'Driver List'!D3,"")</calculatedColumnFormula>
    </tableColumn>
    <tableColumn id="3" xr3:uid="{7B24C9E1-6A7F-43AB-82B3-23A1C2AB16A9}" name="DRIVER'S NAME" dataDxfId="333">
      <calculatedColumnFormula>IF('Driver List'!E3&lt;&gt;"",'Driver List'!E3,"")</calculatedColumnFormula>
    </tableColumn>
    <tableColumn id="4" xr3:uid="{915ADF91-7086-41FC-8ED1-6B5C98592163}" name="PHONE #" dataDxfId="332">
      <calculatedColumnFormula>IF('Driver List'!F3&lt;&gt;"",'Driver List'!F3,"")</calculatedColumnFormula>
    </tableColumn>
    <tableColumn id="5" xr3:uid="{EE3F929F-3D52-4B0F-9F5E-D12143F86838}" name="1" dataDxfId="331"/>
    <tableColumn id="6" xr3:uid="{4A0916CD-EB5D-4E44-B07D-3A847055C524}" name="2" dataDxfId="330"/>
    <tableColumn id="7" xr3:uid="{FF5C3CA3-9181-4CB3-A9E4-D03348D037B3}" name="3" dataDxfId="329"/>
    <tableColumn id="8" xr3:uid="{2A940D03-0262-4C78-A866-0D3C61F707E0}" name="4" dataDxfId="328"/>
    <tableColumn id="9" xr3:uid="{7A40D9BC-3786-4BE6-9F56-17CAA4EB72D5}" name="5" dataDxfId="327"/>
    <tableColumn id="10" xr3:uid="{C523B0B5-53C4-4D7B-8FAC-98E2E3B017B7}" name="6" dataDxfId="326"/>
    <tableColumn id="11" xr3:uid="{1C24A684-15A8-4F0C-BE08-046D310EAAA1}" name="7" dataDxfId="325"/>
    <tableColumn id="12" xr3:uid="{9899066A-6A10-48EC-B0D7-FF05A58D9F08}" name="8" dataDxfId="324"/>
    <tableColumn id="13" xr3:uid="{8589C088-A926-4E6C-BF02-3BF4968CEED7}" name="9" dataDxfId="323"/>
    <tableColumn id="14" xr3:uid="{06A70AAC-7110-4CB6-A4A9-EC0E26535C9B}" name="10" dataDxfId="322"/>
    <tableColumn id="15" xr3:uid="{43AFCAC2-F06C-48F6-82AF-2B87B1A56E71}" name="TOTAL RATE" dataDxfId="321" dataCellStyle="Currency 2">
      <calculatedColumnFormula>IF($C3="","",SUM(R3:AA3))</calculatedColumnFormula>
    </tableColumn>
    <tableColumn id="17" xr3:uid="{4139B794-A9D6-48AE-96C0-03756D50AF76}" name="COMMENTS" dataDxfId="320"/>
    <tableColumn id="18" xr3:uid="{256F4CC1-3D45-4A20-B6CD-FA8B4CF92B7D}" name="RATE 1" dataDxfId="319" dataCellStyle="Currency 2">
      <calculatedColumnFormula>IF(F3="","",IFERROR(VLOOKUP(F3,Projects!$A:$F,6,FALSE),""))</calculatedColumnFormula>
    </tableColumn>
    <tableColumn id="19" xr3:uid="{0AF1174C-0550-4991-B7FA-EEEF88EDDF18}" name="RATE 2" dataDxfId="318" dataCellStyle="Currency 2">
      <calculatedColumnFormula>IF(G3="","",IFERROR(VLOOKUP(G3,Projects!$A:$F,6,FALSE),""))</calculatedColumnFormula>
    </tableColumn>
    <tableColumn id="20" xr3:uid="{963C55AB-A872-4C3B-A455-605532E09B69}" name="RATE 3" dataDxfId="317" dataCellStyle="Currency 2">
      <calculatedColumnFormula>IF(H3="","",IFERROR(VLOOKUP(H3,Projects!$A:$F,6,FALSE),""))</calculatedColumnFormula>
    </tableColumn>
    <tableColumn id="21" xr3:uid="{28966902-2B4A-43F7-AFC8-D4633657E55B}" name="RATE 4" dataDxfId="316" dataCellStyle="Currency 2">
      <calculatedColumnFormula>IF(I3="","",IFERROR(VLOOKUP(I3,Projects!$A:$F,6,FALSE),""))</calculatedColumnFormula>
    </tableColumn>
    <tableColumn id="22" xr3:uid="{518D3ABC-BD64-42D7-8767-733C0ED5E5C3}" name="RATE 5" dataDxfId="315" dataCellStyle="Currency 2">
      <calculatedColumnFormula>IF(J3="","",IFERROR(VLOOKUP(J3,Projects!$A:$F,6,FALSE),""))</calculatedColumnFormula>
    </tableColumn>
    <tableColumn id="23" xr3:uid="{8B4C4DFC-AA36-43D2-9AF1-42C4D6EA9E0A}" name="RATE 6" dataDxfId="314" dataCellStyle="Currency 2">
      <calculatedColumnFormula>IF(K3="","",IFERROR(VLOOKUP(K3,Projects!$A:$F,6,FALSE),""))</calculatedColumnFormula>
    </tableColumn>
    <tableColumn id="24" xr3:uid="{36BF9671-FD76-46E5-9B69-03948F1A2609}" name="RATE 7" dataDxfId="313" dataCellStyle="Currency 2">
      <calculatedColumnFormula>IF(L3="","",IFERROR(VLOOKUP(L3,Projects!$A:$F,6,FALSE),""))</calculatedColumnFormula>
    </tableColumn>
    <tableColumn id="25" xr3:uid="{A9872D33-41B2-4558-88AF-9415481FAF61}" name="RATE 8" dataDxfId="312" dataCellStyle="Currency 2">
      <calculatedColumnFormula>IF(M3="","",IFERROR(VLOOKUP(M3,Projects!$A:$F,6,FALSE),""))</calculatedColumnFormula>
    </tableColumn>
    <tableColumn id="26" xr3:uid="{E5CFF4DC-6A33-4470-BAB8-25F3EAA04386}" name="RATE 9" dataDxfId="311" dataCellStyle="Currency 2">
      <calculatedColumnFormula>IF(N3="","",IFERROR(VLOOKUP(N3,Projects!$A:$F,6,FALSE),""))</calculatedColumnFormula>
    </tableColumn>
    <tableColumn id="27" xr3:uid="{AC580DD5-E3C3-4C8D-82E1-83E0F20719B5}" name="RATE 10" dataDxfId="310" dataCellStyle="Currency 2">
      <calculatedColumnFormula>IF(O3="","",IFERROR(VLOOKUP(O3,Projects!$A:$F,6,FALSE),""))</calculatedColumnFormula>
    </tableColumn>
    <tableColumn id="16" xr3:uid="{C805158F-F5FE-4BE2-A70E-10B0C0591C8F}" name="Total scheduled Loads" dataDxfId="309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24BBDD9-0B57-4B68-B00F-81B4155D511A}" name="tableDay23" displayName="tableDay23" ref="B2:AB133" totalsRowShown="0" headerRowDxfId="308" dataDxfId="306" headerRowBorderDxfId="307" tableBorderDxfId="305" dataCellStyle="Currency 2">
  <tableColumns count="27">
    <tableColumn id="1" xr3:uid="{0E2DD3F4-CAFB-4C83-86BF-D90DF396DD95}" name="HOME" dataDxfId="304">
      <calculatedColumnFormula>IF('Driver List'!C3&lt;&gt;"",'Driver List'!C3,"")</calculatedColumnFormula>
    </tableColumn>
    <tableColumn id="2" xr3:uid="{BCDEC770-F483-4FCA-AC8F-B1C64D629A2C}" name="TRUCK #" dataDxfId="303">
      <calculatedColumnFormula>IF('Driver List'!D3&lt;&gt;"",'Driver List'!D3,"")</calculatedColumnFormula>
    </tableColumn>
    <tableColumn id="3" xr3:uid="{86611066-E742-417B-9B74-43E325521D06}" name="DRIVER'S NAME" dataDxfId="302">
      <calculatedColumnFormula>IF('Driver List'!E3&lt;&gt;"",'Driver List'!E3,"")</calculatedColumnFormula>
    </tableColumn>
    <tableColumn id="4" xr3:uid="{4350E7DD-1B61-4ACC-8EFA-4D7F5C06EABD}" name="PHONE #" dataDxfId="301">
      <calculatedColumnFormula>IF('Driver List'!F3&lt;&gt;"",'Driver List'!F3,"")</calculatedColumnFormula>
    </tableColumn>
    <tableColumn id="5" xr3:uid="{ED2B43F5-AE2F-4C8A-B407-527BA16336A5}" name="1" dataDxfId="300"/>
    <tableColumn id="6" xr3:uid="{43B81D2A-AAE5-45EA-BCA1-123DD75F8B61}" name="2" dataDxfId="299"/>
    <tableColumn id="7" xr3:uid="{D1D1126E-F2E5-4BCD-B828-C896CDC0E11B}" name="3" dataDxfId="298"/>
    <tableColumn id="8" xr3:uid="{FDE2D3E4-78BA-488D-9634-9028218C8941}" name="4" dataDxfId="297"/>
    <tableColumn id="9" xr3:uid="{F3880A02-3AB9-4735-A247-6BE2D20902F6}" name="5" dataDxfId="296"/>
    <tableColumn id="10" xr3:uid="{2EC5E570-7DBD-4439-B45B-259A745A88CB}" name="6" dataDxfId="295"/>
    <tableColumn id="11" xr3:uid="{D21BACB1-6E9F-44A6-980B-05C2C0C97ED8}" name="7" dataDxfId="294"/>
    <tableColumn id="12" xr3:uid="{89E5C86C-C2A2-40F1-BED7-3A0C820521DF}" name="8" dataDxfId="293"/>
    <tableColumn id="13" xr3:uid="{7B55DE65-C788-43B7-890B-CF26FFF6446C}" name="9" dataDxfId="292"/>
    <tableColumn id="14" xr3:uid="{1A4EF17D-6DC0-4C01-A482-CD7649C0E427}" name="10" dataDxfId="291"/>
    <tableColumn id="15" xr3:uid="{63AF41DE-E134-4A10-AF21-BCBF5BBD07D6}" name="TOTAL RATE" dataDxfId="290" dataCellStyle="Currency 2">
      <calculatedColumnFormula>IF($C3="","",SUM(R3:AA3))</calculatedColumnFormula>
    </tableColumn>
    <tableColumn id="17" xr3:uid="{186CF146-6F13-42CE-BA17-42BA661B4CE1}" name="COMMENTS" dataDxfId="289"/>
    <tableColumn id="18" xr3:uid="{DDB3C331-2862-4C10-B223-05F7EB7086A9}" name="RATE 1" dataDxfId="288" dataCellStyle="Currency 2">
      <calculatedColumnFormula>IF(F3="","",IFERROR(VLOOKUP(F3,Projects!$A:$F,6,FALSE),""))</calculatedColumnFormula>
    </tableColumn>
    <tableColumn id="19" xr3:uid="{77EC5610-4C7B-4840-B0FA-9C29BDCF35C5}" name="RATE 2" dataDxfId="287" dataCellStyle="Currency 2">
      <calculatedColumnFormula>IF(G3="","",IFERROR(VLOOKUP(G3,Projects!$A:$F,6,FALSE),""))</calculatedColumnFormula>
    </tableColumn>
    <tableColumn id="20" xr3:uid="{8384412F-5C35-4B84-B963-6ABAF7DD5998}" name="RATE 3" dataDxfId="286" dataCellStyle="Currency 2">
      <calculatedColumnFormula>IF(H3="","",IFERROR(VLOOKUP(H3,Projects!$A:$F,6,FALSE),""))</calculatedColumnFormula>
    </tableColumn>
    <tableColumn id="21" xr3:uid="{EE4527F0-F721-4B19-A7B5-B4F500B8813D}" name="RATE 4" dataDxfId="285" dataCellStyle="Currency 2">
      <calculatedColumnFormula>IF(I3="","",IFERROR(VLOOKUP(I3,Projects!$A:$F,6,FALSE),""))</calculatedColumnFormula>
    </tableColumn>
    <tableColumn id="22" xr3:uid="{6C9E4E0B-6EE6-4D76-A55D-F504A73205A6}" name="RATE 5" dataDxfId="284" dataCellStyle="Currency 2">
      <calculatedColumnFormula>IF(J3="","",IFERROR(VLOOKUP(J3,Projects!$A:$F,6,FALSE),""))</calculatedColumnFormula>
    </tableColumn>
    <tableColumn id="23" xr3:uid="{7F0BDDFC-D61F-447C-BB67-138509415680}" name="RATE 6" dataDxfId="283" dataCellStyle="Currency 2">
      <calculatedColumnFormula>IF(K3="","",IFERROR(VLOOKUP(K3,Projects!$A:$F,6,FALSE),""))</calculatedColumnFormula>
    </tableColumn>
    <tableColumn id="24" xr3:uid="{6ACAB125-D038-4384-A21D-A080051E96CF}" name="RATE 7" dataDxfId="282" dataCellStyle="Currency 2">
      <calculatedColumnFormula>IF(L3="","",IFERROR(VLOOKUP(L3,Projects!$A:$F,6,FALSE),""))</calculatedColumnFormula>
    </tableColumn>
    <tableColumn id="25" xr3:uid="{42AA552C-12F8-49B2-9FA9-F314A9953E7F}" name="RATE 8" dataDxfId="281" dataCellStyle="Currency 2">
      <calculatedColumnFormula>IF(M3="","",IFERROR(VLOOKUP(M3,Projects!$A:$F,6,FALSE),""))</calculatedColumnFormula>
    </tableColumn>
    <tableColumn id="26" xr3:uid="{735E712E-EA15-41D8-A48C-B8172CD1916A}" name="RATE 9" dataDxfId="280" dataCellStyle="Currency 2">
      <calculatedColumnFormula>IF(N3="","",IFERROR(VLOOKUP(N3,Projects!$A:$F,6,FALSE),""))</calculatedColumnFormula>
    </tableColumn>
    <tableColumn id="27" xr3:uid="{3BC5F793-661B-44A5-972C-3DC5687475C4}" name="RATE 10" dataDxfId="279" dataCellStyle="Currency 2">
      <calculatedColumnFormula>IF(O3="","",IFERROR(VLOOKUP(O3,Projects!$A:$F,6,FALSE),""))</calculatedColumnFormula>
    </tableColumn>
    <tableColumn id="16" xr3:uid="{665F4294-3707-4045-80DE-548AA460C7E7}" name="Total scheduled Loads" dataDxfId="278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489A98A2-7ADA-44E1-899D-AF76530168D4}" name="tableDay24" displayName="tableDay24" ref="B2:AB133" totalsRowShown="0" headerRowDxfId="277" dataDxfId="275" headerRowBorderDxfId="276" tableBorderDxfId="274" dataCellStyle="Currency 2">
  <tableColumns count="27">
    <tableColumn id="1" xr3:uid="{03025670-6114-4422-9656-53BA280249B4}" name="HOME" dataDxfId="273">
      <calculatedColumnFormula>IF('Driver List'!C3&lt;&gt;"",'Driver List'!C3,"")</calculatedColumnFormula>
    </tableColumn>
    <tableColumn id="2" xr3:uid="{98E3A4EC-ECCE-4D6A-A5A4-FC5A1BB4B676}" name="TRUCK #" dataDxfId="272">
      <calculatedColumnFormula>IF('Driver List'!D3&lt;&gt;"",'Driver List'!D3,"")</calculatedColumnFormula>
    </tableColumn>
    <tableColumn id="3" xr3:uid="{D277F944-82CE-4108-A85B-45425B8CD6D8}" name="DRIVER'S NAME" dataDxfId="271">
      <calculatedColumnFormula>IF('Driver List'!E3&lt;&gt;"",'Driver List'!E3,"")</calculatedColumnFormula>
    </tableColumn>
    <tableColumn id="4" xr3:uid="{72C73C19-7BAF-4CAB-888D-EDC91C3644C4}" name="PHONE #" dataDxfId="270">
      <calculatedColumnFormula>IF('Driver List'!F3&lt;&gt;"",'Driver List'!F3,"")</calculatedColumnFormula>
    </tableColumn>
    <tableColumn id="5" xr3:uid="{8294DBA3-E55B-473C-A4C8-9074503FC140}" name="1" dataDxfId="269"/>
    <tableColumn id="6" xr3:uid="{3911BE00-7D9C-4C9A-A409-7CD124D9D826}" name="2" dataDxfId="268"/>
    <tableColumn id="7" xr3:uid="{B8F19643-6052-40D5-9A5A-90FC8CC3CB80}" name="3" dataDxfId="267"/>
    <tableColumn id="8" xr3:uid="{39F60DB2-69BC-40F9-819E-5F52B15F0A98}" name="4" dataDxfId="266"/>
    <tableColumn id="9" xr3:uid="{77768C51-3DE5-4003-A405-13557E03257E}" name="5" dataDxfId="265"/>
    <tableColumn id="10" xr3:uid="{26EA7336-6EE0-406D-8693-41CF98BA275C}" name="6" dataDxfId="264"/>
    <tableColumn id="11" xr3:uid="{795472A0-1832-4977-9960-181DF2D781A6}" name="7" dataDxfId="263"/>
    <tableColumn id="12" xr3:uid="{E3826DC7-EE04-426D-BD88-7F6103AF94E1}" name="8" dataDxfId="262"/>
    <tableColumn id="13" xr3:uid="{319BB74D-23B3-4EBB-8086-99562DE0796B}" name="9" dataDxfId="261"/>
    <tableColumn id="14" xr3:uid="{98461723-0D9D-47DE-9E1D-8B1B8FC65359}" name="10" dataDxfId="260"/>
    <tableColumn id="15" xr3:uid="{882487BC-A931-44DA-AAE3-30267EA37C22}" name="TOTAL RATE" dataDxfId="259" dataCellStyle="Currency 2">
      <calculatedColumnFormula>IF($C3="","",SUM(R3:AA3))</calculatedColumnFormula>
    </tableColumn>
    <tableColumn id="17" xr3:uid="{C7BC0094-FC0E-439F-8C28-D36D084FA4C9}" name="COMMENTS" dataDxfId="258"/>
    <tableColumn id="18" xr3:uid="{6EBDDEFF-B11F-495B-AC98-88296576097A}" name="RATE 1" dataDxfId="257" dataCellStyle="Currency 2">
      <calculatedColumnFormula>IF(F3="","",IFERROR(VLOOKUP(F3,Projects!$A:$F,6,FALSE),""))</calculatedColumnFormula>
    </tableColumn>
    <tableColumn id="19" xr3:uid="{30A3987F-FE80-4AFE-9C61-CE994063992D}" name="RATE 2" dataDxfId="256" dataCellStyle="Currency 2">
      <calculatedColumnFormula>IF(G3="","",IFERROR(VLOOKUP(G3,Projects!$A:$F,6,FALSE),""))</calculatedColumnFormula>
    </tableColumn>
    <tableColumn id="20" xr3:uid="{1C120B10-27B6-47F8-BDC4-2F4D7E4884AD}" name="RATE 3" dataDxfId="255" dataCellStyle="Currency 2">
      <calculatedColumnFormula>IF(H3="","",IFERROR(VLOOKUP(H3,Projects!$A:$F,6,FALSE),""))</calculatedColumnFormula>
    </tableColumn>
    <tableColumn id="21" xr3:uid="{838FC640-1662-41D9-A4DF-809761FE61D9}" name="RATE 4" dataDxfId="254" dataCellStyle="Currency 2">
      <calculatedColumnFormula>IF(I3="","",IFERROR(VLOOKUP(I3,Projects!$A:$F,6,FALSE),""))</calculatedColumnFormula>
    </tableColumn>
    <tableColumn id="22" xr3:uid="{A12A993F-AE0B-456E-98D1-90892EF1000C}" name="RATE 5" dataDxfId="253" dataCellStyle="Currency 2">
      <calculatedColumnFormula>IF(J3="","",IFERROR(VLOOKUP(J3,Projects!$A:$F,6,FALSE),""))</calculatedColumnFormula>
    </tableColumn>
    <tableColumn id="23" xr3:uid="{28B3FF10-2E10-48C6-84E8-52CC4D490CC9}" name="RATE 6" dataDxfId="252" dataCellStyle="Currency 2">
      <calculatedColumnFormula>IF(K3="","",IFERROR(VLOOKUP(K3,Projects!$A:$F,6,FALSE),""))</calculatedColumnFormula>
    </tableColumn>
    <tableColumn id="24" xr3:uid="{305268A0-9D2C-449D-A604-9212DF9DF1F2}" name="RATE 7" dataDxfId="251" dataCellStyle="Currency 2">
      <calculatedColumnFormula>IF(L3="","",IFERROR(VLOOKUP(L3,Projects!$A:$F,6,FALSE),""))</calculatedColumnFormula>
    </tableColumn>
    <tableColumn id="25" xr3:uid="{91DDA72A-0718-4A76-AF21-E2F17F4F7302}" name="RATE 8" dataDxfId="250" dataCellStyle="Currency 2">
      <calculatedColumnFormula>IF(M3="","",IFERROR(VLOOKUP(M3,Projects!$A:$F,6,FALSE),""))</calculatedColumnFormula>
    </tableColumn>
    <tableColumn id="26" xr3:uid="{9DD0CC94-3BA6-49E7-837F-4465584197CF}" name="RATE 9" dataDxfId="249" dataCellStyle="Currency 2">
      <calculatedColumnFormula>IF(N3="","",IFERROR(VLOOKUP(N3,Projects!$A:$F,6,FALSE),""))</calculatedColumnFormula>
    </tableColumn>
    <tableColumn id="27" xr3:uid="{749FD780-82B6-4922-A7FE-F20D85888795}" name="RATE 10" dataDxfId="248" dataCellStyle="Currency 2">
      <calculatedColumnFormula>IF(O3="","",IFERROR(VLOOKUP(O3,Projects!$A:$F,6,FALSE),""))</calculatedColumnFormula>
    </tableColumn>
    <tableColumn id="16" xr3:uid="{A70BF430-9684-4A21-A870-3BD6588C6A35}" name="Total scheduled Loads" dataDxfId="247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25F62C9-2EFA-4C97-B818-9715EBE44214}" name="tableDay25" displayName="tableDay25" ref="B2:AB133" totalsRowShown="0" headerRowDxfId="246" dataDxfId="244" headerRowBorderDxfId="245" tableBorderDxfId="243" dataCellStyle="Currency 2">
  <tableColumns count="27">
    <tableColumn id="1" xr3:uid="{93F92AFE-3D0E-4D5D-859A-81AFE1FA50FD}" name="HOME" dataDxfId="242">
      <calculatedColumnFormula>IF('Driver List'!C3&lt;&gt;"",'Driver List'!C3,"")</calculatedColumnFormula>
    </tableColumn>
    <tableColumn id="2" xr3:uid="{89037547-013D-4C55-B4EF-23998D17D16D}" name="TRUCK #" dataDxfId="241">
      <calculatedColumnFormula>IF('Driver List'!D3&lt;&gt;"",'Driver List'!D3,"")</calculatedColumnFormula>
    </tableColumn>
    <tableColumn id="3" xr3:uid="{60D4E12A-6103-4E21-A35E-7886DD8786C2}" name="DRIVER'S NAME" dataDxfId="240">
      <calculatedColumnFormula>IF('Driver List'!E3&lt;&gt;"",'Driver List'!E3,"")</calculatedColumnFormula>
    </tableColumn>
    <tableColumn id="4" xr3:uid="{5BD2A449-8EE6-4A4A-A3B6-1DBD43E10DFD}" name="PHONE #" dataDxfId="239">
      <calculatedColumnFormula>IF('Driver List'!F3&lt;&gt;"",'Driver List'!F3,"")</calculatedColumnFormula>
    </tableColumn>
    <tableColumn id="5" xr3:uid="{3EB6387C-2752-49AB-B36C-9ACAE59C488A}" name="1" dataDxfId="238"/>
    <tableColumn id="6" xr3:uid="{3F7DCB29-C606-4AEB-8B51-BB3EB58269F5}" name="2" dataDxfId="237"/>
    <tableColumn id="7" xr3:uid="{BD2E5783-F29B-480D-AF6A-F7A81A2900E3}" name="3" dataDxfId="236"/>
    <tableColumn id="8" xr3:uid="{5C466634-9181-4D3A-B404-407C23016973}" name="4" dataDxfId="235"/>
    <tableColumn id="9" xr3:uid="{9DDA08A9-B6AE-4A42-B410-66004E8CE40C}" name="5" dataDxfId="234"/>
    <tableColumn id="10" xr3:uid="{A7D3DA3A-3B50-43E4-B8AF-627C06EE4A16}" name="6" dataDxfId="233"/>
    <tableColumn id="11" xr3:uid="{882CB8C4-03F5-4E93-86C3-9A4F6028CD85}" name="7" dataDxfId="232"/>
    <tableColumn id="12" xr3:uid="{D4C66252-CD51-4AC6-AE13-32C0BA329B1B}" name="8" dataDxfId="231"/>
    <tableColumn id="13" xr3:uid="{C8E95010-C65C-483E-A52A-0306EF3F3553}" name="9" dataDxfId="230"/>
    <tableColumn id="14" xr3:uid="{71FAE664-13E2-4C1C-9813-B58AD881F797}" name="10" dataDxfId="229"/>
    <tableColumn id="15" xr3:uid="{E0A2E04B-9D22-4F50-A415-56FE9729ADEE}" name="TOTAL RATE" dataDxfId="228" dataCellStyle="Currency 2">
      <calculatedColumnFormula>IF($C3="","",SUM(R3:AA3))</calculatedColumnFormula>
    </tableColumn>
    <tableColumn id="17" xr3:uid="{E5DF7ADE-114D-4C6F-A8AB-14ACA3B538D0}" name="COMMENTS" dataDxfId="227"/>
    <tableColumn id="18" xr3:uid="{5EFAE7B2-5895-4B3B-BA86-96631696BC92}" name="RATE 1" dataDxfId="226" dataCellStyle="Currency 2">
      <calculatedColumnFormula>IF(F3="","",IFERROR(VLOOKUP(F3,Projects!$A:$F,6,FALSE),""))</calculatedColumnFormula>
    </tableColumn>
    <tableColumn id="19" xr3:uid="{21A579A3-06A6-4F7B-8B44-F8BF2A263CE2}" name="RATE 2" dataDxfId="225" dataCellStyle="Currency 2">
      <calculatedColumnFormula>IF(G3="","",IFERROR(VLOOKUP(G3,Projects!$A:$F,6,FALSE),""))</calculatedColumnFormula>
    </tableColumn>
    <tableColumn id="20" xr3:uid="{925831BE-B2CF-4CCE-BC65-F1C8193A564F}" name="RATE 3" dataDxfId="224" dataCellStyle="Currency 2">
      <calculatedColumnFormula>IF(H3="","",IFERROR(VLOOKUP(H3,Projects!$A:$F,6,FALSE),""))</calculatedColumnFormula>
    </tableColumn>
    <tableColumn id="21" xr3:uid="{D47637CE-A4E3-44C0-85C3-51D5D3A8DA39}" name="RATE 4" dataDxfId="223" dataCellStyle="Currency 2">
      <calculatedColumnFormula>IF(I3="","",IFERROR(VLOOKUP(I3,Projects!$A:$F,6,FALSE),""))</calculatedColumnFormula>
    </tableColumn>
    <tableColumn id="22" xr3:uid="{5976D6EF-8058-4417-B5C7-E82A40E0CEE4}" name="RATE 5" dataDxfId="222" dataCellStyle="Currency 2">
      <calculatedColumnFormula>IF(J3="","",IFERROR(VLOOKUP(J3,Projects!$A:$F,6,FALSE),""))</calculatedColumnFormula>
    </tableColumn>
    <tableColumn id="23" xr3:uid="{34961848-E7B6-4559-81EC-8F7AAC6E314A}" name="RATE 6" dataDxfId="221" dataCellStyle="Currency 2">
      <calculatedColumnFormula>IF(K3="","",IFERROR(VLOOKUP(K3,Projects!$A:$F,6,FALSE),""))</calculatedColumnFormula>
    </tableColumn>
    <tableColumn id="24" xr3:uid="{7A01BCE3-8E6F-4462-AFC1-8E71296D1511}" name="RATE 7" dataDxfId="220" dataCellStyle="Currency 2">
      <calculatedColumnFormula>IF(L3="","",IFERROR(VLOOKUP(L3,Projects!$A:$F,6,FALSE),""))</calculatedColumnFormula>
    </tableColumn>
    <tableColumn id="25" xr3:uid="{D11344A2-25B3-429C-B80C-FE7D7050B4A9}" name="RATE 8" dataDxfId="219" dataCellStyle="Currency 2">
      <calculatedColumnFormula>IF(M3="","",IFERROR(VLOOKUP(M3,Projects!$A:$F,6,FALSE),""))</calculatedColumnFormula>
    </tableColumn>
    <tableColumn id="26" xr3:uid="{9B5F50E0-B522-4E74-BA71-21F56F0C1619}" name="RATE 9" dataDxfId="218" dataCellStyle="Currency 2">
      <calculatedColumnFormula>IF(N3="","",IFERROR(VLOOKUP(N3,Projects!$A:$F,6,FALSE),""))</calculatedColumnFormula>
    </tableColumn>
    <tableColumn id="27" xr3:uid="{03E481E0-9943-4D18-9B06-C89C9E18EE80}" name="RATE 10" dataDxfId="217" dataCellStyle="Currency 2">
      <calculatedColumnFormula>IF(O3="","",IFERROR(VLOOKUP(O3,Projects!$A:$F,6,FALSE),""))</calculatedColumnFormula>
    </tableColumn>
    <tableColumn id="16" xr3:uid="{7D8FDD13-BAA8-43E3-A1D0-951230369698}" name="Total scheduled Loads" dataDxfId="216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04D31E3-0244-41F2-BA75-BEF70544B898}" name="tableDay26" displayName="tableDay26" ref="B2:AB133" totalsRowShown="0" headerRowDxfId="215" dataDxfId="213" headerRowBorderDxfId="214" tableBorderDxfId="212" dataCellStyle="Currency 2">
  <tableColumns count="27">
    <tableColumn id="1" xr3:uid="{227F39C6-5DCF-4524-A5C6-29E377EE1B62}" name="HOME" dataDxfId="211">
      <calculatedColumnFormula>IF('Driver List'!C3&lt;&gt;"",'Driver List'!C3,"")</calculatedColumnFormula>
    </tableColumn>
    <tableColumn id="2" xr3:uid="{DAB56198-51E8-40A4-B6F3-8ADCF6D7F301}" name="TRUCK #" dataDxfId="210">
      <calculatedColumnFormula>IF('Driver List'!D3&lt;&gt;"",'Driver List'!D3,"")</calculatedColumnFormula>
    </tableColumn>
    <tableColumn id="3" xr3:uid="{741EDFC0-FBBC-4B50-AC31-569F030207D6}" name="DRIVER'S NAME" dataDxfId="209">
      <calculatedColumnFormula>IF('Driver List'!E3&lt;&gt;"",'Driver List'!E3,"")</calculatedColumnFormula>
    </tableColumn>
    <tableColumn id="4" xr3:uid="{4693E029-6B27-4376-8173-1A6CCA851A08}" name="PHONE #" dataDxfId="208">
      <calculatedColumnFormula>IF('Driver List'!F3&lt;&gt;"",'Driver List'!F3,"")</calculatedColumnFormula>
    </tableColumn>
    <tableColumn id="5" xr3:uid="{5F7B6B9B-6958-4698-9BCE-6ED88FE00E9D}" name="1" dataDxfId="207"/>
    <tableColumn id="6" xr3:uid="{8C24945A-2F7C-4561-9D1A-47C98FE441EE}" name="2" dataDxfId="206"/>
    <tableColumn id="7" xr3:uid="{C833675F-21C4-4026-AF70-8F24A3858FA3}" name="3" dataDxfId="205"/>
    <tableColumn id="8" xr3:uid="{33AD26AA-3E1E-4462-AC45-477EE07CC358}" name="4" dataDxfId="204"/>
    <tableColumn id="9" xr3:uid="{C3F47C85-24BA-44F2-92B5-978EACEC456D}" name="5" dataDxfId="203"/>
    <tableColumn id="10" xr3:uid="{CCA1E081-48AF-4C0A-A562-F10BB0FE194C}" name="6" dataDxfId="202"/>
    <tableColumn id="11" xr3:uid="{7AD338F3-76F8-4282-863E-FE8FFB717C7E}" name="7" dataDxfId="201"/>
    <tableColumn id="12" xr3:uid="{76056464-876A-4740-975F-CBEBF2123490}" name="8" dataDxfId="200"/>
    <tableColumn id="13" xr3:uid="{98B81173-CAED-4722-BCA5-EDA370CEB071}" name="9" dataDxfId="199"/>
    <tableColumn id="14" xr3:uid="{7A32DAC7-9830-4BEB-AD35-8A3F3A960651}" name="10" dataDxfId="198"/>
    <tableColumn id="15" xr3:uid="{A2560F12-439E-473A-B055-0CBBECD6DE37}" name="TOTAL RATE" dataDxfId="197" dataCellStyle="Currency 2">
      <calculatedColumnFormula>IF($C3="","",SUM(R3:AA3))</calculatedColumnFormula>
    </tableColumn>
    <tableColumn id="17" xr3:uid="{BD55D389-8BD9-48B3-BEF1-80445B702747}" name="COMMENTS" dataDxfId="196"/>
    <tableColumn id="18" xr3:uid="{8158F9EE-0D85-4742-A18B-04040630444B}" name="RATE 1" dataDxfId="195" dataCellStyle="Currency 2">
      <calculatedColumnFormula>IF(F3="","",IFERROR(VLOOKUP(F3,Projects!$A:$F,6,FALSE),""))</calculatedColumnFormula>
    </tableColumn>
    <tableColumn id="19" xr3:uid="{66E35869-EA08-4400-AF03-4FCF27AA2D33}" name="RATE 2" dataDxfId="194" dataCellStyle="Currency 2">
      <calculatedColumnFormula>IF(G3="","",IFERROR(VLOOKUP(G3,Projects!$A:$F,6,FALSE),""))</calculatedColumnFormula>
    </tableColumn>
    <tableColumn id="20" xr3:uid="{CD02EB6D-970F-4785-87DF-F81C35D9A206}" name="RATE 3" dataDxfId="193" dataCellStyle="Currency 2">
      <calculatedColumnFormula>IF(H3="","",IFERROR(VLOOKUP(H3,Projects!$A:$F,6,FALSE),""))</calculatedColumnFormula>
    </tableColumn>
    <tableColumn id="21" xr3:uid="{147962C1-3E41-40BC-800D-CD051ECB943B}" name="RATE 4" dataDxfId="192" dataCellStyle="Currency 2">
      <calculatedColumnFormula>IF(I3="","",IFERROR(VLOOKUP(I3,Projects!$A:$F,6,FALSE),""))</calculatedColumnFormula>
    </tableColumn>
    <tableColumn id="22" xr3:uid="{7FD26FAE-AA33-49AB-956D-7DEBA8455949}" name="RATE 5" dataDxfId="191" dataCellStyle="Currency 2">
      <calculatedColumnFormula>IF(J3="","",IFERROR(VLOOKUP(J3,Projects!$A:$F,6,FALSE),""))</calculatedColumnFormula>
    </tableColumn>
    <tableColumn id="23" xr3:uid="{F9892DA5-F8D5-4562-9ED9-0FA3A6653AAE}" name="RATE 6" dataDxfId="190" dataCellStyle="Currency 2">
      <calculatedColumnFormula>IF(K3="","",IFERROR(VLOOKUP(K3,Projects!$A:$F,6,FALSE),""))</calculatedColumnFormula>
    </tableColumn>
    <tableColumn id="24" xr3:uid="{FB5FD2B6-6ADA-4A25-90D3-A65225B325CF}" name="RATE 7" dataDxfId="189" dataCellStyle="Currency 2">
      <calculatedColumnFormula>IF(L3="","",IFERROR(VLOOKUP(L3,Projects!$A:$F,6,FALSE),""))</calculatedColumnFormula>
    </tableColumn>
    <tableColumn id="25" xr3:uid="{8B2D8AC3-68E7-4A0A-AE7D-2FC349F2B214}" name="RATE 8" dataDxfId="188" dataCellStyle="Currency 2">
      <calculatedColumnFormula>IF(M3="","",IFERROR(VLOOKUP(M3,Projects!$A:$F,6,FALSE),""))</calculatedColumnFormula>
    </tableColumn>
    <tableColumn id="26" xr3:uid="{46533039-6465-4A7E-A3FD-EBE0E1E29C54}" name="RATE 9" dataDxfId="187" dataCellStyle="Currency 2">
      <calculatedColumnFormula>IF(N3="","",IFERROR(VLOOKUP(N3,Projects!$A:$F,6,FALSE),""))</calculatedColumnFormula>
    </tableColumn>
    <tableColumn id="27" xr3:uid="{B284B5F9-EBC3-4109-BC35-270D75AF9293}" name="RATE 10" dataDxfId="186" dataCellStyle="Currency 2">
      <calculatedColumnFormula>IF(O3="","",IFERROR(VLOOKUP(O3,Projects!$A:$F,6,FALSE),""))</calculatedColumnFormula>
    </tableColumn>
    <tableColumn id="16" xr3:uid="{DC63EBE3-F3E2-441E-A6D1-A0D0735AEF92}" name="Total scheduled Loads" dataDxfId="185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9FDE4F4-D0B5-4FCC-A8E8-98214E7A1205}" name="tableDay27" displayName="tableDay27" ref="B2:AB133" totalsRowShown="0" headerRowDxfId="184" dataDxfId="182" headerRowBorderDxfId="183" tableBorderDxfId="181" dataCellStyle="Currency 2">
  <tableColumns count="27">
    <tableColumn id="1" xr3:uid="{D8ACD2F8-9BE3-4892-BC77-B94C99D2F05E}" name="HOME" dataDxfId="180">
      <calculatedColumnFormula>IF('Driver List'!C3&lt;&gt;"",'Driver List'!C3,"")</calculatedColumnFormula>
    </tableColumn>
    <tableColumn id="2" xr3:uid="{F05DB498-A015-4A74-857A-6EA8FB8E5B67}" name="TRUCK #" dataDxfId="179">
      <calculatedColumnFormula>IF('Driver List'!D3&lt;&gt;"",'Driver List'!D3,"")</calculatedColumnFormula>
    </tableColumn>
    <tableColumn id="3" xr3:uid="{5D620EF9-A311-45A8-84BB-D29C0EDF4E9A}" name="DRIVER'S NAME" dataDxfId="178">
      <calculatedColumnFormula>IF('Driver List'!E3&lt;&gt;"",'Driver List'!E3,"")</calculatedColumnFormula>
    </tableColumn>
    <tableColumn id="4" xr3:uid="{6C65FA4F-D015-4A9D-BD64-8A0FA2C0F828}" name="PHONE #" dataDxfId="177">
      <calculatedColumnFormula>IF('Driver List'!F3&lt;&gt;"",'Driver List'!F3,"")</calculatedColumnFormula>
    </tableColumn>
    <tableColumn id="5" xr3:uid="{6B078774-AE79-4946-8684-46E3069D4962}" name="1" dataDxfId="176"/>
    <tableColumn id="6" xr3:uid="{5233B4F9-B8DA-4CA4-853E-811B5D392CD1}" name="2" dataDxfId="175"/>
    <tableColumn id="7" xr3:uid="{18C47260-4E20-4D6E-B03E-3ACAF0789EEE}" name="3" dataDxfId="174"/>
    <tableColumn id="8" xr3:uid="{4D4DC787-A21F-46EB-815E-6678FBF708D9}" name="4" dataDxfId="173"/>
    <tableColumn id="9" xr3:uid="{FE86B4CE-E740-49CD-82FF-E72CBE2DED62}" name="5" dataDxfId="172"/>
    <tableColumn id="10" xr3:uid="{106BD14C-E691-4925-946E-3C7D81D033BF}" name="6" dataDxfId="171"/>
    <tableColumn id="11" xr3:uid="{F20746D0-EDB5-456A-8DE7-B60A3E02BEC8}" name="7" dataDxfId="170"/>
    <tableColumn id="12" xr3:uid="{E279DC30-24B5-483C-A757-82ECC690A5EC}" name="8" dataDxfId="169"/>
    <tableColumn id="13" xr3:uid="{5AEDBCD3-282C-463C-90F4-D56D03D3E7ED}" name="9" dataDxfId="168"/>
    <tableColumn id="14" xr3:uid="{E8B10B88-E4B8-460B-B41E-AA5E79177699}" name="10" dataDxfId="167"/>
    <tableColumn id="15" xr3:uid="{D5AB36A4-816C-4248-9D17-69EE9FB785B2}" name="TOTAL RATE" dataDxfId="166" dataCellStyle="Currency 2">
      <calculatedColumnFormula>IF($C3="","",SUM(R3:AA3))</calculatedColumnFormula>
    </tableColumn>
    <tableColumn id="17" xr3:uid="{219EAF16-2BCC-43EB-8CB0-DBDD7B713F08}" name="COMMENTS" dataDxfId="165"/>
    <tableColumn id="18" xr3:uid="{8B000FBC-59F8-465D-8746-08245D447A94}" name="RATE 1" dataDxfId="164" dataCellStyle="Currency 2">
      <calculatedColumnFormula>IF(F3="","",IFERROR(VLOOKUP(F3,Projects!$A:$F,6,FALSE),""))</calculatedColumnFormula>
    </tableColumn>
    <tableColumn id="19" xr3:uid="{D2579BAC-3108-4809-81AF-145D9A68E877}" name="RATE 2" dataDxfId="163" dataCellStyle="Currency 2">
      <calculatedColumnFormula>IF(G3="","",IFERROR(VLOOKUP(G3,Projects!$A:$F,6,FALSE),""))</calculatedColumnFormula>
    </tableColumn>
    <tableColumn id="20" xr3:uid="{C1018AC2-3C91-4083-AB44-7F36CB505E07}" name="RATE 3" dataDxfId="162" dataCellStyle="Currency 2">
      <calculatedColumnFormula>IF(H3="","",IFERROR(VLOOKUP(H3,Projects!$A:$F,6,FALSE),""))</calculatedColumnFormula>
    </tableColumn>
    <tableColumn id="21" xr3:uid="{7B62C86F-416A-488F-BF4A-EA092360F82C}" name="RATE 4" dataDxfId="161" dataCellStyle="Currency 2">
      <calculatedColumnFormula>IF(I3="","",IFERROR(VLOOKUP(I3,Projects!$A:$F,6,FALSE),""))</calculatedColumnFormula>
    </tableColumn>
    <tableColumn id="22" xr3:uid="{AE3AC792-926A-45C2-9A2E-01C0704B254B}" name="RATE 5" dataDxfId="160" dataCellStyle="Currency 2">
      <calculatedColumnFormula>IF(J3="","",IFERROR(VLOOKUP(J3,Projects!$A:$F,6,FALSE),""))</calculatedColumnFormula>
    </tableColumn>
    <tableColumn id="23" xr3:uid="{BB1C61E8-2FD3-4D97-937C-8BC70B87970B}" name="RATE 6" dataDxfId="159" dataCellStyle="Currency 2">
      <calculatedColumnFormula>IF(K3="","",IFERROR(VLOOKUP(K3,Projects!$A:$F,6,FALSE),""))</calculatedColumnFormula>
    </tableColumn>
    <tableColumn id="24" xr3:uid="{450DBB16-9626-4FDC-ADE3-296D45DE1EDE}" name="RATE 7" dataDxfId="158" dataCellStyle="Currency 2">
      <calculatedColumnFormula>IF(L3="","",IFERROR(VLOOKUP(L3,Projects!$A:$F,6,FALSE),""))</calculatedColumnFormula>
    </tableColumn>
    <tableColumn id="25" xr3:uid="{FF13081D-BFF5-4B06-8919-6CF89E72A3D8}" name="RATE 8" dataDxfId="157" dataCellStyle="Currency 2">
      <calculatedColumnFormula>IF(M3="","",IFERROR(VLOOKUP(M3,Projects!$A:$F,6,FALSE),""))</calculatedColumnFormula>
    </tableColumn>
    <tableColumn id="26" xr3:uid="{1C32B8A3-40AC-4D9D-B3FC-EE67CC23A318}" name="RATE 9" dataDxfId="156" dataCellStyle="Currency 2">
      <calculatedColumnFormula>IF(N3="","",IFERROR(VLOOKUP(N3,Projects!$A:$F,6,FALSE),""))</calculatedColumnFormula>
    </tableColumn>
    <tableColumn id="27" xr3:uid="{BE949D93-30DF-48B7-A1AD-11172FB01441}" name="RATE 10" dataDxfId="155" dataCellStyle="Currency 2">
      <calculatedColumnFormula>IF(O3="","",IFERROR(VLOOKUP(O3,Projects!$A:$F,6,FALSE),""))</calculatedColumnFormula>
    </tableColumn>
    <tableColumn id="16" xr3:uid="{2D6724C7-9060-4A48-8810-02D88D280ABD}" name="Total scheduled Loads" dataDxfId="154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3A927DE-F95B-4DDE-97DE-119818C946DA}" name="tableDay28" displayName="tableDay28" ref="B2:AB133" totalsRowShown="0" headerRowDxfId="153" dataDxfId="151" headerRowBorderDxfId="152" tableBorderDxfId="150" dataCellStyle="Currency 2">
  <tableColumns count="27">
    <tableColumn id="1" xr3:uid="{F3AB3CBD-D55E-47AB-A5F4-23780C9D55B1}" name="HOME" dataDxfId="149">
      <calculatedColumnFormula>IF('Driver List'!C3&lt;&gt;"",'Driver List'!C3,"")</calculatedColumnFormula>
    </tableColumn>
    <tableColumn id="2" xr3:uid="{515C492F-5A52-4BFD-9170-8856707FE76A}" name="TRUCK #" dataDxfId="148">
      <calculatedColumnFormula>IF('Driver List'!D3&lt;&gt;"",'Driver List'!D3,"")</calculatedColumnFormula>
    </tableColumn>
    <tableColumn id="3" xr3:uid="{6DA2D111-771A-464A-AD0D-3A2A23414E2E}" name="DRIVER'S NAME" dataDxfId="147">
      <calculatedColumnFormula>IF('Driver List'!E3&lt;&gt;"",'Driver List'!E3,"")</calculatedColumnFormula>
    </tableColumn>
    <tableColumn id="4" xr3:uid="{98C40226-D193-44E5-A9EC-469C57A5C375}" name="PHONE #" dataDxfId="146">
      <calculatedColumnFormula>IF('Driver List'!F3&lt;&gt;"",'Driver List'!F3,"")</calculatedColumnFormula>
    </tableColumn>
    <tableColumn id="5" xr3:uid="{3D7577D6-E4D0-4936-9E92-CBEC52AC6A47}" name="1" dataDxfId="145"/>
    <tableColumn id="6" xr3:uid="{39067C9A-1B9D-4BE3-953B-EE3C9812E97F}" name="2" dataDxfId="144"/>
    <tableColumn id="7" xr3:uid="{1A9AE550-35B0-4158-A4B6-531303F1DB7E}" name="3" dataDxfId="143"/>
    <tableColumn id="8" xr3:uid="{D3D50D79-C665-45B7-8AE1-A901364192A0}" name="4" dataDxfId="142"/>
    <tableColumn id="9" xr3:uid="{4ABE5474-A14E-44AB-97D9-A25E2A1ACF2F}" name="5" dataDxfId="141"/>
    <tableColumn id="10" xr3:uid="{07403B61-7A4F-409D-8B90-D8B1426B0188}" name="6" dataDxfId="140"/>
    <tableColumn id="11" xr3:uid="{FAF69B09-2DD6-47CD-AB04-D9FFD1F00778}" name="7" dataDxfId="139"/>
    <tableColumn id="12" xr3:uid="{34F698A9-D8FC-4AC6-9416-0166BB6A2604}" name="8" dataDxfId="138"/>
    <tableColumn id="13" xr3:uid="{4BCC3D95-5E7A-4B43-86D4-5DC403D6D3B3}" name="9" dataDxfId="137"/>
    <tableColumn id="14" xr3:uid="{5C2D3330-E59C-42F8-9910-D2D4D562A397}" name="10" dataDxfId="136"/>
    <tableColumn id="15" xr3:uid="{E401E6F4-08D5-4620-9764-C4344AC4A0F5}" name="TOTAL RATE" dataDxfId="135" dataCellStyle="Currency 2">
      <calculatedColumnFormula>IF($C3="","",SUM(R3:AA3))</calculatedColumnFormula>
    </tableColumn>
    <tableColumn id="17" xr3:uid="{767CB462-AF19-45C7-B0B6-16D9436BC02D}" name="COMMENTS" dataDxfId="134"/>
    <tableColumn id="18" xr3:uid="{62B601A1-40E9-4A28-ACAF-1D5289C48876}" name="RATE 1" dataDxfId="133" dataCellStyle="Currency 2">
      <calculatedColumnFormula>IF(F3="","",IFERROR(VLOOKUP(F3,Projects!$A:$F,6,FALSE),""))</calculatedColumnFormula>
    </tableColumn>
    <tableColumn id="19" xr3:uid="{1D38E5AF-06A2-4866-9B18-7A306CC3348C}" name="RATE 2" dataDxfId="132" dataCellStyle="Currency 2">
      <calculatedColumnFormula>IF(G3="","",IFERROR(VLOOKUP(G3,Projects!$A:$F,6,FALSE),""))</calculatedColumnFormula>
    </tableColumn>
    <tableColumn id="20" xr3:uid="{008A27B1-25BF-47EA-A80A-338E6E2263D9}" name="RATE 3" dataDxfId="131" dataCellStyle="Currency 2">
      <calculatedColumnFormula>IF(H3="","",IFERROR(VLOOKUP(H3,Projects!$A:$F,6,FALSE),""))</calculatedColumnFormula>
    </tableColumn>
    <tableColumn id="21" xr3:uid="{76244D49-3762-41FE-89F1-546613DA0816}" name="RATE 4" dataDxfId="130" dataCellStyle="Currency 2">
      <calculatedColumnFormula>IF(I3="","",IFERROR(VLOOKUP(I3,Projects!$A:$F,6,FALSE),""))</calculatedColumnFormula>
    </tableColumn>
    <tableColumn id="22" xr3:uid="{44860014-66E6-44A9-8D9E-7371EC81482C}" name="RATE 5" dataDxfId="129" dataCellStyle="Currency 2">
      <calculatedColumnFormula>IF(J3="","",IFERROR(VLOOKUP(J3,Projects!$A:$F,6,FALSE),""))</calculatedColumnFormula>
    </tableColumn>
    <tableColumn id="23" xr3:uid="{F569C35F-4D7E-49D0-9388-43B52264CFC4}" name="RATE 6" dataDxfId="128" dataCellStyle="Currency 2">
      <calculatedColumnFormula>IF(K3="","",IFERROR(VLOOKUP(K3,Projects!$A:$F,6,FALSE),""))</calculatedColumnFormula>
    </tableColumn>
    <tableColumn id="24" xr3:uid="{22C2A2FB-B18D-43E0-80AD-1214630F8678}" name="RATE 7" dataDxfId="127" dataCellStyle="Currency 2">
      <calculatedColumnFormula>IF(L3="","",IFERROR(VLOOKUP(L3,Projects!$A:$F,6,FALSE),""))</calculatedColumnFormula>
    </tableColumn>
    <tableColumn id="25" xr3:uid="{BD29D75A-F3B6-4DE8-9F9B-EF8776D7C5BC}" name="RATE 8" dataDxfId="126" dataCellStyle="Currency 2">
      <calculatedColumnFormula>IF(M3="","",IFERROR(VLOOKUP(M3,Projects!$A:$F,6,FALSE),""))</calculatedColumnFormula>
    </tableColumn>
    <tableColumn id="26" xr3:uid="{5A6FE4F5-40C3-4641-8367-76E0FB1FCEC4}" name="RATE 9" dataDxfId="125" dataCellStyle="Currency 2">
      <calculatedColumnFormula>IF(N3="","",IFERROR(VLOOKUP(N3,Projects!$A:$F,6,FALSE),""))</calculatedColumnFormula>
    </tableColumn>
    <tableColumn id="27" xr3:uid="{725AB07A-0C5E-4811-9D57-92C2119EDAC9}" name="RATE 10" dataDxfId="124" dataCellStyle="Currency 2">
      <calculatedColumnFormula>IF(O3="","",IFERROR(VLOOKUP(O3,Projects!$A:$F,6,FALSE),""))</calculatedColumnFormula>
    </tableColumn>
    <tableColumn id="16" xr3:uid="{FA7AFFF7-6259-4561-9283-381C8ED3812D}" name="Total scheduled Loads" dataDxfId="123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9FFE5863-EE25-4638-83B5-57B5BBDE437B}" name="tableDay29" displayName="tableDay29" ref="B2:AB133" totalsRowShown="0" headerRowDxfId="122" dataDxfId="120" headerRowBorderDxfId="121" tableBorderDxfId="119" dataCellStyle="Currency 2">
  <tableColumns count="27">
    <tableColumn id="1" xr3:uid="{209704F6-B930-42B7-9932-A81C502172C8}" name="HOME" dataDxfId="118">
      <calculatedColumnFormula>IF('Driver List'!C3&lt;&gt;"",'Driver List'!C3,"")</calculatedColumnFormula>
    </tableColumn>
    <tableColumn id="2" xr3:uid="{C2661820-C7CD-481C-A6F7-9A08683B9072}" name="TRUCK #" dataDxfId="117">
      <calculatedColumnFormula>IF('Driver List'!D3&lt;&gt;"",'Driver List'!D3,"")</calculatedColumnFormula>
    </tableColumn>
    <tableColumn id="3" xr3:uid="{408F5058-CD20-4655-BDF2-87A3E72E623D}" name="DRIVER'S NAME" dataDxfId="116">
      <calculatedColumnFormula>IF('Driver List'!E3&lt;&gt;"",'Driver List'!E3,"")</calculatedColumnFormula>
    </tableColumn>
    <tableColumn id="4" xr3:uid="{C71F93F9-C31B-456E-8922-95DDC610D94A}" name="PHONE #" dataDxfId="115">
      <calculatedColumnFormula>IF('Driver List'!F3&lt;&gt;"",'Driver List'!F3,"")</calculatedColumnFormula>
    </tableColumn>
    <tableColumn id="5" xr3:uid="{D369CC58-C816-464F-897E-82BDBDFF6178}" name="1" dataDxfId="114"/>
    <tableColumn id="6" xr3:uid="{83B80C0A-29A8-4635-9816-138CEE104EB0}" name="2" dataDxfId="113"/>
    <tableColumn id="7" xr3:uid="{A83A1D0D-6859-42F0-888C-87B36E14FEEE}" name="3" dataDxfId="112"/>
    <tableColumn id="8" xr3:uid="{2C61F549-EE5A-4B60-A3A5-7B51DB713F7A}" name="4" dataDxfId="111"/>
    <tableColumn id="9" xr3:uid="{F69B4B5B-6911-49A7-9C5D-3D381C91D427}" name="5" dataDxfId="110"/>
    <tableColumn id="10" xr3:uid="{D9FA6324-2539-485B-8D38-E98C0E5E6DB9}" name="6" dataDxfId="109"/>
    <tableColumn id="11" xr3:uid="{2EA85055-9317-4CC5-9C38-6FE7F542BF27}" name="7" dataDxfId="108"/>
    <tableColumn id="12" xr3:uid="{0F2383AF-C99B-4D6A-B8E6-6276E95625BE}" name="8" dataDxfId="107"/>
    <tableColumn id="13" xr3:uid="{C52293B1-55C9-407E-88F1-2308CE63D873}" name="9" dataDxfId="106"/>
    <tableColumn id="14" xr3:uid="{3FA8F9A6-E47E-446D-BA25-5242FB207385}" name="10" dataDxfId="105"/>
    <tableColumn id="15" xr3:uid="{697E1D53-5B4B-4CE4-8842-93FEAF7E48F0}" name="TOTAL RATE" dataDxfId="104" dataCellStyle="Currency 2">
      <calculatedColumnFormula>IF($C3="","",SUM(R3:AA3))</calculatedColumnFormula>
    </tableColumn>
    <tableColumn id="17" xr3:uid="{C002AB31-42DF-4799-91E1-ADA956933328}" name="COMMENTS" dataDxfId="103"/>
    <tableColumn id="18" xr3:uid="{03DAAA16-92CD-4EA5-92A6-A9BDD70251AD}" name="RATE 1" dataDxfId="102" dataCellStyle="Currency 2">
      <calculatedColumnFormula>IF(F3="","",IFERROR(VLOOKUP(F3,Projects!$A:$F,6,FALSE),""))</calculatedColumnFormula>
    </tableColumn>
    <tableColumn id="19" xr3:uid="{0D5B68B0-B8F2-457C-98A7-1799227C9C5B}" name="RATE 2" dataDxfId="101" dataCellStyle="Currency 2">
      <calculatedColumnFormula>IF(G3="","",IFERROR(VLOOKUP(G3,Projects!$A:$F,6,FALSE),""))</calculatedColumnFormula>
    </tableColumn>
    <tableColumn id="20" xr3:uid="{E0F3F780-D3E3-4CF9-A171-AE7E56380D83}" name="RATE 3" dataDxfId="100" dataCellStyle="Currency 2">
      <calculatedColumnFormula>IF(H3="","",IFERROR(VLOOKUP(H3,Projects!$A:$F,6,FALSE),""))</calculatedColumnFormula>
    </tableColumn>
    <tableColumn id="21" xr3:uid="{5CE202A0-FD3A-4239-BBE0-62696ED70151}" name="RATE 4" dataDxfId="99" dataCellStyle="Currency 2">
      <calculatedColumnFormula>IF(I3="","",IFERROR(VLOOKUP(I3,Projects!$A:$F,6,FALSE),""))</calculatedColumnFormula>
    </tableColumn>
    <tableColumn id="22" xr3:uid="{D5B6FD4C-EB95-4A1D-9EFE-5ED7DD7EDAC4}" name="RATE 5" dataDxfId="98" dataCellStyle="Currency 2">
      <calculatedColumnFormula>IF(J3="","",IFERROR(VLOOKUP(J3,Projects!$A:$F,6,FALSE),""))</calculatedColumnFormula>
    </tableColumn>
    <tableColumn id="23" xr3:uid="{F9B7A147-723D-4B8E-9252-0EE65A1D7732}" name="RATE 6" dataDxfId="97" dataCellStyle="Currency 2">
      <calculatedColumnFormula>IF(K3="","",IFERROR(VLOOKUP(K3,Projects!$A:$F,6,FALSE),""))</calculatedColumnFormula>
    </tableColumn>
    <tableColumn id="24" xr3:uid="{3EF7F095-7AF8-4DF5-95B3-3CF979401E3F}" name="RATE 7" dataDxfId="96" dataCellStyle="Currency 2">
      <calculatedColumnFormula>IF(L3="","",IFERROR(VLOOKUP(L3,Projects!$A:$F,6,FALSE),""))</calculatedColumnFormula>
    </tableColumn>
    <tableColumn id="25" xr3:uid="{4FCE764D-E688-4FE3-8B7B-4A63DCBF69CB}" name="RATE 8" dataDxfId="95" dataCellStyle="Currency 2">
      <calculatedColumnFormula>IF(M3="","",IFERROR(VLOOKUP(M3,Projects!$A:$F,6,FALSE),""))</calculatedColumnFormula>
    </tableColumn>
    <tableColumn id="26" xr3:uid="{B972A3FE-A39D-4200-8E12-0A08D7452860}" name="RATE 9" dataDxfId="94" dataCellStyle="Currency 2">
      <calculatedColumnFormula>IF(N3="","",IFERROR(VLOOKUP(N3,Projects!$A:$F,6,FALSE),""))</calculatedColumnFormula>
    </tableColumn>
    <tableColumn id="27" xr3:uid="{4A4D0A7B-DB6F-4030-A246-D2F2CCB0CDD4}" name="RATE 10" dataDxfId="93" dataCellStyle="Currency 2">
      <calculatedColumnFormula>IF(O3="","",IFERROR(VLOOKUP(O3,Projects!$A:$F,6,FALSE),""))</calculatedColumnFormula>
    </tableColumn>
    <tableColumn id="16" xr3:uid="{7B1A5B5D-FED4-4947-9257-2915D3CD14DA}" name="Total scheduled Loads" dataDxfId="92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C60CF25-282E-484D-93D4-12A3186D0AA4}" name="tableDay30" displayName="tableDay30" ref="B2:AB133" totalsRowShown="0" headerRowDxfId="91" dataDxfId="89" headerRowBorderDxfId="90" tableBorderDxfId="88" dataCellStyle="Currency 2">
  <tableColumns count="27">
    <tableColumn id="1" xr3:uid="{BDF4097C-7DF2-4C22-9A6A-FD563100A429}" name="HOME" dataDxfId="87">
      <calculatedColumnFormula>IF('Driver List'!C3&lt;&gt;"",'Driver List'!C3,"")</calculatedColumnFormula>
    </tableColumn>
    <tableColumn id="2" xr3:uid="{2FC24115-1EB2-422D-89C1-81FE78518BDB}" name="TRUCK #" dataDxfId="86">
      <calculatedColumnFormula>IF('Driver List'!D3&lt;&gt;"",'Driver List'!D3,"")</calculatedColumnFormula>
    </tableColumn>
    <tableColumn id="3" xr3:uid="{E2449732-4C8D-407F-99C2-F6EB27B4A00C}" name="DRIVER'S NAME" dataDxfId="85">
      <calculatedColumnFormula>IF('Driver List'!E3&lt;&gt;"",'Driver List'!E3,"")</calculatedColumnFormula>
    </tableColumn>
    <tableColumn id="4" xr3:uid="{83E326D9-10FA-4445-A17B-3D10FFB47EC8}" name="PHONE #" dataDxfId="84">
      <calculatedColumnFormula>IF('Driver List'!F3&lt;&gt;"",'Driver List'!F3,"")</calculatedColumnFormula>
    </tableColumn>
    <tableColumn id="5" xr3:uid="{E5D6D86F-DAD9-410F-8780-2FF5A1155C85}" name="1" dataDxfId="83"/>
    <tableColumn id="6" xr3:uid="{F15A8F6D-0D85-4B9E-B52E-894FE4CD801C}" name="2" dataDxfId="82"/>
    <tableColumn id="7" xr3:uid="{59FC499E-6268-4172-A082-9319C75380BB}" name="3" dataDxfId="81"/>
    <tableColumn id="8" xr3:uid="{E336664B-510D-47EC-9816-70D419C72122}" name="4" dataDxfId="80"/>
    <tableColumn id="9" xr3:uid="{382CFB1F-C38E-432E-8BE1-DC384C804E38}" name="5" dataDxfId="79"/>
    <tableColumn id="10" xr3:uid="{5B510E6F-CFF4-4D58-9B45-A221B3F67159}" name="6" dataDxfId="78"/>
    <tableColumn id="11" xr3:uid="{C2AC3FDF-22A7-444B-89D2-E00FF9087B73}" name="7" dataDxfId="77"/>
    <tableColumn id="12" xr3:uid="{2D2D4D48-6FCC-46AF-9233-876137639240}" name="8" dataDxfId="76"/>
    <tableColumn id="13" xr3:uid="{0868EABB-C5E5-4D7D-83F3-3065C0FAA0B6}" name="9" dataDxfId="75"/>
    <tableColumn id="14" xr3:uid="{812F5530-34DE-4949-8ED8-560F63130F95}" name="10" dataDxfId="74"/>
    <tableColumn id="15" xr3:uid="{B92B482A-2F10-44EA-9BC8-C38C1266D68E}" name="TOTAL RATE" dataDxfId="73" dataCellStyle="Currency 2">
      <calculatedColumnFormula>IF($C3="","",SUM(R3:AA3))</calculatedColumnFormula>
    </tableColumn>
    <tableColumn id="17" xr3:uid="{DA4C0F2D-768F-47EE-BEF3-5D8213FAA83C}" name="COMMENTS" dataDxfId="72"/>
    <tableColumn id="18" xr3:uid="{42DE3F2D-DD4A-4D22-AA3E-1876A18348CE}" name="RATE 1" dataDxfId="71" dataCellStyle="Currency 2">
      <calculatedColumnFormula>IF(F3="","",IFERROR(VLOOKUP(F3,Projects!$A:$F,6,FALSE),""))</calculatedColumnFormula>
    </tableColumn>
    <tableColumn id="19" xr3:uid="{766C6D49-7626-4729-959A-4EDBEA390FFF}" name="RATE 2" dataDxfId="70" dataCellStyle="Currency 2">
      <calculatedColumnFormula>IF(G3="","",IFERROR(VLOOKUP(G3,Projects!$A:$F,6,FALSE),""))</calculatedColumnFormula>
    </tableColumn>
    <tableColumn id="20" xr3:uid="{2E175A52-4C7E-4A74-A4DD-F23BB81F9880}" name="RATE 3" dataDxfId="69" dataCellStyle="Currency 2">
      <calculatedColumnFormula>IF(H3="","",IFERROR(VLOOKUP(H3,Projects!$A:$F,6,FALSE),""))</calculatedColumnFormula>
    </tableColumn>
    <tableColumn id="21" xr3:uid="{FBD33487-5D97-47B3-B83B-A4D647A47FE0}" name="RATE 4" dataDxfId="68" dataCellStyle="Currency 2">
      <calculatedColumnFormula>IF(I3="","",IFERROR(VLOOKUP(I3,Projects!$A:$F,6,FALSE),""))</calculatedColumnFormula>
    </tableColumn>
    <tableColumn id="22" xr3:uid="{7992536C-0574-4369-9D68-93A7129D2118}" name="RATE 5" dataDxfId="67" dataCellStyle="Currency 2">
      <calculatedColumnFormula>IF(J3="","",IFERROR(VLOOKUP(J3,Projects!$A:$F,6,FALSE),""))</calculatedColumnFormula>
    </tableColumn>
    <tableColumn id="23" xr3:uid="{7A28B622-16F1-4CDE-AFA1-32DE41844254}" name="RATE 6" dataDxfId="66" dataCellStyle="Currency 2">
      <calculatedColumnFormula>IF(K3="","",IFERROR(VLOOKUP(K3,Projects!$A:$F,6,FALSE),""))</calculatedColumnFormula>
    </tableColumn>
    <tableColumn id="24" xr3:uid="{D106B6FC-3E8E-4C25-9B6C-49B792ABB94D}" name="RATE 7" dataDxfId="65" dataCellStyle="Currency 2">
      <calculatedColumnFormula>IF(L3="","",IFERROR(VLOOKUP(L3,Projects!$A:$F,6,FALSE),""))</calculatedColumnFormula>
    </tableColumn>
    <tableColumn id="25" xr3:uid="{F04DE60E-7609-4306-B6B4-617AE07856E9}" name="RATE 8" dataDxfId="64" dataCellStyle="Currency 2">
      <calculatedColumnFormula>IF(M3="","",IFERROR(VLOOKUP(M3,Projects!$A:$F,6,FALSE),""))</calculatedColumnFormula>
    </tableColumn>
    <tableColumn id="26" xr3:uid="{2528702D-4B91-46BB-A83A-D52EA42230F1}" name="RATE 9" dataDxfId="63" dataCellStyle="Currency 2">
      <calculatedColumnFormula>IF(N3="","",IFERROR(VLOOKUP(N3,Projects!$A:$F,6,FALSE),""))</calculatedColumnFormula>
    </tableColumn>
    <tableColumn id="27" xr3:uid="{332CFE78-C411-42B9-A01F-20706150B9D1}" name="RATE 10" dataDxfId="62" dataCellStyle="Currency 2">
      <calculatedColumnFormula>IF(O3="","",IFERROR(VLOOKUP(O3,Projects!$A:$F,6,FALSE),""))</calculatedColumnFormula>
    </tableColumn>
    <tableColumn id="16" xr3:uid="{85972E29-C747-4468-AF15-7CEF5E285FBA}" name="Total scheduled Loads" dataDxfId="61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D278805-42E8-4A23-907C-3242CDDC6E90}" name="tableDay31" displayName="tableDay31" ref="B2:AB133" totalsRowShown="0" headerRowDxfId="60" dataDxfId="58" headerRowBorderDxfId="59" tableBorderDxfId="57" dataCellStyle="Currency 2">
  <tableColumns count="27">
    <tableColumn id="1" xr3:uid="{C74B2687-FAA5-4A19-84A2-43190A7BF248}" name="HOME" dataDxfId="56">
      <calculatedColumnFormula>IF('Driver List'!C3&lt;&gt;"",'Driver List'!C3,"")</calculatedColumnFormula>
    </tableColumn>
    <tableColumn id="2" xr3:uid="{EA811474-B9CE-4D69-9104-A5C379C63A33}" name="TRUCK #" dataDxfId="55">
      <calculatedColumnFormula>IF('Driver List'!D3&lt;&gt;"",'Driver List'!D3,"")</calculatedColumnFormula>
    </tableColumn>
    <tableColumn id="3" xr3:uid="{E457CA60-7C79-471A-A574-3981E609F479}" name="DRIVER'S NAME" dataDxfId="54">
      <calculatedColumnFormula>IF('Driver List'!E3&lt;&gt;"",'Driver List'!E3,"")</calculatedColumnFormula>
    </tableColumn>
    <tableColumn id="4" xr3:uid="{54C0684F-8F43-4E95-B149-DBBB646B2032}" name="PHONE #" dataDxfId="53">
      <calculatedColumnFormula>IF('Driver List'!F3&lt;&gt;"",'Driver List'!F3,"")</calculatedColumnFormula>
    </tableColumn>
    <tableColumn id="5" xr3:uid="{3618CA65-1A1D-4CC3-BA47-BB560CAD57DD}" name="1" dataDxfId="52"/>
    <tableColumn id="6" xr3:uid="{D450D69A-38BF-41D5-8DDE-F6292D4CC777}" name="2" dataDxfId="51"/>
    <tableColumn id="7" xr3:uid="{6E1F2988-8D82-4B4A-9EF2-A1111DBD0D23}" name="3" dataDxfId="50"/>
    <tableColumn id="8" xr3:uid="{D6747C42-CF5C-478F-A184-1219165FA784}" name="4" dataDxfId="49"/>
    <tableColumn id="9" xr3:uid="{58490790-3C03-47CF-9A41-88A774A0E27D}" name="5" dataDxfId="48"/>
    <tableColumn id="10" xr3:uid="{16790813-D0C8-4D38-8C1A-F62433C4C7A7}" name="6" dataDxfId="47"/>
    <tableColumn id="11" xr3:uid="{50C6CC3A-B23A-4401-94AD-409EF4DB9A75}" name="7" dataDxfId="46"/>
    <tableColumn id="12" xr3:uid="{9173E4A5-F614-4641-843D-7046EA9F342C}" name="8" dataDxfId="45"/>
    <tableColumn id="13" xr3:uid="{51A2675C-13D2-45DC-889A-310C4C929376}" name="9" dataDxfId="44"/>
    <tableColumn id="14" xr3:uid="{08F44D27-9499-44DE-84CF-BF530DE0209F}" name="10" dataDxfId="43"/>
    <tableColumn id="15" xr3:uid="{C7989E55-A778-4D38-82F0-1E454C87A4E2}" name="TOTAL RATE" dataDxfId="42" dataCellStyle="Currency 2">
      <calculatedColumnFormula>IF($C3="","",SUM(R3:AA3))</calculatedColumnFormula>
    </tableColumn>
    <tableColumn id="17" xr3:uid="{21F88480-20AF-4D29-80B1-0DCC6C0BA668}" name="COMMENTS" dataDxfId="41"/>
    <tableColumn id="18" xr3:uid="{57B9260D-0E32-4CF9-B4C3-66E8F0AED37E}" name="RATE 1" dataDxfId="40" dataCellStyle="Currency 2">
      <calculatedColumnFormula>IF(F3="","",IFERROR(VLOOKUP(F3,Projects!$A:$F,6,FALSE),""))</calculatedColumnFormula>
    </tableColumn>
    <tableColumn id="19" xr3:uid="{360AAB3B-F4BB-49E2-A370-2C8AEE369DBE}" name="RATE 2" dataDxfId="39" dataCellStyle="Currency 2">
      <calculatedColumnFormula>IF(G3="","",IFERROR(VLOOKUP(G3,Projects!$A:$F,6,FALSE),""))</calculatedColumnFormula>
    </tableColumn>
    <tableColumn id="20" xr3:uid="{E0F6A692-DF03-4426-B25A-D0C376416E71}" name="RATE 3" dataDxfId="38" dataCellStyle="Currency 2">
      <calculatedColumnFormula>IF(H3="","",IFERROR(VLOOKUP(H3,Projects!$A:$F,6,FALSE),""))</calculatedColumnFormula>
    </tableColumn>
    <tableColumn id="21" xr3:uid="{FA5523D3-5A06-401C-9BA3-5D5A49D147B6}" name="RATE 4" dataDxfId="37" dataCellStyle="Currency 2">
      <calculatedColumnFormula>IF(I3="","",IFERROR(VLOOKUP(I3,Projects!$A:$F,6,FALSE),""))</calculatedColumnFormula>
    </tableColumn>
    <tableColumn id="22" xr3:uid="{B27FA554-3B0E-4F21-8E00-2C28867582B1}" name="RATE 5" dataDxfId="36" dataCellStyle="Currency 2">
      <calculatedColumnFormula>IF(J3="","",IFERROR(VLOOKUP(J3,Projects!$A:$F,6,FALSE),""))</calculatedColumnFormula>
    </tableColumn>
    <tableColumn id="23" xr3:uid="{FE313AF8-F0FB-4D27-83E5-681FADB72350}" name="RATE 6" dataDxfId="35" dataCellStyle="Currency 2">
      <calculatedColumnFormula>IF(K3="","",IFERROR(VLOOKUP(K3,Projects!$A:$F,6,FALSE),""))</calculatedColumnFormula>
    </tableColumn>
    <tableColumn id="24" xr3:uid="{F2F6751F-B71D-4CB7-A2D0-D3F7F174DAA8}" name="RATE 7" dataDxfId="34" dataCellStyle="Currency 2">
      <calculatedColumnFormula>IF(L3="","",IFERROR(VLOOKUP(L3,Projects!$A:$F,6,FALSE),""))</calculatedColumnFormula>
    </tableColumn>
    <tableColumn id="25" xr3:uid="{CFD698A7-4EA0-410D-917B-530A09F79432}" name="RATE 8" dataDxfId="33" dataCellStyle="Currency 2">
      <calculatedColumnFormula>IF(M3="","",IFERROR(VLOOKUP(M3,Projects!$A:$F,6,FALSE),""))</calculatedColumnFormula>
    </tableColumn>
    <tableColumn id="26" xr3:uid="{C691298D-D2E2-43E4-9A70-8CC234ACA859}" name="RATE 9" dataDxfId="32" dataCellStyle="Currency 2">
      <calculatedColumnFormula>IF(N3="","",IFERROR(VLOOKUP(N3,Projects!$A:$F,6,FALSE),""))</calculatedColumnFormula>
    </tableColumn>
    <tableColumn id="27" xr3:uid="{6C2A4866-AA42-4931-8DB9-42D6ADB452E8}" name="RATE 10" dataDxfId="31" dataCellStyle="Currency 2">
      <calculatedColumnFormula>IF(O3="","",IFERROR(VLOOKUP(O3,Projects!$A:$F,6,FALSE),""))</calculatedColumnFormula>
    </tableColumn>
    <tableColumn id="16" xr3:uid="{C1266CCD-0C95-451E-9B1D-D22B644E8F7A}" name="Total scheduled Loads" dataDxfId="30" dataCellStyle="Currency 2">
      <calculatedColumnFormula>IF(F3="","",IF(OR(F3="DOWN","VACA","OFF","PARK"),"",COUNTA(F3:O3)))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microsoft.com/office/2019/04/relationships/namedSheetView" Target="../namedSheetViews/namedSheetView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2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5.bin"/><Relationship Id="rId5" Type="http://schemas.microsoft.com/office/2019/04/relationships/namedSheetView" Target="../namedSheetViews/namedSheetView3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pizarrofernando720@gmail.com;" TargetMode="External"/><Relationship Id="rId3" Type="http://schemas.openxmlformats.org/officeDocument/2006/relationships/hyperlink" Target="mailto:advancebodyconcept@gmail.com" TargetMode="External"/><Relationship Id="rId7" Type="http://schemas.openxmlformats.org/officeDocument/2006/relationships/hyperlink" Target="mailto:pizarrofernando720@gmail.com;" TargetMode="External"/><Relationship Id="rId2" Type="http://schemas.openxmlformats.org/officeDocument/2006/relationships/hyperlink" Target="mailto:f_ortiz2007@yahoo.com;" TargetMode="External"/><Relationship Id="rId1" Type="http://schemas.openxmlformats.org/officeDocument/2006/relationships/hyperlink" Target="mailto:felixandres0110@aol.com;" TargetMode="External"/><Relationship Id="rId6" Type="http://schemas.openxmlformats.org/officeDocument/2006/relationships/hyperlink" Target="mailto:marrerotruckingllc@gmail.com" TargetMode="External"/><Relationship Id="rId5" Type="http://schemas.openxmlformats.org/officeDocument/2006/relationships/hyperlink" Target="mailto:jlid.llc@gmail.com" TargetMode="External"/><Relationship Id="rId4" Type="http://schemas.openxmlformats.org/officeDocument/2006/relationships/hyperlink" Target="mailto:crediblecg23@gmail.com" TargetMode="External"/><Relationship Id="rId9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U1048575"/>
  <sheetViews>
    <sheetView topLeftCell="A6" workbookViewId="0">
      <selection activeCell="D7" sqref="D7"/>
    </sheetView>
    <sheetView workbookViewId="1"/>
  </sheetViews>
  <sheetFormatPr defaultColWidth="17.42578125" defaultRowHeight="18" customHeight="1" x14ac:dyDescent="0.2"/>
  <cols>
    <col min="1" max="1" width="13.140625" style="11" customWidth="1"/>
    <col min="2" max="2" width="11.140625" style="11" customWidth="1"/>
    <col min="3" max="3" width="8.42578125" style="11" customWidth="1"/>
    <col min="4" max="4" width="15.5703125" style="11" customWidth="1"/>
    <col min="5" max="5" width="18.85546875" style="11" customWidth="1"/>
    <col min="6" max="6" width="44" style="11" customWidth="1"/>
    <col min="7" max="7" width="24.85546875" style="11" customWidth="1"/>
    <col min="8" max="8" width="9.140625" style="33" customWidth="1"/>
    <col min="9" max="9" width="16.85546875" style="11" customWidth="1"/>
    <col min="10" max="10" width="13.140625" style="11" customWidth="1"/>
    <col min="11" max="11" width="16.85546875" style="11" customWidth="1"/>
    <col min="12" max="12" width="17.42578125" style="11" customWidth="1"/>
    <col min="13" max="13" width="13.42578125" style="11" bestFit="1" customWidth="1"/>
    <col min="14" max="14" width="8.7109375" style="11" customWidth="1"/>
    <col min="15" max="15" width="12" style="11" customWidth="1"/>
    <col min="16" max="16" width="23.140625" style="11" customWidth="1"/>
    <col min="17" max="17" width="16.7109375" style="11" hidden="1" customWidth="1"/>
    <col min="18" max="19" width="17.42578125" style="11"/>
    <col min="20" max="20" width="7.5703125" style="11" customWidth="1"/>
    <col min="21" max="21" width="5.140625" style="11" customWidth="1"/>
    <col min="22" max="16384" width="17.42578125" style="11"/>
  </cols>
  <sheetData>
    <row r="1" spans="1:21" ht="30" customHeight="1" x14ac:dyDescent="0.2">
      <c r="A1" s="15" t="s">
        <v>0</v>
      </c>
      <c r="B1" s="72">
        <f ca="1">WORKDAY(TODAY(),1,Holiday)</f>
        <v>45238</v>
      </c>
      <c r="H1" s="11"/>
      <c r="T1" s="93"/>
      <c r="U1" s="93"/>
    </row>
    <row r="2" spans="1:21" ht="18" customHeight="1" x14ac:dyDescent="0.2">
      <c r="A2" s="12"/>
      <c r="B2" s="12"/>
      <c r="D2" s="96"/>
      <c r="E2" s="12"/>
      <c r="F2" s="97"/>
      <c r="G2" s="12"/>
      <c r="H2" s="98"/>
      <c r="I2" s="12"/>
      <c r="J2" s="12"/>
      <c r="K2" s="12"/>
      <c r="L2" s="12"/>
      <c r="M2" s="12"/>
      <c r="N2" s="12"/>
      <c r="O2" s="12"/>
      <c r="T2" s="93"/>
      <c r="U2" s="93"/>
    </row>
    <row r="3" spans="1:21" s="8" customFormat="1" ht="30" customHeight="1" x14ac:dyDescent="0.2">
      <c r="A3" s="95" t="s">
        <v>1</v>
      </c>
      <c r="B3" s="95" t="s">
        <v>2</v>
      </c>
      <c r="C3" s="95" t="s">
        <v>3</v>
      </c>
      <c r="D3" s="95" t="s">
        <v>4</v>
      </c>
      <c r="E3" s="95" t="s">
        <v>5</v>
      </c>
      <c r="F3" s="95" t="s">
        <v>6</v>
      </c>
      <c r="G3" s="95" t="s">
        <v>7</v>
      </c>
      <c r="H3" s="94" t="s">
        <v>8</v>
      </c>
      <c r="I3" s="95" t="s">
        <v>9</v>
      </c>
      <c r="J3" s="95" t="s">
        <v>10</v>
      </c>
      <c r="K3" s="95" t="s">
        <v>11</v>
      </c>
      <c r="L3" s="95" t="s">
        <v>12</v>
      </c>
      <c r="M3" s="95" t="s">
        <v>13</v>
      </c>
      <c r="N3" s="95" t="s">
        <v>14</v>
      </c>
      <c r="O3" s="95" t="s">
        <v>15</v>
      </c>
      <c r="P3" s="95" t="s">
        <v>16</v>
      </c>
      <c r="Q3" s="95" t="s">
        <v>17</v>
      </c>
      <c r="T3" t="s">
        <v>18</v>
      </c>
      <c r="U3" s="8">
        <f>COUNT($T:$T)</f>
        <v>92</v>
      </c>
    </row>
    <row r="4" spans="1:21" s="8" customFormat="1" ht="69.95" customHeight="1" x14ac:dyDescent="0.2">
      <c r="A4" s="99">
        <f ca="1">Data!H4</f>
        <v>1</v>
      </c>
      <c r="B4" s="99">
        <f ca="1">Data!I4</f>
        <v>6007</v>
      </c>
      <c r="C4" s="99" t="str">
        <f ca="1">Data!J4</f>
        <v>VACA</v>
      </c>
      <c r="D4" s="99" t="str">
        <f ca="1">IF($C4="","",VLOOKUP($C4,projectList[],2,0))</f>
        <v>VACA</v>
      </c>
      <c r="E4" s="99" t="str">
        <f ca="1">IF($C4="","",VLOOKUP($C4,projectList[],3,0))</f>
        <v>VACA</v>
      </c>
      <c r="F4" s="99" t="str">
        <f ca="1">UPPER(IF($C4="","",
IF(OR($C4="DOWN",$C4="PARK",$C4="VACA",$C4="OFF",$C4="CC"),$C4,
IF($I4="","FULL LOAD OF ",IF(ISNUMBER($I4),$I4&amp;" TONS OF ","FULL LOAD OF "))&amp;
IF($J4="",VLOOKUP($C4,projectList[],4,0),$J4)&amp;
IF($K4="",""," - PO # "&amp;$K4)&amp;
IF($L4="",""," - "&amp;$L4)&amp;
IF($M4="",""," - LOT: "&amp;$M4)&amp;
IF($N4="","",", QTY: "&amp;$N4&amp;" TONS")&amp;
IF($O4="",""," - CONTACT: "&amp;$O4)
)))</f>
        <v>VACA</v>
      </c>
      <c r="G4" s="99" t="str">
        <f ca="1">UPPER(IF($C4="","",IF($P4="",VLOOKUP($C4,projectList[],38,0) &amp; " " &amp; VLOOKUP($C4,projectList[],39,0) &amp; IF($F4="N/A",""," FL ") &amp;VLOOKUP($C4,projectList[],40,0),$P4)))</f>
        <v xml:space="preserve">  FL </v>
      </c>
      <c r="H4" s="100">
        <f ca="1">IF($A4="","",VLOOKUP($C4,projectList[],5,0))</f>
        <v>0</v>
      </c>
      <c r="I4" s="114"/>
      <c r="J4" s="68"/>
      <c r="K4" s="68"/>
      <c r="L4" s="68"/>
      <c r="M4" s="68"/>
      <c r="N4" s="68"/>
      <c r="O4" s="68"/>
      <c r="P4" s="68"/>
      <c r="Q4" s="38" t="str">
        <f ca="1">IF(generic[[#This Row],[JOB '#]]="","",VLOOKUP(generic[[#This Row],[JOB '#]],projectList[],4,0))</f>
        <v>VACA</v>
      </c>
      <c r="T4">
        <v>6007</v>
      </c>
    </row>
    <row r="5" spans="1:21" s="8" customFormat="1" ht="69.95" customHeight="1" x14ac:dyDescent="0.2">
      <c r="A5" s="99">
        <f ca="1">Data!H5</f>
        <v>1</v>
      </c>
      <c r="B5" s="99">
        <f ca="1">Data!I5</f>
        <v>6365</v>
      </c>
      <c r="C5" s="99" t="str">
        <f ca="1">Data!J5</f>
        <v>OFF</v>
      </c>
      <c r="D5" s="99" t="str">
        <f ca="1">IF($C5="","",VLOOKUP($C5,projectList[],2,0))</f>
        <v>OFF</v>
      </c>
      <c r="E5" s="99" t="str">
        <f ca="1">IF($C5="","",VLOOKUP($C5,projectList[],3,0))</f>
        <v>OFF</v>
      </c>
      <c r="F5" s="99" t="str">
        <f ca="1">UPPER(IF($C5="","",
IF(OR($C5="DOWN",$C5="PARK",$C5="VACA",$C5="OFF",$C5="CC"),$C5,
IF($I5="","FULL LOAD OF ",IF(ISNUMBER($I5),$I5&amp;" TONS OF ","FULL LOAD OF "))&amp;
IF($J5="",VLOOKUP($C5,projectList[],4,0),$J5)&amp;
IF($K5="",""," - PO # "&amp;$K5)&amp;
IF($L5="",""," - "&amp;$L5)&amp;
IF($M5="",""," - LOT: "&amp;$M5)&amp;
IF($N5="","",", QTY: "&amp;$N5&amp;" TONS")&amp;
IF($O5="",""," - CONTACT: "&amp;$O5)
)))</f>
        <v>OFF</v>
      </c>
      <c r="G5" s="99" t="str">
        <f ca="1">UPPER(IF($C5="","",IF($P5="",VLOOKUP($C5,projectList[],38,0) &amp; " " &amp; VLOOKUP($C5,projectList[],39,0) &amp; IF($F5="N/A",""," FL ") &amp;VLOOKUP($C5,projectList[],40,0),$P5)))</f>
        <v xml:space="preserve">  FL </v>
      </c>
      <c r="H5" s="100">
        <f ca="1">IF($A5="","",VLOOKUP($C5,projectList[],5,0))</f>
        <v>0</v>
      </c>
      <c r="I5" s="114"/>
      <c r="J5" s="68"/>
      <c r="K5" s="68"/>
      <c r="L5" s="68"/>
      <c r="M5" s="68"/>
      <c r="N5" s="68"/>
      <c r="O5" s="68"/>
      <c r="P5" s="68"/>
      <c r="Q5" s="38" t="str">
        <f ca="1">IF(generic[[#This Row],[JOB '#]]="","",VLOOKUP(generic[[#This Row],[JOB '#]],projectList[],4,0))</f>
        <v>OFF</v>
      </c>
      <c r="T5">
        <v>6028</v>
      </c>
    </row>
    <row r="6" spans="1:21" s="8" customFormat="1" ht="69.95" customHeight="1" x14ac:dyDescent="0.2">
      <c r="A6" s="99">
        <f ca="1">Data!H6</f>
        <v>1</v>
      </c>
      <c r="B6" s="99">
        <f ca="1">Data!I6</f>
        <v>6245</v>
      </c>
      <c r="C6" s="99" t="str">
        <f ca="1">Data!J6</f>
        <v>DOWN</v>
      </c>
      <c r="D6" s="99" t="str">
        <f ca="1">IF($C6="","",VLOOKUP($C6,projectList[],2,0))</f>
        <v>DOWN</v>
      </c>
      <c r="E6" s="99" t="str">
        <f ca="1">IF($C6="","",VLOOKUP($C6,projectList[],3,0))</f>
        <v>DOWN</v>
      </c>
      <c r="F6" s="99" t="str">
        <f ca="1">UPPER(IF($C6="","",
IF(OR($C6="DOWN",$C6="PARK",$C6="VACA",$C6="OFF",$C6="CC"),$C6,
IF($I6="","FULL LOAD OF ",IF(ISNUMBER($I6),$I6&amp;" TONS OF ","FULL LOAD OF "))&amp;
IF($J6="",VLOOKUP($C6,projectList[],4,0),$J6)&amp;
IF($K6="",""," - PO # "&amp;$K6)&amp;
IF($L6="",""," - "&amp;$L6)&amp;
IF($M6="",""," - LOT: "&amp;$M6)&amp;
IF($N6="","",", QTY: "&amp;$N6&amp;" TONS")&amp;
IF($O6="",""," - CONTACT: "&amp;$O6)
)))</f>
        <v>DOWN</v>
      </c>
      <c r="G6" s="99" t="str">
        <f ca="1">UPPER(IF($C6="","",IF($P6="",VLOOKUP($C6,projectList[],38,0) &amp; " " &amp; VLOOKUP($C6,projectList[],39,0) &amp; IF($F6="N/A",""," FL ") &amp;VLOOKUP($C6,projectList[],40,0),$P6)))</f>
        <v xml:space="preserve">  FL </v>
      </c>
      <c r="H6" s="100">
        <f ca="1">IF($A6="","",VLOOKUP($C6,projectList[],5,0))</f>
        <v>0</v>
      </c>
      <c r="I6" s="114"/>
      <c r="J6" s="68"/>
      <c r="K6" s="68"/>
      <c r="L6" s="68"/>
      <c r="M6" s="68"/>
      <c r="N6" s="68"/>
      <c r="O6" s="68"/>
      <c r="P6" s="68"/>
      <c r="Q6" s="38" t="str">
        <f ca="1">IF(generic[[#This Row],[JOB '#]]="","",VLOOKUP(generic[[#This Row],[JOB '#]],projectList[],4,0))</f>
        <v>DOWN</v>
      </c>
      <c r="T6">
        <v>6122</v>
      </c>
    </row>
    <row r="7" spans="1:21" s="8" customFormat="1" ht="69.95" customHeight="1" x14ac:dyDescent="0.2">
      <c r="A7" s="99">
        <f ca="1">Data!H7</f>
        <v>1</v>
      </c>
      <c r="B7" s="99">
        <f ca="1">Data!I7</f>
        <v>6438</v>
      </c>
      <c r="C7" s="99" t="str">
        <f ca="1">Data!J7</f>
        <v>DOWN</v>
      </c>
      <c r="D7" s="99" t="str">
        <f ca="1">IF($C7="","",VLOOKUP($C7,projectList[],2,0))</f>
        <v>DOWN</v>
      </c>
      <c r="E7" s="99" t="str">
        <f ca="1">IF($C7="","",VLOOKUP($C7,projectList[],3,0))</f>
        <v>DOWN</v>
      </c>
      <c r="F7" s="99" t="str">
        <f ca="1">UPPER(IF($C7="","",
IF(OR($C7="DOWN",$C7="PARK",$C7="VACA",$C7="OFF",$C7="CC"),$C7,
IF($I7="","FULL LOAD OF ",IF(ISNUMBER($I7),$I7&amp;" TONS OF ","FULL LOAD OF "))&amp;
IF($J7="",VLOOKUP($C7,projectList[],4,0),$J7)&amp;
IF($K7="",""," - PO # "&amp;$K7)&amp;
IF($L7="",""," - "&amp;$L7)&amp;
IF($M7="",""," - LOT: "&amp;$M7)&amp;
IF($N7="","",", QTY: "&amp;$N7&amp;" TONS")&amp;
IF($O7="",""," - CONTACT: "&amp;$O7)
)))</f>
        <v>DOWN</v>
      </c>
      <c r="G7" s="99" t="str">
        <f ca="1">UPPER(IF($C7="","",IF($P7="",VLOOKUP($C7,projectList[],38,0) &amp; " " &amp; VLOOKUP($C7,projectList[],39,0) &amp; IF($F7="N/A",""," FL ") &amp;VLOOKUP($C7,projectList[],40,0),$P7)))</f>
        <v xml:space="preserve">  FL </v>
      </c>
      <c r="H7" s="100">
        <f ca="1">IF($A7="","",VLOOKUP($C7,projectList[],5,0))</f>
        <v>0</v>
      </c>
      <c r="I7" s="114"/>
      <c r="J7" s="68"/>
      <c r="K7" s="68"/>
      <c r="L7" s="68"/>
      <c r="M7" s="68"/>
      <c r="N7" s="68"/>
      <c r="O7" s="68"/>
      <c r="P7" s="68"/>
      <c r="Q7" s="38" t="str">
        <f ca="1">IF(generic[[#This Row],[JOB '#]]="","",VLOOKUP(generic[[#This Row],[JOB '#]],projectList[],4,0))</f>
        <v>DOWN</v>
      </c>
      <c r="T7">
        <v>6126</v>
      </c>
    </row>
    <row r="8" spans="1:21" s="8" customFormat="1" ht="69.95" customHeight="1" x14ac:dyDescent="0.2">
      <c r="A8" s="99">
        <f ca="1">Data!H8</f>
        <v>1</v>
      </c>
      <c r="B8" s="99">
        <f ca="1">Data!I8</f>
        <v>6434</v>
      </c>
      <c r="C8" s="99" t="str">
        <f ca="1">Data!J8</f>
        <v>VACA</v>
      </c>
      <c r="D8" s="99" t="str">
        <f ca="1">IF($C8="","",VLOOKUP($C8,projectList[],2,0))</f>
        <v>VACA</v>
      </c>
      <c r="E8" s="99" t="str">
        <f ca="1">IF($C8="","",VLOOKUP($C8,projectList[],3,0))</f>
        <v>VACA</v>
      </c>
      <c r="F8" s="99" t="str">
        <f ca="1">UPPER(IF($C8="","",
IF(OR($C8="DOWN",$C8="PARK",$C8="VACA",$C8="OFF",$C8="CC"),$C8,
IF($I8="","FULL LOAD OF ",IF(ISNUMBER($I8),$I8&amp;" TONS OF ","FULL LOAD OF "))&amp;
IF($J8="",VLOOKUP($C8,projectList[],4,0),$J8)&amp;
IF($K8="",""," - PO # "&amp;$K8)&amp;
IF($L8="",""," - "&amp;$L8)&amp;
IF($M8="",""," - LOT: "&amp;$M8)&amp;
IF($N8="","",", QTY: "&amp;$N8&amp;" TONS")&amp;
IF($O8="",""," - CONTACT: "&amp;$O8)
)))</f>
        <v>VACA</v>
      </c>
      <c r="G8" s="99" t="str">
        <f ca="1">UPPER(IF($C8="","",IF($P8="",VLOOKUP($C8,projectList[],38,0) &amp; " " &amp; VLOOKUP($C8,projectList[],39,0) &amp; IF($F8="N/A",""," FL ") &amp;VLOOKUP($C8,projectList[],40,0),$P8)))</f>
        <v xml:space="preserve">  FL </v>
      </c>
      <c r="H8" s="100">
        <f ca="1">IF($A8="","",VLOOKUP($C8,projectList[],5,0))</f>
        <v>0</v>
      </c>
      <c r="I8" s="114"/>
      <c r="J8" s="68"/>
      <c r="K8" s="68"/>
      <c r="L8" s="68"/>
      <c r="M8" s="68"/>
      <c r="N8" s="68"/>
      <c r="O8" s="68"/>
      <c r="P8" s="68"/>
      <c r="Q8" s="38" t="str">
        <f ca="1">IF(generic[[#This Row],[JOB '#]]="","",VLOOKUP(generic[[#This Row],[JOB '#]],projectList[],4,0))</f>
        <v>VACA</v>
      </c>
      <c r="T8">
        <v>6147</v>
      </c>
    </row>
    <row r="9" spans="1:21" s="8" customFormat="1" ht="69.95" customHeight="1" x14ac:dyDescent="0.2">
      <c r="A9" s="99">
        <f ca="1">Data!H9</f>
        <v>1</v>
      </c>
      <c r="B9" s="99">
        <f ca="1">Data!I9</f>
        <v>6326</v>
      </c>
      <c r="C9" s="99" t="str">
        <f ca="1">Data!J9</f>
        <v>DOWN</v>
      </c>
      <c r="D9" s="99" t="str">
        <f ca="1">IF($C9="","",VLOOKUP($C9,projectList[],2,0))</f>
        <v>DOWN</v>
      </c>
      <c r="E9" s="99" t="str">
        <f ca="1">IF($C9="","",VLOOKUP($C9,projectList[],3,0))</f>
        <v>DOWN</v>
      </c>
      <c r="F9" s="99" t="str">
        <f ca="1">UPPER(IF($C9="","",
IF(OR($C9="DOWN",$C9="PARK",$C9="VACA",$C9="OFF",$C9="CC"),$C9,
IF($I9="","FULL LOAD OF ",IF(ISNUMBER($I9),$I9&amp;" TONS OF ","FULL LOAD OF "))&amp;
IF($J9="",VLOOKUP($C9,projectList[],4,0),$J9)&amp;
IF($K9="",""," - PO # "&amp;$K9)&amp;
IF($L9="",""," - "&amp;$L9)&amp;
IF($M9="",""," - LOT: "&amp;$M9)&amp;
IF($N9="","",", QTY: "&amp;$N9&amp;" TONS")&amp;
IF($O9="",""," - CONTACT: "&amp;$O9)
)))</f>
        <v>DOWN</v>
      </c>
      <c r="G9" s="99" t="str">
        <f ca="1">UPPER(IF($C9="","",IF($P9="",VLOOKUP($C9,projectList[],38,0) &amp; " " &amp; VLOOKUP($C9,projectList[],39,0) &amp; IF($F9="N/A",""," FL ") &amp;VLOOKUP($C9,projectList[],40,0),$P9)))</f>
        <v xml:space="preserve">  FL </v>
      </c>
      <c r="H9" s="100">
        <f ca="1">IF($A9="","",VLOOKUP($C9,projectList[],5,0))</f>
        <v>0</v>
      </c>
      <c r="I9" s="114"/>
      <c r="J9" s="68"/>
      <c r="K9" s="68"/>
      <c r="L9" s="68"/>
      <c r="M9" s="68"/>
      <c r="N9" s="68"/>
      <c r="O9" s="68"/>
      <c r="P9" s="68"/>
      <c r="Q9" s="38" t="str">
        <f ca="1">IF(generic[[#This Row],[JOB '#]]="","",VLOOKUP(generic[[#This Row],[JOB '#]],projectList[],4,0))</f>
        <v>DOWN</v>
      </c>
      <c r="T9">
        <v>6157</v>
      </c>
    </row>
    <row r="10" spans="1:21" s="8" customFormat="1" ht="69.95" customHeight="1" x14ac:dyDescent="0.2">
      <c r="A10" s="99">
        <f ca="1">Data!H10</f>
        <v>1</v>
      </c>
      <c r="B10" s="99">
        <f ca="1">Data!I10</f>
        <v>6177</v>
      </c>
      <c r="C10" s="99" t="str">
        <f ca="1">Data!J10</f>
        <v>OFF</v>
      </c>
      <c r="D10" s="99" t="str">
        <f ca="1">IF($C10="","",VLOOKUP($C10,projectList[],2,0))</f>
        <v>OFF</v>
      </c>
      <c r="E10" s="99" t="str">
        <f ca="1">IF($C10="","",VLOOKUP($C10,projectList[],3,0))</f>
        <v>OFF</v>
      </c>
      <c r="F10" s="99" t="str">
        <f ca="1">UPPER(IF($C10="","",
IF(OR($C10="DOWN",$C10="PARK",$C10="VACA",$C10="OFF",$C10="CC"),$C10,
IF($I10="","FULL LOAD OF ",IF(ISNUMBER($I10),$I10&amp;" TONS OF ","FULL LOAD OF "))&amp;
IF($J10="",VLOOKUP($C10,projectList[],4,0),$J10)&amp;
IF($K10="",""," - PO # "&amp;$K10)&amp;
IF($L10="",""," - "&amp;$L10)&amp;
IF($M10="",""," - LOT: "&amp;$M10)&amp;
IF($N10="","",", QTY: "&amp;$N10&amp;" TONS")&amp;
IF($O10="",""," - CONTACT: "&amp;$O10)
)))</f>
        <v>OFF</v>
      </c>
      <c r="G10" s="99" t="str">
        <f ca="1">UPPER(IF($C10="","",IF($P10="",VLOOKUP($C10,projectList[],38,0) &amp; " " &amp; VLOOKUP($C10,projectList[],39,0) &amp; IF($F10="N/A",""," FL ") &amp;VLOOKUP($C10,projectList[],40,0),$P10)))</f>
        <v xml:space="preserve">  FL </v>
      </c>
      <c r="H10" s="100">
        <f ca="1">IF($A10="","",VLOOKUP($C10,projectList[],5,0))</f>
        <v>0</v>
      </c>
      <c r="I10" s="114"/>
      <c r="J10" s="68"/>
      <c r="K10" s="68"/>
      <c r="L10" s="68"/>
      <c r="M10" s="68"/>
      <c r="N10" s="68"/>
      <c r="O10" s="68"/>
      <c r="P10" s="68"/>
      <c r="Q10" s="38" t="str">
        <f ca="1">IF(generic[[#This Row],[JOB '#]]="","",VLOOKUP(generic[[#This Row],[JOB '#]],projectList[],4,0))</f>
        <v>OFF</v>
      </c>
      <c r="T10">
        <v>6173</v>
      </c>
    </row>
    <row r="11" spans="1:21" s="8" customFormat="1" ht="69.95" customHeight="1" x14ac:dyDescent="0.2">
      <c r="A11" s="99">
        <f ca="1">Data!H11</f>
        <v>1</v>
      </c>
      <c r="B11" s="99">
        <f ca="1">Data!I11</f>
        <v>6287</v>
      </c>
      <c r="C11" s="99" t="str">
        <f ca="1">Data!J11</f>
        <v>PARK</v>
      </c>
      <c r="D11" s="99" t="str">
        <f ca="1">IF($C11="","",VLOOKUP($C11,projectList[],2,0))</f>
        <v>PARK</v>
      </c>
      <c r="E11" s="99" t="str">
        <f ca="1">IF($C11="","",VLOOKUP($C11,projectList[],3,0))</f>
        <v>PARK</v>
      </c>
      <c r="F11" s="99" t="str">
        <f ca="1">UPPER(IF($C11="","",
IF(OR($C11="DOWN",$C11="PARK",$C11="VACA",$C11="OFF",$C11="CC"),$C11,
IF($I11="","FULL LOAD OF ",IF(ISNUMBER($I11),$I11&amp;" TONS OF ","FULL LOAD OF "))&amp;
IF($J11="",VLOOKUP($C11,projectList[],4,0),$J11)&amp;
IF($K11="",""," - PO # "&amp;$K11)&amp;
IF($L11="",""," - "&amp;$L11)&amp;
IF($M11="",""," - LOT: "&amp;$M11)&amp;
IF($N11="","",", QTY: "&amp;$N11&amp;" TONS")&amp;
IF($O11="",""," - CONTACT: "&amp;$O11)
)))</f>
        <v>PARK</v>
      </c>
      <c r="G11" s="99" t="str">
        <f ca="1">UPPER(IF($C11="","",IF($P11="",VLOOKUP($C11,projectList[],38,0) &amp; " " &amp; VLOOKUP($C11,projectList[],39,0) &amp; IF($F11="N/A",""," FL ") &amp;VLOOKUP($C11,projectList[],40,0),$P11)))</f>
        <v xml:space="preserve">  FL </v>
      </c>
      <c r="H11" s="100">
        <f ca="1">IF($A11="","",VLOOKUP($C11,projectList[],5,0))</f>
        <v>0</v>
      </c>
      <c r="I11" s="114"/>
      <c r="J11" s="68"/>
      <c r="K11" s="68" t="s">
        <v>806</v>
      </c>
      <c r="L11" s="68"/>
      <c r="M11" s="68"/>
      <c r="N11" s="68"/>
      <c r="O11" s="68"/>
      <c r="P11" s="68"/>
      <c r="Q11" s="38" t="str">
        <f ca="1">IF(generic[[#This Row],[JOB '#]]="","",VLOOKUP(generic[[#This Row],[JOB '#]],projectList[],4,0))</f>
        <v>PARK</v>
      </c>
      <c r="T11">
        <v>6177</v>
      </c>
    </row>
    <row r="12" spans="1:21" s="8" customFormat="1" ht="69.95" customHeight="1" x14ac:dyDescent="0.2">
      <c r="A12" s="99">
        <f ca="1">Data!H12</f>
        <v>1</v>
      </c>
      <c r="B12" s="99">
        <f ca="1">Data!I12</f>
        <v>6430</v>
      </c>
      <c r="C12" s="99" t="str">
        <f ca="1">Data!J12</f>
        <v>PARK</v>
      </c>
      <c r="D12" s="99" t="str">
        <f ca="1">IF($C12="","",VLOOKUP($C12,projectList[],2,0))</f>
        <v>PARK</v>
      </c>
      <c r="E12" s="99" t="str">
        <f ca="1">IF($C12="","",VLOOKUP($C12,projectList[],3,0))</f>
        <v>PARK</v>
      </c>
      <c r="F12" s="99" t="str">
        <f ca="1">UPPER(IF($C12="","",
IF(OR($C12="DOWN",$C12="PARK",$C12="VACA",$C12="OFF",$C12="CC"),$C12,
IF($I12="","FULL LOAD OF ",IF(ISNUMBER($I12),$I12&amp;" TONS OF ","FULL LOAD OF "))&amp;
IF($J12="",VLOOKUP($C12,projectList[],4,0),$J12)&amp;
IF($K12="",""," - PO # "&amp;$K12)&amp;
IF($L12="",""," - "&amp;$L12)&amp;
IF($M12="",""," - LOT: "&amp;$M12)&amp;
IF($N12="","",", QTY: "&amp;$N12&amp;" TONS")&amp;
IF($O12="",""," - CONTACT: "&amp;$O12)
)))</f>
        <v>PARK</v>
      </c>
      <c r="G12" s="99" t="str">
        <f ca="1">UPPER(IF($C12="","",IF($P12="",VLOOKUP($C12,projectList[],38,0) &amp; " " &amp; VLOOKUP($C12,projectList[],39,0) &amp; IF($F12="N/A",""," FL ") &amp;VLOOKUP($C12,projectList[],40,0),$P12)))</f>
        <v xml:space="preserve">  FL </v>
      </c>
      <c r="H12" s="100">
        <f ca="1">IF($A12="","",VLOOKUP($C12,projectList[],5,0))</f>
        <v>0</v>
      </c>
      <c r="I12" s="114"/>
      <c r="J12" s="68"/>
      <c r="K12" s="68"/>
      <c r="L12" s="68"/>
      <c r="M12" s="68"/>
      <c r="N12" s="68"/>
      <c r="O12" s="68"/>
      <c r="P12" s="68"/>
      <c r="Q12" s="38" t="str">
        <f ca="1">IF(generic[[#This Row],[JOB '#]]="","",VLOOKUP(generic[[#This Row],[JOB '#]],projectList[],4,0))</f>
        <v>PARK</v>
      </c>
      <c r="T12">
        <v>6183</v>
      </c>
    </row>
    <row r="13" spans="1:21" s="8" customFormat="1" ht="69.95" customHeight="1" x14ac:dyDescent="0.2">
      <c r="A13" s="99">
        <f ca="1">Data!H13</f>
        <v>1</v>
      </c>
      <c r="B13" s="99">
        <f ca="1">Data!I13</f>
        <v>6491</v>
      </c>
      <c r="C13" s="99" t="str">
        <f ca="1">Data!J13</f>
        <v>PARK</v>
      </c>
      <c r="D13" s="99" t="str">
        <f ca="1">IF($C13="","",VLOOKUP($C13,projectList[],2,0))</f>
        <v>PARK</v>
      </c>
      <c r="E13" s="99" t="str">
        <f ca="1">IF($C13="","",VLOOKUP($C13,projectList[],3,0))</f>
        <v>PARK</v>
      </c>
      <c r="F13" s="99" t="str">
        <f ca="1">UPPER(IF($C13="","",
IF(OR($C13="DOWN",$C13="PARK",$C13="VACA",$C13="OFF",$C13="CC"),$C13,
IF($I13="","FULL LOAD OF ",IF(ISNUMBER($I13),$I13&amp;" TONS OF ","FULL LOAD OF "))&amp;
IF($J13="",VLOOKUP($C13,projectList[],4,0),$J13)&amp;
IF($K13="",""," - PO # "&amp;$K13)&amp;
IF($L13="",""," - "&amp;$L13)&amp;
IF($M13="",""," - LOT: "&amp;$M13)&amp;
IF($N13="","",", QTY: "&amp;$N13&amp;" TONS")&amp;
IF($O13="",""," - CONTACT: "&amp;$O13)
)))</f>
        <v>PARK</v>
      </c>
      <c r="G13" s="99" t="str">
        <f ca="1">UPPER(IF($C13="","",IF($P13="",VLOOKUP($C13,projectList[],38,0) &amp; " " &amp; VLOOKUP($C13,projectList[],39,0) &amp; IF($F13="N/A",""," FL ") &amp;VLOOKUP($C13,projectList[],40,0),$P13)))</f>
        <v xml:space="preserve">  FL </v>
      </c>
      <c r="H13" s="100">
        <f ca="1">IF($A13="","",VLOOKUP($C13,projectList[],5,0))</f>
        <v>0</v>
      </c>
      <c r="I13" s="114"/>
      <c r="J13" s="68"/>
      <c r="K13" s="68"/>
      <c r="L13" s="68"/>
      <c r="M13" s="68"/>
      <c r="N13" s="68"/>
      <c r="O13" s="68"/>
      <c r="P13" s="68"/>
      <c r="Q13" s="38" t="str">
        <f ca="1">IF(generic[[#This Row],[JOB '#]]="","",VLOOKUP(generic[[#This Row],[JOB '#]],projectList[],4,0))</f>
        <v>PARK</v>
      </c>
      <c r="T13">
        <v>6210</v>
      </c>
    </row>
    <row r="14" spans="1:21" s="8" customFormat="1" ht="69.95" customHeight="1" x14ac:dyDescent="0.2">
      <c r="A14" s="99" t="str">
        <f ca="1">Data!H14</f>
        <v/>
      </c>
      <c r="B14" s="99" t="str">
        <f ca="1">Data!I14</f>
        <v/>
      </c>
      <c r="C14" s="99" t="str">
        <f ca="1">Data!J14</f>
        <v/>
      </c>
      <c r="D14" s="99" t="str">
        <f ca="1">IF($C14="","",VLOOKUP($C14,projectList[],2,0))</f>
        <v/>
      </c>
      <c r="E14" s="99" t="str">
        <f ca="1">IF($C14="","",VLOOKUP($C14,projectList[],3,0))</f>
        <v/>
      </c>
      <c r="F14" s="99" t="str">
        <f ca="1">UPPER(IF($C14="","",
IF(OR($C14="DOWN",$C14="PARK",$C14="VACA",$C14="OFF",$C14="CC"),$C14,
IF($I14="","FULL LOAD OF ",IF(ISNUMBER($I14),$I14&amp;" TONS OF ","FULL LOAD OF "))&amp;
IF($J14="",VLOOKUP($C14,projectList[],4,0),$J14)&amp;
IF($K14="",""," - PO # "&amp;$K14)&amp;
IF($L14="",""," - "&amp;$L14)&amp;
IF($M14="",""," - LOT: "&amp;$M14)&amp;
IF($N14="","",", QTY: "&amp;$N14&amp;" TONS")&amp;
IF($O14="",""," - CONTACT: "&amp;$O14)
)))</f>
        <v/>
      </c>
      <c r="G14" s="99" t="str">
        <f ca="1">UPPER(IF($C14="","",IF($P14="",VLOOKUP($C14,projectList[],38,0) &amp; " " &amp; VLOOKUP($C14,projectList[],39,0) &amp; IF($F14="N/A",""," FL ") &amp;VLOOKUP($C14,projectList[],40,0),$P14)))</f>
        <v/>
      </c>
      <c r="H14" s="100" t="str">
        <f ca="1">IF($A14="","",VLOOKUP($C14,projectList[],5,0))</f>
        <v/>
      </c>
      <c r="I14" s="114"/>
      <c r="J14" s="68"/>
      <c r="K14" s="68"/>
      <c r="L14" s="68"/>
      <c r="M14" s="68"/>
      <c r="N14" s="68"/>
      <c r="O14" s="68"/>
      <c r="P14" s="68"/>
      <c r="Q14" s="38" t="str">
        <f ca="1">IF(generic[[#This Row],[JOB '#]]="","",VLOOKUP(generic[[#This Row],[JOB '#]],projectList[],4,0))</f>
        <v/>
      </c>
      <c r="T14">
        <v>6225</v>
      </c>
    </row>
    <row r="15" spans="1:21" s="8" customFormat="1" ht="69.95" customHeight="1" x14ac:dyDescent="0.2">
      <c r="A15" s="99" t="str">
        <f ca="1">Data!H15</f>
        <v/>
      </c>
      <c r="B15" s="99" t="str">
        <f ca="1">Data!I15</f>
        <v/>
      </c>
      <c r="C15" s="99" t="str">
        <f ca="1">Data!J15</f>
        <v/>
      </c>
      <c r="D15" s="99" t="str">
        <f ca="1">IF($C15="","",VLOOKUP($C15,projectList[],2,0))</f>
        <v/>
      </c>
      <c r="E15" s="99" t="str">
        <f ca="1">IF($C15="","",VLOOKUP($C15,projectList[],3,0))</f>
        <v/>
      </c>
      <c r="F15" s="99" t="str">
        <f ca="1">UPPER(IF($C15="","",
IF(OR($C15="DOWN",$C15="PARK",$C15="VACA",$C15="OFF",$C15="CC"),$C15,
IF($I15="","FULL LOAD OF ",IF(ISNUMBER($I15),$I15&amp;" TONS OF ","FULL LOAD OF "))&amp;
IF($J15="",VLOOKUP($C15,projectList[],4,0),$J15)&amp;
IF($K15="",""," - PO # "&amp;$K15)&amp;
IF($L15="",""," - "&amp;$L15)&amp;
IF($M15="",""," - LOT: "&amp;$M15)&amp;
IF($N15="","",", QTY: "&amp;$N15&amp;" TONS")&amp;
IF($O15="",""," - CONTACT: "&amp;$O15)
)))</f>
        <v/>
      </c>
      <c r="G15" s="99" t="str">
        <f ca="1">UPPER(IF($C15="","",IF($P15="",VLOOKUP($C15,projectList[],38,0) &amp; " " &amp; VLOOKUP($C15,projectList[],39,0) &amp; IF($F15="N/A",""," FL ") &amp;VLOOKUP($C15,projectList[],40,0),$P15)))</f>
        <v/>
      </c>
      <c r="H15" s="100" t="str">
        <f ca="1">IF($A15="","",VLOOKUP($C15,projectList[],5,0))</f>
        <v/>
      </c>
      <c r="I15" s="114"/>
      <c r="J15" s="68"/>
      <c r="K15" s="68"/>
      <c r="L15" s="68"/>
      <c r="M15" s="68"/>
      <c r="N15" s="68"/>
      <c r="O15" s="68"/>
      <c r="P15" s="68"/>
      <c r="Q15" s="38" t="str">
        <f ca="1">IF(generic[[#This Row],[JOB '#]]="","",VLOOKUP(generic[[#This Row],[JOB '#]],projectList[],4,0))</f>
        <v/>
      </c>
      <c r="T15">
        <v>6233</v>
      </c>
    </row>
    <row r="16" spans="1:21" s="8" customFormat="1" ht="69.95" customHeight="1" x14ac:dyDescent="0.2">
      <c r="A16" s="99" t="str">
        <f ca="1">Data!H16</f>
        <v/>
      </c>
      <c r="B16" s="99" t="str">
        <f ca="1">Data!I16</f>
        <v/>
      </c>
      <c r="C16" s="99" t="str">
        <f ca="1">Data!J16</f>
        <v/>
      </c>
      <c r="D16" s="99" t="str">
        <f ca="1">IF($C16="","",VLOOKUP($C16,projectList[],2,0))</f>
        <v/>
      </c>
      <c r="E16" s="99" t="str">
        <f ca="1">IF($C16="","",VLOOKUP($C16,projectList[],3,0))</f>
        <v/>
      </c>
      <c r="F16" s="99" t="str">
        <f ca="1">UPPER(IF($C16="","",
IF(OR($C16="DOWN",$C16="PARK",$C16="VACA",$C16="OFF",$C16="CC"),$C16,
IF($I16="","FULL LOAD OF ",IF(ISNUMBER($I16),$I16&amp;" TONS OF ","FULL LOAD OF "))&amp;
IF($J16="",VLOOKUP($C16,projectList[],4,0),$J16)&amp;
IF($K16="",""," - PO # "&amp;$K16)&amp;
IF($L16="",""," - "&amp;$L16)&amp;
IF($M16="",""," - LOT: "&amp;$M16)&amp;
IF($N16="","",", QTY: "&amp;$N16&amp;" TONS")&amp;
IF($O16="",""," - CONTACT: "&amp;$O16)
)))</f>
        <v/>
      </c>
      <c r="G16" s="99" t="str">
        <f ca="1">UPPER(IF($C16="","",IF($P16="",VLOOKUP($C16,projectList[],38,0) &amp; " " &amp; VLOOKUP($C16,projectList[],39,0) &amp; IF($F16="N/A",""," FL ") &amp;VLOOKUP($C16,projectList[],40,0),$P16)))</f>
        <v/>
      </c>
      <c r="H16" s="100" t="str">
        <f ca="1">IF($A16="","",VLOOKUP($C16,projectList[],5,0))</f>
        <v/>
      </c>
      <c r="I16" s="114"/>
      <c r="J16" s="68"/>
      <c r="K16" s="68"/>
      <c r="L16" s="68"/>
      <c r="M16" s="68"/>
      <c r="N16" s="68"/>
      <c r="O16" s="68"/>
      <c r="P16" s="68"/>
      <c r="Q16" s="38" t="str">
        <f ca="1">IF(generic[[#This Row],[JOB '#]]="","",VLOOKUP(generic[[#This Row],[JOB '#]],projectList[],4,0))</f>
        <v/>
      </c>
      <c r="T16">
        <v>6245</v>
      </c>
    </row>
    <row r="17" spans="1:20" s="8" customFormat="1" ht="69.95" customHeight="1" x14ac:dyDescent="0.2">
      <c r="A17" s="99" t="str">
        <f ca="1">Data!H17</f>
        <v/>
      </c>
      <c r="B17" s="99" t="str">
        <f ca="1">Data!I17</f>
        <v/>
      </c>
      <c r="C17" s="99" t="str">
        <f ca="1">Data!J17</f>
        <v/>
      </c>
      <c r="D17" s="99" t="str">
        <f ca="1">IF($C17="","",VLOOKUP($C17,projectList[],2,0))</f>
        <v/>
      </c>
      <c r="E17" s="99" t="str">
        <f ca="1">IF($C17="","",VLOOKUP($C17,projectList[],3,0))</f>
        <v/>
      </c>
      <c r="F17" s="99" t="str">
        <f ca="1">UPPER(IF($C17="","",
IF(OR($C17="DOWN",$C17="PARK",$C17="VACA",$C17="OFF",$C17="CC"),$C17,
IF($I17="","FULL LOAD OF ",IF(ISNUMBER($I17),$I17&amp;" TONS OF ","FULL LOAD OF "))&amp;
IF($J17="",VLOOKUP($C17,projectList[],4,0),$J17)&amp;
IF($K17="",""," - PO # "&amp;$K17)&amp;
IF($L17="",""," - "&amp;$L17)&amp;
IF($M17="",""," - LOT: "&amp;$M17)&amp;
IF($N17="","",", QTY: "&amp;$N17&amp;" TONS")&amp;
IF($O17="",""," - CONTACT: "&amp;$O17)
)))</f>
        <v/>
      </c>
      <c r="G17" s="99" t="str">
        <f ca="1">UPPER(IF($C17="","",IF($P17="",VLOOKUP($C17,projectList[],38,0) &amp; " " &amp; VLOOKUP($C17,projectList[],39,0) &amp; IF($F17="N/A",""," FL ") &amp;VLOOKUP($C17,projectList[],40,0),$P17)))</f>
        <v/>
      </c>
      <c r="H17" s="100" t="str">
        <f ca="1">IF($A17="","",VLOOKUP($C17,projectList[],5,0))</f>
        <v/>
      </c>
      <c r="I17" s="114"/>
      <c r="J17" s="68"/>
      <c r="K17" s="68"/>
      <c r="L17" s="68"/>
      <c r="M17" s="68"/>
      <c r="N17" s="68"/>
      <c r="O17" s="68"/>
      <c r="P17" s="68"/>
      <c r="Q17" s="38" t="str">
        <f ca="1">IF(generic[[#This Row],[JOB '#]]="","",VLOOKUP(generic[[#This Row],[JOB '#]],projectList[],4,0))</f>
        <v/>
      </c>
      <c r="T17">
        <v>6253</v>
      </c>
    </row>
    <row r="18" spans="1:20" s="8" customFormat="1" ht="69.95" customHeight="1" x14ac:dyDescent="0.2">
      <c r="A18" s="99" t="str">
        <f ca="1">Data!H18</f>
        <v/>
      </c>
      <c r="B18" s="99" t="str">
        <f ca="1">Data!I18</f>
        <v/>
      </c>
      <c r="C18" s="99" t="str">
        <f ca="1">Data!J18</f>
        <v/>
      </c>
      <c r="D18" s="99" t="str">
        <f ca="1">IF($C18="","",VLOOKUP($C18,projectList[],2,0))</f>
        <v/>
      </c>
      <c r="E18" s="99" t="str">
        <f ca="1">IF($C18="","",VLOOKUP($C18,projectList[],3,0))</f>
        <v/>
      </c>
      <c r="F18" s="99" t="str">
        <f ca="1">UPPER(IF($C18="","",
IF(OR($C18="DOWN",$C18="PARK",$C18="VACA",$C18="OFF",$C18="CC"),$C18,
IF($I18="","FULL LOAD OF ",IF(ISNUMBER($I18),$I18&amp;" TONS OF ","FULL LOAD OF "))&amp;
IF($J18="",VLOOKUP($C18,projectList[],4,0),$J18)&amp;
IF($K18="",""," - PO # "&amp;$K18)&amp;
IF($L18="",""," - "&amp;$L18)&amp;
IF($M18="",""," - LOT: "&amp;$M18)&amp;
IF($N18="","",", QTY: "&amp;$N18&amp;" TONS")&amp;
IF($O18="",""," - CONTACT: "&amp;$O18)
)))</f>
        <v/>
      </c>
      <c r="G18" s="99" t="str">
        <f ca="1">UPPER(IF($C18="","",IF($P18="",VLOOKUP($C18,projectList[],38,0) &amp; " " &amp; VLOOKUP($C18,projectList[],39,0) &amp; IF($F18="N/A",""," FL ") &amp;VLOOKUP($C18,projectList[],40,0),$P18)))</f>
        <v/>
      </c>
      <c r="H18" s="100" t="str">
        <f ca="1">IF($A18="","",VLOOKUP($C18,projectList[],5,0))</f>
        <v/>
      </c>
      <c r="I18" s="114"/>
      <c r="J18" s="68"/>
      <c r="K18" s="68"/>
      <c r="L18" s="68"/>
      <c r="M18" s="68"/>
      <c r="N18" s="68"/>
      <c r="O18" s="68"/>
      <c r="P18" s="68"/>
      <c r="Q18" s="38" t="str">
        <f ca="1">IF(generic[[#This Row],[JOB '#]]="","",VLOOKUP(generic[[#This Row],[JOB '#]],projectList[],4,0))</f>
        <v/>
      </c>
      <c r="T18">
        <v>6256</v>
      </c>
    </row>
    <row r="19" spans="1:20" s="8" customFormat="1" ht="69.95" customHeight="1" x14ac:dyDescent="0.2">
      <c r="A19" s="99" t="str">
        <f ca="1">Data!H19</f>
        <v/>
      </c>
      <c r="B19" s="99" t="str">
        <f ca="1">Data!I19</f>
        <v/>
      </c>
      <c r="C19" s="99" t="str">
        <f ca="1">Data!J19</f>
        <v/>
      </c>
      <c r="D19" s="99" t="str">
        <f ca="1">IF($C19="","",VLOOKUP($C19,projectList[],2,0))</f>
        <v/>
      </c>
      <c r="E19" s="99" t="str">
        <f ca="1">IF($C19="","",VLOOKUP($C19,projectList[],3,0))</f>
        <v/>
      </c>
      <c r="F19" s="99" t="str">
        <f ca="1">UPPER(IF($C19="","",
IF(OR($C19="DOWN",$C19="PARK",$C19="VACA",$C19="OFF",$C19="CC"),$C19,
IF($I19="","FULL LOAD OF ",IF(ISNUMBER($I19),$I19&amp;" TONS OF ","FULL LOAD OF "))&amp;
IF($J19="",VLOOKUP($C19,projectList[],4,0),$J19)&amp;
IF($K19="",""," - PO # "&amp;$K19)&amp;
IF($L19="",""," - "&amp;$L19)&amp;
IF($M19="",""," - LOT: "&amp;$M19)&amp;
IF($N19="","",", QTY: "&amp;$N19&amp;" TONS")&amp;
IF($O19="",""," - CONTACT: "&amp;$O19)
)))</f>
        <v/>
      </c>
      <c r="G19" s="99" t="str">
        <f ca="1">UPPER(IF($C19="","",IF($P19="",VLOOKUP($C19,projectList[],38,0) &amp; " " &amp; VLOOKUP($C19,projectList[],39,0) &amp; IF($F19="N/A",""," FL ") &amp;VLOOKUP($C19,projectList[],40,0),$P19)))</f>
        <v/>
      </c>
      <c r="H19" s="100" t="str">
        <f ca="1">IF($A19="","",VLOOKUP($C19,projectList[],5,0))</f>
        <v/>
      </c>
      <c r="I19" s="114"/>
      <c r="J19" s="68"/>
      <c r="K19" s="68"/>
      <c r="L19" s="68"/>
      <c r="M19" s="68"/>
      <c r="N19" s="68"/>
      <c r="O19" s="68"/>
      <c r="P19" s="68"/>
      <c r="Q19" s="38" t="str">
        <f ca="1">IF(generic[[#This Row],[JOB '#]]="","",VLOOKUP(generic[[#This Row],[JOB '#]],projectList[],4,0))</f>
        <v/>
      </c>
      <c r="T19">
        <v>6264</v>
      </c>
    </row>
    <row r="20" spans="1:20" s="8" customFormat="1" ht="69.95" customHeight="1" x14ac:dyDescent="0.2">
      <c r="A20" s="99" t="str">
        <f ca="1">Data!H20</f>
        <v/>
      </c>
      <c r="B20" s="99" t="str">
        <f ca="1">Data!I20</f>
        <v/>
      </c>
      <c r="C20" s="99" t="str">
        <f ca="1">Data!J20</f>
        <v/>
      </c>
      <c r="D20" s="99" t="str">
        <f ca="1">IF($C20="","",VLOOKUP($C20,projectList[],2,0))</f>
        <v/>
      </c>
      <c r="E20" s="99" t="str">
        <f ca="1">IF($C20="","",VLOOKUP($C20,projectList[],3,0))</f>
        <v/>
      </c>
      <c r="F20" s="99" t="str">
        <f ca="1">UPPER(IF($C20="","",
IF(OR($C20="DOWN",$C20="PARK",$C20="VACA",$C20="OFF",$C20="CC"),$C20,
IF($I20="","FULL LOAD OF ",IF(ISNUMBER($I20),$I20&amp;" TONS OF ","FULL LOAD OF "))&amp;
IF($J20="",VLOOKUP($C20,projectList[],4,0),$J20)&amp;
IF($K20="",""," - PO # "&amp;$K20)&amp;
IF($L20="",""," - "&amp;$L20)&amp;
IF($M20="",""," - LOT: "&amp;$M20)&amp;
IF($N20="","",", QTY: "&amp;$N20&amp;" TONS")&amp;
IF($O20="",""," - CONTACT: "&amp;$O20)
)))</f>
        <v/>
      </c>
      <c r="G20" s="99" t="str">
        <f ca="1">UPPER(IF($C20="","",IF($P20="",VLOOKUP($C20,projectList[],38,0) &amp; " " &amp; VLOOKUP($C20,projectList[],39,0) &amp; IF($F20="N/A",""," FL ") &amp;VLOOKUP($C20,projectList[],40,0),$P20)))</f>
        <v/>
      </c>
      <c r="H20" s="100" t="str">
        <f ca="1">IF($A20="","",VLOOKUP($C20,projectList[],5,0))</f>
        <v/>
      </c>
      <c r="I20" s="114"/>
      <c r="J20" s="68"/>
      <c r="K20" s="68"/>
      <c r="L20" s="68"/>
      <c r="M20" s="68"/>
      <c r="N20" s="68"/>
      <c r="O20" s="68"/>
      <c r="P20" s="68"/>
      <c r="Q20" s="38" t="str">
        <f ca="1">IF(generic[[#This Row],[JOB '#]]="","",VLOOKUP(generic[[#This Row],[JOB '#]],projectList[],4,0))</f>
        <v/>
      </c>
      <c r="T20">
        <v>6280</v>
      </c>
    </row>
    <row r="21" spans="1:20" s="8" customFormat="1" ht="69.95" customHeight="1" x14ac:dyDescent="0.2">
      <c r="A21" s="99" t="str">
        <f ca="1">Data!H21</f>
        <v/>
      </c>
      <c r="B21" s="99" t="str">
        <f ca="1">Data!I21</f>
        <v/>
      </c>
      <c r="C21" s="99" t="str">
        <f ca="1">Data!J21</f>
        <v/>
      </c>
      <c r="D21" s="99" t="str">
        <f ca="1">IF($C21="","",VLOOKUP($C21,projectList[],2,0))</f>
        <v/>
      </c>
      <c r="E21" s="99" t="str">
        <f ca="1">IF($C21="","",VLOOKUP($C21,projectList[],3,0))</f>
        <v/>
      </c>
      <c r="F21" s="99" t="str">
        <f ca="1">UPPER(IF($C21="","",
IF(OR($C21="DOWN",$C21="PARK",$C21="VACA",$C21="OFF",$C21="CC"),$C21,
IF($I21="","FULL LOAD OF ",IF(ISNUMBER($I21),$I21&amp;" TONS OF ","FULL LOAD OF "))&amp;
IF($J21="",VLOOKUP($C21,projectList[],4,0),$J21)&amp;
IF($K21="",""," - PO # "&amp;$K21)&amp;
IF($L21="",""," - "&amp;$L21)&amp;
IF($M21="",""," - LOT: "&amp;$M21)&amp;
IF($N21="","",", QTY: "&amp;$N21&amp;" TONS")&amp;
IF($O21="",""," - CONTACT: "&amp;$O21)
)))</f>
        <v/>
      </c>
      <c r="G21" s="99" t="str">
        <f ca="1">UPPER(IF($C21="","",IF($P21="",VLOOKUP($C21,projectList[],38,0) &amp; " " &amp; VLOOKUP($C21,projectList[],39,0) &amp; IF($F21="N/A",""," FL ") &amp;VLOOKUP($C21,projectList[],40,0),$P21)))</f>
        <v/>
      </c>
      <c r="H21" s="100" t="str">
        <f ca="1">IF($A21="","",VLOOKUP($C21,projectList[],5,0))</f>
        <v/>
      </c>
      <c r="I21" s="114"/>
      <c r="J21" s="68"/>
      <c r="K21" s="68"/>
      <c r="L21" s="68"/>
      <c r="M21" s="68"/>
      <c r="N21" s="68"/>
      <c r="O21" s="68"/>
      <c r="P21" s="68"/>
      <c r="Q21" s="38" t="str">
        <f ca="1">IF(generic[[#This Row],[JOB '#]]="","",VLOOKUP(generic[[#This Row],[JOB '#]],projectList[],4,0))</f>
        <v/>
      </c>
      <c r="T21">
        <v>6287</v>
      </c>
    </row>
    <row r="22" spans="1:20" s="8" customFormat="1" ht="69.95" customHeight="1" x14ac:dyDescent="0.2">
      <c r="A22" s="99" t="str">
        <f ca="1">Data!H22</f>
        <v/>
      </c>
      <c r="B22" s="99" t="str">
        <f ca="1">Data!I22</f>
        <v/>
      </c>
      <c r="C22" s="99" t="str">
        <f ca="1">Data!J22</f>
        <v/>
      </c>
      <c r="D22" s="99" t="str">
        <f ca="1">IF($C22="","",VLOOKUP($C22,projectList[],2,0))</f>
        <v/>
      </c>
      <c r="E22" s="99" t="str">
        <f ca="1">IF($C22="","",VLOOKUP($C22,projectList[],3,0))</f>
        <v/>
      </c>
      <c r="F22" s="99" t="str">
        <f ca="1">UPPER(IF($C22="","",
IF(OR($C22="DOWN",$C22="PARK",$C22="VACA",$C22="OFF",$C22="CC"),$C22,
IF($I22="","FULL LOAD OF ",IF(ISNUMBER($I22),$I22&amp;" TONS OF ","FULL LOAD OF "))&amp;
IF($J22="",VLOOKUP($C22,projectList[],4,0),$J22)&amp;
IF($K22="",""," - PO # "&amp;$K22)&amp;
IF($L22="",""," - "&amp;$L22)&amp;
IF($M22="",""," - LOT: "&amp;$M22)&amp;
IF($N22="","",", QTY: "&amp;$N22&amp;" TONS")&amp;
IF($O22="",""," - CONTACT: "&amp;$O22)
)))</f>
        <v/>
      </c>
      <c r="G22" s="99" t="str">
        <f ca="1">UPPER(IF($C22="","",IF($P22="",VLOOKUP($C22,projectList[],38,0) &amp; " " &amp; VLOOKUP($C22,projectList[],39,0) &amp; IF($F22="N/A",""," FL ") &amp;VLOOKUP($C22,projectList[],40,0),$P22)))</f>
        <v/>
      </c>
      <c r="H22" s="100" t="str">
        <f ca="1">IF($A22="","",VLOOKUP($C22,projectList[],5,0))</f>
        <v/>
      </c>
      <c r="I22" s="114"/>
      <c r="J22" s="68"/>
      <c r="K22" s="68"/>
      <c r="L22" s="68"/>
      <c r="M22" s="68"/>
      <c r="N22" s="68"/>
      <c r="O22" s="68"/>
      <c r="P22" s="68"/>
      <c r="Q22" s="38" t="str">
        <f ca="1">IF(generic[[#This Row],[JOB '#]]="","",VLOOKUP(generic[[#This Row],[JOB '#]],projectList[],4,0))</f>
        <v/>
      </c>
      <c r="T22">
        <v>6290</v>
      </c>
    </row>
    <row r="23" spans="1:20" s="8" customFormat="1" ht="69.95" customHeight="1" x14ac:dyDescent="0.2">
      <c r="A23" s="99" t="str">
        <f ca="1">Data!H23</f>
        <v/>
      </c>
      <c r="B23" s="99" t="str">
        <f ca="1">Data!I23</f>
        <v/>
      </c>
      <c r="C23" s="99" t="str">
        <f ca="1">Data!J23</f>
        <v/>
      </c>
      <c r="D23" s="99" t="str">
        <f ca="1">IF($C23="","",VLOOKUP($C23,projectList[],2,0))</f>
        <v/>
      </c>
      <c r="E23" s="99" t="str">
        <f ca="1">IF($C23="","",VLOOKUP($C23,projectList[],3,0))</f>
        <v/>
      </c>
      <c r="F23" s="99" t="str">
        <f ca="1">UPPER(IF($C23="","",
IF(OR($C23="DOWN",$C23="PARK",$C23="VACA",$C23="OFF",$C23="CC"),$C23,
IF($I23="","FULL LOAD OF ",IF(ISNUMBER($I23),$I23&amp;" TONS OF ","FULL LOAD OF "))&amp;
IF($J23="",VLOOKUP($C23,projectList[],4,0),$J23)&amp;
IF($K23="",""," - PO # "&amp;$K23)&amp;
IF($L23="",""," - "&amp;$L23)&amp;
IF($M23="",""," - LOT: "&amp;$M23)&amp;
IF($N23="","",", QTY: "&amp;$N23&amp;" TONS")&amp;
IF($O23="",""," - CONTACT: "&amp;$O23)
)))</f>
        <v/>
      </c>
      <c r="G23" s="99" t="str">
        <f ca="1">UPPER(IF($C23="","",IF($P23="",VLOOKUP($C23,projectList[],38,0) &amp; " " &amp; VLOOKUP($C23,projectList[],39,0) &amp; IF($F23="N/A",""," FL ") &amp;VLOOKUP($C23,projectList[],40,0),$P23)))</f>
        <v/>
      </c>
      <c r="H23" s="100" t="str">
        <f ca="1">IF($A23="","",VLOOKUP($C23,projectList[],5,0))</f>
        <v/>
      </c>
      <c r="I23" s="114"/>
      <c r="J23" s="68"/>
      <c r="K23" s="68"/>
      <c r="L23" s="68"/>
      <c r="M23" s="68"/>
      <c r="N23" s="68"/>
      <c r="O23" s="68"/>
      <c r="P23" s="68"/>
      <c r="Q23" s="38" t="str">
        <f ca="1">IF(generic[[#This Row],[JOB '#]]="","",VLOOKUP(generic[[#This Row],[JOB '#]],projectList[],4,0))</f>
        <v/>
      </c>
      <c r="T23">
        <v>6294</v>
      </c>
    </row>
    <row r="24" spans="1:20" s="8" customFormat="1" ht="69.95" customHeight="1" x14ac:dyDescent="0.2">
      <c r="A24" s="99" t="str">
        <f ca="1">Data!H24</f>
        <v/>
      </c>
      <c r="B24" s="99" t="str">
        <f ca="1">Data!I24</f>
        <v/>
      </c>
      <c r="C24" s="99" t="str">
        <f ca="1">Data!J24</f>
        <v/>
      </c>
      <c r="D24" s="99" t="str">
        <f ca="1">IF($C24="","",VLOOKUP($C24,projectList[],2,0))</f>
        <v/>
      </c>
      <c r="E24" s="99" t="str">
        <f ca="1">IF($C24="","",VLOOKUP($C24,projectList[],3,0))</f>
        <v/>
      </c>
      <c r="F24" s="99" t="str">
        <f ca="1">UPPER(IF($C24="","",
IF(OR($C24="DOWN",$C24="PARK",$C24="VACA",$C24="OFF",$C24="CC"),$C24,
IF($I24="","FULL LOAD OF ",IF(ISNUMBER($I24),$I24&amp;" TONS OF ","FULL LOAD OF "))&amp;
IF($J24="",VLOOKUP($C24,projectList[],4,0),$J24)&amp;
IF($K24="",""," - PO # "&amp;$K24)&amp;
IF($L24="",""," - "&amp;$L24)&amp;
IF($M24="",""," - LOT: "&amp;$M24)&amp;
IF($N24="","",", QTY: "&amp;$N24&amp;" TONS")&amp;
IF($O24="",""," - CONTACT: "&amp;$O24)
)))</f>
        <v/>
      </c>
      <c r="G24" s="99" t="str">
        <f ca="1">UPPER(IF($C24="","",IF($P24="",VLOOKUP($C24,projectList[],38,0) &amp; " " &amp; VLOOKUP($C24,projectList[],39,0) &amp; IF($F24="N/A",""," FL ") &amp;VLOOKUP($C24,projectList[],40,0),$P24)))</f>
        <v/>
      </c>
      <c r="H24" s="100" t="str">
        <f ca="1">IF($A24="","",VLOOKUP($C24,projectList[],5,0))</f>
        <v/>
      </c>
      <c r="I24" s="114"/>
      <c r="J24" s="68"/>
      <c r="K24" s="68"/>
      <c r="L24" s="68"/>
      <c r="M24" s="68"/>
      <c r="N24" s="68"/>
      <c r="O24" s="68"/>
      <c r="P24" s="68"/>
      <c r="Q24" s="38" t="str">
        <f ca="1">IF(generic[[#This Row],[JOB '#]]="","",VLOOKUP(generic[[#This Row],[JOB '#]],projectList[],4,0))</f>
        <v/>
      </c>
      <c r="T24">
        <v>6300</v>
      </c>
    </row>
    <row r="25" spans="1:20" s="8" customFormat="1" ht="69.95" customHeight="1" x14ac:dyDescent="0.2">
      <c r="A25" s="99" t="str">
        <f ca="1">Data!H25</f>
        <v/>
      </c>
      <c r="B25" s="99" t="str">
        <f ca="1">Data!I25</f>
        <v/>
      </c>
      <c r="C25" s="99" t="str">
        <f ca="1">Data!J25</f>
        <v/>
      </c>
      <c r="D25" s="99" t="str">
        <f ca="1">IF($C25="","",VLOOKUP($C25,projectList[],2,0))</f>
        <v/>
      </c>
      <c r="E25" s="99" t="str">
        <f ca="1">IF($C25="","",VLOOKUP($C25,projectList[],3,0))</f>
        <v/>
      </c>
      <c r="F25" s="99" t="str">
        <f ca="1">UPPER(IF($C25="","",
IF(OR($C25="DOWN",$C25="PARK",$C25="VACA",$C25="OFF",$C25="CC"),$C25,
IF($I25="","FULL LOAD OF ",IF(ISNUMBER($I25),$I25&amp;" TONS OF ","FULL LOAD OF "))&amp;
IF($J25="",VLOOKUP($C25,projectList[],4,0),$J25)&amp;
IF($K25="",""," - PO # "&amp;$K25)&amp;
IF($L25="",""," - "&amp;$L25)&amp;
IF($M25="",""," - LOT: "&amp;$M25)&amp;
IF($N25="","",", QTY: "&amp;$N25&amp;" TONS")&amp;
IF($O25="",""," - CONTACT: "&amp;$O25)
)))</f>
        <v/>
      </c>
      <c r="G25" s="99" t="str">
        <f ca="1">UPPER(IF($C25="","",IF($P25="",VLOOKUP($C25,projectList[],38,0) &amp; " " &amp; VLOOKUP($C25,projectList[],39,0) &amp; IF($F25="N/A",""," FL ") &amp;VLOOKUP($C25,projectList[],40,0),$P25)))</f>
        <v/>
      </c>
      <c r="H25" s="100" t="str">
        <f ca="1">IF($A25="","",VLOOKUP($C25,projectList[],5,0))</f>
        <v/>
      </c>
      <c r="I25" s="114"/>
      <c r="J25" s="68"/>
      <c r="K25" s="68"/>
      <c r="L25" s="68"/>
      <c r="M25" s="68"/>
      <c r="N25" s="68"/>
      <c r="O25" s="68"/>
      <c r="P25" s="68"/>
      <c r="Q25" s="38" t="str">
        <f ca="1">IF(generic[[#This Row],[JOB '#]]="","",VLOOKUP(generic[[#This Row],[JOB '#]],projectList[],4,0))</f>
        <v/>
      </c>
      <c r="T25">
        <v>6301</v>
      </c>
    </row>
    <row r="26" spans="1:20" s="8" customFormat="1" ht="69.95" customHeight="1" x14ac:dyDescent="0.2">
      <c r="A26" s="99" t="str">
        <f ca="1">Data!H26</f>
        <v/>
      </c>
      <c r="B26" s="99" t="str">
        <f ca="1">Data!I26</f>
        <v/>
      </c>
      <c r="C26" s="99" t="str">
        <f ca="1">Data!J26</f>
        <v/>
      </c>
      <c r="D26" s="99" t="str">
        <f ca="1">IF($C26="","",VLOOKUP($C26,projectList[],2,0))</f>
        <v/>
      </c>
      <c r="E26" s="99" t="str">
        <f ca="1">IF($C26="","",VLOOKUP($C26,projectList[],3,0))</f>
        <v/>
      </c>
      <c r="F26" s="99" t="str">
        <f ca="1">UPPER(IF($C26="","",
IF(OR($C26="DOWN",$C26="PARK",$C26="VACA",$C26="OFF",$C26="CC"),$C26,
IF($I26="","FULL LOAD OF ",IF(ISNUMBER($I26),$I26&amp;" TONS OF ","FULL LOAD OF "))&amp;
IF($J26="",VLOOKUP($C26,projectList[],4,0),$J26)&amp;
IF($K26="",""," - PO # "&amp;$K26)&amp;
IF($L26="",""," - "&amp;$L26)&amp;
IF($M26="",""," - LOT: "&amp;$M26)&amp;
IF($N26="","",", QTY: "&amp;$N26&amp;" TONS")&amp;
IF($O26="",""," - CONTACT: "&amp;$O26)
)))</f>
        <v/>
      </c>
      <c r="G26" s="99" t="str">
        <f ca="1">UPPER(IF($C26="","",IF($P26="",VLOOKUP($C26,projectList[],38,0) &amp; " " &amp; VLOOKUP($C26,projectList[],39,0) &amp; IF($F26="N/A",""," FL ") &amp;VLOOKUP($C26,projectList[],40,0),$P26)))</f>
        <v/>
      </c>
      <c r="H26" s="100" t="str">
        <f ca="1">IF($A26="","",VLOOKUP($C26,projectList[],5,0))</f>
        <v/>
      </c>
      <c r="I26" s="114"/>
      <c r="J26" s="68"/>
      <c r="K26" s="68"/>
      <c r="L26" s="68"/>
      <c r="M26" s="68"/>
      <c r="N26" s="68"/>
      <c r="O26" s="68"/>
      <c r="P26" s="68"/>
      <c r="Q26" s="38" t="str">
        <f ca="1">IF(generic[[#This Row],[JOB '#]]="","",VLOOKUP(generic[[#This Row],[JOB '#]],projectList[],4,0))</f>
        <v/>
      </c>
      <c r="T26">
        <v>6306</v>
      </c>
    </row>
    <row r="27" spans="1:20" s="8" customFormat="1" ht="69.95" customHeight="1" x14ac:dyDescent="0.2">
      <c r="A27" s="99" t="str">
        <f ca="1">Data!H27</f>
        <v/>
      </c>
      <c r="B27" s="99" t="str">
        <f ca="1">Data!I27</f>
        <v/>
      </c>
      <c r="C27" s="99" t="str">
        <f ca="1">Data!J27</f>
        <v/>
      </c>
      <c r="D27" s="99" t="str">
        <f ca="1">IF($C27="","",VLOOKUP($C27,projectList[],2,0))</f>
        <v/>
      </c>
      <c r="E27" s="99" t="str">
        <f ca="1">IF($C27="","",VLOOKUP($C27,projectList[],3,0))</f>
        <v/>
      </c>
      <c r="F27" s="99" t="str">
        <f ca="1">UPPER(IF($C27="","",
IF(OR($C27="DOWN",$C27="PARK",$C27="VACA",$C27="OFF",$C27="CC"),$C27,
IF($I27="","FULL LOAD OF ",IF(ISNUMBER($I27),$I27&amp;" TONS OF ","FULL LOAD OF "))&amp;
IF($J27="",VLOOKUP($C27,projectList[],4,0),$J27)&amp;
IF($K27="",""," - PO # "&amp;$K27)&amp;
IF($L27="",""," - "&amp;$L27)&amp;
IF($M27="",""," - LOT: "&amp;$M27)&amp;
IF($N27="","",", QTY: "&amp;$N27&amp;" TONS")&amp;
IF($O27="",""," - CONTACT: "&amp;$O27)
)))</f>
        <v/>
      </c>
      <c r="G27" s="99" t="str">
        <f ca="1">UPPER(IF($C27="","",IF($P27="",VLOOKUP($C27,projectList[],38,0) &amp; " " &amp; VLOOKUP($C27,projectList[],39,0) &amp; IF($F27="N/A",""," FL ") &amp;VLOOKUP($C27,projectList[],40,0),$P27)))</f>
        <v/>
      </c>
      <c r="H27" s="100" t="str">
        <f ca="1">IF($A27="","",VLOOKUP($C27,projectList[],5,0))</f>
        <v/>
      </c>
      <c r="I27" s="114"/>
      <c r="J27" s="68"/>
      <c r="K27" s="68"/>
      <c r="L27" s="68"/>
      <c r="M27" s="68"/>
      <c r="N27" s="68"/>
      <c r="O27" s="68"/>
      <c r="P27" s="68"/>
      <c r="Q27" s="38" t="str">
        <f ca="1">IF(generic[[#This Row],[JOB '#]]="","",VLOOKUP(generic[[#This Row],[JOB '#]],projectList[],4,0))</f>
        <v/>
      </c>
      <c r="T27">
        <v>6308</v>
      </c>
    </row>
    <row r="28" spans="1:20" s="8" customFormat="1" ht="69.95" customHeight="1" x14ac:dyDescent="0.2">
      <c r="A28" s="99" t="str">
        <f ca="1">Data!H28</f>
        <v/>
      </c>
      <c r="B28" s="99" t="str">
        <f ca="1">Data!I28</f>
        <v/>
      </c>
      <c r="C28" s="99" t="str">
        <f ca="1">Data!J28</f>
        <v/>
      </c>
      <c r="D28" s="99" t="str">
        <f ca="1">IF($C28="","",VLOOKUP($C28,projectList[],2,0))</f>
        <v/>
      </c>
      <c r="E28" s="99" t="str">
        <f ca="1">IF($C28="","",VLOOKUP($C28,projectList[],3,0))</f>
        <v/>
      </c>
      <c r="F28" s="99" t="str">
        <f ca="1">UPPER(IF($C28="","",
IF(OR($C28="DOWN",$C28="PARK",$C28="VACA",$C28="OFF",$C28="CC"),$C28,
IF($I28="","FULL LOAD OF ",IF(ISNUMBER($I28),$I28&amp;" TONS OF ","FULL LOAD OF "))&amp;
IF($J28="",VLOOKUP($C28,projectList[],4,0),$J28)&amp;
IF($K28="",""," - PO # "&amp;$K28)&amp;
IF($L28="",""," - "&amp;$L28)&amp;
IF($M28="",""," - LOT: "&amp;$M28)&amp;
IF($N28="","",", QTY: "&amp;$N28&amp;" TONS")&amp;
IF($O28="",""," - CONTACT: "&amp;$O28)
)))</f>
        <v/>
      </c>
      <c r="G28" s="99" t="str">
        <f ca="1">UPPER(IF($C28="","",IF($P28="",VLOOKUP($C28,projectList[],38,0) &amp; " " &amp; VLOOKUP($C28,projectList[],39,0) &amp; IF($F28="N/A",""," FL ") &amp;VLOOKUP($C28,projectList[],40,0),$P28)))</f>
        <v/>
      </c>
      <c r="H28" s="100" t="str">
        <f ca="1">IF($A28="","",VLOOKUP($C28,projectList[],5,0))</f>
        <v/>
      </c>
      <c r="I28" s="114"/>
      <c r="J28" s="68"/>
      <c r="K28" s="68"/>
      <c r="L28" s="68"/>
      <c r="M28" s="68"/>
      <c r="N28" s="68"/>
      <c r="O28" s="68"/>
      <c r="P28" s="68"/>
      <c r="Q28" s="38" t="str">
        <f ca="1">IF(generic[[#This Row],[JOB '#]]="","",VLOOKUP(generic[[#This Row],[JOB '#]],projectList[],4,0))</f>
        <v/>
      </c>
      <c r="T28">
        <v>6312</v>
      </c>
    </row>
    <row r="29" spans="1:20" s="8" customFormat="1" ht="69.95" customHeight="1" x14ac:dyDescent="0.2">
      <c r="A29" s="99" t="str">
        <f ca="1">Data!H29</f>
        <v/>
      </c>
      <c r="B29" s="99" t="str">
        <f ca="1">Data!I29</f>
        <v/>
      </c>
      <c r="C29" s="99" t="str">
        <f ca="1">Data!J29</f>
        <v/>
      </c>
      <c r="D29" s="99" t="str">
        <f ca="1">IF($C29="","",VLOOKUP($C29,projectList[],2,0))</f>
        <v/>
      </c>
      <c r="E29" s="99" t="str">
        <f ca="1">IF($C29="","",VLOOKUP($C29,projectList[],3,0))</f>
        <v/>
      </c>
      <c r="F29" s="99" t="str">
        <f ca="1">UPPER(IF($C29="","",
IF(OR($C29="DOWN",$C29="PARK",$C29="VACA",$C29="OFF",$C29="CC"),$C29,
IF($I29="","FULL LOAD OF ",IF(ISNUMBER($I29),$I29&amp;" TONS OF ","FULL LOAD OF "))&amp;
IF($J29="",VLOOKUP($C29,projectList[],4,0),$J29)&amp;
IF($K29="",""," - PO # "&amp;$K29)&amp;
IF($L29="",""," - "&amp;$L29)&amp;
IF($M29="",""," - LOT: "&amp;$M29)&amp;
IF($N29="","",", QTY: "&amp;$N29&amp;" TONS")&amp;
IF($O29="",""," - CONTACT: "&amp;$O29)
)))</f>
        <v/>
      </c>
      <c r="G29" s="99" t="str">
        <f ca="1">UPPER(IF($C29="","",IF($P29="",VLOOKUP($C29,projectList[],38,0) &amp; " " &amp; VLOOKUP($C29,projectList[],39,0) &amp; IF($F29="N/A",""," FL ") &amp;VLOOKUP($C29,projectList[],40,0),$P29)))</f>
        <v/>
      </c>
      <c r="H29" s="100" t="str">
        <f ca="1">IF($A29="","",VLOOKUP($C29,projectList[],5,0))</f>
        <v/>
      </c>
      <c r="I29" s="114"/>
      <c r="J29" s="68"/>
      <c r="K29" s="68"/>
      <c r="L29" s="68"/>
      <c r="M29" s="68"/>
      <c r="N29" s="68"/>
      <c r="O29" s="68"/>
      <c r="P29" s="68"/>
      <c r="Q29" s="38" t="str">
        <f ca="1">IF(generic[[#This Row],[JOB '#]]="","",VLOOKUP(generic[[#This Row],[JOB '#]],projectList[],4,0))</f>
        <v/>
      </c>
      <c r="T29">
        <v>6314</v>
      </c>
    </row>
    <row r="30" spans="1:20" s="8" customFormat="1" ht="69.95" customHeight="1" x14ac:dyDescent="0.2">
      <c r="A30" s="99" t="str">
        <f ca="1">Data!H30</f>
        <v/>
      </c>
      <c r="B30" s="99" t="str">
        <f ca="1">Data!I30</f>
        <v/>
      </c>
      <c r="C30" s="99" t="str">
        <f ca="1">Data!J30</f>
        <v/>
      </c>
      <c r="D30" s="99" t="str">
        <f ca="1">IF($C30="","",VLOOKUP($C30,projectList[],2,0))</f>
        <v/>
      </c>
      <c r="E30" s="99" t="str">
        <f ca="1">IF($C30="","",VLOOKUP($C30,projectList[],3,0))</f>
        <v/>
      </c>
      <c r="F30" s="99" t="str">
        <f ca="1">UPPER(IF($C30="","",
IF(OR($C30="DOWN",$C30="PARK",$C30="VACA",$C30="OFF",$C30="CC"),$C30,
IF($I30="","FULL LOAD OF ",IF(ISNUMBER($I30),$I30&amp;" TONS OF ","FULL LOAD OF "))&amp;
IF($J30="",VLOOKUP($C30,projectList[],4,0),$J30)&amp;
IF($K30="",""," - PO # "&amp;$K30)&amp;
IF($L30="",""," - "&amp;$L30)&amp;
IF($M30="",""," - LOT: "&amp;$M30)&amp;
IF($N30="","",", QTY: "&amp;$N30&amp;" TONS")&amp;
IF($O30="",""," - CONTACT: "&amp;$O30)
)))</f>
        <v/>
      </c>
      <c r="G30" s="99" t="str">
        <f ca="1">UPPER(IF($C30="","",IF($P30="",VLOOKUP($C30,projectList[],38,0) &amp; " " &amp; VLOOKUP($C30,projectList[],39,0) &amp; IF($F30="N/A",""," FL ") &amp;VLOOKUP($C30,projectList[],40,0),$P30)))</f>
        <v/>
      </c>
      <c r="H30" s="100" t="str">
        <f ca="1">IF($A30="","",VLOOKUP($C30,projectList[],5,0))</f>
        <v/>
      </c>
      <c r="I30" s="114"/>
      <c r="J30" s="68"/>
      <c r="K30" s="68"/>
      <c r="L30" s="68"/>
      <c r="M30" s="68"/>
      <c r="N30" s="68"/>
      <c r="O30" s="68"/>
      <c r="P30" s="68"/>
      <c r="Q30" s="38" t="str">
        <f ca="1">IF(generic[[#This Row],[JOB '#]]="","",VLOOKUP(generic[[#This Row],[JOB '#]],projectList[],4,0))</f>
        <v/>
      </c>
      <c r="T30">
        <v>6317</v>
      </c>
    </row>
    <row r="31" spans="1:20" s="8" customFormat="1" ht="69.95" customHeight="1" x14ac:dyDescent="0.2">
      <c r="A31" s="99" t="str">
        <f ca="1">Data!H31</f>
        <v/>
      </c>
      <c r="B31" s="99" t="str">
        <f ca="1">Data!I31</f>
        <v/>
      </c>
      <c r="C31" s="99" t="str">
        <f ca="1">Data!J31</f>
        <v/>
      </c>
      <c r="D31" s="99" t="str">
        <f ca="1">IF($C31="","",VLOOKUP($C31,projectList[],2,0))</f>
        <v/>
      </c>
      <c r="E31" s="99" t="str">
        <f ca="1">IF($C31="","",VLOOKUP($C31,projectList[],3,0))</f>
        <v/>
      </c>
      <c r="F31" s="99" t="str">
        <f ca="1">UPPER(IF($C31="","",
IF(OR($C31="DOWN",$C31="PARK",$C31="VACA",$C31="OFF",$C31="CC"),$C31,
IF($I31="","FULL LOAD OF ",IF(ISNUMBER($I31),$I31&amp;" TONS OF ","FULL LOAD OF "))&amp;
IF($J31="",VLOOKUP($C31,projectList[],4,0),$J31)&amp;
IF($K31="",""," - PO # "&amp;$K31)&amp;
IF($L31="",""," - "&amp;$L31)&amp;
IF($M31="",""," - LOT: "&amp;$M31)&amp;
IF($N31="","",", QTY: "&amp;$N31&amp;" TONS")&amp;
IF($O31="",""," - CONTACT: "&amp;$O31)
)))</f>
        <v/>
      </c>
      <c r="G31" s="99" t="str">
        <f ca="1">UPPER(IF($C31="","",IF($P31="",VLOOKUP($C31,projectList[],38,0) &amp; " " &amp; VLOOKUP($C31,projectList[],39,0) &amp; IF($F31="N/A",""," FL ") &amp;VLOOKUP($C31,projectList[],40,0),$P31)))</f>
        <v/>
      </c>
      <c r="H31" s="100" t="str">
        <f ca="1">IF($A31="","",VLOOKUP($C31,projectList[],5,0))</f>
        <v/>
      </c>
      <c r="I31" s="114"/>
      <c r="J31" s="68"/>
      <c r="K31" s="68"/>
      <c r="L31" s="68"/>
      <c r="M31" s="68"/>
      <c r="N31" s="68"/>
      <c r="O31" s="68"/>
      <c r="P31" s="68"/>
      <c r="Q31" s="38" t="str">
        <f ca="1">IF(generic[[#This Row],[JOB '#]]="","",VLOOKUP(generic[[#This Row],[JOB '#]],projectList[],4,0))</f>
        <v/>
      </c>
      <c r="T31">
        <v>6324</v>
      </c>
    </row>
    <row r="32" spans="1:20" s="8" customFormat="1" ht="69.95" customHeight="1" x14ac:dyDescent="0.2">
      <c r="A32" s="99" t="str">
        <f ca="1">Data!H32</f>
        <v/>
      </c>
      <c r="B32" s="99" t="str">
        <f ca="1">Data!I32</f>
        <v/>
      </c>
      <c r="C32" s="99" t="str">
        <f ca="1">Data!J32</f>
        <v/>
      </c>
      <c r="D32" s="99" t="str">
        <f ca="1">IF($C32="","",VLOOKUP($C32,projectList[],2,0))</f>
        <v/>
      </c>
      <c r="E32" s="99" t="str">
        <f ca="1">IF($C32="","",VLOOKUP($C32,projectList[],3,0))</f>
        <v/>
      </c>
      <c r="F32" s="99" t="str">
        <f ca="1">UPPER(IF($C32="","",
IF(OR($C32="DOWN",$C32="PARK",$C32="VACA",$C32="OFF",$C32="CC"),$C32,
IF($I32="","FULL LOAD OF ",IF(ISNUMBER($I32),$I32&amp;" TONS OF ","FULL LOAD OF "))&amp;
IF($J32="",VLOOKUP($C32,projectList[],4,0),$J32)&amp;
IF($K32="",""," - PO # "&amp;$K32)&amp;
IF($L32="",""," - "&amp;$L32)&amp;
IF($M32="",""," - LOT: "&amp;$M32)&amp;
IF($N32="","",", QTY: "&amp;$N32&amp;" TONS")&amp;
IF($O32="",""," - CONTACT: "&amp;$O32)
)))</f>
        <v/>
      </c>
      <c r="G32" s="99" t="str">
        <f ca="1">UPPER(IF($C32="","",IF($P32="",VLOOKUP($C32,projectList[],38,0) &amp; " " &amp; VLOOKUP($C32,projectList[],39,0) &amp; IF($F32="N/A",""," FL ") &amp;VLOOKUP($C32,projectList[],40,0),$P32)))</f>
        <v/>
      </c>
      <c r="H32" s="100" t="str">
        <f ca="1">IF($A32="","",VLOOKUP($C32,projectList[],5,0))</f>
        <v/>
      </c>
      <c r="I32" s="114"/>
      <c r="J32" s="68"/>
      <c r="K32" s="68"/>
      <c r="L32" s="68"/>
      <c r="M32" s="68"/>
      <c r="N32" s="68"/>
      <c r="O32" s="68"/>
      <c r="P32" s="68"/>
      <c r="Q32" s="38" t="str">
        <f ca="1">IF(generic[[#This Row],[JOB '#]]="","",VLOOKUP(generic[[#This Row],[JOB '#]],projectList[],4,0))</f>
        <v/>
      </c>
      <c r="T32">
        <v>6326</v>
      </c>
    </row>
    <row r="33" spans="1:20" s="8" customFormat="1" ht="69.95" customHeight="1" x14ac:dyDescent="0.2">
      <c r="A33" s="99" t="str">
        <f ca="1">Data!H33</f>
        <v/>
      </c>
      <c r="B33" s="99" t="str">
        <f ca="1">Data!I33</f>
        <v/>
      </c>
      <c r="C33" s="99" t="str">
        <f ca="1">Data!J33</f>
        <v/>
      </c>
      <c r="D33" s="99" t="str">
        <f ca="1">IF($C33="","",VLOOKUP($C33,projectList[],2,0))</f>
        <v/>
      </c>
      <c r="E33" s="99" t="str">
        <f ca="1">IF($C33="","",VLOOKUP($C33,projectList[],3,0))</f>
        <v/>
      </c>
      <c r="F33" s="99" t="str">
        <f ca="1">UPPER(IF($C33="","",
IF(OR($C33="DOWN",$C33="PARK",$C33="VACA",$C33="OFF",$C33="CC"),$C33,
IF($I33="","FULL LOAD OF ",IF(ISNUMBER($I33),$I33&amp;" TONS OF ","FULL LOAD OF "))&amp;
IF($J33="",VLOOKUP($C33,projectList[],4,0),$J33)&amp;
IF($K33="",""," - PO # "&amp;$K33)&amp;
IF($L33="",""," - "&amp;$L33)&amp;
IF($M33="",""," - LOT: "&amp;$M33)&amp;
IF($N33="","",", QTY: "&amp;$N33&amp;" TONS")&amp;
IF($O33="",""," - CONTACT: "&amp;$O33)
)))</f>
        <v/>
      </c>
      <c r="G33" s="99" t="str">
        <f ca="1">UPPER(IF($C33="","",IF($P33="",VLOOKUP($C33,projectList[],38,0) &amp; " " &amp; VLOOKUP($C33,projectList[],39,0) &amp; IF($F33="N/A",""," FL ") &amp;VLOOKUP($C33,projectList[],40,0),$P33)))</f>
        <v/>
      </c>
      <c r="H33" s="100" t="str">
        <f ca="1">IF($A33="","",VLOOKUP($C33,projectList[],5,0))</f>
        <v/>
      </c>
      <c r="I33" s="114"/>
      <c r="J33" s="68"/>
      <c r="K33" s="68"/>
      <c r="L33" s="68"/>
      <c r="M33" s="68"/>
      <c r="N33" s="68"/>
      <c r="O33" s="68"/>
      <c r="P33" s="68"/>
      <c r="Q33" s="38" t="str">
        <f ca="1">IF(generic[[#This Row],[JOB '#]]="","",VLOOKUP(generic[[#This Row],[JOB '#]],projectList[],4,0))</f>
        <v/>
      </c>
      <c r="T33">
        <v>6328</v>
      </c>
    </row>
    <row r="34" spans="1:20" s="8" customFormat="1" ht="69.95" customHeight="1" x14ac:dyDescent="0.2">
      <c r="A34" s="99" t="str">
        <f ca="1">Data!H34</f>
        <v/>
      </c>
      <c r="B34" s="99" t="str">
        <f ca="1">Data!I34</f>
        <v/>
      </c>
      <c r="C34" s="99" t="str">
        <f ca="1">Data!J34</f>
        <v/>
      </c>
      <c r="D34" s="99" t="str">
        <f ca="1">IF($C34="","",VLOOKUP($C34,projectList[],2,0))</f>
        <v/>
      </c>
      <c r="E34" s="99" t="str">
        <f ca="1">IF($C34="","",VLOOKUP($C34,projectList[],3,0))</f>
        <v/>
      </c>
      <c r="F34" s="99" t="str">
        <f ca="1">UPPER(IF($C34="","",
IF(OR($C34="DOWN",$C34="PARK",$C34="VACA",$C34="OFF",$C34="CC"),$C34,
IF($I34="","FULL LOAD OF ",IF(ISNUMBER($I34),$I34&amp;" TONS OF ","FULL LOAD OF "))&amp;
IF($J34="",VLOOKUP($C34,projectList[],4,0),$J34)&amp;
IF($K34="",""," - PO # "&amp;$K34)&amp;
IF($L34="",""," - "&amp;$L34)&amp;
IF($M34="",""," - LOT: "&amp;$M34)&amp;
IF($N34="","",", QTY: "&amp;$N34&amp;" TONS")&amp;
IF($O34="",""," - CONTACT: "&amp;$O34)
)))</f>
        <v/>
      </c>
      <c r="G34" s="99" t="str">
        <f ca="1">UPPER(IF($C34="","",IF($P34="",VLOOKUP($C34,projectList[],38,0) &amp; " " &amp; VLOOKUP($C34,projectList[],39,0) &amp; IF($F34="N/A",""," FL ") &amp;VLOOKUP($C34,projectList[],40,0),$P34)))</f>
        <v/>
      </c>
      <c r="H34" s="100" t="str">
        <f ca="1">IF($A34="","",VLOOKUP($C34,projectList[],5,0))</f>
        <v/>
      </c>
      <c r="I34" s="114"/>
      <c r="J34" s="68"/>
      <c r="K34" s="68"/>
      <c r="L34" s="68"/>
      <c r="M34" s="68"/>
      <c r="N34" s="68"/>
      <c r="O34" s="68"/>
      <c r="P34" s="68"/>
      <c r="Q34" s="38" t="str">
        <f ca="1">IF(generic[[#This Row],[JOB '#]]="","",VLOOKUP(generic[[#This Row],[JOB '#]],projectList[],4,0))</f>
        <v/>
      </c>
      <c r="T34">
        <v>6340</v>
      </c>
    </row>
    <row r="35" spans="1:20" s="8" customFormat="1" ht="69.95" customHeight="1" x14ac:dyDescent="0.2">
      <c r="A35" s="99" t="str">
        <f ca="1">Data!H35</f>
        <v/>
      </c>
      <c r="B35" s="99" t="str">
        <f ca="1">Data!I35</f>
        <v/>
      </c>
      <c r="C35" s="99" t="str">
        <f ca="1">Data!J35</f>
        <v/>
      </c>
      <c r="D35" s="99" t="str">
        <f ca="1">IF($C35="","",VLOOKUP($C35,projectList[],2,0))</f>
        <v/>
      </c>
      <c r="E35" s="99" t="str">
        <f ca="1">IF($C35="","",VLOOKUP($C35,projectList[],3,0))</f>
        <v/>
      </c>
      <c r="F35" s="99" t="str">
        <f ca="1">UPPER(IF($C35="","",
IF(OR($C35="DOWN",$C35="PARK",$C35="VACA",$C35="OFF",$C35="CC"),$C35,
IF($I35="","FULL LOAD OF ",IF(ISNUMBER($I35),$I35&amp;" TONS OF ","FULL LOAD OF "))&amp;
IF($J35="",VLOOKUP($C35,projectList[],4,0),$J35)&amp;
IF($K35="",""," - PO # "&amp;$K35)&amp;
IF($L35="",""," - "&amp;$L35)&amp;
IF($M35="",""," - LOT: "&amp;$M35)&amp;
IF($N35="","",", QTY: "&amp;$N35&amp;" TONS")&amp;
IF($O35="",""," - CONTACT: "&amp;$O35)
)))</f>
        <v/>
      </c>
      <c r="G35" s="99" t="str">
        <f ca="1">UPPER(IF($C35="","",IF($P35="",VLOOKUP($C35,projectList[],38,0) &amp; " " &amp; VLOOKUP($C35,projectList[],39,0) &amp; IF($F35="N/A",""," FL ") &amp;VLOOKUP($C35,projectList[],40,0),$P35)))</f>
        <v/>
      </c>
      <c r="H35" s="100" t="str">
        <f ca="1">IF($A35="","",VLOOKUP($C35,projectList[],5,0))</f>
        <v/>
      </c>
      <c r="I35" s="114"/>
      <c r="J35" s="68"/>
      <c r="K35" s="68"/>
      <c r="L35" s="68"/>
      <c r="M35" s="68"/>
      <c r="N35" s="68"/>
      <c r="O35" s="68"/>
      <c r="P35" s="68"/>
      <c r="Q35" s="38" t="str">
        <f ca="1">IF(generic[[#This Row],[JOB '#]]="","",VLOOKUP(generic[[#This Row],[JOB '#]],projectList[],4,0))</f>
        <v/>
      </c>
      <c r="T35">
        <v>6344</v>
      </c>
    </row>
    <row r="36" spans="1:20" s="8" customFormat="1" ht="69.95" customHeight="1" x14ac:dyDescent="0.2">
      <c r="A36" s="99" t="str">
        <f ca="1">Data!H36</f>
        <v/>
      </c>
      <c r="B36" s="99" t="str">
        <f ca="1">Data!I36</f>
        <v/>
      </c>
      <c r="C36" s="99" t="str">
        <f ca="1">Data!J36</f>
        <v/>
      </c>
      <c r="D36" s="99" t="str">
        <f ca="1">IF($C36="","",VLOOKUP($C36,projectList[],2,0))</f>
        <v/>
      </c>
      <c r="E36" s="99" t="str">
        <f ca="1">IF($C36="","",VLOOKUP($C36,projectList[],3,0))</f>
        <v/>
      </c>
      <c r="F36" s="99" t="str">
        <f ca="1">UPPER(IF($C36="","",
IF(OR($C36="DOWN",$C36="PARK",$C36="VACA",$C36="OFF",$C36="CC"),$C36,
IF($I36="","FULL LOAD OF ",IF(ISNUMBER($I36),$I36&amp;" TONS OF ","FULL LOAD OF "))&amp;
IF($J36="",VLOOKUP($C36,projectList[],4,0),$J36)&amp;
IF($K36="",""," - PO # "&amp;$K36)&amp;
IF($L36="",""," - "&amp;$L36)&amp;
IF($M36="",""," - LOT: "&amp;$M36)&amp;
IF($N36="","",", QTY: "&amp;$N36&amp;" TONS")&amp;
IF($O36="",""," - CONTACT: "&amp;$O36)
)))</f>
        <v/>
      </c>
      <c r="G36" s="99" t="str">
        <f ca="1">UPPER(IF($C36="","",IF($P36="",VLOOKUP($C36,projectList[],38,0) &amp; " " &amp; VLOOKUP($C36,projectList[],39,0) &amp; IF($F36="N/A",""," FL ") &amp;VLOOKUP($C36,projectList[],40,0),$P36)))</f>
        <v/>
      </c>
      <c r="H36" s="100" t="str">
        <f ca="1">IF($A36="","",VLOOKUP($C36,projectList[],5,0))</f>
        <v/>
      </c>
      <c r="I36" s="114"/>
      <c r="J36" s="68"/>
      <c r="K36" s="68"/>
      <c r="L36" s="68"/>
      <c r="M36" s="68"/>
      <c r="N36" s="68"/>
      <c r="O36" s="68"/>
      <c r="P36" s="68"/>
      <c r="Q36" s="38" t="str">
        <f ca="1">IF(generic[[#This Row],[JOB '#]]="","",VLOOKUP(generic[[#This Row],[JOB '#]],projectList[],4,0))</f>
        <v/>
      </c>
      <c r="T36">
        <v>6348</v>
      </c>
    </row>
    <row r="37" spans="1:20" s="8" customFormat="1" ht="69.95" customHeight="1" x14ac:dyDescent="0.2">
      <c r="A37" s="99" t="str">
        <f ca="1">Data!H37</f>
        <v/>
      </c>
      <c r="B37" s="99" t="str">
        <f ca="1">Data!I37</f>
        <v/>
      </c>
      <c r="C37" s="99" t="str">
        <f ca="1">Data!J37</f>
        <v/>
      </c>
      <c r="D37" s="99" t="str">
        <f ca="1">IF($C37="","",VLOOKUP($C37,projectList[],2,0))</f>
        <v/>
      </c>
      <c r="E37" s="99" t="str">
        <f ca="1">IF($C37="","",VLOOKUP($C37,projectList[],3,0))</f>
        <v/>
      </c>
      <c r="F37" s="99" t="str">
        <f ca="1">UPPER(IF($C37="","",
IF(OR($C37="DOWN",$C37="PARK",$C37="VACA",$C37="OFF",$C37="CC"),$C37,
IF($I37="","FULL LOAD OF ",IF(ISNUMBER($I37),$I37&amp;" TONS OF ","FULL LOAD OF "))&amp;
IF($J37="",VLOOKUP($C37,projectList[],4,0),$J37)&amp;
IF($K37="",""," - PO # "&amp;$K37)&amp;
IF($L37="",""," - "&amp;$L37)&amp;
IF($M37="",""," - LOT: "&amp;$M37)&amp;
IF($N37="","",", QTY: "&amp;$N37&amp;" TONS")&amp;
IF($O37="",""," - CONTACT: "&amp;$O37)
)))</f>
        <v/>
      </c>
      <c r="G37" s="99" t="str">
        <f ca="1">UPPER(IF($C37="","",IF($P37="",VLOOKUP($C37,projectList[],38,0) &amp; " " &amp; VLOOKUP($C37,projectList[],39,0) &amp; IF($F37="N/A",""," FL ") &amp;VLOOKUP($C37,projectList[],40,0),$P37)))</f>
        <v/>
      </c>
      <c r="H37" s="100" t="str">
        <f ca="1">IF($A37="","",VLOOKUP($C37,projectList[],5,0))</f>
        <v/>
      </c>
      <c r="I37" s="114"/>
      <c r="J37" s="68"/>
      <c r="K37" s="68"/>
      <c r="L37" s="68"/>
      <c r="M37" s="68"/>
      <c r="N37" s="68"/>
      <c r="O37" s="68"/>
      <c r="P37" s="68"/>
      <c r="Q37" s="38" t="str">
        <f ca="1">IF(generic[[#This Row],[JOB '#]]="","",VLOOKUP(generic[[#This Row],[JOB '#]],projectList[],4,0))</f>
        <v/>
      </c>
      <c r="T37">
        <v>6349</v>
      </c>
    </row>
    <row r="38" spans="1:20" s="8" customFormat="1" ht="69.95" customHeight="1" x14ac:dyDescent="0.2">
      <c r="A38" s="99" t="str">
        <f ca="1">Data!H38</f>
        <v/>
      </c>
      <c r="B38" s="99" t="str">
        <f ca="1">Data!I38</f>
        <v/>
      </c>
      <c r="C38" s="99" t="str">
        <f ca="1">Data!J38</f>
        <v/>
      </c>
      <c r="D38" s="99" t="str">
        <f ca="1">IF($C38="","",VLOOKUP($C38,projectList[],2,0))</f>
        <v/>
      </c>
      <c r="E38" s="99" t="str">
        <f ca="1">IF($C38="","",VLOOKUP($C38,projectList[],3,0))</f>
        <v/>
      </c>
      <c r="F38" s="99" t="str">
        <f ca="1">UPPER(IF($C38="","",
IF(OR($C38="DOWN",$C38="PARK",$C38="VACA",$C38="OFF",$C38="CC"),$C38,
IF($I38="","FULL LOAD OF ",IF(ISNUMBER($I38),$I38&amp;" TONS OF ","FULL LOAD OF "))&amp;
IF($J38="",VLOOKUP($C38,projectList[],4,0),$J38)&amp;
IF($K38="",""," - PO # "&amp;$K38)&amp;
IF($L38="",""," - "&amp;$L38)&amp;
IF($M38="",""," - LOT: "&amp;$M38)&amp;
IF($N38="","",", QTY: "&amp;$N38&amp;" TONS")&amp;
IF($O38="",""," - CONTACT: "&amp;$O38)
)))</f>
        <v/>
      </c>
      <c r="G38" s="99" t="str">
        <f ca="1">UPPER(IF($C38="","",IF($P38="",VLOOKUP($C38,projectList[],38,0) &amp; " " &amp; VLOOKUP($C38,projectList[],39,0) &amp; IF($F38="N/A",""," FL ") &amp;VLOOKUP($C38,projectList[],40,0),$P38)))</f>
        <v/>
      </c>
      <c r="H38" s="100" t="str">
        <f ca="1">IF($A38="","",VLOOKUP($C38,projectList[],5,0))</f>
        <v/>
      </c>
      <c r="I38" s="114"/>
      <c r="J38" s="68"/>
      <c r="K38" s="68"/>
      <c r="L38" s="68"/>
      <c r="M38" s="68"/>
      <c r="N38" s="68"/>
      <c r="O38" s="68"/>
      <c r="P38" s="68"/>
      <c r="Q38" s="38" t="str">
        <f ca="1">IF(generic[[#This Row],[JOB '#]]="","",VLOOKUP(generic[[#This Row],[JOB '#]],projectList[],4,0))</f>
        <v/>
      </c>
      <c r="T38">
        <v>6350</v>
      </c>
    </row>
    <row r="39" spans="1:20" s="8" customFormat="1" ht="69.95" customHeight="1" x14ac:dyDescent="0.2">
      <c r="A39" s="99" t="str">
        <f ca="1">Data!H39</f>
        <v/>
      </c>
      <c r="B39" s="99" t="str">
        <f ca="1">Data!I39</f>
        <v/>
      </c>
      <c r="C39" s="99" t="str">
        <f ca="1">Data!J39</f>
        <v/>
      </c>
      <c r="D39" s="99" t="str">
        <f ca="1">IF($C39="","",VLOOKUP($C39,projectList[],2,0))</f>
        <v/>
      </c>
      <c r="E39" s="99" t="str">
        <f ca="1">IF($C39="","",VLOOKUP($C39,projectList[],3,0))</f>
        <v/>
      </c>
      <c r="F39" s="99" t="str">
        <f ca="1">UPPER(IF($C39="","",
IF(OR($C39="DOWN",$C39="PARK",$C39="VACA",$C39="OFF",$C39="CC"),$C39,
IF($I39="","FULL LOAD OF ",IF(ISNUMBER($I39),$I39&amp;" TONS OF ","FULL LOAD OF "))&amp;
IF($J39="",VLOOKUP($C39,projectList[],4,0),$J39)&amp;
IF($K39="",""," - PO # "&amp;$K39)&amp;
IF($L39="",""," - "&amp;$L39)&amp;
IF($M39="",""," - LOT: "&amp;$M39)&amp;
IF($N39="","",", QTY: "&amp;$N39&amp;" TONS")&amp;
IF($O39="",""," - CONTACT: "&amp;$O39)
)))</f>
        <v/>
      </c>
      <c r="G39" s="99" t="str">
        <f ca="1">UPPER(IF($C39="","",IF($P39="",VLOOKUP($C39,projectList[],38,0) &amp; " " &amp; VLOOKUP($C39,projectList[],39,0) &amp; IF($F39="N/A",""," FL ") &amp;VLOOKUP($C39,projectList[],40,0),$P39)))</f>
        <v/>
      </c>
      <c r="H39" s="100" t="str">
        <f ca="1">IF($A39="","",VLOOKUP($C39,projectList[],5,0))</f>
        <v/>
      </c>
      <c r="I39" s="114"/>
      <c r="J39" s="68"/>
      <c r="K39" s="68"/>
      <c r="L39" s="68"/>
      <c r="M39" s="68"/>
      <c r="N39" s="68"/>
      <c r="O39" s="68"/>
      <c r="P39" s="68"/>
      <c r="Q39" s="38" t="str">
        <f ca="1">IF(generic[[#This Row],[JOB '#]]="","",VLOOKUP(generic[[#This Row],[JOB '#]],projectList[],4,0))</f>
        <v/>
      </c>
      <c r="T39">
        <v>6358</v>
      </c>
    </row>
    <row r="40" spans="1:20" s="8" customFormat="1" ht="69.95" customHeight="1" x14ac:dyDescent="0.2">
      <c r="A40" s="99" t="str">
        <f ca="1">Data!H40</f>
        <v/>
      </c>
      <c r="B40" s="99" t="str">
        <f ca="1">Data!I40</f>
        <v/>
      </c>
      <c r="C40" s="99" t="str">
        <f ca="1">Data!J40</f>
        <v/>
      </c>
      <c r="D40" s="99" t="str">
        <f ca="1">IF($C40="","",VLOOKUP($C40,projectList[],2,0))</f>
        <v/>
      </c>
      <c r="E40" s="99" t="str">
        <f ca="1">IF($C40="","",VLOOKUP($C40,projectList[],3,0))</f>
        <v/>
      </c>
      <c r="F40" s="99" t="str">
        <f ca="1">UPPER(IF($C40="","",
IF(OR($C40="DOWN",$C40="PARK",$C40="VACA",$C40="OFF",$C40="CC"),$C40,
IF($I40="","FULL LOAD OF ",IF(ISNUMBER($I40),$I40&amp;" TONS OF ","FULL LOAD OF "))&amp;
IF($J40="",VLOOKUP($C40,projectList[],4,0),$J40)&amp;
IF($K40="",""," - PO # "&amp;$K40)&amp;
IF($L40="",""," - "&amp;$L40)&amp;
IF($M40="",""," - LOT: "&amp;$M40)&amp;
IF($N40="","",", QTY: "&amp;$N40&amp;" TONS")&amp;
IF($O40="",""," - CONTACT: "&amp;$O40)
)))</f>
        <v/>
      </c>
      <c r="G40" s="99" t="str">
        <f ca="1">UPPER(IF($C40="","",IF($P40="",VLOOKUP($C40,projectList[],38,0) &amp; " " &amp; VLOOKUP($C40,projectList[],39,0) &amp; IF($F40="N/A",""," FL ") &amp;VLOOKUP($C40,projectList[],40,0),$P40)))</f>
        <v/>
      </c>
      <c r="H40" s="100" t="str">
        <f ca="1">IF($A40="","",VLOOKUP($C40,projectList[],5,0))</f>
        <v/>
      </c>
      <c r="I40" s="114"/>
      <c r="J40" s="68"/>
      <c r="K40" s="68"/>
      <c r="L40" s="68"/>
      <c r="M40" s="68"/>
      <c r="N40" s="68"/>
      <c r="O40" s="68"/>
      <c r="P40" s="68"/>
      <c r="Q40" s="38" t="str">
        <f ca="1">IF(generic[[#This Row],[JOB '#]]="","",VLOOKUP(generic[[#This Row],[JOB '#]],projectList[],4,0))</f>
        <v/>
      </c>
      <c r="T40">
        <v>6365</v>
      </c>
    </row>
    <row r="41" spans="1:20" s="8" customFormat="1" ht="69.95" customHeight="1" x14ac:dyDescent="0.2">
      <c r="A41" s="99" t="str">
        <f ca="1">Data!H41</f>
        <v/>
      </c>
      <c r="B41" s="99" t="str">
        <f ca="1">Data!I41</f>
        <v/>
      </c>
      <c r="C41" s="99" t="str">
        <f ca="1">Data!J41</f>
        <v/>
      </c>
      <c r="D41" s="99" t="str">
        <f ca="1">IF($C41="","",VLOOKUP($C41,projectList[],2,0))</f>
        <v/>
      </c>
      <c r="E41" s="99" t="str">
        <f ca="1">IF($C41="","",VLOOKUP($C41,projectList[],3,0))</f>
        <v/>
      </c>
      <c r="F41" s="99" t="str">
        <f ca="1">UPPER(IF($C41="","",
IF(OR($C41="DOWN",$C41="PARK",$C41="VACA",$C41="OFF",$C41="CC"),$C41,
IF($I41="","FULL LOAD OF ",IF(ISNUMBER($I41),$I41&amp;" TONS OF ","FULL LOAD OF "))&amp;
IF($J41="",VLOOKUP($C41,projectList[],4,0),$J41)&amp;
IF($K41="",""," - PO # "&amp;$K41)&amp;
IF($L41="",""," - "&amp;$L41)&amp;
IF($M41="",""," - LOT: "&amp;$M41)&amp;
IF($N41="","",", QTY: "&amp;$N41&amp;" TONS")&amp;
IF($O41="",""," - CONTACT: "&amp;$O41)
)))</f>
        <v/>
      </c>
      <c r="G41" s="99" t="str">
        <f ca="1">UPPER(IF($C41="","",IF($P41="",VLOOKUP($C41,projectList[],38,0) &amp; " " &amp; VLOOKUP($C41,projectList[],39,0) &amp; IF($F41="N/A",""," FL ") &amp;VLOOKUP($C41,projectList[],40,0),$P41)))</f>
        <v/>
      </c>
      <c r="H41" s="100" t="str">
        <f ca="1">IF($A41="","",VLOOKUP($C41,projectList[],5,0))</f>
        <v/>
      </c>
      <c r="I41" s="114"/>
      <c r="J41" s="68"/>
      <c r="K41" s="68"/>
      <c r="L41" s="68"/>
      <c r="M41" s="68"/>
      <c r="N41" s="68"/>
      <c r="O41" s="68"/>
      <c r="P41" s="68"/>
      <c r="Q41" s="38" t="str">
        <f ca="1">IF(generic[[#This Row],[JOB '#]]="","",VLOOKUP(generic[[#This Row],[JOB '#]],projectList[],4,0))</f>
        <v/>
      </c>
      <c r="T41">
        <v>6366</v>
      </c>
    </row>
    <row r="42" spans="1:20" s="8" customFormat="1" ht="69.95" customHeight="1" x14ac:dyDescent="0.2">
      <c r="A42" s="99" t="str">
        <f ca="1">Data!H42</f>
        <v/>
      </c>
      <c r="B42" s="99" t="str">
        <f ca="1">Data!I42</f>
        <v/>
      </c>
      <c r="C42" s="99" t="str">
        <f ca="1">Data!J42</f>
        <v/>
      </c>
      <c r="D42" s="99" t="str">
        <f ca="1">IF($C42="","",VLOOKUP($C42,projectList[],2,0))</f>
        <v/>
      </c>
      <c r="E42" s="99" t="str">
        <f ca="1">IF($C42="","",VLOOKUP($C42,projectList[],3,0))</f>
        <v/>
      </c>
      <c r="F42" s="99" t="str">
        <f ca="1">UPPER(IF($C42="","",
IF(OR($C42="DOWN",$C42="PARK",$C42="VACA",$C42="OFF",$C42="CC"),$C42,
IF($I42="","FULL LOAD OF ",IF(ISNUMBER($I42),$I42&amp;" TONS OF ","FULL LOAD OF "))&amp;
IF($J42="",VLOOKUP($C42,projectList[],4,0),$J42)&amp;
IF($K42="",""," - PO # "&amp;$K42)&amp;
IF($L42="",""," - "&amp;$L42)&amp;
IF($M42="",""," - LOT: "&amp;$M42)&amp;
IF($N42="","",", QTY: "&amp;$N42&amp;" TONS")&amp;
IF($O42="",""," - CONTACT: "&amp;$O42)
)))</f>
        <v/>
      </c>
      <c r="G42" s="99" t="str">
        <f ca="1">UPPER(IF($C42="","",IF($P42="",VLOOKUP($C42,projectList[],38,0) &amp; " " &amp; VLOOKUP($C42,projectList[],39,0) &amp; IF($F42="N/A",""," FL ") &amp;VLOOKUP($C42,projectList[],40,0),$P42)))</f>
        <v/>
      </c>
      <c r="H42" s="100" t="str">
        <f ca="1">IF($A42="","",VLOOKUP($C42,projectList[],5,0))</f>
        <v/>
      </c>
      <c r="I42" s="114"/>
      <c r="J42" s="68"/>
      <c r="K42" s="68"/>
      <c r="L42" s="68"/>
      <c r="M42" s="68"/>
      <c r="N42" s="68"/>
      <c r="O42" s="68"/>
      <c r="P42" s="68"/>
      <c r="Q42" s="38" t="str">
        <f ca="1">IF(generic[[#This Row],[JOB '#]]="","",VLOOKUP(generic[[#This Row],[JOB '#]],projectList[],4,0))</f>
        <v/>
      </c>
      <c r="T42">
        <v>6370</v>
      </c>
    </row>
    <row r="43" spans="1:20" s="8" customFormat="1" ht="69.95" customHeight="1" x14ac:dyDescent="0.2">
      <c r="A43" s="99" t="str">
        <f ca="1">Data!H43</f>
        <v/>
      </c>
      <c r="B43" s="99" t="str">
        <f ca="1">Data!I43</f>
        <v/>
      </c>
      <c r="C43" s="99" t="str">
        <f ca="1">Data!J43</f>
        <v/>
      </c>
      <c r="D43" s="99" t="str">
        <f ca="1">IF($C43="","",VLOOKUP($C43,projectList[],2,0))</f>
        <v/>
      </c>
      <c r="E43" s="99" t="str">
        <f ca="1">IF($C43="","",VLOOKUP($C43,projectList[],3,0))</f>
        <v/>
      </c>
      <c r="F43" s="99" t="str">
        <f ca="1">UPPER(IF($C43="","",
IF(OR($C43="DOWN",$C43="PARK",$C43="VACA",$C43="OFF",$C43="CC"),$C43,
IF($I43="","FULL LOAD OF ",IF(ISNUMBER($I43),$I43&amp;" TONS OF ","FULL LOAD OF "))&amp;
IF($J43="",VLOOKUP($C43,projectList[],4,0),$J43)&amp;
IF($K43="",""," - PO # "&amp;$K43)&amp;
IF($L43="",""," - "&amp;$L43)&amp;
IF($M43="",""," - LOT: "&amp;$M43)&amp;
IF($N43="","",", QTY: "&amp;$N43&amp;" TONS")&amp;
IF($O43="",""," - CONTACT: "&amp;$O43)
)))</f>
        <v/>
      </c>
      <c r="G43" s="99" t="str">
        <f ca="1">UPPER(IF($C43="","",IF($P43="",VLOOKUP($C43,projectList[],38,0) &amp; " " &amp; VLOOKUP($C43,projectList[],39,0) &amp; IF($F43="N/A",""," FL ") &amp;VLOOKUP($C43,projectList[],40,0),$P43)))</f>
        <v/>
      </c>
      <c r="H43" s="100" t="str">
        <f ca="1">IF($A43="","",VLOOKUP($C43,projectList[],5,0))</f>
        <v/>
      </c>
      <c r="I43" s="114"/>
      <c r="J43" s="68"/>
      <c r="K43" s="68"/>
      <c r="L43" s="68"/>
      <c r="M43" s="68"/>
      <c r="N43" s="68"/>
      <c r="O43" s="68"/>
      <c r="P43" s="68"/>
      <c r="Q43" s="38" t="str">
        <f ca="1">IF(generic[[#This Row],[JOB '#]]="","",VLOOKUP(generic[[#This Row],[JOB '#]],projectList[],4,0))</f>
        <v/>
      </c>
      <c r="T43">
        <v>6374</v>
      </c>
    </row>
    <row r="44" spans="1:20" s="8" customFormat="1" ht="69.95" customHeight="1" x14ac:dyDescent="0.2">
      <c r="A44" s="99" t="str">
        <f ca="1">Data!H44</f>
        <v/>
      </c>
      <c r="B44" s="99" t="str">
        <f ca="1">Data!I44</f>
        <v/>
      </c>
      <c r="C44" s="99" t="str">
        <f ca="1">Data!J44</f>
        <v/>
      </c>
      <c r="D44" s="99" t="str">
        <f ca="1">IF($C44="","",VLOOKUP($C44,projectList[],2,0))</f>
        <v/>
      </c>
      <c r="E44" s="99" t="str">
        <f ca="1">IF($C44="","",VLOOKUP($C44,projectList[],3,0))</f>
        <v/>
      </c>
      <c r="F44" s="99" t="str">
        <f ca="1">UPPER(IF($C44="","",
IF(OR($C44="DOWN",$C44="PARK",$C44="VACA",$C44="OFF",$C44="CC"),$C44,
IF($I44="","FULL LOAD OF ",IF(ISNUMBER($I44),$I44&amp;" TONS OF ","FULL LOAD OF "))&amp;
IF($J44="",VLOOKUP($C44,projectList[],4,0),$J44)&amp;
IF($K44="",""," - PO # "&amp;$K44)&amp;
IF($L44="",""," - "&amp;$L44)&amp;
IF($M44="",""," - LOT: "&amp;$M44)&amp;
IF($N44="","",", QTY: "&amp;$N44&amp;" TONS")&amp;
IF($O44="",""," - CONTACT: "&amp;$O44)
)))</f>
        <v/>
      </c>
      <c r="G44" s="99" t="str">
        <f ca="1">UPPER(IF($C44="","",IF($P44="",VLOOKUP($C44,projectList[],38,0) &amp; " " &amp; VLOOKUP($C44,projectList[],39,0) &amp; IF($F44="N/A",""," FL ") &amp;VLOOKUP($C44,projectList[],40,0),$P44)))</f>
        <v/>
      </c>
      <c r="H44" s="100" t="str">
        <f ca="1">IF($A44="","",VLOOKUP($C44,projectList[],5,0))</f>
        <v/>
      </c>
      <c r="I44" s="114"/>
      <c r="J44" s="68"/>
      <c r="K44" s="68"/>
      <c r="L44" s="68"/>
      <c r="M44" s="68"/>
      <c r="N44" s="68"/>
      <c r="O44" s="68"/>
      <c r="P44" s="68"/>
      <c r="Q44" s="38" t="str">
        <f ca="1">IF(generic[[#This Row],[JOB '#]]="","",VLOOKUP(generic[[#This Row],[JOB '#]],projectList[],4,0))</f>
        <v/>
      </c>
      <c r="T44">
        <v>6375</v>
      </c>
    </row>
    <row r="45" spans="1:20" s="8" customFormat="1" ht="69.95" customHeight="1" x14ac:dyDescent="0.2">
      <c r="A45" s="99" t="str">
        <f ca="1">Data!H45</f>
        <v/>
      </c>
      <c r="B45" s="99" t="str">
        <f ca="1">Data!I45</f>
        <v/>
      </c>
      <c r="C45" s="99" t="str">
        <f ca="1">Data!J45</f>
        <v/>
      </c>
      <c r="D45" s="99" t="str">
        <f ca="1">IF($C45="","",VLOOKUP($C45,projectList[],2,0))</f>
        <v/>
      </c>
      <c r="E45" s="99" t="str">
        <f ca="1">IF($C45="","",VLOOKUP($C45,projectList[],3,0))</f>
        <v/>
      </c>
      <c r="F45" s="99" t="str">
        <f ca="1">UPPER(IF($C45="","",
IF(OR($C45="DOWN",$C45="PARK",$C45="VACA",$C45="OFF",$C45="CC"),$C45,
IF($I45="","FULL LOAD OF ",IF(ISNUMBER($I45),$I45&amp;" TONS OF ","FULL LOAD OF "))&amp;
IF($J45="",VLOOKUP($C45,projectList[],4,0),$J45)&amp;
IF($K45="",""," - PO # "&amp;$K45)&amp;
IF($L45="",""," - "&amp;$L45)&amp;
IF($M45="",""," - LOT: "&amp;$M45)&amp;
IF($N45="","",", QTY: "&amp;$N45&amp;" TONS")&amp;
IF($O45="",""," - CONTACT: "&amp;$O45)
)))</f>
        <v/>
      </c>
      <c r="G45" s="99" t="str">
        <f ca="1">UPPER(IF($C45="","",IF($P45="",VLOOKUP($C45,projectList[],38,0) &amp; " " &amp; VLOOKUP($C45,projectList[],39,0) &amp; IF($F45="N/A",""," FL ") &amp;VLOOKUP($C45,projectList[],40,0),$P45)))</f>
        <v/>
      </c>
      <c r="H45" s="100" t="str">
        <f ca="1">IF($A45="","",VLOOKUP($C45,projectList[],5,0))</f>
        <v/>
      </c>
      <c r="I45" s="114"/>
      <c r="J45" s="68"/>
      <c r="K45" s="68"/>
      <c r="L45" s="68"/>
      <c r="M45" s="68"/>
      <c r="N45" s="68"/>
      <c r="O45" s="68"/>
      <c r="P45" s="68"/>
      <c r="Q45" s="38" t="str">
        <f ca="1">IF(generic[[#This Row],[JOB '#]]="","",VLOOKUP(generic[[#This Row],[JOB '#]],projectList[],4,0))</f>
        <v/>
      </c>
      <c r="T45">
        <v>6376</v>
      </c>
    </row>
    <row r="46" spans="1:20" s="8" customFormat="1" ht="69.95" customHeight="1" x14ac:dyDescent="0.2">
      <c r="A46" s="99" t="str">
        <f ca="1">Data!H46</f>
        <v/>
      </c>
      <c r="B46" s="99" t="str">
        <f ca="1">Data!I46</f>
        <v/>
      </c>
      <c r="C46" s="99" t="str">
        <f ca="1">Data!J46</f>
        <v/>
      </c>
      <c r="D46" s="99" t="str">
        <f ca="1">IF($C46="","",VLOOKUP($C46,projectList[],2,0))</f>
        <v/>
      </c>
      <c r="E46" s="99" t="str">
        <f ca="1">IF($C46="","",VLOOKUP($C46,projectList[],3,0))</f>
        <v/>
      </c>
      <c r="F46" s="99" t="str">
        <f ca="1">UPPER(IF($C46="","",
IF(OR($C46="DOWN",$C46="PARK",$C46="VACA",$C46="OFF",$C46="CC"),$C46,
IF($I46="","FULL LOAD OF ",IF(ISNUMBER($I46),$I46&amp;" TONS OF ","FULL LOAD OF "))&amp;
IF($J46="",VLOOKUP($C46,projectList[],4,0),$J46)&amp;
IF($K46="",""," - PO # "&amp;$K46)&amp;
IF($L46="",""," - "&amp;$L46)&amp;
IF($M46="",""," - LOT: "&amp;$M46)&amp;
IF($N46="","",", QTY: "&amp;$N46&amp;" TONS")&amp;
IF($O46="",""," - CONTACT: "&amp;$O46)
)))</f>
        <v/>
      </c>
      <c r="G46" s="99" t="str">
        <f ca="1">UPPER(IF($C46="","",IF($P46="",VLOOKUP($C46,projectList[],38,0) &amp; " " &amp; VLOOKUP($C46,projectList[],39,0) &amp; IF($F46="N/A",""," FL ") &amp;VLOOKUP($C46,projectList[],40,0),$P46)))</f>
        <v/>
      </c>
      <c r="H46" s="100" t="str">
        <f ca="1">IF($A46="","",VLOOKUP($C46,projectList[],5,0))</f>
        <v/>
      </c>
      <c r="I46" s="114"/>
      <c r="J46" s="68"/>
      <c r="K46" s="68"/>
      <c r="L46" s="68"/>
      <c r="M46" s="68"/>
      <c r="N46" s="68"/>
      <c r="O46" s="68"/>
      <c r="P46" s="68"/>
      <c r="Q46" s="38" t="str">
        <f ca="1">IF(generic[[#This Row],[JOB '#]]="","",VLOOKUP(generic[[#This Row],[JOB '#]],projectList[],4,0))</f>
        <v/>
      </c>
      <c r="T46">
        <v>6387</v>
      </c>
    </row>
    <row r="47" spans="1:20" s="8" customFormat="1" ht="69.95" customHeight="1" x14ac:dyDescent="0.2">
      <c r="A47" s="99" t="str">
        <f ca="1">Data!H47</f>
        <v/>
      </c>
      <c r="B47" s="99" t="str">
        <f ca="1">Data!I47</f>
        <v/>
      </c>
      <c r="C47" s="99" t="str">
        <f ca="1">Data!J47</f>
        <v/>
      </c>
      <c r="D47" s="99" t="str">
        <f ca="1">IF($C47="","",VLOOKUP($C47,projectList[],2,0))</f>
        <v/>
      </c>
      <c r="E47" s="99" t="str">
        <f ca="1">IF($C47="","",VLOOKUP($C47,projectList[],3,0))</f>
        <v/>
      </c>
      <c r="F47" s="99" t="str">
        <f ca="1">UPPER(IF($C47="","",
IF(OR($C47="DOWN",$C47="PARK",$C47="VACA",$C47="OFF",$C47="CC"),$C47,
IF($I47="","FULL LOAD OF ",IF(ISNUMBER($I47),$I47&amp;" TONS OF ","FULL LOAD OF "))&amp;
IF($J47="",VLOOKUP($C47,projectList[],4,0),$J47)&amp;
IF($K47="",""," - PO # "&amp;$K47)&amp;
IF($L47="",""," - "&amp;$L47)&amp;
IF($M47="",""," - LOT: "&amp;$M47)&amp;
IF($N47="","",", QTY: "&amp;$N47&amp;" TONS")&amp;
IF($O47="",""," - CONTACT: "&amp;$O47)
)))</f>
        <v/>
      </c>
      <c r="G47" s="99" t="str">
        <f ca="1">UPPER(IF($C47="","",IF($P47="",VLOOKUP($C47,projectList[],38,0) &amp; " " &amp; VLOOKUP($C47,projectList[],39,0) &amp; IF($F47="N/A",""," FL ") &amp;VLOOKUP($C47,projectList[],40,0),$P47)))</f>
        <v/>
      </c>
      <c r="H47" s="100" t="str">
        <f ca="1">IF($A47="","",VLOOKUP($C47,projectList[],5,0))</f>
        <v/>
      </c>
      <c r="I47" s="114"/>
      <c r="J47" s="68"/>
      <c r="K47" s="68"/>
      <c r="L47" s="68"/>
      <c r="M47" s="68"/>
      <c r="N47" s="68"/>
      <c r="O47" s="68"/>
      <c r="P47" s="68"/>
      <c r="Q47" s="38" t="str">
        <f ca="1">IF(generic[[#This Row],[JOB '#]]="","",VLOOKUP(generic[[#This Row],[JOB '#]],projectList[],4,0))</f>
        <v/>
      </c>
      <c r="T47">
        <v>6392</v>
      </c>
    </row>
    <row r="48" spans="1:20" s="8" customFormat="1" ht="69.95" customHeight="1" x14ac:dyDescent="0.2">
      <c r="A48" s="99" t="str">
        <f ca="1">Data!H48</f>
        <v/>
      </c>
      <c r="B48" s="99" t="str">
        <f ca="1">Data!I48</f>
        <v/>
      </c>
      <c r="C48" s="99" t="str">
        <f ca="1">Data!J48</f>
        <v/>
      </c>
      <c r="D48" s="99" t="str">
        <f ca="1">IF($C48="","",VLOOKUP($C48,projectList[],2,0))</f>
        <v/>
      </c>
      <c r="E48" s="99" t="str">
        <f ca="1">IF($C48="","",VLOOKUP($C48,projectList[],3,0))</f>
        <v/>
      </c>
      <c r="F48" s="99" t="str">
        <f ca="1">UPPER(IF($C48="","",
IF(OR($C48="DOWN",$C48="PARK",$C48="VACA",$C48="OFF",$C48="CC"),$C48,
IF($I48="","FULL LOAD OF ",IF(ISNUMBER($I48),$I48&amp;" TONS OF ","FULL LOAD OF "))&amp;
IF($J48="",VLOOKUP($C48,projectList[],4,0),$J48)&amp;
IF($K48="",""," - PO # "&amp;$K48)&amp;
IF($L48="",""," - "&amp;$L48)&amp;
IF($M48="",""," - LOT: "&amp;$M48)&amp;
IF($N48="","",", QTY: "&amp;$N48&amp;" TONS")&amp;
IF($O48="",""," - CONTACT: "&amp;$O48)
)))</f>
        <v/>
      </c>
      <c r="G48" s="99" t="str">
        <f ca="1">UPPER(IF($C48="","",IF($P48="",VLOOKUP($C48,projectList[],38,0) &amp; " " &amp; VLOOKUP($C48,projectList[],39,0) &amp; IF($F48="N/A",""," FL ") &amp;VLOOKUP($C48,projectList[],40,0),$P48)))</f>
        <v/>
      </c>
      <c r="H48" s="100" t="str">
        <f ca="1">IF($A48="","",VLOOKUP($C48,projectList[],5,0))</f>
        <v/>
      </c>
      <c r="I48" s="114"/>
      <c r="J48" s="68"/>
      <c r="K48" s="68"/>
      <c r="L48" s="68"/>
      <c r="M48" s="68"/>
      <c r="N48" s="68"/>
      <c r="O48" s="68"/>
      <c r="P48" s="68"/>
      <c r="Q48" s="38" t="str">
        <f ca="1">IF(generic[[#This Row],[JOB '#]]="","",VLOOKUP(generic[[#This Row],[JOB '#]],projectList[],4,0))</f>
        <v/>
      </c>
      <c r="T48">
        <v>6394</v>
      </c>
    </row>
    <row r="49" spans="1:20" s="8" customFormat="1" ht="69.95" customHeight="1" x14ac:dyDescent="0.2">
      <c r="A49" s="99" t="str">
        <f ca="1">Data!H49</f>
        <v/>
      </c>
      <c r="B49" s="99" t="str">
        <f ca="1">Data!I49</f>
        <v/>
      </c>
      <c r="C49" s="99" t="str">
        <f ca="1">Data!J49</f>
        <v/>
      </c>
      <c r="D49" s="99" t="str">
        <f ca="1">IF($C49="","",VLOOKUP($C49,projectList[],2,0))</f>
        <v/>
      </c>
      <c r="E49" s="99" t="str">
        <f ca="1">IF($C49="","",VLOOKUP($C49,projectList[],3,0))</f>
        <v/>
      </c>
      <c r="F49" s="99" t="str">
        <f ca="1">UPPER(IF($C49="","",
IF(OR($C49="DOWN",$C49="PARK",$C49="VACA",$C49="OFF",$C49="CC"),$C49,
IF($I49="","FULL LOAD OF ",IF(ISNUMBER($I49),$I49&amp;" TONS OF ","FULL LOAD OF "))&amp;
IF($J49="",VLOOKUP($C49,projectList[],4,0),$J49)&amp;
IF($K49="",""," - PO # "&amp;$K49)&amp;
IF($L49="",""," - "&amp;$L49)&amp;
IF($M49="",""," - LOT: "&amp;$M49)&amp;
IF($N49="","",", QTY: "&amp;$N49&amp;" TONS")&amp;
IF($O49="",""," - CONTACT: "&amp;$O49)
)))</f>
        <v/>
      </c>
      <c r="G49" s="99" t="str">
        <f ca="1">UPPER(IF($C49="","",IF($P49="",VLOOKUP($C49,projectList[],38,0) &amp; " " &amp; VLOOKUP($C49,projectList[],39,0) &amp; IF($F49="N/A",""," FL ") &amp;VLOOKUP($C49,projectList[],40,0),$P49)))</f>
        <v/>
      </c>
      <c r="H49" s="100" t="str">
        <f ca="1">IF($A49="","",VLOOKUP($C49,projectList[],5,0))</f>
        <v/>
      </c>
      <c r="I49" s="114"/>
      <c r="J49" s="68"/>
      <c r="K49" s="68"/>
      <c r="L49" s="68"/>
      <c r="M49" s="68"/>
      <c r="N49" s="68"/>
      <c r="O49" s="68"/>
      <c r="P49" s="68"/>
      <c r="Q49" s="38" t="str">
        <f ca="1">IF(generic[[#This Row],[JOB '#]]="","",VLOOKUP(generic[[#This Row],[JOB '#]],projectList[],4,0))</f>
        <v/>
      </c>
      <c r="T49">
        <v>6396</v>
      </c>
    </row>
    <row r="50" spans="1:20" s="8" customFormat="1" ht="69.95" customHeight="1" x14ac:dyDescent="0.2">
      <c r="A50" s="99" t="str">
        <f ca="1">Data!H50</f>
        <v/>
      </c>
      <c r="B50" s="99" t="str">
        <f ca="1">Data!I50</f>
        <v/>
      </c>
      <c r="C50" s="99" t="str">
        <f ca="1">Data!J50</f>
        <v/>
      </c>
      <c r="D50" s="99" t="str">
        <f ca="1">IF($C50="","",VLOOKUP($C50,projectList[],2,0))</f>
        <v/>
      </c>
      <c r="E50" s="99" t="str">
        <f ca="1">IF($C50="","",VLOOKUP($C50,projectList[],3,0))</f>
        <v/>
      </c>
      <c r="F50" s="99" t="str">
        <f ca="1">UPPER(IF($C50="","",
IF(OR($C50="DOWN",$C50="PARK",$C50="VACA",$C50="OFF",$C50="CC"),$C50,
IF($I50="","FULL LOAD OF ",IF(ISNUMBER($I50),$I50&amp;" TONS OF ","FULL LOAD OF "))&amp;
IF($J50="",VLOOKUP($C50,projectList[],4,0),$J50)&amp;
IF($K50="",""," - PO # "&amp;$K50)&amp;
IF($L50="",""," - "&amp;$L50)&amp;
IF($M50="",""," - LOT: "&amp;$M50)&amp;
IF($N50="","",", QTY: "&amp;$N50&amp;" TONS")&amp;
IF($O50="",""," - CONTACT: "&amp;$O50)
)))</f>
        <v/>
      </c>
      <c r="G50" s="99" t="str">
        <f ca="1">UPPER(IF($C50="","",IF($P50="",VLOOKUP($C50,projectList[],38,0) &amp; " " &amp; VLOOKUP($C50,projectList[],39,0) &amp; IF($F50="N/A",""," FL ") &amp;VLOOKUP($C50,projectList[],40,0),$P50)))</f>
        <v/>
      </c>
      <c r="H50" s="100" t="str">
        <f ca="1">IF($A50="","",VLOOKUP($C50,projectList[],5,0))</f>
        <v/>
      </c>
      <c r="I50" s="114"/>
      <c r="J50" s="68"/>
      <c r="K50" s="68"/>
      <c r="L50" s="68"/>
      <c r="M50" s="68"/>
      <c r="N50" s="68"/>
      <c r="O50" s="68"/>
      <c r="P50" s="68"/>
      <c r="Q50" s="38" t="str">
        <f ca="1">IF(generic[[#This Row],[JOB '#]]="","",VLOOKUP(generic[[#This Row],[JOB '#]],projectList[],4,0))</f>
        <v/>
      </c>
      <c r="T50">
        <v>6397</v>
      </c>
    </row>
    <row r="51" spans="1:20" s="8" customFormat="1" ht="69.95" customHeight="1" x14ac:dyDescent="0.2">
      <c r="A51" s="99" t="str">
        <f ca="1">Data!H51</f>
        <v/>
      </c>
      <c r="B51" s="99" t="str">
        <f ca="1">Data!I51</f>
        <v/>
      </c>
      <c r="C51" s="99" t="str">
        <f ca="1">Data!J51</f>
        <v/>
      </c>
      <c r="D51" s="99" t="str">
        <f ca="1">IF($C51="","",VLOOKUP($C51,projectList[],2,0))</f>
        <v/>
      </c>
      <c r="E51" s="99" t="str">
        <f ca="1">IF($C51="","",VLOOKUP($C51,projectList[],3,0))</f>
        <v/>
      </c>
      <c r="F51" s="99" t="str">
        <f ca="1">UPPER(IF($C51="","",
IF(OR($C51="DOWN",$C51="PARK",$C51="VACA",$C51="OFF",$C51="CC"),$C51,
IF($I51="","FULL LOAD OF ",IF(ISNUMBER($I51),$I51&amp;" TONS OF ","FULL LOAD OF "))&amp;
IF($J51="",VLOOKUP($C51,projectList[],4,0),$J51)&amp;
IF($K51="",""," - PO # "&amp;$K51)&amp;
IF($L51="",""," - "&amp;$L51)&amp;
IF($M51="",""," - LOT: "&amp;$M51)&amp;
IF($N51="","",", QTY: "&amp;$N51&amp;" TONS")&amp;
IF($O51="",""," - CONTACT: "&amp;$O51)
)))</f>
        <v/>
      </c>
      <c r="G51" s="99" t="str">
        <f ca="1">UPPER(IF($C51="","",IF($P51="",VLOOKUP($C51,projectList[],38,0) &amp; " " &amp; VLOOKUP($C51,projectList[],39,0) &amp; IF($F51="N/A",""," FL ") &amp;VLOOKUP($C51,projectList[],40,0),$P51)))</f>
        <v/>
      </c>
      <c r="H51" s="100" t="str">
        <f ca="1">IF($A51="","",VLOOKUP($C51,projectList[],5,0))</f>
        <v/>
      </c>
      <c r="I51" s="114"/>
      <c r="J51" s="68"/>
      <c r="K51" s="68"/>
      <c r="L51" s="68"/>
      <c r="M51" s="68"/>
      <c r="N51" s="68"/>
      <c r="O51" s="68"/>
      <c r="P51" s="68"/>
      <c r="Q51" s="38" t="str">
        <f ca="1">IF(generic[[#This Row],[JOB '#]]="","",VLOOKUP(generic[[#This Row],[JOB '#]],projectList[],4,0))</f>
        <v/>
      </c>
      <c r="T51">
        <v>6399</v>
      </c>
    </row>
    <row r="52" spans="1:20" s="8" customFormat="1" ht="69.95" customHeight="1" x14ac:dyDescent="0.2">
      <c r="A52" s="99" t="str">
        <f ca="1">Data!H52</f>
        <v/>
      </c>
      <c r="B52" s="99" t="str">
        <f ca="1">Data!I52</f>
        <v/>
      </c>
      <c r="C52" s="99" t="str">
        <f ca="1">Data!J52</f>
        <v/>
      </c>
      <c r="D52" s="99" t="str">
        <f ca="1">IF($C52="","",VLOOKUP($C52,projectList[],2,0))</f>
        <v/>
      </c>
      <c r="E52" s="99" t="str">
        <f ca="1">IF($C52="","",VLOOKUP($C52,projectList[],3,0))</f>
        <v/>
      </c>
      <c r="F52" s="99" t="str">
        <f ca="1">UPPER(IF($C52="","",
IF(OR($C52="DOWN",$C52="PARK",$C52="VACA",$C52="OFF",$C52="CC"),$C52,
IF($I52="","FULL LOAD OF ",IF(ISNUMBER($I52),$I52&amp;" TONS OF ","FULL LOAD OF "))&amp;
IF($J52="",VLOOKUP($C52,projectList[],4,0),$J52)&amp;
IF($K52="",""," - PO # "&amp;$K52)&amp;
IF($L52="",""," - "&amp;$L52)&amp;
IF($M52="",""," - LOT: "&amp;$M52)&amp;
IF($N52="","",", QTY: "&amp;$N52&amp;" TONS")&amp;
IF($O52="",""," - CONTACT: "&amp;$O52)
)))</f>
        <v/>
      </c>
      <c r="G52" s="99" t="str">
        <f ca="1">UPPER(IF($C52="","",IF($P52="",VLOOKUP($C52,projectList[],38,0) &amp; " " &amp; VLOOKUP($C52,projectList[],39,0) &amp; IF($F52="N/A",""," FL ") &amp;VLOOKUP($C52,projectList[],40,0),$P52)))</f>
        <v/>
      </c>
      <c r="H52" s="100" t="str">
        <f ca="1">IF($A52="","",VLOOKUP($C52,projectList[],5,0))</f>
        <v/>
      </c>
      <c r="I52" s="114"/>
      <c r="J52" s="68"/>
      <c r="K52" s="68"/>
      <c r="L52" s="68"/>
      <c r="M52" s="115"/>
      <c r="N52" s="68"/>
      <c r="O52" s="68"/>
      <c r="P52" s="68"/>
      <c r="Q52" s="38" t="str">
        <f ca="1">IF(generic[[#This Row],[JOB '#]]="","",VLOOKUP(generic[[#This Row],[JOB '#]],projectList[],4,0))</f>
        <v/>
      </c>
      <c r="T52">
        <v>6400</v>
      </c>
    </row>
    <row r="53" spans="1:20" s="8" customFormat="1" ht="69.95" customHeight="1" x14ac:dyDescent="0.2">
      <c r="A53" s="99" t="str">
        <f ca="1">Data!H53</f>
        <v/>
      </c>
      <c r="B53" s="99" t="str">
        <f ca="1">Data!I53</f>
        <v/>
      </c>
      <c r="C53" s="99" t="str">
        <f ca="1">Data!J53</f>
        <v/>
      </c>
      <c r="D53" s="99" t="str">
        <f ca="1">IF($C53="","",VLOOKUP($C53,projectList[],2,0))</f>
        <v/>
      </c>
      <c r="E53" s="99" t="str">
        <f ca="1">IF($C53="","",VLOOKUP($C53,projectList[],3,0))</f>
        <v/>
      </c>
      <c r="F53" s="99" t="str">
        <f ca="1">UPPER(IF($C53="","",
IF(OR($C53="DOWN",$C53="PARK",$C53="VACA",$C53="OFF",$C53="CC"),$C53,
IF($I53="","FULL LOAD OF ",IF(ISNUMBER($I53),$I53&amp;" TONS OF ","FULL LOAD OF "))&amp;
IF($J53="",VLOOKUP($C53,projectList[],4,0),$J53)&amp;
IF($K53="",""," - PO # "&amp;$K53)&amp;
IF($L53="",""," - "&amp;$L53)&amp;
IF($M53="",""," - LOT: "&amp;$M53)&amp;
IF($N53="","",", QTY: "&amp;$N53&amp;" TONS")&amp;
IF($O53="",""," - CONTACT: "&amp;$O53)
)))</f>
        <v/>
      </c>
      <c r="G53" s="99" t="str">
        <f ca="1">UPPER(IF($C53="","",IF($P53="",VLOOKUP($C53,projectList[],38,0) &amp; " " &amp; VLOOKUP($C53,projectList[],39,0) &amp; IF($F53="N/A",""," FL ") &amp;VLOOKUP($C53,projectList[],40,0),$P53)))</f>
        <v/>
      </c>
      <c r="H53" s="100" t="str">
        <f ca="1">IF($A53="","",VLOOKUP($C53,projectList[],5,0))</f>
        <v/>
      </c>
      <c r="I53" s="114"/>
      <c r="J53" s="68"/>
      <c r="K53" s="68"/>
      <c r="L53" s="68"/>
      <c r="M53" s="68"/>
      <c r="N53" s="68"/>
      <c r="O53" s="68"/>
      <c r="P53" s="68"/>
      <c r="Q53" s="38" t="str">
        <f ca="1">IF(generic[[#This Row],[JOB '#]]="","",VLOOKUP(generic[[#This Row],[JOB '#]],projectList[],4,0))</f>
        <v/>
      </c>
      <c r="T53">
        <v>6403</v>
      </c>
    </row>
    <row r="54" spans="1:20" s="8" customFormat="1" ht="69.95" customHeight="1" x14ac:dyDescent="0.2">
      <c r="A54" s="99" t="str">
        <f ca="1">Data!H54</f>
        <v/>
      </c>
      <c r="B54" s="99" t="str">
        <f ca="1">Data!I54</f>
        <v/>
      </c>
      <c r="C54" s="99" t="str">
        <f ca="1">Data!J54</f>
        <v/>
      </c>
      <c r="D54" s="99" t="str">
        <f ca="1">IF($C54="","",VLOOKUP($C54,projectList[],2,0))</f>
        <v/>
      </c>
      <c r="E54" s="99" t="str">
        <f ca="1">IF($C54="","",VLOOKUP($C54,projectList[],3,0))</f>
        <v/>
      </c>
      <c r="F54" s="99" t="str">
        <f ca="1">UPPER(IF($C54="","",
IF(OR($C54="DOWN",$C54="PARK",$C54="VACA",$C54="OFF",$C54="CC"),$C54,
IF($I54="","FULL LOAD OF ",IF(ISNUMBER($I54),$I54&amp;" TONS OF ","FULL LOAD OF "))&amp;
IF($J54="",VLOOKUP($C54,projectList[],4,0),$J54)&amp;
IF($K54="",""," - PO # "&amp;$K54)&amp;
IF($L54="",""," - "&amp;$L54)&amp;
IF($M54="",""," - LOT: "&amp;$M54)&amp;
IF($N54="","",", QTY: "&amp;$N54&amp;" TONS")&amp;
IF($O54="",""," - CONTACT: "&amp;$O54)
)))</f>
        <v/>
      </c>
      <c r="G54" s="99" t="str">
        <f ca="1">UPPER(IF($C54="","",IF($P54="",VLOOKUP($C54,projectList[],38,0) &amp; " " &amp; VLOOKUP($C54,projectList[],39,0) &amp; IF($F54="N/A",""," FL ") &amp;VLOOKUP($C54,projectList[],40,0),$P54)))</f>
        <v/>
      </c>
      <c r="H54" s="100" t="str">
        <f ca="1">IF($A54="","",VLOOKUP($C54,projectList[],5,0))</f>
        <v/>
      </c>
      <c r="I54" s="114"/>
      <c r="J54" s="68"/>
      <c r="K54" s="68"/>
      <c r="L54" s="68"/>
      <c r="M54" s="68"/>
      <c r="N54" s="68"/>
      <c r="O54" s="68"/>
      <c r="P54" s="68"/>
      <c r="Q54" s="38" t="str">
        <f ca="1">IF(generic[[#This Row],[JOB '#]]="","",VLOOKUP(generic[[#This Row],[JOB '#]],projectList[],4,0))</f>
        <v/>
      </c>
      <c r="T54">
        <v>6404</v>
      </c>
    </row>
    <row r="55" spans="1:20" s="8" customFormat="1" ht="69.95" customHeight="1" x14ac:dyDescent="0.2">
      <c r="A55" s="99" t="str">
        <f ca="1">Data!H55</f>
        <v/>
      </c>
      <c r="B55" s="99" t="str">
        <f ca="1">Data!I55</f>
        <v/>
      </c>
      <c r="C55" s="99" t="str">
        <f ca="1">Data!J55</f>
        <v/>
      </c>
      <c r="D55" s="99" t="str">
        <f ca="1">IF($C55="","",VLOOKUP($C55,projectList[],2,0))</f>
        <v/>
      </c>
      <c r="E55" s="99" t="str">
        <f ca="1">IF($C55="","",VLOOKUP($C55,projectList[],3,0))</f>
        <v/>
      </c>
      <c r="F55" s="99" t="str">
        <f ca="1">UPPER(IF($C55="","",
IF(OR($C55="DOWN",$C55="PARK",$C55="VACA",$C55="OFF",$C55="CC"),$C55,
IF($I55="","FULL LOAD OF ",IF(ISNUMBER($I55),$I55&amp;" TONS OF ","FULL LOAD OF "))&amp;
IF($J55="",VLOOKUP($C55,projectList[],4,0),$J55)&amp;
IF($K55="",""," - PO # "&amp;$K55)&amp;
IF($L55="",""," - "&amp;$L55)&amp;
IF($M55="",""," - LOT: "&amp;$M55)&amp;
IF($N55="","",", QTY: "&amp;$N55&amp;" TONS")&amp;
IF($O55="",""," - CONTACT: "&amp;$O55)
)))</f>
        <v/>
      </c>
      <c r="G55" s="99" t="str">
        <f ca="1">UPPER(IF($C55="","",IF($P55="",VLOOKUP($C55,projectList[],38,0) &amp; " " &amp; VLOOKUP($C55,projectList[],39,0) &amp; IF($F55="N/A",""," FL ") &amp;VLOOKUP($C55,projectList[],40,0),$P55)))</f>
        <v/>
      </c>
      <c r="H55" s="100" t="str">
        <f ca="1">IF($A55="","",VLOOKUP($C55,projectList[],5,0))</f>
        <v/>
      </c>
      <c r="I55" s="114"/>
      <c r="J55" s="68"/>
      <c r="K55" s="68"/>
      <c r="L55" s="68"/>
      <c r="M55" s="68"/>
      <c r="N55" s="68"/>
      <c r="O55" s="68"/>
      <c r="P55" s="68"/>
      <c r="Q55" s="38" t="str">
        <f ca="1">IF(generic[[#This Row],[JOB '#]]="","",VLOOKUP(generic[[#This Row],[JOB '#]],projectList[],4,0))</f>
        <v/>
      </c>
      <c r="T55">
        <v>6409</v>
      </c>
    </row>
    <row r="56" spans="1:20" s="8" customFormat="1" ht="69.95" customHeight="1" x14ac:dyDescent="0.2">
      <c r="A56" s="99" t="str">
        <f ca="1">Data!H56</f>
        <v/>
      </c>
      <c r="B56" s="99" t="str">
        <f ca="1">Data!I56</f>
        <v/>
      </c>
      <c r="C56" s="99" t="str">
        <f ca="1">Data!J56</f>
        <v/>
      </c>
      <c r="D56" s="99" t="str">
        <f ca="1">IF($C56="","",VLOOKUP($C56,projectList[],2,0))</f>
        <v/>
      </c>
      <c r="E56" s="99" t="str">
        <f ca="1">IF($C56="","",VLOOKUP($C56,projectList[],3,0))</f>
        <v/>
      </c>
      <c r="F56" s="99" t="str">
        <f ca="1">UPPER(IF($C56="","",
IF(OR($C56="DOWN",$C56="PARK",$C56="VACA",$C56="OFF",$C56="CC"),$C56,
IF($I56="","FULL LOAD OF ",IF(ISNUMBER($I56),$I56&amp;" TONS OF ","FULL LOAD OF "))&amp;
IF($J56="",VLOOKUP($C56,projectList[],4,0),$J56)&amp;
IF($K56="",""," - PO # "&amp;$K56)&amp;
IF($L56="",""," - "&amp;$L56)&amp;
IF($M56="",""," - LOT: "&amp;$M56)&amp;
IF($N56="","",", QTY: "&amp;$N56&amp;" TONS")&amp;
IF($O56="",""," - CONTACT: "&amp;$O56)
)))</f>
        <v/>
      </c>
      <c r="G56" s="99" t="str">
        <f ca="1">UPPER(IF($C56="","",IF($P56="",VLOOKUP($C56,projectList[],38,0) &amp; " " &amp; VLOOKUP($C56,projectList[],39,0) &amp; IF($F56="N/A",""," FL ") &amp;VLOOKUP($C56,projectList[],40,0),$P56)))</f>
        <v/>
      </c>
      <c r="H56" s="100" t="str">
        <f ca="1">IF($A56="","",VLOOKUP($C56,projectList[],5,0))</f>
        <v/>
      </c>
      <c r="I56" s="114"/>
      <c r="J56" s="68"/>
      <c r="K56" s="68"/>
      <c r="L56" s="68"/>
      <c r="M56" s="68"/>
      <c r="N56" s="68"/>
      <c r="O56" s="68"/>
      <c r="P56" s="68"/>
      <c r="Q56" s="38" t="str">
        <f ca="1">IF(generic[[#This Row],[JOB '#]]="","",VLOOKUP(generic[[#This Row],[JOB '#]],projectList[],4,0))</f>
        <v/>
      </c>
      <c r="T56">
        <v>6410</v>
      </c>
    </row>
    <row r="57" spans="1:20" s="8" customFormat="1" ht="69.95" customHeight="1" x14ac:dyDescent="0.2">
      <c r="A57" s="99" t="str">
        <f ca="1">Data!H57</f>
        <v/>
      </c>
      <c r="B57" s="99" t="str">
        <f ca="1">Data!I57</f>
        <v/>
      </c>
      <c r="C57" s="99" t="str">
        <f ca="1">Data!J57</f>
        <v/>
      </c>
      <c r="D57" s="99" t="str">
        <f ca="1">IF($C57="","",VLOOKUP($C57,projectList[],2,0))</f>
        <v/>
      </c>
      <c r="E57" s="99" t="str">
        <f ca="1">IF($C57="","",VLOOKUP($C57,projectList[],3,0))</f>
        <v/>
      </c>
      <c r="F57" s="99" t="str">
        <f ca="1">UPPER(IF($C57="","",
IF(OR($C57="DOWN",$C57="PARK",$C57="VACA",$C57="OFF",$C57="CC"),$C57,
IF($I57="","FULL LOAD OF ",IF(ISNUMBER($I57),$I57&amp;" TONS OF ","FULL LOAD OF "))&amp;
IF($J57="",VLOOKUP($C57,projectList[],4,0),$J57)&amp;
IF($K57="",""," - PO # "&amp;$K57)&amp;
IF($L57="",""," - "&amp;$L57)&amp;
IF($M57="",""," - LOT: "&amp;$M57)&amp;
IF($N57="","",", QTY: "&amp;$N57&amp;" TONS")&amp;
IF($O57="",""," - CONTACT: "&amp;$O57)
)))</f>
        <v/>
      </c>
      <c r="G57" s="99" t="str">
        <f ca="1">UPPER(IF($C57="","",IF($P57="",VLOOKUP($C57,projectList[],38,0) &amp; " " &amp; VLOOKUP($C57,projectList[],39,0) &amp; IF($F57="N/A",""," FL ") &amp;VLOOKUP($C57,projectList[],40,0),$P57)))</f>
        <v/>
      </c>
      <c r="H57" s="100" t="str">
        <f ca="1">IF($A57="","",VLOOKUP($C57,projectList[],5,0))</f>
        <v/>
      </c>
      <c r="I57" s="114"/>
      <c r="J57" s="68"/>
      <c r="K57" s="68"/>
      <c r="L57" s="68"/>
      <c r="M57" s="68"/>
      <c r="N57" s="68"/>
      <c r="O57" s="68"/>
      <c r="P57" s="68"/>
      <c r="Q57" s="38" t="str">
        <f ca="1">IF(generic[[#This Row],[JOB '#]]="","",VLOOKUP(generic[[#This Row],[JOB '#]],projectList[],4,0))</f>
        <v/>
      </c>
      <c r="T57">
        <v>6412</v>
      </c>
    </row>
    <row r="58" spans="1:20" s="8" customFormat="1" ht="69.95" customHeight="1" x14ac:dyDescent="0.2">
      <c r="A58" s="99" t="str">
        <f ca="1">Data!H58</f>
        <v/>
      </c>
      <c r="B58" s="99" t="str">
        <f ca="1">Data!I58</f>
        <v/>
      </c>
      <c r="C58" s="99" t="str">
        <f ca="1">Data!J58</f>
        <v/>
      </c>
      <c r="D58" s="99" t="str">
        <f ca="1">IF($C58="","",VLOOKUP($C58,projectList[],2,0))</f>
        <v/>
      </c>
      <c r="E58" s="99" t="str">
        <f ca="1">IF($C58="","",VLOOKUP($C58,projectList[],3,0))</f>
        <v/>
      </c>
      <c r="F58" s="99" t="str">
        <f ca="1">UPPER(IF($C58="","",
IF(OR($C58="DOWN",$C58="PARK",$C58="VACA",$C58="OFF",$C58="CC"),$C58,
IF($I58="","FULL LOAD OF ",IF(ISNUMBER($I58),$I58&amp;" TONS OF ","FULL LOAD OF "))&amp;
IF($J58="",VLOOKUP($C58,projectList[],4,0),$J58)&amp;
IF($K58="",""," - PO # "&amp;$K58)&amp;
IF($L58="",""," - "&amp;$L58)&amp;
IF($M58="",""," - LOT: "&amp;$M58)&amp;
IF($N58="","",", QTY: "&amp;$N58&amp;" TONS")&amp;
IF($O58="",""," - CONTACT: "&amp;$O58)
)))</f>
        <v/>
      </c>
      <c r="G58" s="99" t="str">
        <f ca="1">UPPER(IF($C58="","",IF($P58="",VLOOKUP($C58,projectList[],38,0) &amp; " " &amp; VLOOKUP($C58,projectList[],39,0) &amp; IF($F58="N/A",""," FL ") &amp;VLOOKUP($C58,projectList[],40,0),$P58)))</f>
        <v/>
      </c>
      <c r="H58" s="100" t="str">
        <f ca="1">IF($A58="","",VLOOKUP($C58,projectList[],5,0))</f>
        <v/>
      </c>
      <c r="I58" s="114"/>
      <c r="J58" s="68"/>
      <c r="K58" s="68"/>
      <c r="L58" s="68"/>
      <c r="M58" s="68"/>
      <c r="N58" s="68"/>
      <c r="O58" s="68"/>
      <c r="P58" s="68"/>
      <c r="Q58" s="38" t="str">
        <f ca="1">IF(generic[[#This Row],[JOB '#]]="","",VLOOKUP(generic[[#This Row],[JOB '#]],projectList[],4,0))</f>
        <v/>
      </c>
      <c r="T58">
        <v>6413</v>
      </c>
    </row>
    <row r="59" spans="1:20" s="8" customFormat="1" ht="69.95" customHeight="1" x14ac:dyDescent="0.2">
      <c r="A59" s="99" t="str">
        <f ca="1">Data!H59</f>
        <v/>
      </c>
      <c r="B59" s="99" t="str">
        <f ca="1">Data!I59</f>
        <v/>
      </c>
      <c r="C59" s="99" t="str">
        <f ca="1">Data!J59</f>
        <v/>
      </c>
      <c r="D59" s="99" t="str">
        <f ca="1">IF($C59="","",VLOOKUP($C59,projectList[],2,0))</f>
        <v/>
      </c>
      <c r="E59" s="99" t="str">
        <f ca="1">IF($C59="","",VLOOKUP($C59,projectList[],3,0))</f>
        <v/>
      </c>
      <c r="F59" s="99" t="str">
        <f ca="1">UPPER(IF($C59="","",
IF(OR($C59="DOWN",$C59="PARK",$C59="VACA",$C59="OFF",$C59="CC"),$C59,
IF($I59="","FULL LOAD OF ",IF(ISNUMBER($I59),$I59&amp;" TONS OF ","FULL LOAD OF "))&amp;
IF($J59="",VLOOKUP($C59,projectList[],4,0),$J59)&amp;
IF($K59="",""," - PO # "&amp;$K59)&amp;
IF($L59="",""," - "&amp;$L59)&amp;
IF($M59="",""," - LOT: "&amp;$M59)&amp;
IF($N59="","",", QTY: "&amp;$N59&amp;" TONS")&amp;
IF($O59="",""," - CONTACT: "&amp;$O59)
)))</f>
        <v/>
      </c>
      <c r="G59" s="99" t="str">
        <f ca="1">UPPER(IF($C59="","",IF($P59="",VLOOKUP($C59,projectList[],38,0) &amp; " " &amp; VLOOKUP($C59,projectList[],39,0) &amp; IF($F59="N/A",""," FL ") &amp;VLOOKUP($C59,projectList[],40,0),$P59)))</f>
        <v/>
      </c>
      <c r="H59" s="100" t="str">
        <f ca="1">IF($A59="","",VLOOKUP($C59,projectList[],5,0))</f>
        <v/>
      </c>
      <c r="I59" s="114"/>
      <c r="J59" s="68"/>
      <c r="K59" s="68"/>
      <c r="L59" s="68"/>
      <c r="M59" s="68"/>
      <c r="N59" s="68"/>
      <c r="O59" s="68"/>
      <c r="P59" s="68"/>
      <c r="Q59" s="38" t="str">
        <f ca="1">IF(generic[[#This Row],[JOB '#]]="","",VLOOKUP(generic[[#This Row],[JOB '#]],projectList[],4,0))</f>
        <v/>
      </c>
      <c r="T59">
        <v>6414</v>
      </c>
    </row>
    <row r="60" spans="1:20" s="8" customFormat="1" ht="69.95" customHeight="1" x14ac:dyDescent="0.2">
      <c r="A60" s="99" t="str">
        <f ca="1">Data!H60</f>
        <v/>
      </c>
      <c r="B60" s="99" t="str">
        <f ca="1">Data!I60</f>
        <v/>
      </c>
      <c r="C60" s="99" t="str">
        <f ca="1">Data!J60</f>
        <v/>
      </c>
      <c r="D60" s="99" t="str">
        <f ca="1">IF($C60="","",VLOOKUP($C60,projectList[],2,0))</f>
        <v/>
      </c>
      <c r="E60" s="99" t="str">
        <f ca="1">IF($C60="","",VLOOKUP($C60,projectList[],3,0))</f>
        <v/>
      </c>
      <c r="F60" s="99" t="str">
        <f ca="1">UPPER(IF($C60="","",
IF(OR($C60="DOWN",$C60="PARK",$C60="VACA",$C60="OFF",$C60="CC"),$C60,
IF($I60="","FULL LOAD OF ",IF(ISNUMBER($I60),$I60&amp;" TONS OF ","FULL LOAD OF "))&amp;
IF($J60="",VLOOKUP($C60,projectList[],4,0),$J60)&amp;
IF($K60="",""," - PO # "&amp;$K60)&amp;
IF($L60="",""," - "&amp;$L60)&amp;
IF($M60="",""," - LOT: "&amp;$M60)&amp;
IF($N60="","",", QTY: "&amp;$N60&amp;" TONS")&amp;
IF($O60="",""," - CONTACT: "&amp;$O60)
)))</f>
        <v/>
      </c>
      <c r="G60" s="99" t="str">
        <f ca="1">UPPER(IF($C60="","",IF($P60="",VLOOKUP($C60,projectList[],38,0) &amp; " " &amp; VLOOKUP($C60,projectList[],39,0) &amp; IF($F60="N/A",""," FL ") &amp;VLOOKUP($C60,projectList[],40,0),$P60)))</f>
        <v/>
      </c>
      <c r="H60" s="100" t="str">
        <f ca="1">IF($A60="","",VLOOKUP($C60,projectList[],5,0))</f>
        <v/>
      </c>
      <c r="I60" s="114"/>
      <c r="J60" s="68"/>
      <c r="K60" s="68"/>
      <c r="L60" s="68"/>
      <c r="M60" s="68"/>
      <c r="N60" s="68"/>
      <c r="O60" s="68"/>
      <c r="P60" s="68"/>
      <c r="Q60" s="38" t="str">
        <f ca="1">IF(generic[[#This Row],[JOB '#]]="","",VLOOKUP(generic[[#This Row],[JOB '#]],projectList[],4,0))</f>
        <v/>
      </c>
      <c r="T60">
        <v>6418</v>
      </c>
    </row>
    <row r="61" spans="1:20" s="8" customFormat="1" ht="69.95" customHeight="1" x14ac:dyDescent="0.2">
      <c r="A61" s="99" t="str">
        <f ca="1">Data!H61</f>
        <v/>
      </c>
      <c r="B61" s="99" t="str">
        <f ca="1">Data!I61</f>
        <v/>
      </c>
      <c r="C61" s="99" t="str">
        <f ca="1">Data!J61</f>
        <v/>
      </c>
      <c r="D61" s="99" t="str">
        <f ca="1">IF($C61="","",VLOOKUP($C61,projectList[],2,0))</f>
        <v/>
      </c>
      <c r="E61" s="99" t="str">
        <f ca="1">IF($C61="","",VLOOKUP($C61,projectList[],3,0))</f>
        <v/>
      </c>
      <c r="F61" s="99" t="str">
        <f ca="1">UPPER(IF($C61="","",
IF(OR($C61="DOWN",$C61="PARK",$C61="VACA",$C61="OFF",$C61="CC"),$C61,
IF($I61="","FULL LOAD OF ",IF(ISNUMBER($I61),$I61&amp;" TONS OF ","FULL LOAD OF "))&amp;
IF($J61="",VLOOKUP($C61,projectList[],4,0),$J61)&amp;
IF($K61="",""," - PO # "&amp;$K61)&amp;
IF($L61="",""," - "&amp;$L61)&amp;
IF($M61="",""," - LOT: "&amp;$M61)&amp;
IF($N61="","",", QTY: "&amp;$N61&amp;" TONS")&amp;
IF($O61="",""," - CONTACT: "&amp;$O61)
)))</f>
        <v/>
      </c>
      <c r="G61" s="99" t="str">
        <f ca="1">UPPER(IF($C61="","",IF($P61="",VLOOKUP($C61,projectList[],38,0) &amp; " " &amp; VLOOKUP($C61,projectList[],39,0) &amp; IF($F61="N/A",""," FL ") &amp;VLOOKUP($C61,projectList[],40,0),$P61)))</f>
        <v/>
      </c>
      <c r="H61" s="100" t="str">
        <f ca="1">IF($A61="","",VLOOKUP($C61,projectList[],5,0))</f>
        <v/>
      </c>
      <c r="I61" s="114"/>
      <c r="J61" s="68"/>
      <c r="K61" s="68"/>
      <c r="L61" s="68"/>
      <c r="M61" s="68"/>
      <c r="N61" s="68"/>
      <c r="O61" s="68"/>
      <c r="P61" s="68"/>
      <c r="Q61" s="38" t="str">
        <f ca="1">IF(generic[[#This Row],[JOB '#]]="","",VLOOKUP(generic[[#This Row],[JOB '#]],projectList[],4,0))</f>
        <v/>
      </c>
      <c r="T61">
        <v>6419</v>
      </c>
    </row>
    <row r="62" spans="1:20" s="8" customFormat="1" ht="69.95" customHeight="1" x14ac:dyDescent="0.2">
      <c r="A62" s="99" t="str">
        <f ca="1">Data!H62</f>
        <v/>
      </c>
      <c r="B62" s="99" t="str">
        <f ca="1">Data!I62</f>
        <v/>
      </c>
      <c r="C62" s="99" t="str">
        <f ca="1">Data!J62</f>
        <v/>
      </c>
      <c r="D62" s="99" t="str">
        <f ca="1">IF($C62="","",VLOOKUP($C62,projectList[],2,0))</f>
        <v/>
      </c>
      <c r="E62" s="99" t="str">
        <f ca="1">IF($C62="","",VLOOKUP($C62,projectList[],3,0))</f>
        <v/>
      </c>
      <c r="F62" s="99" t="str">
        <f ca="1">UPPER(IF($C62="","",
IF(OR($C62="DOWN",$C62="PARK",$C62="VACA",$C62="OFF",$C62="CC"),$C62,
IF($I62="","FULL LOAD OF ",IF(ISNUMBER($I62),$I62&amp;" TONS OF ","FULL LOAD OF "))&amp;
IF($J62="",VLOOKUP($C62,projectList[],4,0),$J62)&amp;
IF($K62="",""," - PO # "&amp;$K62)&amp;
IF($L62="",""," - "&amp;$L62)&amp;
IF($M62="",""," - LOT: "&amp;$M62)&amp;
IF($N62="","",", QTY: "&amp;$N62&amp;" TONS")&amp;
IF($O62="",""," - CONTACT: "&amp;$O62)
)))</f>
        <v/>
      </c>
      <c r="G62" s="99" t="str">
        <f ca="1">UPPER(IF($C62="","",IF($P62="",VLOOKUP($C62,projectList[],38,0) &amp; " " &amp; VLOOKUP($C62,projectList[],39,0) &amp; IF($F62="N/A",""," FL ") &amp;VLOOKUP($C62,projectList[],40,0),$P62)))</f>
        <v/>
      </c>
      <c r="H62" s="100" t="str">
        <f ca="1">IF($A62="","",VLOOKUP($C62,projectList[],5,0))</f>
        <v/>
      </c>
      <c r="I62" s="114"/>
      <c r="J62" s="68"/>
      <c r="K62" s="68"/>
      <c r="L62" s="68"/>
      <c r="M62" s="68"/>
      <c r="N62" s="116"/>
      <c r="O62" s="68"/>
      <c r="P62" s="68"/>
      <c r="Q62" s="38" t="str">
        <f ca="1">IF(generic[[#This Row],[JOB '#]]="","",VLOOKUP(generic[[#This Row],[JOB '#]],projectList[],4,0))</f>
        <v/>
      </c>
      <c r="T62">
        <v>6425</v>
      </c>
    </row>
    <row r="63" spans="1:20" s="8" customFormat="1" ht="69.95" customHeight="1" x14ac:dyDescent="0.2">
      <c r="A63" s="99" t="str">
        <f ca="1">Data!H63</f>
        <v/>
      </c>
      <c r="B63" s="99" t="str">
        <f ca="1">Data!I63</f>
        <v/>
      </c>
      <c r="C63" s="99" t="str">
        <f ca="1">Data!J63</f>
        <v/>
      </c>
      <c r="D63" s="99" t="str">
        <f ca="1">IF($C63="","",VLOOKUP($C63,projectList[],2,0))</f>
        <v/>
      </c>
      <c r="E63" s="99" t="str">
        <f ca="1">IF($C63="","",VLOOKUP($C63,projectList[],3,0))</f>
        <v/>
      </c>
      <c r="F63" s="99" t="str">
        <f ca="1">UPPER(IF($C63="","",
IF(OR($C63="DOWN",$C63="PARK",$C63="VACA",$C63="OFF",$C63="CC"),$C63,
IF($I63="","FULL LOAD OF ",IF(ISNUMBER($I63),$I63&amp;" TONS OF ","FULL LOAD OF "))&amp;
IF($J63="",VLOOKUP($C63,projectList[],4,0),$J63)&amp;
IF($K63="",""," - PO # "&amp;$K63)&amp;
IF($L63="",""," - "&amp;$L63)&amp;
IF($M63="",""," - LOT: "&amp;$M63)&amp;
IF($N63="","",", QTY: "&amp;$N63&amp;" TONS")&amp;
IF($O63="",""," - CONTACT: "&amp;$O63)
)))</f>
        <v/>
      </c>
      <c r="G63" s="99" t="str">
        <f ca="1">UPPER(IF($C63="","",IF($P63="",VLOOKUP($C63,projectList[],38,0) &amp; " " &amp; VLOOKUP($C63,projectList[],39,0) &amp; IF($F63="N/A",""," FL ") &amp;VLOOKUP($C63,projectList[],40,0),$P63)))</f>
        <v/>
      </c>
      <c r="H63" s="100" t="str">
        <f ca="1">IF($A63="","",VLOOKUP($C63,projectList[],5,0))</f>
        <v/>
      </c>
      <c r="I63" s="114">
        <v>21.6</v>
      </c>
      <c r="J63" s="68" t="s">
        <v>105</v>
      </c>
      <c r="K63" s="68">
        <v>1001125980</v>
      </c>
      <c r="L63" s="68" t="s">
        <v>807</v>
      </c>
      <c r="M63" s="117">
        <v>143</v>
      </c>
      <c r="N63" s="68"/>
      <c r="O63" s="68" t="s">
        <v>808</v>
      </c>
      <c r="P63" s="68" t="s">
        <v>809</v>
      </c>
      <c r="Q63" s="38" t="str">
        <f ca="1">IF(generic[[#This Row],[JOB '#]]="","",VLOOKUP(generic[[#This Row],[JOB '#]],projectList[],4,0))</f>
        <v/>
      </c>
      <c r="T63">
        <v>6427</v>
      </c>
    </row>
    <row r="64" spans="1:20" s="8" customFormat="1" ht="69.95" customHeight="1" x14ac:dyDescent="0.2">
      <c r="A64" s="99" t="str">
        <f ca="1">Data!H64</f>
        <v/>
      </c>
      <c r="B64" s="99" t="str">
        <f ca="1">Data!I64</f>
        <v/>
      </c>
      <c r="C64" s="99" t="str">
        <f ca="1">Data!J64</f>
        <v/>
      </c>
      <c r="D64" s="99" t="str">
        <f ca="1">IF($C64="","",VLOOKUP($C64,projectList[],2,0))</f>
        <v/>
      </c>
      <c r="E64" s="99" t="str">
        <f ca="1">IF($C64="","",VLOOKUP($C64,projectList[],3,0))</f>
        <v/>
      </c>
      <c r="F64" s="99" t="str">
        <f ca="1">UPPER(IF($C64="","",
IF(OR($C64="DOWN",$C64="PARK",$C64="VACA",$C64="OFF",$C64="CC"),$C64,
IF($I64="","FULL LOAD OF ",IF(ISNUMBER($I64),$I64&amp;" TONS OF ","FULL LOAD OF "))&amp;
IF($J64="",VLOOKUP($C64,projectList[],4,0),$J64)&amp;
IF($K64="",""," - PO # "&amp;$K64)&amp;
IF($L64="",""," - "&amp;$L64)&amp;
IF($M64="",""," - LOT: "&amp;$M64)&amp;
IF($N64="","",", QTY: "&amp;$N64&amp;" TONS")&amp;
IF($O64="",""," - CONTACT: "&amp;$O64)
)))</f>
        <v/>
      </c>
      <c r="G64" s="99" t="str">
        <f ca="1">UPPER(IF($C64="","",IF($P64="",VLOOKUP($C64,projectList[],38,0) &amp; " " &amp; VLOOKUP($C64,projectList[],39,0) &amp; IF($F64="N/A",""," FL ") &amp;VLOOKUP($C64,projectList[],40,0),$P64)))</f>
        <v/>
      </c>
      <c r="H64" s="100" t="str">
        <f ca="1">IF($A64="","",VLOOKUP($C64,projectList[],5,0))</f>
        <v/>
      </c>
      <c r="I64" s="114"/>
      <c r="J64" s="68"/>
      <c r="K64" s="68"/>
      <c r="L64" s="68"/>
      <c r="M64" s="68"/>
      <c r="N64" s="116"/>
      <c r="O64" s="68"/>
      <c r="P64" s="68"/>
      <c r="Q64" s="38" t="str">
        <f ca="1">IF(generic[[#This Row],[JOB '#]]="","",VLOOKUP(generic[[#This Row],[JOB '#]],projectList[],4,0))</f>
        <v/>
      </c>
      <c r="T64">
        <v>6430</v>
      </c>
    </row>
    <row r="65" spans="1:20" s="8" customFormat="1" ht="69.95" customHeight="1" x14ac:dyDescent="0.2">
      <c r="A65" s="99" t="str">
        <f ca="1">Data!H65</f>
        <v/>
      </c>
      <c r="B65" s="99" t="str">
        <f ca="1">Data!I65</f>
        <v/>
      </c>
      <c r="C65" s="99" t="str">
        <f ca="1">Data!J65</f>
        <v/>
      </c>
      <c r="D65" s="99" t="str">
        <f ca="1">IF($C65="","",VLOOKUP($C65,projectList[],2,0))</f>
        <v/>
      </c>
      <c r="E65" s="99" t="str">
        <f ca="1">IF($C65="","",VLOOKUP($C65,projectList[],3,0))</f>
        <v/>
      </c>
      <c r="F65" s="99" t="str">
        <f ca="1">UPPER(IF($C65="","",
IF(OR($C65="DOWN",$C65="PARK",$C65="VACA",$C65="OFF",$C65="CC"),$C65,
IF($I65="","FULL LOAD OF ",IF(ISNUMBER($I65),$I65&amp;" TONS OF ","FULL LOAD OF "))&amp;
IF($J65="",VLOOKUP($C65,projectList[],4,0),$J65)&amp;
IF($K65="",""," - PO # "&amp;$K65)&amp;
IF($L65="",""," - "&amp;$L65)&amp;
IF($M65="",""," - LOT: "&amp;$M65)&amp;
IF($N65="","",", QTY: "&amp;$N65&amp;" TONS")&amp;
IF($O65="",""," - CONTACT: "&amp;$O65)
)))</f>
        <v/>
      </c>
      <c r="G65" s="99" t="str">
        <f ca="1">UPPER(IF($C65="","",IF($P65="",VLOOKUP($C65,projectList[],38,0) &amp; " " &amp; VLOOKUP($C65,projectList[],39,0) &amp; IF($F65="N/A",""," FL ") &amp;VLOOKUP($C65,projectList[],40,0),$P65)))</f>
        <v/>
      </c>
      <c r="H65" s="100" t="str">
        <f ca="1">IF($A65="","",VLOOKUP($C65,projectList[],5,0))</f>
        <v/>
      </c>
      <c r="I65" s="114"/>
      <c r="J65" s="68"/>
      <c r="K65" s="68"/>
      <c r="L65" s="68"/>
      <c r="M65" s="68"/>
      <c r="N65" s="68"/>
      <c r="O65" s="68"/>
      <c r="P65" s="68"/>
      <c r="Q65" s="38" t="str">
        <f ca="1">IF(generic[[#This Row],[JOB '#]]="","",VLOOKUP(generic[[#This Row],[JOB '#]],projectList[],4,0))</f>
        <v/>
      </c>
      <c r="T65">
        <v>6433</v>
      </c>
    </row>
    <row r="66" spans="1:20" s="8" customFormat="1" ht="69.95" customHeight="1" x14ac:dyDescent="0.2">
      <c r="A66" s="99" t="str">
        <f ca="1">Data!H66</f>
        <v/>
      </c>
      <c r="B66" s="99" t="str">
        <f ca="1">Data!I66</f>
        <v/>
      </c>
      <c r="C66" s="99" t="str">
        <f ca="1">Data!J66</f>
        <v/>
      </c>
      <c r="D66" s="99" t="str">
        <f ca="1">IF($C66="","",VLOOKUP($C66,projectList[],2,0))</f>
        <v/>
      </c>
      <c r="E66" s="99" t="str">
        <f ca="1">IF($C66="","",VLOOKUP($C66,projectList[],3,0))</f>
        <v/>
      </c>
      <c r="F66" s="99" t="str">
        <f ca="1">UPPER(IF($C66="","",
IF(OR($C66="DOWN",$C66="PARK",$C66="VACA",$C66="OFF",$C66="CC"),$C66,
IF($I66="","FULL LOAD OF ",IF(ISNUMBER($I66),$I66&amp;" TONS OF ","FULL LOAD OF "))&amp;
IF($J66="",VLOOKUP($C66,projectList[],4,0),$J66)&amp;
IF($K66="",""," - PO # "&amp;$K66)&amp;
IF($L66="",""," - "&amp;$L66)&amp;
IF($M66="",""," - LOT: "&amp;$M66)&amp;
IF($N66="","",", QTY: "&amp;$N66&amp;" TONS")&amp;
IF($O66="",""," - CONTACT: "&amp;$O66)
)))</f>
        <v/>
      </c>
      <c r="G66" s="99" t="str">
        <f ca="1">UPPER(IF($C66="","",IF($P66="",VLOOKUP($C66,projectList[],38,0) &amp; " " &amp; VLOOKUP($C66,projectList[],39,0) &amp; IF($F66="N/A",""," FL ") &amp;VLOOKUP($C66,projectList[],40,0),$P66)))</f>
        <v/>
      </c>
      <c r="H66" s="100" t="str">
        <f ca="1">IF($A66="","",VLOOKUP($C66,projectList[],5,0))</f>
        <v/>
      </c>
      <c r="I66" s="114"/>
      <c r="J66" s="68"/>
      <c r="K66" s="68"/>
      <c r="L66" s="68"/>
      <c r="M66" s="68"/>
      <c r="N66" s="68"/>
      <c r="O66" s="68"/>
      <c r="P66" s="68"/>
      <c r="Q66" s="38" t="str">
        <f ca="1">IF(generic[[#This Row],[JOB '#]]="","",VLOOKUP(generic[[#This Row],[JOB '#]],projectList[],4,0))</f>
        <v/>
      </c>
      <c r="T66">
        <v>6434</v>
      </c>
    </row>
    <row r="67" spans="1:20" s="8" customFormat="1" ht="69.95" customHeight="1" x14ac:dyDescent="0.2">
      <c r="A67" s="99" t="str">
        <f ca="1">Data!H67</f>
        <v/>
      </c>
      <c r="B67" s="99" t="str">
        <f ca="1">Data!I67</f>
        <v/>
      </c>
      <c r="C67" s="99" t="str">
        <f ca="1">Data!J67</f>
        <v/>
      </c>
      <c r="D67" s="99" t="str">
        <f ca="1">IF($C67="","",VLOOKUP($C67,projectList[],2,0))</f>
        <v/>
      </c>
      <c r="E67" s="99" t="str">
        <f ca="1">IF($C67="","",VLOOKUP($C67,projectList[],3,0))</f>
        <v/>
      </c>
      <c r="F67" s="99" t="str">
        <f ca="1">UPPER(IF($C67="","",
IF(OR($C67="DOWN",$C67="PARK",$C67="VACA",$C67="OFF",$C67="CC"),$C67,
IF($I67="","FULL LOAD OF ",IF(ISNUMBER($I67),$I67&amp;" TONS OF ","FULL LOAD OF "))&amp;
IF($J67="",VLOOKUP($C67,projectList[],4,0),$J67)&amp;
IF($K67="",""," - PO # "&amp;$K67)&amp;
IF($L67="",""," - "&amp;$L67)&amp;
IF($M67="",""," - LOT: "&amp;$M67)&amp;
IF($N67="","",", QTY: "&amp;$N67&amp;" TONS")&amp;
IF($O67="",""," - CONTACT: "&amp;$O67)
)))</f>
        <v/>
      </c>
      <c r="G67" s="99" t="str">
        <f ca="1">UPPER(IF($C67="","",IF($P67="",VLOOKUP($C67,projectList[],38,0) &amp; " " &amp; VLOOKUP($C67,projectList[],39,0) &amp; IF($F67="N/A",""," FL ") &amp;VLOOKUP($C67,projectList[],40,0),$P67)))</f>
        <v/>
      </c>
      <c r="H67" s="100" t="str">
        <f ca="1">IF($A67="","",VLOOKUP($C67,projectList[],5,0))</f>
        <v/>
      </c>
      <c r="I67" s="114"/>
      <c r="J67" s="68"/>
      <c r="K67" s="68"/>
      <c r="L67" s="68"/>
      <c r="M67" s="68"/>
      <c r="N67" s="68"/>
      <c r="O67" s="68"/>
      <c r="P67" s="68"/>
      <c r="Q67" s="38" t="str">
        <f ca="1">IF(generic[[#This Row],[JOB '#]]="","",VLOOKUP(generic[[#This Row],[JOB '#]],projectList[],4,0))</f>
        <v/>
      </c>
      <c r="T67">
        <v>6438</v>
      </c>
    </row>
    <row r="68" spans="1:20" s="8" customFormat="1" ht="69.95" customHeight="1" x14ac:dyDescent="0.2">
      <c r="A68" s="99" t="str">
        <f ca="1">Data!H68</f>
        <v/>
      </c>
      <c r="B68" s="99" t="str">
        <f ca="1">Data!I68</f>
        <v/>
      </c>
      <c r="C68" s="99" t="str">
        <f ca="1">Data!J68</f>
        <v/>
      </c>
      <c r="D68" s="99" t="str">
        <f ca="1">IF($C68="","",VLOOKUP($C68,projectList[],2,0))</f>
        <v/>
      </c>
      <c r="E68" s="99" t="str">
        <f ca="1">IF($C68="","",VLOOKUP($C68,projectList[],3,0))</f>
        <v/>
      </c>
      <c r="F68" s="99" t="str">
        <f ca="1">UPPER(IF($C68="","",
IF(OR($C68="DOWN",$C68="PARK",$C68="VACA",$C68="OFF",$C68="CC"),$C68,
IF($I68="","FULL LOAD OF ",IF(ISNUMBER($I68),$I68&amp;" TONS OF ","FULL LOAD OF "))&amp;
IF($J68="",VLOOKUP($C68,projectList[],4,0),$J68)&amp;
IF($K68="",""," - PO # "&amp;$K68)&amp;
IF($L68="",""," - "&amp;$L68)&amp;
IF($M68="",""," - LOT: "&amp;$M68)&amp;
IF($N68="","",", QTY: "&amp;$N68&amp;" TONS")&amp;
IF($O68="",""," - CONTACT: "&amp;$O68)
)))</f>
        <v/>
      </c>
      <c r="G68" s="99" t="str">
        <f ca="1">UPPER(IF($C68="","",IF($P68="",VLOOKUP($C68,projectList[],38,0) &amp; " " &amp; VLOOKUP($C68,projectList[],39,0) &amp; IF($F68="N/A",""," FL ") &amp;VLOOKUP($C68,projectList[],40,0),$P68)))</f>
        <v/>
      </c>
      <c r="H68" s="100" t="str">
        <f ca="1">IF($A68="","",VLOOKUP($C68,projectList[],5,0))</f>
        <v/>
      </c>
      <c r="I68" s="114"/>
      <c r="J68" s="68"/>
      <c r="K68" s="68"/>
      <c r="L68" s="68"/>
      <c r="M68" s="68"/>
      <c r="N68" s="68"/>
      <c r="O68" s="68"/>
      <c r="P68" s="68"/>
      <c r="Q68" s="38" t="str">
        <f ca="1">IF(generic[[#This Row],[JOB '#]]="","",VLOOKUP(generic[[#This Row],[JOB '#]],projectList[],4,0))</f>
        <v/>
      </c>
      <c r="T68">
        <v>6442</v>
      </c>
    </row>
    <row r="69" spans="1:20" s="8" customFormat="1" ht="69.95" customHeight="1" x14ac:dyDescent="0.2">
      <c r="A69" s="99" t="str">
        <f ca="1">Data!H69</f>
        <v/>
      </c>
      <c r="B69" s="99" t="str">
        <f ca="1">Data!I69</f>
        <v/>
      </c>
      <c r="C69" s="99" t="str">
        <f ca="1">Data!J69</f>
        <v/>
      </c>
      <c r="D69" s="99" t="str">
        <f ca="1">IF($C69="","",VLOOKUP($C69,projectList[],2,0))</f>
        <v/>
      </c>
      <c r="E69" s="99" t="str">
        <f ca="1">IF($C69="","",VLOOKUP($C69,projectList[],3,0))</f>
        <v/>
      </c>
      <c r="F69" s="99" t="str">
        <f ca="1">UPPER(IF($C69="","",
IF(OR($C69="DOWN",$C69="PARK",$C69="VACA",$C69="OFF",$C69="CC"),$C69,
IF($I69="","FULL LOAD OF ",IF(ISNUMBER($I69),$I69&amp;" TONS OF ","FULL LOAD OF "))&amp;
IF($J69="",VLOOKUP($C69,projectList[],4,0),$J69)&amp;
IF($K69="",""," - PO # "&amp;$K69)&amp;
IF($L69="",""," - "&amp;$L69)&amp;
IF($M69="",""," - LOT: "&amp;$M69)&amp;
IF($N69="","",", QTY: "&amp;$N69&amp;" TONS")&amp;
IF($O69="",""," - CONTACT: "&amp;$O69)
)))</f>
        <v/>
      </c>
      <c r="G69" s="99" t="str">
        <f ca="1">UPPER(IF($C69="","",IF($P69="",VLOOKUP($C69,projectList[],38,0) &amp; " " &amp; VLOOKUP($C69,projectList[],39,0) &amp; IF($F69="N/A",""," FL ") &amp;VLOOKUP($C69,projectList[],40,0),$P69)))</f>
        <v/>
      </c>
      <c r="H69" s="100" t="str">
        <f ca="1">IF($A69="","",VLOOKUP($C69,projectList[],5,0))</f>
        <v/>
      </c>
      <c r="I69" s="114"/>
      <c r="J69" s="68"/>
      <c r="K69" s="68"/>
      <c r="L69" s="68"/>
      <c r="M69" s="68"/>
      <c r="N69" s="68"/>
      <c r="O69" s="68"/>
      <c r="P69" s="68"/>
      <c r="Q69" s="38" t="str">
        <f ca="1">IF(generic[[#This Row],[JOB '#]]="","",VLOOKUP(generic[[#This Row],[JOB '#]],projectList[],4,0))</f>
        <v/>
      </c>
      <c r="T69">
        <v>6444</v>
      </c>
    </row>
    <row r="70" spans="1:20" s="8" customFormat="1" ht="69.95" customHeight="1" x14ac:dyDescent="0.2">
      <c r="A70" s="99" t="str">
        <f ca="1">Data!H70</f>
        <v/>
      </c>
      <c r="B70" s="99" t="str">
        <f ca="1">Data!I70</f>
        <v/>
      </c>
      <c r="C70" s="99" t="str">
        <f ca="1">Data!J70</f>
        <v/>
      </c>
      <c r="D70" s="99" t="str">
        <f ca="1">IF($C70="","",VLOOKUP($C70,projectList[],2,0))</f>
        <v/>
      </c>
      <c r="E70" s="99" t="str">
        <f ca="1">IF($C70="","",VLOOKUP($C70,projectList[],3,0))</f>
        <v/>
      </c>
      <c r="F70" s="99" t="str">
        <f ca="1">UPPER(IF($C70="","",
IF(OR($C70="DOWN",$C70="PARK",$C70="VACA",$C70="OFF",$C70="CC"),$C70,
IF($I70="","FULL LOAD OF ",IF(ISNUMBER($I70),$I70&amp;" TONS OF ","FULL LOAD OF "))&amp;
IF($J70="",VLOOKUP($C70,projectList[],4,0),$J70)&amp;
IF($K70="",""," - PO # "&amp;$K70)&amp;
IF($L70="",""," - "&amp;$L70)&amp;
IF($M70="",""," - LOT: "&amp;$M70)&amp;
IF($N70="","",", QTY: "&amp;$N70&amp;" TONS")&amp;
IF($O70="",""," - CONTACT: "&amp;$O70)
)))</f>
        <v/>
      </c>
      <c r="G70" s="99" t="str">
        <f ca="1">UPPER(IF($C70="","",IF($P70="",VLOOKUP($C70,projectList[],38,0) &amp; " " &amp; VLOOKUP($C70,projectList[],39,0) &amp; IF($F70="N/A",""," FL ") &amp;VLOOKUP($C70,projectList[],40,0),$P70)))</f>
        <v/>
      </c>
      <c r="H70" s="100" t="str">
        <f ca="1">IF($A70="","",VLOOKUP($C70,projectList[],5,0))</f>
        <v/>
      </c>
      <c r="I70" s="114"/>
      <c r="J70" s="68"/>
      <c r="K70" s="68"/>
      <c r="L70" s="68"/>
      <c r="M70" s="68"/>
      <c r="N70" s="68"/>
      <c r="O70" s="68"/>
      <c r="P70" s="68"/>
      <c r="Q70" s="38" t="str">
        <f ca="1">IF(generic[[#This Row],[JOB '#]]="","",VLOOKUP(generic[[#This Row],[JOB '#]],projectList[],4,0))</f>
        <v/>
      </c>
      <c r="T70">
        <v>6451</v>
      </c>
    </row>
    <row r="71" spans="1:20" s="8" customFormat="1" ht="69.95" customHeight="1" x14ac:dyDescent="0.2">
      <c r="A71" s="99" t="str">
        <f ca="1">Data!H71</f>
        <v/>
      </c>
      <c r="B71" s="99" t="str">
        <f ca="1">Data!I71</f>
        <v/>
      </c>
      <c r="C71" s="99" t="str">
        <f ca="1">Data!J71</f>
        <v/>
      </c>
      <c r="D71" s="99" t="str">
        <f ca="1">IF($C71="","",VLOOKUP($C71,projectList[],2,0))</f>
        <v/>
      </c>
      <c r="E71" s="99" t="str">
        <f ca="1">IF($C71="","",VLOOKUP($C71,projectList[],3,0))</f>
        <v/>
      </c>
      <c r="F71" s="99" t="str">
        <f ca="1">UPPER(IF($C71="","",
IF(OR($C71="DOWN",$C71="PARK",$C71="VACA",$C71="OFF",$C71="CC"),$C71,
IF($I71="","FULL LOAD OF ",IF(ISNUMBER($I71),$I71&amp;" TONS OF ","FULL LOAD OF "))&amp;
IF($J71="",VLOOKUP($C71,projectList[],4,0),$J71)&amp;
IF($K71="",""," - PO # "&amp;$K71)&amp;
IF($L71="",""," - "&amp;$L71)&amp;
IF($M71="",""," - LOT: "&amp;$M71)&amp;
IF($N71="","",", QTY: "&amp;$N71&amp;" TONS")&amp;
IF($O71="",""," - CONTACT: "&amp;$O71)
)))</f>
        <v/>
      </c>
      <c r="G71" s="99" t="str">
        <f ca="1">UPPER(IF($C71="","",IF($P71="",VLOOKUP($C71,projectList[],38,0) &amp; " " &amp; VLOOKUP($C71,projectList[],39,0) &amp; IF($F71="N/A",""," FL ") &amp;VLOOKUP($C71,projectList[],40,0),$P71)))</f>
        <v/>
      </c>
      <c r="H71" s="100" t="str">
        <f ca="1">IF($A71="","",VLOOKUP($C71,projectList[],5,0))</f>
        <v/>
      </c>
      <c r="I71" s="114"/>
      <c r="J71" s="68"/>
      <c r="K71" s="68"/>
      <c r="L71" s="68"/>
      <c r="M71" s="68"/>
      <c r="N71" s="68"/>
      <c r="O71" s="68"/>
      <c r="P71" s="68"/>
      <c r="Q71" s="38" t="str">
        <f ca="1">IF(generic[[#This Row],[JOB '#]]="","",VLOOKUP(generic[[#This Row],[JOB '#]],projectList[],4,0))</f>
        <v/>
      </c>
      <c r="T71">
        <v>6452</v>
      </c>
    </row>
    <row r="72" spans="1:20" s="8" customFormat="1" ht="69.95" customHeight="1" x14ac:dyDescent="0.2">
      <c r="A72" s="99" t="str">
        <f ca="1">Data!H72</f>
        <v/>
      </c>
      <c r="B72" s="99" t="str">
        <f ca="1">Data!I72</f>
        <v/>
      </c>
      <c r="C72" s="99" t="str">
        <f ca="1">Data!J72</f>
        <v/>
      </c>
      <c r="D72" s="99" t="str">
        <f ca="1">IF($C72="","",VLOOKUP($C72,projectList[],2,0))</f>
        <v/>
      </c>
      <c r="E72" s="99" t="str">
        <f ca="1">IF($C72="","",VLOOKUP($C72,projectList[],3,0))</f>
        <v/>
      </c>
      <c r="F72" s="99" t="str">
        <f ca="1">UPPER(IF($C72="","",
IF(OR($C72="DOWN",$C72="PARK",$C72="VACA",$C72="OFF",$C72="CC"),$C72,
IF($I72="","FULL LOAD OF ",IF(ISNUMBER($I72),$I72&amp;" TONS OF ","FULL LOAD OF "))&amp;
IF($J72="",VLOOKUP($C72,projectList[],4,0),$J72)&amp;
IF($K72="",""," - PO # "&amp;$K72)&amp;
IF($L72="",""," - "&amp;$L72)&amp;
IF($M72="",""," - LOT: "&amp;$M72)&amp;
IF($N72="","",", QTY: "&amp;$N72&amp;" TONS")&amp;
IF($O72="",""," - CONTACT: "&amp;$O72)
)))</f>
        <v/>
      </c>
      <c r="G72" s="99" t="str">
        <f ca="1">UPPER(IF($C72="","",IF($P72="",VLOOKUP($C72,projectList[],38,0) &amp; " " &amp; VLOOKUP($C72,projectList[],39,0) &amp; IF($F72="N/A",""," FL ") &amp;VLOOKUP($C72,projectList[],40,0),$P72)))</f>
        <v/>
      </c>
      <c r="H72" s="100" t="str">
        <f ca="1">IF($A72="","",VLOOKUP($C72,projectList[],5,0))</f>
        <v/>
      </c>
      <c r="I72" s="114"/>
      <c r="J72" s="68"/>
      <c r="K72" s="68"/>
      <c r="L72" s="68"/>
      <c r="M72" s="68"/>
      <c r="N72" s="68"/>
      <c r="O72" s="68"/>
      <c r="P72" s="68"/>
      <c r="Q72" s="38" t="str">
        <f ca="1">IF(generic[[#This Row],[JOB '#]]="","",VLOOKUP(generic[[#This Row],[JOB '#]],projectList[],4,0))</f>
        <v/>
      </c>
      <c r="T72">
        <v>6454</v>
      </c>
    </row>
    <row r="73" spans="1:20" s="8" customFormat="1" ht="69.95" customHeight="1" x14ac:dyDescent="0.2">
      <c r="A73" s="99" t="str">
        <f ca="1">Data!H73</f>
        <v/>
      </c>
      <c r="B73" s="99" t="str">
        <f ca="1">Data!I73</f>
        <v/>
      </c>
      <c r="C73" s="99" t="str">
        <f ca="1">Data!J73</f>
        <v/>
      </c>
      <c r="D73" s="99" t="str">
        <f ca="1">IF($C73="","",VLOOKUP($C73,projectList[],2,0))</f>
        <v/>
      </c>
      <c r="E73" s="99" t="str">
        <f ca="1">IF($C73="","",VLOOKUP($C73,projectList[],3,0))</f>
        <v/>
      </c>
      <c r="F73" s="99" t="str">
        <f ca="1">UPPER(IF($C73="","",
IF(OR($C73="DOWN",$C73="PARK",$C73="VACA",$C73="OFF",$C73="CC"),$C73,
IF($I73="","FULL LOAD OF ",IF(ISNUMBER($I73),$I73&amp;" TONS OF ","FULL LOAD OF "))&amp;
IF($J73="",VLOOKUP($C73,projectList[],4,0),$J73)&amp;
IF($K73="",""," - PO # "&amp;$K73)&amp;
IF($L73="",""," - "&amp;$L73)&amp;
IF($M73="",""," - LOT: "&amp;$M73)&amp;
IF($N73="","",", QTY: "&amp;$N73&amp;" TONS")&amp;
IF($O73="",""," - CONTACT: "&amp;$O73)
)))</f>
        <v/>
      </c>
      <c r="G73" s="99" t="str">
        <f ca="1">UPPER(IF($C73="","",IF($P73="",VLOOKUP($C73,projectList[],38,0) &amp; " " &amp; VLOOKUP($C73,projectList[],39,0) &amp; IF($F73="N/A",""," FL ") &amp;VLOOKUP($C73,projectList[],40,0),$P73)))</f>
        <v/>
      </c>
      <c r="H73" s="100" t="str">
        <f ca="1">IF($A73="","",VLOOKUP($C73,projectList[],5,0))</f>
        <v/>
      </c>
      <c r="I73" s="114"/>
      <c r="J73" s="68"/>
      <c r="K73" s="68"/>
      <c r="L73" s="68"/>
      <c r="M73" s="68"/>
      <c r="N73" s="68"/>
      <c r="O73" s="68"/>
      <c r="P73" s="68"/>
      <c r="Q73" s="38" t="str">
        <f ca="1">IF(generic[[#This Row],[JOB '#]]="","",VLOOKUP(generic[[#This Row],[JOB '#]],projectList[],4,0))</f>
        <v/>
      </c>
      <c r="T73">
        <v>6455</v>
      </c>
    </row>
    <row r="74" spans="1:20" s="8" customFormat="1" ht="69.95" customHeight="1" x14ac:dyDescent="0.2">
      <c r="A74" s="99" t="str">
        <f ca="1">Data!H74</f>
        <v/>
      </c>
      <c r="B74" s="99" t="str">
        <f ca="1">Data!I74</f>
        <v/>
      </c>
      <c r="C74" s="99" t="str">
        <f ca="1">Data!J74</f>
        <v/>
      </c>
      <c r="D74" s="99" t="str">
        <f ca="1">IF($C74="","",VLOOKUP($C74,projectList[],2,0))</f>
        <v/>
      </c>
      <c r="E74" s="99" t="str">
        <f ca="1">IF($C74="","",VLOOKUP($C74,projectList[],3,0))</f>
        <v/>
      </c>
      <c r="F74" s="99" t="str">
        <f ca="1">UPPER(IF($C74="","",
IF(OR($C74="DOWN",$C74="PARK",$C74="VACA",$C74="OFF",$C74="CC"),$C74,
IF($I74="","FULL LOAD OF ",IF(ISNUMBER($I74),$I74&amp;" TONS OF ","FULL LOAD OF "))&amp;
IF($J74="",VLOOKUP($C74,projectList[],4,0),$J74)&amp;
IF($K74="",""," - PO # "&amp;$K74)&amp;
IF($L74="",""," - "&amp;$L74)&amp;
IF($M74="",""," - LOT: "&amp;$M74)&amp;
IF($N74="","",", QTY: "&amp;$N74&amp;" TONS")&amp;
IF($O74="",""," - CONTACT: "&amp;$O74)
)))</f>
        <v/>
      </c>
      <c r="G74" s="99" t="str">
        <f ca="1">UPPER(IF($C74="","",IF($P74="",VLOOKUP($C74,projectList[],38,0) &amp; " " &amp; VLOOKUP($C74,projectList[],39,0) &amp; IF($F74="N/A",""," FL ") &amp;VLOOKUP($C74,projectList[],40,0),$P74)))</f>
        <v/>
      </c>
      <c r="H74" s="100" t="str">
        <f ca="1">IF($A74="","",VLOOKUP($C74,projectList[],5,0))</f>
        <v/>
      </c>
      <c r="I74" s="114"/>
      <c r="J74" s="68"/>
      <c r="K74" s="68"/>
      <c r="L74" s="68"/>
      <c r="M74" s="68"/>
      <c r="N74" s="68"/>
      <c r="O74" s="68"/>
      <c r="P74" s="68"/>
      <c r="Q74" s="38" t="str">
        <f ca="1">IF(generic[[#This Row],[JOB '#]]="","",VLOOKUP(generic[[#This Row],[JOB '#]],projectList[],4,0))</f>
        <v/>
      </c>
      <c r="T74">
        <v>6459</v>
      </c>
    </row>
    <row r="75" spans="1:20" s="8" customFormat="1" ht="69.95" customHeight="1" x14ac:dyDescent="0.2">
      <c r="A75" s="99" t="str">
        <f ca="1">Data!H75</f>
        <v/>
      </c>
      <c r="B75" s="99" t="str">
        <f ca="1">Data!I75</f>
        <v/>
      </c>
      <c r="C75" s="99" t="str">
        <f ca="1">Data!J75</f>
        <v/>
      </c>
      <c r="D75" s="99" t="str">
        <f ca="1">IF($C75="","",VLOOKUP($C75,projectList[],2,0))</f>
        <v/>
      </c>
      <c r="E75" s="99" t="str">
        <f ca="1">IF($C75="","",VLOOKUP($C75,projectList[],3,0))</f>
        <v/>
      </c>
      <c r="F75" s="99" t="str">
        <f ca="1">UPPER(IF($C75="","",
IF(OR($C75="DOWN",$C75="PARK",$C75="VACA",$C75="OFF",$C75="CC"),$C75,
IF($I75="","FULL LOAD OF ",IF(ISNUMBER($I75),$I75&amp;" TONS OF ","FULL LOAD OF "))&amp;
IF($J75="",VLOOKUP($C75,projectList[],4,0),$J75)&amp;
IF($K75="",""," - PO # "&amp;$K75)&amp;
IF($L75="",""," - "&amp;$L75)&amp;
IF($M75="",""," - LOT: "&amp;$M75)&amp;
IF($N75="","",", QTY: "&amp;$N75&amp;" TONS")&amp;
IF($O75="",""," - CONTACT: "&amp;$O75)
)))</f>
        <v/>
      </c>
      <c r="G75" s="99" t="str">
        <f ca="1">UPPER(IF($C75="","",IF($P75="",VLOOKUP($C75,projectList[],38,0) &amp; " " &amp; VLOOKUP($C75,projectList[],39,0) &amp; IF($F75="N/A",""," FL ") &amp;VLOOKUP($C75,projectList[],40,0),$P75)))</f>
        <v/>
      </c>
      <c r="H75" s="100" t="str">
        <f ca="1">IF($A75="","",VLOOKUP($C75,projectList[],5,0))</f>
        <v/>
      </c>
      <c r="I75" s="114"/>
      <c r="J75" s="68"/>
      <c r="K75" s="68"/>
      <c r="L75" s="68"/>
      <c r="M75" s="68"/>
      <c r="N75" s="68"/>
      <c r="O75" s="68"/>
      <c r="P75" s="68"/>
      <c r="Q75" s="38" t="str">
        <f ca="1">IF(generic[[#This Row],[JOB '#]]="","",VLOOKUP(generic[[#This Row],[JOB '#]],projectList[],4,0))</f>
        <v/>
      </c>
      <c r="T75">
        <v>6464</v>
      </c>
    </row>
    <row r="76" spans="1:20" s="8" customFormat="1" ht="69.95" customHeight="1" x14ac:dyDescent="0.2">
      <c r="A76" s="99" t="str">
        <f ca="1">Data!H76</f>
        <v/>
      </c>
      <c r="B76" s="99" t="str">
        <f ca="1">Data!I76</f>
        <v/>
      </c>
      <c r="C76" s="99" t="str">
        <f ca="1">Data!J76</f>
        <v/>
      </c>
      <c r="D76" s="99" t="str">
        <f ca="1">IF($C76="","",VLOOKUP($C76,projectList[],2,0))</f>
        <v/>
      </c>
      <c r="E76" s="99" t="str">
        <f ca="1">IF($C76="","",VLOOKUP($C76,projectList[],3,0))</f>
        <v/>
      </c>
      <c r="F76" s="99" t="str">
        <f ca="1">UPPER(IF($C76="","",
IF(OR($C76="DOWN",$C76="PARK",$C76="VACA",$C76="OFF",$C76="CC"),$C76,
IF($I76="","FULL LOAD OF ",IF(ISNUMBER($I76),$I76&amp;" TONS OF ","FULL LOAD OF "))&amp;
IF($J76="",VLOOKUP($C76,projectList[],4,0),$J76)&amp;
IF($K76="",""," - PO # "&amp;$K76)&amp;
IF($L76="",""," - "&amp;$L76)&amp;
IF($M76="",""," - LOT: "&amp;$M76)&amp;
IF($N76="","",", QTY: "&amp;$N76&amp;" TONS")&amp;
IF($O76="",""," - CONTACT: "&amp;$O76)
)))</f>
        <v/>
      </c>
      <c r="G76" s="99" t="str">
        <f ca="1">UPPER(IF($C76="","",IF($P76="",VLOOKUP($C76,projectList[],38,0) &amp; " " &amp; VLOOKUP($C76,projectList[],39,0) &amp; IF($F76="N/A",""," FL ") &amp;VLOOKUP($C76,projectList[],40,0),$P76)))</f>
        <v/>
      </c>
      <c r="H76" s="100" t="str">
        <f ca="1">IF($A76="","",VLOOKUP($C76,projectList[],5,0))</f>
        <v/>
      </c>
      <c r="I76" s="114"/>
      <c r="J76" s="68"/>
      <c r="K76" s="68"/>
      <c r="L76" s="68"/>
      <c r="M76" s="68"/>
      <c r="N76" s="68"/>
      <c r="O76" s="68"/>
      <c r="P76" s="68"/>
      <c r="Q76" s="38" t="str">
        <f ca="1">IF(generic[[#This Row],[JOB '#]]="","",VLOOKUP(generic[[#This Row],[JOB '#]],projectList[],4,0))</f>
        <v/>
      </c>
      <c r="T76">
        <v>6466</v>
      </c>
    </row>
    <row r="77" spans="1:20" s="8" customFormat="1" ht="69.95" customHeight="1" x14ac:dyDescent="0.2">
      <c r="A77" s="99" t="str">
        <f ca="1">Data!H77</f>
        <v/>
      </c>
      <c r="B77" s="99" t="str">
        <f ca="1">Data!I77</f>
        <v/>
      </c>
      <c r="C77" s="99" t="str">
        <f ca="1">Data!J77</f>
        <v/>
      </c>
      <c r="D77" s="99" t="str">
        <f ca="1">IF($C77="","",VLOOKUP($C77,projectList[],2,0))</f>
        <v/>
      </c>
      <c r="E77" s="99" t="str">
        <f ca="1">IF($C77="","",VLOOKUP($C77,projectList[],3,0))</f>
        <v/>
      </c>
      <c r="F77" s="99" t="str">
        <f ca="1">UPPER(IF($C77="","",
IF(OR($C77="DOWN",$C77="PARK",$C77="VACA",$C77="OFF",$C77="CC"),$C77,
IF($I77="","FULL LOAD OF ",IF(ISNUMBER($I77),$I77&amp;" TONS OF ","FULL LOAD OF "))&amp;
IF($J77="",VLOOKUP($C77,projectList[],4,0),$J77)&amp;
IF($K77="",""," - PO # "&amp;$K77)&amp;
IF($L77="",""," - "&amp;$L77)&amp;
IF($M77="",""," - LOT: "&amp;$M77)&amp;
IF($N77="","",", QTY: "&amp;$N77&amp;" TONS")&amp;
IF($O77="",""," - CONTACT: "&amp;$O77)
)))</f>
        <v/>
      </c>
      <c r="G77" s="99" t="str">
        <f ca="1">UPPER(IF($C77="","",IF($P77="",VLOOKUP($C77,projectList[],38,0) &amp; " " &amp; VLOOKUP($C77,projectList[],39,0) &amp; IF($F77="N/A",""," FL ") &amp;VLOOKUP($C77,projectList[],40,0),$P77)))</f>
        <v/>
      </c>
      <c r="H77" s="100" t="str">
        <f ca="1">IF($A77="","",VLOOKUP($C77,projectList[],5,0))</f>
        <v/>
      </c>
      <c r="I77" s="114"/>
      <c r="J77" s="68"/>
      <c r="K77" s="68"/>
      <c r="L77" s="68"/>
      <c r="M77" s="68"/>
      <c r="N77" s="68"/>
      <c r="O77" s="68"/>
      <c r="P77" s="68"/>
      <c r="Q77" s="38" t="str">
        <f ca="1">IF(generic[[#This Row],[JOB '#]]="","",VLOOKUP(generic[[#This Row],[JOB '#]],projectList[],4,0))</f>
        <v/>
      </c>
      <c r="T77">
        <v>6468</v>
      </c>
    </row>
    <row r="78" spans="1:20" s="8" customFormat="1" ht="69.95" customHeight="1" x14ac:dyDescent="0.2">
      <c r="A78" s="99" t="str">
        <f ca="1">Data!H78</f>
        <v/>
      </c>
      <c r="B78" s="99" t="str">
        <f ca="1">Data!I78</f>
        <v/>
      </c>
      <c r="C78" s="99" t="str">
        <f ca="1">Data!J78</f>
        <v/>
      </c>
      <c r="D78" s="99" t="str">
        <f ca="1">IF($C78="","",VLOOKUP($C78,projectList[],2,0))</f>
        <v/>
      </c>
      <c r="E78" s="99" t="str">
        <f ca="1">IF($C78="","",VLOOKUP($C78,projectList[],3,0))</f>
        <v/>
      </c>
      <c r="F78" s="99" t="str">
        <f ca="1">UPPER(IF($C78="","",
IF(OR($C78="DOWN",$C78="PARK",$C78="VACA",$C78="OFF",$C78="CC"),$C78,
IF($I78="","FULL LOAD OF ",IF(ISNUMBER($I78),$I78&amp;" TONS OF ","FULL LOAD OF "))&amp;
IF($J78="",VLOOKUP($C78,projectList[],4,0),$J78)&amp;
IF($K78="",""," - PO # "&amp;$K78)&amp;
IF($L78="",""," - "&amp;$L78)&amp;
IF($M78="",""," - LOT: "&amp;$M78)&amp;
IF($N78="","",", QTY: "&amp;$N78&amp;" TONS")&amp;
IF($O78="",""," - CONTACT: "&amp;$O78)
)))</f>
        <v/>
      </c>
      <c r="G78" s="99" t="str">
        <f ca="1">UPPER(IF($C78="","",IF($P78="",VLOOKUP($C78,projectList[],38,0) &amp; " " &amp; VLOOKUP($C78,projectList[],39,0) &amp; IF($F78="N/A",""," FL ") &amp;VLOOKUP($C78,projectList[],40,0),$P78)))</f>
        <v/>
      </c>
      <c r="H78" s="100" t="str">
        <f ca="1">IF($A78="","",VLOOKUP($C78,projectList[],5,0))</f>
        <v/>
      </c>
      <c r="I78" s="114"/>
      <c r="J78" s="68"/>
      <c r="K78" s="68">
        <v>1001128371</v>
      </c>
      <c r="L78" s="68"/>
      <c r="M78" s="68"/>
      <c r="N78" s="68"/>
      <c r="O78" s="68"/>
      <c r="P78" s="68"/>
      <c r="Q78" s="38" t="str">
        <f ca="1">IF(generic[[#This Row],[JOB '#]]="","",VLOOKUP(generic[[#This Row],[JOB '#]],projectList[],4,0))</f>
        <v/>
      </c>
      <c r="T78">
        <v>6471</v>
      </c>
    </row>
    <row r="79" spans="1:20" s="8" customFormat="1" ht="69.95" customHeight="1" x14ac:dyDescent="0.2">
      <c r="A79" s="99" t="str">
        <f ca="1">Data!H79</f>
        <v/>
      </c>
      <c r="B79" s="99" t="str">
        <f ca="1">Data!I79</f>
        <v/>
      </c>
      <c r="C79" s="99" t="str">
        <f ca="1">Data!J79</f>
        <v/>
      </c>
      <c r="D79" s="99" t="str">
        <f ca="1">IF($C79="","",VLOOKUP($C79,projectList[],2,0))</f>
        <v/>
      </c>
      <c r="E79" s="99" t="str">
        <f ca="1">IF($C79="","",VLOOKUP($C79,projectList[],3,0))</f>
        <v/>
      </c>
      <c r="F79" s="99" t="str">
        <f ca="1">UPPER(IF($C79="","",
IF(OR($C79="DOWN",$C79="PARK",$C79="VACA",$C79="OFF",$C79="CC"),$C79,
IF($I79="","FULL LOAD OF ",IF(ISNUMBER($I79),$I79&amp;" TONS OF ","FULL LOAD OF "))&amp;
IF($J79="",VLOOKUP($C79,projectList[],4,0),$J79)&amp;
IF($K79="",""," - PO # "&amp;$K79)&amp;
IF($L79="",""," - "&amp;$L79)&amp;
IF($M79="",""," - LOT: "&amp;$M79)&amp;
IF($N79="","",", QTY: "&amp;$N79&amp;" TONS")&amp;
IF($O79="",""," - CONTACT: "&amp;$O79)
)))</f>
        <v/>
      </c>
      <c r="G79" s="99" t="str">
        <f ca="1">UPPER(IF($C79="","",IF($P79="",VLOOKUP($C79,projectList[],38,0) &amp; " " &amp; VLOOKUP($C79,projectList[],39,0) &amp; IF($F79="N/A",""," FL ") &amp;VLOOKUP($C79,projectList[],40,0),$P79)))</f>
        <v/>
      </c>
      <c r="H79" s="100" t="str">
        <f ca="1">IF($A79="","",VLOOKUP($C79,projectList[],5,0))</f>
        <v/>
      </c>
      <c r="I79" s="114"/>
      <c r="J79" s="68"/>
      <c r="K79" s="68">
        <v>1001128375</v>
      </c>
      <c r="L79" s="68"/>
      <c r="M79" s="68"/>
      <c r="N79" s="68"/>
      <c r="O79" s="68"/>
      <c r="P79" s="68"/>
      <c r="Q79" s="38" t="str">
        <f ca="1">IF(generic[[#This Row],[JOB '#]]="","",VLOOKUP(generic[[#This Row],[JOB '#]],projectList[],4,0))</f>
        <v/>
      </c>
      <c r="T79">
        <v>6473</v>
      </c>
    </row>
    <row r="80" spans="1:20" s="8" customFormat="1" ht="69.95" customHeight="1" x14ac:dyDescent="0.2">
      <c r="A80" s="99" t="str">
        <f ca="1">Data!H80</f>
        <v/>
      </c>
      <c r="B80" s="99" t="str">
        <f ca="1">Data!I80</f>
        <v/>
      </c>
      <c r="C80" s="99" t="str">
        <f ca="1">Data!J80</f>
        <v/>
      </c>
      <c r="D80" s="99" t="str">
        <f ca="1">IF($C80="","",VLOOKUP($C80,projectList[],2,0))</f>
        <v/>
      </c>
      <c r="E80" s="99" t="str">
        <f ca="1">IF($C80="","",VLOOKUP($C80,projectList[],3,0))</f>
        <v/>
      </c>
      <c r="F80" s="99" t="str">
        <f ca="1">UPPER(IF($C80="","",
IF(OR($C80="DOWN",$C80="PARK",$C80="VACA",$C80="OFF",$C80="CC"),$C80,
IF($I80="","FULL LOAD OF ",IF(ISNUMBER($I80),$I80&amp;" TONS OF ","FULL LOAD OF "))&amp;
IF($J80="",VLOOKUP($C80,projectList[],4,0),$J80)&amp;
IF($K80="",""," - PO # "&amp;$K80)&amp;
IF($L80="",""," - "&amp;$L80)&amp;
IF($M80="",""," - LOT: "&amp;$M80)&amp;
IF($N80="","",", QTY: "&amp;$N80&amp;" TONS")&amp;
IF($O80="",""," - CONTACT: "&amp;$O80)
)))</f>
        <v/>
      </c>
      <c r="G80" s="99" t="str">
        <f ca="1">UPPER(IF($C80="","",IF($P80="",VLOOKUP($C80,projectList[],38,0) &amp; " " &amp; VLOOKUP($C80,projectList[],39,0) &amp; IF($F80="N/A",""," FL ") &amp;VLOOKUP($C80,projectList[],40,0),$P80)))</f>
        <v/>
      </c>
      <c r="H80" s="100" t="str">
        <f ca="1">IF($A80="","",VLOOKUP($C80,projectList[],5,0))</f>
        <v/>
      </c>
      <c r="I80" s="114"/>
      <c r="J80" s="68"/>
      <c r="K80" s="68"/>
      <c r="L80" s="68"/>
      <c r="M80" s="68"/>
      <c r="N80" s="68"/>
      <c r="O80" s="68"/>
      <c r="P80" s="68"/>
      <c r="Q80" s="38" t="str">
        <f ca="1">IF(generic[[#This Row],[JOB '#]]="","",VLOOKUP(generic[[#This Row],[JOB '#]],projectList[],4,0))</f>
        <v/>
      </c>
      <c r="T80">
        <v>6474</v>
      </c>
    </row>
    <row r="81" spans="1:20" s="8" customFormat="1" ht="69.95" customHeight="1" x14ac:dyDescent="0.2">
      <c r="A81" s="99" t="str">
        <f ca="1">Data!H81</f>
        <v/>
      </c>
      <c r="B81" s="99" t="str">
        <f ca="1">Data!I81</f>
        <v/>
      </c>
      <c r="C81" s="99" t="str">
        <f ca="1">Data!J81</f>
        <v/>
      </c>
      <c r="D81" s="99" t="str">
        <f ca="1">IF($C81="","",VLOOKUP($C81,projectList[],2,0))</f>
        <v/>
      </c>
      <c r="E81" s="99" t="str">
        <f ca="1">IF($C81="","",VLOOKUP($C81,projectList[],3,0))</f>
        <v/>
      </c>
      <c r="F81" s="99" t="str">
        <f ca="1">UPPER(IF($C81="","",
IF(OR($C81="DOWN",$C81="PARK",$C81="VACA",$C81="OFF",$C81="CC"),$C81,
IF($I81="","FULL LOAD OF ",IF(ISNUMBER($I81),$I81&amp;" TONS OF ","FULL LOAD OF "))&amp;
IF($J81="",VLOOKUP($C81,projectList[],4,0),$J81)&amp;
IF($K81="",""," - PO # "&amp;$K81)&amp;
IF($L81="",""," - "&amp;$L81)&amp;
IF($M81="",""," - LOT: "&amp;$M81)&amp;
IF($N81="","",", QTY: "&amp;$N81&amp;" TONS")&amp;
IF($O81="",""," - CONTACT: "&amp;$O81)
)))</f>
        <v/>
      </c>
      <c r="G81" s="99" t="str">
        <f ca="1">UPPER(IF($C81="","",IF($P81="",VLOOKUP($C81,projectList[],38,0) &amp; " " &amp; VLOOKUP($C81,projectList[],39,0) &amp; IF($F81="N/A",""," FL ") &amp;VLOOKUP($C81,projectList[],40,0),$P81)))</f>
        <v/>
      </c>
      <c r="H81" s="100" t="str">
        <f ca="1">IF($A81="","",VLOOKUP($C81,projectList[],5,0))</f>
        <v/>
      </c>
      <c r="I81" s="114"/>
      <c r="J81" s="68"/>
      <c r="K81" s="68"/>
      <c r="L81" s="68"/>
      <c r="M81" s="68"/>
      <c r="N81" s="68"/>
      <c r="O81" s="68"/>
      <c r="P81" s="68"/>
      <c r="Q81" s="38" t="str">
        <f ca="1">IF(generic[[#This Row],[JOB '#]]="","",VLOOKUP(generic[[#This Row],[JOB '#]],projectList[],4,0))</f>
        <v/>
      </c>
      <c r="T81">
        <v>6477</v>
      </c>
    </row>
    <row r="82" spans="1:20" s="8" customFormat="1" ht="69.95" customHeight="1" x14ac:dyDescent="0.2">
      <c r="A82" s="99" t="str">
        <f ca="1">Data!H82</f>
        <v/>
      </c>
      <c r="B82" s="99" t="str">
        <f ca="1">Data!I82</f>
        <v/>
      </c>
      <c r="C82" s="99" t="str">
        <f ca="1">Data!J82</f>
        <v/>
      </c>
      <c r="D82" s="99" t="str">
        <f ca="1">IF($C82="","",VLOOKUP($C82,projectList[],2,0))</f>
        <v/>
      </c>
      <c r="E82" s="99" t="str">
        <f ca="1">IF($C82="","",VLOOKUP($C82,projectList[],3,0))</f>
        <v/>
      </c>
      <c r="F82" s="99" t="str">
        <f ca="1">UPPER(IF($C82="","",
IF(OR($C82="DOWN",$C82="PARK",$C82="VACA",$C82="OFF",$C82="CC"),$C82,
IF($I82="","FULL LOAD OF ",IF(ISNUMBER($I82),$I82&amp;" TONS OF ","FULL LOAD OF "))&amp;
IF($J82="",VLOOKUP($C82,projectList[],4,0),$J82)&amp;
IF($K82="",""," - PO # "&amp;$K82)&amp;
IF($L82="",""," - "&amp;$L82)&amp;
IF($M82="",""," - LOT: "&amp;$M82)&amp;
IF($N82="","",", QTY: "&amp;$N82&amp;" TONS")&amp;
IF($O82="",""," - CONTACT: "&amp;$O82)
)))</f>
        <v/>
      </c>
      <c r="G82" s="99" t="str">
        <f ca="1">UPPER(IF($C82="","",IF($P82="",VLOOKUP($C82,projectList[],38,0) &amp; " " &amp; VLOOKUP($C82,projectList[],39,0) &amp; IF($F82="N/A",""," FL ") &amp;VLOOKUP($C82,projectList[],40,0),$P82)))</f>
        <v/>
      </c>
      <c r="H82" s="100" t="str">
        <f ca="1">IF($A82="","",VLOOKUP($C82,projectList[],5,0))</f>
        <v/>
      </c>
      <c r="I82" s="114"/>
      <c r="J82" s="68"/>
      <c r="K82" s="68"/>
      <c r="L82" s="68"/>
      <c r="M82" s="68"/>
      <c r="N82" s="68"/>
      <c r="O82" s="68"/>
      <c r="P82" s="68"/>
      <c r="Q82" s="38" t="str">
        <f ca="1">IF(generic[[#This Row],[JOB '#]]="","",VLOOKUP(generic[[#This Row],[JOB '#]],projectList[],4,0))</f>
        <v/>
      </c>
      <c r="T82">
        <v>6481</v>
      </c>
    </row>
    <row r="83" spans="1:20" s="8" customFormat="1" ht="69.95" customHeight="1" x14ac:dyDescent="0.2">
      <c r="A83" s="99" t="str">
        <f ca="1">Data!H83</f>
        <v/>
      </c>
      <c r="B83" s="99" t="str">
        <f ca="1">Data!I83</f>
        <v/>
      </c>
      <c r="C83" s="99" t="str">
        <f ca="1">Data!J83</f>
        <v/>
      </c>
      <c r="D83" s="99" t="str">
        <f ca="1">IF($C83="","",VLOOKUP($C83,projectList[],2,0))</f>
        <v/>
      </c>
      <c r="E83" s="99" t="str">
        <f ca="1">IF($C83="","",VLOOKUP($C83,projectList[],3,0))</f>
        <v/>
      </c>
      <c r="F83" s="99" t="str">
        <f ca="1">UPPER(IF($C83="","",
IF(OR($C83="DOWN",$C83="PARK",$C83="VACA",$C83="OFF",$C83="CC"),$C83,
IF($I83="","FULL LOAD OF ",IF(ISNUMBER($I83),$I83&amp;" TONS OF ","FULL LOAD OF "))&amp;
IF($J83="",VLOOKUP($C83,projectList[],4,0),$J83)&amp;
IF($K83="",""," - PO # "&amp;$K83)&amp;
IF($L83="",""," - "&amp;$L83)&amp;
IF($M83="",""," - LOT: "&amp;$M83)&amp;
IF($N83="","",", QTY: "&amp;$N83&amp;" TONS")&amp;
IF($O83="",""," - CONTACT: "&amp;$O83)
)))</f>
        <v/>
      </c>
      <c r="G83" s="99" t="str">
        <f ca="1">UPPER(IF($C83="","",IF($P83="",VLOOKUP($C83,projectList[],38,0) &amp; " " &amp; VLOOKUP($C83,projectList[],39,0) &amp; IF($F83="N/A",""," FL ") &amp;VLOOKUP($C83,projectList[],40,0),$P83)))</f>
        <v/>
      </c>
      <c r="H83" s="100" t="str">
        <f ca="1">IF($A83="","",VLOOKUP($C83,projectList[],5,0))</f>
        <v/>
      </c>
      <c r="I83" s="114"/>
      <c r="J83" s="68"/>
      <c r="K83" s="68"/>
      <c r="L83" s="68"/>
      <c r="M83" s="68"/>
      <c r="N83" s="68"/>
      <c r="O83" s="68"/>
      <c r="P83" s="68"/>
      <c r="Q83" s="38" t="str">
        <f ca="1">IF(generic[[#This Row],[JOB '#]]="","",VLOOKUP(generic[[#This Row],[JOB '#]],projectList[],4,0))</f>
        <v/>
      </c>
      <c r="T83">
        <v>6486</v>
      </c>
    </row>
    <row r="84" spans="1:20" s="8" customFormat="1" ht="69.95" customHeight="1" x14ac:dyDescent="0.2">
      <c r="A84" s="99" t="str">
        <f ca="1">Data!H84</f>
        <v/>
      </c>
      <c r="B84" s="99" t="str">
        <f ca="1">Data!I84</f>
        <v/>
      </c>
      <c r="C84" s="99" t="str">
        <f ca="1">Data!J84</f>
        <v/>
      </c>
      <c r="D84" s="99" t="str">
        <f ca="1">IF($C84="","",VLOOKUP($C84,projectList[],2,0))</f>
        <v/>
      </c>
      <c r="E84" s="99" t="str">
        <f ca="1">IF($C84="","",VLOOKUP($C84,projectList[],3,0))</f>
        <v/>
      </c>
      <c r="F84" s="99" t="str">
        <f ca="1">UPPER(IF($C84="","",
IF(OR($C84="DOWN",$C84="PARK",$C84="VACA",$C84="OFF",$C84="CC"),$C84,
IF($I84="","FULL LOAD OF ",IF(ISNUMBER($I84),$I84&amp;" TONS OF ","FULL LOAD OF "))&amp;
IF($J84="",VLOOKUP($C84,projectList[],4,0),$J84)&amp;
IF($K84="",""," - PO # "&amp;$K84)&amp;
IF($L84="",""," - "&amp;$L84)&amp;
IF($M84="",""," - LOT: "&amp;$M84)&amp;
IF($N84="","",", QTY: "&amp;$N84&amp;" TONS")&amp;
IF($O84="",""," - CONTACT: "&amp;$O84)
)))</f>
        <v/>
      </c>
      <c r="G84" s="99" t="str">
        <f ca="1">UPPER(IF($C84="","",IF($P84="",VLOOKUP($C84,projectList[],38,0) &amp; " " &amp; VLOOKUP($C84,projectList[],39,0) &amp; IF($F84="N/A",""," FL ") &amp;VLOOKUP($C84,projectList[],40,0),$P84)))</f>
        <v/>
      </c>
      <c r="H84" s="100" t="str">
        <f ca="1">IF($A84="","",VLOOKUP($C84,projectList[],5,0))</f>
        <v/>
      </c>
      <c r="I84" s="114"/>
      <c r="J84" s="68"/>
      <c r="K84" s="68"/>
      <c r="L84" s="68"/>
      <c r="M84" s="68"/>
      <c r="N84" s="68"/>
      <c r="O84" s="68"/>
      <c r="P84" s="68"/>
      <c r="Q84" s="38" t="str">
        <f ca="1">IF(generic[[#This Row],[JOB '#]]="","",VLOOKUP(generic[[#This Row],[JOB '#]],projectList[],4,0))</f>
        <v/>
      </c>
      <c r="T84">
        <v>6487</v>
      </c>
    </row>
    <row r="85" spans="1:20" s="8" customFormat="1" ht="69.95" customHeight="1" x14ac:dyDescent="0.2">
      <c r="A85" s="99" t="str">
        <f ca="1">Data!H85</f>
        <v/>
      </c>
      <c r="B85" s="99" t="str">
        <f ca="1">Data!I85</f>
        <v/>
      </c>
      <c r="C85" s="99" t="str">
        <f ca="1">Data!J85</f>
        <v/>
      </c>
      <c r="D85" s="99" t="str">
        <f ca="1">IF($C85="","",VLOOKUP($C85,projectList[],2,0))</f>
        <v/>
      </c>
      <c r="E85" s="99" t="str">
        <f ca="1">IF($C85="","",VLOOKUP($C85,projectList[],3,0))</f>
        <v/>
      </c>
      <c r="F85" s="99" t="str">
        <f ca="1">UPPER(IF($C85="","",
IF(OR($C85="DOWN",$C85="PARK",$C85="VACA",$C85="OFF",$C85="CC"),$C85,
IF($I85="","FULL LOAD OF ",IF(ISNUMBER($I85),$I85&amp;" TONS OF ","FULL LOAD OF "))&amp;
IF($J85="",VLOOKUP($C85,projectList[],4,0),$J85)&amp;
IF($K85="",""," - PO # "&amp;$K85)&amp;
IF($L85="",""," - "&amp;$L85)&amp;
IF($M85="",""," - LOT: "&amp;$M85)&amp;
IF($N85="","",", QTY: "&amp;$N85&amp;" TONS")&amp;
IF($O85="",""," - CONTACT: "&amp;$O85)
)))</f>
        <v/>
      </c>
      <c r="G85" s="99" t="str">
        <f ca="1">UPPER(IF($C85="","",IF($P85="",VLOOKUP($C85,projectList[],38,0) &amp; " " &amp; VLOOKUP($C85,projectList[],39,0) &amp; IF($F85="N/A",""," FL ") &amp;VLOOKUP($C85,projectList[],40,0),$P85)))</f>
        <v/>
      </c>
      <c r="H85" s="100" t="str">
        <f ca="1">IF($A85="","",VLOOKUP($C85,projectList[],5,0))</f>
        <v/>
      </c>
      <c r="I85" s="114"/>
      <c r="J85" s="68"/>
      <c r="K85" s="68"/>
      <c r="L85" s="68"/>
      <c r="M85" s="68"/>
      <c r="N85" s="68"/>
      <c r="O85" s="68"/>
      <c r="P85" s="68"/>
      <c r="Q85" s="38" t="str">
        <f ca="1">IF(generic[[#This Row],[JOB '#]]="","",VLOOKUP(generic[[#This Row],[JOB '#]],projectList[],4,0))</f>
        <v/>
      </c>
      <c r="T85">
        <v>6491</v>
      </c>
    </row>
    <row r="86" spans="1:20" s="8" customFormat="1" ht="69.95" customHeight="1" x14ac:dyDescent="0.2">
      <c r="A86" s="99" t="str">
        <f ca="1">Data!H86</f>
        <v/>
      </c>
      <c r="B86" s="99" t="str">
        <f ca="1">Data!I86</f>
        <v/>
      </c>
      <c r="C86" s="99" t="str">
        <f ca="1">Data!J86</f>
        <v/>
      </c>
      <c r="D86" s="99" t="str">
        <f ca="1">IF($C86="","",VLOOKUP($C86,projectList[],2,0))</f>
        <v/>
      </c>
      <c r="E86" s="99" t="str">
        <f ca="1">IF($C86="","",VLOOKUP($C86,projectList[],3,0))</f>
        <v/>
      </c>
      <c r="F86" s="99" t="str">
        <f ca="1">UPPER(IF($C86="","",
IF(OR($C86="DOWN",$C86="PARK",$C86="VACA",$C86="OFF",$C86="CC"),$C86,
IF($I86="","FULL LOAD OF ",IF(ISNUMBER($I86),$I86&amp;" TONS OF ","FULL LOAD OF "))&amp;
IF($J86="",VLOOKUP($C86,projectList[],4,0),$J86)&amp;
IF($K86="",""," - PO # "&amp;$K86)&amp;
IF($L86="",""," - "&amp;$L86)&amp;
IF($M86="",""," - LOT: "&amp;$M86)&amp;
IF($N86="","",", QTY: "&amp;$N86&amp;" TONS")&amp;
IF($O86="",""," - CONTACT: "&amp;$O86)
)))</f>
        <v/>
      </c>
      <c r="G86" s="99" t="str">
        <f ca="1">UPPER(IF($C86="","",IF($P86="",VLOOKUP($C86,projectList[],38,0) &amp; " " &amp; VLOOKUP($C86,projectList[],39,0) &amp; IF($F86="N/A",""," FL ") &amp;VLOOKUP($C86,projectList[],40,0),$P86)))</f>
        <v/>
      </c>
      <c r="H86" s="100" t="str">
        <f ca="1">IF($A86="","",VLOOKUP($C86,projectList[],5,0))</f>
        <v/>
      </c>
      <c r="I86" s="114"/>
      <c r="J86" s="68"/>
      <c r="K86" s="68"/>
      <c r="L86" s="68"/>
      <c r="M86" s="68"/>
      <c r="N86" s="68"/>
      <c r="O86" s="68"/>
      <c r="P86" s="68"/>
      <c r="Q86" s="38" t="str">
        <f ca="1">IF(generic[[#This Row],[JOB '#]]="","",VLOOKUP(generic[[#This Row],[JOB '#]],projectList[],4,0))</f>
        <v/>
      </c>
      <c r="T86">
        <v>6494</v>
      </c>
    </row>
    <row r="87" spans="1:20" s="8" customFormat="1" ht="69.95" customHeight="1" x14ac:dyDescent="0.2">
      <c r="A87" s="99" t="str">
        <f ca="1">Data!H87</f>
        <v/>
      </c>
      <c r="B87" s="99" t="str">
        <f ca="1">Data!I87</f>
        <v/>
      </c>
      <c r="C87" s="99" t="str">
        <f ca="1">Data!J87</f>
        <v/>
      </c>
      <c r="D87" s="99" t="str">
        <f ca="1">IF($C87="","",VLOOKUP($C87,projectList[],2,0))</f>
        <v/>
      </c>
      <c r="E87" s="99" t="str">
        <f ca="1">IF($C87="","",VLOOKUP($C87,projectList[],3,0))</f>
        <v/>
      </c>
      <c r="F87" s="99" t="str">
        <f ca="1">UPPER(IF($C87="","",
IF(OR($C87="DOWN",$C87="PARK",$C87="VACA",$C87="OFF",$C87="CC"),$C87,
IF($I87="","FULL LOAD OF ",IF(ISNUMBER($I87),$I87&amp;" TONS OF ","FULL LOAD OF "))&amp;
IF($J87="",VLOOKUP($C87,projectList[],4,0),$J87)&amp;
IF($K87="",""," - PO # "&amp;$K87)&amp;
IF($L87="",""," - "&amp;$L87)&amp;
IF($M87="",""," - LOT: "&amp;$M87)&amp;
IF($N87="","",", QTY: "&amp;$N87&amp;" TONS")&amp;
IF($O87="",""," - CONTACT: "&amp;$O87)
)))</f>
        <v/>
      </c>
      <c r="G87" s="99" t="str">
        <f ca="1">UPPER(IF($C87="","",IF($P87="",VLOOKUP($C87,projectList[],38,0) &amp; " " &amp; VLOOKUP($C87,projectList[],39,0) &amp; IF($F87="N/A",""," FL ") &amp;VLOOKUP($C87,projectList[],40,0),$P87)))</f>
        <v/>
      </c>
      <c r="H87" s="100" t="str">
        <f ca="1">IF($A87="","",VLOOKUP($C87,projectList[],5,0))</f>
        <v/>
      </c>
      <c r="I87" s="114"/>
      <c r="J87" s="68"/>
      <c r="K87" s="68"/>
      <c r="L87" s="68"/>
      <c r="M87" s="68"/>
      <c r="N87" s="68"/>
      <c r="O87" s="68"/>
      <c r="P87" s="68"/>
      <c r="Q87" s="38" t="str">
        <f ca="1">IF(generic[[#This Row],[JOB '#]]="","",VLOOKUP(generic[[#This Row],[JOB '#]],projectList[],4,0))</f>
        <v/>
      </c>
      <c r="T87">
        <v>6495</v>
      </c>
    </row>
    <row r="88" spans="1:20" s="8" customFormat="1" ht="69.95" customHeight="1" x14ac:dyDescent="0.2">
      <c r="A88" s="99" t="str">
        <f ca="1">Data!H88</f>
        <v/>
      </c>
      <c r="B88" s="99" t="str">
        <f ca="1">Data!I88</f>
        <v/>
      </c>
      <c r="C88" s="99" t="str">
        <f ca="1">Data!J88</f>
        <v/>
      </c>
      <c r="D88" s="99" t="str">
        <f ca="1">IF($C88="","",VLOOKUP($C88,projectList[],2,0))</f>
        <v/>
      </c>
      <c r="E88" s="99" t="str">
        <f ca="1">IF($C88="","",VLOOKUP($C88,projectList[],3,0))</f>
        <v/>
      </c>
      <c r="F88" s="99" t="str">
        <f ca="1">UPPER(IF($C88="","",
IF(OR($C88="DOWN",$C88="PARK",$C88="VACA",$C88="OFF",$C88="CC"),$C88,
IF($I88="","FULL LOAD OF ",IF(ISNUMBER($I88),$I88&amp;" TONS OF ","FULL LOAD OF "))&amp;
IF($J88="",VLOOKUP($C88,projectList[],4,0),$J88)&amp;
IF($K88="",""," - PO # "&amp;$K88)&amp;
IF($L88="",""," - "&amp;$L88)&amp;
IF($M88="",""," - LOT: "&amp;$M88)&amp;
IF($N88="","",", QTY: "&amp;$N88&amp;" TONS")&amp;
IF($O88="",""," - CONTACT: "&amp;$O88)
)))</f>
        <v/>
      </c>
      <c r="G88" s="99" t="str">
        <f ca="1">UPPER(IF($C88="","",IF($P88="",VLOOKUP($C88,projectList[],38,0) &amp; " " &amp; VLOOKUP($C88,projectList[],39,0) &amp; IF($F88="N/A",""," FL ") &amp;VLOOKUP($C88,projectList[],40,0),$P88)))</f>
        <v/>
      </c>
      <c r="H88" s="100" t="str">
        <f ca="1">IF($A88="","",VLOOKUP($C88,projectList[],5,0))</f>
        <v/>
      </c>
      <c r="I88" s="114"/>
      <c r="J88" s="68"/>
      <c r="K88" s="68"/>
      <c r="L88" s="68"/>
      <c r="M88" s="68"/>
      <c r="N88" s="68"/>
      <c r="O88" s="68"/>
      <c r="P88" s="68"/>
      <c r="Q88" s="38" t="str">
        <f ca="1">IF(generic[[#This Row],[JOB '#]]="","",VLOOKUP(generic[[#This Row],[JOB '#]],projectList[],4,0))</f>
        <v/>
      </c>
      <c r="T88">
        <v>6496</v>
      </c>
    </row>
    <row r="89" spans="1:20" s="8" customFormat="1" ht="69.95" customHeight="1" x14ac:dyDescent="0.2">
      <c r="A89" s="99" t="str">
        <f ca="1">Data!H89</f>
        <v/>
      </c>
      <c r="B89" s="99" t="str">
        <f ca="1">Data!I89</f>
        <v/>
      </c>
      <c r="C89" s="99" t="str">
        <f ca="1">Data!J89</f>
        <v/>
      </c>
      <c r="D89" s="99" t="str">
        <f ca="1">IF($C89="","",VLOOKUP($C89,projectList[],2,0))</f>
        <v/>
      </c>
      <c r="E89" s="99" t="str">
        <f ca="1">IF($C89="","",VLOOKUP($C89,projectList[],3,0))</f>
        <v/>
      </c>
      <c r="F89" s="99" t="str">
        <f ca="1">UPPER(IF($C89="","",
IF(OR($C89="DOWN",$C89="PARK",$C89="VACA",$C89="OFF",$C89="CC"),$C89,
IF($I89="","FULL LOAD OF ",IF(ISNUMBER($I89),$I89&amp;" TONS OF ","FULL LOAD OF "))&amp;
IF($J89="",VLOOKUP($C89,projectList[],4,0),$J89)&amp;
IF($K89="",""," - PO # "&amp;$K89)&amp;
IF($L89="",""," - "&amp;$L89)&amp;
IF($M89="",""," - LOT: "&amp;$M89)&amp;
IF($N89="","",", QTY: "&amp;$N89&amp;" TONS")&amp;
IF($O89="",""," - CONTACT: "&amp;$O89)
)))</f>
        <v/>
      </c>
      <c r="G89" s="99" t="str">
        <f ca="1">UPPER(IF($C89="","",IF($P89="",VLOOKUP($C89,projectList[],38,0) &amp; " " &amp; VLOOKUP($C89,projectList[],39,0) &amp; IF($F89="N/A",""," FL ") &amp;VLOOKUP($C89,projectList[],40,0),$P89)))</f>
        <v/>
      </c>
      <c r="H89" s="100" t="str">
        <f ca="1">IF($A89="","",VLOOKUP($C89,projectList[],5,0))</f>
        <v/>
      </c>
      <c r="I89" s="114"/>
      <c r="J89" s="68"/>
      <c r="K89" s="68"/>
      <c r="L89" s="68"/>
      <c r="M89" s="68"/>
      <c r="N89" s="68"/>
      <c r="O89" s="68"/>
      <c r="P89" s="68"/>
      <c r="Q89" s="38" t="str">
        <f ca="1">IF(generic[[#This Row],[JOB '#]]="","",VLOOKUP(generic[[#This Row],[JOB '#]],projectList[],4,0))</f>
        <v/>
      </c>
      <c r="T89">
        <v>6497</v>
      </c>
    </row>
    <row r="90" spans="1:20" s="8" customFormat="1" ht="69.95" customHeight="1" x14ac:dyDescent="0.2">
      <c r="A90" s="99" t="str">
        <f ca="1">Data!H90</f>
        <v/>
      </c>
      <c r="B90" s="99" t="str">
        <f ca="1">Data!I90</f>
        <v/>
      </c>
      <c r="C90" s="99" t="str">
        <f ca="1">Data!J90</f>
        <v/>
      </c>
      <c r="D90" s="99" t="str">
        <f ca="1">IF($C90="","",VLOOKUP($C90,projectList[],2,0))</f>
        <v/>
      </c>
      <c r="E90" s="99" t="str">
        <f ca="1">IF($C90="","",VLOOKUP($C90,projectList[],3,0))</f>
        <v/>
      </c>
      <c r="F90" s="99" t="str">
        <f ca="1">UPPER(IF($C90="","",
IF(OR($C90="DOWN",$C90="PARK",$C90="VACA",$C90="OFF",$C90="CC"),$C90,
IF($I90="","FULL LOAD OF ",IF(ISNUMBER($I90),$I90&amp;" TONS OF ","FULL LOAD OF "))&amp;
IF($J90="",VLOOKUP($C90,projectList[],4,0),$J90)&amp;
IF($K90="",""," - PO # "&amp;$K90)&amp;
IF($L90="",""," - "&amp;$L90)&amp;
IF($M90="",""," - LOT: "&amp;$M90)&amp;
IF($N90="","",", QTY: "&amp;$N90&amp;" TONS")&amp;
IF($O90="",""," - CONTACT: "&amp;$O90)
)))</f>
        <v/>
      </c>
      <c r="G90" s="99" t="str">
        <f ca="1">UPPER(IF($C90="","",IF($P90="",VLOOKUP($C90,projectList[],38,0) &amp; " " &amp; VLOOKUP($C90,projectList[],39,0) &amp; IF($F90="N/A",""," FL ") &amp;VLOOKUP($C90,projectList[],40,0),$P90)))</f>
        <v/>
      </c>
      <c r="H90" s="100" t="str">
        <f ca="1">IF($A90="","",VLOOKUP($C90,projectList[],5,0))</f>
        <v/>
      </c>
      <c r="I90" s="114"/>
      <c r="J90" s="68"/>
      <c r="K90" s="68"/>
      <c r="L90" s="68"/>
      <c r="M90" s="68"/>
      <c r="N90" s="68"/>
      <c r="O90" s="68"/>
      <c r="P90" s="68"/>
      <c r="Q90" s="38" t="str">
        <f ca="1">IF(generic[[#This Row],[JOB '#]]="","",VLOOKUP(generic[[#This Row],[JOB '#]],projectList[],4,0))</f>
        <v/>
      </c>
      <c r="T90">
        <v>6498</v>
      </c>
    </row>
    <row r="91" spans="1:20" s="8" customFormat="1" ht="69.95" customHeight="1" x14ac:dyDescent="0.2">
      <c r="A91" s="99" t="str">
        <f ca="1">Data!H91</f>
        <v/>
      </c>
      <c r="B91" s="99" t="str">
        <f ca="1">Data!I91</f>
        <v/>
      </c>
      <c r="C91" s="99" t="str">
        <f ca="1">Data!J91</f>
        <v/>
      </c>
      <c r="D91" s="99" t="str">
        <f ca="1">IF($C91="","",VLOOKUP($C91,projectList[],2,0))</f>
        <v/>
      </c>
      <c r="E91" s="99" t="str">
        <f ca="1">IF($C91="","",VLOOKUP($C91,projectList[],3,0))</f>
        <v/>
      </c>
      <c r="F91" s="99" t="str">
        <f ca="1">UPPER(IF($C91="","",
IF(OR($C91="DOWN",$C91="PARK",$C91="VACA",$C91="OFF",$C91="CC"),$C91,
IF($I91="","FULL LOAD OF ",IF(ISNUMBER($I91),$I91&amp;" TONS OF ","FULL LOAD OF "))&amp;
IF($J91="",VLOOKUP($C91,projectList[],4,0),$J91)&amp;
IF($K91="",""," - PO # "&amp;$K91)&amp;
IF($L91="",""," - "&amp;$L91)&amp;
IF($M91="",""," - LOT: "&amp;$M91)&amp;
IF($N91="","",", QTY: "&amp;$N91&amp;" TONS")&amp;
IF($O91="",""," - CONTACT: "&amp;$O91)
)))</f>
        <v/>
      </c>
      <c r="G91" s="99" t="str">
        <f ca="1">UPPER(IF($C91="","",IF($P91="",VLOOKUP($C91,projectList[],38,0) &amp; " " &amp; VLOOKUP($C91,projectList[],39,0) &amp; IF($F91="N/A",""," FL ") &amp;VLOOKUP($C91,projectList[],40,0),$P91)))</f>
        <v/>
      </c>
      <c r="H91" s="100" t="str">
        <f ca="1">IF($A91="","",VLOOKUP($C91,projectList[],5,0))</f>
        <v/>
      </c>
      <c r="I91" s="114"/>
      <c r="J91" s="68"/>
      <c r="K91" s="68"/>
      <c r="L91" s="68"/>
      <c r="M91" s="68"/>
      <c r="N91" s="68"/>
      <c r="O91" s="68"/>
      <c r="P91" s="68"/>
      <c r="Q91" s="38" t="str">
        <f ca="1">IF(generic[[#This Row],[JOB '#]]="","",VLOOKUP(generic[[#This Row],[JOB '#]],projectList[],4,0))</f>
        <v/>
      </c>
      <c r="T91">
        <v>7087</v>
      </c>
    </row>
    <row r="92" spans="1:20" s="8" customFormat="1" ht="69.95" customHeight="1" x14ac:dyDescent="0.2">
      <c r="A92" s="99" t="str">
        <f ca="1">Data!H92</f>
        <v/>
      </c>
      <c r="B92" s="99" t="str">
        <f ca="1">Data!I92</f>
        <v/>
      </c>
      <c r="C92" s="99" t="str">
        <f ca="1">Data!J92</f>
        <v/>
      </c>
      <c r="D92" s="99" t="str">
        <f ca="1">IF($C92="","",VLOOKUP($C92,projectList[],2,0))</f>
        <v/>
      </c>
      <c r="E92" s="99" t="str">
        <f ca="1">IF($C92="","",VLOOKUP($C92,projectList[],3,0))</f>
        <v/>
      </c>
      <c r="F92" s="99" t="str">
        <f ca="1">UPPER(IF($C92="","",
IF(OR($C92="DOWN",$C92="PARK",$C92="VACA",$C92="OFF",$C92="CC"),$C92,
IF($I92="","FULL LOAD OF ",IF(ISNUMBER($I92),$I92&amp;" TONS OF ","FULL LOAD OF "))&amp;
IF($J92="",VLOOKUP($C92,projectList[],4,0),$J92)&amp;
IF($K92="",""," - PO # "&amp;$K92)&amp;
IF($L92="",""," - "&amp;$L92)&amp;
IF($M92="",""," - LOT: "&amp;$M92)&amp;
IF($N92="","",", QTY: "&amp;$N92&amp;" TONS")&amp;
IF($O92="",""," - CONTACT: "&amp;$O92)
)))</f>
        <v/>
      </c>
      <c r="G92" s="99" t="str">
        <f ca="1">UPPER(IF($C92="","",IF($P92="",VLOOKUP($C92,projectList[],38,0) &amp; " " &amp; VLOOKUP($C92,projectList[],39,0) &amp; IF($F92="N/A",""," FL ") &amp;VLOOKUP($C92,projectList[],40,0),$P92)))</f>
        <v/>
      </c>
      <c r="H92" s="100" t="str">
        <f ca="1">IF($A92="","",VLOOKUP($C92,projectList[],5,0))</f>
        <v/>
      </c>
      <c r="I92" s="114"/>
      <c r="J92" s="68"/>
      <c r="K92" s="68"/>
      <c r="L92" s="68"/>
      <c r="M92" s="68"/>
      <c r="N92" s="68"/>
      <c r="O92" s="68"/>
      <c r="P92" s="68"/>
      <c r="Q92" s="38" t="str">
        <f ca="1">IF(generic[[#This Row],[JOB '#]]="","",VLOOKUP(generic[[#This Row],[JOB '#]],projectList[],4,0))</f>
        <v/>
      </c>
      <c r="T92">
        <v>7105</v>
      </c>
    </row>
    <row r="93" spans="1:20" s="8" customFormat="1" ht="69.95" customHeight="1" x14ac:dyDescent="0.2">
      <c r="A93" s="99" t="str">
        <f ca="1">Data!H93</f>
        <v/>
      </c>
      <c r="B93" s="99" t="str">
        <f ca="1">Data!I93</f>
        <v/>
      </c>
      <c r="C93" s="99" t="str">
        <f ca="1">Data!J93</f>
        <v/>
      </c>
      <c r="D93" s="99" t="str">
        <f ca="1">IF($C93="","",VLOOKUP($C93,projectList[],2,0))</f>
        <v/>
      </c>
      <c r="E93" s="99" t="str">
        <f ca="1">IF($C93="","",VLOOKUP($C93,projectList[],3,0))</f>
        <v/>
      </c>
      <c r="F93" s="99" t="str">
        <f ca="1">UPPER(IF($C93="","",
IF(OR($C93="DOWN",$C93="PARK",$C93="VACA",$C93="OFF",$C93="CC"),$C93,
IF($I93="","FULL LOAD OF ",IF(ISNUMBER($I93),$I93&amp;" TONS OF ","FULL LOAD OF "))&amp;
IF($J93="",VLOOKUP($C93,projectList[],4,0),$J93)&amp;
IF($K93="",""," - PO # "&amp;$K93)&amp;
IF($L93="",""," - "&amp;$L93)&amp;
IF($M93="",""," - LOT: "&amp;$M93)&amp;
IF($N93="","",", QTY: "&amp;$N93&amp;" TONS")&amp;
IF($O93="",""," - CONTACT: "&amp;$O93)
)))</f>
        <v/>
      </c>
      <c r="G93" s="99" t="str">
        <f ca="1">UPPER(IF($C93="","",IF($P93="",VLOOKUP($C93,projectList[],38,0) &amp; " " &amp; VLOOKUP($C93,projectList[],39,0) &amp; IF($F93="N/A",""," FL ") &amp;VLOOKUP($C93,projectList[],40,0),$P93)))</f>
        <v/>
      </c>
      <c r="H93" s="100" t="str">
        <f ca="1">IF($A93="","",VLOOKUP($C93,projectList[],5,0))</f>
        <v/>
      </c>
      <c r="I93" s="114"/>
      <c r="J93" s="68"/>
      <c r="K93" s="68"/>
      <c r="L93" s="68"/>
      <c r="M93" s="68"/>
      <c r="N93" s="68"/>
      <c r="O93" s="68"/>
      <c r="P93" s="68"/>
      <c r="Q93" s="38" t="str">
        <f ca="1">IF(generic[[#This Row],[JOB '#]]="","",VLOOKUP(generic[[#This Row],[JOB '#]],projectList[],4,0))</f>
        <v/>
      </c>
      <c r="T93">
        <v>7109</v>
      </c>
    </row>
    <row r="94" spans="1:20" s="8" customFormat="1" ht="69.95" customHeight="1" x14ac:dyDescent="0.2">
      <c r="A94" s="99" t="str">
        <f ca="1">Data!H94</f>
        <v/>
      </c>
      <c r="B94" s="99" t="str">
        <f ca="1">Data!I94</f>
        <v/>
      </c>
      <c r="C94" s="99" t="str">
        <f ca="1">Data!J94</f>
        <v/>
      </c>
      <c r="D94" s="99" t="str">
        <f ca="1">IF($C94="","",VLOOKUP($C94,projectList[],2,0))</f>
        <v/>
      </c>
      <c r="E94" s="99" t="str">
        <f ca="1">IF($C94="","",VLOOKUP($C94,projectList[],3,0))</f>
        <v/>
      </c>
      <c r="F94" s="99" t="str">
        <f ca="1">UPPER(IF($C94="","",
IF(OR($C94="DOWN",$C94="PARK",$C94="VACA",$C94="OFF",$C94="CC"),$C94,
IF($I94="","FULL LOAD OF ",IF(ISNUMBER($I94),$I94&amp;" TONS OF ","FULL LOAD OF "))&amp;
IF($J94="",VLOOKUP($C94,projectList[],4,0),$J94)&amp;
IF($K94="",""," - PO # "&amp;$K94)&amp;
IF($L94="",""," - "&amp;$L94)&amp;
IF($M94="",""," - LOT: "&amp;$M94)&amp;
IF($N94="","",", QTY: "&amp;$N94&amp;" TONS")&amp;
IF($O94="",""," - CONTACT: "&amp;$O94)
)))</f>
        <v/>
      </c>
      <c r="G94" s="99" t="str">
        <f ca="1">UPPER(IF($C94="","",IF($P94="",VLOOKUP($C94,projectList[],38,0) &amp; " " &amp; VLOOKUP($C94,projectList[],39,0) &amp; IF($F94="N/A",""," FL ") &amp;VLOOKUP($C94,projectList[],40,0),$P94)))</f>
        <v/>
      </c>
      <c r="H94" s="100" t="str">
        <f ca="1">IF($A94="","",VLOOKUP($C94,projectList[],5,0))</f>
        <v/>
      </c>
      <c r="I94" s="114"/>
      <c r="J94" s="68"/>
      <c r="K94" s="68"/>
      <c r="L94" s="68"/>
      <c r="M94" s="68"/>
      <c r="N94" s="68"/>
      <c r="O94" s="68"/>
      <c r="P94" s="68"/>
      <c r="Q94" s="38" t="str">
        <f ca="1">IF(generic[[#This Row],[JOB '#]]="","",VLOOKUP(generic[[#This Row],[JOB '#]],projectList[],4,0))</f>
        <v/>
      </c>
      <c r="T94">
        <v>7116</v>
      </c>
    </row>
    <row r="95" spans="1:20" s="8" customFormat="1" ht="69.95" customHeight="1" x14ac:dyDescent="0.2">
      <c r="A95" s="99" t="str">
        <f ca="1">Data!H95</f>
        <v/>
      </c>
      <c r="B95" s="99" t="str">
        <f ca="1">Data!I95</f>
        <v/>
      </c>
      <c r="C95" s="99" t="str">
        <f ca="1">Data!J95</f>
        <v/>
      </c>
      <c r="D95" s="99" t="str">
        <f ca="1">IF($C95="","",VLOOKUP($C95,projectList[],2,0))</f>
        <v/>
      </c>
      <c r="E95" s="99" t="str">
        <f ca="1">IF($C95="","",VLOOKUP($C95,projectList[],3,0))</f>
        <v/>
      </c>
      <c r="F95" s="99" t="str">
        <f ca="1">UPPER(IF($C95="","",
IF(OR($C95="DOWN",$C95="PARK",$C95="VACA",$C95="OFF",$C95="CC"),$C95,
IF($I95="","FULL LOAD OF ",IF(ISNUMBER($I95),$I95&amp;" TONS OF ","FULL LOAD OF "))&amp;
IF($J95="",VLOOKUP($C95,projectList[],4,0),$J95)&amp;
IF($K95="",""," - PO # "&amp;$K95)&amp;
IF($L95="",""," - "&amp;$L95)&amp;
IF($M95="",""," - LOT: "&amp;$M95)&amp;
IF($N95="","",", QTY: "&amp;$N95&amp;" TONS")&amp;
IF($O95="",""," - CONTACT: "&amp;$O95)
)))</f>
        <v/>
      </c>
      <c r="G95" s="99" t="str">
        <f ca="1">UPPER(IF($C95="","",IF($P95="",VLOOKUP($C95,projectList[],38,0) &amp; " " &amp; VLOOKUP($C95,projectList[],39,0) &amp; IF($F95="N/A",""," FL ") &amp;VLOOKUP($C95,projectList[],40,0),$P95)))</f>
        <v/>
      </c>
      <c r="H95" s="100" t="str">
        <f ca="1">IF($A95="","",VLOOKUP($C95,projectList[],5,0))</f>
        <v/>
      </c>
      <c r="I95" s="114"/>
      <c r="J95" s="68"/>
      <c r="K95" s="68"/>
      <c r="L95" s="68"/>
      <c r="M95" s="68"/>
      <c r="N95" s="68"/>
      <c r="O95" s="68"/>
      <c r="P95" s="68"/>
      <c r="Q95" s="38" t="str">
        <f ca="1">IF(generic[[#This Row],[JOB '#]]="","",VLOOKUP(generic[[#This Row],[JOB '#]],projectList[],4,0))</f>
        <v/>
      </c>
      <c r="T95">
        <v>7291</v>
      </c>
    </row>
    <row r="96" spans="1:20" s="8" customFormat="1" ht="69.95" customHeight="1" x14ac:dyDescent="0.2">
      <c r="A96" s="99" t="str">
        <f ca="1">Data!H96</f>
        <v/>
      </c>
      <c r="B96" s="99" t="str">
        <f ca="1">Data!I96</f>
        <v/>
      </c>
      <c r="C96" s="99" t="str">
        <f ca="1">Data!J96</f>
        <v/>
      </c>
      <c r="D96" s="99" t="str">
        <f ca="1">IF($C96="","",VLOOKUP($C96,projectList[],2,0))</f>
        <v/>
      </c>
      <c r="E96" s="99" t="str">
        <f ca="1">IF($C96="","",VLOOKUP($C96,projectList[],3,0))</f>
        <v/>
      </c>
      <c r="F96" s="99" t="str">
        <f ca="1">UPPER(IF($C96="","",
IF(OR($C96="DOWN",$C96="PARK",$C96="VACA",$C96="OFF",$C96="CC"),$C96,
IF($I96="","FULL LOAD OF ",IF(ISNUMBER($I96),$I96&amp;" TONS OF ","FULL LOAD OF "))&amp;
IF($J96="",VLOOKUP($C96,projectList[],4,0),$J96)&amp;
IF($K96="",""," - PO # "&amp;$K96)&amp;
IF($L96="",""," - "&amp;$L96)&amp;
IF($M96="",""," - LOT: "&amp;$M96)&amp;
IF($N96="","",", QTY: "&amp;$N96&amp;" TONS")&amp;
IF($O96="",""," - CONTACT: "&amp;$O96)
)))</f>
        <v/>
      </c>
      <c r="G96" s="99" t="str">
        <f ca="1">UPPER(IF($C96="","",IF($P96="",VLOOKUP($C96,projectList[],38,0) &amp; " " &amp; VLOOKUP($C96,projectList[],39,0) &amp; IF($F96="N/A",""," FL ") &amp;VLOOKUP($C96,projectList[],40,0),$P96)))</f>
        <v/>
      </c>
      <c r="H96" s="100" t="str">
        <f ca="1">IF($A96="","",VLOOKUP($C96,projectList[],5,0))</f>
        <v/>
      </c>
      <c r="I96" s="114"/>
      <c r="J96" s="68"/>
      <c r="K96" s="68"/>
      <c r="L96" s="68"/>
      <c r="M96" s="68"/>
      <c r="N96" s="68"/>
      <c r="O96" s="68"/>
      <c r="P96" s="68"/>
      <c r="Q96" s="38" t="str">
        <f ca="1">IF(generic[[#This Row],[JOB '#]]="","",VLOOKUP(generic[[#This Row],[JOB '#]],projectList[],4,0))</f>
        <v/>
      </c>
      <c r="T96" t="s">
        <v>19</v>
      </c>
    </row>
    <row r="97" spans="1:20" s="8" customFormat="1" ht="69.95" customHeight="1" x14ac:dyDescent="0.2">
      <c r="A97" s="99" t="str">
        <f ca="1">Data!H97</f>
        <v/>
      </c>
      <c r="B97" s="99" t="str">
        <f ca="1">Data!I97</f>
        <v/>
      </c>
      <c r="C97" s="99" t="str">
        <f ca="1">Data!J97</f>
        <v/>
      </c>
      <c r="D97" s="99" t="str">
        <f ca="1">IF($C97="","",VLOOKUP($C97,projectList[],2,0))</f>
        <v/>
      </c>
      <c r="E97" s="99" t="str">
        <f ca="1">IF($C97="","",VLOOKUP($C97,projectList[],3,0))</f>
        <v/>
      </c>
      <c r="F97" s="99" t="str">
        <f ca="1">UPPER(IF($C97="","",
IF(OR($C97="DOWN",$C97="PARK",$C97="VACA",$C97="OFF",$C97="CC"),$C97,
IF($I97="","FULL LOAD OF ",IF(ISNUMBER($I97),$I97&amp;" TONS OF ","FULL LOAD OF "))&amp;
IF($J97="",VLOOKUP($C97,projectList[],4,0),$J97)&amp;
IF($K97="",""," - PO # "&amp;$K97)&amp;
IF($L97="",""," - "&amp;$L97)&amp;
IF($M97="",""," - LOT: "&amp;$M97)&amp;
IF($N97="","",", QTY: "&amp;$N97&amp;" TONS")&amp;
IF($O97="",""," - CONTACT: "&amp;$O97)
)))</f>
        <v/>
      </c>
      <c r="G97" s="99" t="str">
        <f ca="1">UPPER(IF($C97="","",IF($P97="",VLOOKUP($C97,projectList[],38,0) &amp; " " &amp; VLOOKUP($C97,projectList[],39,0) &amp; IF($F97="N/A",""," FL ") &amp;VLOOKUP($C97,projectList[],40,0),$P97)))</f>
        <v/>
      </c>
      <c r="H97" s="100" t="str">
        <f ca="1">IF($A97="","",VLOOKUP($C97,projectList[],5,0))</f>
        <v/>
      </c>
      <c r="I97" s="114"/>
      <c r="J97" s="68"/>
      <c r="K97" s="68"/>
      <c r="L97" s="68"/>
      <c r="M97" s="68"/>
      <c r="N97" s="68"/>
      <c r="O97" s="68"/>
      <c r="P97" s="68"/>
      <c r="Q97" s="38" t="str">
        <f ca="1">IF(generic[[#This Row],[JOB '#]]="","",VLOOKUP(generic[[#This Row],[JOB '#]],projectList[],4,0))</f>
        <v/>
      </c>
      <c r="T97"/>
    </row>
    <row r="98" spans="1:20" s="8" customFormat="1" ht="69.95" customHeight="1" x14ac:dyDescent="0.2">
      <c r="A98" s="99" t="str">
        <f ca="1">Data!H98</f>
        <v/>
      </c>
      <c r="B98" s="99" t="str">
        <f ca="1">Data!I98</f>
        <v/>
      </c>
      <c r="C98" s="99" t="str">
        <f ca="1">Data!J98</f>
        <v/>
      </c>
      <c r="D98" s="99" t="str">
        <f ca="1">IF($C98="","",VLOOKUP($C98,projectList[],2,0))</f>
        <v/>
      </c>
      <c r="E98" s="99" t="str">
        <f ca="1">IF($C98="","",VLOOKUP($C98,projectList[],3,0))</f>
        <v/>
      </c>
      <c r="F98" s="99" t="str">
        <f ca="1">UPPER(IF($C98="","",
IF(OR($C98="DOWN",$C98="PARK",$C98="VACA",$C98="OFF",$C98="CC"),$C98,
IF($I98="","FULL LOAD OF ",IF(ISNUMBER($I98),$I98&amp;" TONS OF ","FULL LOAD OF "))&amp;
IF($J98="",VLOOKUP($C98,projectList[],4,0),$J98)&amp;
IF($K98="",""," - PO # "&amp;$K98)&amp;
IF($L98="",""," - "&amp;$L98)&amp;
IF($M98="",""," - LOT: "&amp;$M98)&amp;
IF($N98="","",", QTY: "&amp;$N98&amp;" TONS")&amp;
IF($O98="",""," - CONTACT: "&amp;$O98)
)))</f>
        <v/>
      </c>
      <c r="G98" s="99" t="str">
        <f ca="1">UPPER(IF($C98="","",IF($P98="",VLOOKUP($C98,projectList[],38,0) &amp; " " &amp; VLOOKUP($C98,projectList[],39,0) &amp; IF($F98="N/A",""," FL ") &amp;VLOOKUP($C98,projectList[],40,0),$P98)))</f>
        <v/>
      </c>
      <c r="H98" s="100" t="str">
        <f ca="1">IF($A98="","",VLOOKUP($C98,projectList[],5,0))</f>
        <v/>
      </c>
      <c r="I98" s="114"/>
      <c r="J98" s="68"/>
      <c r="K98" s="68"/>
      <c r="L98" s="68"/>
      <c r="M98" s="68"/>
      <c r="N98" s="68"/>
      <c r="O98" s="68"/>
      <c r="P98" s="68"/>
      <c r="Q98" s="38" t="str">
        <f ca="1">IF(generic[[#This Row],[JOB '#]]="","",VLOOKUP(generic[[#This Row],[JOB '#]],projectList[],4,0))</f>
        <v/>
      </c>
      <c r="T98"/>
    </row>
    <row r="99" spans="1:20" s="8" customFormat="1" ht="69.95" customHeight="1" x14ac:dyDescent="0.2">
      <c r="A99" s="99" t="str">
        <f ca="1">Data!H99</f>
        <v/>
      </c>
      <c r="B99" s="99" t="str">
        <f ca="1">Data!I99</f>
        <v/>
      </c>
      <c r="C99" s="99" t="str">
        <f ca="1">Data!J99</f>
        <v/>
      </c>
      <c r="D99" s="99" t="str">
        <f ca="1">IF($C99="","",VLOOKUP($C99,projectList[],2,0))</f>
        <v/>
      </c>
      <c r="E99" s="99" t="str">
        <f ca="1">IF($C99="","",VLOOKUP($C99,projectList[],3,0))</f>
        <v/>
      </c>
      <c r="F99" s="99" t="str">
        <f ca="1">UPPER(IF($C99="","",
IF(OR($C99="DOWN",$C99="PARK",$C99="VACA",$C99="OFF",$C99="CC"),$C99,
IF($I99="","FULL LOAD OF ",IF(ISNUMBER($I99),$I99&amp;" TONS OF ","FULL LOAD OF "))&amp;
IF($J99="",VLOOKUP($C99,projectList[],4,0),$J99)&amp;
IF($K99="",""," - PO # "&amp;$K99)&amp;
IF($L99="",""," - "&amp;$L99)&amp;
IF($M99="",""," - LOT: "&amp;$M99)&amp;
IF($N99="","",", QTY: "&amp;$N99&amp;" TONS")&amp;
IF($O99="",""," - CONTACT: "&amp;$O99)
)))</f>
        <v/>
      </c>
      <c r="G99" s="99" t="str">
        <f ca="1">UPPER(IF($C99="","",IF($P99="",VLOOKUP($C99,projectList[],38,0) &amp; " " &amp; VLOOKUP($C99,projectList[],39,0) &amp; IF($F99="N/A",""," FL ") &amp;VLOOKUP($C99,projectList[],40,0),$P99)))</f>
        <v/>
      </c>
      <c r="H99" s="100" t="str">
        <f ca="1">IF($A99="","",VLOOKUP($C99,projectList[],5,0))</f>
        <v/>
      </c>
      <c r="I99" s="114"/>
      <c r="J99" s="68"/>
      <c r="K99" s="68"/>
      <c r="L99" s="68"/>
      <c r="M99" s="68"/>
      <c r="N99" s="68"/>
      <c r="O99" s="68"/>
      <c r="P99" s="68"/>
      <c r="Q99" s="38" t="str">
        <f ca="1">IF(generic[[#This Row],[JOB '#]]="","",VLOOKUP(generic[[#This Row],[JOB '#]],projectList[],4,0))</f>
        <v/>
      </c>
      <c r="T99"/>
    </row>
    <row r="100" spans="1:20" s="8" customFormat="1" ht="69.95" customHeight="1" x14ac:dyDescent="0.2">
      <c r="A100" s="99" t="str">
        <f ca="1">Data!H100</f>
        <v/>
      </c>
      <c r="B100" s="99" t="str">
        <f ca="1">Data!I100</f>
        <v/>
      </c>
      <c r="C100" s="99" t="str">
        <f ca="1">Data!J100</f>
        <v/>
      </c>
      <c r="D100" s="99" t="str">
        <f ca="1">IF($C100="","",VLOOKUP($C100,projectList[],2,0))</f>
        <v/>
      </c>
      <c r="E100" s="99" t="str">
        <f ca="1">IF($C100="","",VLOOKUP($C100,projectList[],3,0))</f>
        <v/>
      </c>
      <c r="F100" s="99" t="str">
        <f ca="1">UPPER(IF($C100="","",
IF(OR($C100="DOWN",$C100="PARK",$C100="VACA",$C100="OFF",$C100="CC"),$C100,
IF($I100="","FULL LOAD OF ",IF(ISNUMBER($I100),$I100&amp;" TONS OF ","FULL LOAD OF "))&amp;
IF($J100="",VLOOKUP($C100,projectList[],4,0),$J100)&amp;
IF($K100="",""," - PO # "&amp;$K100)&amp;
IF($L100="",""," - "&amp;$L100)&amp;
IF($M100="",""," - LOT: "&amp;$M100)&amp;
IF($N100="","",", QTY: "&amp;$N100&amp;" TONS")&amp;
IF($O100="",""," - CONTACT: "&amp;$O100)
)))</f>
        <v/>
      </c>
      <c r="G100" s="99" t="str">
        <f ca="1">UPPER(IF($C100="","",IF($P100="",VLOOKUP($C100,projectList[],38,0) &amp; " " &amp; VLOOKUP($C100,projectList[],39,0) &amp; IF($F100="N/A",""," FL ") &amp;VLOOKUP($C100,projectList[],40,0),$P100)))</f>
        <v/>
      </c>
      <c r="H100" s="100" t="str">
        <f ca="1">IF($A100="","",VLOOKUP($C100,projectList[],5,0))</f>
        <v/>
      </c>
      <c r="I100" s="114"/>
      <c r="J100" s="68"/>
      <c r="K100" s="68"/>
      <c r="L100" s="68"/>
      <c r="M100" s="68"/>
      <c r="N100" s="68"/>
      <c r="O100" s="68"/>
      <c r="P100" s="68"/>
      <c r="Q100" s="38" t="str">
        <f ca="1">IF(generic[[#This Row],[JOB '#]]="","",VLOOKUP(generic[[#This Row],[JOB '#]],projectList[],4,0))</f>
        <v/>
      </c>
      <c r="T100"/>
    </row>
    <row r="101" spans="1:20" s="8" customFormat="1" ht="69.95" customHeight="1" x14ac:dyDescent="0.2">
      <c r="A101" s="99" t="str">
        <f ca="1">Data!H101</f>
        <v/>
      </c>
      <c r="B101" s="99" t="str">
        <f ca="1">Data!I101</f>
        <v/>
      </c>
      <c r="C101" s="99" t="str">
        <f ca="1">Data!J101</f>
        <v/>
      </c>
      <c r="D101" s="99" t="str">
        <f ca="1">IF($C101="","",VLOOKUP($C101,projectList[],2,0))</f>
        <v/>
      </c>
      <c r="E101" s="99" t="str">
        <f ca="1">IF($C101="","",VLOOKUP($C101,projectList[],3,0))</f>
        <v/>
      </c>
      <c r="F101" s="99" t="str">
        <f ca="1">UPPER(IF($C101="","",
IF(OR($C101="DOWN",$C101="PARK",$C101="VACA",$C101="OFF",$C101="CC"),$C101,
IF($I101="","FULL LOAD OF ",IF(ISNUMBER($I101),$I101&amp;" TONS OF ","FULL LOAD OF "))&amp;
IF($J101="",VLOOKUP($C101,projectList[],4,0),$J101)&amp;
IF($K101="",""," - PO # "&amp;$K101)&amp;
IF($L101="",""," - "&amp;$L101)&amp;
IF($M101="",""," - LOT: "&amp;$M101)&amp;
IF($N101="","",", QTY: "&amp;$N101&amp;" TONS")&amp;
IF($O101="",""," - CONTACT: "&amp;$O101)
)))</f>
        <v/>
      </c>
      <c r="G101" s="99" t="str">
        <f ca="1">UPPER(IF($C101="","",IF($P101="",VLOOKUP($C101,projectList[],38,0) &amp; " " &amp; VLOOKUP($C101,projectList[],39,0) &amp; IF($F101="N/A",""," FL ") &amp;VLOOKUP($C101,projectList[],40,0),$P101)))</f>
        <v/>
      </c>
      <c r="H101" s="100" t="str">
        <f ca="1">IF($A101="","",VLOOKUP($C101,projectList[],5,0))</f>
        <v/>
      </c>
      <c r="I101" s="114"/>
      <c r="J101" s="68"/>
      <c r="K101" s="68"/>
      <c r="L101" s="68"/>
      <c r="M101" s="68"/>
      <c r="N101" s="68"/>
      <c r="O101" s="68"/>
      <c r="P101" s="68"/>
      <c r="Q101" s="38" t="str">
        <f ca="1">IF(generic[[#This Row],[JOB '#]]="","",VLOOKUP(generic[[#This Row],[JOB '#]],projectList[],4,0))</f>
        <v/>
      </c>
      <c r="T101"/>
    </row>
    <row r="102" spans="1:20" s="8" customFormat="1" ht="69.95" customHeight="1" x14ac:dyDescent="0.2">
      <c r="A102" s="99" t="str">
        <f ca="1">Data!H102</f>
        <v/>
      </c>
      <c r="B102" s="99" t="str">
        <f ca="1">Data!I102</f>
        <v/>
      </c>
      <c r="C102" s="99" t="str">
        <f ca="1">Data!J102</f>
        <v/>
      </c>
      <c r="D102" s="99" t="str">
        <f ca="1">IF($C102="","",VLOOKUP($C102,projectList[],2,0))</f>
        <v/>
      </c>
      <c r="E102" s="99" t="str">
        <f ca="1">IF($C102="","",VLOOKUP($C102,projectList[],3,0))</f>
        <v/>
      </c>
      <c r="F102" s="99" t="str">
        <f ca="1">UPPER(IF($C102="","",
IF(OR($C102="DOWN",$C102="PARK",$C102="VACA",$C102="OFF",$C102="CC"),$C102,
IF($I102="","FULL LOAD OF ",IF(ISNUMBER($I102),$I102&amp;" TONS OF ","FULL LOAD OF "))&amp;
IF($J102="",VLOOKUP($C102,projectList[],4,0),$J102)&amp;
IF($K102="",""," - PO # "&amp;$K102)&amp;
IF($L102="",""," - "&amp;$L102)&amp;
IF($M102="",""," - LOT: "&amp;$M102)&amp;
IF($N102="","",", QTY: "&amp;$N102&amp;" TONS")&amp;
IF($O102="",""," - CONTACT: "&amp;$O102)
)))</f>
        <v/>
      </c>
      <c r="G102" s="99" t="str">
        <f ca="1">UPPER(IF($C102="","",IF($P102="",VLOOKUP($C102,projectList[],38,0) &amp; " " &amp; VLOOKUP($C102,projectList[],39,0) &amp; IF($F102="N/A",""," FL ") &amp;VLOOKUP($C102,projectList[],40,0),$P102)))</f>
        <v/>
      </c>
      <c r="H102" s="100" t="str">
        <f ca="1">IF($A102="","",VLOOKUP($C102,projectList[],5,0))</f>
        <v/>
      </c>
      <c r="I102" s="114"/>
      <c r="J102" s="68"/>
      <c r="K102" s="68"/>
      <c r="L102" s="68"/>
      <c r="M102" s="68"/>
      <c r="N102" s="68"/>
      <c r="O102" s="68"/>
      <c r="P102" s="68"/>
      <c r="Q102" s="38" t="str">
        <f ca="1">IF(generic[[#This Row],[JOB '#]]="","",VLOOKUP(generic[[#This Row],[JOB '#]],projectList[],4,0))</f>
        <v/>
      </c>
      <c r="T102"/>
    </row>
    <row r="103" spans="1:20" s="8" customFormat="1" ht="69.95" customHeight="1" x14ac:dyDescent="0.2">
      <c r="A103" s="99" t="str">
        <f ca="1">Data!H103</f>
        <v/>
      </c>
      <c r="B103" s="99" t="str">
        <f ca="1">Data!I103</f>
        <v/>
      </c>
      <c r="C103" s="99" t="str">
        <f ca="1">Data!J103</f>
        <v/>
      </c>
      <c r="D103" s="99" t="str">
        <f ca="1">IF($C103="","",VLOOKUP($C103,projectList[],2,0))</f>
        <v/>
      </c>
      <c r="E103" s="99" t="str">
        <f ca="1">IF($C103="","",VLOOKUP($C103,projectList[],3,0))</f>
        <v/>
      </c>
      <c r="F103" s="99" t="str">
        <f ca="1">UPPER(IF($C103="","",
IF(OR($C103="DOWN",$C103="PARK",$C103="VACA",$C103="OFF",$C103="CC"),$C103,
IF($I103="","FULL LOAD OF ",IF(ISNUMBER($I103),$I103&amp;" TONS OF ","FULL LOAD OF "))&amp;
IF($J103="",VLOOKUP($C103,projectList[],4,0),$J103)&amp;
IF($K103="",""," - PO # "&amp;$K103)&amp;
IF($L103="",""," - "&amp;$L103)&amp;
IF($M103="",""," - LOT: "&amp;$M103)&amp;
IF($N103="","",", QTY: "&amp;$N103&amp;" TONS")&amp;
IF($O103="",""," - CONTACT: "&amp;$O103)
)))</f>
        <v/>
      </c>
      <c r="G103" s="99" t="str">
        <f ca="1">UPPER(IF($C103="","",IF($P103="",VLOOKUP($C103,projectList[],38,0) &amp; " " &amp; VLOOKUP($C103,projectList[],39,0) &amp; IF($F103="N/A",""," FL ") &amp;VLOOKUP($C103,projectList[],40,0),$P103)))</f>
        <v/>
      </c>
      <c r="H103" s="100" t="str">
        <f ca="1">IF($A103="","",VLOOKUP($C103,projectList[],5,0))</f>
        <v/>
      </c>
      <c r="I103" s="114"/>
      <c r="J103" s="68"/>
      <c r="K103" s="68"/>
      <c r="L103" s="68"/>
      <c r="M103" s="68"/>
      <c r="N103" s="68"/>
      <c r="O103" s="68"/>
      <c r="P103" s="68"/>
      <c r="Q103" s="38" t="str">
        <f ca="1">IF(generic[[#This Row],[JOB '#]]="","",VLOOKUP(generic[[#This Row],[JOB '#]],projectList[],4,0))</f>
        <v/>
      </c>
      <c r="T103"/>
    </row>
    <row r="104" spans="1:20" s="8" customFormat="1" ht="69.95" customHeight="1" x14ac:dyDescent="0.2">
      <c r="A104" s="99" t="str">
        <f ca="1">Data!H104</f>
        <v/>
      </c>
      <c r="B104" s="99" t="str">
        <f ca="1">Data!I104</f>
        <v/>
      </c>
      <c r="C104" s="99" t="str">
        <f ca="1">Data!J104</f>
        <v/>
      </c>
      <c r="D104" s="99" t="str">
        <f ca="1">IF($C104="","",VLOOKUP($C104,projectList[],2,0))</f>
        <v/>
      </c>
      <c r="E104" s="99" t="str">
        <f ca="1">IF($C104="","",VLOOKUP($C104,projectList[],3,0))</f>
        <v/>
      </c>
      <c r="F104" s="99" t="str">
        <f ca="1">UPPER(IF($C104="","",
IF(OR($C104="DOWN",$C104="PARK",$C104="VACA",$C104="OFF",$C104="CC"),$C104,
IF($I104="","FULL LOAD OF ",IF(ISNUMBER($I104),$I104&amp;" TONS OF ","FULL LOAD OF "))&amp;
IF($J104="",VLOOKUP($C104,projectList[],4,0),$J104)&amp;
IF($K104="",""," - PO # "&amp;$K104)&amp;
IF($L104="",""," - "&amp;$L104)&amp;
IF($M104="",""," - LOT: "&amp;$M104)&amp;
IF($N104="","",", QTY: "&amp;$N104&amp;" TONS")&amp;
IF($O104="",""," - CONTACT: "&amp;$O104)
)))</f>
        <v/>
      </c>
      <c r="G104" s="99" t="str">
        <f ca="1">UPPER(IF($C104="","",IF($P104="",VLOOKUP($C104,projectList[],38,0) &amp; " " &amp; VLOOKUP($C104,projectList[],39,0) &amp; IF($F104="N/A",""," FL ") &amp;VLOOKUP($C104,projectList[],40,0),$P104)))</f>
        <v/>
      </c>
      <c r="H104" s="100" t="str">
        <f ca="1">IF($A104="","",VLOOKUP($C104,projectList[],5,0))</f>
        <v/>
      </c>
      <c r="I104" s="114"/>
      <c r="J104" s="68"/>
      <c r="K104" s="68"/>
      <c r="L104" s="68"/>
      <c r="M104" s="68"/>
      <c r="N104" s="68"/>
      <c r="O104" s="68"/>
      <c r="P104" s="68"/>
      <c r="Q104" s="38" t="str">
        <f ca="1">IF(generic[[#This Row],[JOB '#]]="","",VLOOKUP(generic[[#This Row],[JOB '#]],projectList[],4,0))</f>
        <v/>
      </c>
      <c r="T104"/>
    </row>
    <row r="105" spans="1:20" s="8" customFormat="1" ht="69.95" customHeight="1" x14ac:dyDescent="0.2">
      <c r="A105" s="99" t="str">
        <f ca="1">Data!H105</f>
        <v/>
      </c>
      <c r="B105" s="99" t="str">
        <f ca="1">Data!I105</f>
        <v/>
      </c>
      <c r="C105" s="99" t="str">
        <f ca="1">Data!J105</f>
        <v/>
      </c>
      <c r="D105" s="99" t="str">
        <f ca="1">IF($C105="","",VLOOKUP($C105,projectList[],2,0))</f>
        <v/>
      </c>
      <c r="E105" s="99" t="str">
        <f ca="1">IF($C105="","",VLOOKUP($C105,projectList[],3,0))</f>
        <v/>
      </c>
      <c r="F105" s="99" t="str">
        <f ca="1">UPPER(IF($C105="","",
IF(OR($C105="DOWN",$C105="PARK",$C105="VACA",$C105="OFF",$C105="CC"),$C105,
IF($I105="","FULL LOAD OF ",IF(ISNUMBER($I105),$I105&amp;" TONS OF ","FULL LOAD OF "))&amp;
IF($J105="",VLOOKUP($C105,projectList[],4,0),$J105)&amp;
IF($K105="",""," - PO # "&amp;$K105)&amp;
IF($L105="",""," - "&amp;$L105)&amp;
IF($M105="",""," - LOT: "&amp;$M105)&amp;
IF($N105="","",", QTY: "&amp;$N105&amp;" TONS")&amp;
IF($O105="",""," - CONTACT: "&amp;$O105)
)))</f>
        <v/>
      </c>
      <c r="G105" s="99" t="str">
        <f ca="1">UPPER(IF($C105="","",IF($P105="",VLOOKUP($C105,projectList[],38,0) &amp; " " &amp; VLOOKUP($C105,projectList[],39,0) &amp; IF($F105="N/A",""," FL ") &amp;VLOOKUP($C105,projectList[],40,0),$P105)))</f>
        <v/>
      </c>
      <c r="H105" s="100" t="str">
        <f ca="1">IF($A105="","",VLOOKUP($C105,projectList[],5,0))</f>
        <v/>
      </c>
      <c r="I105" s="114"/>
      <c r="J105" s="68"/>
      <c r="K105" s="68"/>
      <c r="L105" s="68"/>
      <c r="M105" s="68"/>
      <c r="N105" s="68"/>
      <c r="O105" s="68"/>
      <c r="P105" s="68"/>
      <c r="Q105" s="38" t="str">
        <f ca="1">IF(generic[[#This Row],[JOB '#]]="","",VLOOKUP(generic[[#This Row],[JOB '#]],projectList[],4,0))</f>
        <v/>
      </c>
      <c r="T105"/>
    </row>
    <row r="106" spans="1:20" s="8" customFormat="1" ht="69.95" customHeight="1" x14ac:dyDescent="0.2">
      <c r="A106" s="99" t="str">
        <f ca="1">Data!H106</f>
        <v/>
      </c>
      <c r="B106" s="99" t="str">
        <f ca="1">Data!I106</f>
        <v/>
      </c>
      <c r="C106" s="99" t="str">
        <f ca="1">Data!J106</f>
        <v/>
      </c>
      <c r="D106" s="99" t="str">
        <f ca="1">IF($C106="","",VLOOKUP($C106,projectList[],2,0))</f>
        <v/>
      </c>
      <c r="E106" s="99" t="str">
        <f ca="1">IF($C106="","",VLOOKUP($C106,projectList[],3,0))</f>
        <v/>
      </c>
      <c r="F106" s="99" t="str">
        <f ca="1">UPPER(IF($C106="","",
IF(OR($C106="DOWN",$C106="PARK",$C106="VACA",$C106="OFF",$C106="CC"),$C106,
IF($I106="","FULL LOAD OF ",IF(ISNUMBER($I106),$I106&amp;" TONS OF ","FULL LOAD OF "))&amp;
IF($J106="",VLOOKUP($C106,projectList[],4,0),$J106)&amp;
IF($K106="",""," - PO # "&amp;$K106)&amp;
IF($L106="",""," - "&amp;$L106)&amp;
IF($M106="",""," - LOT: "&amp;$M106)&amp;
IF($N106="","",", QTY: "&amp;$N106&amp;" TONS")&amp;
IF($O106="",""," - CONTACT: "&amp;$O106)
)))</f>
        <v/>
      </c>
      <c r="G106" s="99" t="str">
        <f ca="1">UPPER(IF($C106="","",IF($P106="",VLOOKUP($C106,projectList[],38,0) &amp; " " &amp; VLOOKUP($C106,projectList[],39,0) &amp; IF($F106="N/A",""," FL ") &amp;VLOOKUP($C106,projectList[],40,0),$P106)))</f>
        <v/>
      </c>
      <c r="H106" s="100" t="str">
        <f ca="1">IF($A106="","",VLOOKUP($C106,projectList[],5,0))</f>
        <v/>
      </c>
      <c r="I106" s="114"/>
      <c r="J106" s="68"/>
      <c r="K106" s="68"/>
      <c r="L106" s="68"/>
      <c r="M106" s="68"/>
      <c r="N106" s="68"/>
      <c r="O106" s="68"/>
      <c r="P106" s="68"/>
      <c r="Q106" s="38" t="str">
        <f ca="1">IF(generic[[#This Row],[JOB '#]]="","",VLOOKUP(generic[[#This Row],[JOB '#]],projectList[],4,0))</f>
        <v/>
      </c>
      <c r="T106"/>
    </row>
    <row r="107" spans="1:20" s="8" customFormat="1" ht="69.95" customHeight="1" x14ac:dyDescent="0.2">
      <c r="A107" s="99" t="str">
        <f ca="1">Data!H107</f>
        <v/>
      </c>
      <c r="B107" s="99" t="str">
        <f ca="1">Data!I107</f>
        <v/>
      </c>
      <c r="C107" s="99" t="str">
        <f ca="1">Data!J107</f>
        <v/>
      </c>
      <c r="D107" s="99" t="str">
        <f ca="1">IF($C107="","",VLOOKUP($C107,projectList[],2,0))</f>
        <v/>
      </c>
      <c r="E107" s="99" t="str">
        <f ca="1">IF($C107="","",VLOOKUP($C107,projectList[],3,0))</f>
        <v/>
      </c>
      <c r="F107" s="99" t="str">
        <f ca="1">UPPER(IF($C107="","",
IF(OR($C107="DOWN",$C107="PARK",$C107="VACA",$C107="OFF",$C107="CC"),$C107,
IF($I107="","FULL LOAD OF ",IF(ISNUMBER($I107),$I107&amp;" TONS OF ","FULL LOAD OF "))&amp;
IF($J107="",VLOOKUP($C107,projectList[],4,0),$J107)&amp;
IF($K107="",""," - PO # "&amp;$K107)&amp;
IF($L107="",""," - "&amp;$L107)&amp;
IF($M107="",""," - LOT: "&amp;$M107)&amp;
IF($N107="","",", QTY: "&amp;$N107&amp;" TONS")&amp;
IF($O107="",""," - CONTACT: "&amp;$O107)
)))</f>
        <v/>
      </c>
      <c r="G107" s="99" t="str">
        <f ca="1">UPPER(IF($C107="","",IF($P107="",VLOOKUP($C107,projectList[],38,0) &amp; " " &amp; VLOOKUP($C107,projectList[],39,0) &amp; IF($F107="N/A",""," FL ") &amp;VLOOKUP($C107,projectList[],40,0),$P107)))</f>
        <v/>
      </c>
      <c r="H107" s="100" t="str">
        <f ca="1">IF($A107="","",VLOOKUP($C107,projectList[],5,0))</f>
        <v/>
      </c>
      <c r="I107" s="114"/>
      <c r="J107" s="68"/>
      <c r="K107" s="68"/>
      <c r="L107" s="68"/>
      <c r="M107" s="68"/>
      <c r="N107" s="68"/>
      <c r="O107" s="68"/>
      <c r="P107" s="68"/>
      <c r="Q107" s="38" t="str">
        <f ca="1">IF(generic[[#This Row],[JOB '#]]="","",VLOOKUP(generic[[#This Row],[JOB '#]],projectList[],4,0))</f>
        <v/>
      </c>
      <c r="T107"/>
    </row>
    <row r="108" spans="1:20" s="8" customFormat="1" ht="69.95" customHeight="1" x14ac:dyDescent="0.2">
      <c r="A108" s="99" t="str">
        <f ca="1">Data!H108</f>
        <v/>
      </c>
      <c r="B108" s="99" t="str">
        <f ca="1">Data!I108</f>
        <v/>
      </c>
      <c r="C108" s="99" t="str">
        <f ca="1">Data!J108</f>
        <v/>
      </c>
      <c r="D108" s="99" t="str">
        <f ca="1">IF($C108="","",VLOOKUP($C108,projectList[],2,0))</f>
        <v/>
      </c>
      <c r="E108" s="99" t="str">
        <f ca="1">IF($C108="","",VLOOKUP($C108,projectList[],3,0))</f>
        <v/>
      </c>
      <c r="F108" s="99" t="str">
        <f ca="1">UPPER(IF($C108="","",
IF(OR($C108="DOWN",$C108="PARK",$C108="VACA",$C108="OFF",$C108="CC"),$C108,
IF($I108="","FULL LOAD OF ",IF(ISNUMBER($I108),$I108&amp;" TONS OF ","FULL LOAD OF "))&amp;
IF($J108="",VLOOKUP($C108,projectList[],4,0),$J108)&amp;
IF($K108="",""," - PO # "&amp;$K108)&amp;
IF($L108="",""," - "&amp;$L108)&amp;
IF($M108="",""," - LOT: "&amp;$M108)&amp;
IF($N108="","",", QTY: "&amp;$N108&amp;" TONS")&amp;
IF($O108="",""," - CONTACT: "&amp;$O108)
)))</f>
        <v/>
      </c>
      <c r="G108" s="99" t="str">
        <f ca="1">UPPER(IF($C108="","",IF($P108="",VLOOKUP($C108,projectList[],38,0) &amp; " " &amp; VLOOKUP($C108,projectList[],39,0) &amp; IF($F108="N/A",""," FL ") &amp;VLOOKUP($C108,projectList[],40,0),$P108)))</f>
        <v/>
      </c>
      <c r="H108" s="100" t="str">
        <f ca="1">IF($A108="","",VLOOKUP($C108,projectList[],5,0))</f>
        <v/>
      </c>
      <c r="I108" s="114"/>
      <c r="J108" s="68"/>
      <c r="K108" s="68"/>
      <c r="L108" s="68"/>
      <c r="M108" s="68"/>
      <c r="N108" s="68"/>
      <c r="O108" s="68"/>
      <c r="P108" s="68"/>
      <c r="Q108" s="38" t="str">
        <f ca="1">IF(generic[[#This Row],[JOB '#]]="","",VLOOKUP(generic[[#This Row],[JOB '#]],projectList[],4,0))</f>
        <v/>
      </c>
      <c r="T108"/>
    </row>
    <row r="109" spans="1:20" s="8" customFormat="1" ht="69.95" customHeight="1" x14ac:dyDescent="0.2">
      <c r="A109" s="99" t="str">
        <f ca="1">Data!H109</f>
        <v/>
      </c>
      <c r="B109" s="99" t="str">
        <f ca="1">Data!I109</f>
        <v/>
      </c>
      <c r="C109" s="99" t="str">
        <f ca="1">Data!J109</f>
        <v/>
      </c>
      <c r="D109" s="99" t="str">
        <f ca="1">IF($C109="","",VLOOKUP($C109,projectList[],2,0))</f>
        <v/>
      </c>
      <c r="E109" s="99" t="str">
        <f ca="1">IF($C109="","",VLOOKUP($C109,projectList[],3,0))</f>
        <v/>
      </c>
      <c r="F109" s="99" t="str">
        <f ca="1">UPPER(IF($C109="","",
IF(OR($C109="DOWN",$C109="PARK",$C109="VACA",$C109="OFF",$C109="CC"),$C109,
IF($I109="","FULL LOAD OF ",IF(ISNUMBER($I109),$I109&amp;" TONS OF ","FULL LOAD OF "))&amp;
IF($J109="",VLOOKUP($C109,projectList[],4,0),$J109)&amp;
IF($K109="",""," - PO # "&amp;$K109)&amp;
IF($L109="",""," - "&amp;$L109)&amp;
IF($M109="",""," - LOT: "&amp;$M109)&amp;
IF($N109="","",", QTY: "&amp;$N109&amp;" TONS")&amp;
IF($O109="",""," - CONTACT: "&amp;$O109)
)))</f>
        <v/>
      </c>
      <c r="G109" s="99" t="str">
        <f ca="1">UPPER(IF($C109="","",IF($P109="",VLOOKUP($C109,projectList[],38,0) &amp; " " &amp; VLOOKUP($C109,projectList[],39,0) &amp; IF($F109="N/A",""," FL ") &amp;VLOOKUP($C109,projectList[],40,0),$P109)))</f>
        <v/>
      </c>
      <c r="H109" s="100" t="str">
        <f ca="1">IF($A109="","",VLOOKUP($C109,projectList[],5,0))</f>
        <v/>
      </c>
      <c r="I109" s="114"/>
      <c r="J109" s="68"/>
      <c r="K109" s="68"/>
      <c r="L109" s="68"/>
      <c r="M109" s="68"/>
      <c r="N109" s="68"/>
      <c r="O109" s="68"/>
      <c r="P109" s="68"/>
      <c r="Q109" s="38" t="str">
        <f ca="1">IF(generic[[#This Row],[JOB '#]]="","",VLOOKUP(generic[[#This Row],[JOB '#]],projectList[],4,0))</f>
        <v/>
      </c>
      <c r="T109"/>
    </row>
    <row r="110" spans="1:20" s="8" customFormat="1" ht="69.95" customHeight="1" x14ac:dyDescent="0.2">
      <c r="A110" s="99" t="str">
        <f ca="1">Data!H110</f>
        <v/>
      </c>
      <c r="B110" s="99" t="str">
        <f ca="1">Data!I110</f>
        <v/>
      </c>
      <c r="C110" s="99" t="str">
        <f ca="1">Data!J110</f>
        <v/>
      </c>
      <c r="D110" s="99" t="str">
        <f ca="1">IF($C110="","",VLOOKUP($C110,projectList[],2,0))</f>
        <v/>
      </c>
      <c r="E110" s="99" t="str">
        <f ca="1">IF($C110="","",VLOOKUP($C110,projectList[],3,0))</f>
        <v/>
      </c>
      <c r="F110" s="99" t="str">
        <f ca="1">UPPER(IF($C110="","",
IF(OR($C110="DOWN",$C110="PARK",$C110="VACA",$C110="OFF",$C110="CC"),$C110,
IF($I110="","FULL LOAD OF ",IF(ISNUMBER($I110),$I110&amp;" TONS OF ","FULL LOAD OF "))&amp;
IF($J110="",VLOOKUP($C110,projectList[],4,0),$J110)&amp;
IF($K110="",""," - PO # "&amp;$K110)&amp;
IF($L110="",""," - "&amp;$L110)&amp;
IF($M110="",""," - LOT: "&amp;$M110)&amp;
IF($N110="","",", QTY: "&amp;$N110&amp;" TONS")&amp;
IF($O110="",""," - CONTACT: "&amp;$O110)
)))</f>
        <v/>
      </c>
      <c r="G110" s="99" t="str">
        <f ca="1">UPPER(IF($C110="","",IF($P110="",VLOOKUP($C110,projectList[],38,0) &amp; " " &amp; VLOOKUP($C110,projectList[],39,0) &amp; IF($F110="N/A",""," FL ") &amp;VLOOKUP($C110,projectList[],40,0),$P110)))</f>
        <v/>
      </c>
      <c r="H110" s="100" t="str">
        <f ca="1">IF($A110="","",VLOOKUP($C110,projectList[],5,0))</f>
        <v/>
      </c>
      <c r="I110" s="114"/>
      <c r="J110" s="68"/>
      <c r="K110" s="68"/>
      <c r="L110" s="68"/>
      <c r="M110" s="68"/>
      <c r="N110" s="68"/>
      <c r="O110" s="68"/>
      <c r="P110" s="68"/>
      <c r="Q110" s="38" t="str">
        <f ca="1">IF(generic[[#This Row],[JOB '#]]="","",VLOOKUP(generic[[#This Row],[JOB '#]],projectList[],4,0))</f>
        <v/>
      </c>
      <c r="T110"/>
    </row>
    <row r="111" spans="1:20" s="8" customFormat="1" ht="69.95" customHeight="1" x14ac:dyDescent="0.2">
      <c r="A111" s="99" t="str">
        <f ca="1">Data!H111</f>
        <v/>
      </c>
      <c r="B111" s="99" t="str">
        <f ca="1">Data!I111</f>
        <v/>
      </c>
      <c r="C111" s="99" t="str">
        <f ca="1">Data!J111</f>
        <v/>
      </c>
      <c r="D111" s="99" t="str">
        <f ca="1">IF($C111="","",VLOOKUP($C111,projectList[],2,0))</f>
        <v/>
      </c>
      <c r="E111" s="99" t="str">
        <f ca="1">IF($C111="","",VLOOKUP($C111,projectList[],3,0))</f>
        <v/>
      </c>
      <c r="F111" s="99" t="str">
        <f ca="1">UPPER(IF($C111="","",
IF(OR($C111="DOWN",$C111="PARK",$C111="VACA",$C111="OFF",$C111="CC"),$C111,
IF($I111="","FULL LOAD OF ",IF(ISNUMBER($I111),$I111&amp;" TONS OF ","FULL LOAD OF "))&amp;
IF($J111="",VLOOKUP($C111,projectList[],4,0),$J111)&amp;
IF($K111="",""," - PO # "&amp;$K111)&amp;
IF($L111="",""," - "&amp;$L111)&amp;
IF($M111="",""," - LOT: "&amp;$M111)&amp;
IF($N111="","",", QTY: "&amp;$N111&amp;" TONS")&amp;
IF($O111="",""," - CONTACT: "&amp;$O111)
)))</f>
        <v/>
      </c>
      <c r="G111" s="99" t="str">
        <f ca="1">UPPER(IF($C111="","",IF($P111="",VLOOKUP($C111,projectList[],38,0) &amp; " " &amp; VLOOKUP($C111,projectList[],39,0) &amp; IF($F111="N/A",""," FL ") &amp;VLOOKUP($C111,projectList[],40,0),$P111)))</f>
        <v/>
      </c>
      <c r="H111" s="100" t="str">
        <f ca="1">IF($A111="","",VLOOKUP($C111,projectList[],5,0))</f>
        <v/>
      </c>
      <c r="I111" s="114"/>
      <c r="J111" s="68"/>
      <c r="K111" s="68"/>
      <c r="L111" s="68"/>
      <c r="M111" s="68"/>
      <c r="N111" s="68"/>
      <c r="O111" s="68"/>
      <c r="P111" s="68"/>
      <c r="Q111" s="38" t="str">
        <f ca="1">IF(generic[[#This Row],[JOB '#]]="","",VLOOKUP(generic[[#This Row],[JOB '#]],projectList[],4,0))</f>
        <v/>
      </c>
      <c r="T111"/>
    </row>
    <row r="112" spans="1:20" s="8" customFormat="1" ht="69.95" customHeight="1" x14ac:dyDescent="0.2">
      <c r="A112" s="99" t="str">
        <f ca="1">Data!H112</f>
        <v/>
      </c>
      <c r="B112" s="99" t="str">
        <f ca="1">Data!I112</f>
        <v/>
      </c>
      <c r="C112" s="99" t="str">
        <f ca="1">Data!J112</f>
        <v/>
      </c>
      <c r="D112" s="99" t="str">
        <f ca="1">IF($C112="","",VLOOKUP($C112,projectList[],2,0))</f>
        <v/>
      </c>
      <c r="E112" s="99" t="str">
        <f ca="1">IF($C112="","",VLOOKUP($C112,projectList[],3,0))</f>
        <v/>
      </c>
      <c r="F112" s="99" t="str">
        <f ca="1">UPPER(IF($C112="","",
IF(OR($C112="DOWN",$C112="PARK",$C112="VACA",$C112="OFF",$C112="CC"),$C112,
IF($I112="","FULL LOAD OF ",IF(ISNUMBER($I112),$I112&amp;" TONS OF ","FULL LOAD OF "))&amp;
IF($J112="",VLOOKUP($C112,projectList[],4,0),$J112)&amp;
IF($K112="",""," - PO # "&amp;$K112)&amp;
IF($L112="",""," - "&amp;$L112)&amp;
IF($M112="",""," - LOT: "&amp;$M112)&amp;
IF($N112="","",", QTY: "&amp;$N112&amp;" TONS")&amp;
IF($O112="",""," - CONTACT: "&amp;$O112)
)))</f>
        <v/>
      </c>
      <c r="G112" s="99" t="str">
        <f ca="1">UPPER(IF($C112="","",IF($P112="",VLOOKUP($C112,projectList[],38,0) &amp; " " &amp; VLOOKUP($C112,projectList[],39,0) &amp; IF($F112="N/A",""," FL ") &amp;VLOOKUP($C112,projectList[],40,0),$P112)))</f>
        <v/>
      </c>
      <c r="H112" s="100" t="str">
        <f ca="1">IF($A112="","",VLOOKUP($C112,projectList[],5,0))</f>
        <v/>
      </c>
      <c r="I112" s="114"/>
      <c r="J112" s="68"/>
      <c r="K112" s="68"/>
      <c r="L112" s="68"/>
      <c r="M112" s="68"/>
      <c r="N112" s="68"/>
      <c r="O112" s="68"/>
      <c r="P112" s="68"/>
      <c r="Q112" s="38" t="str">
        <f ca="1">IF(generic[[#This Row],[JOB '#]]="","",VLOOKUP(generic[[#This Row],[JOB '#]],projectList[],4,0))</f>
        <v/>
      </c>
      <c r="T112"/>
    </row>
    <row r="113" spans="1:20" s="8" customFormat="1" ht="69.95" customHeight="1" x14ac:dyDescent="0.2">
      <c r="A113" s="99" t="str">
        <f ca="1">Data!H113</f>
        <v/>
      </c>
      <c r="B113" s="99" t="str">
        <f ca="1">Data!I113</f>
        <v/>
      </c>
      <c r="C113" s="99" t="str">
        <f ca="1">Data!J113</f>
        <v/>
      </c>
      <c r="D113" s="99" t="str">
        <f ca="1">IF($C113="","",VLOOKUP($C113,projectList[],2,0))</f>
        <v/>
      </c>
      <c r="E113" s="99" t="str">
        <f ca="1">IF($C113="","",VLOOKUP($C113,projectList[],3,0))</f>
        <v/>
      </c>
      <c r="F113" s="99" t="str">
        <f ca="1">UPPER(IF($C113="","",
IF(OR($C113="DOWN",$C113="PARK",$C113="VACA",$C113="OFF",$C113="CC"),$C113,
IF($I113="","FULL LOAD OF ",IF(ISNUMBER($I113),$I113&amp;" TONS OF ","FULL LOAD OF "))&amp;
IF($J113="",VLOOKUP($C113,projectList[],4,0),$J113)&amp;
IF($K113="",""," - PO # "&amp;$K113)&amp;
IF($L113="",""," - "&amp;$L113)&amp;
IF($M113="",""," - LOT: "&amp;$M113)&amp;
IF($N113="","",", QTY: "&amp;$N113&amp;" TONS")&amp;
IF($O113="",""," - CONTACT: "&amp;$O113)
)))</f>
        <v/>
      </c>
      <c r="G113" s="99" t="str">
        <f ca="1">UPPER(IF($C113="","",IF($P113="",VLOOKUP($C113,projectList[],38,0) &amp; " " &amp; VLOOKUP($C113,projectList[],39,0) &amp; IF($F113="N/A",""," FL ") &amp;VLOOKUP($C113,projectList[],40,0),$P113)))</f>
        <v/>
      </c>
      <c r="H113" s="100" t="str">
        <f ca="1">IF($A113="","",VLOOKUP($C113,projectList[],5,0))</f>
        <v/>
      </c>
      <c r="I113" s="114"/>
      <c r="J113" s="68"/>
      <c r="K113" s="68"/>
      <c r="L113" s="68"/>
      <c r="M113" s="68"/>
      <c r="N113" s="68"/>
      <c r="O113" s="68"/>
      <c r="P113" s="68"/>
      <c r="Q113" s="38" t="str">
        <f ca="1">IF(generic[[#This Row],[JOB '#]]="","",VLOOKUP(generic[[#This Row],[JOB '#]],projectList[],4,0))</f>
        <v/>
      </c>
      <c r="T113"/>
    </row>
    <row r="114" spans="1:20" s="8" customFormat="1" ht="69.95" customHeight="1" x14ac:dyDescent="0.2">
      <c r="A114" s="99" t="str">
        <f ca="1">Data!H114</f>
        <v/>
      </c>
      <c r="B114" s="99" t="str">
        <f ca="1">Data!I114</f>
        <v/>
      </c>
      <c r="C114" s="99" t="str">
        <f ca="1">Data!J114</f>
        <v/>
      </c>
      <c r="D114" s="99" t="str">
        <f ca="1">IF($C114="","",VLOOKUP($C114,projectList[],2,0))</f>
        <v/>
      </c>
      <c r="E114" s="99" t="str">
        <f ca="1">IF($C114="","",VLOOKUP($C114,projectList[],3,0))</f>
        <v/>
      </c>
      <c r="F114" s="99" t="str">
        <f ca="1">UPPER(IF($C114="","",
IF(OR($C114="DOWN",$C114="PARK",$C114="VACA",$C114="OFF",$C114="CC"),$C114,
IF($I114="","FULL LOAD OF ",IF(ISNUMBER($I114),$I114&amp;" TONS OF ","FULL LOAD OF "))&amp;
IF($J114="",VLOOKUP($C114,projectList[],4,0),$J114)&amp;
IF($K114="",""," - PO # "&amp;$K114)&amp;
IF($L114="",""," - "&amp;$L114)&amp;
IF($M114="",""," - LOT: "&amp;$M114)&amp;
IF($N114="","",", QTY: "&amp;$N114&amp;" TONS")&amp;
IF($O114="",""," - CONTACT: "&amp;$O114)
)))</f>
        <v/>
      </c>
      <c r="G114" s="99" t="str">
        <f ca="1">UPPER(IF($C114="","",IF($P114="",VLOOKUP($C114,projectList[],38,0) &amp; " " &amp; VLOOKUP($C114,projectList[],39,0) &amp; IF($F114="N/A",""," FL ") &amp;VLOOKUP($C114,projectList[],40,0),$P114)))</f>
        <v/>
      </c>
      <c r="H114" s="100" t="str">
        <f ca="1">IF($A114="","",VLOOKUP($C114,projectList[],5,0))</f>
        <v/>
      </c>
      <c r="I114" s="114"/>
      <c r="J114" s="68"/>
      <c r="K114" s="68"/>
      <c r="L114" s="68"/>
      <c r="M114" s="68"/>
      <c r="N114" s="68"/>
      <c r="O114" s="68"/>
      <c r="P114" s="68"/>
      <c r="Q114" s="38" t="str">
        <f ca="1">IF(generic[[#This Row],[JOB '#]]="","",VLOOKUP(generic[[#This Row],[JOB '#]],projectList[],4,0))</f>
        <v/>
      </c>
      <c r="T114"/>
    </row>
    <row r="115" spans="1:20" s="8" customFormat="1" ht="69.95" customHeight="1" x14ac:dyDescent="0.2">
      <c r="A115" s="99" t="str">
        <f ca="1">Data!H115</f>
        <v/>
      </c>
      <c r="B115" s="99" t="str">
        <f ca="1">Data!I115</f>
        <v/>
      </c>
      <c r="C115" s="99" t="str">
        <f ca="1">Data!J115</f>
        <v/>
      </c>
      <c r="D115" s="99" t="str">
        <f ca="1">IF($C115="","",VLOOKUP($C115,projectList[],2,0))</f>
        <v/>
      </c>
      <c r="E115" s="99" t="str">
        <f ca="1">IF($C115="","",VLOOKUP($C115,projectList[],3,0))</f>
        <v/>
      </c>
      <c r="F115" s="99" t="str">
        <f ca="1">UPPER(IF($C115="","",
IF(OR($C115="DOWN",$C115="PARK",$C115="VACA",$C115="OFF",$C115="CC"),$C115,
IF($I115="","FULL LOAD OF ",IF(ISNUMBER($I115),$I115&amp;" TONS OF ","FULL LOAD OF "))&amp;
IF($J115="",VLOOKUP($C115,projectList[],4,0),$J115)&amp;
IF($K115="",""," - PO # "&amp;$K115)&amp;
IF($L115="",""," - "&amp;$L115)&amp;
IF($M115="",""," - LOT: "&amp;$M115)&amp;
IF($N115="","",", QTY: "&amp;$N115&amp;" TONS")&amp;
IF($O115="",""," - CONTACT: "&amp;$O115)
)))</f>
        <v/>
      </c>
      <c r="G115" s="99" t="str">
        <f ca="1">UPPER(IF($C115="","",IF($P115="",VLOOKUP($C115,projectList[],38,0) &amp; " " &amp; VLOOKUP($C115,projectList[],39,0) &amp; IF($F115="N/A",""," FL ") &amp;VLOOKUP($C115,projectList[],40,0),$P115)))</f>
        <v/>
      </c>
      <c r="H115" s="100" t="str">
        <f ca="1">IF($A115="","",VLOOKUP($C115,projectList[],5,0))</f>
        <v/>
      </c>
      <c r="I115" s="114"/>
      <c r="J115" s="68"/>
      <c r="K115" s="68"/>
      <c r="L115" s="68"/>
      <c r="M115" s="68"/>
      <c r="N115" s="68"/>
      <c r="O115" s="68"/>
      <c r="P115" s="68"/>
      <c r="Q115" s="38" t="str">
        <f ca="1">IF(generic[[#This Row],[JOB '#]]="","",VLOOKUP(generic[[#This Row],[JOB '#]],projectList[],4,0))</f>
        <v/>
      </c>
      <c r="T115"/>
    </row>
    <row r="116" spans="1:20" s="8" customFormat="1" ht="69.95" customHeight="1" x14ac:dyDescent="0.2">
      <c r="A116" s="99" t="str">
        <f ca="1">Data!H116</f>
        <v/>
      </c>
      <c r="B116" s="99" t="str">
        <f ca="1">Data!I116</f>
        <v/>
      </c>
      <c r="C116" s="99" t="str">
        <f ca="1">Data!J116</f>
        <v/>
      </c>
      <c r="D116" s="99" t="str">
        <f ca="1">IF($C116="","",VLOOKUP($C116,projectList[],2,0))</f>
        <v/>
      </c>
      <c r="E116" s="99" t="str">
        <f ca="1">IF($C116="","",VLOOKUP($C116,projectList[],3,0))</f>
        <v/>
      </c>
      <c r="F116" s="99" t="str">
        <f ca="1">UPPER(IF($C116="","",
IF(OR($C116="DOWN",$C116="PARK",$C116="VACA",$C116="OFF",$C116="CC"),$C116,
IF($I116="","FULL LOAD OF ",IF(ISNUMBER($I116),$I116&amp;" TONS OF ","FULL LOAD OF "))&amp;
IF($J116="",VLOOKUP($C116,projectList[],4,0),$J116)&amp;
IF($K116="",""," - PO # "&amp;$K116)&amp;
IF($L116="",""," - "&amp;$L116)&amp;
IF($M116="",""," - LOT: "&amp;$M116)&amp;
IF($N116="","",", QTY: "&amp;$N116&amp;" TONS")&amp;
IF($O116="",""," - CONTACT: "&amp;$O116)
)))</f>
        <v/>
      </c>
      <c r="G116" s="99" t="str">
        <f ca="1">UPPER(IF($C116="","",IF($P116="",VLOOKUP($C116,projectList[],38,0) &amp; " " &amp; VLOOKUP($C116,projectList[],39,0) &amp; IF($F116="N/A",""," FL ") &amp;VLOOKUP($C116,projectList[],40,0),$P116)))</f>
        <v/>
      </c>
      <c r="H116" s="100" t="str">
        <f ca="1">IF($A116="","",VLOOKUP($C116,projectList[],5,0))</f>
        <v/>
      </c>
      <c r="I116" s="114"/>
      <c r="J116" s="68"/>
      <c r="K116" s="68"/>
      <c r="L116" s="68"/>
      <c r="M116" s="68"/>
      <c r="N116" s="68"/>
      <c r="O116" s="68"/>
      <c r="P116" s="68"/>
      <c r="Q116" s="38" t="str">
        <f ca="1">IF(generic[[#This Row],[JOB '#]]="","",VLOOKUP(generic[[#This Row],[JOB '#]],projectList[],4,0))</f>
        <v/>
      </c>
      <c r="T116"/>
    </row>
    <row r="117" spans="1:20" s="8" customFormat="1" ht="69.95" customHeight="1" x14ac:dyDescent="0.2">
      <c r="A117" s="99" t="str">
        <f ca="1">Data!H117</f>
        <v/>
      </c>
      <c r="B117" s="99" t="str">
        <f ca="1">Data!I117</f>
        <v/>
      </c>
      <c r="C117" s="99" t="str">
        <f ca="1">Data!J117</f>
        <v/>
      </c>
      <c r="D117" s="99" t="str">
        <f ca="1">IF($C117="","",VLOOKUP($C117,projectList[],2,0))</f>
        <v/>
      </c>
      <c r="E117" s="99" t="str">
        <f ca="1">IF($C117="","",VLOOKUP($C117,projectList[],3,0))</f>
        <v/>
      </c>
      <c r="F117" s="99" t="str">
        <f ca="1">UPPER(IF($C117="","",
IF(OR($C117="DOWN",$C117="PARK",$C117="VACA",$C117="OFF",$C117="CC"),$C117,
IF($I117="","FULL LOAD OF ",IF(ISNUMBER($I117),$I117&amp;" TONS OF ","FULL LOAD OF "))&amp;
IF($J117="",VLOOKUP($C117,projectList[],4,0),$J117)&amp;
IF($K117="",""," - PO # "&amp;$K117)&amp;
IF($L117="",""," - "&amp;$L117)&amp;
IF($M117="",""," - LOT: "&amp;$M117)&amp;
IF($N117="","",", QTY: "&amp;$N117&amp;" TONS")&amp;
IF($O117="",""," - CONTACT: "&amp;$O117)
)))</f>
        <v/>
      </c>
      <c r="G117" s="99" t="str">
        <f ca="1">UPPER(IF($C117="","",IF($P117="",VLOOKUP($C117,projectList[],38,0) &amp; " " &amp; VLOOKUP($C117,projectList[],39,0) &amp; IF($F117="N/A",""," FL ") &amp;VLOOKUP($C117,projectList[],40,0),$P117)))</f>
        <v/>
      </c>
      <c r="H117" s="100" t="str">
        <f ca="1">IF($A117="","",VLOOKUP($C117,projectList[],5,0))</f>
        <v/>
      </c>
      <c r="I117" s="114"/>
      <c r="J117" s="68"/>
      <c r="K117" s="68"/>
      <c r="L117" s="68"/>
      <c r="M117" s="68"/>
      <c r="N117" s="68"/>
      <c r="O117" s="68"/>
      <c r="P117" s="68"/>
      <c r="Q117" s="38" t="str">
        <f ca="1">IF(generic[[#This Row],[JOB '#]]="","",VLOOKUP(generic[[#This Row],[JOB '#]],projectList[],4,0))</f>
        <v/>
      </c>
      <c r="T117"/>
    </row>
    <row r="118" spans="1:20" s="8" customFormat="1" ht="69.95" customHeight="1" x14ac:dyDescent="0.2">
      <c r="A118" s="99" t="str">
        <f ca="1">Data!H118</f>
        <v/>
      </c>
      <c r="B118" s="99" t="str">
        <f ca="1">Data!I118</f>
        <v/>
      </c>
      <c r="C118" s="99" t="str">
        <f ca="1">Data!J118</f>
        <v/>
      </c>
      <c r="D118" s="99" t="str">
        <f ca="1">IF($C118="","",VLOOKUP($C118,projectList[],2,0))</f>
        <v/>
      </c>
      <c r="E118" s="99" t="str">
        <f ca="1">IF($C118="","",VLOOKUP($C118,projectList[],3,0))</f>
        <v/>
      </c>
      <c r="F118" s="99" t="str">
        <f ca="1">UPPER(IF($C118="","",
IF(OR($C118="DOWN",$C118="PARK",$C118="VACA",$C118="OFF",$C118="CC"),$C118,
IF($I118="","FULL LOAD OF ",IF(ISNUMBER($I118),$I118&amp;" TONS OF ","FULL LOAD OF "))&amp;
IF($J118="",VLOOKUP($C118,projectList[],4,0),$J118)&amp;
IF($K118="",""," - PO # "&amp;$K118)&amp;
IF($L118="",""," - "&amp;$L118)&amp;
IF($M118="",""," - LOT: "&amp;$M118)&amp;
IF($N118="","",", QTY: "&amp;$N118&amp;" TONS")&amp;
IF($O118="",""," - CONTACT: "&amp;$O118)
)))</f>
        <v/>
      </c>
      <c r="G118" s="99" t="str">
        <f ca="1">UPPER(IF($C118="","",IF($P118="",VLOOKUP($C118,projectList[],38,0) &amp; " " &amp; VLOOKUP($C118,projectList[],39,0) &amp; IF($F118="N/A",""," FL ") &amp;VLOOKUP($C118,projectList[],40,0),$P118)))</f>
        <v/>
      </c>
      <c r="H118" s="100" t="str">
        <f ca="1">IF($A118="","",VLOOKUP($C118,projectList[],5,0))</f>
        <v/>
      </c>
      <c r="I118" s="114"/>
      <c r="J118" s="68"/>
      <c r="K118" s="68"/>
      <c r="L118" s="68"/>
      <c r="M118" s="68"/>
      <c r="N118" s="68"/>
      <c r="O118" s="68"/>
      <c r="P118" s="68"/>
      <c r="Q118" s="38" t="str">
        <f ca="1">IF(generic[[#This Row],[JOB '#]]="","",VLOOKUP(generic[[#This Row],[JOB '#]],projectList[],4,0))</f>
        <v/>
      </c>
      <c r="T118"/>
    </row>
    <row r="119" spans="1:20" s="8" customFormat="1" ht="69.95" customHeight="1" x14ac:dyDescent="0.2">
      <c r="A119" s="99" t="str">
        <f ca="1">Data!H119</f>
        <v/>
      </c>
      <c r="B119" s="99" t="str">
        <f ca="1">Data!I119</f>
        <v/>
      </c>
      <c r="C119" s="99" t="str">
        <f ca="1">Data!J119</f>
        <v/>
      </c>
      <c r="D119" s="99" t="str">
        <f ca="1">IF($C119="","",VLOOKUP($C119,projectList[],2,0))</f>
        <v/>
      </c>
      <c r="E119" s="99" t="str">
        <f ca="1">IF($C119="","",VLOOKUP($C119,projectList[],3,0))</f>
        <v/>
      </c>
      <c r="F119" s="99" t="str">
        <f ca="1">UPPER(IF($C119="","",
IF(OR($C119="DOWN",$C119="PARK",$C119="VACA",$C119="OFF",$C119="CC"),$C119,
IF($I119="","FULL LOAD OF ",IF(ISNUMBER($I119),$I119&amp;" TONS OF ","FULL LOAD OF "))&amp;
IF($J119="",VLOOKUP($C119,projectList[],4,0),$J119)&amp;
IF($K119="",""," - PO # "&amp;$K119)&amp;
IF($L119="",""," - "&amp;$L119)&amp;
IF($M119="",""," - LOT: "&amp;$M119)&amp;
IF($N119="","",", QTY: "&amp;$N119&amp;" TONS")&amp;
IF($O119="",""," - CONTACT: "&amp;$O119)
)))</f>
        <v/>
      </c>
      <c r="G119" s="99" t="str">
        <f ca="1">UPPER(IF($C119="","",IF($P119="",VLOOKUP($C119,projectList[],38,0) &amp; " " &amp; VLOOKUP($C119,projectList[],39,0) &amp; IF($F119="N/A",""," FL ") &amp;VLOOKUP($C119,projectList[],40,0),$P119)))</f>
        <v/>
      </c>
      <c r="H119" s="100" t="str">
        <f ca="1">IF($A119="","",VLOOKUP($C119,projectList[],5,0))</f>
        <v/>
      </c>
      <c r="I119" s="114"/>
      <c r="J119" s="68"/>
      <c r="K119" s="68"/>
      <c r="L119" s="68"/>
      <c r="M119" s="68"/>
      <c r="N119" s="68"/>
      <c r="O119" s="68"/>
      <c r="P119" s="68"/>
      <c r="Q119" s="38" t="str">
        <f ca="1">IF(generic[[#This Row],[JOB '#]]="","",VLOOKUP(generic[[#This Row],[JOB '#]],projectList[],4,0))</f>
        <v/>
      </c>
      <c r="T119"/>
    </row>
    <row r="120" spans="1:20" s="8" customFormat="1" ht="69.95" customHeight="1" x14ac:dyDescent="0.2">
      <c r="A120" s="99" t="str">
        <f ca="1">Data!H120</f>
        <v/>
      </c>
      <c r="B120" s="99" t="str">
        <f ca="1">Data!I120</f>
        <v/>
      </c>
      <c r="C120" s="99" t="str">
        <f ca="1">Data!J120</f>
        <v/>
      </c>
      <c r="D120" s="99" t="str">
        <f ca="1">IF($C120="","",VLOOKUP($C120,projectList[],2,0))</f>
        <v/>
      </c>
      <c r="E120" s="99" t="str">
        <f ca="1">IF($C120="","",VLOOKUP($C120,projectList[],3,0))</f>
        <v/>
      </c>
      <c r="F120" s="99" t="str">
        <f ca="1">UPPER(IF($C120="","",
IF(OR($C120="DOWN",$C120="PARK",$C120="VACA",$C120="OFF",$C120="CC"),$C120,
IF($I120="","FULL LOAD OF ",IF(ISNUMBER($I120),$I120&amp;" TONS OF ","FULL LOAD OF "))&amp;
IF($J120="",VLOOKUP($C120,projectList[],4,0),$J120)&amp;
IF($K120="",""," - PO # "&amp;$K120)&amp;
IF($L120="",""," - "&amp;$L120)&amp;
IF($M120="",""," - LOT: "&amp;$M120)&amp;
IF($N120="","",", QTY: "&amp;$N120&amp;" TONS")&amp;
IF($O120="",""," - CONTACT: "&amp;$O120)
)))</f>
        <v/>
      </c>
      <c r="G120" s="99" t="str">
        <f ca="1">UPPER(IF($C120="","",IF($P120="",VLOOKUP($C120,projectList[],38,0) &amp; " " &amp; VLOOKUP($C120,projectList[],39,0) &amp; IF($F120="N/A",""," FL ") &amp;VLOOKUP($C120,projectList[],40,0),$P120)))</f>
        <v/>
      </c>
      <c r="H120" s="100" t="str">
        <f ca="1">IF($A120="","",VLOOKUP($C120,projectList[],5,0))</f>
        <v/>
      </c>
      <c r="I120" s="114"/>
      <c r="J120" s="68"/>
      <c r="K120" s="68"/>
      <c r="L120" s="68"/>
      <c r="M120" s="68"/>
      <c r="N120" s="68"/>
      <c r="O120" s="68"/>
      <c r="P120" s="68"/>
      <c r="Q120" s="38" t="str">
        <f ca="1">IF(generic[[#This Row],[JOB '#]]="","",VLOOKUP(generic[[#This Row],[JOB '#]],projectList[],4,0))</f>
        <v/>
      </c>
      <c r="T120"/>
    </row>
    <row r="121" spans="1:20" s="8" customFormat="1" ht="69.95" customHeight="1" x14ac:dyDescent="0.2">
      <c r="A121" s="99" t="str">
        <f ca="1">Data!H121</f>
        <v/>
      </c>
      <c r="B121" s="99" t="str">
        <f ca="1">Data!I121</f>
        <v/>
      </c>
      <c r="C121" s="99" t="str">
        <f ca="1">Data!J121</f>
        <v/>
      </c>
      <c r="D121" s="99" t="str">
        <f ca="1">IF($C121="","",VLOOKUP($C121,projectList[],2,0))</f>
        <v/>
      </c>
      <c r="E121" s="99" t="str">
        <f ca="1">IF($C121="","",VLOOKUP($C121,projectList[],3,0))</f>
        <v/>
      </c>
      <c r="F121" s="99" t="str">
        <f ca="1">UPPER(IF($C121="","",
IF(OR($C121="DOWN",$C121="PARK",$C121="VACA",$C121="OFF",$C121="CC"),$C121,
IF($I121="","FULL LOAD OF ",IF(ISNUMBER($I121),$I121&amp;" TONS OF ","FULL LOAD OF "))&amp;
IF($J121="",VLOOKUP($C121,projectList[],4,0),$J121)&amp;
IF($K121="",""," - PO # "&amp;$K121)&amp;
IF($L121="",""," - "&amp;$L121)&amp;
IF($M121="",""," - LOT: "&amp;$M121)&amp;
IF($N121="","",", QTY: "&amp;$N121&amp;" TONS")&amp;
IF($O121="",""," - CONTACT: "&amp;$O121)
)))</f>
        <v/>
      </c>
      <c r="G121" s="99" t="str">
        <f ca="1">UPPER(IF($C121="","",IF($P121="",VLOOKUP($C121,projectList[],38,0) &amp; " " &amp; VLOOKUP($C121,projectList[],39,0) &amp; IF($F121="N/A",""," FL ") &amp;VLOOKUP($C121,projectList[],40,0),$P121)))</f>
        <v/>
      </c>
      <c r="H121" s="100" t="str">
        <f ca="1">IF($A121="","",VLOOKUP($C121,projectList[],5,0))</f>
        <v/>
      </c>
      <c r="I121" s="114"/>
      <c r="J121" s="68"/>
      <c r="K121" s="68"/>
      <c r="L121" s="68"/>
      <c r="M121" s="68"/>
      <c r="N121" s="68"/>
      <c r="O121" s="68"/>
      <c r="P121" s="68"/>
      <c r="Q121" s="38" t="str">
        <f ca="1">IF(generic[[#This Row],[JOB '#]]="","",VLOOKUP(generic[[#This Row],[JOB '#]],projectList[],4,0))</f>
        <v/>
      </c>
      <c r="T121"/>
    </row>
    <row r="122" spans="1:20" s="8" customFormat="1" ht="69.95" customHeight="1" x14ac:dyDescent="0.2">
      <c r="A122" s="99" t="str">
        <f ca="1">Data!H122</f>
        <v/>
      </c>
      <c r="B122" s="99" t="str">
        <f ca="1">Data!I122</f>
        <v/>
      </c>
      <c r="C122" s="99" t="str">
        <f ca="1">Data!J122</f>
        <v/>
      </c>
      <c r="D122" s="99" t="str">
        <f ca="1">IF($C122="","",VLOOKUP($C122,projectList[],2,0))</f>
        <v/>
      </c>
      <c r="E122" s="99" t="str">
        <f ca="1">IF($C122="","",VLOOKUP($C122,projectList[],3,0))</f>
        <v/>
      </c>
      <c r="F122" s="99" t="str">
        <f ca="1">UPPER(IF($C122="","",
IF(OR($C122="DOWN",$C122="PARK",$C122="VACA",$C122="OFF",$C122="CC"),$C122,
IF($I122="","FULL LOAD OF ",IF(ISNUMBER($I122),$I122&amp;" TONS OF ","FULL LOAD OF "))&amp;
IF($J122="",VLOOKUP($C122,projectList[],4,0),$J122)&amp;
IF($K122="",""," - PO # "&amp;$K122)&amp;
IF($L122="",""," - "&amp;$L122)&amp;
IF($M122="",""," - LOT: "&amp;$M122)&amp;
IF($N122="","",", QTY: "&amp;$N122&amp;" TONS")&amp;
IF($O122="",""," - CONTACT: "&amp;$O122)
)))</f>
        <v/>
      </c>
      <c r="G122" s="99" t="str">
        <f ca="1">UPPER(IF($C122="","",IF($P122="",VLOOKUP($C122,projectList[],38,0) &amp; " " &amp; VLOOKUP($C122,projectList[],39,0) &amp; IF($F122="N/A",""," FL ") &amp;VLOOKUP($C122,projectList[],40,0),$P122)))</f>
        <v/>
      </c>
      <c r="H122" s="100" t="str">
        <f ca="1">IF($A122="","",VLOOKUP($C122,projectList[],5,0))</f>
        <v/>
      </c>
      <c r="I122" s="114"/>
      <c r="J122" s="68"/>
      <c r="K122" s="68"/>
      <c r="L122" s="68"/>
      <c r="M122" s="68"/>
      <c r="N122" s="68"/>
      <c r="O122" s="68"/>
      <c r="P122" s="68"/>
      <c r="Q122" s="38" t="str">
        <f ca="1">IF(generic[[#This Row],[JOB '#]]="","",VLOOKUP(generic[[#This Row],[JOB '#]],projectList[],4,0))</f>
        <v/>
      </c>
      <c r="T122"/>
    </row>
    <row r="123" spans="1:20" s="8" customFormat="1" ht="69.95" customHeight="1" x14ac:dyDescent="0.2">
      <c r="A123" s="99" t="str">
        <f ca="1">Data!H123</f>
        <v/>
      </c>
      <c r="B123" s="99" t="str">
        <f ca="1">Data!I123</f>
        <v/>
      </c>
      <c r="C123" s="99" t="str">
        <f ca="1">Data!J123</f>
        <v/>
      </c>
      <c r="D123" s="99" t="str">
        <f ca="1">IF($C123="","",VLOOKUP($C123,projectList[],2,0))</f>
        <v/>
      </c>
      <c r="E123" s="99" t="str">
        <f ca="1">IF($C123="","",VLOOKUP($C123,projectList[],3,0))</f>
        <v/>
      </c>
      <c r="F123" s="99" t="str">
        <f ca="1">UPPER(IF($C123="","",
IF(OR($C123="DOWN",$C123="PARK",$C123="VACA",$C123="OFF",$C123="CC"),$C123,
IF($I123="","FULL LOAD OF ",IF(ISNUMBER($I123),$I123&amp;" TONS OF ","FULL LOAD OF "))&amp;
IF($J123="",VLOOKUP($C123,projectList[],4,0),$J123)&amp;
IF($K123="",""," - PO # "&amp;$K123)&amp;
IF($L123="",""," - "&amp;$L123)&amp;
IF($M123="",""," - LOT: "&amp;$M123)&amp;
IF($N123="","",", QTY: "&amp;$N123&amp;" TONS")&amp;
IF($O123="",""," - CONTACT: "&amp;$O123)
)))</f>
        <v/>
      </c>
      <c r="G123" s="99" t="str">
        <f ca="1">UPPER(IF($C123="","",IF($P123="",VLOOKUP($C123,projectList[],38,0) &amp; " " &amp; VLOOKUP($C123,projectList[],39,0) &amp; IF($F123="N/A",""," FL ") &amp;VLOOKUP($C123,projectList[],40,0),$P123)))</f>
        <v/>
      </c>
      <c r="H123" s="100" t="str">
        <f ca="1">IF($A123="","",VLOOKUP($C123,projectList[],5,0))</f>
        <v/>
      </c>
      <c r="I123" s="114"/>
      <c r="J123" s="68"/>
      <c r="K123" s="68"/>
      <c r="L123" s="68"/>
      <c r="M123" s="68"/>
      <c r="N123" s="68"/>
      <c r="O123" s="68"/>
      <c r="P123" s="68"/>
      <c r="Q123" s="38" t="str">
        <f ca="1">IF(generic[[#This Row],[JOB '#]]="","",VLOOKUP(generic[[#This Row],[JOB '#]],projectList[],4,0))</f>
        <v/>
      </c>
      <c r="T123"/>
    </row>
    <row r="124" spans="1:20" s="8" customFormat="1" ht="69.95" customHeight="1" x14ac:dyDescent="0.2">
      <c r="A124" s="99" t="str">
        <f ca="1">Data!H124</f>
        <v/>
      </c>
      <c r="B124" s="99" t="str">
        <f ca="1">Data!I124</f>
        <v/>
      </c>
      <c r="C124" s="99" t="str">
        <f ca="1">Data!J124</f>
        <v/>
      </c>
      <c r="D124" s="99" t="str">
        <f ca="1">IF($C124="","",VLOOKUP($C124,projectList[],2,0))</f>
        <v/>
      </c>
      <c r="E124" s="99" t="str">
        <f ca="1">IF($C124="","",VLOOKUP($C124,projectList[],3,0))</f>
        <v/>
      </c>
      <c r="F124" s="99" t="str">
        <f ca="1">UPPER(IF($C124="","",
IF(OR($C124="DOWN",$C124="PARK",$C124="VACA",$C124="OFF",$C124="CC"),$C124,
IF($I124="","FULL LOAD OF ",IF(ISNUMBER($I124),$I124&amp;" TONS OF ","FULL LOAD OF "))&amp;
IF($J124="",VLOOKUP($C124,projectList[],4,0),$J124)&amp;
IF($K124="",""," - PO # "&amp;$K124)&amp;
IF($L124="",""," - "&amp;$L124)&amp;
IF($M124="",""," - LOT: "&amp;$M124)&amp;
IF($N124="","",", QTY: "&amp;$N124&amp;" TONS")&amp;
IF($O124="",""," - CONTACT: "&amp;$O124)
)))</f>
        <v/>
      </c>
      <c r="G124" s="99" t="str">
        <f ca="1">UPPER(IF($C124="","",IF($P124="",VLOOKUP($C124,projectList[],38,0) &amp; " " &amp; VLOOKUP($C124,projectList[],39,0) &amp; IF($F124="N/A",""," FL ") &amp;VLOOKUP($C124,projectList[],40,0),$P124)))</f>
        <v/>
      </c>
      <c r="H124" s="100" t="str">
        <f ca="1">IF($A124="","",VLOOKUP($C124,projectList[],5,0))</f>
        <v/>
      </c>
      <c r="I124" s="114"/>
      <c r="J124" s="68"/>
      <c r="K124" s="68"/>
      <c r="L124" s="68"/>
      <c r="M124" s="68"/>
      <c r="N124" s="68"/>
      <c r="O124" s="68"/>
      <c r="P124" s="68"/>
      <c r="Q124" s="38" t="str">
        <f ca="1">IF(generic[[#This Row],[JOB '#]]="","",VLOOKUP(generic[[#This Row],[JOB '#]],projectList[],4,0))</f>
        <v/>
      </c>
      <c r="T124"/>
    </row>
    <row r="125" spans="1:20" s="8" customFormat="1" ht="69.95" customHeight="1" x14ac:dyDescent="0.2">
      <c r="A125" s="99" t="str">
        <f ca="1">Data!H125</f>
        <v/>
      </c>
      <c r="B125" s="99" t="str">
        <f ca="1">Data!I125</f>
        <v/>
      </c>
      <c r="C125" s="99" t="str">
        <f ca="1">Data!J125</f>
        <v/>
      </c>
      <c r="D125" s="99" t="str">
        <f ca="1">IF($C125="","",VLOOKUP($C125,projectList[],2,0))</f>
        <v/>
      </c>
      <c r="E125" s="99" t="str">
        <f ca="1">IF($C125="","",VLOOKUP($C125,projectList[],3,0))</f>
        <v/>
      </c>
      <c r="F125" s="99" t="str">
        <f ca="1">UPPER(IF($C125="","",
IF(OR($C125="DOWN",$C125="PARK",$C125="VACA",$C125="OFF",$C125="CC"),$C125,
IF($I125="","FULL LOAD OF ",IF(ISNUMBER($I125),$I125&amp;" TONS OF ","FULL LOAD OF "))&amp;
IF($J125="",VLOOKUP($C125,projectList[],4,0),$J125)&amp;
IF($K125="",""," - PO # "&amp;$K125)&amp;
IF($L125="",""," - "&amp;$L125)&amp;
IF($M125="",""," - LOT: "&amp;$M125)&amp;
IF($N125="","",", QTY: "&amp;$N125&amp;" TONS")&amp;
IF($O125="",""," - CONTACT: "&amp;$O125)
)))</f>
        <v/>
      </c>
      <c r="G125" s="99" t="str">
        <f ca="1">UPPER(IF($C125="","",IF($P125="",VLOOKUP($C125,projectList[],38,0) &amp; " " &amp; VLOOKUP($C125,projectList[],39,0) &amp; IF($F125="N/A",""," FL ") &amp;VLOOKUP($C125,projectList[],40,0),$P125)))</f>
        <v/>
      </c>
      <c r="H125" s="100" t="str">
        <f ca="1">IF($A125="","",VLOOKUP($C125,projectList[],5,0))</f>
        <v/>
      </c>
      <c r="I125" s="114"/>
      <c r="J125" s="68"/>
      <c r="K125" s="68"/>
      <c r="L125" s="68"/>
      <c r="M125" s="68"/>
      <c r="N125" s="68"/>
      <c r="O125" s="68"/>
      <c r="P125" s="68"/>
      <c r="Q125" s="38" t="str">
        <f ca="1">IF(generic[[#This Row],[JOB '#]]="","",VLOOKUP(generic[[#This Row],[JOB '#]],projectList[],4,0))</f>
        <v/>
      </c>
      <c r="T125"/>
    </row>
    <row r="126" spans="1:20" s="8" customFormat="1" ht="69.95" customHeight="1" x14ac:dyDescent="0.2">
      <c r="A126" s="99" t="str">
        <f ca="1">Data!H126</f>
        <v/>
      </c>
      <c r="B126" s="99" t="str">
        <f ca="1">Data!I126</f>
        <v/>
      </c>
      <c r="C126" s="99" t="str">
        <f ca="1">Data!J126</f>
        <v/>
      </c>
      <c r="D126" s="99" t="str">
        <f ca="1">IF($C126="","",VLOOKUP($C126,projectList[],2,0))</f>
        <v/>
      </c>
      <c r="E126" s="99" t="str">
        <f ca="1">IF($C126="","",VLOOKUP($C126,projectList[],3,0))</f>
        <v/>
      </c>
      <c r="F126" s="99" t="str">
        <f ca="1">UPPER(IF($C126="","",
IF(OR($C126="DOWN",$C126="PARK",$C126="VACA",$C126="OFF",$C126="CC"),$C126,
IF($I126="","FULL LOAD OF ",IF(ISNUMBER($I126),$I126&amp;" TONS OF ","FULL LOAD OF "))&amp;
IF($J126="",VLOOKUP($C126,projectList[],4,0),$J126)&amp;
IF($K126="",""," - PO # "&amp;$K126)&amp;
IF($L126="",""," - "&amp;$L126)&amp;
IF($M126="",""," - LOT: "&amp;$M126)&amp;
IF($N126="","",", QTY: "&amp;$N126&amp;" TONS")&amp;
IF($O126="",""," - CONTACT: "&amp;$O126)
)))</f>
        <v/>
      </c>
      <c r="G126" s="99" t="str">
        <f ca="1">UPPER(IF($C126="","",IF($P126="",VLOOKUP($C126,projectList[],38,0) &amp; " " &amp; VLOOKUP($C126,projectList[],39,0) &amp; IF($F126="N/A",""," FL ") &amp;VLOOKUP($C126,projectList[],40,0),$P126)))</f>
        <v/>
      </c>
      <c r="H126" s="100" t="str">
        <f ca="1">IF($A126="","",VLOOKUP($C126,projectList[],5,0))</f>
        <v/>
      </c>
      <c r="I126" s="114"/>
      <c r="J126" s="68"/>
      <c r="K126" s="68"/>
      <c r="L126" s="68"/>
      <c r="M126" s="68"/>
      <c r="N126" s="68"/>
      <c r="O126" s="68"/>
      <c r="P126" s="68"/>
      <c r="Q126" s="38" t="str">
        <f ca="1">IF(generic[[#This Row],[JOB '#]]="","",VLOOKUP(generic[[#This Row],[JOB '#]],projectList[],4,0))</f>
        <v/>
      </c>
      <c r="T126"/>
    </row>
    <row r="127" spans="1:20" s="8" customFormat="1" ht="69.95" customHeight="1" x14ac:dyDescent="0.2">
      <c r="A127" s="99" t="str">
        <f ca="1">Data!H127</f>
        <v/>
      </c>
      <c r="B127" s="99" t="str">
        <f ca="1">Data!I127</f>
        <v/>
      </c>
      <c r="C127" s="99" t="str">
        <f ca="1">Data!J127</f>
        <v/>
      </c>
      <c r="D127" s="99" t="str">
        <f ca="1">IF($C127="","",VLOOKUP($C127,projectList[],2,0))</f>
        <v/>
      </c>
      <c r="E127" s="99" t="str">
        <f ca="1">IF($C127="","",VLOOKUP($C127,projectList[],3,0))</f>
        <v/>
      </c>
      <c r="F127" s="99" t="str">
        <f ca="1">UPPER(IF($C127="","",
IF(OR($C127="DOWN",$C127="PARK",$C127="VACA",$C127="OFF",$C127="CC"),$C127,
IF($I127="","FULL LOAD OF ",IF(ISNUMBER($I127),$I127&amp;" TONS OF ","FULL LOAD OF "))&amp;
IF($J127="",VLOOKUP($C127,projectList[],4,0),$J127)&amp;
IF($K127="",""," - PO # "&amp;$K127)&amp;
IF($L127="",""," - "&amp;$L127)&amp;
IF($M127="",""," - LOT: "&amp;$M127)&amp;
IF($N127="","",", QTY: "&amp;$N127&amp;" TONS")&amp;
IF($O127="",""," - CONTACT: "&amp;$O127)
)))</f>
        <v/>
      </c>
      <c r="G127" s="99" t="str">
        <f ca="1">UPPER(IF($C127="","",IF($P127="",VLOOKUP($C127,projectList[],38,0) &amp; " " &amp; VLOOKUP($C127,projectList[],39,0) &amp; IF($F127="N/A",""," FL ") &amp;VLOOKUP($C127,projectList[],40,0),$P127)))</f>
        <v/>
      </c>
      <c r="H127" s="100" t="str">
        <f ca="1">IF($A127="","",VLOOKUP($C127,projectList[],5,0))</f>
        <v/>
      </c>
      <c r="I127" s="114"/>
      <c r="J127" s="68"/>
      <c r="K127" s="68"/>
      <c r="L127" s="68"/>
      <c r="M127" s="68"/>
      <c r="N127" s="68"/>
      <c r="O127" s="68"/>
      <c r="P127" s="68"/>
      <c r="Q127" s="38" t="str">
        <f ca="1">IF(generic[[#This Row],[JOB '#]]="","",VLOOKUP(generic[[#This Row],[JOB '#]],projectList[],4,0))</f>
        <v/>
      </c>
      <c r="T127"/>
    </row>
    <row r="128" spans="1:20" s="8" customFormat="1" ht="69.95" customHeight="1" x14ac:dyDescent="0.2">
      <c r="A128" s="99" t="str">
        <f ca="1">Data!H128</f>
        <v/>
      </c>
      <c r="B128" s="99" t="str">
        <f ca="1">Data!I128</f>
        <v/>
      </c>
      <c r="C128" s="99" t="str">
        <f ca="1">Data!J128</f>
        <v/>
      </c>
      <c r="D128" s="99" t="str">
        <f ca="1">IF($C128="","",VLOOKUP($C128,projectList[],2,0))</f>
        <v/>
      </c>
      <c r="E128" s="99" t="str">
        <f ca="1">IF($C128="","",VLOOKUP($C128,projectList[],3,0))</f>
        <v/>
      </c>
      <c r="F128" s="99" t="str">
        <f ca="1">UPPER(IF($C128="","",
IF(OR($C128="DOWN",$C128="PARK",$C128="VACA",$C128="OFF",$C128="CC"),$C128,
IF($I128="","FULL LOAD OF ",IF(ISNUMBER($I128),$I128&amp;" TONS OF ","FULL LOAD OF "))&amp;
IF($J128="",VLOOKUP($C128,projectList[],4,0),$J128)&amp;
IF($K128="",""," - PO # "&amp;$K128)&amp;
IF($L128="",""," - "&amp;$L128)&amp;
IF($M128="",""," - LOT: "&amp;$M128)&amp;
IF($N128="","",", QTY: "&amp;$N128&amp;" TONS")&amp;
IF($O128="",""," - CONTACT: "&amp;$O128)
)))</f>
        <v/>
      </c>
      <c r="G128" s="99" t="str">
        <f ca="1">UPPER(IF($C128="","",IF($P128="",VLOOKUP($C128,projectList[],38,0) &amp; " " &amp; VLOOKUP($C128,projectList[],39,0) &amp; IF($F128="N/A",""," FL ") &amp;VLOOKUP($C128,projectList[],40,0),$P128)))</f>
        <v/>
      </c>
      <c r="H128" s="100" t="str">
        <f ca="1">IF($A128="","",VLOOKUP($C128,projectList[],5,0))</f>
        <v/>
      </c>
      <c r="I128" s="114"/>
      <c r="J128" s="68"/>
      <c r="K128" s="68"/>
      <c r="L128" s="68"/>
      <c r="M128" s="68"/>
      <c r="N128" s="68"/>
      <c r="O128" s="68"/>
      <c r="P128" s="68"/>
      <c r="Q128" s="38" t="str">
        <f ca="1">IF(generic[[#This Row],[JOB '#]]="","",VLOOKUP(generic[[#This Row],[JOB '#]],projectList[],4,0))</f>
        <v/>
      </c>
      <c r="T128"/>
    </row>
    <row r="129" spans="1:20" s="8" customFormat="1" ht="69.95" customHeight="1" x14ac:dyDescent="0.2">
      <c r="A129" s="99" t="str">
        <f ca="1">Data!H129</f>
        <v/>
      </c>
      <c r="B129" s="99" t="str">
        <f ca="1">Data!I129</f>
        <v/>
      </c>
      <c r="C129" s="99" t="str">
        <f ca="1">Data!J129</f>
        <v/>
      </c>
      <c r="D129" s="99" t="str">
        <f ca="1">IF($C129="","",VLOOKUP($C129,projectList[],2,0))</f>
        <v/>
      </c>
      <c r="E129" s="99" t="str">
        <f ca="1">IF($C129="","",VLOOKUP($C129,projectList[],3,0))</f>
        <v/>
      </c>
      <c r="F129" s="99" t="str">
        <f ca="1">UPPER(IF($C129="","",
IF(OR($C129="DOWN",$C129="PARK",$C129="VACA",$C129="OFF",$C129="CC"),$C129,
IF($I129="","FULL LOAD OF ",IF(ISNUMBER($I129),$I129&amp;" TONS OF ","FULL LOAD OF "))&amp;
IF($J129="",VLOOKUP($C129,projectList[],4,0),$J129)&amp;
IF($K129="",""," - PO # "&amp;$K129)&amp;
IF($L129="",""," - "&amp;$L129)&amp;
IF($M129="",""," - LOT: "&amp;$M129)&amp;
IF($N129="","",", QTY: "&amp;$N129&amp;" TONS")&amp;
IF($O129="",""," - CONTACT: "&amp;$O129)
)))</f>
        <v/>
      </c>
      <c r="G129" s="99" t="str">
        <f ca="1">UPPER(IF($C129="","",IF($P129="",VLOOKUP($C129,projectList[],38,0) &amp; " " &amp; VLOOKUP($C129,projectList[],39,0) &amp; IF($F129="N/A",""," FL ") &amp;VLOOKUP($C129,projectList[],40,0),$P129)))</f>
        <v/>
      </c>
      <c r="H129" s="100" t="str">
        <f ca="1">IF($A129="","",VLOOKUP($C129,projectList[],5,0))</f>
        <v/>
      </c>
      <c r="I129" s="114"/>
      <c r="J129" s="68"/>
      <c r="K129" s="68"/>
      <c r="L129" s="68"/>
      <c r="M129" s="68"/>
      <c r="N129" s="68"/>
      <c r="O129" s="68"/>
      <c r="P129" s="68"/>
      <c r="Q129" s="38" t="str">
        <f ca="1">IF(generic[[#This Row],[JOB '#]]="","",VLOOKUP(generic[[#This Row],[JOB '#]],projectList[],4,0))</f>
        <v/>
      </c>
      <c r="T129"/>
    </row>
    <row r="130" spans="1:20" s="8" customFormat="1" ht="69.95" customHeight="1" x14ac:dyDescent="0.2">
      <c r="A130" s="99" t="str">
        <f ca="1">Data!H130</f>
        <v/>
      </c>
      <c r="B130" s="99" t="str">
        <f ca="1">Data!I130</f>
        <v/>
      </c>
      <c r="C130" s="99" t="str">
        <f ca="1">Data!J130</f>
        <v/>
      </c>
      <c r="D130" s="99" t="str">
        <f ca="1">IF($C130="","",VLOOKUP($C130,projectList[],2,0))</f>
        <v/>
      </c>
      <c r="E130" s="99" t="str">
        <f ca="1">IF($C130="","",VLOOKUP($C130,projectList[],3,0))</f>
        <v/>
      </c>
      <c r="F130" s="99" t="str">
        <f ca="1">UPPER(IF($C130="","",
IF(OR($C130="DOWN",$C130="PARK",$C130="VACA",$C130="OFF",$C130="CC"),$C130,
IF($I130="","FULL LOAD OF ",IF(ISNUMBER($I130),$I130&amp;" TONS OF ","FULL LOAD OF "))&amp;
IF($J130="",VLOOKUP($C130,projectList[],4,0),$J130)&amp;
IF($K130="",""," - PO # "&amp;$K130)&amp;
IF($L130="",""," - "&amp;$L130)&amp;
IF($M130="",""," - LOT: "&amp;$M130)&amp;
IF($N130="","",", QTY: "&amp;$N130&amp;" TONS")&amp;
IF($O130="",""," - CONTACT: "&amp;$O130)
)))</f>
        <v/>
      </c>
      <c r="G130" s="99" t="str">
        <f ca="1">UPPER(IF($C130="","",IF($P130="",VLOOKUP($C130,projectList[],38,0) &amp; " " &amp; VLOOKUP($C130,projectList[],39,0) &amp; IF($F130="N/A",""," FL ") &amp;VLOOKUP($C130,projectList[],40,0),$P130)))</f>
        <v/>
      </c>
      <c r="H130" s="100" t="str">
        <f ca="1">IF($A130="","",VLOOKUP($C130,projectList[],5,0))</f>
        <v/>
      </c>
      <c r="I130" s="114"/>
      <c r="J130" s="68"/>
      <c r="K130" s="68"/>
      <c r="L130" s="68"/>
      <c r="M130" s="115"/>
      <c r="N130" s="68"/>
      <c r="O130" s="68"/>
      <c r="P130" s="68"/>
      <c r="Q130" s="38" t="str">
        <f ca="1">IF(generic[[#This Row],[JOB '#]]="","",VLOOKUP(generic[[#This Row],[JOB '#]],projectList[],4,0))</f>
        <v/>
      </c>
      <c r="T130"/>
    </row>
    <row r="131" spans="1:20" s="8" customFormat="1" ht="69.95" customHeight="1" x14ac:dyDescent="0.2">
      <c r="A131" s="99" t="str">
        <f ca="1">Data!H131</f>
        <v/>
      </c>
      <c r="B131" s="99" t="str">
        <f ca="1">Data!I131</f>
        <v/>
      </c>
      <c r="C131" s="99" t="str">
        <f ca="1">Data!J131</f>
        <v/>
      </c>
      <c r="D131" s="99" t="str">
        <f ca="1">IF($C131="","",VLOOKUP($C131,projectList[],2,0))</f>
        <v/>
      </c>
      <c r="E131" s="99" t="str">
        <f ca="1">IF($C131="","",VLOOKUP($C131,projectList[],3,0))</f>
        <v/>
      </c>
      <c r="F131" s="99" t="str">
        <f ca="1">UPPER(IF($C131="","",
IF(OR($C131="DOWN",$C131="PARK",$C131="VACA",$C131="OFF",$C131="CC"),$C131,
IF($I131="","FULL LOAD OF ",IF(ISNUMBER($I131),$I131&amp;" TONS OF ","FULL LOAD OF "))&amp;
IF($J131="",VLOOKUP($C131,projectList[],4,0),$J131)&amp;
IF($K131="",""," - PO # "&amp;$K131)&amp;
IF($L131="",""," - "&amp;$L131)&amp;
IF($M131="",""," - LOT: "&amp;$M131)&amp;
IF($N131="","",", QTY: "&amp;$N131&amp;" TONS")&amp;
IF($O131="",""," - CONTACT: "&amp;$O131)
)))</f>
        <v/>
      </c>
      <c r="G131" s="99" t="str">
        <f ca="1">UPPER(IF($C131="","",IF($P131="",VLOOKUP($C131,projectList[],38,0) &amp; " " &amp; VLOOKUP($C131,projectList[],39,0) &amp; IF($F131="N/A",""," FL ") &amp;VLOOKUP($C131,projectList[],40,0),$P131)))</f>
        <v/>
      </c>
      <c r="H131" s="100" t="str">
        <f ca="1">IF($A131="","",VLOOKUP($C131,projectList[],5,0))</f>
        <v/>
      </c>
      <c r="I131" s="114"/>
      <c r="J131" s="68"/>
      <c r="K131" s="68"/>
      <c r="L131" s="68"/>
      <c r="M131" s="68"/>
      <c r="N131" s="68"/>
      <c r="O131" s="68"/>
      <c r="P131" s="68"/>
      <c r="Q131" s="38" t="str">
        <f ca="1">IF(generic[[#This Row],[JOB '#]]="","",VLOOKUP(generic[[#This Row],[JOB '#]],projectList[],4,0))</f>
        <v/>
      </c>
      <c r="T131"/>
    </row>
    <row r="132" spans="1:20" s="8" customFormat="1" ht="69.95" customHeight="1" x14ac:dyDescent="0.2">
      <c r="A132" s="99" t="str">
        <f ca="1">Data!H132</f>
        <v/>
      </c>
      <c r="B132" s="99" t="str">
        <f ca="1">Data!I132</f>
        <v/>
      </c>
      <c r="C132" s="99" t="str">
        <f ca="1">Data!J132</f>
        <v/>
      </c>
      <c r="D132" s="99" t="str">
        <f ca="1">IF($C132="","",VLOOKUP($C132,projectList[],2,0))</f>
        <v/>
      </c>
      <c r="E132" s="99" t="str">
        <f ca="1">IF($C132="","",VLOOKUP($C132,projectList[],3,0))</f>
        <v/>
      </c>
      <c r="F132" s="99" t="str">
        <f ca="1">UPPER(IF($C132="","",
IF(OR($C132="DOWN",$C132="PARK",$C132="VACA",$C132="OFF",$C132="CC"),$C132,
IF($I132="","FULL LOAD OF ",IF(ISNUMBER($I132),$I132&amp;" TONS OF ","FULL LOAD OF "))&amp;
IF($J132="",VLOOKUP($C132,projectList[],4,0),$J132)&amp;
IF($K132="",""," - PO # "&amp;$K132)&amp;
IF($L132="",""," - "&amp;$L132)&amp;
IF($M132="",""," - LOT: "&amp;$M132)&amp;
IF($N132="","",", QTY: "&amp;$N132&amp;" TONS")&amp;
IF($O132="",""," - CONTACT: "&amp;$O132)
)))</f>
        <v/>
      </c>
      <c r="G132" s="99" t="str">
        <f ca="1">UPPER(IF($C132="","",IF($P132="",VLOOKUP($C132,projectList[],38,0) &amp; " " &amp; VLOOKUP($C132,projectList[],39,0) &amp; IF($F132="N/A",""," FL ") &amp;VLOOKUP($C132,projectList[],40,0),$P132)))</f>
        <v/>
      </c>
      <c r="H132" s="100" t="str">
        <f ca="1">IF($A132="","",VLOOKUP($C132,projectList[],5,0))</f>
        <v/>
      </c>
      <c r="I132" s="114"/>
      <c r="J132" s="68"/>
      <c r="K132" s="68"/>
      <c r="L132" s="68"/>
      <c r="M132" s="68"/>
      <c r="N132" s="68"/>
      <c r="O132" s="68"/>
      <c r="P132" s="68"/>
      <c r="Q132" s="38" t="str">
        <f ca="1">IF(generic[[#This Row],[JOB '#]]="","",VLOOKUP(generic[[#This Row],[JOB '#]],projectList[],4,0))</f>
        <v/>
      </c>
      <c r="T132"/>
    </row>
    <row r="133" spans="1:20" s="8" customFormat="1" ht="69.95" customHeight="1" x14ac:dyDescent="0.2">
      <c r="A133" s="99" t="str">
        <f ca="1">Data!H133</f>
        <v/>
      </c>
      <c r="B133" s="99" t="str">
        <f ca="1">Data!I133</f>
        <v/>
      </c>
      <c r="C133" s="99" t="str">
        <f ca="1">Data!J133</f>
        <v/>
      </c>
      <c r="D133" s="99" t="str">
        <f ca="1">IF($C133="","",VLOOKUP($C133,projectList[],2,0))</f>
        <v/>
      </c>
      <c r="E133" s="99" t="str">
        <f ca="1">IF($C133="","",VLOOKUP($C133,projectList[],3,0))</f>
        <v/>
      </c>
      <c r="F133" s="99" t="str">
        <f ca="1">UPPER(IF($C133="","",
IF(OR($C133="DOWN",$C133="PARK",$C133="VACA",$C133="OFF",$C133="CC"),$C133,
IF($I133="","FULL LOAD OF ",IF(ISNUMBER($I133),$I133&amp;" TONS OF ","FULL LOAD OF "))&amp;
IF($J133="",VLOOKUP($C133,projectList[],4,0),$J133)&amp;
IF($K133="",""," - PO # "&amp;$K133)&amp;
IF($L133="",""," - "&amp;$L133)&amp;
IF($M133="",""," - LOT: "&amp;$M133)&amp;
IF($N133="","",", QTY: "&amp;$N133&amp;" TONS")&amp;
IF($O133="",""," - CONTACT: "&amp;$O133)
)))</f>
        <v/>
      </c>
      <c r="G133" s="99" t="str">
        <f ca="1">UPPER(IF($C133="","",IF($P133="",VLOOKUP($C133,projectList[],38,0) &amp; " " &amp; VLOOKUP($C133,projectList[],39,0) &amp; IF($F133="N/A",""," FL ") &amp;VLOOKUP($C133,projectList[],40,0),$P133)))</f>
        <v/>
      </c>
      <c r="H133" s="100" t="str">
        <f ca="1">IF($A133="","",VLOOKUP($C133,projectList[],5,0))</f>
        <v/>
      </c>
      <c r="I133" s="114"/>
      <c r="J133" s="68"/>
      <c r="K133" s="68"/>
      <c r="L133" s="68"/>
      <c r="M133" s="68"/>
      <c r="N133" s="68"/>
      <c r="O133" s="68"/>
      <c r="P133" s="68"/>
      <c r="Q133" s="38" t="str">
        <f ca="1">IF(generic[[#This Row],[JOB '#]]="","",VLOOKUP(generic[[#This Row],[JOB '#]],projectList[],4,0))</f>
        <v/>
      </c>
      <c r="T133"/>
    </row>
    <row r="134" spans="1:20" s="8" customFormat="1" ht="69.95" customHeight="1" x14ac:dyDescent="0.2">
      <c r="A134" s="99" t="str">
        <f ca="1">Data!H134</f>
        <v/>
      </c>
      <c r="B134" s="99" t="str">
        <f ca="1">Data!I134</f>
        <v/>
      </c>
      <c r="C134" s="99" t="str">
        <f ca="1">Data!J134</f>
        <v/>
      </c>
      <c r="D134" s="99" t="str">
        <f ca="1">IF($C134="","",VLOOKUP($C134,projectList[],2,0))</f>
        <v/>
      </c>
      <c r="E134" s="99" t="str">
        <f ca="1">IF($C134="","",VLOOKUP($C134,projectList[],3,0))</f>
        <v/>
      </c>
      <c r="F134" s="99" t="str">
        <f ca="1">UPPER(IF($C134="","",
IF(OR($C134="DOWN",$C134="PARK",$C134="VACA",$C134="OFF",$C134="CC"),$C134,
IF($I134="","FULL LOAD OF ",IF(ISNUMBER($I134),$I134&amp;" TONS OF ","FULL LOAD OF "))&amp;
IF($J134="",VLOOKUP($C134,projectList[],4,0),$J134)&amp;
IF($K134="",""," - PO # "&amp;$K134)&amp;
IF($L134="",""," - "&amp;$L134)&amp;
IF($M134="",""," - LOT: "&amp;$M134)&amp;
IF($N134="","",", QTY: "&amp;$N134&amp;" TONS")&amp;
IF($O134="",""," - CONTACT: "&amp;$O134)
)))</f>
        <v/>
      </c>
      <c r="G134" s="99" t="str">
        <f ca="1">UPPER(IF($C134="","",IF($P134="",VLOOKUP($C134,projectList[],38,0) &amp; " " &amp; VLOOKUP($C134,projectList[],39,0) &amp; IF($F134="N/A",""," FL ") &amp;VLOOKUP($C134,projectList[],40,0),$P134)))</f>
        <v/>
      </c>
      <c r="H134" s="100" t="str">
        <f ca="1">IF($A134="","",VLOOKUP($C134,projectList[],5,0))</f>
        <v/>
      </c>
      <c r="I134" s="114"/>
      <c r="J134" s="68"/>
      <c r="K134" s="68"/>
      <c r="L134" s="68"/>
      <c r="M134" s="68"/>
      <c r="N134" s="68"/>
      <c r="O134" s="68"/>
      <c r="P134" s="68"/>
      <c r="Q134" s="38" t="str">
        <f ca="1">IF(generic[[#This Row],[JOB '#]]="","",VLOOKUP(generic[[#This Row],[JOB '#]],projectList[],4,0))</f>
        <v/>
      </c>
      <c r="T134"/>
    </row>
    <row r="135" spans="1:20" s="8" customFormat="1" ht="69.95" customHeight="1" x14ac:dyDescent="0.2">
      <c r="A135" s="99" t="str">
        <f ca="1">Data!H135</f>
        <v/>
      </c>
      <c r="B135" s="99" t="str">
        <f ca="1">Data!I135</f>
        <v/>
      </c>
      <c r="C135" s="99" t="str">
        <f ca="1">Data!J135</f>
        <v/>
      </c>
      <c r="D135" s="99" t="str">
        <f ca="1">IF($C135="","",VLOOKUP($C135,projectList[],2,0))</f>
        <v/>
      </c>
      <c r="E135" s="99" t="str">
        <f ca="1">IF($C135="","",VLOOKUP($C135,projectList[],3,0))</f>
        <v/>
      </c>
      <c r="F135" s="99" t="str">
        <f ca="1">UPPER(IF($C135="","",
IF(OR($C135="DOWN",$C135="PARK",$C135="VACA",$C135="OFF",$C135="CC"),$C135,
IF($I135="","FULL LOAD OF ",IF(ISNUMBER($I135),$I135&amp;" TONS OF ","FULL LOAD OF "))&amp;
IF($J135="",VLOOKUP($C135,projectList[],4,0),$J135)&amp;
IF($K135="",""," - PO # "&amp;$K135)&amp;
IF($L135="",""," - "&amp;$L135)&amp;
IF($M135="",""," - LOT: "&amp;$M135)&amp;
IF($N135="","",", QTY: "&amp;$N135&amp;" TONS")&amp;
IF($O135="",""," - CONTACT: "&amp;$O135)
)))</f>
        <v/>
      </c>
      <c r="G135" s="99" t="str">
        <f ca="1">UPPER(IF($C135="","",IF($P135="",VLOOKUP($C135,projectList[],38,0) &amp; " " &amp; VLOOKUP($C135,projectList[],39,0) &amp; IF($F135="N/A",""," FL ") &amp;VLOOKUP($C135,projectList[],40,0),$P135)))</f>
        <v/>
      </c>
      <c r="H135" s="100" t="str">
        <f ca="1">IF($A135="","",VLOOKUP($C135,projectList[],5,0))</f>
        <v/>
      </c>
      <c r="I135" s="114"/>
      <c r="J135" s="68"/>
      <c r="K135" s="68"/>
      <c r="L135" s="68"/>
      <c r="M135" s="68"/>
      <c r="N135" s="68"/>
      <c r="O135" s="68"/>
      <c r="P135" s="68"/>
      <c r="Q135" s="38" t="str">
        <f ca="1">IF(generic[[#This Row],[JOB '#]]="","",VLOOKUP(generic[[#This Row],[JOB '#]],projectList[],4,0))</f>
        <v/>
      </c>
      <c r="T135"/>
    </row>
    <row r="136" spans="1:20" s="8" customFormat="1" ht="69.95" customHeight="1" x14ac:dyDescent="0.2">
      <c r="A136" s="99" t="str">
        <f ca="1">Data!H136</f>
        <v/>
      </c>
      <c r="B136" s="99" t="str">
        <f ca="1">Data!I136</f>
        <v/>
      </c>
      <c r="C136" s="99" t="str">
        <f ca="1">Data!J136</f>
        <v/>
      </c>
      <c r="D136" s="99" t="str">
        <f ca="1">IF($C136="","",VLOOKUP($C136,projectList[],2,0))</f>
        <v/>
      </c>
      <c r="E136" s="99" t="str">
        <f ca="1">IF($C136="","",VLOOKUP($C136,projectList[],3,0))</f>
        <v/>
      </c>
      <c r="F136" s="99" t="str">
        <f ca="1">UPPER(IF($C136="","",
IF(OR($C136="DOWN",$C136="PARK",$C136="VACA",$C136="OFF",$C136="CC"),$C136,
IF($I136="","FULL LOAD OF ",IF(ISNUMBER($I136),$I136&amp;" TONS OF ","FULL LOAD OF "))&amp;
IF($J136="",VLOOKUP($C136,projectList[],4,0),$J136)&amp;
IF($K136="",""," - PO # "&amp;$K136)&amp;
IF($L136="",""," - "&amp;$L136)&amp;
IF($M136="",""," - LOT: "&amp;$M136)&amp;
IF($N136="","",", QTY: "&amp;$N136&amp;" TONS")&amp;
IF($O136="",""," - CONTACT: "&amp;$O136)
)))</f>
        <v/>
      </c>
      <c r="G136" s="99" t="str">
        <f ca="1">UPPER(IF($C136="","",IF($P136="",VLOOKUP($C136,projectList[],38,0) &amp; " " &amp; VLOOKUP($C136,projectList[],39,0) &amp; IF($F136="N/A",""," FL ") &amp;VLOOKUP($C136,projectList[],40,0),$P136)))</f>
        <v/>
      </c>
      <c r="H136" s="100" t="str">
        <f ca="1">IF($A136="","",VLOOKUP($C136,projectList[],5,0))</f>
        <v/>
      </c>
      <c r="I136" s="114"/>
      <c r="J136" s="68"/>
      <c r="K136" s="68"/>
      <c r="L136" s="68"/>
      <c r="M136" s="68"/>
      <c r="N136" s="68"/>
      <c r="O136" s="68"/>
      <c r="P136" s="68"/>
      <c r="Q136" s="38" t="str">
        <f ca="1">IF(generic[[#This Row],[JOB '#]]="","",VLOOKUP(generic[[#This Row],[JOB '#]],projectList[],4,0))</f>
        <v/>
      </c>
      <c r="T136"/>
    </row>
    <row r="137" spans="1:20" s="8" customFormat="1" ht="69.95" customHeight="1" x14ac:dyDescent="0.2">
      <c r="A137" s="99" t="str">
        <f ca="1">Data!H137</f>
        <v/>
      </c>
      <c r="B137" s="99" t="str">
        <f ca="1">Data!I137</f>
        <v/>
      </c>
      <c r="C137" s="99" t="str">
        <f ca="1">Data!J137</f>
        <v/>
      </c>
      <c r="D137" s="99" t="str">
        <f ca="1">IF($C137="","",VLOOKUP($C137,projectList[],2,0))</f>
        <v/>
      </c>
      <c r="E137" s="99" t="str">
        <f ca="1">IF($C137="","",VLOOKUP($C137,projectList[],3,0))</f>
        <v/>
      </c>
      <c r="F137" s="99" t="str">
        <f ca="1">UPPER(IF($C137="","",
IF(OR($C137="DOWN",$C137="PARK",$C137="VACA",$C137="OFF",$C137="CC"),$C137,
IF($I137="","FULL LOAD OF ",IF(ISNUMBER($I137),$I137&amp;" TONS OF ","FULL LOAD OF "))&amp;
IF($J137="",VLOOKUP($C137,projectList[],4,0),$J137)&amp;
IF($K137="",""," - PO # "&amp;$K137)&amp;
IF($L137="",""," - "&amp;$L137)&amp;
IF($M137="",""," - LOT: "&amp;$M137)&amp;
IF($N137="","",", QTY: "&amp;$N137&amp;" TONS")&amp;
IF($O137="",""," - CONTACT: "&amp;$O137)
)))</f>
        <v/>
      </c>
      <c r="G137" s="99" t="str">
        <f ca="1">UPPER(IF($C137="","",IF($P137="",VLOOKUP($C137,projectList[],38,0) &amp; " " &amp; VLOOKUP($C137,projectList[],39,0) &amp; IF($F137="N/A",""," FL ") &amp;VLOOKUP($C137,projectList[],40,0),$P137)))</f>
        <v/>
      </c>
      <c r="H137" s="100" t="str">
        <f ca="1">IF($A137="","",VLOOKUP($C137,projectList[],5,0))</f>
        <v/>
      </c>
      <c r="I137" s="114"/>
      <c r="J137" s="68"/>
      <c r="K137" s="68"/>
      <c r="L137" s="68"/>
      <c r="M137" s="68"/>
      <c r="N137" s="68"/>
      <c r="O137" s="68"/>
      <c r="P137" s="68"/>
      <c r="Q137" s="38" t="str">
        <f ca="1">IF(generic[[#This Row],[JOB '#]]="","",VLOOKUP(generic[[#This Row],[JOB '#]],projectList[],4,0))</f>
        <v/>
      </c>
      <c r="T137"/>
    </row>
    <row r="138" spans="1:20" s="8" customFormat="1" ht="69.95" customHeight="1" x14ac:dyDescent="0.2">
      <c r="A138" s="99" t="str">
        <f ca="1">Data!H138</f>
        <v/>
      </c>
      <c r="B138" s="99" t="str">
        <f ca="1">Data!I138</f>
        <v/>
      </c>
      <c r="C138" s="99" t="str">
        <f ca="1">Data!J138</f>
        <v/>
      </c>
      <c r="D138" s="99" t="str">
        <f ca="1">IF($C138="","",VLOOKUP($C138,projectList[],2,0))</f>
        <v/>
      </c>
      <c r="E138" s="99" t="str">
        <f ca="1">IF($C138="","",VLOOKUP($C138,projectList[],3,0))</f>
        <v/>
      </c>
      <c r="F138" s="99" t="str">
        <f ca="1">UPPER(IF($C138="","",
IF(OR($C138="DOWN",$C138="PARK",$C138="VACA",$C138="OFF",$C138="CC"),$C138,
IF($I138="","FULL LOAD OF ",IF(ISNUMBER($I138),$I138&amp;" TONS OF ","FULL LOAD OF "))&amp;
IF($J138="",VLOOKUP($C138,projectList[],4,0),$J138)&amp;
IF($K138="",""," - PO # "&amp;$K138)&amp;
IF($L138="",""," - "&amp;$L138)&amp;
IF($M138="",""," - LOT: "&amp;$M138)&amp;
IF($N138="","",", QTY: "&amp;$N138&amp;" TONS")&amp;
IF($O138="",""," - CONTACT: "&amp;$O138)
)))</f>
        <v/>
      </c>
      <c r="G138" s="99" t="str">
        <f ca="1">UPPER(IF($C138="","",IF($P138="",VLOOKUP($C138,projectList[],38,0) &amp; " " &amp; VLOOKUP($C138,projectList[],39,0) &amp; IF($F138="N/A",""," FL ") &amp;VLOOKUP($C138,projectList[],40,0),$P138)))</f>
        <v/>
      </c>
      <c r="H138" s="100" t="str">
        <f ca="1">IF($A138="","",VLOOKUP($C138,projectList[],5,0))</f>
        <v/>
      </c>
      <c r="I138" s="114"/>
      <c r="J138" s="68"/>
      <c r="K138" s="68"/>
      <c r="L138" s="68"/>
      <c r="M138" s="68"/>
      <c r="N138" s="68"/>
      <c r="O138" s="68"/>
      <c r="P138" s="68"/>
      <c r="Q138" s="38" t="str">
        <f ca="1">IF(generic[[#This Row],[JOB '#]]="","",VLOOKUP(generic[[#This Row],[JOB '#]],projectList[],4,0))</f>
        <v/>
      </c>
      <c r="T138"/>
    </row>
    <row r="139" spans="1:20" s="8" customFormat="1" ht="69.95" customHeight="1" x14ac:dyDescent="0.2">
      <c r="A139" s="99" t="str">
        <f ca="1">Data!H139</f>
        <v/>
      </c>
      <c r="B139" s="99" t="str">
        <f ca="1">Data!I139</f>
        <v/>
      </c>
      <c r="C139" s="99" t="str">
        <f ca="1">Data!J139</f>
        <v/>
      </c>
      <c r="D139" s="99" t="str">
        <f ca="1">IF($C139="","",VLOOKUP($C139,projectList[],2,0))</f>
        <v/>
      </c>
      <c r="E139" s="99" t="str">
        <f ca="1">IF($C139="","",VLOOKUP($C139,projectList[],3,0))</f>
        <v/>
      </c>
      <c r="F139" s="99" t="str">
        <f ca="1">UPPER(IF($C139="","",
IF(OR($C139="DOWN",$C139="PARK",$C139="VACA",$C139="OFF",$C139="CC"),$C139,
IF($I139="","FULL LOAD OF ",IF(ISNUMBER($I139),$I139&amp;" TONS OF ","FULL LOAD OF "))&amp;
IF($J139="",VLOOKUP($C139,projectList[],4,0),$J139)&amp;
IF($K139="",""," - PO # "&amp;$K139)&amp;
IF($L139="",""," - "&amp;$L139)&amp;
IF($M139="",""," - LOT: "&amp;$M139)&amp;
IF($N139="","",", QTY: "&amp;$N139&amp;" TONS")&amp;
IF($O139="",""," - CONTACT: "&amp;$O139)
)))</f>
        <v/>
      </c>
      <c r="G139" s="99" t="str">
        <f ca="1">UPPER(IF($C139="","",IF($P139="",VLOOKUP($C139,projectList[],38,0) &amp; " " &amp; VLOOKUP($C139,projectList[],39,0) &amp; IF($F139="N/A",""," FL ") &amp;VLOOKUP($C139,projectList[],40,0),$P139)))</f>
        <v/>
      </c>
      <c r="H139" s="100" t="str">
        <f ca="1">IF($A139="","",VLOOKUP($C139,projectList[],5,0))</f>
        <v/>
      </c>
      <c r="I139" s="114"/>
      <c r="J139" s="68"/>
      <c r="K139" s="68"/>
      <c r="L139" s="68"/>
      <c r="M139" s="68"/>
      <c r="N139" s="68"/>
      <c r="O139" s="68"/>
      <c r="P139" s="68"/>
      <c r="Q139" s="38" t="str">
        <f ca="1">IF(generic[[#This Row],[JOB '#]]="","",VLOOKUP(generic[[#This Row],[JOB '#]],projectList[],4,0))</f>
        <v/>
      </c>
      <c r="T139"/>
    </row>
    <row r="140" spans="1:20" s="8" customFormat="1" ht="69.95" customHeight="1" x14ac:dyDescent="0.2">
      <c r="A140" s="99" t="str">
        <f ca="1">Data!H140</f>
        <v/>
      </c>
      <c r="B140" s="99" t="str">
        <f ca="1">Data!I140</f>
        <v/>
      </c>
      <c r="C140" s="99" t="str">
        <f ca="1">Data!J140</f>
        <v/>
      </c>
      <c r="D140" s="99" t="str">
        <f ca="1">IF($C140="","",VLOOKUP($C140,projectList[],2,0))</f>
        <v/>
      </c>
      <c r="E140" s="99" t="str">
        <f ca="1">IF($C140="","",VLOOKUP($C140,projectList[],3,0))</f>
        <v/>
      </c>
      <c r="F140" s="99" t="str">
        <f ca="1">UPPER(IF($C140="","",
IF(OR($C140="DOWN",$C140="PARK",$C140="VACA",$C140="OFF",$C140="CC"),$C140,
IF($I140="","FULL LOAD OF ",IF(ISNUMBER($I140),$I140&amp;" TONS OF ","FULL LOAD OF "))&amp;
IF($J140="",VLOOKUP($C140,projectList[],4,0),$J140)&amp;
IF($K140="",""," - PO # "&amp;$K140)&amp;
IF($L140="",""," - "&amp;$L140)&amp;
IF($M140="",""," - LOT: "&amp;$M140)&amp;
IF($N140="","",", QTY: "&amp;$N140&amp;" TONS")&amp;
IF($O140="",""," - CONTACT: "&amp;$O140)
)))</f>
        <v/>
      </c>
      <c r="G140" s="99" t="str">
        <f ca="1">UPPER(IF($C140="","",IF($P140="",VLOOKUP($C140,projectList[],38,0) &amp; " " &amp; VLOOKUP($C140,projectList[],39,0) &amp; IF($F140="N/A",""," FL ") &amp;VLOOKUP($C140,projectList[],40,0),$P140)))</f>
        <v/>
      </c>
      <c r="H140" s="100" t="str">
        <f ca="1">IF($A140="","",VLOOKUP($C140,projectList[],5,0))</f>
        <v/>
      </c>
      <c r="I140" s="114"/>
      <c r="J140" s="68"/>
      <c r="K140" s="68"/>
      <c r="L140" s="68"/>
      <c r="M140" s="68"/>
      <c r="N140" s="68"/>
      <c r="O140" s="68"/>
      <c r="P140" s="68"/>
      <c r="Q140" s="38" t="str">
        <f ca="1">IF(generic[[#This Row],[JOB '#]]="","",VLOOKUP(generic[[#This Row],[JOB '#]],projectList[],4,0))</f>
        <v/>
      </c>
      <c r="T140"/>
    </row>
    <row r="141" spans="1:20" s="8" customFormat="1" ht="69.95" customHeight="1" x14ac:dyDescent="0.2">
      <c r="A141" s="99" t="str">
        <f ca="1">Data!H141</f>
        <v/>
      </c>
      <c r="B141" s="99" t="str">
        <f ca="1">Data!I141</f>
        <v/>
      </c>
      <c r="C141" s="99" t="str">
        <f ca="1">Data!J141</f>
        <v/>
      </c>
      <c r="D141" s="99" t="str">
        <f ca="1">IF($C141="","",VLOOKUP($C141,projectList[],2,0))</f>
        <v/>
      </c>
      <c r="E141" s="99" t="str">
        <f ca="1">IF($C141="","",VLOOKUP($C141,projectList[],3,0))</f>
        <v/>
      </c>
      <c r="F141" s="99" t="str">
        <f ca="1">UPPER(IF($C141="","",
IF(OR($C141="DOWN",$C141="PARK",$C141="VACA",$C141="OFF",$C141="CC"),$C141,
IF($I141="","FULL LOAD OF ",IF(ISNUMBER($I141),$I141&amp;" TONS OF ","FULL LOAD OF "))&amp;
IF($J141="",VLOOKUP($C141,projectList[],4,0),$J141)&amp;
IF($K141="",""," - PO # "&amp;$K141)&amp;
IF($L141="",""," - "&amp;$L141)&amp;
IF($M141="",""," - LOT: "&amp;$M141)&amp;
IF($N141="","",", QTY: "&amp;$N141&amp;" TONS")&amp;
IF($O141="",""," - CONTACT: "&amp;$O141)
)))</f>
        <v/>
      </c>
      <c r="G141" s="99" t="str">
        <f ca="1">UPPER(IF($C141="","",IF($P141="",VLOOKUP($C141,projectList[],38,0) &amp; " " &amp; VLOOKUP($C141,projectList[],39,0) &amp; IF($F141="N/A",""," FL ") &amp;VLOOKUP($C141,projectList[],40,0),$P141)))</f>
        <v/>
      </c>
      <c r="H141" s="100" t="str">
        <f ca="1">IF($A141="","",VLOOKUP($C141,projectList[],5,0))</f>
        <v/>
      </c>
      <c r="I141" s="114"/>
      <c r="J141" s="68"/>
      <c r="K141" s="68"/>
      <c r="L141" s="68"/>
      <c r="M141" s="68"/>
      <c r="N141" s="68"/>
      <c r="O141" s="68"/>
      <c r="P141" s="68"/>
      <c r="Q141" s="38" t="str">
        <f ca="1">IF(generic[[#This Row],[JOB '#]]="","",VLOOKUP(generic[[#This Row],[JOB '#]],projectList[],4,0))</f>
        <v/>
      </c>
      <c r="T141"/>
    </row>
    <row r="142" spans="1:20" s="8" customFormat="1" ht="69.95" customHeight="1" x14ac:dyDescent="0.2">
      <c r="A142" s="99" t="str">
        <f ca="1">Data!H142</f>
        <v/>
      </c>
      <c r="B142" s="99" t="str">
        <f ca="1">Data!I142</f>
        <v/>
      </c>
      <c r="C142" s="99" t="str">
        <f ca="1">Data!J142</f>
        <v/>
      </c>
      <c r="D142" s="99" t="str">
        <f ca="1">IF($C142="","",VLOOKUP($C142,projectList[],2,0))</f>
        <v/>
      </c>
      <c r="E142" s="99" t="str">
        <f ca="1">IF($C142="","",VLOOKUP($C142,projectList[],3,0))</f>
        <v/>
      </c>
      <c r="F142" s="99" t="str">
        <f ca="1">UPPER(IF($C142="","",
IF(OR($C142="DOWN",$C142="PARK",$C142="VACA",$C142="OFF",$C142="CC"),$C142,
IF($I142="","FULL LOAD OF ",IF(ISNUMBER($I142),$I142&amp;" TONS OF ","FULL LOAD OF "))&amp;
IF($J142="",VLOOKUP($C142,projectList[],4,0),$J142)&amp;
IF($K142="",""," - PO # "&amp;$K142)&amp;
IF($L142="",""," - "&amp;$L142)&amp;
IF($M142="",""," - LOT: "&amp;$M142)&amp;
IF($N142="","",", QTY: "&amp;$N142&amp;" TONS")&amp;
IF($O142="",""," - CONTACT: "&amp;$O142)
)))</f>
        <v/>
      </c>
      <c r="G142" s="99" t="str">
        <f ca="1">UPPER(IF($C142="","",IF($P142="",VLOOKUP($C142,projectList[],38,0) &amp; " " &amp; VLOOKUP($C142,projectList[],39,0) &amp; IF($F142="N/A",""," FL ") &amp;VLOOKUP($C142,projectList[],40,0),$P142)))</f>
        <v/>
      </c>
      <c r="H142" s="100" t="str">
        <f ca="1">IF($A142="","",VLOOKUP($C142,projectList[],5,0))</f>
        <v/>
      </c>
      <c r="I142" s="114"/>
      <c r="J142" s="68"/>
      <c r="K142" s="68"/>
      <c r="L142" s="68"/>
      <c r="M142" s="68"/>
      <c r="N142" s="68"/>
      <c r="O142" s="68"/>
      <c r="P142" s="68"/>
      <c r="Q142" s="38" t="str">
        <f ca="1">IF(generic[[#This Row],[JOB '#]]="","",VLOOKUP(generic[[#This Row],[JOB '#]],projectList[],4,0))</f>
        <v/>
      </c>
      <c r="T142"/>
    </row>
    <row r="143" spans="1:20" s="8" customFormat="1" ht="69.95" customHeight="1" x14ac:dyDescent="0.2">
      <c r="A143" s="99" t="str">
        <f ca="1">Data!H143</f>
        <v/>
      </c>
      <c r="B143" s="99" t="str">
        <f ca="1">Data!I143</f>
        <v/>
      </c>
      <c r="C143" s="99" t="str">
        <f ca="1">Data!J143</f>
        <v/>
      </c>
      <c r="D143" s="99" t="str">
        <f ca="1">IF($C143="","",VLOOKUP($C143,projectList[],2,0))</f>
        <v/>
      </c>
      <c r="E143" s="99" t="str">
        <f ca="1">IF($C143="","",VLOOKUP($C143,projectList[],3,0))</f>
        <v/>
      </c>
      <c r="F143" s="99" t="str">
        <f ca="1">UPPER(IF($C143="","",
IF(OR($C143="DOWN",$C143="PARK",$C143="VACA",$C143="OFF",$C143="CC"),$C143,
IF($I143="","FULL LOAD OF ",IF(ISNUMBER($I143),$I143&amp;" TONS OF ","FULL LOAD OF "))&amp;
IF($J143="",VLOOKUP($C143,projectList[],4,0),$J143)&amp;
IF($K143="",""," - PO # "&amp;$K143)&amp;
IF($L143="",""," - "&amp;$L143)&amp;
IF($M143="",""," - LOT: "&amp;$M143)&amp;
IF($N143="","",", QTY: "&amp;$N143&amp;" TONS")&amp;
IF($O143="",""," - CONTACT: "&amp;$O143)
)))</f>
        <v/>
      </c>
      <c r="G143" s="99" t="str">
        <f ca="1">UPPER(IF($C143="","",IF($P143="",VLOOKUP($C143,projectList[],38,0) &amp; " " &amp; VLOOKUP($C143,projectList[],39,0) &amp; IF($F143="N/A",""," FL ") &amp;VLOOKUP($C143,projectList[],40,0),$P143)))</f>
        <v/>
      </c>
      <c r="H143" s="100" t="str">
        <f ca="1">IF($A143="","",VLOOKUP($C143,projectList[],5,0))</f>
        <v/>
      </c>
      <c r="I143" s="114"/>
      <c r="J143" s="68"/>
      <c r="K143" s="68"/>
      <c r="L143" s="68"/>
      <c r="M143" s="68"/>
      <c r="N143" s="68"/>
      <c r="O143" s="68"/>
      <c r="P143" s="68"/>
      <c r="Q143" s="38" t="str">
        <f ca="1">IF(generic[[#This Row],[JOB '#]]="","",VLOOKUP(generic[[#This Row],[JOB '#]],projectList[],4,0))</f>
        <v/>
      </c>
      <c r="T143"/>
    </row>
    <row r="144" spans="1:20" s="8" customFormat="1" ht="69.95" customHeight="1" x14ac:dyDescent="0.2">
      <c r="A144" s="99" t="str">
        <f ca="1">Data!H144</f>
        <v/>
      </c>
      <c r="B144" s="99" t="str">
        <f ca="1">Data!I144</f>
        <v/>
      </c>
      <c r="C144" s="99" t="str">
        <f ca="1">Data!J144</f>
        <v/>
      </c>
      <c r="D144" s="99" t="str">
        <f ca="1">IF($C144="","",VLOOKUP($C144,projectList[],2,0))</f>
        <v/>
      </c>
      <c r="E144" s="99" t="str">
        <f ca="1">IF($C144="","",VLOOKUP($C144,projectList[],3,0))</f>
        <v/>
      </c>
      <c r="F144" s="99" t="str">
        <f ca="1">UPPER(IF($C144="","",
IF(OR($C144="DOWN",$C144="PARK",$C144="VACA",$C144="OFF",$C144="CC"),$C144,
IF($I144="","FULL LOAD OF ",IF(ISNUMBER($I144),$I144&amp;" TONS OF ","FULL LOAD OF "))&amp;
IF($J144="",VLOOKUP($C144,projectList[],4,0),$J144)&amp;
IF($K144="",""," - PO # "&amp;$K144)&amp;
IF($L144="",""," - "&amp;$L144)&amp;
IF($M144="",""," - LOT: "&amp;$M144)&amp;
IF($N144="","",", QTY: "&amp;$N144&amp;" TONS")&amp;
IF($O144="",""," - CONTACT: "&amp;$O144)
)))</f>
        <v/>
      </c>
      <c r="G144" s="99" t="str">
        <f ca="1">UPPER(IF($C144="","",IF($P144="",VLOOKUP($C144,projectList[],38,0) &amp; " " &amp; VLOOKUP($C144,projectList[],39,0) &amp; IF($F144="N/A",""," FL ") &amp;VLOOKUP($C144,projectList[],40,0),$P144)))</f>
        <v/>
      </c>
      <c r="H144" s="100" t="str">
        <f ca="1">IF($A144="","",VLOOKUP($C144,projectList[],5,0))</f>
        <v/>
      </c>
      <c r="I144" s="114"/>
      <c r="J144" s="68"/>
      <c r="K144" s="68"/>
      <c r="L144" s="68"/>
      <c r="M144" s="68"/>
      <c r="N144" s="68"/>
      <c r="O144" s="68"/>
      <c r="P144" s="68"/>
      <c r="Q144" s="38" t="str">
        <f ca="1">IF(generic[[#This Row],[JOB '#]]="","",VLOOKUP(generic[[#This Row],[JOB '#]],projectList[],4,0))</f>
        <v/>
      </c>
      <c r="T144"/>
    </row>
    <row r="145" spans="1:20" s="8" customFormat="1" ht="69.95" customHeight="1" x14ac:dyDescent="0.2">
      <c r="A145" s="99" t="str">
        <f ca="1">Data!H145</f>
        <v/>
      </c>
      <c r="B145" s="99" t="str">
        <f ca="1">Data!I145</f>
        <v/>
      </c>
      <c r="C145" s="99" t="str">
        <f ca="1">Data!J145</f>
        <v/>
      </c>
      <c r="D145" s="99" t="str">
        <f ca="1">IF($C145="","",VLOOKUP($C145,projectList[],2,0))</f>
        <v/>
      </c>
      <c r="E145" s="99" t="str">
        <f ca="1">IF($C145="","",VLOOKUP($C145,projectList[],3,0))</f>
        <v/>
      </c>
      <c r="F145" s="99" t="str">
        <f ca="1">UPPER(IF($C145="","",
IF(OR($C145="DOWN",$C145="PARK",$C145="VACA",$C145="OFF",$C145="CC"),$C145,
IF($I145="","FULL LOAD OF ",IF(ISNUMBER($I145),$I145&amp;" TONS OF ","FULL LOAD OF "))&amp;
IF($J145="",VLOOKUP($C145,projectList[],4,0),$J145)&amp;
IF($K145="",""," - PO # "&amp;$K145)&amp;
IF($L145="",""," - "&amp;$L145)&amp;
IF($M145="",""," - LOT: "&amp;$M145)&amp;
IF($N145="","",", QTY: "&amp;$N145&amp;" TONS")&amp;
IF($O145="",""," - CONTACT: "&amp;$O145)
)))</f>
        <v/>
      </c>
      <c r="G145" s="99" t="str">
        <f ca="1">UPPER(IF($C145="","",IF($P145="",VLOOKUP($C145,projectList[],38,0) &amp; " " &amp; VLOOKUP($C145,projectList[],39,0) &amp; IF($F145="N/A",""," FL ") &amp;VLOOKUP($C145,projectList[],40,0),$P145)))</f>
        <v/>
      </c>
      <c r="H145" s="100" t="str">
        <f ca="1">IF($A145="","",VLOOKUP($C145,projectList[],5,0))</f>
        <v/>
      </c>
      <c r="I145" s="114"/>
      <c r="J145" s="68"/>
      <c r="K145" s="68"/>
      <c r="L145" s="68"/>
      <c r="M145" s="68"/>
      <c r="N145" s="68"/>
      <c r="O145" s="68"/>
      <c r="P145" s="68"/>
      <c r="Q145" s="38" t="str">
        <f ca="1">IF(generic[[#This Row],[JOB '#]]="","",VLOOKUP(generic[[#This Row],[JOB '#]],projectList[],4,0))</f>
        <v/>
      </c>
      <c r="T145"/>
    </row>
    <row r="146" spans="1:20" s="8" customFormat="1" ht="69.95" customHeight="1" x14ac:dyDescent="0.2">
      <c r="A146" s="99" t="str">
        <f ca="1">Data!H146</f>
        <v/>
      </c>
      <c r="B146" s="99" t="str">
        <f ca="1">Data!I146</f>
        <v/>
      </c>
      <c r="C146" s="99" t="str">
        <f ca="1">Data!J146</f>
        <v/>
      </c>
      <c r="D146" s="99" t="str">
        <f ca="1">IF($C146="","",VLOOKUP($C146,projectList[],2,0))</f>
        <v/>
      </c>
      <c r="E146" s="99" t="str">
        <f ca="1">IF($C146="","",VLOOKUP($C146,projectList[],3,0))</f>
        <v/>
      </c>
      <c r="F146" s="99" t="str">
        <f ca="1">UPPER(IF($C146="","",
IF(OR($C146="DOWN",$C146="PARK",$C146="VACA",$C146="OFF",$C146="CC"),$C146,
IF($I146="","FULL LOAD OF ",IF(ISNUMBER($I146),$I146&amp;" TONS OF ","FULL LOAD OF "))&amp;
IF($J146="",VLOOKUP($C146,projectList[],4,0),$J146)&amp;
IF($K146="",""," - PO # "&amp;$K146)&amp;
IF($L146="",""," - "&amp;$L146)&amp;
IF($M146="",""," - LOT: "&amp;$M146)&amp;
IF($N146="","",", QTY: "&amp;$N146&amp;" TONS")&amp;
IF($O146="",""," - CONTACT: "&amp;$O146)
)))</f>
        <v/>
      </c>
      <c r="G146" s="99" t="str">
        <f ca="1">UPPER(IF($C146="","",IF($P146="",VLOOKUP($C146,projectList[],38,0) &amp; " " &amp; VLOOKUP($C146,projectList[],39,0) &amp; IF($F146="N/A",""," FL ") &amp;VLOOKUP($C146,projectList[],40,0),$P146)))</f>
        <v/>
      </c>
      <c r="H146" s="100" t="str">
        <f ca="1">IF($A146="","",VLOOKUP($C146,projectList[],5,0))</f>
        <v/>
      </c>
      <c r="I146" s="114"/>
      <c r="J146" s="68"/>
      <c r="K146" s="68"/>
      <c r="L146" s="68"/>
      <c r="M146" s="68"/>
      <c r="N146" s="68"/>
      <c r="O146" s="68"/>
      <c r="P146" s="68"/>
      <c r="Q146" s="38" t="str">
        <f ca="1">IF(generic[[#This Row],[JOB '#]]="","",VLOOKUP(generic[[#This Row],[JOB '#]],projectList[],4,0))</f>
        <v/>
      </c>
      <c r="T146"/>
    </row>
    <row r="147" spans="1:20" s="8" customFormat="1" ht="69.95" customHeight="1" x14ac:dyDescent="0.2">
      <c r="A147" s="99" t="str">
        <f ca="1">Data!H147</f>
        <v/>
      </c>
      <c r="B147" s="99" t="str">
        <f ca="1">Data!I147</f>
        <v/>
      </c>
      <c r="C147" s="99" t="str">
        <f ca="1">Data!J147</f>
        <v/>
      </c>
      <c r="D147" s="99" t="str">
        <f ca="1">IF($C147="","",VLOOKUP($C147,projectList[],2,0))</f>
        <v/>
      </c>
      <c r="E147" s="99" t="str">
        <f ca="1">IF($C147="","",VLOOKUP($C147,projectList[],3,0))</f>
        <v/>
      </c>
      <c r="F147" s="99" t="str">
        <f ca="1">UPPER(IF($C147="","",
IF(OR($C147="DOWN",$C147="PARK",$C147="VACA",$C147="OFF",$C147="CC"),$C147,
IF($I147="","FULL LOAD OF ",IF(ISNUMBER($I147),$I147&amp;" TONS OF ","FULL LOAD OF "))&amp;
IF($J147="",VLOOKUP($C147,projectList[],4,0),$J147)&amp;
IF($K147="",""," - PO # "&amp;$K147)&amp;
IF($L147="",""," - "&amp;$L147)&amp;
IF($M147="",""," - LOT: "&amp;$M147)&amp;
IF($N147="","",", QTY: "&amp;$N147&amp;" TONS")&amp;
IF($O147="",""," - CONTACT: "&amp;$O147)
)))</f>
        <v/>
      </c>
      <c r="G147" s="99" t="str">
        <f ca="1">UPPER(IF($C147="","",IF($P147="",VLOOKUP($C147,projectList[],38,0) &amp; " " &amp; VLOOKUP($C147,projectList[],39,0) &amp; IF($F147="N/A",""," FL ") &amp;VLOOKUP($C147,projectList[],40,0),$P147)))</f>
        <v/>
      </c>
      <c r="H147" s="100" t="str">
        <f ca="1">IF($A147="","",VLOOKUP($C147,projectList[],5,0))</f>
        <v/>
      </c>
      <c r="I147" s="114"/>
      <c r="J147" s="68"/>
      <c r="K147" s="68"/>
      <c r="L147" s="68"/>
      <c r="M147" s="68"/>
      <c r="N147" s="68"/>
      <c r="O147" s="68"/>
      <c r="P147" s="68"/>
      <c r="Q147" s="38" t="str">
        <f ca="1">IF(generic[[#This Row],[JOB '#]]="","",VLOOKUP(generic[[#This Row],[JOB '#]],projectList[],4,0))</f>
        <v/>
      </c>
      <c r="T147"/>
    </row>
    <row r="148" spans="1:20" s="8" customFormat="1" ht="69.95" customHeight="1" x14ac:dyDescent="0.2">
      <c r="A148" s="99" t="str">
        <f ca="1">Data!H148</f>
        <v/>
      </c>
      <c r="B148" s="99" t="str">
        <f ca="1">Data!I148</f>
        <v/>
      </c>
      <c r="C148" s="99" t="str">
        <f ca="1">Data!J148</f>
        <v/>
      </c>
      <c r="D148" s="99" t="str">
        <f ca="1">IF($C148="","",VLOOKUP($C148,projectList[],2,0))</f>
        <v/>
      </c>
      <c r="E148" s="99" t="str">
        <f ca="1">IF($C148="","",VLOOKUP($C148,projectList[],3,0))</f>
        <v/>
      </c>
      <c r="F148" s="99" t="str">
        <f ca="1">UPPER(IF($C148="","",
IF(OR($C148="DOWN",$C148="PARK",$C148="VACA",$C148="OFF",$C148="CC"),$C148,
IF($I148="","FULL LOAD OF ",IF(ISNUMBER($I148),$I148&amp;" TONS OF ","FULL LOAD OF "))&amp;
IF($J148="",VLOOKUP($C148,projectList[],4,0),$J148)&amp;
IF($K148="",""," - PO # "&amp;$K148)&amp;
IF($L148="",""," - "&amp;$L148)&amp;
IF($M148="",""," - LOT: "&amp;$M148)&amp;
IF($N148="","",", QTY: "&amp;$N148&amp;" TONS")&amp;
IF($O148="",""," - CONTACT: "&amp;$O148)
)))</f>
        <v/>
      </c>
      <c r="G148" s="99" t="str">
        <f ca="1">UPPER(IF($C148="","",IF($P148="",VLOOKUP($C148,projectList[],38,0) &amp; " " &amp; VLOOKUP($C148,projectList[],39,0) &amp; IF($F148="N/A",""," FL ") &amp;VLOOKUP($C148,projectList[],40,0),$P148)))</f>
        <v/>
      </c>
      <c r="H148" s="100" t="str">
        <f ca="1">IF($A148="","",VLOOKUP($C148,projectList[],5,0))</f>
        <v/>
      </c>
      <c r="I148" s="114"/>
      <c r="J148" s="68"/>
      <c r="K148" s="68"/>
      <c r="L148" s="68"/>
      <c r="M148" s="68"/>
      <c r="N148" s="68"/>
      <c r="O148" s="68"/>
      <c r="P148" s="68"/>
      <c r="Q148" s="38" t="str">
        <f ca="1">IF(generic[[#This Row],[JOB '#]]="","",VLOOKUP(generic[[#This Row],[JOB '#]],projectList[],4,0))</f>
        <v/>
      </c>
      <c r="T148"/>
    </row>
    <row r="149" spans="1:20" s="8" customFormat="1" ht="69.95" customHeight="1" x14ac:dyDescent="0.2">
      <c r="A149" s="99" t="str">
        <f ca="1">Data!H149</f>
        <v/>
      </c>
      <c r="B149" s="99" t="str">
        <f ca="1">Data!I149</f>
        <v/>
      </c>
      <c r="C149" s="99" t="str">
        <f ca="1">Data!J149</f>
        <v/>
      </c>
      <c r="D149" s="99" t="str">
        <f ca="1">IF($C149="","",VLOOKUP($C149,projectList[],2,0))</f>
        <v/>
      </c>
      <c r="E149" s="99" t="str">
        <f ca="1">IF($C149="","",VLOOKUP($C149,projectList[],3,0))</f>
        <v/>
      </c>
      <c r="F149" s="99" t="str">
        <f ca="1">UPPER(IF($C149="","",
IF(OR($C149="DOWN",$C149="PARK",$C149="VACA",$C149="OFF",$C149="CC"),$C149,
IF($I149="","FULL LOAD OF ",IF(ISNUMBER($I149),$I149&amp;" TONS OF ","FULL LOAD OF "))&amp;
IF($J149="",VLOOKUP($C149,projectList[],4,0),$J149)&amp;
IF($K149="",""," - PO # "&amp;$K149)&amp;
IF($L149="",""," - "&amp;$L149)&amp;
IF($M149="",""," - LOT: "&amp;$M149)&amp;
IF($N149="","",", QTY: "&amp;$N149&amp;" TONS")&amp;
IF($O149="",""," - CONTACT: "&amp;$O149)
)))</f>
        <v/>
      </c>
      <c r="G149" s="99" t="str">
        <f ca="1">UPPER(IF($C149="","",IF($P149="",VLOOKUP($C149,projectList[],38,0) &amp; " " &amp; VLOOKUP($C149,projectList[],39,0) &amp; IF($F149="N/A",""," FL ") &amp;VLOOKUP($C149,projectList[],40,0),$P149)))</f>
        <v/>
      </c>
      <c r="H149" s="100" t="str">
        <f ca="1">IF($A149="","",VLOOKUP($C149,projectList[],5,0))</f>
        <v/>
      </c>
      <c r="I149" s="114"/>
      <c r="J149" s="68"/>
      <c r="K149" s="68"/>
      <c r="L149" s="68"/>
      <c r="M149" s="68"/>
      <c r="N149" s="68"/>
      <c r="O149" s="68"/>
      <c r="P149" s="68"/>
      <c r="Q149" s="38" t="str">
        <f ca="1">IF(generic[[#This Row],[JOB '#]]="","",VLOOKUP(generic[[#This Row],[JOB '#]],projectList[],4,0))</f>
        <v/>
      </c>
      <c r="T149"/>
    </row>
    <row r="150" spans="1:20" s="8" customFormat="1" ht="69.95" customHeight="1" x14ac:dyDescent="0.2">
      <c r="A150" s="99" t="str">
        <f ca="1">Data!H150</f>
        <v/>
      </c>
      <c r="B150" s="99" t="str">
        <f ca="1">Data!I150</f>
        <v/>
      </c>
      <c r="C150" s="99" t="str">
        <f ca="1">Data!J150</f>
        <v/>
      </c>
      <c r="D150" s="99" t="str">
        <f ca="1">IF($C150="","",VLOOKUP($C150,projectList[],2,0))</f>
        <v/>
      </c>
      <c r="E150" s="99" t="str">
        <f ca="1">IF($C150="","",VLOOKUP($C150,projectList[],3,0))</f>
        <v/>
      </c>
      <c r="F150" s="99" t="str">
        <f ca="1">UPPER(IF($C150="","",
IF(OR($C150="DOWN",$C150="PARK",$C150="VACA",$C150="OFF",$C150="CC"),$C150,
IF($I150="","FULL LOAD OF ",IF(ISNUMBER($I150),$I150&amp;" TONS OF ","FULL LOAD OF "))&amp;
IF($J150="",VLOOKUP($C150,projectList[],4,0),$J150)&amp;
IF($K150="",""," - PO # "&amp;$K150)&amp;
IF($L150="",""," - "&amp;$L150)&amp;
IF($M150="",""," - LOT: "&amp;$M150)&amp;
IF($N150="","",", QTY: "&amp;$N150&amp;" TONS")&amp;
IF($O150="",""," - CONTACT: "&amp;$O150)
)))</f>
        <v/>
      </c>
      <c r="G150" s="99" t="str">
        <f ca="1">UPPER(IF($C150="","",IF($P150="",VLOOKUP($C150,projectList[],38,0) &amp; " " &amp; VLOOKUP($C150,projectList[],39,0) &amp; IF($F150="N/A",""," FL ") &amp;VLOOKUP($C150,projectList[],40,0),$P150)))</f>
        <v/>
      </c>
      <c r="H150" s="100" t="str">
        <f ca="1">IF($A150="","",VLOOKUP($C150,projectList[],5,0))</f>
        <v/>
      </c>
      <c r="I150" s="114">
        <v>24.3</v>
      </c>
      <c r="J150" s="68" t="s">
        <v>105</v>
      </c>
      <c r="K150" s="68">
        <v>1001126799</v>
      </c>
      <c r="L150" s="68" t="s">
        <v>810</v>
      </c>
      <c r="M150" s="68"/>
      <c r="N150" s="68"/>
      <c r="O150" s="68" t="s">
        <v>811</v>
      </c>
      <c r="P150" s="68" t="s">
        <v>812</v>
      </c>
      <c r="Q150" s="38" t="str">
        <f ca="1">IF(generic[[#This Row],[JOB '#]]="","",VLOOKUP(generic[[#This Row],[JOB '#]],projectList[],4,0))</f>
        <v/>
      </c>
      <c r="T150"/>
    </row>
    <row r="151" spans="1:20" s="8" customFormat="1" ht="69.95" customHeight="1" x14ac:dyDescent="0.2">
      <c r="A151" s="99" t="str">
        <f ca="1">Data!H151</f>
        <v/>
      </c>
      <c r="B151" s="99" t="str">
        <f ca="1">Data!I151</f>
        <v/>
      </c>
      <c r="C151" s="99" t="str">
        <f ca="1">Data!J151</f>
        <v/>
      </c>
      <c r="D151" s="99" t="str">
        <f ca="1">IF($C151="","",VLOOKUP($C151,projectList[],2,0))</f>
        <v/>
      </c>
      <c r="E151" s="99" t="str">
        <f ca="1">IF($C151="","",VLOOKUP($C151,projectList[],3,0))</f>
        <v/>
      </c>
      <c r="F151" s="99" t="str">
        <f ca="1">UPPER(IF($C151="","",
IF(OR($C151="DOWN",$C151="PARK",$C151="VACA",$C151="OFF",$C151="CC"),$C151,
IF($I151="","FULL LOAD OF ",IF(ISNUMBER($I151),$I151&amp;" TONS OF ","FULL LOAD OF "))&amp;
IF($J151="",VLOOKUP($C151,projectList[],4,0),$J151)&amp;
IF($K151="",""," - PO # "&amp;$K151)&amp;
IF($L151="",""," - "&amp;$L151)&amp;
IF($M151="",""," - LOT: "&amp;$M151)&amp;
IF($N151="","",", QTY: "&amp;$N151&amp;" TONS")&amp;
IF($O151="",""," - CONTACT: "&amp;$O151)
)))</f>
        <v/>
      </c>
      <c r="G151" s="99" t="str">
        <f ca="1">UPPER(IF($C151="","",IF($P151="",VLOOKUP($C151,projectList[],38,0) &amp; " " &amp; VLOOKUP($C151,projectList[],39,0) &amp; IF($F151="N/A",""," FL ") &amp;VLOOKUP($C151,projectList[],40,0),$P151)))</f>
        <v/>
      </c>
      <c r="H151" s="100" t="str">
        <f ca="1">IF($A151="","",VLOOKUP($C151,projectList[],5,0))</f>
        <v/>
      </c>
      <c r="I151" s="114"/>
      <c r="J151" s="68"/>
      <c r="K151" s="68"/>
      <c r="L151" s="68"/>
      <c r="M151" s="68"/>
      <c r="N151" s="68"/>
      <c r="O151" s="68"/>
      <c r="P151" s="68"/>
      <c r="Q151" s="38" t="str">
        <f ca="1">IF(generic[[#This Row],[JOB '#]]="","",VLOOKUP(generic[[#This Row],[JOB '#]],projectList[],4,0))</f>
        <v/>
      </c>
      <c r="T151"/>
    </row>
    <row r="152" spans="1:20" s="8" customFormat="1" ht="69.95" customHeight="1" x14ac:dyDescent="0.2">
      <c r="A152" s="99" t="str">
        <f ca="1">Data!H152</f>
        <v/>
      </c>
      <c r="B152" s="99" t="str">
        <f ca="1">Data!I152</f>
        <v/>
      </c>
      <c r="C152" s="99" t="str">
        <f ca="1">Data!J152</f>
        <v/>
      </c>
      <c r="D152" s="99" t="str">
        <f ca="1">IF($C152="","",VLOOKUP($C152,projectList[],2,0))</f>
        <v/>
      </c>
      <c r="E152" s="99" t="str">
        <f ca="1">IF($C152="","",VLOOKUP($C152,projectList[],3,0))</f>
        <v/>
      </c>
      <c r="F152" s="99" t="str">
        <f ca="1">UPPER(IF($C152="","",
IF(OR($C152="DOWN",$C152="PARK",$C152="VACA",$C152="OFF",$C152="CC"),$C152,
IF($I152="","FULL LOAD OF ",IF(ISNUMBER($I152),$I152&amp;" TONS OF ","FULL LOAD OF "))&amp;
IF($J152="",VLOOKUP($C152,projectList[],4,0),$J152)&amp;
IF($K152="",""," - PO # "&amp;$K152)&amp;
IF($L152="",""," - "&amp;$L152)&amp;
IF($M152="",""," - LOT: "&amp;$M152)&amp;
IF($N152="","",", QTY: "&amp;$N152&amp;" TONS")&amp;
IF($O152="",""," - CONTACT: "&amp;$O152)
)))</f>
        <v/>
      </c>
      <c r="G152" s="99" t="str">
        <f ca="1">UPPER(IF($C152="","",IF($P152="",VLOOKUP($C152,projectList[],38,0) &amp; " " &amp; VLOOKUP($C152,projectList[],39,0) &amp; IF($F152="N/A",""," FL ") &amp;VLOOKUP($C152,projectList[],40,0),$P152)))</f>
        <v/>
      </c>
      <c r="H152" s="100" t="str">
        <f ca="1">IF($A152="","",VLOOKUP($C152,projectList[],5,0))</f>
        <v/>
      </c>
      <c r="I152" s="114"/>
      <c r="J152" s="68"/>
      <c r="K152" s="68"/>
      <c r="L152" s="68"/>
      <c r="M152" s="68"/>
      <c r="N152" s="116"/>
      <c r="O152" s="68"/>
      <c r="P152" s="68"/>
      <c r="Q152" s="38" t="str">
        <f ca="1">IF(generic[[#This Row],[JOB '#]]="","",VLOOKUP(generic[[#This Row],[JOB '#]],projectList[],4,0))</f>
        <v/>
      </c>
      <c r="T152"/>
    </row>
    <row r="153" spans="1:20" s="8" customFormat="1" ht="69.95" customHeight="1" x14ac:dyDescent="0.2">
      <c r="A153" s="99" t="str">
        <f ca="1">Data!H153</f>
        <v/>
      </c>
      <c r="B153" s="99" t="str">
        <f ca="1">Data!I153</f>
        <v/>
      </c>
      <c r="C153" s="99" t="str">
        <f ca="1">Data!J153</f>
        <v/>
      </c>
      <c r="D153" s="99" t="str">
        <f ca="1">IF($C153="","",VLOOKUP($C153,projectList[],2,0))</f>
        <v/>
      </c>
      <c r="E153" s="99" t="str">
        <f ca="1">IF($C153="","",VLOOKUP($C153,projectList[],3,0))</f>
        <v/>
      </c>
      <c r="F153" s="99" t="str">
        <f ca="1">UPPER(IF($C153="","",
IF(OR($C153="DOWN",$C153="PARK",$C153="VACA",$C153="OFF",$C153="CC"),$C153,
IF($I153="","FULL LOAD OF ",IF(ISNUMBER($I153),$I153&amp;" TONS OF ","FULL LOAD OF "))&amp;
IF($J153="",VLOOKUP($C153,projectList[],4,0),$J153)&amp;
IF($K153="",""," - PO # "&amp;$K153)&amp;
IF($L153="",""," - "&amp;$L153)&amp;
IF($M153="",""," - LOT: "&amp;$M153)&amp;
IF($N153="","",", QTY: "&amp;$N153&amp;" TONS")&amp;
IF($O153="",""," - CONTACT: "&amp;$O153)
)))</f>
        <v/>
      </c>
      <c r="G153" s="99" t="str">
        <f ca="1">UPPER(IF($C153="","",IF($P153="",VLOOKUP($C153,projectList[],38,0) &amp; " " &amp; VLOOKUP($C153,projectList[],39,0) &amp; IF($F153="N/A",""," FL ") &amp;VLOOKUP($C153,projectList[],40,0),$P153)))</f>
        <v/>
      </c>
      <c r="H153" s="100" t="str">
        <f ca="1">IF($A153="","",VLOOKUP($C153,projectList[],5,0))</f>
        <v/>
      </c>
      <c r="I153" s="114"/>
      <c r="J153" s="68"/>
      <c r="K153" s="68"/>
      <c r="L153" s="68"/>
      <c r="M153" s="68"/>
      <c r="N153" s="68"/>
      <c r="O153" s="68"/>
      <c r="P153" s="68"/>
      <c r="Q153" s="38" t="str">
        <f ca="1">IF(generic[[#This Row],[JOB '#]]="","",VLOOKUP(generic[[#This Row],[JOB '#]],projectList[],4,0))</f>
        <v/>
      </c>
      <c r="T153"/>
    </row>
    <row r="154" spans="1:20" s="8" customFormat="1" ht="69.95" customHeight="1" x14ac:dyDescent="0.2">
      <c r="A154" s="99" t="str">
        <f ca="1">Data!H154</f>
        <v/>
      </c>
      <c r="B154" s="99" t="str">
        <f ca="1">Data!I154</f>
        <v/>
      </c>
      <c r="C154" s="99" t="str">
        <f ca="1">Data!J154</f>
        <v/>
      </c>
      <c r="D154" s="99" t="str">
        <f ca="1">IF($C154="","",VLOOKUP($C154,projectList[],2,0))</f>
        <v/>
      </c>
      <c r="E154" s="99" t="str">
        <f ca="1">IF($C154="","",VLOOKUP($C154,projectList[],3,0))</f>
        <v/>
      </c>
      <c r="F154" s="99" t="str">
        <f ca="1">UPPER(IF($C154="","",
IF(OR($C154="DOWN",$C154="PARK",$C154="VACA",$C154="OFF",$C154="CC"),$C154,
IF($I154="","FULL LOAD OF ",IF(ISNUMBER($I154),$I154&amp;" TONS OF ","FULL LOAD OF "))&amp;
IF($J154="",VLOOKUP($C154,projectList[],4,0),$J154)&amp;
IF($K154="",""," - PO # "&amp;$K154)&amp;
IF($L154="",""," - "&amp;$L154)&amp;
IF($M154="",""," - LOT: "&amp;$M154)&amp;
IF($N154="","",", QTY: "&amp;$N154&amp;" TONS")&amp;
IF($O154="",""," - CONTACT: "&amp;$O154)
)))</f>
        <v/>
      </c>
      <c r="G154" s="99" t="str">
        <f ca="1">UPPER(IF($C154="","",IF($P154="",VLOOKUP($C154,projectList[],38,0) &amp; " " &amp; VLOOKUP($C154,projectList[],39,0) &amp; IF($F154="N/A",""," FL ") &amp;VLOOKUP($C154,projectList[],40,0),$P154)))</f>
        <v/>
      </c>
      <c r="H154" s="100" t="str">
        <f ca="1">IF($A154="","",VLOOKUP($C154,projectList[],5,0))</f>
        <v/>
      </c>
      <c r="I154" s="114"/>
      <c r="J154" s="68"/>
      <c r="K154" s="68"/>
      <c r="L154" s="68"/>
      <c r="M154" s="68"/>
      <c r="N154" s="68"/>
      <c r="O154" s="68"/>
      <c r="P154" s="68"/>
      <c r="Q154" s="38" t="str">
        <f ca="1">IF(generic[[#This Row],[JOB '#]]="","",VLOOKUP(generic[[#This Row],[JOB '#]],projectList[],4,0))</f>
        <v/>
      </c>
      <c r="T154"/>
    </row>
    <row r="155" spans="1:20" s="8" customFormat="1" ht="69.95" customHeight="1" x14ac:dyDescent="0.2">
      <c r="A155" s="99" t="str">
        <f ca="1">Data!H155</f>
        <v/>
      </c>
      <c r="B155" s="99" t="str">
        <f ca="1">Data!I155</f>
        <v/>
      </c>
      <c r="C155" s="99" t="str">
        <f ca="1">Data!J155</f>
        <v/>
      </c>
      <c r="D155" s="99" t="str">
        <f ca="1">IF($C155="","",VLOOKUP($C155,projectList[],2,0))</f>
        <v/>
      </c>
      <c r="E155" s="99" t="str">
        <f ca="1">IF($C155="","",VLOOKUP($C155,projectList[],3,0))</f>
        <v/>
      </c>
      <c r="F155" s="99" t="str">
        <f ca="1">UPPER(IF($C155="","",
IF(OR($C155="DOWN",$C155="PARK",$C155="VACA",$C155="OFF",$C155="CC"),$C155,
IF($I155="","FULL LOAD OF ",IF(ISNUMBER($I155),$I155&amp;" TONS OF ","FULL LOAD OF "))&amp;
IF($J155="",VLOOKUP($C155,projectList[],4,0),$J155)&amp;
IF($K155="",""," - PO # "&amp;$K155)&amp;
IF($L155="",""," - "&amp;$L155)&amp;
IF($M155="",""," - LOT: "&amp;$M155)&amp;
IF($N155="","",", QTY: "&amp;$N155&amp;" TONS")&amp;
IF($O155="",""," - CONTACT: "&amp;$O155)
)))</f>
        <v/>
      </c>
      <c r="G155" s="99" t="str">
        <f ca="1">UPPER(IF($C155="","",IF($P155="",VLOOKUP($C155,projectList[],38,0) &amp; " " &amp; VLOOKUP($C155,projectList[],39,0) &amp; IF($F155="N/A",""," FL ") &amp;VLOOKUP($C155,projectList[],40,0),$P155)))</f>
        <v/>
      </c>
      <c r="H155" s="100" t="str">
        <f ca="1">IF($A155="","",VLOOKUP($C155,projectList[],5,0))</f>
        <v/>
      </c>
      <c r="I155" s="114"/>
      <c r="J155" s="68"/>
      <c r="K155" s="68"/>
      <c r="L155" s="68"/>
      <c r="M155" s="68"/>
      <c r="N155" s="68"/>
      <c r="O155" s="68"/>
      <c r="P155" s="68"/>
      <c r="Q155" s="38" t="str">
        <f ca="1">IF(generic[[#This Row],[JOB '#]]="","",VLOOKUP(generic[[#This Row],[JOB '#]],projectList[],4,0))</f>
        <v/>
      </c>
      <c r="T155"/>
    </row>
    <row r="156" spans="1:20" s="8" customFormat="1" ht="69.95" customHeight="1" x14ac:dyDescent="0.2">
      <c r="A156" s="99" t="str">
        <f ca="1">Data!H156</f>
        <v/>
      </c>
      <c r="B156" s="99" t="str">
        <f ca="1">Data!I156</f>
        <v/>
      </c>
      <c r="C156" s="99" t="str">
        <f ca="1">Data!J156</f>
        <v/>
      </c>
      <c r="D156" s="99" t="str">
        <f ca="1">IF($C156="","",VLOOKUP($C156,projectList[],2,0))</f>
        <v/>
      </c>
      <c r="E156" s="99" t="str">
        <f ca="1">IF($C156="","",VLOOKUP($C156,projectList[],3,0))</f>
        <v/>
      </c>
      <c r="F156" s="99" t="str">
        <f ca="1">UPPER(IF($C156="","",
IF(OR($C156="DOWN",$C156="PARK",$C156="VACA",$C156="OFF",$C156="CC"),$C156,
IF($I156="","FULL LOAD OF ",IF(ISNUMBER($I156),$I156&amp;" TONS OF ","FULL LOAD OF "))&amp;
IF($J156="",VLOOKUP($C156,projectList[],4,0),$J156)&amp;
IF($K156="",""," - PO # "&amp;$K156)&amp;
IF($L156="",""," - "&amp;$L156)&amp;
IF($M156="",""," - LOT: "&amp;$M156)&amp;
IF($N156="","",", QTY: "&amp;$N156&amp;" TONS")&amp;
IF($O156="",""," - CONTACT: "&amp;$O156)
)))</f>
        <v/>
      </c>
      <c r="G156" s="99" t="str">
        <f ca="1">UPPER(IF($C156="","",IF($P156="",VLOOKUP($C156,projectList[],38,0) &amp; " " &amp; VLOOKUP($C156,projectList[],39,0) &amp; IF($F156="N/A",""," FL ") &amp;VLOOKUP($C156,projectList[],40,0),$P156)))</f>
        <v/>
      </c>
      <c r="H156" s="100" t="str">
        <f ca="1">IF($A156="","",VLOOKUP($C156,projectList[],5,0))</f>
        <v/>
      </c>
      <c r="I156" s="114"/>
      <c r="J156" s="68"/>
      <c r="K156" s="68"/>
      <c r="L156" s="68"/>
      <c r="M156" s="68"/>
      <c r="N156" s="68"/>
      <c r="O156" s="68"/>
      <c r="P156" s="68"/>
      <c r="Q156" s="38" t="str">
        <f ca="1">IF(generic[[#This Row],[JOB '#]]="","",VLOOKUP(generic[[#This Row],[JOB '#]],projectList[],4,0))</f>
        <v/>
      </c>
      <c r="T156"/>
    </row>
    <row r="157" spans="1:20" s="8" customFormat="1" ht="69.95" customHeight="1" x14ac:dyDescent="0.2">
      <c r="A157" s="99" t="str">
        <f ca="1">Data!H157</f>
        <v/>
      </c>
      <c r="B157" s="99" t="str">
        <f ca="1">Data!I157</f>
        <v/>
      </c>
      <c r="C157" s="99" t="str">
        <f ca="1">Data!J157</f>
        <v/>
      </c>
      <c r="D157" s="99" t="str">
        <f ca="1">IF($C157="","",VLOOKUP($C157,projectList[],2,0))</f>
        <v/>
      </c>
      <c r="E157" s="99" t="str">
        <f ca="1">IF($C157="","",VLOOKUP($C157,projectList[],3,0))</f>
        <v/>
      </c>
      <c r="F157" s="99" t="str">
        <f ca="1">UPPER(IF($C157="","",
IF(OR($C157="DOWN",$C157="PARK",$C157="VACA",$C157="OFF",$C157="CC"),$C157,
IF($I157="","FULL LOAD OF ",IF(ISNUMBER($I157),$I157&amp;" TONS OF ","FULL LOAD OF "))&amp;
IF($J157="",VLOOKUP($C157,projectList[],4,0),$J157)&amp;
IF($K157="",""," - PO # "&amp;$K157)&amp;
IF($L157="",""," - "&amp;$L157)&amp;
IF($M157="",""," - LOT: "&amp;$M157)&amp;
IF($N157="","",", QTY: "&amp;$N157&amp;" TONS")&amp;
IF($O157="",""," - CONTACT: "&amp;$O157)
)))</f>
        <v/>
      </c>
      <c r="G157" s="99" t="str">
        <f ca="1">UPPER(IF($C157="","",IF($P157="",VLOOKUP($C157,projectList[],38,0) &amp; " " &amp; VLOOKUP($C157,projectList[],39,0) &amp; IF($F157="N/A",""," FL ") &amp;VLOOKUP($C157,projectList[],40,0),$P157)))</f>
        <v/>
      </c>
      <c r="H157" s="100" t="str">
        <f ca="1">IF($A157="","",VLOOKUP($C157,projectList[],5,0))</f>
        <v/>
      </c>
      <c r="I157" s="114"/>
      <c r="J157" s="68"/>
      <c r="K157" s="68"/>
      <c r="L157" s="68"/>
      <c r="M157" s="68"/>
      <c r="N157" s="118"/>
      <c r="O157" s="68"/>
      <c r="P157" s="68"/>
      <c r="Q157" s="38" t="str">
        <f ca="1">IF(generic[[#This Row],[JOB '#]]="","",VLOOKUP(generic[[#This Row],[JOB '#]],projectList[],4,0))</f>
        <v/>
      </c>
      <c r="T157"/>
    </row>
    <row r="158" spans="1:20" s="8" customFormat="1" ht="69.95" customHeight="1" x14ac:dyDescent="0.2">
      <c r="A158" s="99" t="str">
        <f ca="1">Data!H158</f>
        <v/>
      </c>
      <c r="B158" s="99" t="str">
        <f ca="1">Data!I158</f>
        <v/>
      </c>
      <c r="C158" s="99" t="str">
        <f ca="1">Data!J158</f>
        <v/>
      </c>
      <c r="D158" s="99" t="str">
        <f ca="1">IF($C158="","",VLOOKUP($C158,projectList[],2,0))</f>
        <v/>
      </c>
      <c r="E158" s="99" t="str">
        <f ca="1">IF($C158="","",VLOOKUP($C158,projectList[],3,0))</f>
        <v/>
      </c>
      <c r="F158" s="99" t="str">
        <f ca="1">UPPER(IF($C158="","",
IF(OR($C158="DOWN",$C158="PARK",$C158="VACA",$C158="OFF",$C158="CC"),$C158,
IF($I158="","FULL LOAD OF ",IF(ISNUMBER($I158),$I158&amp;" TONS OF ","FULL LOAD OF "))&amp;
IF($J158="",VLOOKUP($C158,projectList[],4,0),$J158)&amp;
IF($K158="",""," - PO # "&amp;$K158)&amp;
IF($L158="",""," - "&amp;$L158)&amp;
IF($M158="",""," - LOT: "&amp;$M158)&amp;
IF($N158="","",", QTY: "&amp;$N158&amp;" TONS")&amp;
IF($O158="",""," - CONTACT: "&amp;$O158)
)))</f>
        <v/>
      </c>
      <c r="G158" s="99" t="str">
        <f ca="1">UPPER(IF($C158="","",IF($P158="",VLOOKUP($C158,projectList[],38,0) &amp; " " &amp; VLOOKUP($C158,projectList[],39,0) &amp; IF($F158="N/A",""," FL ") &amp;VLOOKUP($C158,projectList[],40,0),$P158)))</f>
        <v/>
      </c>
      <c r="H158" s="100" t="str">
        <f ca="1">IF($A158="","",VLOOKUP($C158,projectList[],5,0))</f>
        <v/>
      </c>
      <c r="I158" s="114"/>
      <c r="J158" s="68"/>
      <c r="K158" s="68"/>
      <c r="L158" s="68"/>
      <c r="M158" s="68"/>
      <c r="N158" s="116"/>
      <c r="O158" s="68"/>
      <c r="P158" s="68"/>
      <c r="Q158" s="38" t="str">
        <f ca="1">IF(generic[[#This Row],[JOB '#]]="","",VLOOKUP(generic[[#This Row],[JOB '#]],projectList[],4,0))</f>
        <v/>
      </c>
      <c r="T158"/>
    </row>
    <row r="159" spans="1:20" s="8" customFormat="1" ht="69.95" customHeight="1" x14ac:dyDescent="0.2">
      <c r="A159" s="99" t="str">
        <f ca="1">Data!H159</f>
        <v/>
      </c>
      <c r="B159" s="99" t="str">
        <f ca="1">Data!I159</f>
        <v/>
      </c>
      <c r="C159" s="99" t="str">
        <f ca="1">Data!J159</f>
        <v/>
      </c>
      <c r="D159" s="99" t="str">
        <f ca="1">IF($C159="","",VLOOKUP($C159,projectList[],2,0))</f>
        <v/>
      </c>
      <c r="E159" s="99" t="str">
        <f ca="1">IF($C159="","",VLOOKUP($C159,projectList[],3,0))</f>
        <v/>
      </c>
      <c r="F159" s="99" t="str">
        <f ca="1">UPPER(IF($C159="","",
IF(OR($C159="DOWN",$C159="PARK",$C159="VACA",$C159="OFF",$C159="CC"),$C159,
IF($I159="","FULL LOAD OF ",IF(ISNUMBER($I159),$I159&amp;" TONS OF ","FULL LOAD OF "))&amp;
IF($J159="",VLOOKUP($C159,projectList[],4,0),$J159)&amp;
IF($K159="",""," - PO # "&amp;$K159)&amp;
IF($L159="",""," - "&amp;$L159)&amp;
IF($M159="",""," - LOT: "&amp;$M159)&amp;
IF($N159="","",", QTY: "&amp;$N159&amp;" TONS")&amp;
IF($O159="",""," - CONTACT: "&amp;$O159)
)))</f>
        <v/>
      </c>
      <c r="G159" s="99" t="str">
        <f ca="1">UPPER(IF($C159="","",IF($P159="",VLOOKUP($C159,projectList[],38,0) &amp; " " &amp; VLOOKUP($C159,projectList[],39,0) &amp; IF($F159="N/A",""," FL ") &amp;VLOOKUP($C159,projectList[],40,0),$P159)))</f>
        <v/>
      </c>
      <c r="H159" s="100" t="str">
        <f ca="1">IF($A159="","",VLOOKUP($C159,projectList[],5,0))</f>
        <v/>
      </c>
      <c r="I159" s="114"/>
      <c r="J159" s="68"/>
      <c r="K159" s="68"/>
      <c r="L159" s="68"/>
      <c r="M159" s="68"/>
      <c r="N159" s="68"/>
      <c r="O159" s="68"/>
      <c r="P159" s="68"/>
      <c r="Q159" s="38" t="str">
        <f ca="1">IF(generic[[#This Row],[JOB '#]]="","",VLOOKUP(generic[[#This Row],[JOB '#]],projectList[],4,0))</f>
        <v/>
      </c>
      <c r="T159"/>
    </row>
    <row r="160" spans="1:20" s="8" customFormat="1" ht="69.95" customHeight="1" x14ac:dyDescent="0.2">
      <c r="A160" s="99" t="str">
        <f ca="1">Data!H160</f>
        <v/>
      </c>
      <c r="B160" s="99" t="str">
        <f ca="1">Data!I160</f>
        <v/>
      </c>
      <c r="C160" s="99" t="str">
        <f ca="1">Data!J160</f>
        <v/>
      </c>
      <c r="D160" s="99" t="str">
        <f ca="1">IF($C160="","",VLOOKUP($C160,projectList[],2,0))</f>
        <v/>
      </c>
      <c r="E160" s="99" t="str">
        <f ca="1">IF($C160="","",VLOOKUP($C160,projectList[],3,0))</f>
        <v/>
      </c>
      <c r="F160" s="99" t="str">
        <f ca="1">UPPER(IF($C160="","",
IF(OR($C160="DOWN",$C160="PARK",$C160="VACA",$C160="OFF",$C160="CC"),$C160,
IF($I160="","FULL LOAD OF ",IF(ISNUMBER($I160),$I160&amp;" TONS OF ","FULL LOAD OF "))&amp;
IF($J160="",VLOOKUP($C160,projectList[],4,0),$J160)&amp;
IF($K160="",""," - PO # "&amp;$K160)&amp;
IF($L160="",""," - "&amp;$L160)&amp;
IF($M160="",""," - LOT: "&amp;$M160)&amp;
IF($N160="","",", QTY: "&amp;$N160&amp;" TONS")&amp;
IF($O160="",""," - CONTACT: "&amp;$O160)
)))</f>
        <v/>
      </c>
      <c r="G160" s="99" t="str">
        <f ca="1">UPPER(IF($C160="","",IF($P160="",VLOOKUP($C160,projectList[],38,0) &amp; " " &amp; VLOOKUP($C160,projectList[],39,0) &amp; IF($F160="N/A",""," FL ") &amp;VLOOKUP($C160,projectList[],40,0),$P160)))</f>
        <v/>
      </c>
      <c r="H160" s="100" t="str">
        <f ca="1">IF($A160="","",VLOOKUP($C160,projectList[],5,0))</f>
        <v/>
      </c>
      <c r="I160" s="114"/>
      <c r="J160" s="68"/>
      <c r="K160" s="68"/>
      <c r="L160" s="68"/>
      <c r="M160" s="68"/>
      <c r="N160" s="116"/>
      <c r="O160" s="68"/>
      <c r="P160" s="68"/>
      <c r="Q160" s="38" t="str">
        <f ca="1">IF(generic[[#This Row],[JOB '#]]="","",VLOOKUP(generic[[#This Row],[JOB '#]],projectList[],4,0))</f>
        <v/>
      </c>
      <c r="T160"/>
    </row>
    <row r="161" spans="1:20" s="8" customFormat="1" ht="69.95" customHeight="1" x14ac:dyDescent="0.2">
      <c r="A161" s="99" t="str">
        <f ca="1">Data!H161</f>
        <v/>
      </c>
      <c r="B161" s="99" t="str">
        <f ca="1">Data!I161</f>
        <v/>
      </c>
      <c r="C161" s="99" t="str">
        <f ca="1">Data!J161</f>
        <v/>
      </c>
      <c r="D161" s="99" t="str">
        <f ca="1">IF($C161="","",VLOOKUP($C161,projectList[],2,0))</f>
        <v/>
      </c>
      <c r="E161" s="99" t="str">
        <f ca="1">IF($C161="","",VLOOKUP($C161,projectList[],3,0))</f>
        <v/>
      </c>
      <c r="F161" s="99" t="str">
        <f ca="1">UPPER(IF($C161="","",
IF(OR($C161="DOWN",$C161="PARK",$C161="VACA",$C161="OFF",$C161="CC"),$C161,
IF($I161="","FULL LOAD OF ",IF(ISNUMBER($I161),$I161&amp;" TONS OF ","FULL LOAD OF "))&amp;
IF($J161="",VLOOKUP($C161,projectList[],4,0),$J161)&amp;
IF($K161="",""," - PO # "&amp;$K161)&amp;
IF($L161="",""," - "&amp;$L161)&amp;
IF($M161="",""," - LOT: "&amp;$M161)&amp;
IF($N161="","",", QTY: "&amp;$N161&amp;" TONS")&amp;
IF($O161="",""," - CONTACT: "&amp;$O161)
)))</f>
        <v/>
      </c>
      <c r="G161" s="99" t="str">
        <f ca="1">UPPER(IF($C161="","",IF($P161="",VLOOKUP($C161,projectList[],38,0) &amp; " " &amp; VLOOKUP($C161,projectList[],39,0) &amp; IF($F161="N/A",""," FL ") &amp;VLOOKUP($C161,projectList[],40,0),$P161)))</f>
        <v/>
      </c>
      <c r="H161" s="100" t="str">
        <f ca="1">IF($A161="","",VLOOKUP($C161,projectList[],5,0))</f>
        <v/>
      </c>
      <c r="I161" s="114"/>
      <c r="J161" s="68"/>
      <c r="K161" s="68"/>
      <c r="L161" s="68"/>
      <c r="M161" s="68"/>
      <c r="N161" s="116"/>
      <c r="O161" s="68"/>
      <c r="P161" s="68"/>
      <c r="Q161" s="38" t="str">
        <f ca="1">IF(generic[[#This Row],[JOB '#]]="","",VLOOKUP(generic[[#This Row],[JOB '#]],projectList[],4,0))</f>
        <v/>
      </c>
      <c r="T161"/>
    </row>
    <row r="162" spans="1:20" s="8" customFormat="1" ht="69.95" customHeight="1" x14ac:dyDescent="0.2">
      <c r="A162" s="99" t="str">
        <f ca="1">Data!H162</f>
        <v/>
      </c>
      <c r="B162" s="99" t="str">
        <f ca="1">Data!I162</f>
        <v/>
      </c>
      <c r="C162" s="99" t="str">
        <f ca="1">Data!J162</f>
        <v/>
      </c>
      <c r="D162" s="99" t="str">
        <f ca="1">IF($C162="","",VLOOKUP($C162,projectList[],2,0))</f>
        <v/>
      </c>
      <c r="E162" s="99" t="str">
        <f ca="1">IF($C162="","",VLOOKUP($C162,projectList[],3,0))</f>
        <v/>
      </c>
      <c r="F162" s="99" t="str">
        <f ca="1">UPPER(IF($C162="","",
IF(OR($C162="DOWN",$C162="PARK",$C162="VACA",$C162="OFF",$C162="CC"),$C162,
IF($I162="","FULL LOAD OF ",IF(ISNUMBER($I162),$I162&amp;" TONS OF ","FULL LOAD OF "))&amp;
IF($J162="",VLOOKUP($C162,projectList[],4,0),$J162)&amp;
IF($K162="",""," - PO # "&amp;$K162)&amp;
IF($L162="",""," - "&amp;$L162)&amp;
IF($M162="",""," - LOT: "&amp;$M162)&amp;
IF($N162="","",", QTY: "&amp;$N162&amp;" TONS")&amp;
IF($O162="",""," - CONTACT: "&amp;$O162)
)))</f>
        <v/>
      </c>
      <c r="G162" s="99" t="str">
        <f ca="1">UPPER(IF($C162="","",IF($P162="",VLOOKUP($C162,projectList[],38,0) &amp; " " &amp; VLOOKUP($C162,projectList[],39,0) &amp; IF($F162="N/A",""," FL ") &amp;VLOOKUP($C162,projectList[],40,0),$P162)))</f>
        <v/>
      </c>
      <c r="H162" s="100" t="str">
        <f ca="1">IF($A162="","",VLOOKUP($C162,projectList[],5,0))</f>
        <v/>
      </c>
      <c r="I162" s="114"/>
      <c r="J162" s="68"/>
      <c r="K162" s="68"/>
      <c r="L162" s="68"/>
      <c r="M162" s="68"/>
      <c r="N162" s="68"/>
      <c r="O162" s="68"/>
      <c r="P162" s="68"/>
      <c r="Q162" s="38" t="str">
        <f ca="1">IF(generic[[#This Row],[JOB '#]]="","",VLOOKUP(generic[[#This Row],[JOB '#]],projectList[],4,0))</f>
        <v/>
      </c>
      <c r="T162"/>
    </row>
    <row r="163" spans="1:20" s="8" customFormat="1" ht="69.95" customHeight="1" x14ac:dyDescent="0.2">
      <c r="A163" s="99" t="str">
        <f ca="1">Data!H163</f>
        <v/>
      </c>
      <c r="B163" s="99" t="str">
        <f ca="1">Data!I163</f>
        <v/>
      </c>
      <c r="C163" s="99" t="str">
        <f ca="1">Data!J163</f>
        <v/>
      </c>
      <c r="D163" s="99" t="str">
        <f ca="1">IF($C163="","",VLOOKUP($C163,projectList[],2,0))</f>
        <v/>
      </c>
      <c r="E163" s="99" t="str">
        <f ca="1">IF($C163="","",VLOOKUP($C163,projectList[],3,0))</f>
        <v/>
      </c>
      <c r="F163" s="99" t="str">
        <f ca="1">UPPER(IF($C163="","",
IF(OR($C163="DOWN",$C163="PARK",$C163="VACA",$C163="OFF",$C163="CC"),$C163,
IF($I163="","FULL LOAD OF ",IF(ISNUMBER($I163),$I163&amp;" TONS OF ","FULL LOAD OF "))&amp;
IF($J163="",VLOOKUP($C163,projectList[],4,0),$J163)&amp;
IF($K163="",""," - PO # "&amp;$K163)&amp;
IF($L163="",""," - "&amp;$L163)&amp;
IF($M163="",""," - LOT: "&amp;$M163)&amp;
IF($N163="","",", QTY: "&amp;$N163&amp;" TONS")&amp;
IF($O163="",""," - CONTACT: "&amp;$O163)
)))</f>
        <v/>
      </c>
      <c r="G163" s="99" t="str">
        <f ca="1">UPPER(IF($C163="","",IF($P163="",VLOOKUP($C163,projectList[],38,0) &amp; " " &amp; VLOOKUP($C163,projectList[],39,0) &amp; IF($F163="N/A",""," FL ") &amp;VLOOKUP($C163,projectList[],40,0),$P163)))</f>
        <v/>
      </c>
      <c r="H163" s="100" t="str">
        <f ca="1">IF($A163="","",VLOOKUP($C163,projectList[],5,0))</f>
        <v/>
      </c>
      <c r="I163" s="114"/>
      <c r="J163" s="68"/>
      <c r="K163" s="68"/>
      <c r="L163" s="68"/>
      <c r="M163" s="68"/>
      <c r="N163" s="68"/>
      <c r="O163" s="68"/>
      <c r="P163" s="68"/>
      <c r="Q163" s="38" t="str">
        <f ca="1">IF(generic[[#This Row],[JOB '#]]="","",VLOOKUP(generic[[#This Row],[JOB '#]],projectList[],4,0))</f>
        <v/>
      </c>
      <c r="T163"/>
    </row>
    <row r="164" spans="1:20" s="8" customFormat="1" ht="69.95" customHeight="1" x14ac:dyDescent="0.2">
      <c r="A164" s="99" t="str">
        <f ca="1">Data!H164</f>
        <v/>
      </c>
      <c r="B164" s="99" t="str">
        <f ca="1">Data!I164</f>
        <v/>
      </c>
      <c r="C164" s="99" t="str">
        <f ca="1">Data!J164</f>
        <v/>
      </c>
      <c r="D164" s="99" t="str">
        <f ca="1">IF($C164="","",VLOOKUP($C164,projectList[],2,0))</f>
        <v/>
      </c>
      <c r="E164" s="99" t="str">
        <f ca="1">IF($C164="","",VLOOKUP($C164,projectList[],3,0))</f>
        <v/>
      </c>
      <c r="F164" s="99" t="str">
        <f ca="1">UPPER(IF($C164="","",
IF(OR($C164="DOWN",$C164="PARK",$C164="VACA",$C164="OFF",$C164="CC"),$C164,
IF($I164="","FULL LOAD OF ",IF(ISNUMBER($I164),$I164&amp;" TONS OF ","FULL LOAD OF "))&amp;
IF($J164="",VLOOKUP($C164,projectList[],4,0),$J164)&amp;
IF($K164="",""," - PO # "&amp;$K164)&amp;
IF($L164="",""," - "&amp;$L164)&amp;
IF($M164="",""," - LOT: "&amp;$M164)&amp;
IF($N164="","",", QTY: "&amp;$N164&amp;" TONS")&amp;
IF($O164="",""," - CONTACT: "&amp;$O164)
)))</f>
        <v/>
      </c>
      <c r="G164" s="99" t="str">
        <f ca="1">UPPER(IF($C164="","",IF($P164="",VLOOKUP($C164,projectList[],38,0) &amp; " " &amp; VLOOKUP($C164,projectList[],39,0) &amp; IF($F164="N/A",""," FL ") &amp;VLOOKUP($C164,projectList[],40,0),$P164)))</f>
        <v/>
      </c>
      <c r="H164" s="100" t="str">
        <f ca="1">IF($A164="","",VLOOKUP($C164,projectList[],5,0))</f>
        <v/>
      </c>
      <c r="I164" s="114"/>
      <c r="J164" s="68"/>
      <c r="K164" s="68"/>
      <c r="L164" s="68"/>
      <c r="M164" s="68"/>
      <c r="N164" s="68"/>
      <c r="O164" s="68"/>
      <c r="P164" s="68"/>
      <c r="Q164" s="38" t="str">
        <f ca="1">IF(generic[[#This Row],[JOB '#]]="","",VLOOKUP(generic[[#This Row],[JOB '#]],projectList[],4,0))</f>
        <v/>
      </c>
      <c r="T164"/>
    </row>
    <row r="165" spans="1:20" s="8" customFormat="1" ht="69.95" customHeight="1" x14ac:dyDescent="0.2">
      <c r="A165" s="99" t="str">
        <f ca="1">Data!H165</f>
        <v/>
      </c>
      <c r="B165" s="99" t="str">
        <f ca="1">Data!I165</f>
        <v/>
      </c>
      <c r="C165" s="99" t="str">
        <f ca="1">Data!J165</f>
        <v/>
      </c>
      <c r="D165" s="99" t="str">
        <f ca="1">IF($C165="","",VLOOKUP($C165,projectList[],2,0))</f>
        <v/>
      </c>
      <c r="E165" s="99" t="str">
        <f ca="1">IF($C165="","",VLOOKUP($C165,projectList[],3,0))</f>
        <v/>
      </c>
      <c r="F165" s="99" t="str">
        <f ca="1">UPPER(IF($C165="","",
IF(OR($C165="DOWN",$C165="PARK",$C165="VACA",$C165="OFF",$C165="CC"),$C165,
IF($I165="","FULL LOAD OF ",IF(ISNUMBER($I165),$I165&amp;" TONS OF ","FULL LOAD OF "))&amp;
IF($J165="",VLOOKUP($C165,projectList[],4,0),$J165)&amp;
IF($K165="",""," - PO # "&amp;$K165)&amp;
IF($L165="",""," - "&amp;$L165)&amp;
IF($M165="",""," - LOT: "&amp;$M165)&amp;
IF($N165="","",", QTY: "&amp;$N165&amp;" TONS")&amp;
IF($O165="",""," - CONTACT: "&amp;$O165)
)))</f>
        <v/>
      </c>
      <c r="G165" s="99" t="str">
        <f ca="1">UPPER(IF($C165="","",IF($P165="",VLOOKUP($C165,projectList[],38,0) &amp; " " &amp; VLOOKUP($C165,projectList[],39,0) &amp; IF($F165="N/A",""," FL ") &amp;VLOOKUP($C165,projectList[],40,0),$P165)))</f>
        <v/>
      </c>
      <c r="H165" s="100" t="str">
        <f ca="1">IF($A165="","",VLOOKUP($C165,projectList[],5,0))</f>
        <v/>
      </c>
      <c r="I165" s="114"/>
      <c r="J165" s="68"/>
      <c r="K165" s="68"/>
      <c r="L165" s="68"/>
      <c r="M165" s="68"/>
      <c r="N165" s="68"/>
      <c r="O165" s="68"/>
      <c r="P165" s="68"/>
      <c r="Q165" s="38" t="str">
        <f ca="1">IF(generic[[#This Row],[JOB '#]]="","",VLOOKUP(generic[[#This Row],[JOB '#]],projectList[],4,0))</f>
        <v/>
      </c>
      <c r="T165"/>
    </row>
    <row r="166" spans="1:20" s="8" customFormat="1" ht="69.95" customHeight="1" x14ac:dyDescent="0.2">
      <c r="A166" s="99" t="str">
        <f ca="1">Data!H166</f>
        <v/>
      </c>
      <c r="B166" s="99" t="str">
        <f ca="1">Data!I166</f>
        <v/>
      </c>
      <c r="C166" s="99" t="str">
        <f ca="1">Data!J166</f>
        <v/>
      </c>
      <c r="D166" s="99" t="str">
        <f ca="1">IF($C166="","",VLOOKUP($C166,projectList[],2,0))</f>
        <v/>
      </c>
      <c r="E166" s="99" t="str">
        <f ca="1">IF($C166="","",VLOOKUP($C166,projectList[],3,0))</f>
        <v/>
      </c>
      <c r="F166" s="99" t="str">
        <f ca="1">UPPER(IF($C166="","",
IF(OR($C166="DOWN",$C166="PARK",$C166="VACA",$C166="OFF",$C166="CC"),$C166,
IF($I166="","FULL LOAD OF ",IF(ISNUMBER($I166),$I166&amp;" TONS OF ","FULL LOAD OF "))&amp;
IF($J166="",VLOOKUP($C166,projectList[],4,0),$J166)&amp;
IF($K166="",""," - PO # "&amp;$K166)&amp;
IF($L166="",""," - "&amp;$L166)&amp;
IF($M166="",""," - LOT: "&amp;$M166)&amp;
IF($N166="","",", QTY: "&amp;$N166&amp;" TONS")&amp;
IF($O166="",""," - CONTACT: "&amp;$O166)
)))</f>
        <v/>
      </c>
      <c r="G166" s="99" t="str">
        <f ca="1">UPPER(IF($C166="","",IF($P166="",VLOOKUP($C166,projectList[],38,0) &amp; " " &amp; VLOOKUP($C166,projectList[],39,0) &amp; IF($F166="N/A",""," FL ") &amp;VLOOKUP($C166,projectList[],40,0),$P166)))</f>
        <v/>
      </c>
      <c r="H166" s="100" t="str">
        <f ca="1">IF($A166="","",VLOOKUP($C166,projectList[],5,0))</f>
        <v/>
      </c>
      <c r="I166" s="114"/>
      <c r="J166" s="68"/>
      <c r="K166" s="68"/>
      <c r="L166" s="68"/>
      <c r="M166" s="68"/>
      <c r="N166" s="68"/>
      <c r="O166" s="68"/>
      <c r="P166" s="68"/>
      <c r="Q166" s="38" t="str">
        <f ca="1">IF(generic[[#This Row],[JOB '#]]="","",VLOOKUP(generic[[#This Row],[JOB '#]],projectList[],4,0))</f>
        <v/>
      </c>
      <c r="T166"/>
    </row>
    <row r="167" spans="1:20" s="8" customFormat="1" ht="69.95" customHeight="1" x14ac:dyDescent="0.2">
      <c r="A167" s="99" t="str">
        <f ca="1">Data!H167</f>
        <v/>
      </c>
      <c r="B167" s="99" t="str">
        <f ca="1">Data!I167</f>
        <v/>
      </c>
      <c r="C167" s="99" t="str">
        <f ca="1">Data!J167</f>
        <v/>
      </c>
      <c r="D167" s="99" t="str">
        <f ca="1">IF($C167="","",VLOOKUP($C167,projectList[],2,0))</f>
        <v/>
      </c>
      <c r="E167" s="99" t="str">
        <f ca="1">IF($C167="","",VLOOKUP($C167,projectList[],3,0))</f>
        <v/>
      </c>
      <c r="F167" s="99" t="str">
        <f ca="1">UPPER(IF($C167="","",
IF(OR($C167="DOWN",$C167="PARK",$C167="VACA",$C167="OFF",$C167="CC"),$C167,
IF($I167="","FULL LOAD OF ",IF(ISNUMBER($I167),$I167&amp;" TONS OF ","FULL LOAD OF "))&amp;
IF($J167="",VLOOKUP($C167,projectList[],4,0),$J167)&amp;
IF($K167="",""," - PO # "&amp;$K167)&amp;
IF($L167="",""," - "&amp;$L167)&amp;
IF($M167="",""," - LOT: "&amp;$M167)&amp;
IF($N167="","",", QTY: "&amp;$N167&amp;" TONS")&amp;
IF($O167="",""," - CONTACT: "&amp;$O167)
)))</f>
        <v/>
      </c>
      <c r="G167" s="99" t="str">
        <f ca="1">UPPER(IF($C167="","",IF($P167="",VLOOKUP($C167,projectList[],38,0) &amp; " " &amp; VLOOKUP($C167,projectList[],39,0) &amp; IF($F167="N/A",""," FL ") &amp;VLOOKUP($C167,projectList[],40,0),$P167)))</f>
        <v/>
      </c>
      <c r="H167" s="100" t="str">
        <f ca="1">IF($A167="","",VLOOKUP($C167,projectList[],5,0))</f>
        <v/>
      </c>
      <c r="I167" s="114"/>
      <c r="J167" s="68"/>
      <c r="K167" s="68"/>
      <c r="L167" s="68"/>
      <c r="M167" s="119"/>
      <c r="N167" s="68"/>
      <c r="O167" s="68"/>
      <c r="P167" s="68"/>
      <c r="Q167" s="38" t="str">
        <f ca="1">IF(generic[[#This Row],[JOB '#]]="","",VLOOKUP(generic[[#This Row],[JOB '#]],projectList[],4,0))</f>
        <v/>
      </c>
      <c r="T167"/>
    </row>
    <row r="168" spans="1:20" s="8" customFormat="1" ht="69.95" customHeight="1" x14ac:dyDescent="0.2">
      <c r="A168" s="99" t="str">
        <f ca="1">Data!H168</f>
        <v/>
      </c>
      <c r="B168" s="99" t="str">
        <f ca="1">Data!I168</f>
        <v/>
      </c>
      <c r="C168" s="99" t="str">
        <f ca="1">Data!J168</f>
        <v/>
      </c>
      <c r="D168" s="99" t="str">
        <f ca="1">IF($C168="","",VLOOKUP($C168,projectList[],2,0))</f>
        <v/>
      </c>
      <c r="E168" s="99" t="str">
        <f ca="1">IF($C168="","",VLOOKUP($C168,projectList[],3,0))</f>
        <v/>
      </c>
      <c r="F168" s="99" t="str">
        <f ca="1">UPPER(IF($C168="","",
IF(OR($C168="DOWN",$C168="PARK",$C168="VACA",$C168="OFF",$C168="CC"),$C168,
IF($I168="","FULL LOAD OF ",IF(ISNUMBER($I168),$I168&amp;" TONS OF ","FULL LOAD OF "))&amp;
IF($J168="",VLOOKUP($C168,projectList[],4,0),$J168)&amp;
IF($K168="",""," - PO # "&amp;$K168)&amp;
IF($L168="",""," - "&amp;$L168)&amp;
IF($M168="",""," - LOT: "&amp;$M168)&amp;
IF($N168="","",", QTY: "&amp;$N168&amp;" TONS")&amp;
IF($O168="",""," - CONTACT: "&amp;$O168)
)))</f>
        <v/>
      </c>
      <c r="G168" s="99" t="str">
        <f ca="1">UPPER(IF($C168="","",IF($P168="",VLOOKUP($C168,projectList[],38,0) &amp; " " &amp; VLOOKUP($C168,projectList[],39,0) &amp; IF($F168="N/A",""," FL ") &amp;VLOOKUP($C168,projectList[],40,0),$P168)))</f>
        <v/>
      </c>
      <c r="H168" s="100" t="str">
        <f ca="1">IF($A168="","",VLOOKUP($C168,projectList[],5,0))</f>
        <v/>
      </c>
      <c r="I168" s="114"/>
      <c r="J168" s="68"/>
      <c r="K168" s="68"/>
      <c r="L168" s="68"/>
      <c r="M168" s="119"/>
      <c r="N168" s="68"/>
      <c r="O168" s="68"/>
      <c r="P168" s="68"/>
      <c r="Q168" s="38" t="str">
        <f ca="1">IF(generic[[#This Row],[JOB '#]]="","",VLOOKUP(generic[[#This Row],[JOB '#]],projectList[],4,0))</f>
        <v/>
      </c>
      <c r="T168"/>
    </row>
    <row r="169" spans="1:20" s="8" customFormat="1" ht="69.95" customHeight="1" x14ac:dyDescent="0.2">
      <c r="A169" s="99" t="str">
        <f ca="1">Data!H169</f>
        <v/>
      </c>
      <c r="B169" s="99" t="str">
        <f ca="1">Data!I169</f>
        <v/>
      </c>
      <c r="C169" s="99" t="str">
        <f ca="1">Data!J169</f>
        <v/>
      </c>
      <c r="D169" s="99" t="str">
        <f ca="1">IF($C169="","",VLOOKUP($C169,projectList[],2,0))</f>
        <v/>
      </c>
      <c r="E169" s="99" t="str">
        <f ca="1">IF($C169="","",VLOOKUP($C169,projectList[],3,0))</f>
        <v/>
      </c>
      <c r="F169" s="99" t="str">
        <f ca="1">UPPER(IF($C169="","",
IF(OR($C169="DOWN",$C169="PARK",$C169="VACA",$C169="OFF",$C169="CC"),$C169,
IF($I169="","FULL LOAD OF ",IF(ISNUMBER($I169),$I169&amp;" TONS OF ","FULL LOAD OF "))&amp;
IF($J169="",VLOOKUP($C169,projectList[],4,0),$J169)&amp;
IF($K169="",""," - PO # "&amp;$K169)&amp;
IF($L169="",""," - "&amp;$L169)&amp;
IF($M169="",""," - LOT: "&amp;$M169)&amp;
IF($N169="","",", QTY: "&amp;$N169&amp;" TONS")&amp;
IF($O169="",""," - CONTACT: "&amp;$O169)
)))</f>
        <v/>
      </c>
      <c r="G169" s="99" t="str">
        <f ca="1">UPPER(IF($C169="","",IF($P169="",VLOOKUP($C169,projectList[],38,0) &amp; " " &amp; VLOOKUP($C169,projectList[],39,0) &amp; IF($F169="N/A",""," FL ") &amp;VLOOKUP($C169,projectList[],40,0),$P169)))</f>
        <v/>
      </c>
      <c r="H169" s="100" t="str">
        <f ca="1">IF($A169="","",VLOOKUP($C169,projectList[],5,0))</f>
        <v/>
      </c>
      <c r="I169" s="114"/>
      <c r="J169" s="68"/>
      <c r="K169" s="68"/>
      <c r="L169" s="68"/>
      <c r="M169" s="68"/>
      <c r="N169" s="68"/>
      <c r="O169" s="68"/>
      <c r="P169" s="68"/>
      <c r="Q169" s="38" t="str">
        <f ca="1">IF(generic[[#This Row],[JOB '#]]="","",VLOOKUP(generic[[#This Row],[JOB '#]],projectList[],4,0))</f>
        <v/>
      </c>
      <c r="T169"/>
    </row>
    <row r="170" spans="1:20" s="8" customFormat="1" ht="69.95" customHeight="1" x14ac:dyDescent="0.2">
      <c r="A170" s="99" t="str">
        <f ca="1">Data!H170</f>
        <v/>
      </c>
      <c r="B170" s="99" t="str">
        <f ca="1">Data!I170</f>
        <v/>
      </c>
      <c r="C170" s="99" t="str">
        <f ca="1">Data!J170</f>
        <v/>
      </c>
      <c r="D170" s="99" t="str">
        <f ca="1">IF($C170="","",VLOOKUP($C170,projectList[],2,0))</f>
        <v/>
      </c>
      <c r="E170" s="99" t="str">
        <f ca="1">IF($C170="","",VLOOKUP($C170,projectList[],3,0))</f>
        <v/>
      </c>
      <c r="F170" s="99" t="str">
        <f ca="1">UPPER(IF($C170="","",
IF(OR($C170="DOWN",$C170="PARK",$C170="VACA",$C170="OFF",$C170="CC"),$C170,
IF($I170="","FULL LOAD OF ",IF(ISNUMBER($I170),$I170&amp;" TONS OF ","FULL LOAD OF "))&amp;
IF($J170="",VLOOKUP($C170,projectList[],4,0),$J170)&amp;
IF($K170="",""," - PO # "&amp;$K170)&amp;
IF($L170="",""," - "&amp;$L170)&amp;
IF($M170="",""," - LOT: "&amp;$M170)&amp;
IF($N170="","",", QTY: "&amp;$N170&amp;" TONS")&amp;
IF($O170="",""," - CONTACT: "&amp;$O170)
)))</f>
        <v/>
      </c>
      <c r="G170" s="99" t="str">
        <f ca="1">UPPER(IF($C170="","",IF($P170="",VLOOKUP($C170,projectList[],38,0) &amp; " " &amp; VLOOKUP($C170,projectList[],39,0) &amp; IF($F170="N/A",""," FL ") &amp;VLOOKUP($C170,projectList[],40,0),$P170)))</f>
        <v/>
      </c>
      <c r="H170" s="100" t="str">
        <f ca="1">IF($A170="","",VLOOKUP($C170,projectList[],5,0))</f>
        <v/>
      </c>
      <c r="I170" s="114"/>
      <c r="J170" s="68"/>
      <c r="K170" s="68"/>
      <c r="L170" s="68"/>
      <c r="M170" s="68"/>
      <c r="N170" s="68"/>
      <c r="O170" s="68"/>
      <c r="P170" s="68"/>
      <c r="Q170" s="38" t="str">
        <f ca="1">IF(generic[[#This Row],[JOB '#]]="","",VLOOKUP(generic[[#This Row],[JOB '#]],projectList[],4,0))</f>
        <v/>
      </c>
      <c r="T170"/>
    </row>
    <row r="171" spans="1:20" s="8" customFormat="1" ht="69.95" customHeight="1" x14ac:dyDescent="0.2">
      <c r="A171" s="99" t="str">
        <f ca="1">Data!H171</f>
        <v/>
      </c>
      <c r="B171" s="99" t="str">
        <f ca="1">Data!I171</f>
        <v/>
      </c>
      <c r="C171" s="99" t="str">
        <f ca="1">Data!J171</f>
        <v/>
      </c>
      <c r="D171" s="99" t="str">
        <f ca="1">IF($C171="","",VLOOKUP($C171,projectList[],2,0))</f>
        <v/>
      </c>
      <c r="E171" s="99" t="str">
        <f ca="1">IF($C171="","",VLOOKUP($C171,projectList[],3,0))</f>
        <v/>
      </c>
      <c r="F171" s="99" t="str">
        <f ca="1">UPPER(IF($C171="","",
IF(OR($C171="DOWN",$C171="PARK",$C171="VACA",$C171="OFF",$C171="CC"),$C171,
IF($I171="","FULL LOAD OF ",IF(ISNUMBER($I171),$I171&amp;" TONS OF ","FULL LOAD OF "))&amp;
IF($J171="",VLOOKUP($C171,projectList[],4,0),$J171)&amp;
IF($K171="",""," - PO # "&amp;$K171)&amp;
IF($L171="",""," - "&amp;$L171)&amp;
IF($M171="",""," - LOT: "&amp;$M171)&amp;
IF($N171="","",", QTY: "&amp;$N171&amp;" TONS")&amp;
IF($O171="",""," - CONTACT: "&amp;$O171)
)))</f>
        <v/>
      </c>
      <c r="G171" s="99" t="str">
        <f ca="1">UPPER(IF($C171="","",IF($P171="",VLOOKUP($C171,projectList[],38,0) &amp; " " &amp; VLOOKUP($C171,projectList[],39,0) &amp; IF($F171="N/A",""," FL ") &amp;VLOOKUP($C171,projectList[],40,0),$P171)))</f>
        <v/>
      </c>
      <c r="H171" s="100" t="str">
        <f ca="1">IF($A171="","",VLOOKUP($C171,projectList[],5,0))</f>
        <v/>
      </c>
      <c r="I171" s="114"/>
      <c r="J171" s="68"/>
      <c r="K171" s="68"/>
      <c r="L171" s="68"/>
      <c r="M171" s="68"/>
      <c r="N171" s="68"/>
      <c r="O171" s="68"/>
      <c r="P171" s="68"/>
      <c r="Q171" s="38" t="str">
        <f ca="1">IF(generic[[#This Row],[JOB '#]]="","",VLOOKUP(generic[[#This Row],[JOB '#]],projectList[],4,0))</f>
        <v/>
      </c>
      <c r="T171"/>
    </row>
    <row r="172" spans="1:20" s="8" customFormat="1" ht="69.95" customHeight="1" x14ac:dyDescent="0.2">
      <c r="A172" s="99" t="str">
        <f ca="1">Data!H172</f>
        <v/>
      </c>
      <c r="B172" s="99" t="str">
        <f ca="1">Data!I172</f>
        <v/>
      </c>
      <c r="C172" s="99" t="str">
        <f ca="1">Data!J172</f>
        <v/>
      </c>
      <c r="D172" s="99" t="str">
        <f ca="1">IF($C172="","",VLOOKUP($C172,projectList[],2,0))</f>
        <v/>
      </c>
      <c r="E172" s="99" t="str">
        <f ca="1">IF($C172="","",VLOOKUP($C172,projectList[],3,0))</f>
        <v/>
      </c>
      <c r="F172" s="99" t="str">
        <f ca="1">UPPER(IF($C172="","",
IF(OR($C172="DOWN",$C172="PARK",$C172="VACA",$C172="OFF",$C172="CC"),$C172,
IF($I172="","FULL LOAD OF ",IF(ISNUMBER($I172),$I172&amp;" TONS OF ","FULL LOAD OF "))&amp;
IF($J172="",VLOOKUP($C172,projectList[],4,0),$J172)&amp;
IF($K172="",""," - PO # "&amp;$K172)&amp;
IF($L172="",""," - "&amp;$L172)&amp;
IF($M172="",""," - LOT: "&amp;$M172)&amp;
IF($N172="","",", QTY: "&amp;$N172&amp;" TONS")&amp;
IF($O172="",""," - CONTACT: "&amp;$O172)
)))</f>
        <v/>
      </c>
      <c r="G172" s="99" t="str">
        <f ca="1">UPPER(IF($C172="","",IF($P172="",VLOOKUP($C172,projectList[],38,0) &amp; " " &amp; VLOOKUP($C172,projectList[],39,0) &amp; IF($F172="N/A",""," FL ") &amp;VLOOKUP($C172,projectList[],40,0),$P172)))</f>
        <v/>
      </c>
      <c r="H172" s="100" t="str">
        <f ca="1">IF($A172="","",VLOOKUP($C172,projectList[],5,0))</f>
        <v/>
      </c>
      <c r="I172" s="114"/>
      <c r="J172" s="68"/>
      <c r="K172" s="68"/>
      <c r="L172" s="68"/>
      <c r="M172" s="68"/>
      <c r="N172" s="68"/>
      <c r="O172" s="68"/>
      <c r="P172" s="68"/>
      <c r="Q172" s="38" t="str">
        <f ca="1">IF(generic[[#This Row],[JOB '#]]="","",VLOOKUP(generic[[#This Row],[JOB '#]],projectList[],4,0))</f>
        <v/>
      </c>
      <c r="T172"/>
    </row>
    <row r="173" spans="1:20" s="8" customFormat="1" ht="69.95" customHeight="1" x14ac:dyDescent="0.2">
      <c r="A173" s="99" t="str">
        <f ca="1">Data!H173</f>
        <v/>
      </c>
      <c r="B173" s="99" t="str">
        <f ca="1">Data!I173</f>
        <v/>
      </c>
      <c r="C173" s="99" t="str">
        <f ca="1">Data!J173</f>
        <v/>
      </c>
      <c r="D173" s="99" t="str">
        <f ca="1">IF($C173="","",VLOOKUP($C173,projectList[],2,0))</f>
        <v/>
      </c>
      <c r="E173" s="99" t="str">
        <f ca="1">IF($C173="","",VLOOKUP($C173,projectList[],3,0))</f>
        <v/>
      </c>
      <c r="F173" s="99" t="str">
        <f ca="1">UPPER(IF($C173="","",
IF(OR($C173="DOWN",$C173="PARK",$C173="VACA",$C173="OFF",$C173="CC"),$C173,
IF($I173="","FULL LOAD OF ",IF(ISNUMBER($I173),$I173&amp;" TONS OF ","FULL LOAD OF "))&amp;
IF($J173="",VLOOKUP($C173,projectList[],4,0),$J173)&amp;
IF($K173="",""," - PO # "&amp;$K173)&amp;
IF($L173="",""," - "&amp;$L173)&amp;
IF($M173="",""," - LOT: "&amp;$M173)&amp;
IF($N173="","",", QTY: "&amp;$N173&amp;" TONS")&amp;
IF($O173="",""," - CONTACT: "&amp;$O173)
)))</f>
        <v/>
      </c>
      <c r="G173" s="99" t="str">
        <f ca="1">UPPER(IF($C173="","",IF($P173="",VLOOKUP($C173,projectList[],38,0) &amp; " " &amp; VLOOKUP($C173,projectList[],39,0) &amp; IF($F173="N/A",""," FL ") &amp;VLOOKUP($C173,projectList[],40,0),$P173)))</f>
        <v/>
      </c>
      <c r="H173" s="100" t="str">
        <f ca="1">IF($A173="","",VLOOKUP($C173,projectList[],5,0))</f>
        <v/>
      </c>
      <c r="I173" s="114"/>
      <c r="J173" s="68"/>
      <c r="K173" s="68"/>
      <c r="L173" s="68"/>
      <c r="M173" s="68"/>
      <c r="N173" s="68"/>
      <c r="O173" s="68"/>
      <c r="P173" s="68"/>
      <c r="Q173" s="38" t="str">
        <f ca="1">IF(generic[[#This Row],[JOB '#]]="","",VLOOKUP(generic[[#This Row],[JOB '#]],projectList[],4,0))</f>
        <v/>
      </c>
      <c r="T173"/>
    </row>
    <row r="174" spans="1:20" s="8" customFormat="1" ht="69.95" customHeight="1" x14ac:dyDescent="0.2">
      <c r="A174" s="99" t="str">
        <f ca="1">Data!H174</f>
        <v/>
      </c>
      <c r="B174" s="99" t="str">
        <f ca="1">Data!I174</f>
        <v/>
      </c>
      <c r="C174" s="99" t="str">
        <f ca="1">Data!J174</f>
        <v/>
      </c>
      <c r="D174" s="99" t="str">
        <f ca="1">IF($C174="","",VLOOKUP($C174,projectList[],2,0))</f>
        <v/>
      </c>
      <c r="E174" s="99" t="str">
        <f ca="1">IF($C174="","",VLOOKUP($C174,projectList[],3,0))</f>
        <v/>
      </c>
      <c r="F174" s="99" t="str">
        <f ca="1">UPPER(IF($C174="","",
IF(OR($C174="DOWN",$C174="PARK",$C174="VACA",$C174="OFF",$C174="CC"),$C174,
IF($I174="","FULL LOAD OF ",IF(ISNUMBER($I174),$I174&amp;" TONS OF ","FULL LOAD OF "))&amp;
IF($J174="",VLOOKUP($C174,projectList[],4,0),$J174)&amp;
IF($K174="",""," - PO # "&amp;$K174)&amp;
IF($L174="",""," - "&amp;$L174)&amp;
IF($M174="",""," - LOT: "&amp;$M174)&amp;
IF($N174="","",", QTY: "&amp;$N174&amp;" TONS")&amp;
IF($O174="",""," - CONTACT: "&amp;$O174)
)))</f>
        <v/>
      </c>
      <c r="G174" s="99" t="str">
        <f ca="1">UPPER(IF($C174="","",IF($P174="",VLOOKUP($C174,projectList[],38,0) &amp; " " &amp; VLOOKUP($C174,projectList[],39,0) &amp; IF($F174="N/A",""," FL ") &amp;VLOOKUP($C174,projectList[],40,0),$P174)))</f>
        <v/>
      </c>
      <c r="H174" s="100" t="str">
        <f ca="1">IF($A174="","",VLOOKUP($C174,projectList[],5,0))</f>
        <v/>
      </c>
      <c r="I174" s="114"/>
      <c r="J174" s="68"/>
      <c r="K174" s="68"/>
      <c r="L174" s="68"/>
      <c r="M174" s="68"/>
      <c r="N174" s="68"/>
      <c r="O174" s="68"/>
      <c r="P174" s="68"/>
      <c r="Q174" s="38" t="str">
        <f ca="1">IF(generic[[#This Row],[JOB '#]]="","",VLOOKUP(generic[[#This Row],[JOB '#]],projectList[],4,0))</f>
        <v/>
      </c>
      <c r="T174"/>
    </row>
    <row r="175" spans="1:20" s="8" customFormat="1" ht="69.95" customHeight="1" x14ac:dyDescent="0.2">
      <c r="A175" s="99" t="str">
        <f ca="1">Data!H175</f>
        <v/>
      </c>
      <c r="B175" s="99" t="str">
        <f ca="1">Data!I175</f>
        <v/>
      </c>
      <c r="C175" s="99" t="str">
        <f ca="1">Data!J175</f>
        <v/>
      </c>
      <c r="D175" s="99" t="str">
        <f ca="1">IF($C175="","",VLOOKUP($C175,projectList[],2,0))</f>
        <v/>
      </c>
      <c r="E175" s="99" t="str">
        <f ca="1">IF($C175="","",VLOOKUP($C175,projectList[],3,0))</f>
        <v/>
      </c>
      <c r="F175" s="99" t="str">
        <f ca="1">UPPER(IF($C175="","",
IF(OR($C175="DOWN",$C175="PARK",$C175="VACA",$C175="OFF",$C175="CC"),$C175,
IF($I175="","FULL LOAD OF ",IF(ISNUMBER($I175),$I175&amp;" TONS OF ","FULL LOAD OF "))&amp;
IF($J175="",VLOOKUP($C175,projectList[],4,0),$J175)&amp;
IF($K175="",""," - PO # "&amp;$K175)&amp;
IF($L175="",""," - "&amp;$L175)&amp;
IF($M175="",""," - LOT: "&amp;$M175)&amp;
IF($N175="","",", QTY: "&amp;$N175&amp;" TONS")&amp;
IF($O175="",""," - CONTACT: "&amp;$O175)
)))</f>
        <v/>
      </c>
      <c r="G175" s="99" t="str">
        <f ca="1">UPPER(IF($C175="","",IF($P175="",VLOOKUP($C175,projectList[],38,0) &amp; " " &amp; VLOOKUP($C175,projectList[],39,0) &amp; IF($F175="N/A",""," FL ") &amp;VLOOKUP($C175,projectList[],40,0),$P175)))</f>
        <v/>
      </c>
      <c r="H175" s="100" t="str">
        <f ca="1">IF($A175="","",VLOOKUP($C175,projectList[],5,0))</f>
        <v/>
      </c>
      <c r="I175" s="114"/>
      <c r="J175" s="68"/>
      <c r="K175" s="68"/>
      <c r="L175" s="68"/>
      <c r="M175" s="68"/>
      <c r="N175" s="68"/>
      <c r="O175" s="68"/>
      <c r="P175" s="68"/>
      <c r="Q175" s="38" t="str">
        <f ca="1">IF(generic[[#This Row],[JOB '#]]="","",VLOOKUP(generic[[#This Row],[JOB '#]],projectList[],4,0))</f>
        <v/>
      </c>
      <c r="T175"/>
    </row>
    <row r="176" spans="1:20" s="8" customFormat="1" ht="69.95" customHeight="1" x14ac:dyDescent="0.2">
      <c r="A176" s="99" t="str">
        <f ca="1">Data!H176</f>
        <v/>
      </c>
      <c r="B176" s="99" t="str">
        <f ca="1">Data!I176</f>
        <v/>
      </c>
      <c r="C176" s="99" t="str">
        <f ca="1">Data!J176</f>
        <v/>
      </c>
      <c r="D176" s="99" t="str">
        <f ca="1">IF($C176="","",VLOOKUP($C176,projectList[],2,0))</f>
        <v/>
      </c>
      <c r="E176" s="99" t="str">
        <f ca="1">IF($C176="","",VLOOKUP($C176,projectList[],3,0))</f>
        <v/>
      </c>
      <c r="F176" s="99" t="str">
        <f ca="1">UPPER(IF($C176="","",
IF(OR($C176="DOWN",$C176="PARK",$C176="VACA",$C176="OFF",$C176="CC"),$C176,
IF($I176="","FULL LOAD OF ",IF(ISNUMBER($I176),$I176&amp;" TONS OF ","FULL LOAD OF "))&amp;
IF($J176="",VLOOKUP($C176,projectList[],4,0),$J176)&amp;
IF($K176="",""," - PO # "&amp;$K176)&amp;
IF($L176="",""," - "&amp;$L176)&amp;
IF($M176="",""," - LOT: "&amp;$M176)&amp;
IF($N176="","",", QTY: "&amp;$N176&amp;" TONS")&amp;
IF($O176="",""," - CONTACT: "&amp;$O176)
)))</f>
        <v/>
      </c>
      <c r="G176" s="99" t="str">
        <f ca="1">UPPER(IF($C176="","",IF($P176="",VLOOKUP($C176,projectList[],38,0) &amp; " " &amp; VLOOKUP($C176,projectList[],39,0) &amp; IF($F176="N/A",""," FL ") &amp;VLOOKUP($C176,projectList[],40,0),$P176)))</f>
        <v/>
      </c>
      <c r="H176" s="100" t="str">
        <f ca="1">IF($A176="","",VLOOKUP($C176,projectList[],5,0))</f>
        <v/>
      </c>
      <c r="I176" s="114"/>
      <c r="J176" s="68"/>
      <c r="K176" s="68"/>
      <c r="L176" s="68"/>
      <c r="M176" s="68"/>
      <c r="N176" s="68"/>
      <c r="O176" s="68"/>
      <c r="P176" s="68"/>
      <c r="Q176" s="38" t="str">
        <f ca="1">IF(generic[[#This Row],[JOB '#]]="","",VLOOKUP(generic[[#This Row],[JOB '#]],projectList[],4,0))</f>
        <v/>
      </c>
      <c r="T176"/>
    </row>
    <row r="177" spans="1:20" s="8" customFormat="1" ht="69.95" customHeight="1" x14ac:dyDescent="0.2">
      <c r="A177" s="99" t="str">
        <f ca="1">Data!H177</f>
        <v/>
      </c>
      <c r="B177" s="99" t="str">
        <f ca="1">Data!I177</f>
        <v/>
      </c>
      <c r="C177" s="99" t="str">
        <f ca="1">Data!J177</f>
        <v/>
      </c>
      <c r="D177" s="99" t="str">
        <f ca="1">IF($C177="","",VLOOKUP($C177,projectList[],2,0))</f>
        <v/>
      </c>
      <c r="E177" s="99" t="str">
        <f ca="1">IF($C177="","",VLOOKUP($C177,projectList[],3,0))</f>
        <v/>
      </c>
      <c r="F177" s="99" t="str">
        <f ca="1">UPPER(IF($C177="","",
IF(OR($C177="DOWN",$C177="PARK",$C177="VACA",$C177="OFF",$C177="CC"),$C177,
IF($I177="","FULL LOAD OF ",IF(ISNUMBER($I177),$I177&amp;" TONS OF ","FULL LOAD OF "))&amp;
IF($J177="",VLOOKUP($C177,projectList[],4,0),$J177)&amp;
IF($K177="",""," - PO # "&amp;$K177)&amp;
IF($L177="",""," - "&amp;$L177)&amp;
IF($M177="",""," - LOT: "&amp;$M177)&amp;
IF($N177="","",", QTY: "&amp;$N177&amp;" TONS")&amp;
IF($O177="",""," - CONTACT: "&amp;$O177)
)))</f>
        <v/>
      </c>
      <c r="G177" s="99" t="str">
        <f ca="1">UPPER(IF($C177="","",IF($P177="",VLOOKUP($C177,projectList[],38,0) &amp; " " &amp; VLOOKUP($C177,projectList[],39,0) &amp; IF($F177="N/A",""," FL ") &amp;VLOOKUP($C177,projectList[],40,0),$P177)))</f>
        <v/>
      </c>
      <c r="H177" s="100" t="str">
        <f ca="1">IF($A177="","",VLOOKUP($C177,projectList[],5,0))</f>
        <v/>
      </c>
      <c r="I177" s="114"/>
      <c r="J177" s="68"/>
      <c r="K177" s="68"/>
      <c r="L177" s="68"/>
      <c r="M177" s="68"/>
      <c r="N177" s="68"/>
      <c r="O177" s="68"/>
      <c r="P177" s="68"/>
      <c r="Q177" s="38" t="str">
        <f ca="1">IF(generic[[#This Row],[JOB '#]]="","",VLOOKUP(generic[[#This Row],[JOB '#]],projectList[],4,0))</f>
        <v/>
      </c>
      <c r="T177"/>
    </row>
    <row r="178" spans="1:20" s="8" customFormat="1" ht="69.95" customHeight="1" x14ac:dyDescent="0.2">
      <c r="A178" s="99" t="str">
        <f ca="1">Data!H178</f>
        <v/>
      </c>
      <c r="B178" s="99" t="str">
        <f ca="1">Data!I178</f>
        <v/>
      </c>
      <c r="C178" s="99" t="str">
        <f ca="1">Data!J178</f>
        <v/>
      </c>
      <c r="D178" s="99" t="str">
        <f ca="1">IF($C178="","",VLOOKUP($C178,projectList[],2,0))</f>
        <v/>
      </c>
      <c r="E178" s="99" t="str">
        <f ca="1">IF($C178="","",VLOOKUP($C178,projectList[],3,0))</f>
        <v/>
      </c>
      <c r="F178" s="99" t="str">
        <f ca="1">UPPER(IF($C178="","",
IF(OR($C178="DOWN",$C178="PARK",$C178="VACA",$C178="OFF",$C178="CC"),$C178,
IF($I178="","FULL LOAD OF ",IF(ISNUMBER($I178),$I178&amp;" TONS OF ","FULL LOAD OF "))&amp;
IF($J178="",VLOOKUP($C178,projectList[],4,0),$J178)&amp;
IF($K178="",""," - PO # "&amp;$K178)&amp;
IF($L178="",""," - "&amp;$L178)&amp;
IF($M178="",""," - LOT: "&amp;$M178)&amp;
IF($N178="","",", QTY: "&amp;$N178&amp;" TONS")&amp;
IF($O178="",""," - CONTACT: "&amp;$O178)
)))</f>
        <v/>
      </c>
      <c r="G178" s="99" t="str">
        <f ca="1">UPPER(IF($C178="","",IF($P178="",VLOOKUP($C178,projectList[],38,0) &amp; " " &amp; VLOOKUP($C178,projectList[],39,0) &amp; IF($F178="N/A",""," FL ") &amp;VLOOKUP($C178,projectList[],40,0),$P178)))</f>
        <v/>
      </c>
      <c r="H178" s="100" t="str">
        <f ca="1">IF($A178="","",VLOOKUP($C178,projectList[],5,0))</f>
        <v/>
      </c>
      <c r="I178" s="114"/>
      <c r="J178" s="68"/>
      <c r="K178" s="68"/>
      <c r="L178" s="68"/>
      <c r="M178" s="68"/>
      <c r="N178" s="68"/>
      <c r="O178" s="68"/>
      <c r="P178" s="68"/>
      <c r="Q178" s="38" t="str">
        <f ca="1">IF(generic[[#This Row],[JOB '#]]="","",VLOOKUP(generic[[#This Row],[JOB '#]],projectList[],4,0))</f>
        <v/>
      </c>
      <c r="T178"/>
    </row>
    <row r="179" spans="1:20" s="8" customFormat="1" ht="69.95" customHeight="1" x14ac:dyDescent="0.2">
      <c r="A179" s="99" t="str">
        <f ca="1">Data!H179</f>
        <v/>
      </c>
      <c r="B179" s="99" t="str">
        <f ca="1">Data!I179</f>
        <v/>
      </c>
      <c r="C179" s="99" t="str">
        <f ca="1">Data!J179</f>
        <v/>
      </c>
      <c r="D179" s="99" t="str">
        <f ca="1">IF($C179="","",VLOOKUP($C179,projectList[],2,0))</f>
        <v/>
      </c>
      <c r="E179" s="99" t="str">
        <f ca="1">IF($C179="","",VLOOKUP($C179,projectList[],3,0))</f>
        <v/>
      </c>
      <c r="F179" s="99" t="str">
        <f ca="1">UPPER(IF($C179="","",
IF(OR($C179="DOWN",$C179="PARK",$C179="VACA",$C179="OFF",$C179="CC"),$C179,
IF($I179="","FULL LOAD OF ",IF(ISNUMBER($I179),$I179&amp;" TONS OF ","FULL LOAD OF "))&amp;
IF($J179="",VLOOKUP($C179,projectList[],4,0),$J179)&amp;
IF($K179="",""," - PO # "&amp;$K179)&amp;
IF($L179="",""," - "&amp;$L179)&amp;
IF($M179="",""," - LOT: "&amp;$M179)&amp;
IF($N179="","",", QTY: "&amp;$N179&amp;" TONS")&amp;
IF($O179="",""," - CONTACT: "&amp;$O179)
)))</f>
        <v/>
      </c>
      <c r="G179" s="99" t="str">
        <f ca="1">UPPER(IF($C179="","",IF($P179="",VLOOKUP($C179,projectList[],38,0) &amp; " " &amp; VLOOKUP($C179,projectList[],39,0) &amp; IF($F179="N/A",""," FL ") &amp;VLOOKUP($C179,projectList[],40,0),$P179)))</f>
        <v/>
      </c>
      <c r="H179" s="100" t="str">
        <f ca="1">IF($A179="","",VLOOKUP($C179,projectList[],5,0))</f>
        <v/>
      </c>
      <c r="I179" s="114"/>
      <c r="J179" s="68"/>
      <c r="K179" s="68"/>
      <c r="L179" s="68"/>
      <c r="M179" s="68"/>
      <c r="N179" s="68"/>
      <c r="O179" s="68"/>
      <c r="P179" s="68"/>
      <c r="Q179" s="38" t="str">
        <f ca="1">IF(generic[[#This Row],[JOB '#]]="","",VLOOKUP(generic[[#This Row],[JOB '#]],projectList[],4,0))</f>
        <v/>
      </c>
      <c r="T179"/>
    </row>
    <row r="180" spans="1:20" s="8" customFormat="1" ht="69.95" customHeight="1" x14ac:dyDescent="0.2">
      <c r="A180" s="99" t="str">
        <f ca="1">Data!H180</f>
        <v/>
      </c>
      <c r="B180" s="99" t="str">
        <f ca="1">Data!I180</f>
        <v/>
      </c>
      <c r="C180" s="99" t="str">
        <f ca="1">Data!J180</f>
        <v/>
      </c>
      <c r="D180" s="99" t="str">
        <f ca="1">IF($C180="","",VLOOKUP($C180,projectList[],2,0))</f>
        <v/>
      </c>
      <c r="E180" s="99" t="str">
        <f ca="1">IF($C180="","",VLOOKUP($C180,projectList[],3,0))</f>
        <v/>
      </c>
      <c r="F180" s="99" t="str">
        <f ca="1">UPPER(IF($C180="","",
IF(OR($C180="DOWN",$C180="PARK",$C180="VACA",$C180="OFF",$C180="CC"),$C180,
IF($I180="","FULL LOAD OF ",IF(ISNUMBER($I180),$I180&amp;" TONS OF ","FULL LOAD OF "))&amp;
IF($J180="",VLOOKUP($C180,projectList[],4,0),$J180)&amp;
IF($K180="",""," - PO # "&amp;$K180)&amp;
IF($L180="",""," - "&amp;$L180)&amp;
IF($M180="",""," - LOT: "&amp;$M180)&amp;
IF($N180="","",", QTY: "&amp;$N180&amp;" TONS")&amp;
IF($O180="",""," - CONTACT: "&amp;$O180)
)))</f>
        <v/>
      </c>
      <c r="G180" s="99" t="str">
        <f ca="1">UPPER(IF($C180="","",IF($P180="",VLOOKUP($C180,projectList[],38,0) &amp; " " &amp; VLOOKUP($C180,projectList[],39,0) &amp; IF($F180="N/A",""," FL ") &amp;VLOOKUP($C180,projectList[],40,0),$P180)))</f>
        <v/>
      </c>
      <c r="H180" s="100" t="str">
        <f ca="1">IF($A180="","",VLOOKUP($C180,projectList[],5,0))</f>
        <v/>
      </c>
      <c r="I180" s="114"/>
      <c r="J180" s="68"/>
      <c r="K180" s="68"/>
      <c r="L180" s="68"/>
      <c r="M180" s="68"/>
      <c r="N180" s="68"/>
      <c r="O180" s="68"/>
      <c r="P180" s="68"/>
      <c r="Q180" s="38" t="str">
        <f ca="1">IF(generic[[#This Row],[JOB '#]]="","",VLOOKUP(generic[[#This Row],[JOB '#]],projectList[],4,0))</f>
        <v/>
      </c>
      <c r="T180"/>
    </row>
    <row r="181" spans="1:20" s="8" customFormat="1" ht="69.95" customHeight="1" x14ac:dyDescent="0.2">
      <c r="A181" s="99" t="str">
        <f ca="1">Data!H181</f>
        <v/>
      </c>
      <c r="B181" s="99" t="str">
        <f ca="1">Data!I181</f>
        <v/>
      </c>
      <c r="C181" s="99" t="str">
        <f ca="1">Data!J181</f>
        <v/>
      </c>
      <c r="D181" s="99" t="str">
        <f ca="1">IF($C181="","",VLOOKUP($C181,projectList[],2,0))</f>
        <v/>
      </c>
      <c r="E181" s="99" t="str">
        <f ca="1">IF($C181="","",VLOOKUP($C181,projectList[],3,0))</f>
        <v/>
      </c>
      <c r="F181" s="99" t="str">
        <f ca="1">UPPER(IF($C181="","",
IF(OR($C181="DOWN",$C181="PARK",$C181="VACA",$C181="OFF",$C181="CC"),$C181,
IF($I181="","FULL LOAD OF ",IF(ISNUMBER($I181),$I181&amp;" TONS OF ","FULL LOAD OF "))&amp;
IF($J181="",VLOOKUP($C181,projectList[],4,0),$J181)&amp;
IF($K181="",""," - PO # "&amp;$K181)&amp;
IF($L181="",""," - "&amp;$L181)&amp;
IF($M181="",""," - LOT: "&amp;$M181)&amp;
IF($N181="","",", QTY: "&amp;$N181&amp;" TONS")&amp;
IF($O181="",""," - CONTACT: "&amp;$O181)
)))</f>
        <v/>
      </c>
      <c r="G181" s="99" t="str">
        <f ca="1">UPPER(IF($C181="","",IF($P181="",VLOOKUP($C181,projectList[],38,0) &amp; " " &amp; VLOOKUP($C181,projectList[],39,0) &amp; IF($F181="N/A",""," FL ") &amp;VLOOKUP($C181,projectList[],40,0),$P181)))</f>
        <v/>
      </c>
      <c r="H181" s="100" t="str">
        <f ca="1">IF($A181="","",VLOOKUP($C181,projectList[],5,0))</f>
        <v/>
      </c>
      <c r="I181" s="114"/>
      <c r="J181" s="68"/>
      <c r="K181" s="68"/>
      <c r="L181" s="68"/>
      <c r="M181" s="68"/>
      <c r="N181" s="68"/>
      <c r="O181" s="68"/>
      <c r="P181" s="68"/>
      <c r="Q181" s="38" t="str">
        <f ca="1">IF(generic[[#This Row],[JOB '#]]="","",VLOOKUP(generic[[#This Row],[JOB '#]],projectList[],4,0))</f>
        <v/>
      </c>
      <c r="T181"/>
    </row>
    <row r="182" spans="1:20" s="8" customFormat="1" ht="69.95" customHeight="1" x14ac:dyDescent="0.2">
      <c r="A182" s="99" t="str">
        <f ca="1">Data!H182</f>
        <v/>
      </c>
      <c r="B182" s="99" t="str">
        <f ca="1">Data!I182</f>
        <v/>
      </c>
      <c r="C182" s="99" t="str">
        <f ca="1">Data!J182</f>
        <v/>
      </c>
      <c r="D182" s="99" t="str">
        <f ca="1">IF($C182="","",VLOOKUP($C182,projectList[],2,0))</f>
        <v/>
      </c>
      <c r="E182" s="99" t="str">
        <f ca="1">IF($C182="","",VLOOKUP($C182,projectList[],3,0))</f>
        <v/>
      </c>
      <c r="F182" s="99" t="str">
        <f ca="1">UPPER(IF($C182="","",
IF(OR($C182="DOWN",$C182="PARK",$C182="VACA",$C182="OFF",$C182="CC"),$C182,
IF($I182="","FULL LOAD OF ",IF(ISNUMBER($I182),$I182&amp;" TONS OF ","FULL LOAD OF "))&amp;
IF($J182="",VLOOKUP($C182,projectList[],4,0),$J182)&amp;
IF($K182="",""," - PO # "&amp;$K182)&amp;
IF($L182="",""," - "&amp;$L182)&amp;
IF($M182="",""," - LOT: "&amp;$M182)&amp;
IF($N182="","",", QTY: "&amp;$N182&amp;" TONS")&amp;
IF($O182="",""," - CONTACT: "&amp;$O182)
)))</f>
        <v/>
      </c>
      <c r="G182" s="99" t="str">
        <f ca="1">UPPER(IF($C182="","",IF($P182="",VLOOKUP($C182,projectList[],38,0) &amp; " " &amp; VLOOKUP($C182,projectList[],39,0) &amp; IF($F182="N/A",""," FL ") &amp;VLOOKUP($C182,projectList[],40,0),$P182)))</f>
        <v/>
      </c>
      <c r="H182" s="100" t="str">
        <f ca="1">IF($A182="","",VLOOKUP($C182,projectList[],5,0))</f>
        <v/>
      </c>
      <c r="I182" s="114"/>
      <c r="J182" s="68"/>
      <c r="K182" s="68"/>
      <c r="L182" s="68"/>
      <c r="M182" s="68"/>
      <c r="N182" s="68"/>
      <c r="O182" s="68"/>
      <c r="P182" s="68"/>
      <c r="Q182" s="38" t="str">
        <f ca="1">IF(generic[[#This Row],[JOB '#]]="","",VLOOKUP(generic[[#This Row],[JOB '#]],projectList[],4,0))</f>
        <v/>
      </c>
      <c r="T182"/>
    </row>
    <row r="183" spans="1:20" s="8" customFormat="1" ht="69.95" customHeight="1" x14ac:dyDescent="0.2">
      <c r="A183" s="99" t="str">
        <f ca="1">Data!H183</f>
        <v/>
      </c>
      <c r="B183" s="99" t="str">
        <f ca="1">Data!I183</f>
        <v/>
      </c>
      <c r="C183" s="99" t="str">
        <f ca="1">Data!J183</f>
        <v/>
      </c>
      <c r="D183" s="99" t="str">
        <f ca="1">IF($C183="","",VLOOKUP($C183,projectList[],2,0))</f>
        <v/>
      </c>
      <c r="E183" s="99" t="str">
        <f ca="1">IF($C183="","",VLOOKUP($C183,projectList[],3,0))</f>
        <v/>
      </c>
      <c r="F183" s="99" t="str">
        <f ca="1">UPPER(IF($C183="","",
IF(OR($C183="DOWN",$C183="PARK",$C183="VACA",$C183="OFF",$C183="CC"),$C183,
IF($I183="","FULL LOAD OF ",IF(ISNUMBER($I183),$I183&amp;" TONS OF ","FULL LOAD OF "))&amp;
IF($J183="",VLOOKUP($C183,projectList[],4,0),$J183)&amp;
IF($K183="",""," - PO # "&amp;$K183)&amp;
IF($L183="",""," - "&amp;$L183)&amp;
IF($M183="",""," - LOT: "&amp;$M183)&amp;
IF($N183="","",", QTY: "&amp;$N183&amp;" TONS")&amp;
IF($O183="",""," - CONTACT: "&amp;$O183)
)))</f>
        <v/>
      </c>
      <c r="G183" s="99" t="str">
        <f ca="1">UPPER(IF($C183="","",IF($P183="",VLOOKUP($C183,projectList[],38,0) &amp; " " &amp; VLOOKUP($C183,projectList[],39,0) &amp; IF($F183="N/A",""," FL ") &amp;VLOOKUP($C183,projectList[],40,0),$P183)))</f>
        <v/>
      </c>
      <c r="H183" s="100" t="str">
        <f ca="1">IF($A183="","",VLOOKUP($C183,projectList[],5,0))</f>
        <v/>
      </c>
      <c r="I183" s="114"/>
      <c r="J183" s="68"/>
      <c r="K183" s="68"/>
      <c r="L183" s="68"/>
      <c r="M183" s="115"/>
      <c r="N183" s="68"/>
      <c r="O183" s="68"/>
      <c r="P183" s="68"/>
      <c r="Q183" s="38" t="str">
        <f ca="1">IF(generic[[#This Row],[JOB '#]]="","",VLOOKUP(generic[[#This Row],[JOB '#]],projectList[],4,0))</f>
        <v/>
      </c>
      <c r="T183"/>
    </row>
    <row r="184" spans="1:20" s="8" customFormat="1" ht="69.95" customHeight="1" x14ac:dyDescent="0.2">
      <c r="A184" s="99" t="str">
        <f ca="1">Data!H184</f>
        <v/>
      </c>
      <c r="B184" s="99" t="str">
        <f ca="1">Data!I184</f>
        <v/>
      </c>
      <c r="C184" s="99" t="str">
        <f ca="1">Data!J184</f>
        <v/>
      </c>
      <c r="D184" s="99" t="str">
        <f ca="1">IF($C184="","",VLOOKUP($C184,projectList[],2,0))</f>
        <v/>
      </c>
      <c r="E184" s="99" t="str">
        <f ca="1">IF($C184="","",VLOOKUP($C184,projectList[],3,0))</f>
        <v/>
      </c>
      <c r="F184" s="99" t="str">
        <f ca="1">UPPER(IF($C184="","",
IF(OR($C184="DOWN",$C184="PARK",$C184="VACA",$C184="OFF",$C184="CC"),$C184,
IF($I184="","FULL LOAD OF ",IF(ISNUMBER($I184),$I184&amp;" TONS OF ","FULL LOAD OF "))&amp;
IF($J184="",VLOOKUP($C184,projectList[],4,0),$J184)&amp;
IF($K184="",""," - PO # "&amp;$K184)&amp;
IF($L184="",""," - "&amp;$L184)&amp;
IF($M184="",""," - LOT: "&amp;$M184)&amp;
IF($N184="","",", QTY: "&amp;$N184&amp;" TONS")&amp;
IF($O184="",""," - CONTACT: "&amp;$O184)
)))</f>
        <v/>
      </c>
      <c r="G184" s="99" t="str">
        <f ca="1">UPPER(IF($C184="","",IF($P184="",VLOOKUP($C184,projectList[],38,0) &amp; " " &amp; VLOOKUP($C184,projectList[],39,0) &amp; IF($F184="N/A",""," FL ") &amp;VLOOKUP($C184,projectList[],40,0),$P184)))</f>
        <v/>
      </c>
      <c r="H184" s="100" t="str">
        <f ca="1">IF($A184="","",VLOOKUP($C184,projectList[],5,0))</f>
        <v/>
      </c>
      <c r="I184" s="114"/>
      <c r="J184" s="68"/>
      <c r="K184" s="68"/>
      <c r="L184" s="68"/>
      <c r="M184" s="68"/>
      <c r="N184" s="68"/>
      <c r="O184" s="68"/>
      <c r="P184" s="68"/>
      <c r="Q184" s="38" t="str">
        <f ca="1">IF(generic[[#This Row],[JOB '#]]="","",VLOOKUP(generic[[#This Row],[JOB '#]],projectList[],4,0))</f>
        <v/>
      </c>
      <c r="T184"/>
    </row>
    <row r="185" spans="1:20" s="8" customFormat="1" ht="69.95" customHeight="1" x14ac:dyDescent="0.2">
      <c r="A185" s="99" t="str">
        <f ca="1">Data!H185</f>
        <v/>
      </c>
      <c r="B185" s="99" t="str">
        <f ca="1">Data!I185</f>
        <v/>
      </c>
      <c r="C185" s="99" t="str">
        <f ca="1">Data!J185</f>
        <v/>
      </c>
      <c r="D185" s="99" t="str">
        <f ca="1">IF($C185="","",VLOOKUP($C185,projectList[],2,0))</f>
        <v/>
      </c>
      <c r="E185" s="99" t="str">
        <f ca="1">IF($C185="","",VLOOKUP($C185,projectList[],3,0))</f>
        <v/>
      </c>
      <c r="F185" s="99" t="str">
        <f ca="1">UPPER(IF($C185="","",
IF(OR($C185="DOWN",$C185="PARK",$C185="VACA",$C185="OFF",$C185="CC"),$C185,
IF($I185="","FULL LOAD OF ",IF(ISNUMBER($I185),$I185&amp;" TONS OF ","FULL LOAD OF "))&amp;
IF($J185="",VLOOKUP($C185,projectList[],4,0),$J185)&amp;
IF($K185="",""," - PO # "&amp;$K185)&amp;
IF($L185="",""," - "&amp;$L185)&amp;
IF($M185="",""," - LOT: "&amp;$M185)&amp;
IF($N185="","",", QTY: "&amp;$N185&amp;" TONS")&amp;
IF($O185="",""," - CONTACT: "&amp;$O185)
)))</f>
        <v/>
      </c>
      <c r="G185" s="99" t="str">
        <f ca="1">UPPER(IF($C185="","",IF($P185="",VLOOKUP($C185,projectList[],38,0) &amp; " " &amp; VLOOKUP($C185,projectList[],39,0) &amp; IF($F185="N/A",""," FL ") &amp;VLOOKUP($C185,projectList[],40,0),$P185)))</f>
        <v/>
      </c>
      <c r="H185" s="100" t="str">
        <f ca="1">IF($A185="","",VLOOKUP($C185,projectList[],5,0))</f>
        <v/>
      </c>
      <c r="I185" s="114"/>
      <c r="J185" s="68"/>
      <c r="K185" s="68"/>
      <c r="L185" s="68"/>
      <c r="M185" s="68"/>
      <c r="N185" s="68"/>
      <c r="O185" s="68"/>
      <c r="P185" s="68"/>
      <c r="Q185" s="38" t="str">
        <f ca="1">IF(generic[[#This Row],[JOB '#]]="","",VLOOKUP(generic[[#This Row],[JOB '#]],projectList[],4,0))</f>
        <v/>
      </c>
      <c r="T185"/>
    </row>
    <row r="186" spans="1:20" s="8" customFormat="1" ht="69.95" customHeight="1" x14ac:dyDescent="0.2">
      <c r="A186" s="99" t="str">
        <f ca="1">Data!H186</f>
        <v/>
      </c>
      <c r="B186" s="99" t="str">
        <f ca="1">Data!I186</f>
        <v/>
      </c>
      <c r="C186" s="99" t="str">
        <f ca="1">Data!J186</f>
        <v/>
      </c>
      <c r="D186" s="99" t="str">
        <f ca="1">IF($C186="","",VLOOKUP($C186,projectList[],2,0))</f>
        <v/>
      </c>
      <c r="E186" s="99" t="str">
        <f ca="1">IF($C186="","",VLOOKUP($C186,projectList[],3,0))</f>
        <v/>
      </c>
      <c r="F186" s="99" t="str">
        <f ca="1">UPPER(IF($C186="","",
IF(OR($C186="DOWN",$C186="PARK",$C186="VACA",$C186="OFF",$C186="CC"),$C186,
IF($I186="","FULL LOAD OF ",IF(ISNUMBER($I186),$I186&amp;" TONS OF ","FULL LOAD OF "))&amp;
IF($J186="",VLOOKUP($C186,projectList[],4,0),$J186)&amp;
IF($K186="",""," - PO # "&amp;$K186)&amp;
IF($L186="",""," - "&amp;$L186)&amp;
IF($M186="",""," - LOT: "&amp;$M186)&amp;
IF($N186="","",", QTY: "&amp;$N186&amp;" TONS")&amp;
IF($O186="",""," - CONTACT: "&amp;$O186)
)))</f>
        <v/>
      </c>
      <c r="G186" s="99" t="str">
        <f ca="1">UPPER(IF($C186="","",IF($P186="",VLOOKUP($C186,projectList[],38,0) &amp; " " &amp; VLOOKUP($C186,projectList[],39,0) &amp; IF($F186="N/A",""," FL ") &amp;VLOOKUP($C186,projectList[],40,0),$P186)))</f>
        <v/>
      </c>
      <c r="H186" s="100" t="str">
        <f ca="1">IF($A186="","",VLOOKUP($C186,projectList[],5,0))</f>
        <v/>
      </c>
      <c r="I186" s="114"/>
      <c r="J186" s="68"/>
      <c r="K186" s="68"/>
      <c r="L186" s="68"/>
      <c r="M186" s="68"/>
      <c r="N186" s="68"/>
      <c r="O186" s="68"/>
      <c r="P186" s="68"/>
      <c r="Q186" s="38" t="str">
        <f ca="1">IF(generic[[#This Row],[JOB '#]]="","",VLOOKUP(generic[[#This Row],[JOB '#]],projectList[],4,0))</f>
        <v/>
      </c>
      <c r="T186"/>
    </row>
    <row r="187" spans="1:20" s="8" customFormat="1" ht="69.95" customHeight="1" x14ac:dyDescent="0.2">
      <c r="A187" s="99" t="str">
        <f ca="1">Data!H187</f>
        <v/>
      </c>
      <c r="B187" s="99" t="str">
        <f ca="1">Data!I187</f>
        <v/>
      </c>
      <c r="C187" s="99" t="str">
        <f ca="1">Data!J187</f>
        <v/>
      </c>
      <c r="D187" s="99" t="str">
        <f ca="1">IF($C187="","",VLOOKUP($C187,projectList[],2,0))</f>
        <v/>
      </c>
      <c r="E187" s="99" t="str">
        <f ca="1">IF($C187="","",VLOOKUP($C187,projectList[],3,0))</f>
        <v/>
      </c>
      <c r="F187" s="99" t="str">
        <f ca="1">UPPER(IF($C187="","",
IF(OR($C187="DOWN",$C187="PARK",$C187="VACA",$C187="OFF",$C187="CC"),$C187,
IF($I187="","FULL LOAD OF ",IF(ISNUMBER($I187),$I187&amp;" TONS OF ","FULL LOAD OF "))&amp;
IF($J187="",VLOOKUP($C187,projectList[],4,0),$J187)&amp;
IF($K187="",""," - PO # "&amp;$K187)&amp;
IF($L187="",""," - "&amp;$L187)&amp;
IF($M187="",""," - LOT: "&amp;$M187)&amp;
IF($N187="","",", QTY: "&amp;$N187&amp;" TONS")&amp;
IF($O187="",""," - CONTACT: "&amp;$O187)
)))</f>
        <v/>
      </c>
      <c r="G187" s="99" t="str">
        <f ca="1">UPPER(IF($C187="","",IF($P187="",VLOOKUP($C187,projectList[],38,0) &amp; " " &amp; VLOOKUP($C187,projectList[],39,0) &amp; IF($F187="N/A",""," FL ") &amp;VLOOKUP($C187,projectList[],40,0),$P187)))</f>
        <v/>
      </c>
      <c r="H187" s="100" t="str">
        <f ca="1">IF($A187="","",VLOOKUP($C187,projectList[],5,0))</f>
        <v/>
      </c>
      <c r="I187" s="114"/>
      <c r="J187" s="68"/>
      <c r="K187" s="68"/>
      <c r="L187" s="68"/>
      <c r="M187" s="68"/>
      <c r="N187" s="68"/>
      <c r="O187" s="68"/>
      <c r="P187" s="68"/>
      <c r="Q187" s="38" t="str">
        <f ca="1">IF(generic[[#This Row],[JOB '#]]="","",VLOOKUP(generic[[#This Row],[JOB '#]],projectList[],4,0))</f>
        <v/>
      </c>
      <c r="T187"/>
    </row>
    <row r="188" spans="1:20" s="8" customFormat="1" ht="69.95" customHeight="1" x14ac:dyDescent="0.2">
      <c r="A188" s="99" t="str">
        <f ca="1">Data!H188</f>
        <v/>
      </c>
      <c r="B188" s="99" t="str">
        <f ca="1">Data!I188</f>
        <v/>
      </c>
      <c r="C188" s="99" t="str">
        <f ca="1">Data!J188</f>
        <v/>
      </c>
      <c r="D188" s="99" t="str">
        <f ca="1">IF($C188="","",VLOOKUP($C188,projectList[],2,0))</f>
        <v/>
      </c>
      <c r="E188" s="99" t="str">
        <f ca="1">IF($C188="","",VLOOKUP($C188,projectList[],3,0))</f>
        <v/>
      </c>
      <c r="F188" s="99" t="str">
        <f ca="1">UPPER(IF($C188="","",
IF(OR($C188="DOWN",$C188="PARK",$C188="VACA",$C188="OFF",$C188="CC"),$C188,
IF($I188="","FULL LOAD OF ",IF(ISNUMBER($I188),$I188&amp;" TONS OF ","FULL LOAD OF "))&amp;
IF($J188="",VLOOKUP($C188,projectList[],4,0),$J188)&amp;
IF($K188="",""," - PO # "&amp;$K188)&amp;
IF($L188="",""," - "&amp;$L188)&amp;
IF($M188="",""," - LOT: "&amp;$M188)&amp;
IF($N188="","",", QTY: "&amp;$N188&amp;" TONS")&amp;
IF($O188="",""," - CONTACT: "&amp;$O188)
)))</f>
        <v/>
      </c>
      <c r="G188" s="99" t="str">
        <f ca="1">UPPER(IF($C188="","",IF($P188="",VLOOKUP($C188,projectList[],38,0) &amp; " " &amp; VLOOKUP($C188,projectList[],39,0) &amp; IF($F188="N/A",""," FL ") &amp;VLOOKUP($C188,projectList[],40,0),$P188)))</f>
        <v/>
      </c>
      <c r="H188" s="100" t="str">
        <f ca="1">IF($A188="","",VLOOKUP($C188,projectList[],5,0))</f>
        <v/>
      </c>
      <c r="I188" s="114"/>
      <c r="J188" s="68"/>
      <c r="K188" s="68"/>
      <c r="L188" s="68"/>
      <c r="M188" s="68"/>
      <c r="N188" s="68"/>
      <c r="O188" s="68"/>
      <c r="P188" s="68"/>
      <c r="Q188" s="38" t="str">
        <f ca="1">IF(generic[[#This Row],[JOB '#]]="","",VLOOKUP(generic[[#This Row],[JOB '#]],projectList[],4,0))</f>
        <v/>
      </c>
      <c r="T188"/>
    </row>
    <row r="189" spans="1:20" s="8" customFormat="1" ht="69.95" customHeight="1" x14ac:dyDescent="0.2">
      <c r="A189" s="99" t="str">
        <f ca="1">Data!H189</f>
        <v/>
      </c>
      <c r="B189" s="99" t="str">
        <f ca="1">Data!I189</f>
        <v/>
      </c>
      <c r="C189" s="99" t="str">
        <f ca="1">Data!J189</f>
        <v/>
      </c>
      <c r="D189" s="99" t="str">
        <f ca="1">IF($C189="","",VLOOKUP($C189,projectList[],2,0))</f>
        <v/>
      </c>
      <c r="E189" s="99" t="str">
        <f ca="1">IF($C189="","",VLOOKUP($C189,projectList[],3,0))</f>
        <v/>
      </c>
      <c r="F189" s="99" t="str">
        <f ca="1">UPPER(IF($C189="","",
IF(OR($C189="DOWN",$C189="PARK",$C189="VACA",$C189="OFF",$C189="CC"),$C189,
IF($I189="","FULL LOAD OF ",IF(ISNUMBER($I189),$I189&amp;" TONS OF ","FULL LOAD OF "))&amp;
IF($J189="",VLOOKUP($C189,projectList[],4,0),$J189)&amp;
IF($K189="",""," - PO # "&amp;$K189)&amp;
IF($L189="",""," - "&amp;$L189)&amp;
IF($M189="",""," - LOT: "&amp;$M189)&amp;
IF($N189="","",", QTY: "&amp;$N189&amp;" TONS")&amp;
IF($O189="",""," - CONTACT: "&amp;$O189)
)))</f>
        <v/>
      </c>
      <c r="G189" s="99" t="str">
        <f ca="1">UPPER(IF($C189="","",IF($P189="",VLOOKUP($C189,projectList[],38,0) &amp; " " &amp; VLOOKUP($C189,projectList[],39,0) &amp; IF($F189="N/A",""," FL ") &amp;VLOOKUP($C189,projectList[],40,0),$P189)))</f>
        <v/>
      </c>
      <c r="H189" s="100" t="str">
        <f ca="1">IF($A189="","",VLOOKUP($C189,projectList[],5,0))</f>
        <v/>
      </c>
      <c r="I189" s="114"/>
      <c r="J189" s="68"/>
      <c r="K189" s="68"/>
      <c r="L189" s="68"/>
      <c r="M189" s="68"/>
      <c r="N189" s="68"/>
      <c r="O189" s="68"/>
      <c r="P189" s="68"/>
      <c r="Q189" s="38" t="str">
        <f ca="1">IF(generic[[#This Row],[JOB '#]]="","",VLOOKUP(generic[[#This Row],[JOB '#]],projectList[],4,0))</f>
        <v/>
      </c>
      <c r="T189"/>
    </row>
    <row r="190" spans="1:20" s="8" customFormat="1" ht="69.95" customHeight="1" x14ac:dyDescent="0.2">
      <c r="A190" s="99" t="str">
        <f ca="1">Data!H190</f>
        <v/>
      </c>
      <c r="B190" s="99" t="str">
        <f ca="1">Data!I190</f>
        <v/>
      </c>
      <c r="C190" s="99" t="str">
        <f ca="1">Data!J190</f>
        <v/>
      </c>
      <c r="D190" s="99" t="str">
        <f ca="1">IF($C190="","",VLOOKUP($C190,projectList[],2,0))</f>
        <v/>
      </c>
      <c r="E190" s="99" t="str">
        <f ca="1">IF($C190="","",VLOOKUP($C190,projectList[],3,0))</f>
        <v/>
      </c>
      <c r="F190" s="99" t="str">
        <f ca="1">UPPER(IF($C190="","",
IF(OR($C190="DOWN",$C190="PARK",$C190="VACA",$C190="OFF",$C190="CC"),$C190,
IF($I190="","FULL LOAD OF ",IF(ISNUMBER($I190),$I190&amp;" TONS OF ","FULL LOAD OF "))&amp;
IF($J190="",VLOOKUP($C190,projectList[],4,0),$J190)&amp;
IF($K190="",""," - PO # "&amp;$K190)&amp;
IF($L190="",""," - "&amp;$L190)&amp;
IF($M190="",""," - LOT: "&amp;$M190)&amp;
IF($N190="","",", QTY: "&amp;$N190&amp;" TONS")&amp;
IF($O190="",""," - CONTACT: "&amp;$O190)
)))</f>
        <v/>
      </c>
      <c r="G190" s="99" t="str">
        <f ca="1">UPPER(IF($C190="","",IF($P190="",VLOOKUP($C190,projectList[],38,0) &amp; " " &amp; VLOOKUP($C190,projectList[],39,0) &amp; IF($F190="N/A",""," FL ") &amp;VLOOKUP($C190,projectList[],40,0),$P190)))</f>
        <v/>
      </c>
      <c r="H190" s="100" t="str">
        <f ca="1">IF($A190="","",VLOOKUP($C190,projectList[],5,0))</f>
        <v/>
      </c>
      <c r="I190" s="114"/>
      <c r="J190" s="68"/>
      <c r="K190" s="68"/>
      <c r="L190" s="68"/>
      <c r="M190" s="68"/>
      <c r="N190" s="68"/>
      <c r="O190" s="68"/>
      <c r="P190" s="68"/>
      <c r="Q190" s="38" t="str">
        <f ca="1">IF(generic[[#This Row],[JOB '#]]="","",VLOOKUP(generic[[#This Row],[JOB '#]],projectList[],4,0))</f>
        <v/>
      </c>
      <c r="T190"/>
    </row>
    <row r="191" spans="1:20" s="8" customFormat="1" ht="69.95" customHeight="1" x14ac:dyDescent="0.2">
      <c r="A191" s="99" t="str">
        <f ca="1">Data!H191</f>
        <v/>
      </c>
      <c r="B191" s="99" t="str">
        <f ca="1">Data!I191</f>
        <v/>
      </c>
      <c r="C191" s="99" t="str">
        <f ca="1">Data!J191</f>
        <v/>
      </c>
      <c r="D191" s="99" t="str">
        <f ca="1">IF($C191="","",VLOOKUP($C191,projectList[],2,0))</f>
        <v/>
      </c>
      <c r="E191" s="99" t="str">
        <f ca="1">IF($C191="","",VLOOKUP($C191,projectList[],3,0))</f>
        <v/>
      </c>
      <c r="F191" s="99" t="str">
        <f ca="1">UPPER(IF($C191="","",
IF(OR($C191="DOWN",$C191="PARK",$C191="VACA",$C191="OFF",$C191="CC"),$C191,
IF($I191="","FULL LOAD OF ",IF(ISNUMBER($I191),$I191&amp;" TONS OF ","FULL LOAD OF "))&amp;
IF($J191="",VLOOKUP($C191,projectList[],4,0),$J191)&amp;
IF($K191="",""," - PO # "&amp;$K191)&amp;
IF($L191="",""," - "&amp;$L191)&amp;
IF($M191="",""," - LOT: "&amp;$M191)&amp;
IF($N191="","",", QTY: "&amp;$N191&amp;" TONS")&amp;
IF($O191="",""," - CONTACT: "&amp;$O191)
)))</f>
        <v/>
      </c>
      <c r="G191" s="99" t="str">
        <f ca="1">UPPER(IF($C191="","",IF($P191="",VLOOKUP($C191,projectList[],38,0) &amp; " " &amp; VLOOKUP($C191,projectList[],39,0) &amp; IF($F191="N/A",""," FL ") &amp;VLOOKUP($C191,projectList[],40,0),$P191)))</f>
        <v/>
      </c>
      <c r="H191" s="100" t="str">
        <f ca="1">IF($A191="","",VLOOKUP($C191,projectList[],5,0))</f>
        <v/>
      </c>
      <c r="I191" s="114"/>
      <c r="J191" s="68"/>
      <c r="K191" s="68"/>
      <c r="L191" s="68"/>
      <c r="M191" s="68"/>
      <c r="N191" s="68"/>
      <c r="O191" s="68"/>
      <c r="P191" s="68"/>
      <c r="Q191" s="38" t="str">
        <f ca="1">IF(generic[[#This Row],[JOB '#]]="","",VLOOKUP(generic[[#This Row],[JOB '#]],projectList[],4,0))</f>
        <v/>
      </c>
      <c r="T191"/>
    </row>
    <row r="192" spans="1:20" s="8" customFormat="1" ht="69.95" customHeight="1" x14ac:dyDescent="0.2">
      <c r="A192" s="99" t="str">
        <f ca="1">Data!H192</f>
        <v/>
      </c>
      <c r="B192" s="99" t="str">
        <f ca="1">Data!I192</f>
        <v/>
      </c>
      <c r="C192" s="99" t="str">
        <f ca="1">Data!J192</f>
        <v/>
      </c>
      <c r="D192" s="99" t="str">
        <f ca="1">IF($C192="","",VLOOKUP($C192,projectList[],2,0))</f>
        <v/>
      </c>
      <c r="E192" s="99" t="str">
        <f ca="1">IF($C192="","",VLOOKUP($C192,projectList[],3,0))</f>
        <v/>
      </c>
      <c r="F192" s="99" t="str">
        <f ca="1">UPPER(IF($C192="","",
IF(OR($C192="DOWN",$C192="PARK",$C192="VACA",$C192="OFF",$C192="CC"),$C192,
IF($I192="","FULL LOAD OF ",IF(ISNUMBER($I192),$I192&amp;" TONS OF ","FULL LOAD OF "))&amp;
IF($J192="",VLOOKUP($C192,projectList[],4,0),$J192)&amp;
IF($K192="",""," - PO # "&amp;$K192)&amp;
IF($L192="",""," - "&amp;$L192)&amp;
IF($M192="",""," - LOT: "&amp;$M192)&amp;
IF($N192="","",", QTY: "&amp;$N192&amp;" TONS")&amp;
IF($O192="",""," - CONTACT: "&amp;$O192)
)))</f>
        <v/>
      </c>
      <c r="G192" s="99" t="str">
        <f ca="1">UPPER(IF($C192="","",IF($P192="",VLOOKUP($C192,projectList[],38,0) &amp; " " &amp; VLOOKUP($C192,projectList[],39,0) &amp; IF($F192="N/A",""," FL ") &amp;VLOOKUP($C192,projectList[],40,0),$P192)))</f>
        <v/>
      </c>
      <c r="H192" s="100" t="str">
        <f ca="1">IF($A192="","",VLOOKUP($C192,projectList[],5,0))</f>
        <v/>
      </c>
      <c r="I192" s="114"/>
      <c r="J192" s="68"/>
      <c r="K192" s="68"/>
      <c r="L192" s="68"/>
      <c r="M192" s="68"/>
      <c r="N192" s="68"/>
      <c r="O192" s="68"/>
      <c r="P192" s="68"/>
      <c r="Q192" s="38" t="str">
        <f ca="1">IF(generic[[#This Row],[JOB '#]]="","",VLOOKUP(generic[[#This Row],[JOB '#]],projectList[],4,0))</f>
        <v/>
      </c>
      <c r="T192"/>
    </row>
    <row r="193" spans="1:20" s="8" customFormat="1" ht="69.95" customHeight="1" x14ac:dyDescent="0.2">
      <c r="A193" s="99" t="str">
        <f ca="1">Data!H193</f>
        <v/>
      </c>
      <c r="B193" s="99" t="str">
        <f ca="1">Data!I193</f>
        <v/>
      </c>
      <c r="C193" s="99" t="str">
        <f ca="1">Data!J193</f>
        <v/>
      </c>
      <c r="D193" s="99" t="str">
        <f ca="1">IF($C193="","",VLOOKUP($C193,projectList[],2,0))</f>
        <v/>
      </c>
      <c r="E193" s="99" t="str">
        <f ca="1">IF($C193="","",VLOOKUP($C193,projectList[],3,0))</f>
        <v/>
      </c>
      <c r="F193" s="99" t="str">
        <f ca="1">UPPER(IF($C193="","",
IF(OR($C193="DOWN",$C193="PARK",$C193="VACA",$C193="OFF",$C193="CC"),$C193,
IF($I193="","FULL LOAD OF ",IF(ISNUMBER($I193),$I193&amp;" TONS OF ","FULL LOAD OF "))&amp;
IF($J193="",VLOOKUP($C193,projectList[],4,0),$J193)&amp;
IF($K193="",""," - PO # "&amp;$K193)&amp;
IF($L193="",""," - "&amp;$L193)&amp;
IF($M193="",""," - LOT: "&amp;$M193)&amp;
IF($N193="","",", QTY: "&amp;$N193&amp;" TONS")&amp;
IF($O193="",""," - CONTACT: "&amp;$O193)
)))</f>
        <v/>
      </c>
      <c r="G193" s="99" t="str">
        <f ca="1">UPPER(IF($C193="","",IF($P193="",VLOOKUP($C193,projectList[],38,0) &amp; " " &amp; VLOOKUP($C193,projectList[],39,0) &amp; IF($F193="N/A",""," FL ") &amp;VLOOKUP($C193,projectList[],40,0),$P193)))</f>
        <v/>
      </c>
      <c r="H193" s="100" t="str">
        <f ca="1">IF($A193="","",VLOOKUP($C193,projectList[],5,0))</f>
        <v/>
      </c>
      <c r="I193" s="114"/>
      <c r="J193" s="68"/>
      <c r="K193" s="68"/>
      <c r="L193" s="68"/>
      <c r="M193" s="68"/>
      <c r="N193" s="68"/>
      <c r="O193" s="68"/>
      <c r="P193" s="68"/>
      <c r="Q193" s="38" t="str">
        <f ca="1">IF(generic[[#This Row],[JOB '#]]="","",VLOOKUP(generic[[#This Row],[JOB '#]],projectList[],4,0))</f>
        <v/>
      </c>
      <c r="T193"/>
    </row>
    <row r="194" spans="1:20" s="8" customFormat="1" ht="69.95" customHeight="1" x14ac:dyDescent="0.2">
      <c r="A194" s="99" t="str">
        <f ca="1">Data!H194</f>
        <v/>
      </c>
      <c r="B194" s="99" t="str">
        <f ca="1">Data!I194</f>
        <v/>
      </c>
      <c r="C194" s="99" t="str">
        <f ca="1">Data!J194</f>
        <v/>
      </c>
      <c r="D194" s="99" t="str">
        <f ca="1">IF($C194="","",VLOOKUP($C194,projectList[],2,0))</f>
        <v/>
      </c>
      <c r="E194" s="99" t="str">
        <f ca="1">IF($C194="","",VLOOKUP($C194,projectList[],3,0))</f>
        <v/>
      </c>
      <c r="F194" s="99" t="str">
        <f ca="1">UPPER(IF($C194="","",
IF(OR($C194="DOWN",$C194="PARK",$C194="VACA",$C194="OFF",$C194="CC"),$C194,
IF($I194="","FULL LOAD OF ",IF(ISNUMBER($I194),$I194&amp;" TONS OF ","FULL LOAD OF "))&amp;
IF($J194="",VLOOKUP($C194,projectList[],4,0),$J194)&amp;
IF($K194="",""," - PO # "&amp;$K194)&amp;
IF($L194="",""," - "&amp;$L194)&amp;
IF($M194="",""," - LOT: "&amp;$M194)&amp;
IF($N194="","",", QTY: "&amp;$N194&amp;" TONS")&amp;
IF($O194="",""," - CONTACT: "&amp;$O194)
)))</f>
        <v/>
      </c>
      <c r="G194" s="99" t="str">
        <f ca="1">UPPER(IF($C194="","",IF($P194="",VLOOKUP($C194,projectList[],38,0) &amp; " " &amp; VLOOKUP($C194,projectList[],39,0) &amp; IF($F194="N/A",""," FL ") &amp;VLOOKUP($C194,projectList[],40,0),$P194)))</f>
        <v/>
      </c>
      <c r="H194" s="100" t="str">
        <f ca="1">IF($A194="","",VLOOKUP($C194,projectList[],5,0))</f>
        <v/>
      </c>
      <c r="I194" s="114"/>
      <c r="J194" s="68"/>
      <c r="K194" s="68"/>
      <c r="L194" s="68"/>
      <c r="M194" s="68"/>
      <c r="N194" s="68"/>
      <c r="O194" s="68"/>
      <c r="P194" s="68"/>
      <c r="Q194" s="38" t="str">
        <f ca="1">IF(generic[[#This Row],[JOB '#]]="","",VLOOKUP(generic[[#This Row],[JOB '#]],projectList[],4,0))</f>
        <v/>
      </c>
      <c r="T194"/>
    </row>
    <row r="195" spans="1:20" s="8" customFormat="1" ht="69.95" customHeight="1" x14ac:dyDescent="0.2">
      <c r="A195" s="99" t="str">
        <f ca="1">Data!H195</f>
        <v/>
      </c>
      <c r="B195" s="99" t="str">
        <f ca="1">Data!I195</f>
        <v/>
      </c>
      <c r="C195" s="99" t="str">
        <f ca="1">Data!J195</f>
        <v/>
      </c>
      <c r="D195" s="99" t="str">
        <f ca="1">IF($C195="","",VLOOKUP($C195,projectList[],2,0))</f>
        <v/>
      </c>
      <c r="E195" s="99" t="str">
        <f ca="1">IF($C195="","",VLOOKUP($C195,projectList[],3,0))</f>
        <v/>
      </c>
      <c r="F195" s="99" t="str">
        <f ca="1">UPPER(IF($C195="","",
IF(OR($C195="DOWN",$C195="PARK",$C195="VACA",$C195="OFF",$C195="CC"),$C195,
IF($I195="","FULL LOAD OF ",IF(ISNUMBER($I195),$I195&amp;" TONS OF ","FULL LOAD OF "))&amp;
IF($J195="",VLOOKUP($C195,projectList[],4,0),$J195)&amp;
IF($K195="",""," - PO # "&amp;$K195)&amp;
IF($L195="",""," - "&amp;$L195)&amp;
IF($M195="",""," - LOT: "&amp;$M195)&amp;
IF($N195="","",", QTY: "&amp;$N195&amp;" TONS")&amp;
IF($O195="",""," - CONTACT: "&amp;$O195)
)))</f>
        <v/>
      </c>
      <c r="G195" s="99" t="str">
        <f ca="1">UPPER(IF($C195="","",IF($P195="",VLOOKUP($C195,projectList[],38,0) &amp; " " &amp; VLOOKUP($C195,projectList[],39,0) &amp; IF($F195="N/A",""," FL ") &amp;VLOOKUP($C195,projectList[],40,0),$P195)))</f>
        <v/>
      </c>
      <c r="H195" s="100" t="str">
        <f ca="1">IF($A195="","",VLOOKUP($C195,projectList[],5,0))</f>
        <v/>
      </c>
      <c r="I195" s="114"/>
      <c r="J195" s="68"/>
      <c r="K195" s="68"/>
      <c r="L195" s="68"/>
      <c r="M195" s="68"/>
      <c r="N195" s="68"/>
      <c r="O195" s="68"/>
      <c r="P195" s="68"/>
      <c r="Q195" s="38" t="str">
        <f ca="1">IF(generic[[#This Row],[JOB '#]]="","",VLOOKUP(generic[[#This Row],[JOB '#]],projectList[],4,0))</f>
        <v/>
      </c>
      <c r="T195"/>
    </row>
    <row r="196" spans="1:20" s="8" customFormat="1" ht="69.95" customHeight="1" x14ac:dyDescent="0.2">
      <c r="A196" s="99" t="str">
        <f ca="1">Data!H196</f>
        <v/>
      </c>
      <c r="B196" s="99" t="str">
        <f ca="1">Data!I196</f>
        <v/>
      </c>
      <c r="C196" s="99" t="str">
        <f ca="1">Data!J196</f>
        <v/>
      </c>
      <c r="D196" s="99" t="str">
        <f ca="1">IF($C196="","",VLOOKUP($C196,projectList[],2,0))</f>
        <v/>
      </c>
      <c r="E196" s="99" t="str">
        <f ca="1">IF($C196="","",VLOOKUP($C196,projectList[],3,0))</f>
        <v/>
      </c>
      <c r="F196" s="99" t="str">
        <f ca="1">UPPER(IF($C196="","",
IF(OR($C196="DOWN",$C196="PARK",$C196="VACA",$C196="OFF",$C196="CC"),$C196,
IF($I196="","FULL LOAD OF ",IF(ISNUMBER($I196),$I196&amp;" TONS OF ","FULL LOAD OF "))&amp;
IF($J196="",VLOOKUP($C196,projectList[],4,0),$J196)&amp;
IF($K196="",""," - PO # "&amp;$K196)&amp;
IF($L196="",""," - "&amp;$L196)&amp;
IF($M196="",""," - LOT: "&amp;$M196)&amp;
IF($N196="","",", QTY: "&amp;$N196&amp;" TONS")&amp;
IF($O196="",""," - CONTACT: "&amp;$O196)
)))</f>
        <v/>
      </c>
      <c r="G196" s="99" t="str">
        <f ca="1">UPPER(IF($C196="","",IF($P196="",VLOOKUP($C196,projectList[],38,0) &amp; " " &amp; VLOOKUP($C196,projectList[],39,0) &amp; IF($F196="N/A",""," FL ") &amp;VLOOKUP($C196,projectList[],40,0),$P196)))</f>
        <v/>
      </c>
      <c r="H196" s="100" t="str">
        <f ca="1">IF($A196="","",VLOOKUP($C196,projectList[],5,0))</f>
        <v/>
      </c>
      <c r="I196" s="114"/>
      <c r="J196" s="68"/>
      <c r="K196" s="68"/>
      <c r="L196" s="68"/>
      <c r="M196" s="68"/>
      <c r="N196" s="68"/>
      <c r="O196" s="68"/>
      <c r="P196" s="68"/>
      <c r="Q196" s="38" t="str">
        <f ca="1">IF(generic[[#This Row],[JOB '#]]="","",VLOOKUP(generic[[#This Row],[JOB '#]],projectList[],4,0))</f>
        <v/>
      </c>
      <c r="T196"/>
    </row>
    <row r="197" spans="1:20" s="8" customFormat="1" ht="69.95" customHeight="1" x14ac:dyDescent="0.2">
      <c r="A197" s="99" t="str">
        <f ca="1">Data!H197</f>
        <v/>
      </c>
      <c r="B197" s="99" t="str">
        <f ca="1">Data!I197</f>
        <v/>
      </c>
      <c r="C197" s="99" t="str">
        <f ca="1">Data!J197</f>
        <v/>
      </c>
      <c r="D197" s="99" t="str">
        <f ca="1">IF($C197="","",VLOOKUP($C197,projectList[],2,0))</f>
        <v/>
      </c>
      <c r="E197" s="99" t="str">
        <f ca="1">IF($C197="","",VLOOKUP($C197,projectList[],3,0))</f>
        <v/>
      </c>
      <c r="F197" s="99" t="str">
        <f ca="1">UPPER(IF($C197="","",
IF(OR($C197="DOWN",$C197="PARK",$C197="VACA",$C197="OFF",$C197="CC"),$C197,
IF($I197="","FULL LOAD OF ",IF(ISNUMBER($I197),$I197&amp;" TONS OF ","FULL LOAD OF "))&amp;
IF($J197="",VLOOKUP($C197,projectList[],4,0),$J197)&amp;
IF($K197="",""," - PO # "&amp;$K197)&amp;
IF($L197="",""," - "&amp;$L197)&amp;
IF($M197="",""," - LOT: "&amp;$M197)&amp;
IF($N197="","",", QTY: "&amp;$N197&amp;" TONS")&amp;
IF($O197="",""," - CONTACT: "&amp;$O197)
)))</f>
        <v/>
      </c>
      <c r="G197" s="99" t="str">
        <f ca="1">UPPER(IF($C197="","",IF($P197="",VLOOKUP($C197,projectList[],38,0) &amp; " " &amp; VLOOKUP($C197,projectList[],39,0) &amp; IF($F197="N/A",""," FL ") &amp;VLOOKUP($C197,projectList[],40,0),$P197)))</f>
        <v/>
      </c>
      <c r="H197" s="100" t="str">
        <f ca="1">IF($A197="","",VLOOKUP($C197,projectList[],5,0))</f>
        <v/>
      </c>
      <c r="I197" s="114"/>
      <c r="J197" s="68"/>
      <c r="K197" s="68"/>
      <c r="L197" s="68"/>
      <c r="M197" s="68"/>
      <c r="N197" s="68"/>
      <c r="O197" s="68"/>
      <c r="P197" s="68"/>
      <c r="Q197" s="38" t="str">
        <f ca="1">IF(generic[[#This Row],[JOB '#]]="","",VLOOKUP(generic[[#This Row],[JOB '#]],projectList[],4,0))</f>
        <v/>
      </c>
      <c r="T197"/>
    </row>
    <row r="198" spans="1:20" s="8" customFormat="1" ht="69.95" customHeight="1" x14ac:dyDescent="0.2">
      <c r="A198" s="99" t="str">
        <f ca="1">Data!H198</f>
        <v/>
      </c>
      <c r="B198" s="99" t="str">
        <f ca="1">Data!I198</f>
        <v/>
      </c>
      <c r="C198" s="99" t="str">
        <f ca="1">Data!J198</f>
        <v/>
      </c>
      <c r="D198" s="99" t="str">
        <f ca="1">IF($C198="","",VLOOKUP($C198,projectList[],2,0))</f>
        <v/>
      </c>
      <c r="E198" s="99" t="str">
        <f ca="1">IF($C198="","",VLOOKUP($C198,projectList[],3,0))</f>
        <v/>
      </c>
      <c r="F198" s="99" t="str">
        <f ca="1">UPPER(IF($C198="","",
IF(OR($C198="DOWN",$C198="PARK",$C198="VACA",$C198="OFF",$C198="CC"),$C198,
IF($I198="","FULL LOAD OF ",IF(ISNUMBER($I198),$I198&amp;" TONS OF ","FULL LOAD OF "))&amp;
IF($J198="",VLOOKUP($C198,projectList[],4,0),$J198)&amp;
IF($K198="",""," - PO # "&amp;$K198)&amp;
IF($L198="",""," - "&amp;$L198)&amp;
IF($M198="",""," - LOT: "&amp;$M198)&amp;
IF($N198="","",", QTY: "&amp;$N198&amp;" TONS")&amp;
IF($O198="",""," - CONTACT: "&amp;$O198)
)))</f>
        <v/>
      </c>
      <c r="G198" s="99" t="str">
        <f ca="1">UPPER(IF($C198="","",IF($P198="",VLOOKUP($C198,projectList[],38,0) &amp; " " &amp; VLOOKUP($C198,projectList[],39,0) &amp; IF($F198="N/A",""," FL ") &amp;VLOOKUP($C198,projectList[],40,0),$P198)))</f>
        <v/>
      </c>
      <c r="H198" s="100" t="str">
        <f ca="1">IF($A198="","",VLOOKUP($C198,projectList[],5,0))</f>
        <v/>
      </c>
      <c r="I198" s="114"/>
      <c r="J198" s="68"/>
      <c r="K198" s="68"/>
      <c r="L198" s="68"/>
      <c r="M198" s="68"/>
      <c r="N198" s="68"/>
      <c r="O198" s="68"/>
      <c r="P198" s="68"/>
      <c r="Q198" s="38" t="str">
        <f ca="1">IF(generic[[#This Row],[JOB '#]]="","",VLOOKUP(generic[[#This Row],[JOB '#]],projectList[],4,0))</f>
        <v/>
      </c>
      <c r="T198"/>
    </row>
    <row r="199" spans="1:20" s="8" customFormat="1" ht="69.95" customHeight="1" x14ac:dyDescent="0.2">
      <c r="A199" s="99" t="str">
        <f ca="1">Data!H199</f>
        <v/>
      </c>
      <c r="B199" s="99" t="str">
        <f ca="1">Data!I199</f>
        <v/>
      </c>
      <c r="C199" s="99" t="str">
        <f ca="1">Data!J199</f>
        <v/>
      </c>
      <c r="D199" s="99" t="str">
        <f ca="1">IF($C199="","",VLOOKUP($C199,projectList[],2,0))</f>
        <v/>
      </c>
      <c r="E199" s="99" t="str">
        <f ca="1">IF($C199="","",VLOOKUP($C199,projectList[],3,0))</f>
        <v/>
      </c>
      <c r="F199" s="99" t="str">
        <f ca="1">UPPER(IF($C199="","",
IF(OR($C199="DOWN",$C199="PARK",$C199="VACA",$C199="OFF",$C199="CC"),$C199,
IF($I199="","FULL LOAD OF ",IF(ISNUMBER($I199),$I199&amp;" TONS OF ","FULL LOAD OF "))&amp;
IF($J199="",VLOOKUP($C199,projectList[],4,0),$J199)&amp;
IF($K199="",""," - PO # "&amp;$K199)&amp;
IF($L199="",""," - "&amp;$L199)&amp;
IF($M199="",""," - LOT: "&amp;$M199)&amp;
IF($N199="","",", QTY: "&amp;$N199&amp;" TONS")&amp;
IF($O199="",""," - CONTACT: "&amp;$O199)
)))</f>
        <v/>
      </c>
      <c r="G199" s="99" t="str">
        <f ca="1">UPPER(IF($C199="","",IF($P199="",VLOOKUP($C199,projectList[],38,0) &amp; " " &amp; VLOOKUP($C199,projectList[],39,0) &amp; IF($F199="N/A",""," FL ") &amp;VLOOKUP($C199,projectList[],40,0),$P199)))</f>
        <v/>
      </c>
      <c r="H199" s="100" t="str">
        <f ca="1">IF($A199="","",VLOOKUP($C199,projectList[],5,0))</f>
        <v/>
      </c>
      <c r="I199" s="114"/>
      <c r="J199" s="68"/>
      <c r="K199" s="68"/>
      <c r="L199" s="68"/>
      <c r="M199" s="68"/>
      <c r="N199" s="68"/>
      <c r="O199" s="68"/>
      <c r="P199" s="68"/>
      <c r="Q199" s="38" t="str">
        <f ca="1">IF(generic[[#This Row],[JOB '#]]="","",VLOOKUP(generic[[#This Row],[JOB '#]],projectList[],4,0))</f>
        <v/>
      </c>
      <c r="T199"/>
    </row>
    <row r="200" spans="1:20" s="8" customFormat="1" ht="69.95" customHeight="1" x14ac:dyDescent="0.2">
      <c r="A200" s="99" t="str">
        <f ca="1">Data!H200</f>
        <v/>
      </c>
      <c r="B200" s="99" t="str">
        <f ca="1">Data!I200</f>
        <v/>
      </c>
      <c r="C200" s="99" t="str">
        <f ca="1">Data!J200</f>
        <v/>
      </c>
      <c r="D200" s="99" t="str">
        <f ca="1">IF($C200="","",VLOOKUP($C200,projectList[],2,0))</f>
        <v/>
      </c>
      <c r="E200" s="99" t="str">
        <f ca="1">IF($C200="","",VLOOKUP($C200,projectList[],3,0))</f>
        <v/>
      </c>
      <c r="F200" s="99" t="str">
        <f ca="1">UPPER(IF($C200="","",
IF(OR($C200="DOWN",$C200="PARK",$C200="VACA",$C200="OFF",$C200="CC"),$C200,
IF($I200="","FULL LOAD OF ",IF(ISNUMBER($I200),$I200&amp;" TONS OF ","FULL LOAD OF "))&amp;
IF($J200="",VLOOKUP($C200,projectList[],4,0),$J200)&amp;
IF($K200="",""," - PO # "&amp;$K200)&amp;
IF($L200="",""," - "&amp;$L200)&amp;
IF($M200="",""," - LOT: "&amp;$M200)&amp;
IF($N200="","",", QTY: "&amp;$N200&amp;" TONS")&amp;
IF($O200="",""," - CONTACT: "&amp;$O200)
)))</f>
        <v/>
      </c>
      <c r="G200" s="99" t="str">
        <f ca="1">UPPER(IF($C200="","",IF($P200="",VLOOKUP($C200,projectList[],38,0) &amp; " " &amp; VLOOKUP($C200,projectList[],39,0) &amp; IF($F200="N/A",""," FL ") &amp;VLOOKUP($C200,projectList[],40,0),$P200)))</f>
        <v/>
      </c>
      <c r="H200" s="100" t="str">
        <f ca="1">IF($A200="","",VLOOKUP($C200,projectList[],5,0))</f>
        <v/>
      </c>
      <c r="I200" s="114"/>
      <c r="J200" s="68"/>
      <c r="K200" s="68"/>
      <c r="L200" s="68"/>
      <c r="M200" s="68"/>
      <c r="N200" s="68"/>
      <c r="O200" s="68"/>
      <c r="P200" s="68"/>
      <c r="Q200" s="38" t="str">
        <f ca="1">IF(generic[[#This Row],[JOB '#]]="","",VLOOKUP(generic[[#This Row],[JOB '#]],projectList[],4,0))</f>
        <v/>
      </c>
      <c r="T200"/>
    </row>
    <row r="201" spans="1:20" s="8" customFormat="1" ht="69.95" customHeight="1" x14ac:dyDescent="0.2">
      <c r="A201" s="99" t="str">
        <f ca="1">Data!H201</f>
        <v/>
      </c>
      <c r="B201" s="99" t="str">
        <f ca="1">Data!I201</f>
        <v/>
      </c>
      <c r="C201" s="99" t="str">
        <f ca="1">Data!J201</f>
        <v/>
      </c>
      <c r="D201" s="99" t="str">
        <f ca="1">IF($C201="","",VLOOKUP($C201,projectList[],2,0))</f>
        <v/>
      </c>
      <c r="E201" s="99" t="str">
        <f ca="1">IF($C201="","",VLOOKUP($C201,projectList[],3,0))</f>
        <v/>
      </c>
      <c r="F201" s="99" t="str">
        <f ca="1">UPPER(IF($C201="","",
IF(OR($C201="DOWN",$C201="PARK",$C201="VACA",$C201="OFF",$C201="CC"),$C201,
IF($I201="","FULL LOAD OF ",IF(ISNUMBER($I201),$I201&amp;" TONS OF ","FULL LOAD OF "))&amp;
IF($J201="",VLOOKUP($C201,projectList[],4,0),$J201)&amp;
IF($K201="",""," - PO # "&amp;$K201)&amp;
IF($L201="",""," - "&amp;$L201)&amp;
IF($M201="",""," - LOT: "&amp;$M201)&amp;
IF($N201="","",", QTY: "&amp;$N201&amp;" TONS")&amp;
IF($O201="",""," - CONTACT: "&amp;$O201)
)))</f>
        <v/>
      </c>
      <c r="G201" s="99" t="str">
        <f ca="1">UPPER(IF($C201="","",IF($P201="",VLOOKUP($C201,projectList[],38,0) &amp; " " &amp; VLOOKUP($C201,projectList[],39,0) &amp; IF($F201="N/A",""," FL ") &amp;VLOOKUP($C201,projectList[],40,0),$P201)))</f>
        <v/>
      </c>
      <c r="H201" s="100" t="str">
        <f ca="1">IF($A201="","",VLOOKUP($C201,projectList[],5,0))</f>
        <v/>
      </c>
      <c r="I201" s="114"/>
      <c r="J201" s="68"/>
      <c r="K201" s="68"/>
      <c r="L201" s="68"/>
      <c r="M201" s="68"/>
      <c r="N201" s="68"/>
      <c r="O201" s="68"/>
      <c r="P201" s="68"/>
      <c r="Q201" s="38" t="str">
        <f ca="1">IF(generic[[#This Row],[JOB '#]]="","",VLOOKUP(generic[[#This Row],[JOB '#]],projectList[],4,0))</f>
        <v/>
      </c>
      <c r="T201"/>
    </row>
    <row r="202" spans="1:20" s="8" customFormat="1" ht="69.95" customHeight="1" x14ac:dyDescent="0.2">
      <c r="A202" s="99" t="str">
        <f ca="1">Data!H202</f>
        <v/>
      </c>
      <c r="B202" s="99" t="str">
        <f ca="1">Data!I202</f>
        <v/>
      </c>
      <c r="C202" s="99" t="str">
        <f ca="1">Data!J202</f>
        <v/>
      </c>
      <c r="D202" s="99" t="str">
        <f ca="1">IF($C202="","",VLOOKUP($C202,projectList[],2,0))</f>
        <v/>
      </c>
      <c r="E202" s="99" t="str">
        <f ca="1">IF($C202="","",VLOOKUP($C202,projectList[],3,0))</f>
        <v/>
      </c>
      <c r="F202" s="99" t="str">
        <f ca="1">UPPER(IF($C202="","",
IF(OR($C202="DOWN",$C202="PARK",$C202="VACA",$C202="OFF",$C202="CC"),$C202,
IF($I202="","FULL LOAD OF ",IF(ISNUMBER($I202),$I202&amp;" TONS OF ","FULL LOAD OF "))&amp;
IF($J202="",VLOOKUP($C202,projectList[],4,0),$J202)&amp;
IF($K202="",""," - PO # "&amp;$K202)&amp;
IF($L202="",""," - "&amp;$L202)&amp;
IF($M202="",""," - LOT: "&amp;$M202)&amp;
IF($N202="","",", QTY: "&amp;$N202&amp;" TONS")&amp;
IF($O202="",""," - CONTACT: "&amp;$O202)
)))</f>
        <v/>
      </c>
      <c r="G202" s="99" t="str">
        <f ca="1">UPPER(IF($C202="","",IF($P202="",VLOOKUP($C202,projectList[],38,0) &amp; " " &amp; VLOOKUP($C202,projectList[],39,0) &amp; IF($F202="N/A",""," FL ") &amp;VLOOKUP($C202,projectList[],40,0),$P202)))</f>
        <v/>
      </c>
      <c r="H202" s="100" t="str">
        <f ca="1">IF($A202="","",VLOOKUP($C202,projectList[],5,0))</f>
        <v/>
      </c>
      <c r="I202" s="114"/>
      <c r="J202" s="68"/>
      <c r="K202" s="68"/>
      <c r="L202" s="68"/>
      <c r="M202" s="68"/>
      <c r="N202" s="68"/>
      <c r="O202" s="68"/>
      <c r="P202" s="68"/>
      <c r="Q202" s="38" t="str">
        <f ca="1">IF(generic[[#This Row],[JOB '#]]="","",VLOOKUP(generic[[#This Row],[JOB '#]],projectList[],4,0))</f>
        <v/>
      </c>
      <c r="T202"/>
    </row>
    <row r="203" spans="1:20" s="8" customFormat="1" ht="69.95" customHeight="1" x14ac:dyDescent="0.2">
      <c r="A203" s="99" t="str">
        <f ca="1">Data!H203</f>
        <v/>
      </c>
      <c r="B203" s="99" t="str">
        <f ca="1">Data!I203</f>
        <v/>
      </c>
      <c r="C203" s="99" t="str">
        <f ca="1">Data!J203</f>
        <v/>
      </c>
      <c r="D203" s="99" t="str">
        <f ca="1">IF($C203="","",VLOOKUP($C203,projectList[],2,0))</f>
        <v/>
      </c>
      <c r="E203" s="99" t="str">
        <f ca="1">IF($C203="","",VLOOKUP($C203,projectList[],3,0))</f>
        <v/>
      </c>
      <c r="F203" s="99" t="str">
        <f ca="1">UPPER(IF($C203="","",
IF(OR($C203="DOWN",$C203="PARK",$C203="VACA",$C203="OFF",$C203="CC"),$C203,
IF($I203="","FULL LOAD OF ",IF(ISNUMBER($I203),$I203&amp;" TONS OF ","FULL LOAD OF "))&amp;
IF($J203="",VLOOKUP($C203,projectList[],4,0),$J203)&amp;
IF($K203="",""," - PO # "&amp;$K203)&amp;
IF($L203="",""," - "&amp;$L203)&amp;
IF($M203="",""," - LOT: "&amp;$M203)&amp;
IF($N203="","",", QTY: "&amp;$N203&amp;" TONS")&amp;
IF($O203="",""," - CONTACT: "&amp;$O203)
)))</f>
        <v/>
      </c>
      <c r="G203" s="99" t="str">
        <f ca="1">UPPER(IF($C203="","",IF($P203="",VLOOKUP($C203,projectList[],38,0) &amp; " " &amp; VLOOKUP($C203,projectList[],39,0) &amp; IF($F203="N/A",""," FL ") &amp;VLOOKUP($C203,projectList[],40,0),$P203)))</f>
        <v/>
      </c>
      <c r="H203" s="100" t="str">
        <f ca="1">IF($A203="","",VLOOKUP($C203,projectList[],5,0))</f>
        <v/>
      </c>
      <c r="I203" s="114"/>
      <c r="J203" s="68"/>
      <c r="K203" s="68"/>
      <c r="L203" s="68"/>
      <c r="M203" s="68"/>
      <c r="N203" s="68"/>
      <c r="O203" s="68"/>
      <c r="P203" s="68"/>
      <c r="Q203" s="38" t="str">
        <f ca="1">IF(generic[[#This Row],[JOB '#]]="","",VLOOKUP(generic[[#This Row],[JOB '#]],projectList[],4,0))</f>
        <v/>
      </c>
      <c r="T203"/>
    </row>
    <row r="204" spans="1:20" s="8" customFormat="1" ht="69.95" customHeight="1" x14ac:dyDescent="0.2">
      <c r="A204" s="99" t="str">
        <f ca="1">Data!H204</f>
        <v/>
      </c>
      <c r="B204" s="99" t="str">
        <f ca="1">Data!I204</f>
        <v/>
      </c>
      <c r="C204" s="99" t="str">
        <f ca="1">Data!J204</f>
        <v/>
      </c>
      <c r="D204" s="99" t="str">
        <f ca="1">IF($C204="","",VLOOKUP($C204,projectList[],2,0))</f>
        <v/>
      </c>
      <c r="E204" s="99" t="str">
        <f ca="1">IF($C204="","",VLOOKUP($C204,projectList[],3,0))</f>
        <v/>
      </c>
      <c r="F204" s="99" t="str">
        <f ca="1">UPPER(IF($C204="","",
IF(OR($C204="DOWN",$C204="PARK",$C204="VACA",$C204="OFF",$C204="CC"),$C204,
IF($I204="","FULL LOAD OF ",IF(ISNUMBER($I204),$I204&amp;" TONS OF ","FULL LOAD OF "))&amp;
IF($J204="",VLOOKUP($C204,projectList[],4,0),$J204)&amp;
IF($K204="",""," - PO # "&amp;$K204)&amp;
IF($L204="",""," - "&amp;$L204)&amp;
IF($M204="",""," - LOT: "&amp;$M204)&amp;
IF($N204="","",", QTY: "&amp;$N204&amp;" TONS")&amp;
IF($O204="",""," - CONTACT: "&amp;$O204)
)))</f>
        <v/>
      </c>
      <c r="G204" s="99" t="str">
        <f ca="1">UPPER(IF($C204="","",IF($P204="",VLOOKUP($C204,projectList[],38,0) &amp; " " &amp; VLOOKUP($C204,projectList[],39,0) &amp; IF($F204="N/A",""," FL ") &amp;VLOOKUP($C204,projectList[],40,0),$P204)))</f>
        <v/>
      </c>
      <c r="H204" s="100" t="str">
        <f ca="1">IF($A204="","",VLOOKUP($C204,projectList[],5,0))</f>
        <v/>
      </c>
      <c r="I204" s="114"/>
      <c r="J204" s="68"/>
      <c r="K204" s="68"/>
      <c r="L204" s="68"/>
      <c r="M204" s="68"/>
      <c r="N204" s="68"/>
      <c r="O204" s="68"/>
      <c r="P204" s="68"/>
      <c r="Q204" s="38" t="str">
        <f ca="1">IF(generic[[#This Row],[JOB '#]]="","",VLOOKUP(generic[[#This Row],[JOB '#]],projectList[],4,0))</f>
        <v/>
      </c>
      <c r="T204"/>
    </row>
    <row r="205" spans="1:20" s="8" customFormat="1" ht="69.95" customHeight="1" x14ac:dyDescent="0.2">
      <c r="A205" s="99" t="str">
        <f ca="1">Data!H205</f>
        <v/>
      </c>
      <c r="B205" s="99" t="str">
        <f ca="1">Data!I205</f>
        <v/>
      </c>
      <c r="C205" s="99" t="str">
        <f ca="1">Data!J205</f>
        <v/>
      </c>
      <c r="D205" s="99" t="str">
        <f ca="1">IF($C205="","",VLOOKUP($C205,projectList[],2,0))</f>
        <v/>
      </c>
      <c r="E205" s="99" t="str">
        <f ca="1">IF($C205="","",VLOOKUP($C205,projectList[],3,0))</f>
        <v/>
      </c>
      <c r="F205" s="99" t="str">
        <f ca="1">UPPER(IF($C205="","",
IF(OR($C205="DOWN",$C205="PARK",$C205="VACA",$C205="OFF",$C205="CC"),$C205,
IF($I205="","FULL LOAD OF ",IF(ISNUMBER($I205),$I205&amp;" TONS OF ","FULL LOAD OF "))&amp;
IF($J205="",VLOOKUP($C205,projectList[],4,0),$J205)&amp;
IF($K205="",""," - PO # "&amp;$K205)&amp;
IF($L205="",""," - "&amp;$L205)&amp;
IF($M205="",""," - LOT: "&amp;$M205)&amp;
IF($N205="","",", QTY: "&amp;$N205&amp;" TONS")&amp;
IF($O205="",""," - CONTACT: "&amp;$O205)
)))</f>
        <v/>
      </c>
      <c r="G205" s="99" t="str">
        <f ca="1">UPPER(IF($C205="","",IF($P205="",VLOOKUP($C205,projectList[],38,0) &amp; " " &amp; VLOOKUP($C205,projectList[],39,0) &amp; IF($F205="N/A",""," FL ") &amp;VLOOKUP($C205,projectList[],40,0),$P205)))</f>
        <v/>
      </c>
      <c r="H205" s="100" t="str">
        <f ca="1">IF($A205="","",VLOOKUP($C205,projectList[],5,0))</f>
        <v/>
      </c>
      <c r="I205" s="114"/>
      <c r="J205" s="68"/>
      <c r="K205" s="68"/>
      <c r="L205" s="68"/>
      <c r="M205" s="68"/>
      <c r="N205" s="68"/>
      <c r="O205" s="68"/>
      <c r="P205" s="68"/>
      <c r="Q205" s="38" t="str">
        <f ca="1">IF(generic[[#This Row],[JOB '#]]="","",VLOOKUP(generic[[#This Row],[JOB '#]],projectList[],4,0))</f>
        <v/>
      </c>
      <c r="T205"/>
    </row>
    <row r="206" spans="1:20" s="8" customFormat="1" ht="69.95" customHeight="1" x14ac:dyDescent="0.2">
      <c r="A206" s="99" t="str">
        <f ca="1">Data!H206</f>
        <v/>
      </c>
      <c r="B206" s="99" t="str">
        <f ca="1">Data!I206</f>
        <v/>
      </c>
      <c r="C206" s="99" t="str">
        <f ca="1">Data!J206</f>
        <v/>
      </c>
      <c r="D206" s="99" t="str">
        <f ca="1">IF($C206="","",VLOOKUP($C206,projectList[],2,0))</f>
        <v/>
      </c>
      <c r="E206" s="99" t="str">
        <f ca="1">IF($C206="","",VLOOKUP($C206,projectList[],3,0))</f>
        <v/>
      </c>
      <c r="F206" s="99" t="str">
        <f ca="1">UPPER(IF($C206="","",
IF(OR($C206="DOWN",$C206="PARK",$C206="VACA",$C206="OFF",$C206="CC"),$C206,
IF($I206="","FULL LOAD OF ",IF(ISNUMBER($I206),$I206&amp;" TONS OF ","FULL LOAD OF "))&amp;
IF($J206="",VLOOKUP($C206,projectList[],4,0),$J206)&amp;
IF($K206="",""," - PO # "&amp;$K206)&amp;
IF($L206="",""," - "&amp;$L206)&amp;
IF($M206="",""," - LOT: "&amp;$M206)&amp;
IF($N206="","",", QTY: "&amp;$N206&amp;" TONS")&amp;
IF($O206="",""," - CONTACT: "&amp;$O206)
)))</f>
        <v/>
      </c>
      <c r="G206" s="99" t="str">
        <f ca="1">UPPER(IF($C206="","",IF($P206="",VLOOKUP($C206,projectList[],38,0) &amp; " " &amp; VLOOKUP($C206,projectList[],39,0) &amp; IF($F206="N/A",""," FL ") &amp;VLOOKUP($C206,projectList[],40,0),$P206)))</f>
        <v/>
      </c>
      <c r="H206" s="100" t="str">
        <f ca="1">IF($A206="","",VLOOKUP($C206,projectList[],5,0))</f>
        <v/>
      </c>
      <c r="I206" s="114"/>
      <c r="J206" s="68"/>
      <c r="K206" s="68"/>
      <c r="L206" s="68"/>
      <c r="M206" s="68"/>
      <c r="N206" s="68"/>
      <c r="O206" s="68"/>
      <c r="P206" s="68"/>
      <c r="Q206" s="38" t="str">
        <f ca="1">IF(generic[[#This Row],[JOB '#]]="","",VLOOKUP(generic[[#This Row],[JOB '#]],projectList[],4,0))</f>
        <v/>
      </c>
      <c r="T206"/>
    </row>
    <row r="207" spans="1:20" s="8" customFormat="1" ht="69.95" customHeight="1" x14ac:dyDescent="0.2">
      <c r="A207" s="99" t="str">
        <f ca="1">Data!H207</f>
        <v/>
      </c>
      <c r="B207" s="99" t="str">
        <f ca="1">Data!I207</f>
        <v/>
      </c>
      <c r="C207" s="99" t="str">
        <f ca="1">Data!J207</f>
        <v/>
      </c>
      <c r="D207" s="99" t="str">
        <f ca="1">IF($C207="","",VLOOKUP($C207,projectList[],2,0))</f>
        <v/>
      </c>
      <c r="E207" s="99" t="str">
        <f ca="1">IF($C207="","",VLOOKUP($C207,projectList[],3,0))</f>
        <v/>
      </c>
      <c r="F207" s="99" t="str">
        <f ca="1">UPPER(IF($C207="","",
IF(OR($C207="DOWN",$C207="PARK",$C207="VACA",$C207="OFF",$C207="CC"),$C207,
IF($I207="","FULL LOAD OF ",IF(ISNUMBER($I207),$I207&amp;" TONS OF ","FULL LOAD OF "))&amp;
IF($J207="",VLOOKUP($C207,projectList[],4,0),$J207)&amp;
IF($K207="",""," - PO # "&amp;$K207)&amp;
IF($L207="",""," - "&amp;$L207)&amp;
IF($M207="",""," - LOT: "&amp;$M207)&amp;
IF($N207="","",", QTY: "&amp;$N207&amp;" TONS")&amp;
IF($O207="",""," - CONTACT: "&amp;$O207)
)))</f>
        <v/>
      </c>
      <c r="G207" s="99" t="str">
        <f ca="1">UPPER(IF($C207="","",IF($P207="",VLOOKUP($C207,projectList[],38,0) &amp; " " &amp; VLOOKUP($C207,projectList[],39,0) &amp; IF($F207="N/A",""," FL ") &amp;VLOOKUP($C207,projectList[],40,0),$P207)))</f>
        <v/>
      </c>
      <c r="H207" s="100" t="str">
        <f ca="1">IF($A207="","",VLOOKUP($C207,projectList[],5,0))</f>
        <v/>
      </c>
      <c r="I207" s="114"/>
      <c r="J207" s="68"/>
      <c r="K207" s="68"/>
      <c r="L207" s="68"/>
      <c r="M207" s="68"/>
      <c r="N207" s="68"/>
      <c r="O207" s="68"/>
      <c r="P207" s="68"/>
      <c r="Q207" s="38" t="str">
        <f ca="1">IF(generic[[#This Row],[JOB '#]]="","",VLOOKUP(generic[[#This Row],[JOB '#]],projectList[],4,0))</f>
        <v/>
      </c>
      <c r="T207"/>
    </row>
    <row r="208" spans="1:20" s="8" customFormat="1" ht="69.95" customHeight="1" x14ac:dyDescent="0.2">
      <c r="A208" s="99" t="str">
        <f ca="1">Data!H208</f>
        <v/>
      </c>
      <c r="B208" s="99" t="str">
        <f ca="1">Data!I208</f>
        <v/>
      </c>
      <c r="C208" s="99" t="str">
        <f ca="1">Data!J208</f>
        <v/>
      </c>
      <c r="D208" s="99" t="str">
        <f ca="1">IF($C208="","",VLOOKUP($C208,projectList[],2,0))</f>
        <v/>
      </c>
      <c r="E208" s="99" t="str">
        <f ca="1">IF($C208="","",VLOOKUP($C208,projectList[],3,0))</f>
        <v/>
      </c>
      <c r="F208" s="99" t="str">
        <f ca="1">UPPER(IF($C208="","",
IF(OR($C208="DOWN",$C208="PARK",$C208="VACA",$C208="OFF",$C208="CC"),$C208,
IF($I208="","FULL LOAD OF ",IF(ISNUMBER($I208),$I208&amp;" TONS OF ","FULL LOAD OF "))&amp;
IF($J208="",VLOOKUP($C208,projectList[],4,0),$J208)&amp;
IF($K208="",""," - PO # "&amp;$K208)&amp;
IF($L208="",""," - "&amp;$L208)&amp;
IF($M208="",""," - LOT: "&amp;$M208)&amp;
IF($N208="","",", QTY: "&amp;$N208&amp;" TONS")&amp;
IF($O208="",""," - CONTACT: "&amp;$O208)
)))</f>
        <v/>
      </c>
      <c r="G208" s="99" t="str">
        <f ca="1">UPPER(IF($C208="","",IF($P208="",VLOOKUP($C208,projectList[],38,0) &amp; " " &amp; VLOOKUP($C208,projectList[],39,0) &amp; IF($F208="N/A",""," FL ") &amp;VLOOKUP($C208,projectList[],40,0),$P208)))</f>
        <v/>
      </c>
      <c r="H208" s="100" t="str">
        <f ca="1">IF($A208="","",VLOOKUP($C208,projectList[],5,0))</f>
        <v/>
      </c>
      <c r="I208" s="114"/>
      <c r="J208" s="68"/>
      <c r="K208" s="68"/>
      <c r="L208" s="68"/>
      <c r="M208" s="68"/>
      <c r="N208" s="68"/>
      <c r="O208" s="68"/>
      <c r="P208" s="68"/>
      <c r="Q208" s="38" t="str">
        <f ca="1">IF(generic[[#This Row],[JOB '#]]="","",VLOOKUP(generic[[#This Row],[JOB '#]],projectList[],4,0))</f>
        <v/>
      </c>
      <c r="T208"/>
    </row>
    <row r="209" spans="1:20" s="8" customFormat="1" ht="69.95" customHeight="1" x14ac:dyDescent="0.2">
      <c r="A209" s="99" t="str">
        <f ca="1">Data!H209</f>
        <v/>
      </c>
      <c r="B209" s="99" t="str">
        <f ca="1">Data!I209</f>
        <v/>
      </c>
      <c r="C209" s="99" t="str">
        <f ca="1">Data!J209</f>
        <v/>
      </c>
      <c r="D209" s="99" t="str">
        <f ca="1">IF($C209="","",VLOOKUP($C209,projectList[],2,0))</f>
        <v/>
      </c>
      <c r="E209" s="99" t="str">
        <f ca="1">IF($C209="","",VLOOKUP($C209,projectList[],3,0))</f>
        <v/>
      </c>
      <c r="F209" s="99" t="str">
        <f ca="1">UPPER(IF($C209="","",
IF(OR($C209="DOWN",$C209="PARK",$C209="VACA",$C209="OFF",$C209="CC"),$C209,
IF($I209="","FULL LOAD OF ",IF(ISNUMBER($I209),$I209&amp;" TONS OF ","FULL LOAD OF "))&amp;
IF($J209="",VLOOKUP($C209,projectList[],4,0),$J209)&amp;
IF($K209="",""," - PO # "&amp;$K209)&amp;
IF($L209="",""," - "&amp;$L209)&amp;
IF($M209="",""," - LOT: "&amp;$M209)&amp;
IF($N209="","",", QTY: "&amp;$N209&amp;" TONS")&amp;
IF($O209="",""," - CONTACT: "&amp;$O209)
)))</f>
        <v/>
      </c>
      <c r="G209" s="99" t="str">
        <f ca="1">UPPER(IF($C209="","",IF($P209="",VLOOKUP($C209,projectList[],38,0) &amp; " " &amp; VLOOKUP($C209,projectList[],39,0) &amp; IF($F209="N/A",""," FL ") &amp;VLOOKUP($C209,projectList[],40,0),$P209)))</f>
        <v/>
      </c>
      <c r="H209" s="100" t="str">
        <f ca="1">IF($A209="","",VLOOKUP($C209,projectList[],5,0))</f>
        <v/>
      </c>
      <c r="I209" s="114"/>
      <c r="J209" s="68"/>
      <c r="K209" s="68"/>
      <c r="L209" s="68"/>
      <c r="M209" s="68"/>
      <c r="N209" s="68"/>
      <c r="O209" s="68"/>
      <c r="P209" s="68"/>
      <c r="Q209" s="38" t="str">
        <f ca="1">IF(generic[[#This Row],[JOB '#]]="","",VLOOKUP(generic[[#This Row],[JOB '#]],projectList[],4,0))</f>
        <v/>
      </c>
      <c r="T209"/>
    </row>
    <row r="210" spans="1:20" s="8" customFormat="1" ht="69.95" customHeight="1" x14ac:dyDescent="0.2">
      <c r="A210" s="99" t="str">
        <f ca="1">Data!H210</f>
        <v/>
      </c>
      <c r="B210" s="99" t="str">
        <f ca="1">Data!I210</f>
        <v/>
      </c>
      <c r="C210" s="99" t="str">
        <f ca="1">Data!J210</f>
        <v/>
      </c>
      <c r="D210" s="99" t="str">
        <f ca="1">IF($C210="","",VLOOKUP($C210,projectList[],2,0))</f>
        <v/>
      </c>
      <c r="E210" s="99" t="str">
        <f ca="1">IF($C210="","",VLOOKUP($C210,projectList[],3,0))</f>
        <v/>
      </c>
      <c r="F210" s="99" t="str">
        <f ca="1">UPPER(IF($C210="","",
IF(OR($C210="DOWN",$C210="PARK",$C210="VACA",$C210="OFF",$C210="CC"),$C210,
IF($I210="","FULL LOAD OF ",IF(ISNUMBER($I210),$I210&amp;" TONS OF ","FULL LOAD OF "))&amp;
IF($J210="",VLOOKUP($C210,projectList[],4,0),$J210)&amp;
IF($K210="",""," - PO # "&amp;$K210)&amp;
IF($L210="",""," - "&amp;$L210)&amp;
IF($M210="",""," - LOT: "&amp;$M210)&amp;
IF($N210="","",", QTY: "&amp;$N210&amp;" TONS")&amp;
IF($O210="",""," - CONTACT: "&amp;$O210)
)))</f>
        <v/>
      </c>
      <c r="G210" s="99" t="str">
        <f ca="1">UPPER(IF($C210="","",IF($P210="",VLOOKUP($C210,projectList[],38,0) &amp; " " &amp; VLOOKUP($C210,projectList[],39,0) &amp; IF($F210="N/A",""," FL ") &amp;VLOOKUP($C210,projectList[],40,0),$P210)))</f>
        <v/>
      </c>
      <c r="H210" s="100" t="str">
        <f ca="1">IF($A210="","",VLOOKUP($C210,projectList[],5,0))</f>
        <v/>
      </c>
      <c r="I210" s="114"/>
      <c r="J210" s="68"/>
      <c r="K210" s="68"/>
      <c r="L210" s="68"/>
      <c r="M210" s="68"/>
      <c r="N210" s="68"/>
      <c r="O210" s="68"/>
      <c r="P210" s="68"/>
      <c r="Q210" s="38" t="str">
        <f ca="1">IF(generic[[#This Row],[JOB '#]]="","",VLOOKUP(generic[[#This Row],[JOB '#]],projectList[],4,0))</f>
        <v/>
      </c>
      <c r="T210"/>
    </row>
    <row r="211" spans="1:20" s="8" customFormat="1" ht="69.95" customHeight="1" x14ac:dyDescent="0.2">
      <c r="A211" s="99" t="str">
        <f ca="1">Data!H211</f>
        <v/>
      </c>
      <c r="B211" s="99" t="str">
        <f ca="1">Data!I211</f>
        <v/>
      </c>
      <c r="C211" s="99" t="str">
        <f ca="1">Data!J211</f>
        <v/>
      </c>
      <c r="D211" s="99" t="str">
        <f ca="1">IF($C211="","",VLOOKUP($C211,projectList[],2,0))</f>
        <v/>
      </c>
      <c r="E211" s="99" t="str">
        <f ca="1">IF($C211="","",VLOOKUP($C211,projectList[],3,0))</f>
        <v/>
      </c>
      <c r="F211" s="99" t="str">
        <f ca="1">UPPER(IF($C211="","",
IF(OR($C211="DOWN",$C211="PARK",$C211="VACA",$C211="OFF",$C211="CC"),$C211,
IF($I211="","FULL LOAD OF ",IF(ISNUMBER($I211),$I211&amp;" TONS OF ","FULL LOAD OF "))&amp;
IF($J211="",VLOOKUP($C211,projectList[],4,0),$J211)&amp;
IF($K211="",""," - PO # "&amp;$K211)&amp;
IF($L211="",""," - "&amp;$L211)&amp;
IF($M211="",""," - LOT: "&amp;$M211)&amp;
IF($N211="","",", QTY: "&amp;$N211&amp;" TONS")&amp;
IF($O211="",""," - CONTACT: "&amp;$O211)
)))</f>
        <v/>
      </c>
      <c r="G211" s="99" t="str">
        <f ca="1">UPPER(IF($C211="","",IF($P211="",VLOOKUP($C211,projectList[],38,0) &amp; " " &amp; VLOOKUP($C211,projectList[],39,0) &amp; IF($F211="N/A",""," FL ") &amp;VLOOKUP($C211,projectList[],40,0),$P211)))</f>
        <v/>
      </c>
      <c r="H211" s="100" t="str">
        <f ca="1">IF($A211="","",VLOOKUP($C211,projectList[],5,0))</f>
        <v/>
      </c>
      <c r="I211" s="114"/>
      <c r="J211" s="68"/>
      <c r="K211" s="68"/>
      <c r="L211" s="68"/>
      <c r="M211" s="68"/>
      <c r="N211" s="68"/>
      <c r="O211" s="68"/>
      <c r="P211" s="68"/>
      <c r="Q211" s="38" t="str">
        <f ca="1">IF(generic[[#This Row],[JOB '#]]="","",VLOOKUP(generic[[#This Row],[JOB '#]],projectList[],4,0))</f>
        <v/>
      </c>
      <c r="T211"/>
    </row>
    <row r="212" spans="1:20" s="8" customFormat="1" ht="69.95" customHeight="1" x14ac:dyDescent="0.2">
      <c r="A212" s="99" t="str">
        <f ca="1">Data!H212</f>
        <v/>
      </c>
      <c r="B212" s="99" t="str">
        <f ca="1">Data!I212</f>
        <v/>
      </c>
      <c r="C212" s="99" t="str">
        <f ca="1">Data!J212</f>
        <v/>
      </c>
      <c r="D212" s="99" t="str">
        <f ca="1">IF($C212="","",VLOOKUP($C212,projectList[],2,0))</f>
        <v/>
      </c>
      <c r="E212" s="99" t="str">
        <f ca="1">IF($C212="","",VLOOKUP($C212,projectList[],3,0))</f>
        <v/>
      </c>
      <c r="F212" s="99" t="str">
        <f ca="1">UPPER(IF($C212="","",
IF(OR($C212="DOWN",$C212="PARK",$C212="VACA",$C212="OFF",$C212="CC"),$C212,
IF($I212="","FULL LOAD OF ",IF(ISNUMBER($I212),$I212&amp;" TONS OF ","FULL LOAD OF "))&amp;
IF($J212="",VLOOKUP($C212,projectList[],4,0),$J212)&amp;
IF($K212="",""," - PO # "&amp;$K212)&amp;
IF($L212="",""," - "&amp;$L212)&amp;
IF($M212="",""," - LOT: "&amp;$M212)&amp;
IF($N212="","",", QTY: "&amp;$N212&amp;" TONS")&amp;
IF($O212="",""," - CONTACT: "&amp;$O212)
)))</f>
        <v/>
      </c>
      <c r="G212" s="99" t="str">
        <f ca="1">UPPER(IF($C212="","",IF($P212="",VLOOKUP($C212,projectList[],38,0) &amp; " " &amp; VLOOKUP($C212,projectList[],39,0) &amp; IF($F212="N/A",""," FL ") &amp;VLOOKUP($C212,projectList[],40,0),$P212)))</f>
        <v/>
      </c>
      <c r="H212" s="100" t="str">
        <f ca="1">IF($A212="","",VLOOKUP($C212,projectList[],5,0))</f>
        <v/>
      </c>
      <c r="I212" s="114"/>
      <c r="J212" s="68"/>
      <c r="K212" s="68"/>
      <c r="L212" s="68"/>
      <c r="M212" s="68"/>
      <c r="N212" s="68"/>
      <c r="O212" s="68"/>
      <c r="P212" s="68"/>
      <c r="Q212" s="38" t="str">
        <f ca="1">IF(generic[[#This Row],[JOB '#]]="","",VLOOKUP(generic[[#This Row],[JOB '#]],projectList[],4,0))</f>
        <v/>
      </c>
      <c r="T212"/>
    </row>
    <row r="213" spans="1:20" s="8" customFormat="1" ht="69.95" customHeight="1" x14ac:dyDescent="0.2">
      <c r="A213" s="99" t="str">
        <f ca="1">Data!H213</f>
        <v/>
      </c>
      <c r="B213" s="99" t="str">
        <f ca="1">Data!I213</f>
        <v/>
      </c>
      <c r="C213" s="99" t="str">
        <f ca="1">Data!J213</f>
        <v/>
      </c>
      <c r="D213" s="99" t="str">
        <f ca="1">IF($C213="","",VLOOKUP($C213,projectList[],2,0))</f>
        <v/>
      </c>
      <c r="E213" s="99" t="str">
        <f ca="1">IF($C213="","",VLOOKUP($C213,projectList[],3,0))</f>
        <v/>
      </c>
      <c r="F213" s="99" t="str">
        <f ca="1">UPPER(IF($C213="","",
IF(OR($C213="DOWN",$C213="PARK",$C213="VACA",$C213="OFF",$C213="CC"),$C213,
IF($I213="","FULL LOAD OF ",IF(ISNUMBER($I213),$I213&amp;" TONS OF ","FULL LOAD OF "))&amp;
IF($J213="",VLOOKUP($C213,projectList[],4,0),$J213)&amp;
IF($K213="",""," - PO # "&amp;$K213)&amp;
IF($L213="",""," - "&amp;$L213)&amp;
IF($M213="",""," - LOT: "&amp;$M213)&amp;
IF($N213="","",", QTY: "&amp;$N213&amp;" TONS")&amp;
IF($O213="",""," - CONTACT: "&amp;$O213)
)))</f>
        <v/>
      </c>
      <c r="G213" s="99" t="str">
        <f ca="1">UPPER(IF($C213="","",IF($P213="",VLOOKUP($C213,projectList[],38,0) &amp; " " &amp; VLOOKUP($C213,projectList[],39,0) &amp; IF($F213="N/A",""," FL ") &amp;VLOOKUP($C213,projectList[],40,0),$P213)))</f>
        <v/>
      </c>
      <c r="H213" s="100" t="str">
        <f ca="1">IF($A213="","",VLOOKUP($C213,projectList[],5,0))</f>
        <v/>
      </c>
      <c r="I213" s="114"/>
      <c r="J213" s="68"/>
      <c r="K213" s="68"/>
      <c r="L213" s="68"/>
      <c r="M213" s="68"/>
      <c r="N213" s="68"/>
      <c r="O213" s="68"/>
      <c r="P213" s="68"/>
      <c r="Q213" s="38" t="str">
        <f ca="1">IF(generic[[#This Row],[JOB '#]]="","",VLOOKUP(generic[[#This Row],[JOB '#]],projectList[],4,0))</f>
        <v/>
      </c>
      <c r="T213"/>
    </row>
    <row r="214" spans="1:20" s="8" customFormat="1" ht="69.95" customHeight="1" x14ac:dyDescent="0.2">
      <c r="A214" s="99" t="str">
        <f ca="1">Data!H214</f>
        <v/>
      </c>
      <c r="B214" s="99" t="str">
        <f ca="1">Data!I214</f>
        <v/>
      </c>
      <c r="C214" s="99" t="str">
        <f ca="1">Data!J214</f>
        <v/>
      </c>
      <c r="D214" s="99" t="str">
        <f ca="1">IF($C214="","",VLOOKUP($C214,projectList[],2,0))</f>
        <v/>
      </c>
      <c r="E214" s="99" t="str">
        <f ca="1">IF($C214="","",VLOOKUP($C214,projectList[],3,0))</f>
        <v/>
      </c>
      <c r="F214" s="99" t="str">
        <f ca="1">UPPER(IF($C214="","",
IF(OR($C214="DOWN",$C214="PARK",$C214="VACA",$C214="OFF",$C214="CC"),$C214,
IF($I214="","FULL LOAD OF ",IF(ISNUMBER($I214),$I214&amp;" TONS OF ","FULL LOAD OF "))&amp;
IF($J214="",VLOOKUP($C214,projectList[],4,0),$J214)&amp;
IF($K214="",""," - PO # "&amp;$K214)&amp;
IF($L214="",""," - "&amp;$L214)&amp;
IF($M214="",""," - LOT: "&amp;$M214)&amp;
IF($N214="","",", QTY: "&amp;$N214&amp;" TONS")&amp;
IF($O214="",""," - CONTACT: "&amp;$O214)
)))</f>
        <v/>
      </c>
      <c r="G214" s="99" t="str">
        <f ca="1">UPPER(IF($C214="","",IF($P214="",VLOOKUP($C214,projectList[],38,0) &amp; " " &amp; VLOOKUP($C214,projectList[],39,0) &amp; IF($F214="N/A",""," FL ") &amp;VLOOKUP($C214,projectList[],40,0),$P214)))</f>
        <v/>
      </c>
      <c r="H214" s="100" t="str">
        <f ca="1">IF($A214="","",VLOOKUP($C214,projectList[],5,0))</f>
        <v/>
      </c>
      <c r="I214" s="114"/>
      <c r="J214" s="68"/>
      <c r="K214" s="68"/>
      <c r="L214" s="68"/>
      <c r="M214" s="68"/>
      <c r="N214" s="68"/>
      <c r="O214" s="68"/>
      <c r="P214" s="68"/>
      <c r="Q214" s="38" t="str">
        <f ca="1">IF(generic[[#This Row],[JOB '#]]="","",VLOOKUP(generic[[#This Row],[JOB '#]],projectList[],4,0))</f>
        <v/>
      </c>
      <c r="T214"/>
    </row>
    <row r="215" spans="1:20" s="8" customFormat="1" ht="69.95" customHeight="1" x14ac:dyDescent="0.2">
      <c r="A215" s="99" t="str">
        <f ca="1">Data!H215</f>
        <v/>
      </c>
      <c r="B215" s="99" t="str">
        <f ca="1">Data!I215</f>
        <v/>
      </c>
      <c r="C215" s="99" t="str">
        <f ca="1">Data!J215</f>
        <v/>
      </c>
      <c r="D215" s="99" t="str">
        <f ca="1">IF($C215="","",VLOOKUP($C215,projectList[],2,0))</f>
        <v/>
      </c>
      <c r="E215" s="99" t="str">
        <f ca="1">IF($C215="","",VLOOKUP($C215,projectList[],3,0))</f>
        <v/>
      </c>
      <c r="F215" s="99" t="str">
        <f ca="1">UPPER(IF($C215="","",
IF(OR($C215="DOWN",$C215="PARK",$C215="VACA",$C215="OFF",$C215="CC"),$C215,
IF($I215="","FULL LOAD OF ",IF(ISNUMBER($I215),$I215&amp;" TONS OF ","FULL LOAD OF "))&amp;
IF($J215="",VLOOKUP($C215,projectList[],4,0),$J215)&amp;
IF($K215="",""," - PO # "&amp;$K215)&amp;
IF($L215="",""," - "&amp;$L215)&amp;
IF($M215="",""," - LOT: "&amp;$M215)&amp;
IF($N215="","",", QTY: "&amp;$N215&amp;" TONS")&amp;
IF($O215="",""," - CONTACT: "&amp;$O215)
)))</f>
        <v/>
      </c>
      <c r="G215" s="99" t="str">
        <f ca="1">UPPER(IF($C215="","",IF($P215="",VLOOKUP($C215,projectList[],38,0) &amp; " " &amp; VLOOKUP($C215,projectList[],39,0) &amp; IF($F215="N/A",""," FL ") &amp;VLOOKUP($C215,projectList[],40,0),$P215)))</f>
        <v/>
      </c>
      <c r="H215" s="100" t="str">
        <f ca="1">IF($A215="","",VLOOKUP($C215,projectList[],5,0))</f>
        <v/>
      </c>
      <c r="I215" s="114"/>
      <c r="J215" s="68"/>
      <c r="K215" s="68"/>
      <c r="L215" s="68"/>
      <c r="M215" s="68"/>
      <c r="N215" s="68"/>
      <c r="O215" s="68"/>
      <c r="P215" s="68"/>
      <c r="Q215" s="38" t="str">
        <f ca="1">IF(generic[[#This Row],[JOB '#]]="","",VLOOKUP(generic[[#This Row],[JOB '#]],projectList[],4,0))</f>
        <v/>
      </c>
      <c r="T215"/>
    </row>
    <row r="216" spans="1:20" s="8" customFormat="1" ht="69.95" customHeight="1" x14ac:dyDescent="0.2">
      <c r="A216" s="99" t="str">
        <f ca="1">Data!H216</f>
        <v/>
      </c>
      <c r="B216" s="99" t="str">
        <f ca="1">Data!I216</f>
        <v/>
      </c>
      <c r="C216" s="99" t="str">
        <f ca="1">Data!J216</f>
        <v/>
      </c>
      <c r="D216" s="99" t="str">
        <f ca="1">IF($C216="","",VLOOKUP($C216,projectList[],2,0))</f>
        <v/>
      </c>
      <c r="E216" s="99" t="str">
        <f ca="1">IF($C216="","",VLOOKUP($C216,projectList[],3,0))</f>
        <v/>
      </c>
      <c r="F216" s="99" t="str">
        <f ca="1">UPPER(IF($C216="","",
IF(OR($C216="DOWN",$C216="PARK",$C216="VACA",$C216="OFF",$C216="CC"),$C216,
IF($I216="","FULL LOAD OF ",IF(ISNUMBER($I216),$I216&amp;" TONS OF ","FULL LOAD OF "))&amp;
IF($J216="",VLOOKUP($C216,projectList[],4,0),$J216)&amp;
IF($K216="",""," - PO # "&amp;$K216)&amp;
IF($L216="",""," - "&amp;$L216)&amp;
IF($M216="",""," - LOT: "&amp;$M216)&amp;
IF($N216="","",", QTY: "&amp;$N216&amp;" TONS")&amp;
IF($O216="",""," - CONTACT: "&amp;$O216)
)))</f>
        <v/>
      </c>
      <c r="G216" s="99" t="str">
        <f ca="1">UPPER(IF($C216="","",IF($P216="",VLOOKUP($C216,projectList[],38,0) &amp; " " &amp; VLOOKUP($C216,projectList[],39,0) &amp; IF($F216="N/A",""," FL ") &amp;VLOOKUP($C216,projectList[],40,0),$P216)))</f>
        <v/>
      </c>
      <c r="H216" s="100" t="str">
        <f ca="1">IF($A216="","",VLOOKUP($C216,projectList[],5,0))</f>
        <v/>
      </c>
      <c r="I216" s="114"/>
      <c r="J216" s="68"/>
      <c r="K216" s="68"/>
      <c r="L216" s="68"/>
      <c r="M216" s="68"/>
      <c r="N216" s="68"/>
      <c r="O216" s="68"/>
      <c r="P216" s="68"/>
      <c r="Q216" s="38" t="str">
        <f ca="1">IF(generic[[#This Row],[JOB '#]]="","",VLOOKUP(generic[[#This Row],[JOB '#]],projectList[],4,0))</f>
        <v/>
      </c>
      <c r="T216"/>
    </row>
    <row r="217" spans="1:20" s="8" customFormat="1" ht="69.95" customHeight="1" x14ac:dyDescent="0.2">
      <c r="A217" s="99" t="str">
        <f ca="1">Data!H217</f>
        <v/>
      </c>
      <c r="B217" s="99" t="str">
        <f ca="1">Data!I217</f>
        <v/>
      </c>
      <c r="C217" s="99" t="str">
        <f ca="1">Data!J217</f>
        <v/>
      </c>
      <c r="D217" s="99" t="str">
        <f ca="1">IF($C217="","",VLOOKUP($C217,projectList[],2,0))</f>
        <v/>
      </c>
      <c r="E217" s="99" t="str">
        <f ca="1">IF($C217="","",VLOOKUP($C217,projectList[],3,0))</f>
        <v/>
      </c>
      <c r="F217" s="99" t="str">
        <f ca="1">UPPER(IF($C217="","",
IF(OR($C217="DOWN",$C217="PARK",$C217="VACA",$C217="OFF",$C217="CC"),$C217,
IF($I217="","FULL LOAD OF ",IF(ISNUMBER($I217),$I217&amp;" TONS OF ","FULL LOAD OF "))&amp;
IF($J217="",VLOOKUP($C217,projectList[],4,0),$J217)&amp;
IF($K217="",""," - PO # "&amp;$K217)&amp;
IF($L217="",""," - "&amp;$L217)&amp;
IF($M217="",""," - LOT: "&amp;$M217)&amp;
IF($N217="","",", QTY: "&amp;$N217&amp;" TONS")&amp;
IF($O217="",""," - CONTACT: "&amp;$O217)
)))</f>
        <v/>
      </c>
      <c r="G217" s="99" t="str">
        <f ca="1">UPPER(IF($C217="","",IF($P217="",VLOOKUP($C217,projectList[],38,0) &amp; " " &amp; VLOOKUP($C217,projectList[],39,0) &amp; IF($F217="N/A",""," FL ") &amp;VLOOKUP($C217,projectList[],40,0),$P217)))</f>
        <v/>
      </c>
      <c r="H217" s="100" t="str">
        <f ca="1">IF($A217="","",VLOOKUP($C217,projectList[],5,0))</f>
        <v/>
      </c>
      <c r="I217" s="114"/>
      <c r="J217" s="68"/>
      <c r="K217" s="68"/>
      <c r="L217" s="68"/>
      <c r="M217" s="68"/>
      <c r="N217" s="68"/>
      <c r="O217" s="68"/>
      <c r="P217" s="68"/>
      <c r="Q217" s="38" t="str">
        <f ca="1">IF(generic[[#This Row],[JOB '#]]="","",VLOOKUP(generic[[#This Row],[JOB '#]],projectList[],4,0))</f>
        <v/>
      </c>
      <c r="T217"/>
    </row>
    <row r="218" spans="1:20" s="8" customFormat="1" ht="69.95" customHeight="1" x14ac:dyDescent="0.2">
      <c r="A218" s="99" t="str">
        <f ca="1">Data!H218</f>
        <v/>
      </c>
      <c r="B218" s="99" t="str">
        <f ca="1">Data!I218</f>
        <v/>
      </c>
      <c r="C218" s="99" t="str">
        <f ca="1">Data!J218</f>
        <v/>
      </c>
      <c r="D218" s="99" t="str">
        <f ca="1">IF($C218="","",VLOOKUP($C218,projectList[],2,0))</f>
        <v/>
      </c>
      <c r="E218" s="99" t="str">
        <f ca="1">IF($C218="","",VLOOKUP($C218,projectList[],3,0))</f>
        <v/>
      </c>
      <c r="F218" s="99" t="str">
        <f ca="1">UPPER(IF($C218="","",
IF(OR($C218="DOWN",$C218="PARK",$C218="VACA",$C218="OFF",$C218="CC"),$C218,
IF($I218="","FULL LOAD OF ",IF(ISNUMBER($I218),$I218&amp;" TONS OF ","FULL LOAD OF "))&amp;
IF($J218="",VLOOKUP($C218,projectList[],4,0),$J218)&amp;
IF($K218="",""," - PO # "&amp;$K218)&amp;
IF($L218="",""," - "&amp;$L218)&amp;
IF($M218="",""," - LOT: "&amp;$M218)&amp;
IF($N218="","",", QTY: "&amp;$N218&amp;" TONS")&amp;
IF($O218="",""," - CONTACT: "&amp;$O218)
)))</f>
        <v/>
      </c>
      <c r="G218" s="99" t="str">
        <f ca="1">UPPER(IF($C218="","",IF($P218="",VLOOKUP($C218,projectList[],38,0) &amp; " " &amp; VLOOKUP($C218,projectList[],39,0) &amp; IF($F218="N/A",""," FL ") &amp;VLOOKUP($C218,projectList[],40,0),$P218)))</f>
        <v/>
      </c>
      <c r="H218" s="100" t="str">
        <f ca="1">IF($A218="","",VLOOKUP($C218,projectList[],5,0))</f>
        <v/>
      </c>
      <c r="I218" s="114"/>
      <c r="J218" s="68"/>
      <c r="K218" s="68"/>
      <c r="L218" s="68"/>
      <c r="M218" s="68"/>
      <c r="N218" s="68"/>
      <c r="O218" s="68"/>
      <c r="P218" s="68"/>
      <c r="Q218" s="38" t="str">
        <f ca="1">IF(generic[[#This Row],[JOB '#]]="","",VLOOKUP(generic[[#This Row],[JOB '#]],projectList[],4,0))</f>
        <v/>
      </c>
      <c r="T218"/>
    </row>
    <row r="219" spans="1:20" s="8" customFormat="1" ht="69.95" customHeight="1" x14ac:dyDescent="0.2">
      <c r="A219" s="99" t="str">
        <f ca="1">Data!H219</f>
        <v/>
      </c>
      <c r="B219" s="99" t="str">
        <f ca="1">Data!I219</f>
        <v/>
      </c>
      <c r="C219" s="99" t="str">
        <f ca="1">Data!J219</f>
        <v/>
      </c>
      <c r="D219" s="99" t="str">
        <f ca="1">IF($C219="","",VLOOKUP($C219,projectList[],2,0))</f>
        <v/>
      </c>
      <c r="E219" s="99" t="str">
        <f ca="1">IF($C219="","",VLOOKUP($C219,projectList[],3,0))</f>
        <v/>
      </c>
      <c r="F219" s="99" t="str">
        <f ca="1">UPPER(IF($C219="","",
IF(OR($C219="DOWN",$C219="PARK",$C219="VACA",$C219="OFF",$C219="CC"),$C219,
IF($I219="","FULL LOAD OF ",IF(ISNUMBER($I219),$I219&amp;" TONS OF ","FULL LOAD OF "))&amp;
IF($J219="",VLOOKUP($C219,projectList[],4,0),$J219)&amp;
IF($K219="",""," - PO # "&amp;$K219)&amp;
IF($L219="",""," - "&amp;$L219)&amp;
IF($M219="",""," - LOT: "&amp;$M219)&amp;
IF($N219="","",", QTY: "&amp;$N219&amp;" TONS")&amp;
IF($O219="",""," - CONTACT: "&amp;$O219)
)))</f>
        <v/>
      </c>
      <c r="G219" s="99" t="str">
        <f ca="1">UPPER(IF($C219="","",IF($P219="",VLOOKUP($C219,projectList[],38,0) &amp; " " &amp; VLOOKUP($C219,projectList[],39,0) &amp; IF($F219="N/A",""," FL ") &amp;VLOOKUP($C219,projectList[],40,0),$P219)))</f>
        <v/>
      </c>
      <c r="H219" s="100" t="str">
        <f ca="1">IF($A219="","",VLOOKUP($C219,projectList[],5,0))</f>
        <v/>
      </c>
      <c r="I219" s="114"/>
      <c r="J219" s="68"/>
      <c r="K219" s="68"/>
      <c r="L219" s="68"/>
      <c r="M219" s="68"/>
      <c r="N219" s="68"/>
      <c r="O219" s="68"/>
      <c r="P219" s="68"/>
      <c r="Q219" s="38" t="str">
        <f ca="1">IF(generic[[#This Row],[JOB '#]]="","",VLOOKUP(generic[[#This Row],[JOB '#]],projectList[],4,0))</f>
        <v/>
      </c>
      <c r="T219"/>
    </row>
    <row r="220" spans="1:20" s="8" customFormat="1" ht="69.95" customHeight="1" x14ac:dyDescent="0.2">
      <c r="A220" s="99" t="str">
        <f ca="1">Data!H220</f>
        <v/>
      </c>
      <c r="B220" s="99" t="str">
        <f ca="1">Data!I220</f>
        <v/>
      </c>
      <c r="C220" s="99" t="str">
        <f ca="1">Data!J220</f>
        <v/>
      </c>
      <c r="D220" s="99" t="str">
        <f ca="1">IF($C220="","",VLOOKUP($C220,projectList[],2,0))</f>
        <v/>
      </c>
      <c r="E220" s="99" t="str">
        <f ca="1">IF($C220="","",VLOOKUP($C220,projectList[],3,0))</f>
        <v/>
      </c>
      <c r="F220" s="99" t="str">
        <f ca="1">UPPER(IF($C220="","",
IF(OR($C220="DOWN",$C220="PARK",$C220="VACA",$C220="OFF",$C220="CC"),$C220,
IF($I220="","FULL LOAD OF ",IF(ISNUMBER($I220),$I220&amp;" TONS OF ","FULL LOAD OF "))&amp;
IF($J220="",VLOOKUP($C220,projectList[],4,0),$J220)&amp;
IF($K220="",""," - PO # "&amp;$K220)&amp;
IF($L220="",""," - "&amp;$L220)&amp;
IF($M220="",""," - LOT: "&amp;$M220)&amp;
IF($N220="","",", QTY: "&amp;$N220&amp;" TONS")&amp;
IF($O220="",""," - CONTACT: "&amp;$O220)
)))</f>
        <v/>
      </c>
      <c r="G220" s="99" t="str">
        <f ca="1">UPPER(IF($C220="","",IF($P220="",VLOOKUP($C220,projectList[],38,0) &amp; " " &amp; VLOOKUP($C220,projectList[],39,0) &amp; IF($F220="N/A",""," FL ") &amp;VLOOKUP($C220,projectList[],40,0),$P220)))</f>
        <v/>
      </c>
      <c r="H220" s="100" t="str">
        <f ca="1">IF($A220="","",VLOOKUP($C220,projectList[],5,0))</f>
        <v/>
      </c>
      <c r="I220" s="114"/>
      <c r="J220" s="68"/>
      <c r="K220" s="68"/>
      <c r="L220" s="68"/>
      <c r="M220" s="68"/>
      <c r="N220" s="68"/>
      <c r="O220" s="68"/>
      <c r="P220" s="68"/>
      <c r="Q220" s="38" t="str">
        <f ca="1">IF(generic[[#This Row],[JOB '#]]="","",VLOOKUP(generic[[#This Row],[JOB '#]],projectList[],4,0))</f>
        <v/>
      </c>
      <c r="T220"/>
    </row>
    <row r="221" spans="1:20" s="8" customFormat="1" ht="69.95" customHeight="1" x14ac:dyDescent="0.2">
      <c r="A221" s="99" t="str">
        <f ca="1">Data!H221</f>
        <v/>
      </c>
      <c r="B221" s="99" t="str">
        <f ca="1">Data!I221</f>
        <v/>
      </c>
      <c r="C221" s="99" t="str">
        <f ca="1">Data!J221</f>
        <v/>
      </c>
      <c r="D221" s="99" t="str">
        <f ca="1">IF($C221="","",VLOOKUP($C221,projectList[],2,0))</f>
        <v/>
      </c>
      <c r="E221" s="99" t="str">
        <f ca="1">IF($C221="","",VLOOKUP($C221,projectList[],3,0))</f>
        <v/>
      </c>
      <c r="F221" s="99" t="str">
        <f ca="1">UPPER(IF($C221="","",
IF(OR($C221="DOWN",$C221="PARK",$C221="VACA",$C221="OFF",$C221="CC"),$C221,
IF($I221="","FULL LOAD OF ",IF(ISNUMBER($I221),$I221&amp;" TONS OF ","FULL LOAD OF "))&amp;
IF($J221="",VLOOKUP($C221,projectList[],4,0),$J221)&amp;
IF($K221="",""," - PO # "&amp;$K221)&amp;
IF($L221="",""," - "&amp;$L221)&amp;
IF($M221="",""," - LOT: "&amp;$M221)&amp;
IF($N221="","",", QTY: "&amp;$N221&amp;" TONS")&amp;
IF($O221="",""," - CONTACT: "&amp;$O221)
)))</f>
        <v/>
      </c>
      <c r="G221" s="99" t="str">
        <f ca="1">UPPER(IF($C221="","",IF($P221="",VLOOKUP($C221,projectList[],38,0) &amp; " " &amp; VLOOKUP($C221,projectList[],39,0) &amp; IF($F221="N/A",""," FL ") &amp;VLOOKUP($C221,projectList[],40,0),$P221)))</f>
        <v/>
      </c>
      <c r="H221" s="100" t="str">
        <f ca="1">IF($A221="","",VLOOKUP($C221,projectList[],5,0))</f>
        <v/>
      </c>
      <c r="I221" s="114"/>
      <c r="J221" s="68"/>
      <c r="K221" s="68"/>
      <c r="L221" s="68"/>
      <c r="M221" s="68"/>
      <c r="N221" s="68"/>
      <c r="O221" s="68"/>
      <c r="P221" s="68"/>
      <c r="Q221" s="38" t="str">
        <f ca="1">IF(generic[[#This Row],[JOB '#]]="","",VLOOKUP(generic[[#This Row],[JOB '#]],projectList[],4,0))</f>
        <v/>
      </c>
      <c r="T221"/>
    </row>
    <row r="222" spans="1:20" s="8" customFormat="1" ht="69.95" customHeight="1" x14ac:dyDescent="0.2">
      <c r="A222" s="99" t="str">
        <f ca="1">Data!H222</f>
        <v/>
      </c>
      <c r="B222" s="99" t="str">
        <f ca="1">Data!I222</f>
        <v/>
      </c>
      <c r="C222" s="99" t="str">
        <f ca="1">Data!J222</f>
        <v/>
      </c>
      <c r="D222" s="99" t="str">
        <f ca="1">IF($C222="","",VLOOKUP($C222,projectList[],2,0))</f>
        <v/>
      </c>
      <c r="E222" s="99" t="str">
        <f ca="1">IF($C222="","",VLOOKUP($C222,projectList[],3,0))</f>
        <v/>
      </c>
      <c r="F222" s="99" t="str">
        <f ca="1">UPPER(IF($C222="","",
IF(OR($C222="DOWN",$C222="PARK",$C222="VACA",$C222="OFF",$C222="CC"),$C222,
IF($I222="","FULL LOAD OF ",IF(ISNUMBER($I222),$I222&amp;" TONS OF ","FULL LOAD OF "))&amp;
IF($J222="",VLOOKUP($C222,projectList[],4,0),$J222)&amp;
IF($K222="",""," - PO # "&amp;$K222)&amp;
IF($L222="",""," - "&amp;$L222)&amp;
IF($M222="",""," - LOT: "&amp;$M222)&amp;
IF($N222="","",", QTY: "&amp;$N222&amp;" TONS")&amp;
IF($O222="",""," - CONTACT: "&amp;$O222)
)))</f>
        <v/>
      </c>
      <c r="G222" s="99" t="str">
        <f ca="1">UPPER(IF($C222="","",IF($P222="",VLOOKUP($C222,projectList[],38,0) &amp; " " &amp; VLOOKUP($C222,projectList[],39,0) &amp; IF($F222="N/A",""," FL ") &amp;VLOOKUP($C222,projectList[],40,0),$P222)))</f>
        <v/>
      </c>
      <c r="H222" s="100" t="str">
        <f ca="1">IF($A222="","",VLOOKUP($C222,projectList[],5,0))</f>
        <v/>
      </c>
      <c r="I222" s="114"/>
      <c r="J222" s="68"/>
      <c r="K222" s="68"/>
      <c r="L222" s="68"/>
      <c r="M222" s="68"/>
      <c r="N222" s="68"/>
      <c r="O222" s="68"/>
      <c r="P222" s="68"/>
      <c r="Q222" s="38" t="str">
        <f ca="1">IF(generic[[#This Row],[JOB '#]]="","",VLOOKUP(generic[[#This Row],[JOB '#]],projectList[],4,0))</f>
        <v/>
      </c>
      <c r="T222"/>
    </row>
    <row r="223" spans="1:20" s="8" customFormat="1" ht="69.95" customHeight="1" x14ac:dyDescent="0.2">
      <c r="A223" s="99" t="str">
        <f ca="1">Data!H223</f>
        <v/>
      </c>
      <c r="B223" s="99" t="str">
        <f ca="1">Data!I223</f>
        <v/>
      </c>
      <c r="C223" s="99" t="str">
        <f ca="1">Data!J223</f>
        <v/>
      </c>
      <c r="D223" s="99" t="str">
        <f ca="1">IF($C223="","",VLOOKUP($C223,projectList[],2,0))</f>
        <v/>
      </c>
      <c r="E223" s="99" t="str">
        <f ca="1">IF($C223="","",VLOOKUP($C223,projectList[],3,0))</f>
        <v/>
      </c>
      <c r="F223" s="99" t="str">
        <f ca="1">UPPER(IF($C223="","",
IF(OR($C223="DOWN",$C223="PARK",$C223="VACA",$C223="OFF",$C223="CC"),$C223,
IF($I223="","FULL LOAD OF ",IF(ISNUMBER($I223),$I223&amp;" TONS OF ","FULL LOAD OF "))&amp;
IF($J223="",VLOOKUP($C223,projectList[],4,0),$J223)&amp;
IF($K223="",""," - PO # "&amp;$K223)&amp;
IF($L223="",""," - "&amp;$L223)&amp;
IF($M223="",""," - LOT: "&amp;$M223)&amp;
IF($N223="","",", QTY: "&amp;$N223&amp;" TONS")&amp;
IF($O223="",""," - CONTACT: "&amp;$O223)
)))</f>
        <v/>
      </c>
      <c r="G223" s="99" t="str">
        <f ca="1">UPPER(IF($C223="","",IF($P223="",VLOOKUP($C223,projectList[],38,0) &amp; " " &amp; VLOOKUP($C223,projectList[],39,0) &amp; IF($F223="N/A",""," FL ") &amp;VLOOKUP($C223,projectList[],40,0),$P223)))</f>
        <v/>
      </c>
      <c r="H223" s="100" t="str">
        <f ca="1">IF($A223="","",VLOOKUP($C223,projectList[],5,0))</f>
        <v/>
      </c>
      <c r="I223" s="114"/>
      <c r="J223" s="68"/>
      <c r="K223" s="68"/>
      <c r="L223" s="68"/>
      <c r="M223" s="68"/>
      <c r="N223" s="68"/>
      <c r="O223" s="68"/>
      <c r="P223" s="68"/>
      <c r="Q223" s="38" t="str">
        <f ca="1">IF(generic[[#This Row],[JOB '#]]="","",VLOOKUP(generic[[#This Row],[JOB '#]],projectList[],4,0))</f>
        <v/>
      </c>
      <c r="T223"/>
    </row>
    <row r="224" spans="1:20" s="8" customFormat="1" ht="69.95" customHeight="1" x14ac:dyDescent="0.2">
      <c r="A224" s="99" t="str">
        <f ca="1">Data!H224</f>
        <v/>
      </c>
      <c r="B224" s="99" t="str">
        <f ca="1">Data!I224</f>
        <v/>
      </c>
      <c r="C224" s="99" t="str">
        <f ca="1">Data!J224</f>
        <v/>
      </c>
      <c r="D224" s="99" t="str">
        <f ca="1">IF($C224="","",VLOOKUP($C224,projectList[],2,0))</f>
        <v/>
      </c>
      <c r="E224" s="99" t="str">
        <f ca="1">IF($C224="","",VLOOKUP($C224,projectList[],3,0))</f>
        <v/>
      </c>
      <c r="F224" s="99" t="str">
        <f ca="1">UPPER(IF($C224="","",
IF(OR($C224="DOWN",$C224="PARK",$C224="VACA",$C224="OFF",$C224="CC"),$C224,
IF($I224="","FULL LOAD OF ",IF(ISNUMBER($I224),$I224&amp;" TONS OF ","FULL LOAD OF "))&amp;
IF($J224="",VLOOKUP($C224,projectList[],4,0),$J224)&amp;
IF($K224="",""," - PO # "&amp;$K224)&amp;
IF($L224="",""," - "&amp;$L224)&amp;
IF($M224="",""," - LOT: "&amp;$M224)&amp;
IF($N224="","",", QTY: "&amp;$N224&amp;" TONS")&amp;
IF($O224="",""," - CONTACT: "&amp;$O224)
)))</f>
        <v/>
      </c>
      <c r="G224" s="99" t="str">
        <f ca="1">UPPER(IF($C224="","",IF($P224="",VLOOKUP($C224,projectList[],38,0) &amp; " " &amp; VLOOKUP($C224,projectList[],39,0) &amp; IF($F224="N/A",""," FL ") &amp;VLOOKUP($C224,projectList[],40,0),$P224)))</f>
        <v/>
      </c>
      <c r="H224" s="100" t="str">
        <f ca="1">IF($A224="","",VLOOKUP($C224,projectList[],5,0))</f>
        <v/>
      </c>
      <c r="I224" s="114"/>
      <c r="J224" s="68"/>
      <c r="K224" s="68"/>
      <c r="L224" s="68"/>
      <c r="M224" s="68"/>
      <c r="N224" s="68"/>
      <c r="O224" s="68"/>
      <c r="P224" s="68"/>
      <c r="Q224" s="38" t="str">
        <f ca="1">IF(generic[[#This Row],[JOB '#]]="","",VLOOKUP(generic[[#This Row],[JOB '#]],projectList[],4,0))</f>
        <v/>
      </c>
      <c r="T224"/>
    </row>
    <row r="225" spans="1:20" s="8" customFormat="1" ht="69.95" customHeight="1" x14ac:dyDescent="0.2">
      <c r="A225" s="99" t="str">
        <f ca="1">Data!H225</f>
        <v/>
      </c>
      <c r="B225" s="99" t="str">
        <f ca="1">Data!I225</f>
        <v/>
      </c>
      <c r="C225" s="99" t="str">
        <f ca="1">Data!J225</f>
        <v/>
      </c>
      <c r="D225" s="99" t="str">
        <f ca="1">IF($C225="","",VLOOKUP($C225,projectList[],2,0))</f>
        <v/>
      </c>
      <c r="E225" s="99" t="str">
        <f ca="1">IF($C225="","",VLOOKUP($C225,projectList[],3,0))</f>
        <v/>
      </c>
      <c r="F225" s="99" t="str">
        <f ca="1">UPPER(IF($C225="","",
IF(OR($C225="DOWN",$C225="PARK",$C225="VACA",$C225="OFF",$C225="CC"),$C225,
IF($I225="","FULL LOAD OF ",IF(ISNUMBER($I225),$I225&amp;" TONS OF ","FULL LOAD OF "))&amp;
IF($J225="",VLOOKUP($C225,projectList[],4,0),$J225)&amp;
IF($K225="",""," - PO # "&amp;$K225)&amp;
IF($L225="",""," - "&amp;$L225)&amp;
IF($M225="",""," - LOT: "&amp;$M225)&amp;
IF($N225="","",", QTY: "&amp;$N225&amp;" TONS")&amp;
IF($O225="",""," - CONTACT: "&amp;$O225)
)))</f>
        <v/>
      </c>
      <c r="G225" s="99" t="str">
        <f ca="1">UPPER(IF($C225="","",IF($P225="",VLOOKUP($C225,projectList[],38,0) &amp; " " &amp; VLOOKUP($C225,projectList[],39,0) &amp; IF($F225="N/A",""," FL ") &amp;VLOOKUP($C225,projectList[],40,0),$P225)))</f>
        <v/>
      </c>
      <c r="H225" s="100" t="str">
        <f ca="1">IF($A225="","",VLOOKUP($C225,projectList[],5,0))</f>
        <v/>
      </c>
      <c r="I225" s="114"/>
      <c r="J225" s="68"/>
      <c r="K225" s="68"/>
      <c r="L225" s="68"/>
      <c r="M225" s="68"/>
      <c r="N225" s="68"/>
      <c r="O225" s="68"/>
      <c r="P225" s="68"/>
      <c r="Q225" s="38" t="str">
        <f ca="1">IF(generic[[#This Row],[JOB '#]]="","",VLOOKUP(generic[[#This Row],[JOB '#]],projectList[],4,0))</f>
        <v/>
      </c>
      <c r="T225"/>
    </row>
    <row r="226" spans="1:20" s="8" customFormat="1" ht="69.95" customHeight="1" x14ac:dyDescent="0.2">
      <c r="A226" s="99" t="str">
        <f ca="1">Data!H226</f>
        <v/>
      </c>
      <c r="B226" s="99" t="str">
        <f ca="1">Data!I226</f>
        <v/>
      </c>
      <c r="C226" s="99" t="str">
        <f ca="1">Data!J226</f>
        <v/>
      </c>
      <c r="D226" s="99" t="str">
        <f ca="1">IF($C226="","",VLOOKUP($C226,projectList[],2,0))</f>
        <v/>
      </c>
      <c r="E226" s="99" t="str">
        <f ca="1">IF($C226="","",VLOOKUP($C226,projectList[],3,0))</f>
        <v/>
      </c>
      <c r="F226" s="99" t="str">
        <f ca="1">UPPER(IF($C226="","",
IF(OR($C226="DOWN",$C226="PARK",$C226="VACA",$C226="OFF",$C226="CC"),$C226,
IF($I226="","FULL LOAD OF ",IF(ISNUMBER($I226),$I226&amp;" TONS OF ","FULL LOAD OF "))&amp;
IF($J226="",VLOOKUP($C226,projectList[],4,0),$J226)&amp;
IF($K226="",""," - PO # "&amp;$K226)&amp;
IF($L226="",""," - "&amp;$L226)&amp;
IF($M226="",""," - LOT: "&amp;$M226)&amp;
IF($N226="","",", QTY: "&amp;$N226&amp;" TONS")&amp;
IF($O226="",""," - CONTACT: "&amp;$O226)
)))</f>
        <v/>
      </c>
      <c r="G226" s="99" t="str">
        <f ca="1">UPPER(IF($C226="","",IF($P226="",VLOOKUP($C226,projectList[],38,0) &amp; " " &amp; VLOOKUP($C226,projectList[],39,0) &amp; IF($F226="N/A",""," FL ") &amp;VLOOKUP($C226,projectList[],40,0),$P226)))</f>
        <v/>
      </c>
      <c r="H226" s="100" t="str">
        <f ca="1">IF($A226="","",VLOOKUP($C226,projectList[],5,0))</f>
        <v/>
      </c>
      <c r="I226" s="114"/>
      <c r="J226" s="68"/>
      <c r="K226" s="68"/>
      <c r="L226" s="68"/>
      <c r="M226" s="68"/>
      <c r="N226" s="68"/>
      <c r="O226" s="68"/>
      <c r="P226" s="68"/>
      <c r="Q226" s="38" t="str">
        <f ca="1">IF(generic[[#This Row],[JOB '#]]="","",VLOOKUP(generic[[#This Row],[JOB '#]],projectList[],4,0))</f>
        <v/>
      </c>
      <c r="T226"/>
    </row>
    <row r="227" spans="1:20" s="8" customFormat="1" ht="69.95" customHeight="1" x14ac:dyDescent="0.2">
      <c r="A227" s="99" t="str">
        <f ca="1">Data!H227</f>
        <v/>
      </c>
      <c r="B227" s="99" t="str">
        <f ca="1">Data!I227</f>
        <v/>
      </c>
      <c r="C227" s="99" t="str">
        <f ca="1">Data!J227</f>
        <v/>
      </c>
      <c r="D227" s="99" t="str">
        <f ca="1">IF($C227="","",VLOOKUP($C227,projectList[],2,0))</f>
        <v/>
      </c>
      <c r="E227" s="99" t="str">
        <f ca="1">IF($C227="","",VLOOKUP($C227,projectList[],3,0))</f>
        <v/>
      </c>
      <c r="F227" s="99" t="str">
        <f ca="1">UPPER(IF($C227="","",
IF(OR($C227="DOWN",$C227="PARK",$C227="VACA",$C227="OFF",$C227="CC"),$C227,
IF($I227="","FULL LOAD OF ",IF(ISNUMBER($I227),$I227&amp;" TONS OF ","FULL LOAD OF "))&amp;
IF($J227="",VLOOKUP($C227,projectList[],4,0),$J227)&amp;
IF($K227="",""," - PO # "&amp;$K227)&amp;
IF($L227="",""," - "&amp;$L227)&amp;
IF($M227="",""," - LOT: "&amp;$M227)&amp;
IF($N227="","",", QTY: "&amp;$N227&amp;" TONS")&amp;
IF($O227="",""," - CONTACT: "&amp;$O227)
)))</f>
        <v/>
      </c>
      <c r="G227" s="99" t="str">
        <f ca="1">UPPER(IF($C227="","",IF($P227="",VLOOKUP($C227,projectList[],38,0) &amp; " " &amp; VLOOKUP($C227,projectList[],39,0) &amp; IF($F227="N/A",""," FL ") &amp;VLOOKUP($C227,projectList[],40,0),$P227)))</f>
        <v/>
      </c>
      <c r="H227" s="100" t="str">
        <f ca="1">IF($A227="","",VLOOKUP($C227,projectList[],5,0))</f>
        <v/>
      </c>
      <c r="I227" s="114"/>
      <c r="J227" s="68"/>
      <c r="K227" s="68"/>
      <c r="L227" s="68"/>
      <c r="M227" s="68"/>
      <c r="N227" s="68"/>
      <c r="O227" s="68"/>
      <c r="P227" s="68"/>
      <c r="Q227" s="38" t="str">
        <f ca="1">IF(generic[[#This Row],[JOB '#]]="","",VLOOKUP(generic[[#This Row],[JOB '#]],projectList[],4,0))</f>
        <v/>
      </c>
      <c r="T227"/>
    </row>
    <row r="228" spans="1:20" s="8" customFormat="1" ht="69.95" customHeight="1" x14ac:dyDescent="0.2">
      <c r="A228" s="99" t="str">
        <f ca="1">Data!H228</f>
        <v/>
      </c>
      <c r="B228" s="99" t="str">
        <f ca="1">Data!I228</f>
        <v/>
      </c>
      <c r="C228" s="99" t="str">
        <f ca="1">Data!J228</f>
        <v/>
      </c>
      <c r="D228" s="99" t="str">
        <f ca="1">IF($C228="","",VLOOKUP($C228,projectList[],2,0))</f>
        <v/>
      </c>
      <c r="E228" s="99" t="str">
        <f ca="1">IF($C228="","",VLOOKUP($C228,projectList[],3,0))</f>
        <v/>
      </c>
      <c r="F228" s="99" t="str">
        <f ca="1">UPPER(IF($C228="","",
IF(OR($C228="DOWN",$C228="PARK",$C228="VACA",$C228="OFF",$C228="CC"),$C228,
IF($I228="","FULL LOAD OF ",IF(ISNUMBER($I228),$I228&amp;" TONS OF ","FULL LOAD OF "))&amp;
IF($J228="",VLOOKUP($C228,projectList[],4,0),$J228)&amp;
IF($K228="",""," - PO # "&amp;$K228)&amp;
IF($L228="",""," - "&amp;$L228)&amp;
IF($M228="",""," - LOT: "&amp;$M228)&amp;
IF($N228="","",", QTY: "&amp;$N228&amp;" TONS")&amp;
IF($O228="",""," - CONTACT: "&amp;$O228)
)))</f>
        <v/>
      </c>
      <c r="G228" s="99" t="str">
        <f ca="1">UPPER(IF($C228="","",IF($P228="",VLOOKUP($C228,projectList[],38,0) &amp; " " &amp; VLOOKUP($C228,projectList[],39,0) &amp; IF($F228="N/A",""," FL ") &amp;VLOOKUP($C228,projectList[],40,0),$P228)))</f>
        <v/>
      </c>
      <c r="H228" s="100" t="str">
        <f ca="1">IF($A228="","",VLOOKUP($C228,projectList[],5,0))</f>
        <v/>
      </c>
      <c r="I228" s="114"/>
      <c r="J228" s="68"/>
      <c r="K228" s="68"/>
      <c r="L228" s="68"/>
      <c r="M228" s="68"/>
      <c r="N228" s="68"/>
      <c r="O228" s="68"/>
      <c r="P228" s="68"/>
      <c r="Q228" s="38" t="str">
        <f ca="1">IF(generic[[#This Row],[JOB '#]]="","",VLOOKUP(generic[[#This Row],[JOB '#]],projectList[],4,0))</f>
        <v/>
      </c>
      <c r="T228"/>
    </row>
    <row r="229" spans="1:20" s="8" customFormat="1" ht="69.95" customHeight="1" x14ac:dyDescent="0.2">
      <c r="A229" s="99" t="str">
        <f ca="1">Data!H229</f>
        <v/>
      </c>
      <c r="B229" s="99" t="str">
        <f ca="1">Data!I229</f>
        <v/>
      </c>
      <c r="C229" s="99" t="str">
        <f ca="1">Data!J229</f>
        <v/>
      </c>
      <c r="D229" s="99" t="str">
        <f ca="1">IF($C229="","",VLOOKUP($C229,projectList[],2,0))</f>
        <v/>
      </c>
      <c r="E229" s="99" t="str">
        <f ca="1">IF($C229="","",VLOOKUP($C229,projectList[],3,0))</f>
        <v/>
      </c>
      <c r="F229" s="99" t="str">
        <f ca="1">UPPER(IF($C229="","",
IF(OR($C229="DOWN",$C229="PARK",$C229="VACA",$C229="OFF",$C229="CC"),$C229,
IF($I229="","FULL LOAD OF ",IF(ISNUMBER($I229),$I229&amp;" TONS OF ","FULL LOAD OF "))&amp;
IF($J229="",VLOOKUP($C229,projectList[],4,0),$J229)&amp;
IF($K229="",""," - PO # "&amp;$K229)&amp;
IF($L229="",""," - "&amp;$L229)&amp;
IF($M229="",""," - LOT: "&amp;$M229)&amp;
IF($N229="","",", QTY: "&amp;$N229&amp;" TONS")&amp;
IF($O229="",""," - CONTACT: "&amp;$O229)
)))</f>
        <v/>
      </c>
      <c r="G229" s="99" t="str">
        <f ca="1">UPPER(IF($C229="","",IF($P229="",VLOOKUP($C229,projectList[],38,0) &amp; " " &amp; VLOOKUP($C229,projectList[],39,0) &amp; IF($F229="N/A",""," FL ") &amp;VLOOKUP($C229,projectList[],40,0),$P229)))</f>
        <v/>
      </c>
      <c r="H229" s="100" t="str">
        <f ca="1">IF($A229="","",VLOOKUP($C229,projectList[],5,0))</f>
        <v/>
      </c>
      <c r="I229" s="114"/>
      <c r="J229" s="68"/>
      <c r="K229" s="68"/>
      <c r="L229" s="68"/>
      <c r="M229" s="68"/>
      <c r="N229" s="68"/>
      <c r="O229" s="68"/>
      <c r="P229" s="68"/>
      <c r="Q229" s="38" t="str">
        <f ca="1">IF(generic[[#This Row],[JOB '#]]="","",VLOOKUP(generic[[#This Row],[JOB '#]],projectList[],4,0))</f>
        <v/>
      </c>
      <c r="T229"/>
    </row>
    <row r="230" spans="1:20" s="8" customFormat="1" ht="69.95" customHeight="1" x14ac:dyDescent="0.2">
      <c r="A230" s="99" t="str">
        <f ca="1">Data!H230</f>
        <v/>
      </c>
      <c r="B230" s="99" t="str">
        <f ca="1">Data!I230</f>
        <v/>
      </c>
      <c r="C230" s="99" t="str">
        <f ca="1">Data!J230</f>
        <v/>
      </c>
      <c r="D230" s="99" t="str">
        <f ca="1">IF($C230="","",VLOOKUP($C230,projectList[],2,0))</f>
        <v/>
      </c>
      <c r="E230" s="99" t="str">
        <f ca="1">IF($C230="","",VLOOKUP($C230,projectList[],3,0))</f>
        <v/>
      </c>
      <c r="F230" s="99" t="str">
        <f ca="1">UPPER(IF($C230="","",
IF(OR($C230="DOWN",$C230="PARK",$C230="VACA",$C230="OFF",$C230="CC"),$C230,
IF($I230="","FULL LOAD OF ",IF(ISNUMBER($I230),$I230&amp;" TONS OF ","FULL LOAD OF "))&amp;
IF($J230="",VLOOKUP($C230,projectList[],4,0),$J230)&amp;
IF($K230="",""," - PO # "&amp;$K230)&amp;
IF($L230="",""," - "&amp;$L230)&amp;
IF($M230="",""," - LOT: "&amp;$M230)&amp;
IF($N230="","",", QTY: "&amp;$N230&amp;" TONS")&amp;
IF($O230="",""," - CONTACT: "&amp;$O230)
)))</f>
        <v/>
      </c>
      <c r="G230" s="99" t="str">
        <f ca="1">UPPER(IF($C230="","",IF($P230="",VLOOKUP($C230,projectList[],38,0) &amp; " " &amp; VLOOKUP($C230,projectList[],39,0) &amp; IF($F230="N/A",""," FL ") &amp;VLOOKUP($C230,projectList[],40,0),$P230)))</f>
        <v/>
      </c>
      <c r="H230" s="100" t="str">
        <f ca="1">IF($A230="","",VLOOKUP($C230,projectList[],5,0))</f>
        <v/>
      </c>
      <c r="I230" s="114"/>
      <c r="J230" s="68"/>
      <c r="K230" s="68"/>
      <c r="L230" s="68"/>
      <c r="M230" s="68"/>
      <c r="N230" s="68"/>
      <c r="O230" s="68"/>
      <c r="P230" s="68"/>
      <c r="Q230" s="38" t="str">
        <f ca="1">IF(generic[[#This Row],[JOB '#]]="","",VLOOKUP(generic[[#This Row],[JOB '#]],projectList[],4,0))</f>
        <v/>
      </c>
      <c r="T230"/>
    </row>
    <row r="231" spans="1:20" s="8" customFormat="1" ht="69.95" customHeight="1" x14ac:dyDescent="0.2">
      <c r="A231" s="99" t="str">
        <f ca="1">Data!H231</f>
        <v/>
      </c>
      <c r="B231" s="99" t="str">
        <f ca="1">Data!I231</f>
        <v/>
      </c>
      <c r="C231" s="99" t="str">
        <f ca="1">Data!J231</f>
        <v/>
      </c>
      <c r="D231" s="99" t="str">
        <f ca="1">IF($C231="","",VLOOKUP($C231,projectList[],2,0))</f>
        <v/>
      </c>
      <c r="E231" s="99" t="str">
        <f ca="1">IF($C231="","",VLOOKUP($C231,projectList[],3,0))</f>
        <v/>
      </c>
      <c r="F231" s="99" t="str">
        <f ca="1">UPPER(IF($C231="","",
IF(OR($C231="DOWN",$C231="PARK",$C231="VACA",$C231="OFF",$C231="CC"),$C231,
IF($I231="","FULL LOAD OF ",IF(ISNUMBER($I231),$I231&amp;" TONS OF ","FULL LOAD OF "))&amp;
IF($J231="",VLOOKUP($C231,projectList[],4,0),$J231)&amp;
IF($K231="",""," - PO # "&amp;$K231)&amp;
IF($L231="",""," - "&amp;$L231)&amp;
IF($M231="",""," - LOT: "&amp;$M231)&amp;
IF($N231="","",", QTY: "&amp;$N231&amp;" TONS")&amp;
IF($O231="",""," - CONTACT: "&amp;$O231)
)))</f>
        <v/>
      </c>
      <c r="G231" s="99" t="str">
        <f ca="1">UPPER(IF($C231="","",IF($P231="",VLOOKUP($C231,projectList[],38,0) &amp; " " &amp; VLOOKUP($C231,projectList[],39,0) &amp; IF($F231="N/A",""," FL ") &amp;VLOOKUP($C231,projectList[],40,0),$P231)))</f>
        <v/>
      </c>
      <c r="H231" s="100" t="str">
        <f ca="1">IF($A231="","",VLOOKUP($C231,projectList[],5,0))</f>
        <v/>
      </c>
      <c r="I231" s="114"/>
      <c r="J231" s="68"/>
      <c r="K231" s="68"/>
      <c r="L231" s="68"/>
      <c r="M231" s="68"/>
      <c r="N231" s="68"/>
      <c r="O231" s="68"/>
      <c r="P231" s="68"/>
      <c r="Q231" s="38" t="str">
        <f ca="1">IF(generic[[#This Row],[JOB '#]]="","",VLOOKUP(generic[[#This Row],[JOB '#]],projectList[],4,0))</f>
        <v/>
      </c>
      <c r="T231"/>
    </row>
    <row r="232" spans="1:20" s="8" customFormat="1" ht="69.95" customHeight="1" x14ac:dyDescent="0.2">
      <c r="A232" s="99" t="str">
        <f ca="1">Data!H232</f>
        <v/>
      </c>
      <c r="B232" s="99" t="str">
        <f ca="1">Data!I232</f>
        <v/>
      </c>
      <c r="C232" s="99" t="str">
        <f ca="1">Data!J232</f>
        <v/>
      </c>
      <c r="D232" s="99" t="str">
        <f ca="1">IF($C232="","",VLOOKUP($C232,projectList[],2,0))</f>
        <v/>
      </c>
      <c r="E232" s="99" t="str">
        <f ca="1">IF($C232="","",VLOOKUP($C232,projectList[],3,0))</f>
        <v/>
      </c>
      <c r="F232" s="99" t="str">
        <f ca="1">UPPER(IF($C232="","",
IF(OR($C232="DOWN",$C232="PARK",$C232="VACA",$C232="OFF",$C232="CC"),$C232,
IF($I232="","FULL LOAD OF ",IF(ISNUMBER($I232),$I232&amp;" TONS OF ","FULL LOAD OF "))&amp;
IF($J232="",VLOOKUP($C232,projectList[],4,0),$J232)&amp;
IF($K232="",""," - PO # "&amp;$K232)&amp;
IF($L232="",""," - "&amp;$L232)&amp;
IF($M232="",""," - LOT: "&amp;$M232)&amp;
IF($N232="","",", QTY: "&amp;$N232&amp;" TONS")&amp;
IF($O232="",""," - CONTACT: "&amp;$O232)
)))</f>
        <v/>
      </c>
      <c r="G232" s="99" t="str">
        <f ca="1">UPPER(IF($C232="","",IF($P232="",VLOOKUP($C232,projectList[],38,0) &amp; " " &amp; VLOOKUP($C232,projectList[],39,0) &amp; IF($F232="N/A",""," FL ") &amp;VLOOKUP($C232,projectList[],40,0),$P232)))</f>
        <v/>
      </c>
      <c r="H232" s="100" t="str">
        <f ca="1">IF($A232="","",VLOOKUP($C232,projectList[],5,0))</f>
        <v/>
      </c>
      <c r="I232" s="114">
        <v>24.3</v>
      </c>
      <c r="J232" s="68" t="s">
        <v>105</v>
      </c>
      <c r="K232" s="68">
        <v>1001129479</v>
      </c>
      <c r="L232" s="68" t="s">
        <v>816</v>
      </c>
      <c r="M232" s="68"/>
      <c r="N232" s="68"/>
      <c r="O232" s="68" t="s">
        <v>817</v>
      </c>
      <c r="P232" s="68" t="s">
        <v>818</v>
      </c>
      <c r="Q232" s="38" t="str">
        <f ca="1">IF(generic[[#This Row],[JOB '#]]="","",VLOOKUP(generic[[#This Row],[JOB '#]],projectList[],4,0))</f>
        <v/>
      </c>
      <c r="T232"/>
    </row>
    <row r="233" spans="1:20" s="8" customFormat="1" ht="69.95" customHeight="1" x14ac:dyDescent="0.2">
      <c r="A233" s="99" t="str">
        <f ca="1">Data!H233</f>
        <v/>
      </c>
      <c r="B233" s="99" t="str">
        <f ca="1">Data!I233</f>
        <v/>
      </c>
      <c r="C233" s="99" t="str">
        <f ca="1">Data!J233</f>
        <v/>
      </c>
      <c r="D233" s="99" t="str">
        <f ca="1">IF($C233="","",VLOOKUP($C233,projectList[],2,0))</f>
        <v/>
      </c>
      <c r="E233" s="99" t="str">
        <f ca="1">IF($C233="","",VLOOKUP($C233,projectList[],3,0))</f>
        <v/>
      </c>
      <c r="F233" s="99" t="str">
        <f ca="1">UPPER(IF($C233="","",
IF(OR($C233="DOWN",$C233="PARK",$C233="VACA",$C233="OFF",$C233="CC"),$C233,
IF($I233="","FULL LOAD OF ",IF(ISNUMBER($I233),$I233&amp;" TONS OF ","FULL LOAD OF "))&amp;
IF($J233="",VLOOKUP($C233,projectList[],4,0),$J233)&amp;
IF($K233="",""," - PO # "&amp;$K233)&amp;
IF($L233="",""," - "&amp;$L233)&amp;
IF($M233="",""," - LOT: "&amp;$M233)&amp;
IF($N233="","",", QTY: "&amp;$N233&amp;" TONS")&amp;
IF($O233="",""," - CONTACT: "&amp;$O233)
)))</f>
        <v/>
      </c>
      <c r="G233" s="99" t="str">
        <f ca="1">UPPER(IF($C233="","",IF($P233="",VLOOKUP($C233,projectList[],38,0) &amp; " " &amp; VLOOKUP($C233,projectList[],39,0) &amp; IF($F233="N/A",""," FL ") &amp;VLOOKUP($C233,projectList[],40,0),$P233)))</f>
        <v/>
      </c>
      <c r="H233" s="100" t="str">
        <f ca="1">IF($A233="","",VLOOKUP($C233,projectList[],5,0))</f>
        <v/>
      </c>
      <c r="I233" s="114"/>
      <c r="J233" s="68"/>
      <c r="K233" s="68"/>
      <c r="L233" s="68"/>
      <c r="M233" s="68"/>
      <c r="N233" s="68"/>
      <c r="O233" s="68"/>
      <c r="P233" s="68"/>
      <c r="Q233" s="38" t="str">
        <f ca="1">IF(generic[[#This Row],[JOB '#]]="","",VLOOKUP(generic[[#This Row],[JOB '#]],projectList[],4,0))</f>
        <v/>
      </c>
      <c r="T233"/>
    </row>
    <row r="234" spans="1:20" s="8" customFormat="1" ht="69.95" customHeight="1" x14ac:dyDescent="0.2">
      <c r="A234" s="99" t="str">
        <f ca="1">Data!H234</f>
        <v/>
      </c>
      <c r="B234" s="99" t="str">
        <f ca="1">Data!I234</f>
        <v/>
      </c>
      <c r="C234" s="99" t="str">
        <f ca="1">Data!J234</f>
        <v/>
      </c>
      <c r="D234" s="99" t="str">
        <f ca="1">IF($C234="","",VLOOKUP($C234,projectList[],2,0))</f>
        <v/>
      </c>
      <c r="E234" s="99" t="str">
        <f ca="1">IF($C234="","",VLOOKUP($C234,projectList[],3,0))</f>
        <v/>
      </c>
      <c r="F234" s="99" t="str">
        <f ca="1">UPPER(IF($C234="","",
IF(OR($C234="DOWN",$C234="PARK",$C234="VACA",$C234="OFF",$C234="CC"),$C234,
IF($I234="","FULL LOAD OF ",IF(ISNUMBER($I234),$I234&amp;" TONS OF ","FULL LOAD OF "))&amp;
IF($J234="",VLOOKUP($C234,projectList[],4,0),$J234)&amp;
IF($K234="",""," - PO # "&amp;$K234)&amp;
IF($L234="",""," - "&amp;$L234)&amp;
IF($M234="",""," - LOT: "&amp;$M234)&amp;
IF($N234="","",", QTY: "&amp;$N234&amp;" TONS")&amp;
IF($O234="",""," - CONTACT: "&amp;$O234)
)))</f>
        <v/>
      </c>
      <c r="G234" s="99" t="str">
        <f ca="1">UPPER(IF($C234="","",IF($P234="",VLOOKUP($C234,projectList[],38,0) &amp; " " &amp; VLOOKUP($C234,projectList[],39,0) &amp; IF($F234="N/A",""," FL ") &amp;VLOOKUP($C234,projectList[],40,0),$P234)))</f>
        <v/>
      </c>
      <c r="H234" s="100" t="str">
        <f ca="1">IF($A234="","",VLOOKUP($C234,projectList[],5,0))</f>
        <v/>
      </c>
      <c r="I234" s="114"/>
      <c r="J234" s="68"/>
      <c r="K234" s="68"/>
      <c r="L234" s="68"/>
      <c r="M234" s="68"/>
      <c r="N234" s="68"/>
      <c r="O234" s="68"/>
      <c r="P234" s="68"/>
      <c r="Q234" s="38" t="str">
        <f ca="1">IF(generic[[#This Row],[JOB '#]]="","",VLOOKUP(generic[[#This Row],[JOB '#]],projectList[],4,0))</f>
        <v/>
      </c>
      <c r="T234"/>
    </row>
    <row r="235" spans="1:20" s="8" customFormat="1" ht="69.95" customHeight="1" x14ac:dyDescent="0.2">
      <c r="A235" s="99" t="str">
        <f ca="1">Data!H235</f>
        <v/>
      </c>
      <c r="B235" s="99" t="str">
        <f ca="1">Data!I235</f>
        <v/>
      </c>
      <c r="C235" s="99" t="str">
        <f ca="1">Data!J235</f>
        <v/>
      </c>
      <c r="D235" s="99" t="str">
        <f ca="1">IF($C235="","",VLOOKUP($C235,projectList[],2,0))</f>
        <v/>
      </c>
      <c r="E235" s="99" t="str">
        <f ca="1">IF($C235="","",VLOOKUP($C235,projectList[],3,0))</f>
        <v/>
      </c>
      <c r="F235" s="99" t="str">
        <f ca="1">UPPER(IF($C235="","",
IF(OR($C235="DOWN",$C235="PARK",$C235="VACA",$C235="OFF",$C235="CC"),$C235,
IF($I235="","FULL LOAD OF ",IF(ISNUMBER($I235),$I235&amp;" TONS OF ","FULL LOAD OF "))&amp;
IF($J235="",VLOOKUP($C235,projectList[],4,0),$J235)&amp;
IF($K235="",""," - PO # "&amp;$K235)&amp;
IF($L235="",""," - "&amp;$L235)&amp;
IF($M235="",""," - LOT: "&amp;$M235)&amp;
IF($N235="","",", QTY: "&amp;$N235&amp;" TONS")&amp;
IF($O235="",""," - CONTACT: "&amp;$O235)
)))</f>
        <v/>
      </c>
      <c r="G235" s="99" t="str">
        <f ca="1">UPPER(IF($C235="","",IF($P235="",VLOOKUP($C235,projectList[],38,0) &amp; " " &amp; VLOOKUP($C235,projectList[],39,0) &amp; IF($F235="N/A",""," FL ") &amp;VLOOKUP($C235,projectList[],40,0),$P235)))</f>
        <v/>
      </c>
      <c r="H235" s="100" t="str">
        <f ca="1">IF($A235="","",VLOOKUP($C235,projectList[],5,0))</f>
        <v/>
      </c>
      <c r="I235" s="114"/>
      <c r="J235" s="68"/>
      <c r="K235" s="68"/>
      <c r="L235" s="68"/>
      <c r="M235" s="68"/>
      <c r="N235" s="68"/>
      <c r="O235" s="68"/>
      <c r="P235" s="68"/>
      <c r="Q235" s="38" t="str">
        <f ca="1">IF(generic[[#This Row],[JOB '#]]="","",VLOOKUP(generic[[#This Row],[JOB '#]],projectList[],4,0))</f>
        <v/>
      </c>
      <c r="T235"/>
    </row>
    <row r="236" spans="1:20" s="8" customFormat="1" ht="69.95" customHeight="1" x14ac:dyDescent="0.2">
      <c r="A236" s="99" t="str">
        <f ca="1">Data!H236</f>
        <v/>
      </c>
      <c r="B236" s="99" t="str">
        <f ca="1">Data!I236</f>
        <v/>
      </c>
      <c r="C236" s="99" t="str">
        <f ca="1">Data!J236</f>
        <v/>
      </c>
      <c r="D236" s="99" t="str">
        <f ca="1">IF($C236="","",VLOOKUP($C236,projectList[],2,0))</f>
        <v/>
      </c>
      <c r="E236" s="99" t="str">
        <f ca="1">IF($C236="","",VLOOKUP($C236,projectList[],3,0))</f>
        <v/>
      </c>
      <c r="F236" s="99" t="str">
        <f ca="1">UPPER(IF($C236="","",
IF(OR($C236="DOWN",$C236="PARK",$C236="VACA",$C236="OFF",$C236="CC"),$C236,
IF($I236="","FULL LOAD OF ",IF(ISNUMBER($I236),$I236&amp;" TONS OF ","FULL LOAD OF "))&amp;
IF($J236="",VLOOKUP($C236,projectList[],4,0),$J236)&amp;
IF($K236="",""," - PO # "&amp;$K236)&amp;
IF($L236="",""," - "&amp;$L236)&amp;
IF($M236="",""," - LOT: "&amp;$M236)&amp;
IF($N236="","",", QTY: "&amp;$N236&amp;" TONS")&amp;
IF($O236="",""," - CONTACT: "&amp;$O236)
)))</f>
        <v/>
      </c>
      <c r="G236" s="99" t="str">
        <f ca="1">UPPER(IF($C236="","",IF($P236="",VLOOKUP($C236,projectList[],38,0) &amp; " " &amp; VLOOKUP($C236,projectList[],39,0) &amp; IF($F236="N/A",""," FL ") &amp;VLOOKUP($C236,projectList[],40,0),$P236)))</f>
        <v/>
      </c>
      <c r="H236" s="100" t="str">
        <f ca="1">IF($A236="","",VLOOKUP($C236,projectList[],5,0))</f>
        <v/>
      </c>
      <c r="I236" s="114"/>
      <c r="J236" s="68"/>
      <c r="K236" s="68"/>
      <c r="L236" s="68"/>
      <c r="M236" s="68"/>
      <c r="N236" s="68"/>
      <c r="O236" s="68"/>
      <c r="P236" s="68"/>
      <c r="Q236" s="38" t="str">
        <f ca="1">IF(generic[[#This Row],[JOB '#]]="","",VLOOKUP(generic[[#This Row],[JOB '#]],projectList[],4,0))</f>
        <v/>
      </c>
      <c r="T236"/>
    </row>
    <row r="237" spans="1:20" s="8" customFormat="1" ht="69.95" customHeight="1" x14ac:dyDescent="0.2">
      <c r="A237" s="99" t="str">
        <f ca="1">Data!H237</f>
        <v/>
      </c>
      <c r="B237" s="99" t="str">
        <f ca="1">Data!I237</f>
        <v/>
      </c>
      <c r="C237" s="99" t="str">
        <f ca="1">Data!J237</f>
        <v/>
      </c>
      <c r="D237" s="99" t="str">
        <f ca="1">IF($C237="","",VLOOKUP($C237,projectList[],2,0))</f>
        <v/>
      </c>
      <c r="E237" s="99" t="str">
        <f ca="1">IF($C237="","",VLOOKUP($C237,projectList[],3,0))</f>
        <v/>
      </c>
      <c r="F237" s="99" t="str">
        <f ca="1">UPPER(IF($C237="","",
IF(OR($C237="DOWN",$C237="PARK",$C237="VACA",$C237="OFF",$C237="CC"),$C237,
IF($I237="","FULL LOAD OF ",IF(ISNUMBER($I237),$I237&amp;" TONS OF ","FULL LOAD OF "))&amp;
IF($J237="",VLOOKUP($C237,projectList[],4,0),$J237)&amp;
IF($K237="",""," - PO # "&amp;$K237)&amp;
IF($L237="",""," - "&amp;$L237)&amp;
IF($M237="",""," - LOT: "&amp;$M237)&amp;
IF($N237="","",", QTY: "&amp;$N237&amp;" TONS")&amp;
IF($O237="",""," - CONTACT: "&amp;$O237)
)))</f>
        <v/>
      </c>
      <c r="G237" s="99" t="str">
        <f ca="1">UPPER(IF($C237="","",IF($P237="",VLOOKUP($C237,projectList[],38,0) &amp; " " &amp; VLOOKUP($C237,projectList[],39,0) &amp; IF($F237="N/A",""," FL ") &amp;VLOOKUP($C237,projectList[],40,0),$P237)))</f>
        <v/>
      </c>
      <c r="H237" s="100" t="str">
        <f ca="1">IF($A237="","",VLOOKUP($C237,projectList[],5,0))</f>
        <v/>
      </c>
      <c r="I237" s="114"/>
      <c r="J237" s="68"/>
      <c r="K237" s="68"/>
      <c r="L237" s="68"/>
      <c r="M237" s="68"/>
      <c r="N237" s="68"/>
      <c r="O237" s="68"/>
      <c r="P237" s="68"/>
      <c r="Q237" s="38" t="str">
        <f ca="1">IF(generic[[#This Row],[JOB '#]]="","",VLOOKUP(generic[[#This Row],[JOB '#]],projectList[],4,0))</f>
        <v/>
      </c>
      <c r="T237"/>
    </row>
    <row r="238" spans="1:20" s="8" customFormat="1" ht="69.95" customHeight="1" x14ac:dyDescent="0.2">
      <c r="A238" s="99" t="str">
        <f ca="1">Data!H238</f>
        <v/>
      </c>
      <c r="B238" s="99" t="str">
        <f ca="1">Data!I238</f>
        <v/>
      </c>
      <c r="C238" s="99" t="str">
        <f ca="1">Data!J238</f>
        <v/>
      </c>
      <c r="D238" s="99" t="str">
        <f ca="1">IF($C238="","",VLOOKUP($C238,projectList[],2,0))</f>
        <v/>
      </c>
      <c r="E238" s="99" t="str">
        <f ca="1">IF($C238="","",VLOOKUP($C238,projectList[],3,0))</f>
        <v/>
      </c>
      <c r="F238" s="99" t="str">
        <f ca="1">UPPER(IF($C238="","",
IF(OR($C238="DOWN",$C238="PARK",$C238="VACA",$C238="OFF",$C238="CC"),$C238,
IF($I238="","FULL LOAD OF ",IF(ISNUMBER($I238),$I238&amp;" TONS OF ","FULL LOAD OF "))&amp;
IF($J238="",VLOOKUP($C238,projectList[],4,0),$J238)&amp;
IF($K238="",""," - PO # "&amp;$K238)&amp;
IF($L238="",""," - "&amp;$L238)&amp;
IF($M238="",""," - LOT: "&amp;$M238)&amp;
IF($N238="","",", QTY: "&amp;$N238&amp;" TONS")&amp;
IF($O238="",""," - CONTACT: "&amp;$O238)
)))</f>
        <v/>
      </c>
      <c r="G238" s="99" t="str">
        <f ca="1">UPPER(IF($C238="","",IF($P238="",VLOOKUP($C238,projectList[],38,0) &amp; " " &amp; VLOOKUP($C238,projectList[],39,0) &amp; IF($F238="N/A",""," FL ") &amp;VLOOKUP($C238,projectList[],40,0),$P238)))</f>
        <v/>
      </c>
      <c r="H238" s="100" t="str">
        <f ca="1">IF($A238="","",VLOOKUP($C238,projectList[],5,0))</f>
        <v/>
      </c>
      <c r="I238" s="114"/>
      <c r="J238" s="68"/>
      <c r="K238" s="68"/>
      <c r="L238" s="68"/>
      <c r="M238" s="68"/>
      <c r="N238" s="68"/>
      <c r="O238" s="68"/>
      <c r="P238" s="68"/>
      <c r="Q238" s="38" t="str">
        <f ca="1">IF(generic[[#This Row],[JOB '#]]="","",VLOOKUP(generic[[#This Row],[JOB '#]],projectList[],4,0))</f>
        <v/>
      </c>
      <c r="T238"/>
    </row>
    <row r="239" spans="1:20" s="8" customFormat="1" ht="69.95" customHeight="1" x14ac:dyDescent="0.2">
      <c r="A239" s="99" t="str">
        <f ca="1">Data!H239</f>
        <v/>
      </c>
      <c r="B239" s="99" t="str">
        <f ca="1">Data!I239</f>
        <v/>
      </c>
      <c r="C239" s="99" t="str">
        <f ca="1">Data!J239</f>
        <v/>
      </c>
      <c r="D239" s="99" t="str">
        <f ca="1">IF($C239="","",VLOOKUP($C239,projectList[],2,0))</f>
        <v/>
      </c>
      <c r="E239" s="99" t="str">
        <f ca="1">IF($C239="","",VLOOKUP($C239,projectList[],3,0))</f>
        <v/>
      </c>
      <c r="F239" s="99" t="str">
        <f ca="1">UPPER(IF($C239="","",
IF(OR($C239="DOWN",$C239="PARK",$C239="VACA",$C239="OFF",$C239="CC"),$C239,
IF($I239="","FULL LOAD OF ",IF(ISNUMBER($I239),$I239&amp;" TONS OF ","FULL LOAD OF "))&amp;
IF($J239="",VLOOKUP($C239,projectList[],4,0),$J239)&amp;
IF($K239="",""," - PO # "&amp;$K239)&amp;
IF($L239="",""," - "&amp;$L239)&amp;
IF($M239="",""," - LOT: "&amp;$M239)&amp;
IF($N239="","",", QTY: "&amp;$N239&amp;" TONS")&amp;
IF($O239="",""," - CONTACT: "&amp;$O239)
)))</f>
        <v/>
      </c>
      <c r="G239" s="99" t="str">
        <f ca="1">UPPER(IF($C239="","",IF($P239="",VLOOKUP($C239,projectList[],38,0) &amp; " " &amp; VLOOKUP($C239,projectList[],39,0) &amp; IF($F239="N/A",""," FL ") &amp;VLOOKUP($C239,projectList[],40,0),$P239)))</f>
        <v/>
      </c>
      <c r="H239" s="100" t="str">
        <f ca="1">IF($A239="","",VLOOKUP($C239,projectList[],5,0))</f>
        <v/>
      </c>
      <c r="I239" s="114"/>
      <c r="J239" s="68"/>
      <c r="K239" s="68"/>
      <c r="L239" s="68"/>
      <c r="M239" s="68"/>
      <c r="N239" s="68"/>
      <c r="O239" s="68"/>
      <c r="P239" s="68"/>
      <c r="Q239" s="38" t="str">
        <f ca="1">IF(generic[[#This Row],[JOB '#]]="","",VLOOKUP(generic[[#This Row],[JOB '#]],projectList[],4,0))</f>
        <v/>
      </c>
      <c r="T239"/>
    </row>
    <row r="240" spans="1:20" s="8" customFormat="1" ht="69.95" customHeight="1" x14ac:dyDescent="0.2">
      <c r="A240" s="99" t="str">
        <f ca="1">Data!H240</f>
        <v/>
      </c>
      <c r="B240" s="99" t="str">
        <f ca="1">Data!I240</f>
        <v/>
      </c>
      <c r="C240" s="99" t="str">
        <f ca="1">Data!J240</f>
        <v/>
      </c>
      <c r="D240" s="99" t="str">
        <f ca="1">IF($C240="","",VLOOKUP($C240,projectList[],2,0))</f>
        <v/>
      </c>
      <c r="E240" s="99" t="str">
        <f ca="1">IF($C240="","",VLOOKUP($C240,projectList[],3,0))</f>
        <v/>
      </c>
      <c r="F240" s="99" t="str">
        <f ca="1">UPPER(IF($C240="","",
IF(OR($C240="DOWN",$C240="PARK",$C240="VACA",$C240="OFF",$C240="CC"),$C240,
IF($I240="","FULL LOAD OF ",IF(ISNUMBER($I240),$I240&amp;" TONS OF ","FULL LOAD OF "))&amp;
IF($J240="",VLOOKUP($C240,projectList[],4,0),$J240)&amp;
IF($K240="",""," - PO # "&amp;$K240)&amp;
IF($L240="",""," - "&amp;$L240)&amp;
IF($M240="",""," - LOT: "&amp;$M240)&amp;
IF($N240="","",", QTY: "&amp;$N240&amp;" TONS")&amp;
IF($O240="",""," - CONTACT: "&amp;$O240)
)))</f>
        <v/>
      </c>
      <c r="G240" s="99" t="str">
        <f ca="1">UPPER(IF($C240="","",IF($P240="",VLOOKUP($C240,projectList[],38,0) &amp; " " &amp; VLOOKUP($C240,projectList[],39,0) &amp; IF($F240="N/A",""," FL ") &amp;VLOOKUP($C240,projectList[],40,0),$P240)))</f>
        <v/>
      </c>
      <c r="H240" s="100" t="str">
        <f ca="1">IF($A240="","",VLOOKUP($C240,projectList[],5,0))</f>
        <v/>
      </c>
      <c r="I240" s="114"/>
      <c r="J240" s="68"/>
      <c r="K240" s="68"/>
      <c r="L240" s="68"/>
      <c r="M240" s="68"/>
      <c r="N240" s="68"/>
      <c r="O240" s="68"/>
      <c r="P240" s="68"/>
      <c r="Q240" s="38" t="str">
        <f ca="1">IF(generic[[#This Row],[JOB '#]]="","",VLOOKUP(generic[[#This Row],[JOB '#]],projectList[],4,0))</f>
        <v/>
      </c>
      <c r="T240"/>
    </row>
    <row r="241" spans="1:20" s="8" customFormat="1" ht="69.95" customHeight="1" x14ac:dyDescent="0.2">
      <c r="A241" s="99" t="str">
        <f ca="1">Data!H241</f>
        <v/>
      </c>
      <c r="B241" s="99" t="str">
        <f ca="1">Data!I241</f>
        <v/>
      </c>
      <c r="C241" s="99" t="str">
        <f ca="1">Data!J241</f>
        <v/>
      </c>
      <c r="D241" s="99" t="str">
        <f ca="1">IF($C241="","",VLOOKUP($C241,projectList[],2,0))</f>
        <v/>
      </c>
      <c r="E241" s="99" t="str">
        <f ca="1">IF($C241="","",VLOOKUP($C241,projectList[],3,0))</f>
        <v/>
      </c>
      <c r="F241" s="99" t="str">
        <f ca="1">UPPER(IF($C241="","",
IF(OR($C241="DOWN",$C241="PARK",$C241="VACA",$C241="OFF",$C241="CC"),$C241,
IF($I241="","FULL LOAD OF ",IF(ISNUMBER($I241),$I241&amp;" TONS OF ","FULL LOAD OF "))&amp;
IF($J241="",VLOOKUP($C241,projectList[],4,0),$J241)&amp;
IF($K241="",""," - PO # "&amp;$K241)&amp;
IF($L241="",""," - "&amp;$L241)&amp;
IF($M241="",""," - LOT: "&amp;$M241)&amp;
IF($N241="","",", QTY: "&amp;$N241&amp;" TONS")&amp;
IF($O241="",""," - CONTACT: "&amp;$O241)
)))</f>
        <v/>
      </c>
      <c r="G241" s="99" t="str">
        <f ca="1">UPPER(IF($C241="","",IF($P241="",VLOOKUP($C241,projectList[],38,0) &amp; " " &amp; VLOOKUP($C241,projectList[],39,0) &amp; IF($F241="N/A",""," FL ") &amp;VLOOKUP($C241,projectList[],40,0),$P241)))</f>
        <v/>
      </c>
      <c r="H241" s="100" t="str">
        <f ca="1">IF($A241="","",VLOOKUP($C241,projectList[],5,0))</f>
        <v/>
      </c>
      <c r="I241" s="114"/>
      <c r="J241" s="68"/>
      <c r="K241" s="68"/>
      <c r="L241" s="68"/>
      <c r="M241" s="68"/>
      <c r="N241" s="68"/>
      <c r="O241" s="68"/>
      <c r="P241" s="68"/>
      <c r="Q241" s="38" t="str">
        <f ca="1">IF(generic[[#This Row],[JOB '#]]="","",VLOOKUP(generic[[#This Row],[JOB '#]],projectList[],4,0))</f>
        <v/>
      </c>
      <c r="T241"/>
    </row>
    <row r="242" spans="1:20" s="8" customFormat="1" ht="69.95" customHeight="1" x14ac:dyDescent="0.2">
      <c r="A242" s="99" t="str">
        <f ca="1">Data!H242</f>
        <v/>
      </c>
      <c r="B242" s="99" t="str">
        <f ca="1">Data!I242</f>
        <v/>
      </c>
      <c r="C242" s="99" t="str">
        <f ca="1">Data!J242</f>
        <v/>
      </c>
      <c r="D242" s="99" t="str">
        <f ca="1">IF($C242="","",VLOOKUP($C242,projectList[],2,0))</f>
        <v/>
      </c>
      <c r="E242" s="99" t="str">
        <f ca="1">IF($C242="","",VLOOKUP($C242,projectList[],3,0))</f>
        <v/>
      </c>
      <c r="F242" s="99" t="str">
        <f ca="1">UPPER(IF($C242="","",
IF(OR($C242="DOWN",$C242="PARK",$C242="VACA",$C242="OFF",$C242="CC"),$C242,
IF($I242="","FULL LOAD OF ",IF(ISNUMBER($I242),$I242&amp;" TONS OF ","FULL LOAD OF "))&amp;
IF($J242="",VLOOKUP($C242,projectList[],4,0),$J242)&amp;
IF($K242="",""," - PO # "&amp;$K242)&amp;
IF($L242="",""," - "&amp;$L242)&amp;
IF($M242="",""," - LOT: "&amp;$M242)&amp;
IF($N242="","",", QTY: "&amp;$N242&amp;" TONS")&amp;
IF($O242="",""," - CONTACT: "&amp;$O242)
)))</f>
        <v/>
      </c>
      <c r="G242" s="99" t="str">
        <f ca="1">UPPER(IF($C242="","",IF($P242="",VLOOKUP($C242,projectList[],38,0) &amp; " " &amp; VLOOKUP($C242,projectList[],39,0) &amp; IF($F242="N/A",""," FL ") &amp;VLOOKUP($C242,projectList[],40,0),$P242)))</f>
        <v/>
      </c>
      <c r="H242" s="100" t="str">
        <f ca="1">IF($A242="","",VLOOKUP($C242,projectList[],5,0))</f>
        <v/>
      </c>
      <c r="I242" s="114"/>
      <c r="J242" s="68"/>
      <c r="K242" s="68"/>
      <c r="L242" s="68"/>
      <c r="M242" s="68"/>
      <c r="N242" s="68"/>
      <c r="O242" s="68"/>
      <c r="P242" s="68"/>
      <c r="Q242" s="38" t="str">
        <f ca="1">IF(generic[[#This Row],[JOB '#]]="","",VLOOKUP(generic[[#This Row],[JOB '#]],projectList[],4,0))</f>
        <v/>
      </c>
      <c r="T242"/>
    </row>
    <row r="243" spans="1:20" s="8" customFormat="1" ht="69.95" customHeight="1" x14ac:dyDescent="0.2">
      <c r="A243" s="99" t="str">
        <f ca="1">Data!H243</f>
        <v/>
      </c>
      <c r="B243" s="99" t="str">
        <f ca="1">Data!I243</f>
        <v/>
      </c>
      <c r="C243" s="99" t="str">
        <f ca="1">Data!J243</f>
        <v/>
      </c>
      <c r="D243" s="99" t="str">
        <f ca="1">IF($C243="","",VLOOKUP($C243,projectList[],2,0))</f>
        <v/>
      </c>
      <c r="E243" s="99" t="str">
        <f ca="1">IF($C243="","",VLOOKUP($C243,projectList[],3,0))</f>
        <v/>
      </c>
      <c r="F243" s="99" t="str">
        <f ca="1">UPPER(IF($C243="","",
IF(OR($C243="DOWN",$C243="PARK",$C243="VACA",$C243="OFF",$C243="CC"),$C243,
IF($I243="","FULL LOAD OF ",IF(ISNUMBER($I243),$I243&amp;" TONS OF ","FULL LOAD OF "))&amp;
IF($J243="",VLOOKUP($C243,projectList[],4,0),$J243)&amp;
IF($K243="",""," - PO # "&amp;$K243)&amp;
IF($L243="",""," - "&amp;$L243)&amp;
IF($M243="",""," - LOT: "&amp;$M243)&amp;
IF($N243="","",", QTY: "&amp;$N243&amp;" TONS")&amp;
IF($O243="",""," - CONTACT: "&amp;$O243)
)))</f>
        <v/>
      </c>
      <c r="G243" s="99" t="str">
        <f ca="1">UPPER(IF($C243="","",IF($P243="",VLOOKUP($C243,projectList[],38,0) &amp; " " &amp; VLOOKUP($C243,projectList[],39,0) &amp; IF($F243="N/A",""," FL ") &amp;VLOOKUP($C243,projectList[],40,0),$P243)))</f>
        <v/>
      </c>
      <c r="H243" s="100" t="str">
        <f ca="1">IF($A243="","",VLOOKUP($C243,projectList[],5,0))</f>
        <v/>
      </c>
      <c r="I243" s="114"/>
      <c r="J243" s="68"/>
      <c r="K243" s="68"/>
      <c r="L243" s="68"/>
      <c r="M243" s="68"/>
      <c r="N243" s="68"/>
      <c r="O243" s="68"/>
      <c r="P243" s="68"/>
      <c r="Q243" s="38" t="str">
        <f ca="1">IF(generic[[#This Row],[JOB '#]]="","",VLOOKUP(generic[[#This Row],[JOB '#]],projectList[],4,0))</f>
        <v/>
      </c>
      <c r="T243"/>
    </row>
    <row r="244" spans="1:20" s="8" customFormat="1" ht="69.95" customHeight="1" x14ac:dyDescent="0.2">
      <c r="A244" s="99" t="str">
        <f ca="1">Data!H244</f>
        <v/>
      </c>
      <c r="B244" s="99" t="str">
        <f ca="1">Data!I244</f>
        <v/>
      </c>
      <c r="C244" s="99" t="str">
        <f ca="1">Data!J244</f>
        <v/>
      </c>
      <c r="D244" s="99" t="str">
        <f ca="1">IF($C244="","",VLOOKUP($C244,projectList[],2,0))</f>
        <v/>
      </c>
      <c r="E244" s="99" t="str">
        <f ca="1">IF($C244="","",VLOOKUP($C244,projectList[],3,0))</f>
        <v/>
      </c>
      <c r="F244" s="99" t="str">
        <f ca="1">UPPER(IF($C244="","",
IF(OR($C244="DOWN",$C244="PARK",$C244="VACA",$C244="OFF",$C244="CC"),$C244,
IF($I244="","FULL LOAD OF ",IF(ISNUMBER($I244),$I244&amp;" TONS OF ","FULL LOAD OF "))&amp;
IF($J244="",VLOOKUP($C244,projectList[],4,0),$J244)&amp;
IF($K244="",""," - PO # "&amp;$K244)&amp;
IF($L244="",""," - "&amp;$L244)&amp;
IF($M244="",""," - LOT: "&amp;$M244)&amp;
IF($N244="","",", QTY: "&amp;$N244&amp;" TONS")&amp;
IF($O244="",""," - CONTACT: "&amp;$O244)
)))</f>
        <v/>
      </c>
      <c r="G244" s="99" t="str">
        <f ca="1">UPPER(IF($C244="","",IF($P244="",VLOOKUP($C244,projectList[],38,0) &amp; " " &amp; VLOOKUP($C244,projectList[],39,0) &amp; IF($F244="N/A",""," FL ") &amp;VLOOKUP($C244,projectList[],40,0),$P244)))</f>
        <v/>
      </c>
      <c r="H244" s="100" t="str">
        <f ca="1">IF($A244="","",VLOOKUP($C244,projectList[],5,0))</f>
        <v/>
      </c>
      <c r="I244" s="114"/>
      <c r="J244" s="68"/>
      <c r="K244" s="68"/>
      <c r="L244" s="68"/>
      <c r="M244" s="68"/>
      <c r="N244" s="68"/>
      <c r="O244" s="68"/>
      <c r="P244" s="68"/>
      <c r="Q244" s="38" t="str">
        <f ca="1">IF(generic[[#This Row],[JOB '#]]="","",VLOOKUP(generic[[#This Row],[JOB '#]],projectList[],4,0))</f>
        <v/>
      </c>
      <c r="T244"/>
    </row>
    <row r="245" spans="1:20" s="8" customFormat="1" ht="69.95" customHeight="1" x14ac:dyDescent="0.2">
      <c r="A245" s="99" t="str">
        <f ca="1">Data!H245</f>
        <v/>
      </c>
      <c r="B245" s="99" t="str">
        <f ca="1">Data!I245</f>
        <v/>
      </c>
      <c r="C245" s="99" t="str">
        <f ca="1">Data!J245</f>
        <v/>
      </c>
      <c r="D245" s="99" t="str">
        <f ca="1">IF($C245="","",VLOOKUP($C245,projectList[],2,0))</f>
        <v/>
      </c>
      <c r="E245" s="99" t="str">
        <f ca="1">IF($C245="","",VLOOKUP($C245,projectList[],3,0))</f>
        <v/>
      </c>
      <c r="F245" s="99" t="str">
        <f ca="1">UPPER(IF($C245="","",
IF(OR($C245="DOWN",$C245="PARK",$C245="VACA",$C245="OFF",$C245="CC"),$C245,
IF($I245="","FULL LOAD OF ",IF(ISNUMBER($I245),$I245&amp;" TONS OF ","FULL LOAD OF "))&amp;
IF($J245="",VLOOKUP($C245,projectList[],4,0),$J245)&amp;
IF($K245="",""," - PO # "&amp;$K245)&amp;
IF($L245="",""," - "&amp;$L245)&amp;
IF($M245="",""," - LOT: "&amp;$M245)&amp;
IF($N245="","",", QTY: "&amp;$N245&amp;" TONS")&amp;
IF($O245="",""," - CONTACT: "&amp;$O245)
)))</f>
        <v/>
      </c>
      <c r="G245" s="99" t="str">
        <f ca="1">UPPER(IF($C245="","",IF($P245="",VLOOKUP($C245,projectList[],38,0) &amp; " " &amp; VLOOKUP($C245,projectList[],39,0) &amp; IF($F245="N/A",""," FL ") &amp;VLOOKUP($C245,projectList[],40,0),$P245)))</f>
        <v/>
      </c>
      <c r="H245" s="100" t="str">
        <f ca="1">IF($A245="","",VLOOKUP($C245,projectList[],5,0))</f>
        <v/>
      </c>
      <c r="I245" s="114"/>
      <c r="J245" s="68"/>
      <c r="K245" s="68"/>
      <c r="L245" s="68"/>
      <c r="M245" s="68"/>
      <c r="N245" s="68"/>
      <c r="O245" s="68"/>
      <c r="P245" s="68"/>
      <c r="Q245" s="38" t="str">
        <f ca="1">IF(generic[[#This Row],[JOB '#]]="","",VLOOKUP(generic[[#This Row],[JOB '#]],projectList[],4,0))</f>
        <v/>
      </c>
      <c r="T245"/>
    </row>
    <row r="246" spans="1:20" s="8" customFormat="1" ht="69.95" customHeight="1" x14ac:dyDescent="0.2">
      <c r="A246" s="99" t="str">
        <f ca="1">Data!H246</f>
        <v/>
      </c>
      <c r="B246" s="99" t="str">
        <f ca="1">Data!I246</f>
        <v/>
      </c>
      <c r="C246" s="99" t="str">
        <f ca="1">Data!J246</f>
        <v/>
      </c>
      <c r="D246" s="99" t="str">
        <f ca="1">IF($C246="","",VLOOKUP($C246,projectList[],2,0))</f>
        <v/>
      </c>
      <c r="E246" s="99" t="str">
        <f ca="1">IF($C246="","",VLOOKUP($C246,projectList[],3,0))</f>
        <v/>
      </c>
      <c r="F246" s="99" t="str">
        <f ca="1">UPPER(IF($C246="","",
IF(OR($C246="DOWN",$C246="PARK",$C246="VACA",$C246="OFF",$C246="CC"),$C246,
IF($I246="","FULL LOAD OF ",IF(ISNUMBER($I246),$I246&amp;" TONS OF ","FULL LOAD OF "))&amp;
IF($J246="",VLOOKUP($C246,projectList[],4,0),$J246)&amp;
IF($K246="",""," - PO # "&amp;$K246)&amp;
IF($L246="",""," - "&amp;$L246)&amp;
IF($M246="",""," - LOT: "&amp;$M246)&amp;
IF($N246="","",", QTY: "&amp;$N246&amp;" TONS")&amp;
IF($O246="",""," - CONTACT: "&amp;$O246)
)))</f>
        <v/>
      </c>
      <c r="G246" s="99" t="str">
        <f ca="1">UPPER(IF($C246="","",IF($P246="",VLOOKUP($C246,projectList[],38,0) &amp; " " &amp; VLOOKUP($C246,projectList[],39,0) &amp; IF($F246="N/A",""," FL ") &amp;VLOOKUP($C246,projectList[],40,0),$P246)))</f>
        <v/>
      </c>
      <c r="H246" s="100" t="str">
        <f ca="1">IF($A246="","",VLOOKUP($C246,projectList[],5,0))</f>
        <v/>
      </c>
      <c r="I246" s="114"/>
      <c r="J246" s="68"/>
      <c r="K246" s="68"/>
      <c r="L246" s="68"/>
      <c r="M246" s="68"/>
      <c r="N246" s="68"/>
      <c r="O246" s="68"/>
      <c r="P246" s="68"/>
      <c r="Q246" s="38" t="str">
        <f ca="1">IF(generic[[#This Row],[JOB '#]]="","",VLOOKUP(generic[[#This Row],[JOB '#]],projectList[],4,0))</f>
        <v/>
      </c>
      <c r="T246"/>
    </row>
    <row r="247" spans="1:20" s="8" customFormat="1" ht="69.95" customHeight="1" x14ac:dyDescent="0.2">
      <c r="A247" s="99" t="str">
        <f ca="1">Data!H247</f>
        <v/>
      </c>
      <c r="B247" s="99" t="str">
        <f ca="1">Data!I247</f>
        <v/>
      </c>
      <c r="C247" s="99" t="str">
        <f ca="1">Data!J247</f>
        <v/>
      </c>
      <c r="D247" s="99" t="str">
        <f ca="1">IF($C247="","",VLOOKUP($C247,projectList[],2,0))</f>
        <v/>
      </c>
      <c r="E247" s="99" t="str">
        <f ca="1">IF($C247="","",VLOOKUP($C247,projectList[],3,0))</f>
        <v/>
      </c>
      <c r="F247" s="99" t="str">
        <f ca="1">UPPER(IF($C247="","",
IF(OR($C247="DOWN",$C247="PARK",$C247="VACA",$C247="OFF",$C247="CC"),$C247,
IF($I247="","FULL LOAD OF ",IF(ISNUMBER($I247),$I247&amp;" TONS OF ","FULL LOAD OF "))&amp;
IF($J247="",VLOOKUP($C247,projectList[],4,0),$J247)&amp;
IF($K247="",""," - PO # "&amp;$K247)&amp;
IF($L247="",""," - "&amp;$L247)&amp;
IF($M247="",""," - LOT: "&amp;$M247)&amp;
IF($N247="","",", QTY: "&amp;$N247&amp;" TONS")&amp;
IF($O247="",""," - CONTACT: "&amp;$O247)
)))</f>
        <v/>
      </c>
      <c r="G247" s="99" t="str">
        <f ca="1">UPPER(IF($C247="","",IF($P247="",VLOOKUP($C247,projectList[],38,0) &amp; " " &amp; VLOOKUP($C247,projectList[],39,0) &amp; IF($F247="N/A",""," FL ") &amp;VLOOKUP($C247,projectList[],40,0),$P247)))</f>
        <v/>
      </c>
      <c r="H247" s="100" t="str">
        <f ca="1">IF($A247="","",VLOOKUP($C247,projectList[],5,0))</f>
        <v/>
      </c>
      <c r="I247" s="114"/>
      <c r="J247" s="68"/>
      <c r="K247" s="68"/>
      <c r="L247" s="68"/>
      <c r="M247" s="68"/>
      <c r="N247" s="68"/>
      <c r="O247" s="68"/>
      <c r="P247" s="68"/>
      <c r="Q247" s="38" t="str">
        <f ca="1">IF(generic[[#This Row],[JOB '#]]="","",VLOOKUP(generic[[#This Row],[JOB '#]],projectList[],4,0))</f>
        <v/>
      </c>
      <c r="T247"/>
    </row>
    <row r="248" spans="1:20" s="8" customFormat="1" ht="69.95" customHeight="1" x14ac:dyDescent="0.2">
      <c r="A248" s="99" t="str">
        <f ca="1">Data!H248</f>
        <v/>
      </c>
      <c r="B248" s="99" t="str">
        <f ca="1">Data!I248</f>
        <v/>
      </c>
      <c r="C248" s="99" t="str">
        <f ca="1">Data!J248</f>
        <v/>
      </c>
      <c r="D248" s="99" t="str">
        <f ca="1">IF($C248="","",VLOOKUP($C248,projectList[],2,0))</f>
        <v/>
      </c>
      <c r="E248" s="99" t="str">
        <f ca="1">IF($C248="","",VLOOKUP($C248,projectList[],3,0))</f>
        <v/>
      </c>
      <c r="F248" s="99" t="str">
        <f ca="1">UPPER(IF($C248="","",
IF(OR($C248="DOWN",$C248="PARK",$C248="VACA",$C248="OFF",$C248="CC"),$C248,
IF($I248="","FULL LOAD OF ",IF(ISNUMBER($I248),$I248&amp;" TONS OF ","FULL LOAD OF "))&amp;
IF($J248="",VLOOKUP($C248,projectList[],4,0),$J248)&amp;
IF($K248="",""," - PO # "&amp;$K248)&amp;
IF($L248="",""," - "&amp;$L248)&amp;
IF($M248="",""," - LOT: "&amp;$M248)&amp;
IF($N248="","",", QTY: "&amp;$N248&amp;" TONS")&amp;
IF($O248="",""," - CONTACT: "&amp;$O248)
)))</f>
        <v/>
      </c>
      <c r="G248" s="99" t="str">
        <f ca="1">UPPER(IF($C248="","",IF($P248="",VLOOKUP($C248,projectList[],38,0) &amp; " " &amp; VLOOKUP($C248,projectList[],39,0) &amp; IF($F248="N/A",""," FL ") &amp;VLOOKUP($C248,projectList[],40,0),$P248)))</f>
        <v/>
      </c>
      <c r="H248" s="100" t="str">
        <f ca="1">IF($A248="","",VLOOKUP($C248,projectList[],5,0))</f>
        <v/>
      </c>
      <c r="I248" s="114"/>
      <c r="J248" s="68"/>
      <c r="K248" s="68"/>
      <c r="L248" s="68"/>
      <c r="M248" s="68"/>
      <c r="N248" s="68"/>
      <c r="O248" s="68"/>
      <c r="P248" s="68"/>
      <c r="Q248" s="38" t="str">
        <f ca="1">IF(generic[[#This Row],[JOB '#]]="","",VLOOKUP(generic[[#This Row],[JOB '#]],projectList[],4,0))</f>
        <v/>
      </c>
      <c r="T248"/>
    </row>
    <row r="249" spans="1:20" s="8" customFormat="1" ht="69.95" customHeight="1" x14ac:dyDescent="0.2">
      <c r="A249" s="99" t="str">
        <f ca="1">Data!H249</f>
        <v/>
      </c>
      <c r="B249" s="99" t="str">
        <f ca="1">Data!I249</f>
        <v/>
      </c>
      <c r="C249" s="99" t="str">
        <f ca="1">Data!J249</f>
        <v/>
      </c>
      <c r="D249" s="99" t="str">
        <f ca="1">IF($C249="","",VLOOKUP($C249,projectList[],2,0))</f>
        <v/>
      </c>
      <c r="E249" s="99" t="str">
        <f ca="1">IF($C249="","",VLOOKUP($C249,projectList[],3,0))</f>
        <v/>
      </c>
      <c r="F249" s="99" t="str">
        <f ca="1">UPPER(IF($C249="","",
IF(OR($C249="DOWN",$C249="PARK",$C249="VACA",$C249="OFF",$C249="CC"),$C249,
IF($I249="","FULL LOAD OF ",IF(ISNUMBER($I249),$I249&amp;" TONS OF ","FULL LOAD OF "))&amp;
IF($J249="",VLOOKUP($C249,projectList[],4,0),$J249)&amp;
IF($K249="",""," - PO # "&amp;$K249)&amp;
IF($L249="",""," - "&amp;$L249)&amp;
IF($M249="",""," - LOT: "&amp;$M249)&amp;
IF($N249="","",", QTY: "&amp;$N249&amp;" TONS")&amp;
IF($O249="",""," - CONTACT: "&amp;$O249)
)))</f>
        <v/>
      </c>
      <c r="G249" s="99" t="str">
        <f ca="1">UPPER(IF($C249="","",IF($P249="",VLOOKUP($C249,projectList[],38,0) &amp; " " &amp; VLOOKUP($C249,projectList[],39,0) &amp; IF($F249="N/A",""," FL ") &amp;VLOOKUP($C249,projectList[],40,0),$P249)))</f>
        <v/>
      </c>
      <c r="H249" s="100" t="str">
        <f ca="1">IF($A249="","",VLOOKUP($C249,projectList[],5,0))</f>
        <v/>
      </c>
      <c r="I249" s="114"/>
      <c r="J249" s="68"/>
      <c r="K249" s="68"/>
      <c r="L249" s="68"/>
      <c r="M249" s="68"/>
      <c r="N249" s="68"/>
      <c r="O249" s="68"/>
      <c r="P249" s="68"/>
      <c r="Q249" s="38" t="str">
        <f ca="1">IF(generic[[#This Row],[JOB '#]]="","",VLOOKUP(generic[[#This Row],[JOB '#]],projectList[],4,0))</f>
        <v/>
      </c>
      <c r="T249"/>
    </row>
    <row r="250" spans="1:20" s="8" customFormat="1" ht="69.95" customHeight="1" x14ac:dyDescent="0.2">
      <c r="A250" s="99" t="str">
        <f ca="1">Data!H250</f>
        <v/>
      </c>
      <c r="B250" s="99" t="str">
        <f ca="1">Data!I250</f>
        <v/>
      </c>
      <c r="C250" s="99" t="str">
        <f ca="1">Data!J250</f>
        <v/>
      </c>
      <c r="D250" s="99" t="str">
        <f ca="1">IF($C250="","",VLOOKUP($C250,projectList[],2,0))</f>
        <v/>
      </c>
      <c r="E250" s="99" t="str">
        <f ca="1">IF($C250="","",VLOOKUP($C250,projectList[],3,0))</f>
        <v/>
      </c>
      <c r="F250" s="99" t="str">
        <f ca="1">UPPER(IF($C250="","",
IF(OR($C250="DOWN",$C250="PARK",$C250="VACA",$C250="OFF",$C250="CC"),$C250,
IF($I250="","FULL LOAD OF ",IF(ISNUMBER($I250),$I250&amp;" TONS OF ","FULL LOAD OF "))&amp;
IF($J250="",VLOOKUP($C250,projectList[],4,0),$J250)&amp;
IF($K250="",""," - PO # "&amp;$K250)&amp;
IF($L250="",""," - "&amp;$L250)&amp;
IF($M250="",""," - LOT: "&amp;$M250)&amp;
IF($N250="","",", QTY: "&amp;$N250&amp;" TONS")&amp;
IF($O250="",""," - CONTACT: "&amp;$O250)
)))</f>
        <v/>
      </c>
      <c r="G250" s="99" t="str">
        <f ca="1">UPPER(IF($C250="","",IF($P250="",VLOOKUP($C250,projectList[],38,0) &amp; " " &amp; VLOOKUP($C250,projectList[],39,0) &amp; IF($F250="N/A",""," FL ") &amp;VLOOKUP($C250,projectList[],40,0),$P250)))</f>
        <v/>
      </c>
      <c r="H250" s="100" t="str">
        <f ca="1">IF($A250="","",VLOOKUP($C250,projectList[],5,0))</f>
        <v/>
      </c>
      <c r="I250" s="114"/>
      <c r="J250" s="68"/>
      <c r="K250" s="68"/>
      <c r="L250" s="68"/>
      <c r="M250" s="68"/>
      <c r="N250" s="116"/>
      <c r="O250" s="68"/>
      <c r="P250" s="68"/>
      <c r="Q250" s="38" t="str">
        <f ca="1">IF(generic[[#This Row],[JOB '#]]="","",VLOOKUP(generic[[#This Row],[JOB '#]],projectList[],4,0))</f>
        <v/>
      </c>
      <c r="T250"/>
    </row>
    <row r="251" spans="1:20" s="8" customFormat="1" ht="69.95" customHeight="1" x14ac:dyDescent="0.2">
      <c r="A251" s="99" t="str">
        <f ca="1">Data!H251</f>
        <v/>
      </c>
      <c r="B251" s="99" t="str">
        <f ca="1">Data!I251</f>
        <v/>
      </c>
      <c r="C251" s="99" t="str">
        <f ca="1">Data!J251</f>
        <v/>
      </c>
      <c r="D251" s="99" t="str">
        <f ca="1">IF($C251="","",VLOOKUP($C251,projectList[],2,0))</f>
        <v/>
      </c>
      <c r="E251" s="99" t="str">
        <f ca="1">IF($C251="","",VLOOKUP($C251,projectList[],3,0))</f>
        <v/>
      </c>
      <c r="F251" s="99" t="str">
        <f ca="1">UPPER(IF($C251="","",
IF(OR($C251="DOWN",$C251="PARK",$C251="VACA",$C251="OFF",$C251="CC"),$C251,
IF($I251="","FULL LOAD OF ",IF(ISNUMBER($I251),$I251&amp;" TONS OF ","FULL LOAD OF "))&amp;
IF($J251="",VLOOKUP($C251,projectList[],4,0),$J251)&amp;
IF($K251="",""," - PO # "&amp;$K251)&amp;
IF($L251="",""," - "&amp;$L251)&amp;
IF($M251="",""," - LOT: "&amp;$M251)&amp;
IF($N251="","",", QTY: "&amp;$N251&amp;" TONS")&amp;
IF($O251="",""," - CONTACT: "&amp;$O251)
)))</f>
        <v/>
      </c>
      <c r="G251" s="99" t="str">
        <f ca="1">UPPER(IF($C251="","",IF($P251="",VLOOKUP($C251,projectList[],38,0) &amp; " " &amp; VLOOKUP($C251,projectList[],39,0) &amp; IF($F251="N/A",""," FL ") &amp;VLOOKUP($C251,projectList[],40,0),$P251)))</f>
        <v/>
      </c>
      <c r="H251" s="100" t="str">
        <f ca="1">IF($A251="","",VLOOKUP($C251,projectList[],5,0))</f>
        <v/>
      </c>
      <c r="I251" s="114"/>
      <c r="J251" s="68"/>
      <c r="K251" s="68"/>
      <c r="L251" s="68"/>
      <c r="M251" s="68"/>
      <c r="N251" s="68"/>
      <c r="O251" s="68"/>
      <c r="P251" s="68"/>
      <c r="Q251" s="38" t="str">
        <f ca="1">IF(generic[[#This Row],[JOB '#]]="","",VLOOKUP(generic[[#This Row],[JOB '#]],projectList[],4,0))</f>
        <v/>
      </c>
      <c r="T251"/>
    </row>
    <row r="252" spans="1:20" s="8" customFormat="1" ht="69.95" customHeight="1" x14ac:dyDescent="0.2">
      <c r="A252" s="99" t="str">
        <f ca="1">Data!H252</f>
        <v/>
      </c>
      <c r="B252" s="99" t="str">
        <f ca="1">Data!I252</f>
        <v/>
      </c>
      <c r="C252" s="99" t="str">
        <f ca="1">Data!J252</f>
        <v/>
      </c>
      <c r="D252" s="99" t="str">
        <f ca="1">IF($C252="","",VLOOKUP($C252,projectList[],2,0))</f>
        <v/>
      </c>
      <c r="E252" s="99" t="str">
        <f ca="1">IF($C252="","",VLOOKUP($C252,projectList[],3,0))</f>
        <v/>
      </c>
      <c r="F252" s="99" t="str">
        <f ca="1">UPPER(IF($C252="","",
IF(OR($C252="DOWN",$C252="PARK",$C252="VACA",$C252="OFF",$C252="CC"),$C252,
IF($I252="","FULL LOAD OF ",IF(ISNUMBER($I252),$I252&amp;" TONS OF ","FULL LOAD OF "))&amp;
IF($J252="",VLOOKUP($C252,projectList[],4,0),$J252)&amp;
IF($K252="",""," - PO # "&amp;$K252)&amp;
IF($L252="",""," - "&amp;$L252)&amp;
IF($M252="",""," - LOT: "&amp;$M252)&amp;
IF($N252="","",", QTY: "&amp;$N252&amp;" TONS")&amp;
IF($O252="",""," - CONTACT: "&amp;$O252)
)))</f>
        <v/>
      </c>
      <c r="G252" s="99" t="str">
        <f ca="1">UPPER(IF($C252="","",IF($P252="",VLOOKUP($C252,projectList[],38,0) &amp; " " &amp; VLOOKUP($C252,projectList[],39,0) &amp; IF($F252="N/A",""," FL ") &amp;VLOOKUP($C252,projectList[],40,0),$P252)))</f>
        <v/>
      </c>
      <c r="H252" s="100" t="str">
        <f ca="1">IF($A252="","",VLOOKUP($C252,projectList[],5,0))</f>
        <v/>
      </c>
      <c r="I252" s="114"/>
      <c r="J252" s="68"/>
      <c r="K252" s="68"/>
      <c r="L252" s="68"/>
      <c r="M252" s="68"/>
      <c r="N252" s="68"/>
      <c r="O252" s="68"/>
      <c r="P252" s="68"/>
      <c r="Q252" s="38" t="str">
        <f ca="1">IF(generic[[#This Row],[JOB '#]]="","",VLOOKUP(generic[[#This Row],[JOB '#]],projectList[],4,0))</f>
        <v/>
      </c>
      <c r="T252"/>
    </row>
    <row r="253" spans="1:20" s="8" customFormat="1" ht="69.95" customHeight="1" x14ac:dyDescent="0.2">
      <c r="A253" s="99" t="str">
        <f ca="1">Data!H253</f>
        <v/>
      </c>
      <c r="B253" s="99" t="str">
        <f ca="1">Data!I253</f>
        <v/>
      </c>
      <c r="C253" s="99" t="str">
        <f ca="1">Data!J253</f>
        <v/>
      </c>
      <c r="D253" s="99" t="str">
        <f ca="1">IF($C253="","",VLOOKUP($C253,projectList[],2,0))</f>
        <v/>
      </c>
      <c r="E253" s="99" t="str">
        <f ca="1">IF($C253="","",VLOOKUP($C253,projectList[],3,0))</f>
        <v/>
      </c>
      <c r="F253" s="99" t="str">
        <f ca="1">UPPER(IF($C253="","",
IF(OR($C253="DOWN",$C253="PARK",$C253="VACA",$C253="OFF",$C253="CC"),$C253,
IF($I253="","FULL LOAD OF ",IF(ISNUMBER($I253),$I253&amp;" TONS OF ","FULL LOAD OF "))&amp;
IF($J253="",VLOOKUP($C253,projectList[],4,0),$J253)&amp;
IF($K253="",""," - PO # "&amp;$K253)&amp;
IF($L253="",""," - "&amp;$L253)&amp;
IF($M253="",""," - LOT: "&amp;$M253)&amp;
IF($N253="","",", QTY: "&amp;$N253&amp;" TONS")&amp;
IF($O253="",""," - CONTACT: "&amp;$O253)
)))</f>
        <v/>
      </c>
      <c r="G253" s="99" t="str">
        <f ca="1">UPPER(IF($C253="","",IF($P253="",VLOOKUP($C253,projectList[],38,0) &amp; " " &amp; VLOOKUP($C253,projectList[],39,0) &amp; IF($F253="N/A",""," FL ") &amp;VLOOKUP($C253,projectList[],40,0),$P253)))</f>
        <v/>
      </c>
      <c r="H253" s="100" t="str">
        <f ca="1">IF($A253="","",VLOOKUP($C253,projectList[],5,0))</f>
        <v/>
      </c>
      <c r="I253" s="114"/>
      <c r="J253" s="68"/>
      <c r="K253" s="68"/>
      <c r="L253" s="68"/>
      <c r="M253" s="68"/>
      <c r="N253" s="68"/>
      <c r="O253" s="68"/>
      <c r="P253" s="68"/>
      <c r="Q253" s="38" t="str">
        <f ca="1">IF(generic[[#This Row],[JOB '#]]="","",VLOOKUP(generic[[#This Row],[JOB '#]],projectList[],4,0))</f>
        <v/>
      </c>
      <c r="T253"/>
    </row>
    <row r="254" spans="1:20" s="8" customFormat="1" ht="69.95" customHeight="1" x14ac:dyDescent="0.2">
      <c r="A254" s="99" t="str">
        <f ca="1">Data!H254</f>
        <v/>
      </c>
      <c r="B254" s="99" t="str">
        <f ca="1">Data!I254</f>
        <v/>
      </c>
      <c r="C254" s="99" t="str">
        <f ca="1">Data!J254</f>
        <v/>
      </c>
      <c r="D254" s="99" t="str">
        <f ca="1">IF($C254="","",VLOOKUP($C254,projectList[],2,0))</f>
        <v/>
      </c>
      <c r="E254" s="99" t="str">
        <f ca="1">IF($C254="","",VLOOKUP($C254,projectList[],3,0))</f>
        <v/>
      </c>
      <c r="F254" s="99" t="str">
        <f ca="1">UPPER(IF($C254="","",
IF(OR($C254="DOWN",$C254="PARK",$C254="VACA",$C254="OFF",$C254="CC"),$C254,
IF($I254="","FULL LOAD OF ",IF(ISNUMBER($I254),$I254&amp;" TONS OF ","FULL LOAD OF "))&amp;
IF($J254="",VLOOKUP($C254,projectList[],4,0),$J254)&amp;
IF($K254="",""," - PO # "&amp;$K254)&amp;
IF($L254="",""," - "&amp;$L254)&amp;
IF($M254="",""," - LOT: "&amp;$M254)&amp;
IF($N254="","",", QTY: "&amp;$N254&amp;" TONS")&amp;
IF($O254="",""," - CONTACT: "&amp;$O254)
)))</f>
        <v/>
      </c>
      <c r="G254" s="99" t="str">
        <f ca="1">UPPER(IF($C254="","",IF($P254="",VLOOKUP($C254,projectList[],38,0) &amp; " " &amp; VLOOKUP($C254,projectList[],39,0) &amp; IF($F254="N/A",""," FL ") &amp;VLOOKUP($C254,projectList[],40,0),$P254)))</f>
        <v/>
      </c>
      <c r="H254" s="100" t="str">
        <f ca="1">IF($A254="","",VLOOKUP($C254,projectList[],5,0))</f>
        <v/>
      </c>
      <c r="I254" s="114"/>
      <c r="J254" s="68"/>
      <c r="K254" s="68"/>
      <c r="L254" s="68"/>
      <c r="M254" s="68"/>
      <c r="N254" s="68"/>
      <c r="O254" s="68"/>
      <c r="P254" s="68"/>
      <c r="Q254" s="38" t="str">
        <f ca="1">IF(generic[[#This Row],[JOB '#]]="","",VLOOKUP(generic[[#This Row],[JOB '#]],projectList[],4,0))</f>
        <v/>
      </c>
      <c r="T254"/>
    </row>
    <row r="255" spans="1:20" s="8" customFormat="1" ht="69.95" customHeight="1" x14ac:dyDescent="0.2">
      <c r="A255" s="99" t="str">
        <f ca="1">Data!H255</f>
        <v/>
      </c>
      <c r="B255" s="99" t="str">
        <f ca="1">Data!I255</f>
        <v/>
      </c>
      <c r="C255" s="99" t="str">
        <f ca="1">Data!J255</f>
        <v/>
      </c>
      <c r="D255" s="99" t="str">
        <f ca="1">IF($C255="","",VLOOKUP($C255,projectList[],2,0))</f>
        <v/>
      </c>
      <c r="E255" s="99" t="str">
        <f ca="1">IF($C255="","",VLOOKUP($C255,projectList[],3,0))</f>
        <v/>
      </c>
      <c r="F255" s="99" t="str">
        <f ca="1">UPPER(IF($C255="","",
IF(OR($C255="DOWN",$C255="PARK",$C255="VACA",$C255="OFF",$C255="CC"),$C255,
IF($I255="","FULL LOAD OF ",IF(ISNUMBER($I255),$I255&amp;" TONS OF ","FULL LOAD OF "))&amp;
IF($J255="",VLOOKUP($C255,projectList[],4,0),$J255)&amp;
IF($K255="",""," - PO # "&amp;$K255)&amp;
IF($L255="",""," - "&amp;$L255)&amp;
IF($M255="",""," - LOT: "&amp;$M255)&amp;
IF($N255="","",", QTY: "&amp;$N255&amp;" TONS")&amp;
IF($O255="",""," - CONTACT: "&amp;$O255)
)))</f>
        <v/>
      </c>
      <c r="G255" s="99" t="str">
        <f ca="1">UPPER(IF($C255="","",IF($P255="",VLOOKUP($C255,projectList[],38,0) &amp; " " &amp; VLOOKUP($C255,projectList[],39,0) &amp; IF($F255="N/A",""," FL ") &amp;VLOOKUP($C255,projectList[],40,0),$P255)))</f>
        <v/>
      </c>
      <c r="H255" s="100" t="str">
        <f ca="1">IF($A255="","",VLOOKUP($C255,projectList[],5,0))</f>
        <v/>
      </c>
      <c r="I255" s="114"/>
      <c r="J255" s="68"/>
      <c r="K255" s="68"/>
      <c r="L255" s="68"/>
      <c r="M255" s="68"/>
      <c r="N255" s="68"/>
      <c r="O255" s="68"/>
      <c r="P255" s="68"/>
      <c r="Q255" s="38" t="str">
        <f ca="1">IF(generic[[#This Row],[JOB '#]]="","",VLOOKUP(generic[[#This Row],[JOB '#]],projectList[],4,0))</f>
        <v/>
      </c>
      <c r="T255"/>
    </row>
    <row r="256" spans="1:20" s="8" customFormat="1" ht="69.95" customHeight="1" x14ac:dyDescent="0.2">
      <c r="A256" s="99" t="str">
        <f ca="1">Data!H256</f>
        <v/>
      </c>
      <c r="B256" s="99" t="str">
        <f ca="1">Data!I256</f>
        <v/>
      </c>
      <c r="C256" s="99" t="str">
        <f ca="1">Data!J256</f>
        <v/>
      </c>
      <c r="D256" s="99" t="str">
        <f ca="1">IF($C256="","",VLOOKUP($C256,projectList[],2,0))</f>
        <v/>
      </c>
      <c r="E256" s="99" t="str">
        <f ca="1">IF($C256="","",VLOOKUP($C256,projectList[],3,0))</f>
        <v/>
      </c>
      <c r="F256" s="99" t="str">
        <f ca="1">UPPER(IF($C256="","",
IF(OR($C256="DOWN",$C256="PARK",$C256="VACA",$C256="OFF",$C256="CC"),$C256,
IF($I256="","FULL LOAD OF ",IF(ISNUMBER($I256),$I256&amp;" TONS OF ","FULL LOAD OF "))&amp;
IF($J256="",VLOOKUP($C256,projectList[],4,0),$J256)&amp;
IF($K256="",""," - PO # "&amp;$K256)&amp;
IF($L256="",""," - "&amp;$L256)&amp;
IF($M256="",""," - LOT: "&amp;$M256)&amp;
IF($N256="","",", QTY: "&amp;$N256&amp;" TONS")&amp;
IF($O256="",""," - CONTACT: "&amp;$O256)
)))</f>
        <v/>
      </c>
      <c r="G256" s="99" t="str">
        <f ca="1">UPPER(IF($C256="","",IF($P256="",VLOOKUP($C256,projectList[],38,0) &amp; " " &amp; VLOOKUP($C256,projectList[],39,0) &amp; IF($F256="N/A",""," FL ") &amp;VLOOKUP($C256,projectList[],40,0),$P256)))</f>
        <v/>
      </c>
      <c r="H256" s="100" t="str">
        <f ca="1">IF($A256="","",VLOOKUP($C256,projectList[],5,0))</f>
        <v/>
      </c>
      <c r="I256" s="114"/>
      <c r="J256" s="68"/>
      <c r="K256" s="68"/>
      <c r="L256" s="68"/>
      <c r="M256" s="68"/>
      <c r="N256" s="68"/>
      <c r="O256" s="68"/>
      <c r="P256" s="68"/>
      <c r="Q256" s="38" t="str">
        <f ca="1">IF(generic[[#This Row],[JOB '#]]="","",VLOOKUP(generic[[#This Row],[JOB '#]],projectList[],4,0))</f>
        <v/>
      </c>
      <c r="T256"/>
    </row>
    <row r="257" spans="1:20" s="8" customFormat="1" ht="69.95" customHeight="1" x14ac:dyDescent="0.2">
      <c r="A257" s="99" t="str">
        <f ca="1">Data!H257</f>
        <v/>
      </c>
      <c r="B257" s="99" t="str">
        <f ca="1">Data!I257</f>
        <v/>
      </c>
      <c r="C257" s="99" t="str">
        <f ca="1">Data!J257</f>
        <v/>
      </c>
      <c r="D257" s="99" t="str">
        <f ca="1">IF($C257="","",VLOOKUP($C257,projectList[],2,0))</f>
        <v/>
      </c>
      <c r="E257" s="99" t="str">
        <f ca="1">IF($C257="","",VLOOKUP($C257,projectList[],3,0))</f>
        <v/>
      </c>
      <c r="F257" s="99" t="str">
        <f ca="1">UPPER(IF($C257="","",
IF(OR($C257="DOWN",$C257="PARK",$C257="VACA",$C257="OFF",$C257="CC"),$C257,
IF($I257="","FULL LOAD OF ",IF(ISNUMBER($I257),$I257&amp;" TONS OF ","FULL LOAD OF "))&amp;
IF($J257="",VLOOKUP($C257,projectList[],4,0),$J257)&amp;
IF($K257="",""," - PO # "&amp;$K257)&amp;
IF($L257="",""," - "&amp;$L257)&amp;
IF($M257="",""," - LOT: "&amp;$M257)&amp;
IF($N257="","",", QTY: "&amp;$N257&amp;" TONS")&amp;
IF($O257="",""," - CONTACT: "&amp;$O257)
)))</f>
        <v/>
      </c>
      <c r="G257" s="99" t="str">
        <f ca="1">UPPER(IF($C257="","",IF($P257="",VLOOKUP($C257,projectList[],38,0) &amp; " " &amp; VLOOKUP($C257,projectList[],39,0) &amp; IF($F257="N/A",""," FL ") &amp;VLOOKUP($C257,projectList[],40,0),$P257)))</f>
        <v/>
      </c>
      <c r="H257" s="100" t="str">
        <f ca="1">IF($A257="","",VLOOKUP($C257,projectList[],5,0))</f>
        <v/>
      </c>
      <c r="I257" s="114"/>
      <c r="J257" s="68"/>
      <c r="K257" s="68"/>
      <c r="L257" s="68"/>
      <c r="M257" s="68"/>
      <c r="N257" s="68"/>
      <c r="O257" s="68"/>
      <c r="P257" s="68"/>
      <c r="Q257" s="38" t="str">
        <f ca="1">IF(generic[[#This Row],[JOB '#]]="","",VLOOKUP(generic[[#This Row],[JOB '#]],projectList[],4,0))</f>
        <v/>
      </c>
      <c r="T257"/>
    </row>
    <row r="258" spans="1:20" s="8" customFormat="1" ht="69.95" customHeight="1" x14ac:dyDescent="0.2">
      <c r="A258" s="99" t="str">
        <f ca="1">Data!H258</f>
        <v/>
      </c>
      <c r="B258" s="99" t="str">
        <f ca="1">Data!I258</f>
        <v/>
      </c>
      <c r="C258" s="99" t="str">
        <f ca="1">Data!J258</f>
        <v/>
      </c>
      <c r="D258" s="99" t="str">
        <f ca="1">IF($C258="","",VLOOKUP($C258,projectList[],2,0))</f>
        <v/>
      </c>
      <c r="E258" s="99" t="str">
        <f ca="1">IF($C258="","",VLOOKUP($C258,projectList[],3,0))</f>
        <v/>
      </c>
      <c r="F258" s="99" t="str">
        <f ca="1">UPPER(IF($C258="","",
IF(OR($C258="DOWN",$C258="PARK",$C258="VACA",$C258="OFF",$C258="CC"),$C258,
IF($I258="","FULL LOAD OF ",IF(ISNUMBER($I258),$I258&amp;" TONS OF ","FULL LOAD OF "))&amp;
IF($J258="",VLOOKUP($C258,projectList[],4,0),$J258)&amp;
IF($K258="",""," - PO # "&amp;$K258)&amp;
IF($L258="",""," - "&amp;$L258)&amp;
IF($M258="",""," - LOT: "&amp;$M258)&amp;
IF($N258="","",", QTY: "&amp;$N258&amp;" TONS")&amp;
IF($O258="",""," - CONTACT: "&amp;$O258)
)))</f>
        <v/>
      </c>
      <c r="G258" s="99" t="str">
        <f ca="1">UPPER(IF($C258="","",IF($P258="",VLOOKUP($C258,projectList[],38,0) &amp; " " &amp; VLOOKUP($C258,projectList[],39,0) &amp; IF($F258="N/A",""," FL ") &amp;VLOOKUP($C258,projectList[],40,0),$P258)))</f>
        <v/>
      </c>
      <c r="H258" s="100" t="str">
        <f ca="1">IF($A258="","",VLOOKUP($C258,projectList[],5,0))</f>
        <v/>
      </c>
      <c r="I258" s="114"/>
      <c r="J258" s="68"/>
      <c r="K258" s="68"/>
      <c r="L258" s="68"/>
      <c r="M258" s="68"/>
      <c r="N258" s="68"/>
      <c r="O258" s="68"/>
      <c r="P258" s="68"/>
      <c r="Q258" s="38" t="str">
        <f ca="1">IF(generic[[#This Row],[JOB '#]]="","",VLOOKUP(generic[[#This Row],[JOB '#]],projectList[],4,0))</f>
        <v/>
      </c>
      <c r="T258"/>
    </row>
    <row r="259" spans="1:20" s="8" customFormat="1" ht="69.95" customHeight="1" x14ac:dyDescent="0.2">
      <c r="A259" s="99" t="str">
        <f ca="1">Data!H259</f>
        <v/>
      </c>
      <c r="B259" s="99" t="str">
        <f ca="1">Data!I259</f>
        <v/>
      </c>
      <c r="C259" s="99" t="str">
        <f ca="1">Data!J259</f>
        <v/>
      </c>
      <c r="D259" s="99" t="str">
        <f ca="1">IF($C259="","",VLOOKUP($C259,projectList[],2,0))</f>
        <v/>
      </c>
      <c r="E259" s="99" t="str">
        <f ca="1">IF($C259="","",VLOOKUP($C259,projectList[],3,0))</f>
        <v/>
      </c>
      <c r="F259" s="99" t="str">
        <f ca="1">UPPER(IF($C259="","",
IF(OR($C259="DOWN",$C259="PARK",$C259="VACA",$C259="OFF",$C259="CC"),$C259,
IF($I259="","FULL LOAD OF ",IF(ISNUMBER($I259),$I259&amp;" TONS OF ","FULL LOAD OF "))&amp;
IF($J259="",VLOOKUP($C259,projectList[],4,0),$J259)&amp;
IF($K259="",""," - PO # "&amp;$K259)&amp;
IF($L259="",""," - "&amp;$L259)&amp;
IF($M259="",""," - LOT: "&amp;$M259)&amp;
IF($N259="","",", QTY: "&amp;$N259&amp;" TONS")&amp;
IF($O259="",""," - CONTACT: "&amp;$O259)
)))</f>
        <v/>
      </c>
      <c r="G259" s="99" t="str">
        <f ca="1">UPPER(IF($C259="","",IF($P259="",VLOOKUP($C259,projectList[],38,0) &amp; " " &amp; VLOOKUP($C259,projectList[],39,0) &amp; IF($F259="N/A",""," FL ") &amp;VLOOKUP($C259,projectList[],40,0),$P259)))</f>
        <v/>
      </c>
      <c r="H259" s="100" t="str">
        <f ca="1">IF($A259="","",VLOOKUP($C259,projectList[],5,0))</f>
        <v/>
      </c>
      <c r="I259" s="114"/>
      <c r="J259" s="68"/>
      <c r="K259" s="68"/>
      <c r="L259" s="68"/>
      <c r="M259" s="68"/>
      <c r="N259" s="68"/>
      <c r="O259" s="68"/>
      <c r="P259" s="68"/>
      <c r="Q259" s="38" t="str">
        <f ca="1">IF(generic[[#This Row],[JOB '#]]="","",VLOOKUP(generic[[#This Row],[JOB '#]],projectList[],4,0))</f>
        <v/>
      </c>
      <c r="T259"/>
    </row>
    <row r="260" spans="1:20" s="8" customFormat="1" ht="69.95" customHeight="1" x14ac:dyDescent="0.2">
      <c r="A260" s="99" t="str">
        <f ca="1">Data!H260</f>
        <v/>
      </c>
      <c r="B260" s="99" t="str">
        <f ca="1">Data!I260</f>
        <v/>
      </c>
      <c r="C260" s="99" t="str">
        <f ca="1">Data!J260</f>
        <v/>
      </c>
      <c r="D260" s="99" t="str">
        <f ca="1">IF($C260="","",VLOOKUP($C260,projectList[],2,0))</f>
        <v/>
      </c>
      <c r="E260" s="99" t="str">
        <f ca="1">IF($C260="","",VLOOKUP($C260,projectList[],3,0))</f>
        <v/>
      </c>
      <c r="F260" s="99" t="str">
        <f ca="1">UPPER(IF($C260="","",
IF(OR($C260="DOWN",$C260="PARK",$C260="VACA",$C260="OFF",$C260="CC"),$C260,
IF($I260="","FULL LOAD OF ",IF(ISNUMBER($I260),$I260&amp;" TONS OF ","FULL LOAD OF "))&amp;
IF($J260="",VLOOKUP($C260,projectList[],4,0),$J260)&amp;
IF($K260="",""," - PO # "&amp;$K260)&amp;
IF($L260="",""," - "&amp;$L260)&amp;
IF($M260="",""," - LOT: "&amp;$M260)&amp;
IF($N260="","",", QTY: "&amp;$N260&amp;" TONS")&amp;
IF($O260="",""," - CONTACT: "&amp;$O260)
)))</f>
        <v/>
      </c>
      <c r="G260" s="99" t="str">
        <f ca="1">UPPER(IF($C260="","",IF($P260="",VLOOKUP($C260,projectList[],38,0) &amp; " " &amp; VLOOKUP($C260,projectList[],39,0) &amp; IF($F260="N/A",""," FL ") &amp;VLOOKUP($C260,projectList[],40,0),$P260)))</f>
        <v/>
      </c>
      <c r="H260" s="100" t="str">
        <f ca="1">IF($A260="","",VLOOKUP($C260,projectList[],5,0))</f>
        <v/>
      </c>
      <c r="I260" s="114"/>
      <c r="J260" s="68"/>
      <c r="K260" s="68"/>
      <c r="L260" s="68"/>
      <c r="M260" s="68"/>
      <c r="N260" s="68"/>
      <c r="O260" s="68"/>
      <c r="P260" s="68"/>
      <c r="Q260" s="38" t="str">
        <f ca="1">IF(generic[[#This Row],[JOB '#]]="","",VLOOKUP(generic[[#This Row],[JOB '#]],projectList[],4,0))</f>
        <v/>
      </c>
      <c r="T260"/>
    </row>
    <row r="261" spans="1:20" s="8" customFormat="1" ht="69.95" customHeight="1" x14ac:dyDescent="0.2">
      <c r="A261" s="99" t="str">
        <f ca="1">Data!H261</f>
        <v/>
      </c>
      <c r="B261" s="99" t="str">
        <f ca="1">Data!I261</f>
        <v/>
      </c>
      <c r="C261" s="99" t="str">
        <f ca="1">Data!J261</f>
        <v/>
      </c>
      <c r="D261" s="99" t="str">
        <f ca="1">IF($C261="","",VLOOKUP($C261,projectList[],2,0))</f>
        <v/>
      </c>
      <c r="E261" s="99" t="str">
        <f ca="1">IF($C261="","",VLOOKUP($C261,projectList[],3,0))</f>
        <v/>
      </c>
      <c r="F261" s="99" t="str">
        <f ca="1">UPPER(IF($C261="","",
IF(OR($C261="DOWN",$C261="PARK",$C261="VACA",$C261="OFF",$C261="CC"),$C261,
IF($I261="","FULL LOAD OF ",IF(ISNUMBER($I261),$I261&amp;" TONS OF ","FULL LOAD OF "))&amp;
IF($J261="",VLOOKUP($C261,projectList[],4,0),$J261)&amp;
IF($K261="",""," - PO # "&amp;$K261)&amp;
IF($L261="",""," - "&amp;$L261)&amp;
IF($M261="",""," - LOT: "&amp;$M261)&amp;
IF($N261="","",", QTY: "&amp;$N261&amp;" TONS")&amp;
IF($O261="",""," - CONTACT: "&amp;$O261)
)))</f>
        <v/>
      </c>
      <c r="G261" s="99" t="str">
        <f ca="1">UPPER(IF($C261="","",IF($P261="",VLOOKUP($C261,projectList[],38,0) &amp; " " &amp; VLOOKUP($C261,projectList[],39,0) &amp; IF($F261="N/A",""," FL ") &amp;VLOOKUP($C261,projectList[],40,0),$P261)))</f>
        <v/>
      </c>
      <c r="H261" s="100" t="str">
        <f ca="1">IF($A261="","",VLOOKUP($C261,projectList[],5,0))</f>
        <v/>
      </c>
      <c r="I261" s="114"/>
      <c r="J261" s="68"/>
      <c r="K261" s="68"/>
      <c r="L261" s="68"/>
      <c r="M261" s="68"/>
      <c r="N261" s="68"/>
      <c r="O261" s="68"/>
      <c r="P261" s="68"/>
      <c r="Q261" s="38" t="str">
        <f ca="1">IF(generic[[#This Row],[JOB '#]]="","",VLOOKUP(generic[[#This Row],[JOB '#]],projectList[],4,0))</f>
        <v/>
      </c>
      <c r="T261"/>
    </row>
    <row r="262" spans="1:20" s="8" customFormat="1" ht="69.95" customHeight="1" x14ac:dyDescent="0.2">
      <c r="A262" s="99" t="str">
        <f ca="1">Data!H262</f>
        <v/>
      </c>
      <c r="B262" s="99" t="str">
        <f ca="1">Data!I262</f>
        <v/>
      </c>
      <c r="C262" s="99" t="str">
        <f ca="1">Data!J262</f>
        <v/>
      </c>
      <c r="D262" s="99" t="str">
        <f ca="1">IF($C262="","",VLOOKUP($C262,projectList[],2,0))</f>
        <v/>
      </c>
      <c r="E262" s="99" t="str">
        <f ca="1">IF($C262="","",VLOOKUP($C262,projectList[],3,0))</f>
        <v/>
      </c>
      <c r="F262" s="99" t="str">
        <f ca="1">UPPER(IF($C262="","",
IF(OR($C262="DOWN",$C262="PARK",$C262="VACA",$C262="OFF",$C262="CC"),$C262,
IF($I262="","FULL LOAD OF ",IF(ISNUMBER($I262),$I262&amp;" TONS OF ","FULL LOAD OF "))&amp;
IF($J262="",VLOOKUP($C262,projectList[],4,0),$J262)&amp;
IF($K262="",""," - PO # "&amp;$K262)&amp;
IF($L262="",""," - "&amp;$L262)&amp;
IF($M262="",""," - LOT: "&amp;$M262)&amp;
IF($N262="","",", QTY: "&amp;$N262&amp;" TONS")&amp;
IF($O262="",""," - CONTACT: "&amp;$O262)
)))</f>
        <v/>
      </c>
      <c r="G262" s="99" t="str">
        <f ca="1">UPPER(IF($C262="","",IF($P262="",VLOOKUP($C262,projectList[],38,0) &amp; " " &amp; VLOOKUP($C262,projectList[],39,0) &amp; IF($F262="N/A",""," FL ") &amp;VLOOKUP($C262,projectList[],40,0),$P262)))</f>
        <v/>
      </c>
      <c r="H262" s="100" t="str">
        <f ca="1">IF($A262="","",VLOOKUP($C262,projectList[],5,0))</f>
        <v/>
      </c>
      <c r="I262" s="114"/>
      <c r="J262" s="68"/>
      <c r="K262" s="68"/>
      <c r="L262" s="68"/>
      <c r="M262" s="68"/>
      <c r="N262" s="68"/>
      <c r="O262" s="68"/>
      <c r="P262" s="68"/>
      <c r="Q262" s="38" t="str">
        <f ca="1">IF(generic[[#This Row],[JOB '#]]="","",VLOOKUP(generic[[#This Row],[JOB '#]],projectList[],4,0))</f>
        <v/>
      </c>
      <c r="T262"/>
    </row>
    <row r="263" spans="1:20" s="8" customFormat="1" ht="69.95" customHeight="1" x14ac:dyDescent="0.2">
      <c r="A263" s="99" t="str">
        <f ca="1">Data!H263</f>
        <v/>
      </c>
      <c r="B263" s="99" t="str">
        <f ca="1">Data!I263</f>
        <v/>
      </c>
      <c r="C263" s="99" t="str">
        <f ca="1">Data!J263</f>
        <v/>
      </c>
      <c r="D263" s="99" t="str">
        <f ca="1">IF($C263="","",VLOOKUP($C263,projectList[],2,0))</f>
        <v/>
      </c>
      <c r="E263" s="99" t="str">
        <f ca="1">IF($C263="","",VLOOKUP($C263,projectList[],3,0))</f>
        <v/>
      </c>
      <c r="F263" s="99" t="str">
        <f ca="1">UPPER(IF($C263="","",
IF(OR($C263="DOWN",$C263="PARK",$C263="VACA",$C263="OFF",$C263="CC"),$C263,
IF($I263="","FULL LOAD OF ",IF(ISNUMBER($I263),$I263&amp;" TONS OF ","FULL LOAD OF "))&amp;
IF($J263="",VLOOKUP($C263,projectList[],4,0),$J263)&amp;
IF($K263="",""," - PO # "&amp;$K263)&amp;
IF($L263="",""," - "&amp;$L263)&amp;
IF($M263="",""," - LOT: "&amp;$M263)&amp;
IF($N263="","",", QTY: "&amp;$N263&amp;" TONS")&amp;
IF($O263="",""," - CONTACT: "&amp;$O263)
)))</f>
        <v/>
      </c>
      <c r="G263" s="99" t="str">
        <f ca="1">UPPER(IF($C263="","",IF($P263="",VLOOKUP($C263,projectList[],38,0) &amp; " " &amp; VLOOKUP($C263,projectList[],39,0) &amp; IF($F263="N/A",""," FL ") &amp;VLOOKUP($C263,projectList[],40,0),$P263)))</f>
        <v/>
      </c>
      <c r="H263" s="100" t="str">
        <f ca="1">IF($A263="","",VLOOKUP($C263,projectList[],5,0))</f>
        <v/>
      </c>
      <c r="I263" s="114"/>
      <c r="J263" s="68"/>
      <c r="K263" s="68"/>
      <c r="L263" s="68"/>
      <c r="M263" s="68"/>
      <c r="N263" s="68"/>
      <c r="O263" s="68"/>
      <c r="P263" s="68"/>
      <c r="Q263" s="38" t="str">
        <f ca="1">IF(generic[[#This Row],[JOB '#]]="","",VLOOKUP(generic[[#This Row],[JOB '#]],projectList[],4,0))</f>
        <v/>
      </c>
      <c r="T263"/>
    </row>
    <row r="264" spans="1:20" s="8" customFormat="1" ht="69.95" customHeight="1" x14ac:dyDescent="0.2">
      <c r="A264" s="99" t="str">
        <f ca="1">Data!H264</f>
        <v/>
      </c>
      <c r="B264" s="99" t="str">
        <f ca="1">Data!I264</f>
        <v/>
      </c>
      <c r="C264" s="99" t="str">
        <f ca="1">Data!J264</f>
        <v/>
      </c>
      <c r="D264" s="99" t="str">
        <f ca="1">IF($C264="","",VLOOKUP($C264,projectList[],2,0))</f>
        <v/>
      </c>
      <c r="E264" s="99" t="str">
        <f ca="1">IF($C264="","",VLOOKUP($C264,projectList[],3,0))</f>
        <v/>
      </c>
      <c r="F264" s="99" t="str">
        <f ca="1">UPPER(IF($C264="","",
IF(OR($C264="DOWN",$C264="PARK",$C264="VACA",$C264="OFF",$C264="CC"),$C264,
IF($I264="","FULL LOAD OF ",IF(ISNUMBER($I264),$I264&amp;" TONS OF ","FULL LOAD OF "))&amp;
IF($J264="",VLOOKUP($C264,projectList[],4,0),$J264)&amp;
IF($K264="",""," - PO # "&amp;$K264)&amp;
IF($L264="",""," - "&amp;$L264)&amp;
IF($M264="",""," - LOT: "&amp;$M264)&amp;
IF($N264="","",", QTY: "&amp;$N264&amp;" TONS")&amp;
IF($O264="",""," - CONTACT: "&amp;$O264)
)))</f>
        <v/>
      </c>
      <c r="G264" s="99" t="str">
        <f ca="1">UPPER(IF($C264="","",IF($P264="",VLOOKUP($C264,projectList[],38,0) &amp; " " &amp; VLOOKUP($C264,projectList[],39,0) &amp; IF($F264="N/A",""," FL ") &amp;VLOOKUP($C264,projectList[],40,0),$P264)))</f>
        <v/>
      </c>
      <c r="H264" s="100" t="str">
        <f ca="1">IF($A264="","",VLOOKUP($C264,projectList[],5,0))</f>
        <v/>
      </c>
      <c r="I264" s="114"/>
      <c r="J264" s="68"/>
      <c r="K264" s="68"/>
      <c r="L264" s="68"/>
      <c r="M264" s="68"/>
      <c r="N264" s="68"/>
      <c r="O264" s="68"/>
      <c r="P264" s="68"/>
      <c r="Q264" s="38" t="str">
        <f ca="1">IF(generic[[#This Row],[JOB '#]]="","",VLOOKUP(generic[[#This Row],[JOB '#]],projectList[],4,0))</f>
        <v/>
      </c>
      <c r="T264"/>
    </row>
    <row r="265" spans="1:20" s="8" customFormat="1" ht="69.95" customHeight="1" x14ac:dyDescent="0.2">
      <c r="A265" s="99" t="str">
        <f ca="1">Data!H265</f>
        <v/>
      </c>
      <c r="B265" s="99" t="str">
        <f ca="1">Data!I265</f>
        <v/>
      </c>
      <c r="C265" s="99" t="str">
        <f ca="1">Data!J265</f>
        <v/>
      </c>
      <c r="D265" s="99" t="str">
        <f ca="1">IF($C265="","",VLOOKUP($C265,projectList[],2,0))</f>
        <v/>
      </c>
      <c r="E265" s="99" t="str">
        <f ca="1">IF($C265="","",VLOOKUP($C265,projectList[],3,0))</f>
        <v/>
      </c>
      <c r="F265" s="99" t="str">
        <f ca="1">UPPER(IF($C265="","",
IF(OR($C265="DOWN",$C265="PARK",$C265="VACA",$C265="OFF",$C265="CC"),$C265,
IF($I265="","FULL LOAD OF ",IF(ISNUMBER($I265),$I265&amp;" TONS OF ","FULL LOAD OF "))&amp;
IF($J265="",VLOOKUP($C265,projectList[],4,0),$J265)&amp;
IF($K265="",""," - PO # "&amp;$K265)&amp;
IF($L265="",""," - "&amp;$L265)&amp;
IF($M265="",""," - LOT: "&amp;$M265)&amp;
IF($N265="","",", QTY: "&amp;$N265&amp;" TONS")&amp;
IF($O265="",""," - CONTACT: "&amp;$O265)
)))</f>
        <v/>
      </c>
      <c r="G265" s="99" t="str">
        <f ca="1">UPPER(IF($C265="","",IF($P265="",VLOOKUP($C265,projectList[],38,0) &amp; " " &amp; VLOOKUP($C265,projectList[],39,0) &amp; IF($F265="N/A",""," FL ") &amp;VLOOKUP($C265,projectList[],40,0),$P265)))</f>
        <v/>
      </c>
      <c r="H265" s="100" t="str">
        <f ca="1">IF($A265="","",VLOOKUP($C265,projectList[],5,0))</f>
        <v/>
      </c>
      <c r="I265" s="114"/>
      <c r="J265" s="68"/>
      <c r="K265" s="68"/>
      <c r="L265" s="68"/>
      <c r="M265" s="68"/>
      <c r="N265" s="68"/>
      <c r="O265" s="68"/>
      <c r="P265" s="68"/>
      <c r="Q265" s="38" t="str">
        <f ca="1">IF(generic[[#This Row],[JOB '#]]="","",VLOOKUP(generic[[#This Row],[JOB '#]],projectList[],4,0))</f>
        <v/>
      </c>
      <c r="T265"/>
    </row>
    <row r="266" spans="1:20" s="8" customFormat="1" ht="69.95" customHeight="1" x14ac:dyDescent="0.2">
      <c r="A266" s="99" t="str">
        <f ca="1">Data!H266</f>
        <v/>
      </c>
      <c r="B266" s="99" t="str">
        <f ca="1">Data!I266</f>
        <v/>
      </c>
      <c r="C266" s="99" t="str">
        <f ca="1">Data!J266</f>
        <v/>
      </c>
      <c r="D266" s="99" t="str">
        <f ca="1">IF($C266="","",VLOOKUP($C266,projectList[],2,0))</f>
        <v/>
      </c>
      <c r="E266" s="99" t="str">
        <f ca="1">IF($C266="","",VLOOKUP($C266,projectList[],3,0))</f>
        <v/>
      </c>
      <c r="F266" s="99" t="str">
        <f ca="1">UPPER(IF($C266="","",
IF(OR($C266="DOWN",$C266="PARK",$C266="VACA",$C266="OFF",$C266="CC"),$C266,
IF($I266="","FULL LOAD OF ",IF(ISNUMBER($I266),$I266&amp;" TONS OF ","FULL LOAD OF "))&amp;
IF($J266="",VLOOKUP($C266,projectList[],4,0),$J266)&amp;
IF($K266="",""," - PO # "&amp;$K266)&amp;
IF($L266="",""," - "&amp;$L266)&amp;
IF($M266="",""," - LOT: "&amp;$M266)&amp;
IF($N266="","",", QTY: "&amp;$N266&amp;" TONS")&amp;
IF($O266="",""," - CONTACT: "&amp;$O266)
)))</f>
        <v/>
      </c>
      <c r="G266" s="99" t="str">
        <f ca="1">UPPER(IF($C266="","",IF($P266="",VLOOKUP($C266,projectList[],38,0) &amp; " " &amp; VLOOKUP($C266,projectList[],39,0) &amp; IF($F266="N/A",""," FL ") &amp;VLOOKUP($C266,projectList[],40,0),$P266)))</f>
        <v/>
      </c>
      <c r="H266" s="100" t="str">
        <f ca="1">IF($A266="","",VLOOKUP($C266,projectList[],5,0))</f>
        <v/>
      </c>
      <c r="I266" s="114"/>
      <c r="J266" s="68"/>
      <c r="K266" s="68"/>
      <c r="L266" s="68"/>
      <c r="M266" s="68"/>
      <c r="N266" s="68"/>
      <c r="O266" s="68"/>
      <c r="P266" s="68"/>
      <c r="Q266" s="38" t="str">
        <f ca="1">IF(generic[[#This Row],[JOB '#]]="","",VLOOKUP(generic[[#This Row],[JOB '#]],projectList[],4,0))</f>
        <v/>
      </c>
      <c r="T266"/>
    </row>
    <row r="267" spans="1:20" s="8" customFormat="1" ht="69.95" customHeight="1" x14ac:dyDescent="0.2">
      <c r="A267" s="99" t="str">
        <f ca="1">Data!H267</f>
        <v/>
      </c>
      <c r="B267" s="99" t="str">
        <f ca="1">Data!I267</f>
        <v/>
      </c>
      <c r="C267" s="99" t="str">
        <f ca="1">Data!J267</f>
        <v/>
      </c>
      <c r="D267" s="99" t="str">
        <f ca="1">IF($C267="","",VLOOKUP($C267,projectList[],2,0))</f>
        <v/>
      </c>
      <c r="E267" s="99" t="str">
        <f ca="1">IF($C267="","",VLOOKUP($C267,projectList[],3,0))</f>
        <v/>
      </c>
      <c r="F267" s="99" t="str">
        <f ca="1">UPPER(IF($C267="","",
IF(OR($C267="DOWN",$C267="PARK",$C267="VACA",$C267="OFF",$C267="CC"),$C267,
IF($I267="","FULL LOAD OF ",IF(ISNUMBER($I267),$I267&amp;" TONS OF ","FULL LOAD OF "))&amp;
IF($J267="",VLOOKUP($C267,projectList[],4,0),$J267)&amp;
IF($K267="",""," - PO # "&amp;$K267)&amp;
IF($L267="",""," - "&amp;$L267)&amp;
IF($M267="",""," - LOT: "&amp;$M267)&amp;
IF($N267="","",", QTY: "&amp;$N267&amp;" TONS")&amp;
IF($O267="",""," - CONTACT: "&amp;$O267)
)))</f>
        <v/>
      </c>
      <c r="G267" s="99" t="str">
        <f ca="1">UPPER(IF($C267="","",IF($P267="",VLOOKUP($C267,projectList[],38,0) &amp; " " &amp; VLOOKUP($C267,projectList[],39,0) &amp; IF($F267="N/A",""," FL ") &amp;VLOOKUP($C267,projectList[],40,0),$P267)))</f>
        <v/>
      </c>
      <c r="H267" s="100" t="str">
        <f ca="1">IF($A267="","",VLOOKUP($C267,projectList[],5,0))</f>
        <v/>
      </c>
      <c r="I267" s="114"/>
      <c r="J267" s="68"/>
      <c r="K267" s="68"/>
      <c r="L267" s="68"/>
      <c r="M267" s="68"/>
      <c r="N267" s="68"/>
      <c r="O267" s="68"/>
      <c r="P267" s="68"/>
      <c r="Q267" s="38" t="str">
        <f ca="1">IF(generic[[#This Row],[JOB '#]]="","",VLOOKUP(generic[[#This Row],[JOB '#]],projectList[],4,0))</f>
        <v/>
      </c>
      <c r="T267"/>
    </row>
    <row r="268" spans="1:20" s="8" customFormat="1" ht="69.95" customHeight="1" x14ac:dyDescent="0.2">
      <c r="A268" s="99" t="str">
        <f ca="1">Data!H268</f>
        <v/>
      </c>
      <c r="B268" s="99" t="str">
        <f ca="1">Data!I268</f>
        <v/>
      </c>
      <c r="C268" s="99" t="str">
        <f ca="1">Data!J268</f>
        <v/>
      </c>
      <c r="D268" s="99" t="str">
        <f ca="1">IF($C268="","",VLOOKUP($C268,projectList[],2,0))</f>
        <v/>
      </c>
      <c r="E268" s="99" t="str">
        <f ca="1">IF($C268="","",VLOOKUP($C268,projectList[],3,0))</f>
        <v/>
      </c>
      <c r="F268" s="99" t="str">
        <f ca="1">UPPER(IF($C268="","",
IF(OR($C268="DOWN",$C268="PARK",$C268="VACA",$C268="OFF",$C268="CC"),$C268,
IF($I268="","FULL LOAD OF ",IF(ISNUMBER($I268),$I268&amp;" TONS OF ","FULL LOAD OF "))&amp;
IF($J268="",VLOOKUP($C268,projectList[],4,0),$J268)&amp;
IF($K268="",""," - PO # "&amp;$K268)&amp;
IF($L268="",""," - "&amp;$L268)&amp;
IF($M268="",""," - LOT: "&amp;$M268)&amp;
IF($N268="","",", QTY: "&amp;$N268&amp;" TONS")&amp;
IF($O268="",""," - CONTACT: "&amp;$O268)
)))</f>
        <v/>
      </c>
      <c r="G268" s="99" t="str">
        <f ca="1">UPPER(IF($C268="","",IF($P268="",VLOOKUP($C268,projectList[],38,0) &amp; " " &amp; VLOOKUP($C268,projectList[],39,0) &amp; IF($F268="N/A",""," FL ") &amp;VLOOKUP($C268,projectList[],40,0),$P268)))</f>
        <v/>
      </c>
      <c r="H268" s="100" t="str">
        <f ca="1">IF($A268="","",VLOOKUP($C268,projectList[],5,0))</f>
        <v/>
      </c>
      <c r="I268" s="114"/>
      <c r="J268" s="68"/>
      <c r="K268" s="68"/>
      <c r="L268" s="68"/>
      <c r="M268" s="68"/>
      <c r="N268" s="68"/>
      <c r="O268" s="68"/>
      <c r="P268" s="68"/>
      <c r="Q268" s="38" t="str">
        <f ca="1">IF(generic[[#This Row],[JOB '#]]="","",VLOOKUP(generic[[#This Row],[JOB '#]],projectList[],4,0))</f>
        <v/>
      </c>
      <c r="T268"/>
    </row>
    <row r="269" spans="1:20" s="8" customFormat="1" ht="69.95" customHeight="1" x14ac:dyDescent="0.2">
      <c r="A269" s="99" t="str">
        <f ca="1">Data!H269</f>
        <v/>
      </c>
      <c r="B269" s="99" t="str">
        <f ca="1">Data!I269</f>
        <v/>
      </c>
      <c r="C269" s="99" t="str">
        <f ca="1">Data!J269</f>
        <v/>
      </c>
      <c r="D269" s="99" t="str">
        <f ca="1">IF($C269="","",VLOOKUP($C269,projectList[],2,0))</f>
        <v/>
      </c>
      <c r="E269" s="99" t="str">
        <f ca="1">IF($C269="","",VLOOKUP($C269,projectList[],3,0))</f>
        <v/>
      </c>
      <c r="F269" s="99" t="str">
        <f ca="1">UPPER(IF($C269="","",
IF(OR($C269="DOWN",$C269="PARK",$C269="VACA",$C269="OFF",$C269="CC"),$C269,
IF($I269="","FULL LOAD OF ",IF(ISNUMBER($I269),$I269&amp;" TONS OF ","FULL LOAD OF "))&amp;
IF($J269="",VLOOKUP($C269,projectList[],4,0),$J269)&amp;
IF($K269="",""," - PO # "&amp;$K269)&amp;
IF($L269="",""," - "&amp;$L269)&amp;
IF($M269="",""," - LOT: "&amp;$M269)&amp;
IF($N269="","",", QTY: "&amp;$N269&amp;" TONS")&amp;
IF($O269="",""," - CONTACT: "&amp;$O269)
)))</f>
        <v/>
      </c>
      <c r="G269" s="99" t="str">
        <f ca="1">UPPER(IF($C269="","",IF($P269="",VLOOKUP($C269,projectList[],38,0) &amp; " " &amp; VLOOKUP($C269,projectList[],39,0) &amp; IF($F269="N/A",""," FL ") &amp;VLOOKUP($C269,projectList[],40,0),$P269)))</f>
        <v/>
      </c>
      <c r="H269" s="100" t="str">
        <f ca="1">IF($A269="","",VLOOKUP($C269,projectList[],5,0))</f>
        <v/>
      </c>
      <c r="I269" s="114"/>
      <c r="J269" s="68"/>
      <c r="K269" s="68"/>
      <c r="L269" s="68"/>
      <c r="M269" s="68"/>
      <c r="N269" s="68"/>
      <c r="O269" s="68"/>
      <c r="P269" s="68"/>
      <c r="Q269" s="38" t="str">
        <f ca="1">IF(generic[[#This Row],[JOB '#]]="","",VLOOKUP(generic[[#This Row],[JOB '#]],projectList[],4,0))</f>
        <v/>
      </c>
      <c r="T269"/>
    </row>
    <row r="270" spans="1:20" s="8" customFormat="1" ht="69.95" customHeight="1" x14ac:dyDescent="0.25">
      <c r="A270" s="99" t="str">
        <f ca="1">Data!H270</f>
        <v/>
      </c>
      <c r="B270" s="99" t="str">
        <f ca="1">Data!I270</f>
        <v/>
      </c>
      <c r="C270" s="99" t="str">
        <f ca="1">Data!J270</f>
        <v/>
      </c>
      <c r="D270" s="99" t="str">
        <f ca="1">IF($C270="","",VLOOKUP($C270,projectList[],2,0))</f>
        <v/>
      </c>
      <c r="E270" s="99" t="str">
        <f ca="1">IF($C270="","",VLOOKUP($C270,projectList[],3,0))</f>
        <v/>
      </c>
      <c r="F270" s="99" t="str">
        <f ca="1">UPPER(IF($C270="","",
IF(OR($C270="DOWN",$C270="PARK",$C270="VACA",$C270="OFF",$C270="CC"),$C270,
IF($I270="","FULL LOAD OF ",IF(ISNUMBER($I270),$I270&amp;" TONS OF ","FULL LOAD OF "))&amp;
IF($J270="",VLOOKUP($C270,projectList[],4,0),$J270)&amp;
IF($K270="",""," - PO # "&amp;$K270)&amp;
IF($L270="",""," - "&amp;$L270)&amp;
IF($M270="",""," - LOT: "&amp;$M270)&amp;
IF($N270="","",", QTY: "&amp;$N270&amp;" TONS")&amp;
IF($O270="",""," - CONTACT: "&amp;$O270)
)))</f>
        <v/>
      </c>
      <c r="G270" s="99" t="str">
        <f ca="1">UPPER(IF($C270="","",IF($P270="",VLOOKUP($C270,projectList[],38,0) &amp; " " &amp; VLOOKUP($C270,projectList[],39,0) &amp; IF($F270="N/A",""," FL ") &amp;VLOOKUP($C270,projectList[],40,0),$P270)))</f>
        <v/>
      </c>
      <c r="H270" s="100" t="str">
        <f ca="1">IF($A270="","",VLOOKUP($C270,projectList[],5,0))</f>
        <v/>
      </c>
      <c r="I270" s="114"/>
      <c r="J270" s="68"/>
      <c r="K270" s="68"/>
      <c r="L270" s="68"/>
      <c r="M270" s="68"/>
      <c r="N270" s="68"/>
      <c r="O270" s="120"/>
      <c r="P270" s="68"/>
      <c r="Q270" s="38" t="str">
        <f ca="1">IF(generic[[#This Row],[JOB '#]]="","",VLOOKUP(generic[[#This Row],[JOB '#]],projectList[],4,0))</f>
        <v/>
      </c>
      <c r="T270"/>
    </row>
    <row r="271" spans="1:20" s="8" customFormat="1" ht="69.95" customHeight="1" x14ac:dyDescent="0.2">
      <c r="A271" s="99" t="str">
        <f ca="1">Data!H271</f>
        <v/>
      </c>
      <c r="B271" s="99" t="str">
        <f ca="1">Data!I271</f>
        <v/>
      </c>
      <c r="C271" s="99" t="str">
        <f ca="1">Data!J271</f>
        <v/>
      </c>
      <c r="D271" s="99" t="str">
        <f ca="1">IF($C271="","",VLOOKUP($C271,projectList[],2,0))</f>
        <v/>
      </c>
      <c r="E271" s="99" t="str">
        <f ca="1">IF($C271="","",VLOOKUP($C271,projectList[],3,0))</f>
        <v/>
      </c>
      <c r="F271" s="99" t="str">
        <f ca="1">UPPER(IF($C271="","",
IF(OR($C271="DOWN",$C271="PARK",$C271="VACA",$C271="OFF",$C271="CC"),$C271,
IF($I271="","FULL LOAD OF ",IF(ISNUMBER($I271),$I271&amp;" TONS OF ","FULL LOAD OF "))&amp;
IF($J271="",VLOOKUP($C271,projectList[],4,0),$J271)&amp;
IF($K271="",""," - PO # "&amp;$K271)&amp;
IF($L271="",""," - "&amp;$L271)&amp;
IF($M271="",""," - LOT: "&amp;$M271)&amp;
IF($N271="","",", QTY: "&amp;$N271&amp;" TONS")&amp;
IF($O271="",""," - CONTACT: "&amp;$O271)
)))</f>
        <v/>
      </c>
      <c r="G271" s="99" t="str">
        <f ca="1">UPPER(IF($C271="","",IF($P271="",VLOOKUP($C271,projectList[],38,0) &amp; " " &amp; VLOOKUP($C271,projectList[],39,0) &amp; IF($F271="N/A",""," FL ") &amp;VLOOKUP($C271,projectList[],40,0),$P271)))</f>
        <v/>
      </c>
      <c r="H271" s="100" t="str">
        <f ca="1">IF($A271="","",VLOOKUP($C271,projectList[],5,0))</f>
        <v/>
      </c>
      <c r="I271" s="114"/>
      <c r="J271" s="68"/>
      <c r="K271" s="68"/>
      <c r="L271" s="68"/>
      <c r="M271" s="68"/>
      <c r="N271" s="68"/>
      <c r="O271" s="68"/>
      <c r="P271" s="68"/>
      <c r="Q271" s="38" t="str">
        <f ca="1">IF(generic[[#This Row],[JOB '#]]="","",VLOOKUP(generic[[#This Row],[JOB '#]],projectList[],4,0))</f>
        <v/>
      </c>
      <c r="T271"/>
    </row>
    <row r="272" spans="1:20" s="8" customFormat="1" ht="69.95" customHeight="1" x14ac:dyDescent="0.2">
      <c r="A272" s="99" t="str">
        <f ca="1">Data!H272</f>
        <v/>
      </c>
      <c r="B272" s="99" t="str">
        <f ca="1">Data!I272</f>
        <v/>
      </c>
      <c r="C272" s="99" t="str">
        <f ca="1">Data!J272</f>
        <v/>
      </c>
      <c r="D272" s="99" t="str">
        <f ca="1">IF($C272="","",VLOOKUP($C272,projectList[],2,0))</f>
        <v/>
      </c>
      <c r="E272" s="99" t="str">
        <f ca="1">IF($C272="","",VLOOKUP($C272,projectList[],3,0))</f>
        <v/>
      </c>
      <c r="F272" s="99" t="str">
        <f ca="1">UPPER(IF($C272="","",
IF(OR($C272="DOWN",$C272="PARK",$C272="VACA",$C272="OFF",$C272="CC"),$C272,
IF($I272="","FULL LOAD OF ",IF(ISNUMBER($I272),$I272&amp;" TONS OF ","FULL LOAD OF "))&amp;
IF($J272="",VLOOKUP($C272,projectList[],4,0),$J272)&amp;
IF($K272="",""," - PO # "&amp;$K272)&amp;
IF($L272="",""," - "&amp;$L272)&amp;
IF($M272="",""," - LOT: "&amp;$M272)&amp;
IF($N272="","",", QTY: "&amp;$N272&amp;" TONS")&amp;
IF($O272="",""," - CONTACT: "&amp;$O272)
)))</f>
        <v/>
      </c>
      <c r="G272" s="99" t="str">
        <f ca="1">UPPER(IF($C272="","",IF($P272="",VLOOKUP($C272,projectList[],38,0) &amp; " " &amp; VLOOKUP($C272,projectList[],39,0) &amp; IF($F272="N/A",""," FL ") &amp;VLOOKUP($C272,projectList[],40,0),$P272)))</f>
        <v/>
      </c>
      <c r="H272" s="100" t="str">
        <f ca="1">IF($A272="","",VLOOKUP($C272,projectList[],5,0))</f>
        <v/>
      </c>
      <c r="I272" s="114"/>
      <c r="J272" s="68"/>
      <c r="K272" s="68"/>
      <c r="L272" s="68"/>
      <c r="M272" s="68"/>
      <c r="N272" s="68"/>
      <c r="O272" s="68"/>
      <c r="P272" s="68"/>
      <c r="Q272" s="38" t="str">
        <f ca="1">IF(generic[[#This Row],[JOB '#]]="","",VLOOKUP(generic[[#This Row],[JOB '#]],projectList[],4,0))</f>
        <v/>
      </c>
      <c r="T272"/>
    </row>
    <row r="273" spans="1:20" s="8" customFormat="1" ht="69.95" customHeight="1" x14ac:dyDescent="0.2">
      <c r="A273" s="99" t="str">
        <f ca="1">Data!H273</f>
        <v/>
      </c>
      <c r="B273" s="99" t="str">
        <f ca="1">Data!I273</f>
        <v/>
      </c>
      <c r="C273" s="99" t="str">
        <f ca="1">Data!J273</f>
        <v/>
      </c>
      <c r="D273" s="99" t="str">
        <f ca="1">IF($C273="","",VLOOKUP($C273,projectList[],2,0))</f>
        <v/>
      </c>
      <c r="E273" s="99" t="str">
        <f ca="1">IF($C273="","",VLOOKUP($C273,projectList[],3,0))</f>
        <v/>
      </c>
      <c r="F273" s="99" t="str">
        <f ca="1">UPPER(IF($C273="","",
IF(OR($C273="DOWN",$C273="PARK",$C273="VACA",$C273="OFF",$C273="CC"),$C273,
IF($I273="","FULL LOAD OF ",IF(ISNUMBER($I273),$I273&amp;" TONS OF ","FULL LOAD OF "))&amp;
IF($J273="",VLOOKUP($C273,projectList[],4,0),$J273)&amp;
IF($K273="",""," - PO # "&amp;$K273)&amp;
IF($L273="",""," - "&amp;$L273)&amp;
IF($M273="",""," - LOT: "&amp;$M273)&amp;
IF($N273="","",", QTY: "&amp;$N273&amp;" TONS")&amp;
IF($O273="",""," - CONTACT: "&amp;$O273)
)))</f>
        <v/>
      </c>
      <c r="G273" s="99" t="str">
        <f ca="1">UPPER(IF($C273="","",IF($P273="",VLOOKUP($C273,projectList[],38,0) &amp; " " &amp; VLOOKUP($C273,projectList[],39,0) &amp; IF($F273="N/A",""," FL ") &amp;VLOOKUP($C273,projectList[],40,0),$P273)))</f>
        <v/>
      </c>
      <c r="H273" s="100" t="str">
        <f ca="1">IF($A273="","",VLOOKUP($C273,projectList[],5,0))</f>
        <v/>
      </c>
      <c r="I273" s="114"/>
      <c r="J273" s="68"/>
      <c r="K273" s="68"/>
      <c r="L273" s="68"/>
      <c r="M273" s="68"/>
      <c r="N273" s="68"/>
      <c r="O273" s="68"/>
      <c r="P273" s="68"/>
      <c r="Q273" s="38" t="str">
        <f ca="1">IF(generic[[#This Row],[JOB '#]]="","",VLOOKUP(generic[[#This Row],[JOB '#]],projectList[],4,0))</f>
        <v/>
      </c>
      <c r="T273"/>
    </row>
    <row r="274" spans="1:20" s="8" customFormat="1" ht="69.95" customHeight="1" x14ac:dyDescent="0.2">
      <c r="A274" s="99" t="str">
        <f ca="1">Data!H274</f>
        <v/>
      </c>
      <c r="B274" s="99" t="str">
        <f ca="1">Data!I274</f>
        <v/>
      </c>
      <c r="C274" s="99" t="str">
        <f ca="1">Data!J274</f>
        <v/>
      </c>
      <c r="D274" s="99" t="str">
        <f ca="1">IF($C274="","",VLOOKUP($C274,projectList[],2,0))</f>
        <v/>
      </c>
      <c r="E274" s="99" t="str">
        <f ca="1">IF($C274="","",VLOOKUP($C274,projectList[],3,0))</f>
        <v/>
      </c>
      <c r="F274" s="99" t="str">
        <f ca="1">UPPER(IF($C274="","",
IF(OR($C274="DOWN",$C274="PARK",$C274="VACA",$C274="OFF",$C274="CC"),$C274,
IF($I274="","FULL LOAD OF ",IF(ISNUMBER($I274),$I274&amp;" TONS OF ","FULL LOAD OF "))&amp;
IF($J274="",VLOOKUP($C274,projectList[],4,0),$J274)&amp;
IF($K274="",""," - PO # "&amp;$K274)&amp;
IF($L274="",""," - "&amp;$L274)&amp;
IF($M274="",""," - LOT: "&amp;$M274)&amp;
IF($N274="","",", QTY: "&amp;$N274&amp;" TONS")&amp;
IF($O274="",""," - CONTACT: "&amp;$O274)
)))</f>
        <v/>
      </c>
      <c r="G274" s="99" t="str">
        <f ca="1">UPPER(IF($C274="","",IF($P274="",VLOOKUP($C274,projectList[],38,0) &amp; " " &amp; VLOOKUP($C274,projectList[],39,0) &amp; IF($F274="N/A",""," FL ") &amp;VLOOKUP($C274,projectList[],40,0),$P274)))</f>
        <v/>
      </c>
      <c r="H274" s="100" t="str">
        <f ca="1">IF($A274="","",VLOOKUP($C274,projectList[],5,0))</f>
        <v/>
      </c>
      <c r="I274" s="114"/>
      <c r="J274" s="68"/>
      <c r="K274" s="68"/>
      <c r="L274" s="68"/>
      <c r="M274" s="68"/>
      <c r="N274" s="68"/>
      <c r="O274" s="68"/>
      <c r="P274" s="68"/>
      <c r="Q274" s="38" t="str">
        <f ca="1">IF(generic[[#This Row],[JOB '#]]="","",VLOOKUP(generic[[#This Row],[JOB '#]],projectList[],4,0))</f>
        <v/>
      </c>
      <c r="T274"/>
    </row>
    <row r="275" spans="1:20" s="8" customFormat="1" ht="69.95" customHeight="1" x14ac:dyDescent="0.2">
      <c r="A275" s="99" t="str">
        <f ca="1">Data!H275</f>
        <v/>
      </c>
      <c r="B275" s="99" t="str">
        <f ca="1">Data!I275</f>
        <v/>
      </c>
      <c r="C275" s="99" t="str">
        <f ca="1">Data!J275</f>
        <v/>
      </c>
      <c r="D275" s="99" t="str">
        <f ca="1">IF($C275="","",VLOOKUP($C275,projectList[],2,0))</f>
        <v/>
      </c>
      <c r="E275" s="99" t="str">
        <f ca="1">IF($C275="","",VLOOKUP($C275,projectList[],3,0))</f>
        <v/>
      </c>
      <c r="F275" s="99" t="str">
        <f ca="1">UPPER(IF($C275="","",
IF(OR($C275="DOWN",$C275="PARK",$C275="VACA",$C275="OFF",$C275="CC"),$C275,
IF($I275="","FULL LOAD OF ",IF(ISNUMBER($I275),$I275&amp;" TONS OF ","FULL LOAD OF "))&amp;
IF($J275="",VLOOKUP($C275,projectList[],4,0),$J275)&amp;
IF($K275="",""," - PO # "&amp;$K275)&amp;
IF($L275="",""," - "&amp;$L275)&amp;
IF($M275="",""," - LOT: "&amp;$M275)&amp;
IF($N275="","",", QTY: "&amp;$N275&amp;" TONS")&amp;
IF($O275="",""," - CONTACT: "&amp;$O275)
)))</f>
        <v/>
      </c>
      <c r="G275" s="99" t="str">
        <f ca="1">UPPER(IF($C275="","",IF($P275="",VLOOKUP($C275,projectList[],38,0) &amp; " " &amp; VLOOKUP($C275,projectList[],39,0) &amp; IF($F275="N/A",""," FL ") &amp;VLOOKUP($C275,projectList[],40,0),$P275)))</f>
        <v/>
      </c>
      <c r="H275" s="100" t="str">
        <f ca="1">IF($A275="","",VLOOKUP($C275,projectList[],5,0))</f>
        <v/>
      </c>
      <c r="I275" s="114"/>
      <c r="J275" s="68"/>
      <c r="K275" s="68"/>
      <c r="L275" s="68"/>
      <c r="M275" s="68"/>
      <c r="N275" s="68"/>
      <c r="O275" s="68"/>
      <c r="P275" s="68"/>
      <c r="Q275" s="38" t="str">
        <f ca="1">IF(generic[[#This Row],[JOB '#]]="","",VLOOKUP(generic[[#This Row],[JOB '#]],projectList[],4,0))</f>
        <v/>
      </c>
      <c r="T275"/>
    </row>
    <row r="276" spans="1:20" s="8" customFormat="1" ht="69.95" customHeight="1" x14ac:dyDescent="0.2">
      <c r="A276" s="99" t="str">
        <f ca="1">Data!H276</f>
        <v/>
      </c>
      <c r="B276" s="99" t="str">
        <f ca="1">Data!I276</f>
        <v/>
      </c>
      <c r="C276" s="99" t="str">
        <f ca="1">Data!J276</f>
        <v/>
      </c>
      <c r="D276" s="99" t="str">
        <f ca="1">IF($C276="","",VLOOKUP($C276,projectList[],2,0))</f>
        <v/>
      </c>
      <c r="E276" s="99" t="str">
        <f ca="1">IF($C276="","",VLOOKUP($C276,projectList[],3,0))</f>
        <v/>
      </c>
      <c r="F276" s="99" t="str">
        <f ca="1">UPPER(IF($C276="","",
IF(OR($C276="DOWN",$C276="PARK",$C276="VACA",$C276="OFF",$C276="CC"),$C276,
IF($I276="","FULL LOAD OF ",IF(ISNUMBER($I276),$I276&amp;" TONS OF ","FULL LOAD OF "))&amp;
IF($J276="",VLOOKUP($C276,projectList[],4,0),$J276)&amp;
IF($K276="",""," - PO # "&amp;$K276)&amp;
IF($L276="",""," - "&amp;$L276)&amp;
IF($M276="",""," - LOT: "&amp;$M276)&amp;
IF($N276="","",", QTY: "&amp;$N276&amp;" TONS")&amp;
IF($O276="",""," - CONTACT: "&amp;$O276)
)))</f>
        <v/>
      </c>
      <c r="G276" s="99" t="str">
        <f ca="1">UPPER(IF($C276="","",IF($P276="",VLOOKUP($C276,projectList[],38,0) &amp; " " &amp; VLOOKUP($C276,projectList[],39,0) &amp; IF($F276="N/A",""," FL ") &amp;VLOOKUP($C276,projectList[],40,0),$P276)))</f>
        <v/>
      </c>
      <c r="H276" s="100" t="str">
        <f ca="1">IF($A276="","",VLOOKUP($C276,projectList[],5,0))</f>
        <v/>
      </c>
      <c r="I276" s="114"/>
      <c r="J276" s="68"/>
      <c r="K276" s="68"/>
      <c r="L276" s="68"/>
      <c r="M276" s="68"/>
      <c r="N276" s="68"/>
      <c r="O276" s="68"/>
      <c r="P276" s="68"/>
      <c r="Q276" s="38" t="str">
        <f ca="1">IF(generic[[#This Row],[JOB '#]]="","",VLOOKUP(generic[[#This Row],[JOB '#]],projectList[],4,0))</f>
        <v/>
      </c>
      <c r="T276"/>
    </row>
    <row r="277" spans="1:20" s="8" customFormat="1" ht="69.95" customHeight="1" x14ac:dyDescent="0.2">
      <c r="A277" s="99" t="str">
        <f ca="1">Data!H277</f>
        <v/>
      </c>
      <c r="B277" s="99" t="str">
        <f ca="1">Data!I277</f>
        <v/>
      </c>
      <c r="C277" s="99" t="str">
        <f ca="1">Data!J277</f>
        <v/>
      </c>
      <c r="D277" s="99" t="str">
        <f ca="1">IF($C277="","",VLOOKUP($C277,projectList[],2,0))</f>
        <v/>
      </c>
      <c r="E277" s="99" t="str">
        <f ca="1">IF($C277="","",VLOOKUP($C277,projectList[],3,0))</f>
        <v/>
      </c>
      <c r="F277" s="99" t="str">
        <f ca="1">UPPER(IF($C277="","",
IF(OR($C277="DOWN",$C277="PARK",$C277="VACA",$C277="OFF",$C277="CC"),$C277,
IF($I277="","FULL LOAD OF ",IF(ISNUMBER($I277),$I277&amp;" TONS OF ","FULL LOAD OF "))&amp;
IF($J277="",VLOOKUP($C277,projectList[],4,0),$J277)&amp;
IF($K277="",""," - PO # "&amp;$K277)&amp;
IF($L277="",""," - "&amp;$L277)&amp;
IF($M277="",""," - LOT: "&amp;$M277)&amp;
IF($N277="","",", QTY: "&amp;$N277&amp;" TONS")&amp;
IF($O277="",""," - CONTACT: "&amp;$O277)
)))</f>
        <v/>
      </c>
      <c r="G277" s="99" t="str">
        <f ca="1">UPPER(IF($C277="","",IF($P277="",VLOOKUP($C277,projectList[],38,0) &amp; " " &amp; VLOOKUP($C277,projectList[],39,0) &amp; IF($F277="N/A",""," FL ") &amp;VLOOKUP($C277,projectList[],40,0),$P277)))</f>
        <v/>
      </c>
      <c r="H277" s="100" t="str">
        <f ca="1">IF($A277="","",VLOOKUP($C277,projectList[],5,0))</f>
        <v/>
      </c>
      <c r="I277" s="114"/>
      <c r="J277" s="68"/>
      <c r="K277" s="68"/>
      <c r="L277" s="68"/>
      <c r="M277" s="68"/>
      <c r="N277" s="68"/>
      <c r="O277" s="68"/>
      <c r="P277" s="68"/>
      <c r="Q277" s="38" t="str">
        <f ca="1">IF(generic[[#This Row],[JOB '#]]="","",VLOOKUP(generic[[#This Row],[JOB '#]],projectList[],4,0))</f>
        <v/>
      </c>
      <c r="T277"/>
    </row>
    <row r="278" spans="1:20" s="8" customFormat="1" ht="69.95" customHeight="1" x14ac:dyDescent="0.2">
      <c r="A278" s="99" t="str">
        <f ca="1">Data!H278</f>
        <v/>
      </c>
      <c r="B278" s="99" t="str">
        <f ca="1">Data!I278</f>
        <v/>
      </c>
      <c r="C278" s="99" t="str">
        <f ca="1">Data!J278</f>
        <v/>
      </c>
      <c r="D278" s="99" t="str">
        <f ca="1">IF($C278="","",VLOOKUP($C278,projectList[],2,0))</f>
        <v/>
      </c>
      <c r="E278" s="99" t="str">
        <f ca="1">IF($C278="","",VLOOKUP($C278,projectList[],3,0))</f>
        <v/>
      </c>
      <c r="F278" s="99" t="str">
        <f ca="1">UPPER(IF($C278="","",
IF(OR($C278="DOWN",$C278="PARK",$C278="VACA",$C278="OFF",$C278="CC"),$C278,
IF($I278="","FULL LOAD OF ",IF(ISNUMBER($I278),$I278&amp;" TONS OF ","FULL LOAD OF "))&amp;
IF($J278="",VLOOKUP($C278,projectList[],4,0),$J278)&amp;
IF($K278="",""," - PO # "&amp;$K278)&amp;
IF($L278="",""," - "&amp;$L278)&amp;
IF($M278="",""," - LOT: "&amp;$M278)&amp;
IF($N278="","",", QTY: "&amp;$N278&amp;" TONS")&amp;
IF($O278="",""," - CONTACT: "&amp;$O278)
)))</f>
        <v/>
      </c>
      <c r="G278" s="99" t="str">
        <f ca="1">UPPER(IF($C278="","",IF($P278="",VLOOKUP($C278,projectList[],38,0) &amp; " " &amp; VLOOKUP($C278,projectList[],39,0) &amp; IF($F278="N/A",""," FL ") &amp;VLOOKUP($C278,projectList[],40,0),$P278)))</f>
        <v/>
      </c>
      <c r="H278" s="100" t="str">
        <f ca="1">IF($A278="","",VLOOKUP($C278,projectList[],5,0))</f>
        <v/>
      </c>
      <c r="I278" s="114"/>
      <c r="J278" s="68"/>
      <c r="K278" s="68"/>
      <c r="L278" s="68"/>
      <c r="M278" s="68"/>
      <c r="N278" s="68"/>
      <c r="O278" s="68"/>
      <c r="P278" s="68"/>
      <c r="Q278" s="38" t="str">
        <f ca="1">IF(generic[[#This Row],[JOB '#]]="","",VLOOKUP(generic[[#This Row],[JOB '#]],projectList[],4,0))</f>
        <v/>
      </c>
      <c r="T278"/>
    </row>
    <row r="279" spans="1:20" s="8" customFormat="1" ht="69.95" customHeight="1" x14ac:dyDescent="0.2">
      <c r="A279" s="99" t="str">
        <f ca="1">Data!H279</f>
        <v/>
      </c>
      <c r="B279" s="99" t="str">
        <f ca="1">Data!I279</f>
        <v/>
      </c>
      <c r="C279" s="99" t="str">
        <f ca="1">Data!J279</f>
        <v/>
      </c>
      <c r="D279" s="99" t="str">
        <f ca="1">IF($C279="","",VLOOKUP($C279,projectList[],2,0))</f>
        <v/>
      </c>
      <c r="E279" s="99" t="str">
        <f ca="1">IF($C279="","",VLOOKUP($C279,projectList[],3,0))</f>
        <v/>
      </c>
      <c r="F279" s="99" t="str">
        <f ca="1">UPPER(IF($C279="","",
IF(OR($C279="DOWN",$C279="PARK",$C279="VACA",$C279="OFF",$C279="CC"),$C279,
IF($I279="","FULL LOAD OF ",IF(ISNUMBER($I279),$I279&amp;" TONS OF ","FULL LOAD OF "))&amp;
IF($J279="",VLOOKUP($C279,projectList[],4,0),$J279)&amp;
IF($K279="",""," - PO # "&amp;$K279)&amp;
IF($L279="",""," - "&amp;$L279)&amp;
IF($M279="",""," - LOT: "&amp;$M279)&amp;
IF($N279="","",", QTY: "&amp;$N279&amp;" TONS")&amp;
IF($O279="",""," - CONTACT: "&amp;$O279)
)))</f>
        <v/>
      </c>
      <c r="G279" s="99" t="str">
        <f ca="1">UPPER(IF($C279="","",IF($P279="",VLOOKUP($C279,projectList[],38,0) &amp; " " &amp; VLOOKUP($C279,projectList[],39,0) &amp; IF($F279="N/A",""," FL ") &amp;VLOOKUP($C279,projectList[],40,0),$P279)))</f>
        <v/>
      </c>
      <c r="H279" s="100" t="str">
        <f ca="1">IF($A279="","",VLOOKUP($C279,projectList[],5,0))</f>
        <v/>
      </c>
      <c r="I279" s="114"/>
      <c r="J279" s="68"/>
      <c r="K279" s="68"/>
      <c r="L279" s="68"/>
      <c r="M279" s="68"/>
      <c r="N279" s="68"/>
      <c r="O279" s="68"/>
      <c r="P279" s="68"/>
      <c r="Q279" s="38" t="str">
        <f ca="1">IF(generic[[#This Row],[JOB '#]]="","",VLOOKUP(generic[[#This Row],[JOB '#]],projectList[],4,0))</f>
        <v/>
      </c>
      <c r="T279"/>
    </row>
    <row r="280" spans="1:20" s="8" customFormat="1" ht="69.95" customHeight="1" x14ac:dyDescent="0.2">
      <c r="A280" s="99" t="str">
        <f ca="1">Data!H280</f>
        <v/>
      </c>
      <c r="B280" s="99" t="str">
        <f ca="1">Data!I280</f>
        <v/>
      </c>
      <c r="C280" s="99" t="str">
        <f ca="1">Data!J280</f>
        <v/>
      </c>
      <c r="D280" s="99" t="str">
        <f ca="1">IF($C280="","",VLOOKUP($C280,projectList[],2,0))</f>
        <v/>
      </c>
      <c r="E280" s="99" t="str">
        <f ca="1">IF($C280="","",VLOOKUP($C280,projectList[],3,0))</f>
        <v/>
      </c>
      <c r="F280" s="99" t="str">
        <f ca="1">UPPER(IF($C280="","",
IF(OR($C280="DOWN",$C280="PARK",$C280="VACA",$C280="OFF",$C280="CC"),$C280,
IF($I280="","FULL LOAD OF ",IF(ISNUMBER($I280),$I280&amp;" TONS OF ","FULL LOAD OF "))&amp;
IF($J280="",VLOOKUP($C280,projectList[],4,0),$J280)&amp;
IF($K280="",""," - PO # "&amp;$K280)&amp;
IF($L280="",""," - "&amp;$L280)&amp;
IF($M280="",""," - LOT: "&amp;$M280)&amp;
IF($N280="","",", QTY: "&amp;$N280&amp;" TONS")&amp;
IF($O280="",""," - CONTACT: "&amp;$O280)
)))</f>
        <v/>
      </c>
      <c r="G280" s="99" t="str">
        <f ca="1">UPPER(IF($C280="","",IF($P280="",VLOOKUP($C280,projectList[],38,0) &amp; " " &amp; VLOOKUP($C280,projectList[],39,0) &amp; IF($F280="N/A",""," FL ") &amp;VLOOKUP($C280,projectList[],40,0),$P280)))</f>
        <v/>
      </c>
      <c r="H280" s="100" t="str">
        <f ca="1">IF($A280="","",VLOOKUP($C280,projectList[],5,0))</f>
        <v/>
      </c>
      <c r="I280" s="114"/>
      <c r="J280" s="68"/>
      <c r="K280" s="68"/>
      <c r="L280" s="68"/>
      <c r="M280" s="68"/>
      <c r="N280" s="68"/>
      <c r="O280" s="68"/>
      <c r="P280" s="68"/>
      <c r="Q280" s="38" t="str">
        <f ca="1">IF(generic[[#This Row],[JOB '#]]="","",VLOOKUP(generic[[#This Row],[JOB '#]],projectList[],4,0))</f>
        <v/>
      </c>
      <c r="T280"/>
    </row>
    <row r="281" spans="1:20" s="8" customFormat="1" ht="69.95" customHeight="1" x14ac:dyDescent="0.2">
      <c r="A281" s="99" t="str">
        <f ca="1">Data!H281</f>
        <v/>
      </c>
      <c r="B281" s="99" t="str">
        <f ca="1">Data!I281</f>
        <v/>
      </c>
      <c r="C281" s="99" t="str">
        <f ca="1">Data!J281</f>
        <v/>
      </c>
      <c r="D281" s="99" t="str">
        <f ca="1">IF($C281="","",VLOOKUP($C281,projectList[],2,0))</f>
        <v/>
      </c>
      <c r="E281" s="99" t="str">
        <f ca="1">IF($C281="","",VLOOKUP($C281,projectList[],3,0))</f>
        <v/>
      </c>
      <c r="F281" s="99" t="str">
        <f ca="1">UPPER(IF($C281="","",
IF(OR($C281="DOWN",$C281="PARK",$C281="VACA",$C281="OFF",$C281="CC"),$C281,
IF($I281="","FULL LOAD OF ",IF(ISNUMBER($I281),$I281&amp;" TONS OF ","FULL LOAD OF "))&amp;
IF($J281="",VLOOKUP($C281,projectList[],4,0),$J281)&amp;
IF($K281="",""," - PO # "&amp;$K281)&amp;
IF($L281="",""," - "&amp;$L281)&amp;
IF($M281="",""," - LOT: "&amp;$M281)&amp;
IF($N281="","",", QTY: "&amp;$N281&amp;" TONS")&amp;
IF($O281="",""," - CONTACT: "&amp;$O281)
)))</f>
        <v/>
      </c>
      <c r="G281" s="99" t="str">
        <f ca="1">UPPER(IF($C281="","",IF($P281="",VLOOKUP($C281,projectList[],38,0) &amp; " " &amp; VLOOKUP($C281,projectList[],39,0) &amp; IF($F281="N/A",""," FL ") &amp;VLOOKUP($C281,projectList[],40,0),$P281)))</f>
        <v/>
      </c>
      <c r="H281" s="100" t="str">
        <f ca="1">IF($A281="","",VLOOKUP($C281,projectList[],5,0))</f>
        <v/>
      </c>
      <c r="I281" s="114"/>
      <c r="J281" s="68"/>
      <c r="K281" s="68"/>
      <c r="L281" s="68"/>
      <c r="M281" s="68"/>
      <c r="N281" s="68"/>
      <c r="O281" s="68"/>
      <c r="P281" s="68"/>
      <c r="Q281" s="38" t="str">
        <f ca="1">IF(generic[[#This Row],[JOB '#]]="","",VLOOKUP(generic[[#This Row],[JOB '#]],projectList[],4,0))</f>
        <v/>
      </c>
      <c r="T281"/>
    </row>
    <row r="282" spans="1:20" s="8" customFormat="1" ht="69.95" customHeight="1" x14ac:dyDescent="0.2">
      <c r="A282" s="99" t="str">
        <f ca="1">Data!H282</f>
        <v/>
      </c>
      <c r="B282" s="99" t="str">
        <f ca="1">Data!I282</f>
        <v/>
      </c>
      <c r="C282" s="99" t="str">
        <f ca="1">Data!J282</f>
        <v/>
      </c>
      <c r="D282" s="99" t="str">
        <f ca="1">IF($C282="","",VLOOKUP($C282,projectList[],2,0))</f>
        <v/>
      </c>
      <c r="E282" s="99" t="str">
        <f ca="1">IF($C282="","",VLOOKUP($C282,projectList[],3,0))</f>
        <v/>
      </c>
      <c r="F282" s="99" t="str">
        <f ca="1">UPPER(IF($C282="","",
IF(OR($C282="DOWN",$C282="PARK",$C282="VACA",$C282="OFF",$C282="CC"),$C282,
IF($I282="","FULL LOAD OF ",IF(ISNUMBER($I282),$I282&amp;" TONS OF ","FULL LOAD OF "))&amp;
IF($J282="",VLOOKUP($C282,projectList[],4,0),$J282)&amp;
IF($K282="",""," - PO # "&amp;$K282)&amp;
IF($L282="",""," - "&amp;$L282)&amp;
IF($M282="",""," - LOT: "&amp;$M282)&amp;
IF($N282="","",", QTY: "&amp;$N282&amp;" TONS")&amp;
IF($O282="",""," - CONTACT: "&amp;$O282)
)))</f>
        <v/>
      </c>
      <c r="G282" s="99" t="str">
        <f ca="1">UPPER(IF($C282="","",IF($P282="",VLOOKUP($C282,projectList[],38,0) &amp; " " &amp; VLOOKUP($C282,projectList[],39,0) &amp; IF($F282="N/A",""," FL ") &amp;VLOOKUP($C282,projectList[],40,0),$P282)))</f>
        <v/>
      </c>
      <c r="H282" s="100" t="str">
        <f ca="1">IF($A282="","",VLOOKUP($C282,projectList[],5,0))</f>
        <v/>
      </c>
      <c r="I282" s="114"/>
      <c r="J282" s="68"/>
      <c r="K282" s="68"/>
      <c r="L282" s="68"/>
      <c r="M282" s="68"/>
      <c r="N282" s="68"/>
      <c r="O282" s="68"/>
      <c r="P282" s="68"/>
      <c r="Q282" s="38" t="str">
        <f ca="1">IF(generic[[#This Row],[JOB '#]]="","",VLOOKUP(generic[[#This Row],[JOB '#]],projectList[],4,0))</f>
        <v/>
      </c>
      <c r="T282"/>
    </row>
    <row r="283" spans="1:20" s="8" customFormat="1" ht="69.95" customHeight="1" x14ac:dyDescent="0.2">
      <c r="A283" s="99" t="str">
        <f ca="1">Data!H283</f>
        <v/>
      </c>
      <c r="B283" s="99" t="str">
        <f ca="1">Data!I283</f>
        <v/>
      </c>
      <c r="C283" s="99" t="str">
        <f ca="1">Data!J283</f>
        <v/>
      </c>
      <c r="D283" s="99" t="str">
        <f ca="1">IF($C283="","",VLOOKUP($C283,projectList[],2,0))</f>
        <v/>
      </c>
      <c r="E283" s="99" t="str">
        <f ca="1">IF($C283="","",VLOOKUP($C283,projectList[],3,0))</f>
        <v/>
      </c>
      <c r="F283" s="99" t="str">
        <f ca="1">UPPER(IF($C283="","",
IF(OR($C283="DOWN",$C283="PARK",$C283="VACA",$C283="OFF",$C283="CC"),$C283,
IF($I283="","FULL LOAD OF ",IF(ISNUMBER($I283),$I283&amp;" TONS OF ","FULL LOAD OF "))&amp;
IF($J283="",VLOOKUP($C283,projectList[],4,0),$J283)&amp;
IF($K283="",""," - PO # "&amp;$K283)&amp;
IF($L283="",""," - "&amp;$L283)&amp;
IF($M283="",""," - LOT: "&amp;$M283)&amp;
IF($N283="","",", QTY: "&amp;$N283&amp;" TONS")&amp;
IF($O283="",""," - CONTACT: "&amp;$O283)
)))</f>
        <v/>
      </c>
      <c r="G283" s="99" t="str">
        <f ca="1">UPPER(IF($C283="","",IF($P283="",VLOOKUP($C283,projectList[],38,0) &amp; " " &amp; VLOOKUP($C283,projectList[],39,0) &amp; IF($F283="N/A",""," FL ") &amp;VLOOKUP($C283,projectList[],40,0),$P283)))</f>
        <v/>
      </c>
      <c r="H283" s="100" t="str">
        <f ca="1">IF($A283="","",VLOOKUP($C283,projectList[],5,0))</f>
        <v/>
      </c>
      <c r="I283" s="114"/>
      <c r="J283" s="68"/>
      <c r="K283" s="68"/>
      <c r="L283" s="121"/>
      <c r="M283" s="68"/>
      <c r="N283" s="68"/>
      <c r="O283" s="68"/>
      <c r="P283" s="68"/>
      <c r="Q283" s="38" t="str">
        <f ca="1">IF(generic[[#This Row],[JOB '#]]="","",VLOOKUP(generic[[#This Row],[JOB '#]],projectList[],4,0))</f>
        <v/>
      </c>
      <c r="T283"/>
    </row>
    <row r="284" spans="1:20" s="8" customFormat="1" ht="69.95" customHeight="1" x14ac:dyDescent="0.2">
      <c r="A284" s="99" t="str">
        <f ca="1">Data!H284</f>
        <v/>
      </c>
      <c r="B284" s="99" t="str">
        <f ca="1">Data!I284</f>
        <v/>
      </c>
      <c r="C284" s="99" t="str">
        <f ca="1">Data!J284</f>
        <v/>
      </c>
      <c r="D284" s="99" t="str">
        <f ca="1">IF($C284="","",VLOOKUP($C284,projectList[],2,0))</f>
        <v/>
      </c>
      <c r="E284" s="99" t="str">
        <f ca="1">IF($C284="","",VLOOKUP($C284,projectList[],3,0))</f>
        <v/>
      </c>
      <c r="F284" s="99" t="str">
        <f ca="1">UPPER(IF($C284="","",
IF(OR($C284="DOWN",$C284="PARK",$C284="VACA",$C284="OFF",$C284="CC"),$C284,
IF($I284="","FULL LOAD OF ",IF(ISNUMBER($I284),$I284&amp;" TONS OF ","FULL LOAD OF "))&amp;
IF($J284="",VLOOKUP($C284,projectList[],4,0),$J284)&amp;
IF($K284="",""," - PO # "&amp;$K284)&amp;
IF($L284="",""," - "&amp;$L284)&amp;
IF($M284="",""," - LOT: "&amp;$M284)&amp;
IF($N284="","",", QTY: "&amp;$N284&amp;" TONS")&amp;
IF($O284="",""," - CONTACT: "&amp;$O284)
)))</f>
        <v/>
      </c>
      <c r="G284" s="99" t="str">
        <f ca="1">UPPER(IF($C284="","",IF($P284="",VLOOKUP($C284,projectList[],38,0) &amp; " " &amp; VLOOKUP($C284,projectList[],39,0) &amp; IF($F284="N/A",""," FL ") &amp;VLOOKUP($C284,projectList[],40,0),$P284)))</f>
        <v/>
      </c>
      <c r="H284" s="100" t="str">
        <f ca="1">IF($A284="","",VLOOKUP($C284,projectList[],5,0))</f>
        <v/>
      </c>
      <c r="I284" s="114"/>
      <c r="J284" s="68"/>
      <c r="K284" s="68"/>
      <c r="L284" s="68"/>
      <c r="M284" s="68"/>
      <c r="N284" s="68"/>
      <c r="O284" s="68"/>
      <c r="P284" s="68"/>
      <c r="Q284" s="38" t="str">
        <f ca="1">IF(generic[[#This Row],[JOB '#]]="","",VLOOKUP(generic[[#This Row],[JOB '#]],projectList[],4,0))</f>
        <v/>
      </c>
      <c r="T284"/>
    </row>
    <row r="285" spans="1:20" s="8" customFormat="1" ht="69.95" customHeight="1" x14ac:dyDescent="0.2">
      <c r="A285" s="99" t="str">
        <f ca="1">Data!H285</f>
        <v/>
      </c>
      <c r="B285" s="99" t="str">
        <f ca="1">Data!I285</f>
        <v/>
      </c>
      <c r="C285" s="99" t="str">
        <f ca="1">Data!J285</f>
        <v/>
      </c>
      <c r="D285" s="99" t="str">
        <f ca="1">IF($C285="","",VLOOKUP($C285,projectList[],2,0))</f>
        <v/>
      </c>
      <c r="E285" s="99" t="str">
        <f ca="1">IF($C285="","",VLOOKUP($C285,projectList[],3,0))</f>
        <v/>
      </c>
      <c r="F285" s="99" t="str">
        <f ca="1">UPPER(IF($C285="","",
IF(OR($C285="DOWN",$C285="PARK",$C285="VACA",$C285="OFF",$C285="CC"),$C285,
IF($I285="","FULL LOAD OF ",IF(ISNUMBER($I285),$I285&amp;" TONS OF ","FULL LOAD OF "))&amp;
IF($J285="",VLOOKUP($C285,projectList[],4,0),$J285)&amp;
IF($K285="",""," - PO # "&amp;$K285)&amp;
IF($L285="",""," - "&amp;$L285)&amp;
IF($M285="",""," - LOT: "&amp;$M285)&amp;
IF($N285="","",", QTY: "&amp;$N285&amp;" TONS")&amp;
IF($O285="",""," - CONTACT: "&amp;$O285)
)))</f>
        <v/>
      </c>
      <c r="G285" s="99" t="str">
        <f ca="1">UPPER(IF($C285="","",IF($P285="",VLOOKUP($C285,projectList[],38,0) &amp; " " &amp; VLOOKUP($C285,projectList[],39,0) &amp; IF($F285="N/A",""," FL ") &amp;VLOOKUP($C285,projectList[],40,0),$P285)))</f>
        <v/>
      </c>
      <c r="H285" s="100" t="str">
        <f ca="1">IF($A285="","",VLOOKUP($C285,projectList[],5,0))</f>
        <v/>
      </c>
      <c r="I285" s="114"/>
      <c r="J285" s="68"/>
      <c r="K285" s="68"/>
      <c r="L285" s="68"/>
      <c r="M285" s="68"/>
      <c r="N285" s="68"/>
      <c r="O285" s="68"/>
      <c r="P285" s="68"/>
      <c r="Q285" s="38" t="str">
        <f ca="1">IF(generic[[#This Row],[JOB '#]]="","",VLOOKUP(generic[[#This Row],[JOB '#]],projectList[],4,0))</f>
        <v/>
      </c>
      <c r="T285"/>
    </row>
    <row r="286" spans="1:20" s="8" customFormat="1" ht="69.95" customHeight="1" x14ac:dyDescent="0.2">
      <c r="A286" s="99" t="str">
        <f ca="1">Data!H286</f>
        <v/>
      </c>
      <c r="B286" s="99" t="str">
        <f ca="1">Data!I286</f>
        <v/>
      </c>
      <c r="C286" s="99" t="str">
        <f ca="1">Data!J286</f>
        <v/>
      </c>
      <c r="D286" s="99" t="str">
        <f ca="1">IF($C286="","",VLOOKUP($C286,projectList[],2,0))</f>
        <v/>
      </c>
      <c r="E286" s="99" t="str">
        <f ca="1">IF($C286="","",VLOOKUP($C286,projectList[],3,0))</f>
        <v/>
      </c>
      <c r="F286" s="99" t="str">
        <f ca="1">UPPER(IF($C286="","",
IF(OR($C286="DOWN",$C286="PARK",$C286="VACA",$C286="OFF",$C286="CC"),$C286,
IF($I286="","FULL LOAD OF ",IF(ISNUMBER($I286),$I286&amp;" TONS OF ","FULL LOAD OF "))&amp;
IF($J286="",VLOOKUP($C286,projectList[],4,0),$J286)&amp;
IF($K286="",""," - PO # "&amp;$K286)&amp;
IF($L286="",""," - "&amp;$L286)&amp;
IF($M286="",""," - LOT: "&amp;$M286)&amp;
IF($N286="","",", QTY: "&amp;$N286&amp;" TONS")&amp;
IF($O286="",""," - CONTACT: "&amp;$O286)
)))</f>
        <v/>
      </c>
      <c r="G286" s="99" t="str">
        <f ca="1">UPPER(IF($C286="","",IF($P286="",VLOOKUP($C286,projectList[],38,0) &amp; " " &amp; VLOOKUP($C286,projectList[],39,0) &amp; IF($F286="N/A",""," FL ") &amp;VLOOKUP($C286,projectList[],40,0),$P286)))</f>
        <v/>
      </c>
      <c r="H286" s="100" t="str">
        <f ca="1">IF($A286="","",VLOOKUP($C286,projectList[],5,0))</f>
        <v/>
      </c>
      <c r="I286" s="114"/>
      <c r="J286" s="68"/>
      <c r="K286" s="68">
        <v>1001127237</v>
      </c>
      <c r="L286" s="68"/>
      <c r="M286" s="68"/>
      <c r="N286" s="68"/>
      <c r="O286" s="68"/>
      <c r="P286" s="68"/>
      <c r="Q286" s="38" t="str">
        <f ca="1">IF(generic[[#This Row],[JOB '#]]="","",VLOOKUP(generic[[#This Row],[JOB '#]],projectList[],4,0))</f>
        <v/>
      </c>
      <c r="T286"/>
    </row>
    <row r="287" spans="1:20" s="8" customFormat="1" ht="69.95" customHeight="1" x14ac:dyDescent="0.2">
      <c r="A287" s="99" t="str">
        <f ca="1">Data!H287</f>
        <v/>
      </c>
      <c r="B287" s="99" t="str">
        <f ca="1">Data!I287</f>
        <v/>
      </c>
      <c r="C287" s="99" t="str">
        <f ca="1">Data!J287</f>
        <v/>
      </c>
      <c r="D287" s="99" t="str">
        <f ca="1">IF($C287="","",VLOOKUP($C287,projectList[],2,0))</f>
        <v/>
      </c>
      <c r="E287" s="99" t="str">
        <f ca="1">IF($C287="","",VLOOKUP($C287,projectList[],3,0))</f>
        <v/>
      </c>
      <c r="F287" s="99" t="str">
        <f ca="1">UPPER(IF($C287="","",
IF(OR($C287="DOWN",$C287="PARK",$C287="VACA",$C287="OFF",$C287="CC"),$C287,
IF($I287="","FULL LOAD OF ",IF(ISNUMBER($I287),$I287&amp;" TONS OF ","FULL LOAD OF "))&amp;
IF($J287="",VLOOKUP($C287,projectList[],4,0),$J287)&amp;
IF($K287="",""," - PO # "&amp;$K287)&amp;
IF($L287="",""," - "&amp;$L287)&amp;
IF($M287="",""," - LOT: "&amp;$M287)&amp;
IF($N287="","",", QTY: "&amp;$N287&amp;" TONS")&amp;
IF($O287="",""," - CONTACT: "&amp;$O287)
)))</f>
        <v/>
      </c>
      <c r="G287" s="99" t="str">
        <f ca="1">UPPER(IF($C287="","",IF($P287="",VLOOKUP($C287,projectList[],38,0) &amp; " " &amp; VLOOKUP($C287,projectList[],39,0) &amp; IF($F287="N/A",""," FL ") &amp;VLOOKUP($C287,projectList[],40,0),$P287)))</f>
        <v/>
      </c>
      <c r="H287" s="100" t="str">
        <f ca="1">IF($A287="","",VLOOKUP($C287,projectList[],5,0))</f>
        <v/>
      </c>
      <c r="I287" s="114"/>
      <c r="J287" s="68"/>
      <c r="K287" s="68">
        <v>1001127238</v>
      </c>
      <c r="L287" s="68"/>
      <c r="M287" s="68"/>
      <c r="N287" s="68"/>
      <c r="O287" s="68"/>
      <c r="P287" s="68"/>
      <c r="Q287" s="38" t="str">
        <f ca="1">IF(generic[[#This Row],[JOB '#]]="","",VLOOKUP(generic[[#This Row],[JOB '#]],projectList[],4,0))</f>
        <v/>
      </c>
      <c r="T287"/>
    </row>
    <row r="288" spans="1:20" s="8" customFormat="1" ht="69.95" customHeight="1" x14ac:dyDescent="0.2">
      <c r="A288" s="99" t="str">
        <f ca="1">Data!H288</f>
        <v/>
      </c>
      <c r="B288" s="99" t="str">
        <f ca="1">Data!I288</f>
        <v/>
      </c>
      <c r="C288" s="99" t="str">
        <f ca="1">Data!J288</f>
        <v/>
      </c>
      <c r="D288" s="99" t="str">
        <f ca="1">IF($C288="","",VLOOKUP($C288,projectList[],2,0))</f>
        <v/>
      </c>
      <c r="E288" s="99" t="str">
        <f ca="1">IF($C288="","",VLOOKUP($C288,projectList[],3,0))</f>
        <v/>
      </c>
      <c r="F288" s="99" t="str">
        <f ca="1">UPPER(IF($C288="","",
IF(OR($C288="DOWN",$C288="PARK",$C288="VACA",$C288="OFF",$C288="CC"),$C288,
IF($I288="","FULL LOAD OF ",IF(ISNUMBER($I288),$I288&amp;" TONS OF ","FULL LOAD OF "))&amp;
IF($J288="",VLOOKUP($C288,projectList[],4,0),$J288)&amp;
IF($K288="",""," - PO # "&amp;$K288)&amp;
IF($L288="",""," - "&amp;$L288)&amp;
IF($M288="",""," - LOT: "&amp;$M288)&amp;
IF($N288="","",", QTY: "&amp;$N288&amp;" TONS")&amp;
IF($O288="",""," - CONTACT: "&amp;$O288)
)))</f>
        <v/>
      </c>
      <c r="G288" s="99" t="str">
        <f ca="1">UPPER(IF($C288="","",IF($P288="",VLOOKUP($C288,projectList[],38,0) &amp; " " &amp; VLOOKUP($C288,projectList[],39,0) &amp; IF($F288="N/A",""," FL ") &amp;VLOOKUP($C288,projectList[],40,0),$P288)))</f>
        <v/>
      </c>
      <c r="H288" s="100" t="str">
        <f ca="1">IF($A288="","",VLOOKUP($C288,projectList[],5,0))</f>
        <v/>
      </c>
      <c r="I288" s="114"/>
      <c r="J288" s="68"/>
      <c r="K288" s="68">
        <v>1001127239</v>
      </c>
      <c r="L288" s="68"/>
      <c r="M288" s="68"/>
      <c r="N288" s="68"/>
      <c r="O288" s="68"/>
      <c r="P288" s="68"/>
      <c r="Q288" s="38" t="str">
        <f ca="1">IF(generic[[#This Row],[JOB '#]]="","",VLOOKUP(generic[[#This Row],[JOB '#]],projectList[],4,0))</f>
        <v/>
      </c>
      <c r="T288"/>
    </row>
    <row r="289" spans="1:20" s="8" customFormat="1" ht="69.95" customHeight="1" x14ac:dyDescent="0.2">
      <c r="A289" s="99" t="str">
        <f ca="1">Data!H289</f>
        <v/>
      </c>
      <c r="B289" s="99" t="str">
        <f ca="1">Data!I289</f>
        <v/>
      </c>
      <c r="C289" s="99" t="str">
        <f ca="1">Data!J289</f>
        <v/>
      </c>
      <c r="D289" s="99" t="str">
        <f ca="1">IF($C289="","",VLOOKUP($C289,projectList[],2,0))</f>
        <v/>
      </c>
      <c r="E289" s="99" t="str">
        <f ca="1">IF($C289="","",VLOOKUP($C289,projectList[],3,0))</f>
        <v/>
      </c>
      <c r="F289" s="99" t="str">
        <f ca="1">UPPER(IF($C289="","",
IF(OR($C289="DOWN",$C289="PARK",$C289="VACA",$C289="OFF",$C289="CC"),$C289,
IF($I289="","FULL LOAD OF ",IF(ISNUMBER($I289),$I289&amp;" TONS OF ","FULL LOAD OF "))&amp;
IF($J289="",VLOOKUP($C289,projectList[],4,0),$J289)&amp;
IF($K289="",""," - PO # "&amp;$K289)&amp;
IF($L289="",""," - "&amp;$L289)&amp;
IF($M289="",""," - LOT: "&amp;$M289)&amp;
IF($N289="","",", QTY: "&amp;$N289&amp;" TONS")&amp;
IF($O289="",""," - CONTACT: "&amp;$O289)
)))</f>
        <v/>
      </c>
      <c r="G289" s="99" t="str">
        <f ca="1">UPPER(IF($C289="","",IF($P289="",VLOOKUP($C289,projectList[],38,0) &amp; " " &amp; VLOOKUP($C289,projectList[],39,0) &amp; IF($F289="N/A",""," FL ") &amp;VLOOKUP($C289,projectList[],40,0),$P289)))</f>
        <v/>
      </c>
      <c r="H289" s="100" t="str">
        <f ca="1">IF($A289="","",VLOOKUP($C289,projectList[],5,0))</f>
        <v/>
      </c>
      <c r="I289" s="114"/>
      <c r="J289" s="68"/>
      <c r="K289" s="68">
        <v>1001127241</v>
      </c>
      <c r="L289" s="68"/>
      <c r="M289" s="68"/>
      <c r="N289" s="68"/>
      <c r="O289" s="68"/>
      <c r="P289" s="68"/>
      <c r="Q289" s="38" t="str">
        <f ca="1">IF(generic[[#This Row],[JOB '#]]="","",VLOOKUP(generic[[#This Row],[JOB '#]],projectList[],4,0))</f>
        <v/>
      </c>
      <c r="T289"/>
    </row>
    <row r="290" spans="1:20" s="8" customFormat="1" ht="69.95" customHeight="1" x14ac:dyDescent="0.2">
      <c r="A290" s="99" t="str">
        <f ca="1">Data!H290</f>
        <v/>
      </c>
      <c r="B290" s="99" t="str">
        <f ca="1">Data!I290</f>
        <v/>
      </c>
      <c r="C290" s="99" t="str">
        <f ca="1">Data!J290</f>
        <v/>
      </c>
      <c r="D290" s="99" t="str">
        <f ca="1">IF($C290="","",VLOOKUP($C290,projectList[],2,0))</f>
        <v/>
      </c>
      <c r="E290" s="99" t="str">
        <f ca="1">IF($C290="","",VLOOKUP($C290,projectList[],3,0))</f>
        <v/>
      </c>
      <c r="F290" s="99" t="str">
        <f ca="1">UPPER(IF($C290="","",
IF(OR($C290="DOWN",$C290="PARK",$C290="VACA",$C290="OFF",$C290="CC"),$C290,
IF($I290="","FULL LOAD OF ",IF(ISNUMBER($I290),$I290&amp;" TONS OF ","FULL LOAD OF "))&amp;
IF($J290="",VLOOKUP($C290,projectList[],4,0),$J290)&amp;
IF($K290="",""," - PO # "&amp;$K290)&amp;
IF($L290="",""," - "&amp;$L290)&amp;
IF($M290="",""," - LOT: "&amp;$M290)&amp;
IF($N290="","",", QTY: "&amp;$N290&amp;" TONS")&amp;
IF($O290="",""," - CONTACT: "&amp;$O290)
)))</f>
        <v/>
      </c>
      <c r="G290" s="99" t="str">
        <f ca="1">UPPER(IF($C290="","",IF($P290="",VLOOKUP($C290,projectList[],38,0) &amp; " " &amp; VLOOKUP($C290,projectList[],39,0) &amp; IF($F290="N/A",""," FL ") &amp;VLOOKUP($C290,projectList[],40,0),$P290)))</f>
        <v/>
      </c>
      <c r="H290" s="100" t="str">
        <f ca="1">IF($A290="","",VLOOKUP($C290,projectList[],5,0))</f>
        <v/>
      </c>
      <c r="I290" s="114"/>
      <c r="J290" s="68"/>
      <c r="K290" s="68">
        <v>1001127242</v>
      </c>
      <c r="L290" s="68"/>
      <c r="M290" s="68"/>
      <c r="N290" s="68"/>
      <c r="O290" s="68"/>
      <c r="P290" s="68"/>
      <c r="Q290" s="38" t="str">
        <f ca="1">IF(generic[[#This Row],[JOB '#]]="","",VLOOKUP(generic[[#This Row],[JOB '#]],projectList[],4,0))</f>
        <v/>
      </c>
      <c r="T290"/>
    </row>
    <row r="291" spans="1:20" s="8" customFormat="1" ht="69.95" customHeight="1" x14ac:dyDescent="0.2">
      <c r="A291" s="99" t="str">
        <f ca="1">Data!H291</f>
        <v/>
      </c>
      <c r="B291" s="99" t="str">
        <f ca="1">Data!I291</f>
        <v/>
      </c>
      <c r="C291" s="99" t="str">
        <f ca="1">Data!J291</f>
        <v/>
      </c>
      <c r="D291" s="99" t="str">
        <f ca="1">IF($C291="","",VLOOKUP($C291,projectList[],2,0))</f>
        <v/>
      </c>
      <c r="E291" s="99" t="str">
        <f ca="1">IF($C291="","",VLOOKUP($C291,projectList[],3,0))</f>
        <v/>
      </c>
      <c r="F291" s="99" t="str">
        <f ca="1">UPPER(IF($C291="","",
IF(OR($C291="DOWN",$C291="PARK",$C291="VACA",$C291="OFF",$C291="CC"),$C291,
IF($I291="","FULL LOAD OF ",IF(ISNUMBER($I291),$I291&amp;" TONS OF ","FULL LOAD OF "))&amp;
IF($J291="",VLOOKUP($C291,projectList[],4,0),$J291)&amp;
IF($K291="",""," - PO # "&amp;$K291)&amp;
IF($L291="",""," - "&amp;$L291)&amp;
IF($M291="",""," - LOT: "&amp;$M291)&amp;
IF($N291="","",", QTY: "&amp;$N291&amp;" TONS")&amp;
IF($O291="",""," - CONTACT: "&amp;$O291)
)))</f>
        <v/>
      </c>
      <c r="G291" s="99" t="str">
        <f ca="1">UPPER(IF($C291="","",IF($P291="",VLOOKUP($C291,projectList[],38,0) &amp; " " &amp; VLOOKUP($C291,projectList[],39,0) &amp; IF($F291="N/A",""," FL ") &amp;VLOOKUP($C291,projectList[],40,0),$P291)))</f>
        <v/>
      </c>
      <c r="H291" s="100" t="str">
        <f ca="1">IF($A291="","",VLOOKUP($C291,projectList[],5,0))</f>
        <v/>
      </c>
      <c r="I291" s="114"/>
      <c r="J291" s="68"/>
      <c r="K291" s="68">
        <v>1001127240</v>
      </c>
      <c r="L291" s="68"/>
      <c r="M291" s="68"/>
      <c r="N291" s="68"/>
      <c r="O291" s="68"/>
      <c r="P291" s="68"/>
      <c r="Q291" s="38" t="str">
        <f ca="1">IF(generic[[#This Row],[JOB '#]]="","",VLOOKUP(generic[[#This Row],[JOB '#]],projectList[],4,0))</f>
        <v/>
      </c>
      <c r="T291"/>
    </row>
    <row r="292" spans="1:20" s="8" customFormat="1" ht="69.95" customHeight="1" x14ac:dyDescent="0.2">
      <c r="A292" s="99" t="str">
        <f ca="1">Data!H292</f>
        <v/>
      </c>
      <c r="B292" s="99" t="str">
        <f ca="1">Data!I292</f>
        <v/>
      </c>
      <c r="C292" s="99" t="str">
        <f ca="1">Data!J292</f>
        <v/>
      </c>
      <c r="D292" s="99" t="str">
        <f ca="1">IF($C292="","",VLOOKUP($C292,projectList[],2,0))</f>
        <v/>
      </c>
      <c r="E292" s="99" t="str">
        <f ca="1">IF($C292="","",VLOOKUP($C292,projectList[],3,0))</f>
        <v/>
      </c>
      <c r="F292" s="99" t="str">
        <f ca="1">UPPER(IF($C292="","",
IF(OR($C292="DOWN",$C292="PARK",$C292="VACA",$C292="OFF",$C292="CC"),$C292,
IF($I292="","FULL LOAD OF ",IF(ISNUMBER($I292),$I292&amp;" TONS OF ","FULL LOAD OF "))&amp;
IF($J292="",VLOOKUP($C292,projectList[],4,0),$J292)&amp;
IF($K292="",""," - PO # "&amp;$K292)&amp;
IF($L292="",""," - "&amp;$L292)&amp;
IF($M292="",""," - LOT: "&amp;$M292)&amp;
IF($N292="","",", QTY: "&amp;$N292&amp;" TONS")&amp;
IF($O292="",""," - CONTACT: "&amp;$O292)
)))</f>
        <v/>
      </c>
      <c r="G292" s="99" t="str">
        <f ca="1">UPPER(IF($C292="","",IF($P292="",VLOOKUP($C292,projectList[],38,0) &amp; " " &amp; VLOOKUP($C292,projectList[],39,0) &amp; IF($F292="N/A",""," FL ") &amp;VLOOKUP($C292,projectList[],40,0),$P292)))</f>
        <v/>
      </c>
      <c r="H292" s="100" t="str">
        <f ca="1">IF($A292="","",VLOOKUP($C292,projectList[],5,0))</f>
        <v/>
      </c>
      <c r="I292" s="114"/>
      <c r="J292" s="68"/>
      <c r="K292" s="68">
        <v>1001127243</v>
      </c>
      <c r="L292" s="68"/>
      <c r="M292" s="68"/>
      <c r="N292" s="68"/>
      <c r="O292" s="68"/>
      <c r="P292" s="68"/>
      <c r="Q292" s="38" t="str">
        <f ca="1">IF(generic[[#This Row],[JOB '#]]="","",VLOOKUP(generic[[#This Row],[JOB '#]],projectList[],4,0))</f>
        <v/>
      </c>
      <c r="T292"/>
    </row>
    <row r="293" spans="1:20" s="8" customFormat="1" ht="69.95" customHeight="1" x14ac:dyDescent="0.2">
      <c r="A293" s="99" t="str">
        <f ca="1">Data!H293</f>
        <v/>
      </c>
      <c r="B293" s="99" t="str">
        <f ca="1">Data!I293</f>
        <v/>
      </c>
      <c r="C293" s="99" t="str">
        <f ca="1">Data!J293</f>
        <v/>
      </c>
      <c r="D293" s="99" t="str">
        <f ca="1">IF($C293="","",VLOOKUP($C293,projectList[],2,0))</f>
        <v/>
      </c>
      <c r="E293" s="99" t="str">
        <f ca="1">IF($C293="","",VLOOKUP($C293,projectList[],3,0))</f>
        <v/>
      </c>
      <c r="F293" s="99" t="str">
        <f ca="1">UPPER(IF($C293="","",
IF(OR($C293="DOWN",$C293="PARK",$C293="VACA",$C293="OFF",$C293="CC"),$C293,
IF($I293="","FULL LOAD OF ",IF(ISNUMBER($I293),$I293&amp;" TONS OF ","FULL LOAD OF "))&amp;
IF($J293="",VLOOKUP($C293,projectList[],4,0),$J293)&amp;
IF($K293="",""," - PO # "&amp;$K293)&amp;
IF($L293="",""," - "&amp;$L293)&amp;
IF($M293="",""," - LOT: "&amp;$M293)&amp;
IF($N293="","",", QTY: "&amp;$N293&amp;" TONS")&amp;
IF($O293="",""," - CONTACT: "&amp;$O293)
)))</f>
        <v/>
      </c>
      <c r="G293" s="99" t="str">
        <f ca="1">UPPER(IF($C293="","",IF($P293="",VLOOKUP($C293,projectList[],38,0) &amp; " " &amp; VLOOKUP($C293,projectList[],39,0) &amp; IF($F293="N/A",""," FL ") &amp;VLOOKUP($C293,projectList[],40,0),$P293)))</f>
        <v/>
      </c>
      <c r="H293" s="100" t="str">
        <f ca="1">IF($A293="","",VLOOKUP($C293,projectList[],5,0))</f>
        <v/>
      </c>
      <c r="I293" s="114"/>
      <c r="J293" s="68"/>
      <c r="K293" s="68">
        <v>1001127234</v>
      </c>
      <c r="L293" s="68"/>
      <c r="M293" s="68"/>
      <c r="N293" s="68"/>
      <c r="O293" s="68"/>
      <c r="P293" s="68"/>
      <c r="Q293" s="38" t="str">
        <f ca="1">IF(generic[[#This Row],[JOB '#]]="","",VLOOKUP(generic[[#This Row],[JOB '#]],projectList[],4,0))</f>
        <v/>
      </c>
      <c r="T293"/>
    </row>
    <row r="294" spans="1:20" s="8" customFormat="1" ht="69.95" customHeight="1" x14ac:dyDescent="0.2">
      <c r="A294" s="99" t="str">
        <f ca="1">Data!H294</f>
        <v/>
      </c>
      <c r="B294" s="99" t="str">
        <f ca="1">Data!I294</f>
        <v/>
      </c>
      <c r="C294" s="99" t="str">
        <f ca="1">Data!J294</f>
        <v/>
      </c>
      <c r="D294" s="99" t="str">
        <f ca="1">IF($C294="","",VLOOKUP($C294,projectList[],2,0))</f>
        <v/>
      </c>
      <c r="E294" s="99" t="str">
        <f ca="1">IF($C294="","",VLOOKUP($C294,projectList[],3,0))</f>
        <v/>
      </c>
      <c r="F294" s="99" t="str">
        <f ca="1">UPPER(IF($C294="","",
IF(OR($C294="DOWN",$C294="PARK",$C294="VACA",$C294="OFF",$C294="CC"),$C294,
IF($I294="","FULL LOAD OF ",IF(ISNUMBER($I294),$I294&amp;" TONS OF ","FULL LOAD OF "))&amp;
IF($J294="",VLOOKUP($C294,projectList[],4,0),$J294)&amp;
IF($K294="",""," - PO # "&amp;$K294)&amp;
IF($L294="",""," - "&amp;$L294)&amp;
IF($M294="",""," - LOT: "&amp;$M294)&amp;
IF($N294="","",", QTY: "&amp;$N294&amp;" TONS")&amp;
IF($O294="",""," - CONTACT: "&amp;$O294)
)))</f>
        <v/>
      </c>
      <c r="G294" s="99" t="str">
        <f ca="1">UPPER(IF($C294="","",IF($P294="",VLOOKUP($C294,projectList[],38,0) &amp; " " &amp; VLOOKUP($C294,projectList[],39,0) &amp; IF($F294="N/A",""," FL ") &amp;VLOOKUP($C294,projectList[],40,0),$P294)))</f>
        <v/>
      </c>
      <c r="H294" s="100" t="str">
        <f ca="1">IF($A294="","",VLOOKUP($C294,projectList[],5,0))</f>
        <v/>
      </c>
      <c r="I294" s="114"/>
      <c r="J294" s="68"/>
      <c r="K294" s="68"/>
      <c r="L294" s="68"/>
      <c r="M294" s="68"/>
      <c r="N294" s="68"/>
      <c r="O294" s="68"/>
      <c r="P294" s="68"/>
      <c r="Q294" s="38" t="str">
        <f ca="1">IF(generic[[#This Row],[JOB '#]]="","",VLOOKUP(generic[[#This Row],[JOB '#]],projectList[],4,0))</f>
        <v/>
      </c>
      <c r="T294"/>
    </row>
    <row r="295" spans="1:20" s="8" customFormat="1" ht="69.95" customHeight="1" x14ac:dyDescent="0.2">
      <c r="A295" s="99" t="str">
        <f ca="1">Data!H295</f>
        <v/>
      </c>
      <c r="B295" s="99" t="str">
        <f ca="1">Data!I295</f>
        <v/>
      </c>
      <c r="C295" s="99" t="str">
        <f ca="1">Data!J295</f>
        <v/>
      </c>
      <c r="D295" s="99" t="str">
        <f ca="1">IF($C295="","",VLOOKUP($C295,projectList[],2,0))</f>
        <v/>
      </c>
      <c r="E295" s="99" t="str">
        <f ca="1">IF($C295="","",VLOOKUP($C295,projectList[],3,0))</f>
        <v/>
      </c>
      <c r="F295" s="99" t="str">
        <f ca="1">UPPER(IF($C295="","",
IF(OR($C295="DOWN",$C295="PARK",$C295="VACA",$C295="OFF",$C295="CC"),$C295,
IF($I295="","FULL LOAD OF ",IF(ISNUMBER($I295),$I295&amp;" TONS OF ","FULL LOAD OF "))&amp;
IF($J295="",VLOOKUP($C295,projectList[],4,0),$J295)&amp;
IF($K295="",""," - PO # "&amp;$K295)&amp;
IF($L295="",""," - "&amp;$L295)&amp;
IF($M295="",""," - LOT: "&amp;$M295)&amp;
IF($N295="","",", QTY: "&amp;$N295&amp;" TONS")&amp;
IF($O295="",""," - CONTACT: "&amp;$O295)
)))</f>
        <v/>
      </c>
      <c r="G295" s="99" t="str">
        <f ca="1">UPPER(IF($C295="","",IF($P295="",VLOOKUP($C295,projectList[],38,0) &amp; " " &amp; VLOOKUP($C295,projectList[],39,0) &amp; IF($F295="N/A",""," FL ") &amp;VLOOKUP($C295,projectList[],40,0),$P295)))</f>
        <v/>
      </c>
      <c r="H295" s="100" t="str">
        <f ca="1">IF($A295="","",VLOOKUP($C295,projectList[],5,0))</f>
        <v/>
      </c>
      <c r="I295" s="114"/>
      <c r="J295" s="68"/>
      <c r="K295" s="68"/>
      <c r="L295" s="68"/>
      <c r="M295" s="68"/>
      <c r="N295" s="68"/>
      <c r="O295" s="68"/>
      <c r="P295" s="68"/>
      <c r="Q295" s="38" t="str">
        <f ca="1">IF(generic[[#This Row],[JOB '#]]="","",VLOOKUP(generic[[#This Row],[JOB '#]],projectList[],4,0))</f>
        <v/>
      </c>
      <c r="T295"/>
    </row>
    <row r="296" spans="1:20" s="8" customFormat="1" ht="69.95" customHeight="1" x14ac:dyDescent="0.2">
      <c r="A296" s="99" t="str">
        <f ca="1">Data!H296</f>
        <v/>
      </c>
      <c r="B296" s="99" t="str">
        <f ca="1">Data!I296</f>
        <v/>
      </c>
      <c r="C296" s="99" t="str">
        <f ca="1">Data!J296</f>
        <v/>
      </c>
      <c r="D296" s="99" t="str">
        <f ca="1">IF($C296="","",VLOOKUP($C296,projectList[],2,0))</f>
        <v/>
      </c>
      <c r="E296" s="99" t="str">
        <f ca="1">IF($C296="","",VLOOKUP($C296,projectList[],3,0))</f>
        <v/>
      </c>
      <c r="F296" s="99" t="str">
        <f ca="1">UPPER(IF($C296="","",
IF(OR($C296="DOWN",$C296="PARK",$C296="VACA",$C296="OFF",$C296="CC"),$C296,
IF($I296="","FULL LOAD OF ",IF(ISNUMBER($I296),$I296&amp;" TONS OF ","FULL LOAD OF "))&amp;
IF($J296="",VLOOKUP($C296,projectList[],4,0),$J296)&amp;
IF($K296="",""," - PO # "&amp;$K296)&amp;
IF($L296="",""," - "&amp;$L296)&amp;
IF($M296="",""," - LOT: "&amp;$M296)&amp;
IF($N296="","",", QTY: "&amp;$N296&amp;" TONS")&amp;
IF($O296="",""," - CONTACT: "&amp;$O296)
)))</f>
        <v/>
      </c>
      <c r="G296" s="99" t="str">
        <f ca="1">UPPER(IF($C296="","",IF($P296="",VLOOKUP($C296,projectList[],38,0) &amp; " " &amp; VLOOKUP($C296,projectList[],39,0) &amp; IF($F296="N/A",""," FL ") &amp;VLOOKUP($C296,projectList[],40,0),$P296)))</f>
        <v/>
      </c>
      <c r="H296" s="100" t="str">
        <f ca="1">IF($A296="","",VLOOKUP($C296,projectList[],5,0))</f>
        <v/>
      </c>
      <c r="I296" s="114"/>
      <c r="J296" s="68"/>
      <c r="K296" s="68"/>
      <c r="L296" s="68"/>
      <c r="M296" s="68"/>
      <c r="N296" s="68"/>
      <c r="O296" s="68"/>
      <c r="P296" s="68"/>
      <c r="Q296" s="38" t="str">
        <f ca="1">IF(generic[[#This Row],[JOB '#]]="","",VLOOKUP(generic[[#This Row],[JOB '#]],projectList[],4,0))</f>
        <v/>
      </c>
      <c r="T296"/>
    </row>
    <row r="297" spans="1:20" s="8" customFormat="1" ht="69.95" customHeight="1" x14ac:dyDescent="0.2">
      <c r="A297" s="99" t="str">
        <f ca="1">Data!H297</f>
        <v/>
      </c>
      <c r="B297" s="99" t="str">
        <f ca="1">Data!I297</f>
        <v/>
      </c>
      <c r="C297" s="99" t="str">
        <f ca="1">Data!J297</f>
        <v/>
      </c>
      <c r="D297" s="99" t="str">
        <f ca="1">IF($C297="","",VLOOKUP($C297,projectList[],2,0))</f>
        <v/>
      </c>
      <c r="E297" s="99" t="str">
        <f ca="1">IF($C297="","",VLOOKUP($C297,projectList[],3,0))</f>
        <v/>
      </c>
      <c r="F297" s="99" t="str">
        <f ca="1">UPPER(IF($C297="","",
IF(OR($C297="DOWN",$C297="PARK",$C297="VACA",$C297="OFF",$C297="CC"),$C297,
IF($I297="","FULL LOAD OF ",IF(ISNUMBER($I297),$I297&amp;" TONS OF ","FULL LOAD OF "))&amp;
IF($J297="",VLOOKUP($C297,projectList[],4,0),$J297)&amp;
IF($K297="",""," - PO # "&amp;$K297)&amp;
IF($L297="",""," - "&amp;$L297)&amp;
IF($M297="",""," - LOT: "&amp;$M297)&amp;
IF($N297="","",", QTY: "&amp;$N297&amp;" TONS")&amp;
IF($O297="",""," - CONTACT: "&amp;$O297)
)))</f>
        <v/>
      </c>
      <c r="G297" s="99" t="str">
        <f ca="1">UPPER(IF($C297="","",IF($P297="",VLOOKUP($C297,projectList[],38,0) &amp; " " &amp; VLOOKUP($C297,projectList[],39,0) &amp; IF($F297="N/A",""," FL ") &amp;VLOOKUP($C297,projectList[],40,0),$P297)))</f>
        <v/>
      </c>
      <c r="H297" s="100" t="str">
        <f ca="1">IF($A297="","",VLOOKUP($C297,projectList[],5,0))</f>
        <v/>
      </c>
      <c r="I297" s="114"/>
      <c r="J297" s="68"/>
      <c r="K297" s="68"/>
      <c r="L297" s="68"/>
      <c r="M297" s="68"/>
      <c r="N297" s="68"/>
      <c r="O297" s="68"/>
      <c r="P297" s="68"/>
      <c r="Q297" s="38" t="str">
        <f ca="1">IF(generic[[#This Row],[JOB '#]]="","",VLOOKUP(generic[[#This Row],[JOB '#]],projectList[],4,0))</f>
        <v/>
      </c>
      <c r="T297"/>
    </row>
    <row r="298" spans="1:20" s="8" customFormat="1" ht="69.95" customHeight="1" x14ac:dyDescent="0.2">
      <c r="A298" s="99" t="str">
        <f ca="1">Data!H298</f>
        <v/>
      </c>
      <c r="B298" s="99" t="str">
        <f ca="1">Data!I298</f>
        <v/>
      </c>
      <c r="C298" s="99" t="str">
        <f ca="1">Data!J298</f>
        <v/>
      </c>
      <c r="D298" s="99" t="str">
        <f ca="1">IF($C298="","",VLOOKUP($C298,projectList[],2,0))</f>
        <v/>
      </c>
      <c r="E298" s="99" t="str">
        <f ca="1">IF($C298="","",VLOOKUP($C298,projectList[],3,0))</f>
        <v/>
      </c>
      <c r="F298" s="99" t="str">
        <f ca="1">UPPER(IF($C298="","",
IF(OR($C298="DOWN",$C298="PARK",$C298="VACA",$C298="OFF",$C298="CC"),$C298,
IF($I298="","FULL LOAD OF ",IF(ISNUMBER($I298),$I298&amp;" TONS OF ","FULL LOAD OF "))&amp;
IF($J298="",VLOOKUP($C298,projectList[],4,0),$J298)&amp;
IF($K298="",""," - PO # "&amp;$K298)&amp;
IF($L298="",""," - "&amp;$L298)&amp;
IF($M298="",""," - LOT: "&amp;$M298)&amp;
IF($N298="","",", QTY: "&amp;$N298&amp;" TONS")&amp;
IF($O298="",""," - CONTACT: "&amp;$O298)
)))</f>
        <v/>
      </c>
      <c r="G298" s="99" t="str">
        <f ca="1">UPPER(IF($C298="","",IF($P298="",VLOOKUP($C298,projectList[],38,0) &amp; " " &amp; VLOOKUP($C298,projectList[],39,0) &amp; IF($F298="N/A",""," FL ") &amp;VLOOKUP($C298,projectList[],40,0),$P298)))</f>
        <v/>
      </c>
      <c r="H298" s="100" t="str">
        <f ca="1">IF($A298="","",VLOOKUP($C298,projectList[],5,0))</f>
        <v/>
      </c>
      <c r="I298" s="114"/>
      <c r="J298" s="68"/>
      <c r="K298" s="68"/>
      <c r="L298" s="68"/>
      <c r="M298" s="68"/>
      <c r="N298" s="68"/>
      <c r="O298" s="68"/>
      <c r="P298" s="68"/>
      <c r="Q298" s="38" t="str">
        <f ca="1">IF(generic[[#This Row],[JOB '#]]="","",VLOOKUP(generic[[#This Row],[JOB '#]],projectList[],4,0))</f>
        <v/>
      </c>
      <c r="T298"/>
    </row>
    <row r="299" spans="1:20" s="8" customFormat="1" ht="69.95" customHeight="1" x14ac:dyDescent="0.2">
      <c r="A299" s="99" t="str">
        <f ca="1">Data!H299</f>
        <v/>
      </c>
      <c r="B299" s="99" t="str">
        <f ca="1">Data!I299</f>
        <v/>
      </c>
      <c r="C299" s="99" t="str">
        <f ca="1">Data!J299</f>
        <v/>
      </c>
      <c r="D299" s="99" t="str">
        <f ca="1">IF($C299="","",VLOOKUP($C299,projectList[],2,0))</f>
        <v/>
      </c>
      <c r="E299" s="99" t="str">
        <f ca="1">IF($C299="","",VLOOKUP($C299,projectList[],3,0))</f>
        <v/>
      </c>
      <c r="F299" s="99" t="str">
        <f ca="1">UPPER(IF($C299="","",
IF(OR($C299="DOWN",$C299="PARK",$C299="VACA",$C299="OFF",$C299="CC"),$C299,
IF($I299="","FULL LOAD OF ",IF(ISNUMBER($I299),$I299&amp;" TONS OF ","FULL LOAD OF "))&amp;
IF($J299="",VLOOKUP($C299,projectList[],4,0),$J299)&amp;
IF($K299="",""," - PO # "&amp;$K299)&amp;
IF($L299="",""," - "&amp;$L299)&amp;
IF($M299="",""," - LOT: "&amp;$M299)&amp;
IF($N299="","",", QTY: "&amp;$N299&amp;" TONS")&amp;
IF($O299="",""," - CONTACT: "&amp;$O299)
)))</f>
        <v/>
      </c>
      <c r="G299" s="99" t="str">
        <f ca="1">UPPER(IF($C299="","",IF($P299="",VLOOKUP($C299,projectList[],38,0) &amp; " " &amp; VLOOKUP($C299,projectList[],39,0) &amp; IF($F299="N/A",""," FL ") &amp;VLOOKUP($C299,projectList[],40,0),$P299)))</f>
        <v/>
      </c>
      <c r="H299" s="100" t="str">
        <f ca="1">IF($A299="","",VLOOKUP($C299,projectList[],5,0))</f>
        <v/>
      </c>
      <c r="I299" s="114"/>
      <c r="J299" s="68"/>
      <c r="K299" s="68"/>
      <c r="L299" s="68"/>
      <c r="M299" s="68"/>
      <c r="N299" s="68"/>
      <c r="O299" s="68"/>
      <c r="P299" s="68"/>
      <c r="Q299" s="38" t="str">
        <f ca="1">IF(generic[[#This Row],[JOB '#]]="","",VLOOKUP(generic[[#This Row],[JOB '#]],projectList[],4,0))</f>
        <v/>
      </c>
      <c r="T299"/>
    </row>
    <row r="300" spans="1:20" s="8" customFormat="1" ht="69.95" customHeight="1" x14ac:dyDescent="0.2">
      <c r="A300" s="99" t="str">
        <f ca="1">Data!H300</f>
        <v/>
      </c>
      <c r="B300" s="99" t="str">
        <f ca="1">Data!I300</f>
        <v/>
      </c>
      <c r="C300" s="99" t="str">
        <f ca="1">Data!J300</f>
        <v/>
      </c>
      <c r="D300" s="99" t="str">
        <f ca="1">IF($C300="","",VLOOKUP($C300,projectList[],2,0))</f>
        <v/>
      </c>
      <c r="E300" s="99" t="str">
        <f ca="1">IF($C300="","",VLOOKUP($C300,projectList[],3,0))</f>
        <v/>
      </c>
      <c r="F300" s="99" t="str">
        <f ca="1">UPPER(IF($C300="","",
IF(OR($C300="DOWN",$C300="PARK",$C300="VACA",$C300="OFF",$C300="CC"),$C300,
IF($I300="","FULL LOAD OF ",IF(ISNUMBER($I300),$I300&amp;" TONS OF ","FULL LOAD OF "))&amp;
IF($J300="",VLOOKUP($C300,projectList[],4,0),$J300)&amp;
IF($K300="",""," - PO # "&amp;$K300)&amp;
IF($L300="",""," - "&amp;$L300)&amp;
IF($M300="",""," - LOT: "&amp;$M300)&amp;
IF($N300="","",", QTY: "&amp;$N300&amp;" TONS")&amp;
IF($O300="",""," - CONTACT: "&amp;$O300)
)))</f>
        <v/>
      </c>
      <c r="G300" s="99" t="str">
        <f ca="1">UPPER(IF($C300="","",IF($P300="",VLOOKUP($C300,projectList[],38,0) &amp; " " &amp; VLOOKUP($C300,projectList[],39,0) &amp; IF($F300="N/A",""," FL ") &amp;VLOOKUP($C300,projectList[],40,0),$P300)))</f>
        <v/>
      </c>
      <c r="H300" s="100" t="str">
        <f ca="1">IF($A300="","",VLOOKUP($C300,projectList[],5,0))</f>
        <v/>
      </c>
      <c r="I300" s="114"/>
      <c r="J300" s="68"/>
      <c r="K300" s="68"/>
      <c r="L300" s="68"/>
      <c r="M300" s="68"/>
      <c r="N300" s="68"/>
      <c r="O300" s="68"/>
      <c r="P300" s="68"/>
      <c r="Q300" s="38" t="str">
        <f ca="1">IF(generic[[#This Row],[JOB '#]]="","",VLOOKUP(generic[[#This Row],[JOB '#]],projectList[],4,0))</f>
        <v/>
      </c>
      <c r="T300"/>
    </row>
    <row r="301" spans="1:20" s="8" customFormat="1" ht="69.95" customHeight="1" x14ac:dyDescent="0.2">
      <c r="A301" s="99" t="str">
        <f ca="1">Data!H301</f>
        <v/>
      </c>
      <c r="B301" s="99" t="str">
        <f ca="1">Data!I301</f>
        <v/>
      </c>
      <c r="C301" s="99" t="str">
        <f ca="1">Data!J301</f>
        <v/>
      </c>
      <c r="D301" s="99" t="str">
        <f ca="1">IF($C301="","",VLOOKUP($C301,projectList[],2,0))</f>
        <v/>
      </c>
      <c r="E301" s="99" t="str">
        <f ca="1">IF($C301="","",VLOOKUP($C301,projectList[],3,0))</f>
        <v/>
      </c>
      <c r="F301" s="99" t="str">
        <f ca="1">UPPER(IF($C301="","",
IF(OR($C301="DOWN",$C301="PARK",$C301="VACA",$C301="OFF",$C301="CC"),$C301,
IF($I301="","FULL LOAD OF ",IF(ISNUMBER($I301),$I301&amp;" TONS OF ","FULL LOAD OF "))&amp;
IF($J301="",VLOOKUP($C301,projectList[],4,0),$J301)&amp;
IF($K301="",""," - PO # "&amp;$K301)&amp;
IF($L301="",""," - "&amp;$L301)&amp;
IF($M301="",""," - LOT: "&amp;$M301)&amp;
IF($N301="","",", QTY: "&amp;$N301&amp;" TONS")&amp;
IF($O301="",""," - CONTACT: "&amp;$O301)
)))</f>
        <v/>
      </c>
      <c r="G301" s="99" t="str">
        <f ca="1">UPPER(IF($C301="","",IF($P301="",VLOOKUP($C301,projectList[],38,0) &amp; " " &amp; VLOOKUP($C301,projectList[],39,0) &amp; IF($F301="N/A",""," FL ") &amp;VLOOKUP($C301,projectList[],40,0),$P301)))</f>
        <v/>
      </c>
      <c r="H301" s="100" t="str">
        <f ca="1">IF($A301="","",VLOOKUP($C301,projectList[],5,0))</f>
        <v/>
      </c>
      <c r="I301" s="114"/>
      <c r="J301" s="68"/>
      <c r="K301" s="68"/>
      <c r="L301" s="68"/>
      <c r="M301" s="68"/>
      <c r="N301" s="68"/>
      <c r="O301" s="68"/>
      <c r="P301" s="68"/>
      <c r="Q301" s="38" t="str">
        <f ca="1">IF(generic[[#This Row],[JOB '#]]="","",VLOOKUP(generic[[#This Row],[JOB '#]],projectList[],4,0))</f>
        <v/>
      </c>
      <c r="T301"/>
    </row>
    <row r="302" spans="1:20" s="8" customFormat="1" ht="69.95" customHeight="1" x14ac:dyDescent="0.2">
      <c r="A302" s="99" t="str">
        <f ca="1">Data!H302</f>
        <v/>
      </c>
      <c r="B302" s="99" t="str">
        <f ca="1">Data!I302</f>
        <v/>
      </c>
      <c r="C302" s="99" t="str">
        <f ca="1">Data!J302</f>
        <v/>
      </c>
      <c r="D302" s="99" t="str">
        <f ca="1">IF($C302="","",VLOOKUP($C302,projectList[],2,0))</f>
        <v/>
      </c>
      <c r="E302" s="99" t="str">
        <f ca="1">IF($C302="","",VLOOKUP($C302,projectList[],3,0))</f>
        <v/>
      </c>
      <c r="F302" s="99" t="str">
        <f ca="1">UPPER(IF($C302="","",
IF(OR($C302="DOWN",$C302="PARK",$C302="VACA",$C302="OFF",$C302="CC"),$C302,
IF($I302="","FULL LOAD OF ",IF(ISNUMBER($I302),$I302&amp;" TONS OF ","FULL LOAD OF "))&amp;
IF($J302="",VLOOKUP($C302,projectList[],4,0),$J302)&amp;
IF($K302="",""," - PO # "&amp;$K302)&amp;
IF($L302="",""," - "&amp;$L302)&amp;
IF($M302="",""," - LOT: "&amp;$M302)&amp;
IF($N302="","",", QTY: "&amp;$N302&amp;" TONS")&amp;
IF($O302="",""," - CONTACT: "&amp;$O302)
)))</f>
        <v/>
      </c>
      <c r="G302" s="99" t="str">
        <f ca="1">UPPER(IF($C302="","",IF($P302="",VLOOKUP($C302,projectList[],38,0) &amp; " " &amp; VLOOKUP($C302,projectList[],39,0) &amp; IF($F302="N/A",""," FL ") &amp;VLOOKUP($C302,projectList[],40,0),$P302)))</f>
        <v/>
      </c>
      <c r="H302" s="100" t="str">
        <f ca="1">IF($A302="","",VLOOKUP($C302,projectList[],5,0))</f>
        <v/>
      </c>
      <c r="I302" s="114"/>
      <c r="J302" s="68"/>
      <c r="K302" s="68"/>
      <c r="L302" s="68"/>
      <c r="M302" s="68"/>
      <c r="N302" s="68"/>
      <c r="O302" s="68"/>
      <c r="P302" s="68"/>
      <c r="Q302" s="38" t="str">
        <f ca="1">IF(generic[[#This Row],[JOB '#]]="","",VLOOKUP(generic[[#This Row],[JOB '#]],projectList[],4,0))</f>
        <v/>
      </c>
      <c r="T302"/>
    </row>
    <row r="303" spans="1:20" s="8" customFormat="1" ht="69.95" customHeight="1" x14ac:dyDescent="0.2">
      <c r="A303" s="99" t="str">
        <f ca="1">Data!H303</f>
        <v/>
      </c>
      <c r="B303" s="99" t="str">
        <f ca="1">Data!I303</f>
        <v/>
      </c>
      <c r="C303" s="99" t="str">
        <f ca="1">Data!J303</f>
        <v/>
      </c>
      <c r="D303" s="99" t="str">
        <f ca="1">IF($C303="","",VLOOKUP($C303,projectList[],2,0))</f>
        <v/>
      </c>
      <c r="E303" s="99" t="str">
        <f ca="1">IF($C303="","",VLOOKUP($C303,projectList[],3,0))</f>
        <v/>
      </c>
      <c r="F303" s="99" t="str">
        <f ca="1">UPPER(IF($C303="","",
IF(OR($C303="DOWN",$C303="PARK",$C303="VACA",$C303="OFF",$C303="CC"),$C303,
IF($I303="","FULL LOAD OF ",IF(ISNUMBER($I303),$I303&amp;" TONS OF ","FULL LOAD OF "))&amp;
IF($J303="",VLOOKUP($C303,projectList[],4,0),$J303)&amp;
IF($K303="",""," - PO # "&amp;$K303)&amp;
IF($L303="",""," - "&amp;$L303)&amp;
IF($M303="",""," - LOT: "&amp;$M303)&amp;
IF($N303="","",", QTY: "&amp;$N303&amp;" TONS")&amp;
IF($O303="",""," - CONTACT: "&amp;$O303)
)))</f>
        <v/>
      </c>
      <c r="G303" s="99" t="str">
        <f ca="1">UPPER(IF($C303="","",IF($P303="",VLOOKUP($C303,projectList[],38,0) &amp; " " &amp; VLOOKUP($C303,projectList[],39,0) &amp; IF($F303="N/A",""," FL ") &amp;VLOOKUP($C303,projectList[],40,0),$P303)))</f>
        <v/>
      </c>
      <c r="H303" s="100" t="str">
        <f ca="1">IF($A303="","",VLOOKUP($C303,projectList[],5,0))</f>
        <v/>
      </c>
      <c r="I303" s="114">
        <v>24.3</v>
      </c>
      <c r="J303" s="68" t="s">
        <v>105</v>
      </c>
      <c r="K303" s="68">
        <v>1001129494</v>
      </c>
      <c r="L303" s="68" t="s">
        <v>813</v>
      </c>
      <c r="M303" s="68"/>
      <c r="N303" s="68"/>
      <c r="O303" s="68" t="s">
        <v>814</v>
      </c>
      <c r="P303" s="68" t="s">
        <v>815</v>
      </c>
      <c r="Q303" s="38" t="str">
        <f ca="1">IF(generic[[#This Row],[JOB '#]]="","",VLOOKUP(generic[[#This Row],[JOB '#]],projectList[],4,0))</f>
        <v/>
      </c>
      <c r="T303"/>
    </row>
    <row r="304" spans="1:20" s="8" customFormat="1" ht="69.95" customHeight="1" x14ac:dyDescent="0.2">
      <c r="A304" s="99" t="str">
        <f ca="1">Data!H304</f>
        <v/>
      </c>
      <c r="B304" s="99" t="str">
        <f ca="1">Data!I304</f>
        <v/>
      </c>
      <c r="C304" s="99" t="str">
        <f ca="1">Data!J304</f>
        <v/>
      </c>
      <c r="D304" s="99" t="str">
        <f ca="1">IF($C304="","",VLOOKUP($C304,projectList[],2,0))</f>
        <v/>
      </c>
      <c r="E304" s="99" t="str">
        <f ca="1">IF($C304="","",VLOOKUP($C304,projectList[],3,0))</f>
        <v/>
      </c>
      <c r="F304" s="99" t="str">
        <f ca="1">UPPER(IF($C304="","",
IF(OR($C304="DOWN",$C304="PARK",$C304="VACA",$C304="OFF",$C304="CC"),$C304,
IF($I304="","FULL LOAD OF ",IF(ISNUMBER($I304),$I304&amp;" TONS OF ","FULL LOAD OF "))&amp;
IF($J304="",VLOOKUP($C304,projectList[],4,0),$J304)&amp;
IF($K304="",""," - PO # "&amp;$K304)&amp;
IF($L304="",""," - "&amp;$L304)&amp;
IF($M304="",""," - LOT: "&amp;$M304)&amp;
IF($N304="","",", QTY: "&amp;$N304&amp;" TONS")&amp;
IF($O304="",""," - CONTACT: "&amp;$O304)
)))</f>
        <v/>
      </c>
      <c r="G304" s="99" t="str">
        <f ca="1">UPPER(IF($C304="","",IF($P304="",VLOOKUP($C304,projectList[],38,0) &amp; " " &amp; VLOOKUP($C304,projectList[],39,0) &amp; IF($F304="N/A",""," FL ") &amp;VLOOKUP($C304,projectList[],40,0),$P304)))</f>
        <v/>
      </c>
      <c r="H304" s="100" t="str">
        <f ca="1">IF($A304="","",VLOOKUP($C304,projectList[],5,0))</f>
        <v/>
      </c>
      <c r="I304" s="114"/>
      <c r="J304" s="68"/>
      <c r="K304" s="68"/>
      <c r="L304" s="68"/>
      <c r="M304" s="68"/>
      <c r="N304" s="68"/>
      <c r="O304" s="68"/>
      <c r="P304" s="68"/>
      <c r="Q304" s="38" t="str">
        <f ca="1">IF(generic[[#This Row],[JOB '#]]="","",VLOOKUP(generic[[#This Row],[JOB '#]],projectList[],4,0))</f>
        <v/>
      </c>
      <c r="T304"/>
    </row>
    <row r="305" spans="1:20" s="8" customFormat="1" ht="69.95" customHeight="1" x14ac:dyDescent="0.2">
      <c r="A305" s="99" t="str">
        <f ca="1">Data!H305</f>
        <v/>
      </c>
      <c r="B305" s="99" t="str">
        <f ca="1">Data!I305</f>
        <v/>
      </c>
      <c r="C305" s="99" t="str">
        <f ca="1">Data!J305</f>
        <v/>
      </c>
      <c r="D305" s="99" t="str">
        <f ca="1">IF($C305="","",VLOOKUP($C305,projectList[],2,0))</f>
        <v/>
      </c>
      <c r="E305" s="99" t="str">
        <f ca="1">IF($C305="","",VLOOKUP($C305,projectList[],3,0))</f>
        <v/>
      </c>
      <c r="F305" s="99" t="str">
        <f ca="1">UPPER(IF($C305="","",
IF(OR($C305="DOWN",$C305="PARK",$C305="VACA",$C305="OFF",$C305="CC"),$C305,
IF($I305="","FULL LOAD OF ",IF(ISNUMBER($I305),$I305&amp;" TONS OF ","FULL LOAD OF "))&amp;
IF($J305="",VLOOKUP($C305,projectList[],4,0),$J305)&amp;
IF($K305="",""," - PO # "&amp;$K305)&amp;
IF($L305="",""," - "&amp;$L305)&amp;
IF($M305="",""," - LOT: "&amp;$M305)&amp;
IF($N305="","",", QTY: "&amp;$N305&amp;" TONS")&amp;
IF($O305="",""," - CONTACT: "&amp;$O305)
)))</f>
        <v/>
      </c>
      <c r="G305" s="99" t="str">
        <f ca="1">UPPER(IF($C305="","",IF($P305="",VLOOKUP($C305,projectList[],38,0) &amp; " " &amp; VLOOKUP($C305,projectList[],39,0) &amp; IF($F305="N/A",""," FL ") &amp;VLOOKUP($C305,projectList[],40,0),$P305)))</f>
        <v/>
      </c>
      <c r="H305" s="100" t="str">
        <f ca="1">IF($A305="","",VLOOKUP($C305,projectList[],5,0))</f>
        <v/>
      </c>
      <c r="I305" s="114"/>
      <c r="J305" s="68"/>
      <c r="K305" s="68"/>
      <c r="L305" s="68"/>
      <c r="M305" s="68"/>
      <c r="N305" s="68"/>
      <c r="O305" s="68"/>
      <c r="P305" s="68"/>
      <c r="Q305" s="38" t="str">
        <f ca="1">IF(generic[[#This Row],[JOB '#]]="","",VLOOKUP(generic[[#This Row],[JOB '#]],projectList[],4,0))</f>
        <v/>
      </c>
      <c r="T305"/>
    </row>
    <row r="306" spans="1:20" s="8" customFormat="1" ht="69.95" customHeight="1" x14ac:dyDescent="0.2">
      <c r="A306" s="99" t="str">
        <f ca="1">Data!H306</f>
        <v/>
      </c>
      <c r="B306" s="99" t="str">
        <f ca="1">Data!I306</f>
        <v/>
      </c>
      <c r="C306" s="99" t="str">
        <f ca="1">Data!J306</f>
        <v/>
      </c>
      <c r="D306" s="99" t="str">
        <f ca="1">IF($C306="","",VLOOKUP($C306,projectList[],2,0))</f>
        <v/>
      </c>
      <c r="E306" s="99" t="str">
        <f ca="1">IF($C306="","",VLOOKUP($C306,projectList[],3,0))</f>
        <v/>
      </c>
      <c r="F306" s="99" t="str">
        <f ca="1">UPPER(IF($C306="","",
IF(OR($C306="DOWN",$C306="PARK",$C306="VACA",$C306="OFF",$C306="CC"),$C306,
IF($I306="","FULL LOAD OF ",IF(ISNUMBER($I306),$I306&amp;" TONS OF ","FULL LOAD OF "))&amp;
IF($J306="",VLOOKUP($C306,projectList[],4,0),$J306)&amp;
IF($K306="",""," - PO # "&amp;$K306)&amp;
IF($L306="",""," - "&amp;$L306)&amp;
IF($M306="",""," - LOT: "&amp;$M306)&amp;
IF($N306="","",", QTY: "&amp;$N306&amp;" TONS")&amp;
IF($O306="",""," - CONTACT: "&amp;$O306)
)))</f>
        <v/>
      </c>
      <c r="G306" s="99" t="str">
        <f ca="1">UPPER(IF($C306="","",IF($P306="",VLOOKUP($C306,projectList[],38,0) &amp; " " &amp; VLOOKUP($C306,projectList[],39,0) &amp; IF($F306="N/A",""," FL ") &amp;VLOOKUP($C306,projectList[],40,0),$P306)))</f>
        <v/>
      </c>
      <c r="H306" s="100" t="str">
        <f ca="1">IF($A306="","",VLOOKUP($C306,projectList[],5,0))</f>
        <v/>
      </c>
      <c r="I306" s="114"/>
      <c r="J306" s="68"/>
      <c r="K306" s="68"/>
      <c r="L306" s="68"/>
      <c r="M306" s="68"/>
      <c r="N306" s="68"/>
      <c r="O306" s="68"/>
      <c r="P306" s="68"/>
      <c r="Q306" s="38" t="str">
        <f ca="1">IF(generic[[#This Row],[JOB '#]]="","",VLOOKUP(generic[[#This Row],[JOB '#]],projectList[],4,0))</f>
        <v/>
      </c>
      <c r="T306"/>
    </row>
    <row r="307" spans="1:20" s="8" customFormat="1" ht="69.95" customHeight="1" x14ac:dyDescent="0.2">
      <c r="A307" s="99" t="str">
        <f ca="1">Data!H307</f>
        <v/>
      </c>
      <c r="B307" s="99" t="str">
        <f ca="1">Data!I307</f>
        <v/>
      </c>
      <c r="C307" s="99" t="str">
        <f ca="1">Data!J307</f>
        <v/>
      </c>
      <c r="D307" s="99" t="str">
        <f ca="1">IF($C307="","",VLOOKUP($C307,projectList[],2,0))</f>
        <v/>
      </c>
      <c r="E307" s="99" t="str">
        <f ca="1">IF($C307="","",VLOOKUP($C307,projectList[],3,0))</f>
        <v/>
      </c>
      <c r="F307" s="99" t="str">
        <f ca="1">UPPER(IF($C307="","",
IF(OR($C307="DOWN",$C307="PARK",$C307="VACA",$C307="OFF",$C307="CC"),$C307,
IF($I307="","FULL LOAD OF ",IF(ISNUMBER($I307),$I307&amp;" TONS OF ","FULL LOAD OF "))&amp;
IF($J307="",VLOOKUP($C307,projectList[],4,0),$J307)&amp;
IF($K307="",""," - PO # "&amp;$K307)&amp;
IF($L307="",""," - "&amp;$L307)&amp;
IF($M307="",""," - LOT: "&amp;$M307)&amp;
IF($N307="","",", QTY: "&amp;$N307&amp;" TONS")&amp;
IF($O307="",""," - CONTACT: "&amp;$O307)
)))</f>
        <v/>
      </c>
      <c r="G307" s="99" t="str">
        <f ca="1">UPPER(IF($C307="","",IF($P307="",VLOOKUP($C307,projectList[],38,0) &amp; " " &amp; VLOOKUP($C307,projectList[],39,0) &amp; IF($F307="N/A",""," FL ") &amp;VLOOKUP($C307,projectList[],40,0),$P307)))</f>
        <v/>
      </c>
      <c r="H307" s="100" t="str">
        <f ca="1">IF($A307="","",VLOOKUP($C307,projectList[],5,0))</f>
        <v/>
      </c>
      <c r="I307" s="114"/>
      <c r="J307" s="68"/>
      <c r="K307" s="68"/>
      <c r="L307" s="68"/>
      <c r="M307" s="68"/>
      <c r="N307" s="68"/>
      <c r="O307" s="68"/>
      <c r="P307" s="68"/>
      <c r="Q307" s="38" t="str">
        <f ca="1">IF(generic[[#This Row],[JOB '#]]="","",VLOOKUP(generic[[#This Row],[JOB '#]],projectList[],4,0))</f>
        <v/>
      </c>
      <c r="T307"/>
    </row>
    <row r="308" spans="1:20" s="8" customFormat="1" ht="69.95" customHeight="1" x14ac:dyDescent="0.2">
      <c r="A308" s="99" t="str">
        <f ca="1">Data!H308</f>
        <v/>
      </c>
      <c r="B308" s="99" t="str">
        <f ca="1">Data!I308</f>
        <v/>
      </c>
      <c r="C308" s="99" t="str">
        <f ca="1">Data!J308</f>
        <v/>
      </c>
      <c r="D308" s="99" t="str">
        <f ca="1">IF($C308="","",VLOOKUP($C308,projectList[],2,0))</f>
        <v/>
      </c>
      <c r="E308" s="99" t="str">
        <f ca="1">IF($C308="","",VLOOKUP($C308,projectList[],3,0))</f>
        <v/>
      </c>
      <c r="F308" s="99" t="str">
        <f ca="1">UPPER(IF($C308="","",
IF(OR($C308="DOWN",$C308="PARK",$C308="VACA",$C308="OFF",$C308="CC"),$C308,
IF($I308="","FULL LOAD OF ",IF(ISNUMBER($I308),$I308&amp;" TONS OF ","FULL LOAD OF "))&amp;
IF($J308="",VLOOKUP($C308,projectList[],4,0),$J308)&amp;
IF($K308="",""," - PO # "&amp;$K308)&amp;
IF($L308="",""," - "&amp;$L308)&amp;
IF($M308="",""," - LOT: "&amp;$M308)&amp;
IF($N308="","",", QTY: "&amp;$N308&amp;" TONS")&amp;
IF($O308="",""," - CONTACT: "&amp;$O308)
)))</f>
        <v/>
      </c>
      <c r="G308" s="99" t="str">
        <f ca="1">UPPER(IF($C308="","",IF($P308="",VLOOKUP($C308,projectList[],38,0) &amp; " " &amp; VLOOKUP($C308,projectList[],39,0) &amp; IF($F308="N/A",""," FL ") &amp;VLOOKUP($C308,projectList[],40,0),$P308)))</f>
        <v/>
      </c>
      <c r="H308" s="100" t="str">
        <f ca="1">IF($A308="","",VLOOKUP($C308,projectList[],5,0))</f>
        <v/>
      </c>
      <c r="I308" s="114"/>
      <c r="J308" s="68"/>
      <c r="K308" s="68"/>
      <c r="L308" s="68"/>
      <c r="M308" s="68"/>
      <c r="N308" s="68"/>
      <c r="O308" s="68"/>
      <c r="P308" s="68"/>
      <c r="Q308" s="38" t="str">
        <f ca="1">IF(generic[[#This Row],[JOB '#]]="","",VLOOKUP(generic[[#This Row],[JOB '#]],projectList[],4,0))</f>
        <v/>
      </c>
      <c r="T308"/>
    </row>
    <row r="309" spans="1:20" s="8" customFormat="1" ht="69.95" customHeight="1" x14ac:dyDescent="0.2">
      <c r="A309" s="99" t="str">
        <f ca="1">Data!H309</f>
        <v/>
      </c>
      <c r="B309" s="99" t="str">
        <f ca="1">Data!I309</f>
        <v/>
      </c>
      <c r="C309" s="99" t="str">
        <f ca="1">Data!J309</f>
        <v/>
      </c>
      <c r="D309" s="99" t="str">
        <f ca="1">IF($C309="","",VLOOKUP($C309,projectList[],2,0))</f>
        <v/>
      </c>
      <c r="E309" s="99" t="str">
        <f ca="1">IF($C309="","",VLOOKUP($C309,projectList[],3,0))</f>
        <v/>
      </c>
      <c r="F309" s="99" t="str">
        <f ca="1">UPPER(IF($C309="","",
IF(OR($C309="DOWN",$C309="PARK",$C309="VACA",$C309="OFF",$C309="CC"),$C309,
IF($I309="","FULL LOAD OF ",IF(ISNUMBER($I309),$I309&amp;" TONS OF ","FULL LOAD OF "))&amp;
IF($J309="",VLOOKUP($C309,projectList[],4,0),$J309)&amp;
IF($K309="",""," - PO # "&amp;$K309)&amp;
IF($L309="",""," - "&amp;$L309)&amp;
IF($M309="",""," - LOT: "&amp;$M309)&amp;
IF($N309="","",", QTY: "&amp;$N309&amp;" TONS")&amp;
IF($O309="",""," - CONTACT: "&amp;$O309)
)))</f>
        <v/>
      </c>
      <c r="G309" s="99" t="str">
        <f ca="1">UPPER(IF($C309="","",IF($P309="",VLOOKUP($C309,projectList[],38,0) &amp; " " &amp; VLOOKUP($C309,projectList[],39,0) &amp; IF($F309="N/A",""," FL ") &amp;VLOOKUP($C309,projectList[],40,0),$P309)))</f>
        <v/>
      </c>
      <c r="H309" s="100" t="str">
        <f ca="1">IF($A309="","",VLOOKUP($C309,projectList[],5,0))</f>
        <v/>
      </c>
      <c r="I309" s="114"/>
      <c r="J309" s="68"/>
      <c r="K309" s="68"/>
      <c r="L309" s="68"/>
      <c r="M309" s="68"/>
      <c r="N309" s="68"/>
      <c r="O309" s="68"/>
      <c r="P309" s="68"/>
      <c r="Q309" s="38" t="str">
        <f ca="1">IF(generic[[#This Row],[JOB '#]]="","",VLOOKUP(generic[[#This Row],[JOB '#]],projectList[],4,0))</f>
        <v/>
      </c>
      <c r="T309"/>
    </row>
    <row r="310" spans="1:20" s="8" customFormat="1" ht="69.95" customHeight="1" x14ac:dyDescent="0.2">
      <c r="A310" s="99" t="str">
        <f ca="1">Data!H310</f>
        <v/>
      </c>
      <c r="B310" s="99" t="str">
        <f ca="1">Data!I310</f>
        <v/>
      </c>
      <c r="C310" s="99" t="str">
        <f ca="1">Data!J310</f>
        <v/>
      </c>
      <c r="D310" s="99" t="str">
        <f ca="1">IF($C310="","",VLOOKUP($C310,projectList[],2,0))</f>
        <v/>
      </c>
      <c r="E310" s="99" t="str">
        <f ca="1">IF($C310="","",VLOOKUP($C310,projectList[],3,0))</f>
        <v/>
      </c>
      <c r="F310" s="99" t="str">
        <f ca="1">UPPER(IF($C310="","",
IF(OR($C310="DOWN",$C310="PARK",$C310="VACA",$C310="OFF",$C310="CC"),$C310,
IF($I310="","FULL LOAD OF ",IF(ISNUMBER($I310),$I310&amp;" TONS OF ","FULL LOAD OF "))&amp;
IF($J310="",VLOOKUP($C310,projectList[],4,0),$J310)&amp;
IF($K310="",""," - PO # "&amp;$K310)&amp;
IF($L310="",""," - "&amp;$L310)&amp;
IF($M310="",""," - LOT: "&amp;$M310)&amp;
IF($N310="","",", QTY: "&amp;$N310&amp;" TONS")&amp;
IF($O310="",""," - CONTACT: "&amp;$O310)
)))</f>
        <v/>
      </c>
      <c r="G310" s="99" t="str">
        <f ca="1">UPPER(IF($C310="","",IF($P310="",VLOOKUP($C310,projectList[],38,0) &amp; " " &amp; VLOOKUP($C310,projectList[],39,0) &amp; IF($F310="N/A",""," FL ") &amp;VLOOKUP($C310,projectList[],40,0),$P310)))</f>
        <v/>
      </c>
      <c r="H310" s="100" t="str">
        <f ca="1">IF($A310="","",VLOOKUP($C310,projectList[],5,0))</f>
        <v/>
      </c>
      <c r="I310" s="114"/>
      <c r="J310" s="68"/>
      <c r="K310" s="68"/>
      <c r="L310" s="68"/>
      <c r="M310" s="68"/>
      <c r="N310" s="68"/>
      <c r="O310" s="68"/>
      <c r="P310" s="68"/>
      <c r="Q310" s="38" t="str">
        <f ca="1">IF(generic[[#This Row],[JOB '#]]="","",VLOOKUP(generic[[#This Row],[JOB '#]],projectList[],4,0))</f>
        <v/>
      </c>
      <c r="T310"/>
    </row>
    <row r="311" spans="1:20" s="8" customFormat="1" ht="69.95" customHeight="1" x14ac:dyDescent="0.2">
      <c r="A311" s="99" t="str">
        <f ca="1">Data!H311</f>
        <v/>
      </c>
      <c r="B311" s="99" t="str">
        <f ca="1">Data!I311</f>
        <v/>
      </c>
      <c r="C311" s="99" t="str">
        <f ca="1">Data!J311</f>
        <v/>
      </c>
      <c r="D311" s="99" t="str">
        <f ca="1">IF($C311="","",VLOOKUP($C311,projectList[],2,0))</f>
        <v/>
      </c>
      <c r="E311" s="99" t="str">
        <f ca="1">IF($C311="","",VLOOKUP($C311,projectList[],3,0))</f>
        <v/>
      </c>
      <c r="F311" s="99" t="str">
        <f ca="1">UPPER(IF($C311="","",
IF(OR($C311="DOWN",$C311="PARK",$C311="VACA",$C311="OFF",$C311="CC"),$C311,
IF($I311="","FULL LOAD OF ",IF(ISNUMBER($I311),$I311&amp;" TONS OF ","FULL LOAD OF "))&amp;
IF($J311="",VLOOKUP($C311,projectList[],4,0),$J311)&amp;
IF($K311="",""," - PO # "&amp;$K311)&amp;
IF($L311="",""," - "&amp;$L311)&amp;
IF($M311="",""," - LOT: "&amp;$M311)&amp;
IF($N311="","",", QTY: "&amp;$N311&amp;" TONS")&amp;
IF($O311="",""," - CONTACT: "&amp;$O311)
)))</f>
        <v/>
      </c>
      <c r="G311" s="99" t="str">
        <f ca="1">UPPER(IF($C311="","",IF($P311="",VLOOKUP($C311,projectList[],38,0) &amp; " " &amp; VLOOKUP($C311,projectList[],39,0) &amp; IF($F311="N/A",""," FL ") &amp;VLOOKUP($C311,projectList[],40,0),$P311)))</f>
        <v/>
      </c>
      <c r="H311" s="100" t="str">
        <f ca="1">IF($A311="","",VLOOKUP($C311,projectList[],5,0))</f>
        <v/>
      </c>
      <c r="I311" s="114"/>
      <c r="J311" s="68"/>
      <c r="K311" s="68"/>
      <c r="L311" s="68"/>
      <c r="M311" s="68"/>
      <c r="N311" s="68"/>
      <c r="O311" s="68"/>
      <c r="P311" s="68"/>
      <c r="Q311" s="38" t="str">
        <f ca="1">IF(generic[[#This Row],[JOB '#]]="","",VLOOKUP(generic[[#This Row],[JOB '#]],projectList[],4,0))</f>
        <v/>
      </c>
      <c r="T311"/>
    </row>
    <row r="312" spans="1:20" s="8" customFormat="1" ht="69.95" customHeight="1" x14ac:dyDescent="0.2">
      <c r="A312" s="99" t="str">
        <f ca="1">Data!H312</f>
        <v/>
      </c>
      <c r="B312" s="99" t="str">
        <f ca="1">Data!I312</f>
        <v/>
      </c>
      <c r="C312" s="99" t="str">
        <f ca="1">Data!J312</f>
        <v/>
      </c>
      <c r="D312" s="99" t="str">
        <f ca="1">IF($C312="","",VLOOKUP($C312,projectList[],2,0))</f>
        <v/>
      </c>
      <c r="E312" s="99" t="str">
        <f ca="1">IF($C312="","",VLOOKUP($C312,projectList[],3,0))</f>
        <v/>
      </c>
      <c r="F312" s="99" t="str">
        <f ca="1">UPPER(IF($C312="","",
IF(OR($C312="DOWN",$C312="PARK",$C312="VACA",$C312="OFF",$C312="CC"),$C312,
IF($I312="","FULL LOAD OF ",IF(ISNUMBER($I312),$I312&amp;" TONS OF ","FULL LOAD OF "))&amp;
IF($J312="",VLOOKUP($C312,projectList[],4,0),$J312)&amp;
IF($K312="",""," - PO # "&amp;$K312)&amp;
IF($L312="",""," - "&amp;$L312)&amp;
IF($M312="",""," - LOT: "&amp;$M312)&amp;
IF($N312="","",", QTY: "&amp;$N312&amp;" TONS")&amp;
IF($O312="",""," - CONTACT: "&amp;$O312)
)))</f>
        <v/>
      </c>
      <c r="G312" s="99" t="str">
        <f ca="1">UPPER(IF($C312="","",IF($P312="",VLOOKUP($C312,projectList[],38,0) &amp; " " &amp; VLOOKUP($C312,projectList[],39,0) &amp; IF($F312="N/A",""," FL ") &amp;VLOOKUP($C312,projectList[],40,0),$P312)))</f>
        <v/>
      </c>
      <c r="H312" s="100" t="str">
        <f ca="1">IF($A312="","",VLOOKUP($C312,projectList[],5,0))</f>
        <v/>
      </c>
      <c r="I312" s="114"/>
      <c r="J312" s="68"/>
      <c r="K312" s="68"/>
      <c r="L312" s="68"/>
      <c r="M312" s="68"/>
      <c r="N312" s="68"/>
      <c r="O312" s="68"/>
      <c r="P312" s="68"/>
      <c r="Q312" s="38" t="str">
        <f ca="1">IF(generic[[#This Row],[JOB '#]]="","",VLOOKUP(generic[[#This Row],[JOB '#]],projectList[],4,0))</f>
        <v/>
      </c>
      <c r="T312"/>
    </row>
    <row r="313" spans="1:20" s="8" customFormat="1" ht="69.95" customHeight="1" x14ac:dyDescent="0.2">
      <c r="A313" s="99" t="str">
        <f ca="1">Data!H313</f>
        <v/>
      </c>
      <c r="B313" s="99" t="str">
        <f ca="1">Data!I313</f>
        <v/>
      </c>
      <c r="C313" s="99" t="str">
        <f ca="1">Data!J313</f>
        <v/>
      </c>
      <c r="D313" s="99" t="str">
        <f ca="1">IF($C313="","",VLOOKUP($C313,projectList[],2,0))</f>
        <v/>
      </c>
      <c r="E313" s="99" t="str">
        <f ca="1">IF($C313="","",VLOOKUP($C313,projectList[],3,0))</f>
        <v/>
      </c>
      <c r="F313" s="99" t="str">
        <f ca="1">UPPER(IF($C313="","",
IF(OR($C313="DOWN",$C313="PARK",$C313="VACA",$C313="OFF",$C313="CC"),$C313,
IF($I313="","FULL LOAD OF ",IF(ISNUMBER($I313),$I313&amp;" TONS OF ","FULL LOAD OF "))&amp;
IF($J313="",VLOOKUP($C313,projectList[],4,0),$J313)&amp;
IF($K313="",""," - PO # "&amp;$K313)&amp;
IF($L313="",""," - "&amp;$L313)&amp;
IF($M313="",""," - LOT: "&amp;$M313)&amp;
IF($N313="","",", QTY: "&amp;$N313&amp;" TONS")&amp;
IF($O313="",""," - CONTACT: "&amp;$O313)
)))</f>
        <v/>
      </c>
      <c r="G313" s="99" t="str">
        <f ca="1">UPPER(IF($C313="","",IF($P313="",VLOOKUP($C313,projectList[],38,0) &amp; " " &amp; VLOOKUP($C313,projectList[],39,0) &amp; IF($F313="N/A",""," FL ") &amp;VLOOKUP($C313,projectList[],40,0),$P313)))</f>
        <v/>
      </c>
      <c r="H313" s="100" t="str">
        <f ca="1">IF($A313="","",VLOOKUP($C313,projectList[],5,0))</f>
        <v/>
      </c>
      <c r="I313" s="114"/>
      <c r="J313" s="68"/>
      <c r="K313" s="68"/>
      <c r="L313" s="68"/>
      <c r="M313" s="68"/>
      <c r="N313" s="68"/>
      <c r="O313" s="68"/>
      <c r="P313" s="68"/>
      <c r="Q313" s="38" t="str">
        <f ca="1">IF(generic[[#This Row],[JOB '#]]="","",VLOOKUP(generic[[#This Row],[JOB '#]],projectList[],4,0))</f>
        <v/>
      </c>
      <c r="T313"/>
    </row>
    <row r="314" spans="1:20" s="8" customFormat="1" ht="69.95" customHeight="1" x14ac:dyDescent="0.2">
      <c r="A314" s="99" t="str">
        <f ca="1">Data!H314</f>
        <v/>
      </c>
      <c r="B314" s="99" t="str">
        <f ca="1">Data!I314</f>
        <v/>
      </c>
      <c r="C314" s="99" t="str">
        <f ca="1">Data!J314</f>
        <v/>
      </c>
      <c r="D314" s="99" t="str">
        <f ca="1">IF($C314="","",VLOOKUP($C314,projectList[],2,0))</f>
        <v/>
      </c>
      <c r="E314" s="99" t="str">
        <f ca="1">IF($C314="","",VLOOKUP($C314,projectList[],3,0))</f>
        <v/>
      </c>
      <c r="F314" s="99" t="str">
        <f ca="1">UPPER(IF($C314="","",
IF(OR($C314="DOWN",$C314="PARK",$C314="VACA",$C314="OFF",$C314="CC"),$C314,
IF($I314="","FULL LOAD OF ",IF(ISNUMBER($I314),$I314&amp;" TONS OF ","FULL LOAD OF "))&amp;
IF($J314="",VLOOKUP($C314,projectList[],4,0),$J314)&amp;
IF($K314="",""," - PO # "&amp;$K314)&amp;
IF($L314="",""," - "&amp;$L314)&amp;
IF($M314="",""," - LOT: "&amp;$M314)&amp;
IF($N314="","",", QTY: "&amp;$N314&amp;" TONS")&amp;
IF($O314="",""," - CONTACT: "&amp;$O314)
)))</f>
        <v/>
      </c>
      <c r="G314" s="99" t="str">
        <f ca="1">UPPER(IF($C314="","",IF($P314="",VLOOKUP($C314,projectList[],38,0) &amp; " " &amp; VLOOKUP($C314,projectList[],39,0) &amp; IF($F314="N/A",""," FL ") &amp;VLOOKUP($C314,projectList[],40,0),$P314)))</f>
        <v/>
      </c>
      <c r="H314" s="100" t="str">
        <f ca="1">IF($A314="","",VLOOKUP($C314,projectList[],5,0))</f>
        <v/>
      </c>
      <c r="I314" s="114"/>
      <c r="J314" s="68"/>
      <c r="K314" s="68"/>
      <c r="L314" s="68"/>
      <c r="M314" s="68"/>
      <c r="N314" s="68"/>
      <c r="O314" s="68"/>
      <c r="P314" s="68"/>
      <c r="Q314" s="38" t="str">
        <f ca="1">IF(generic[[#This Row],[JOB '#]]="","",VLOOKUP(generic[[#This Row],[JOB '#]],projectList[],4,0))</f>
        <v/>
      </c>
      <c r="T314"/>
    </row>
    <row r="315" spans="1:20" s="8" customFormat="1" ht="69.95" customHeight="1" x14ac:dyDescent="0.2">
      <c r="A315" s="99" t="str">
        <f ca="1">Data!H315</f>
        <v/>
      </c>
      <c r="B315" s="99" t="str">
        <f ca="1">Data!I315</f>
        <v/>
      </c>
      <c r="C315" s="99" t="str">
        <f ca="1">Data!J315</f>
        <v/>
      </c>
      <c r="D315" s="99" t="str">
        <f ca="1">IF($C315="","",VLOOKUP($C315,projectList[],2,0))</f>
        <v/>
      </c>
      <c r="E315" s="99" t="str">
        <f ca="1">IF($C315="","",VLOOKUP($C315,projectList[],3,0))</f>
        <v/>
      </c>
      <c r="F315" s="99" t="str">
        <f ca="1">UPPER(IF($C315="","",
IF(OR($C315="DOWN",$C315="PARK",$C315="VACA",$C315="OFF",$C315="CC"),$C315,
IF($I315="","FULL LOAD OF ",IF(ISNUMBER($I315),$I315&amp;" TONS OF ","FULL LOAD OF "))&amp;
IF($J315="",VLOOKUP($C315,projectList[],4,0),$J315)&amp;
IF($K315="",""," - PO # "&amp;$K315)&amp;
IF($L315="",""," - "&amp;$L315)&amp;
IF($M315="",""," - LOT: "&amp;$M315)&amp;
IF($N315="","",", QTY: "&amp;$N315&amp;" TONS")&amp;
IF($O315="",""," - CONTACT: "&amp;$O315)
)))</f>
        <v/>
      </c>
      <c r="G315" s="99" t="str">
        <f ca="1">UPPER(IF($C315="","",IF($P315="",VLOOKUP($C315,projectList[],38,0) &amp; " " &amp; VLOOKUP($C315,projectList[],39,0) &amp; IF($F315="N/A",""," FL ") &amp;VLOOKUP($C315,projectList[],40,0),$P315)))</f>
        <v/>
      </c>
      <c r="H315" s="100" t="str">
        <f ca="1">IF($A315="","",VLOOKUP($C315,projectList[],5,0))</f>
        <v/>
      </c>
      <c r="I315" s="114"/>
      <c r="J315" s="68"/>
      <c r="K315" s="68"/>
      <c r="L315" s="68"/>
      <c r="M315" s="68"/>
      <c r="N315" s="68"/>
      <c r="O315" s="68"/>
      <c r="P315" s="68"/>
      <c r="Q315" s="38" t="str">
        <f ca="1">IF(generic[[#This Row],[JOB '#]]="","",VLOOKUP(generic[[#This Row],[JOB '#]],projectList[],4,0))</f>
        <v/>
      </c>
      <c r="T315"/>
    </row>
    <row r="316" spans="1:20" s="8" customFormat="1" ht="69.95" customHeight="1" x14ac:dyDescent="0.2">
      <c r="A316" s="99" t="str">
        <f ca="1">Data!H316</f>
        <v/>
      </c>
      <c r="B316" s="99" t="str">
        <f ca="1">Data!I316</f>
        <v/>
      </c>
      <c r="C316" s="99" t="str">
        <f ca="1">Data!J316</f>
        <v/>
      </c>
      <c r="D316" s="99" t="str">
        <f ca="1">IF($C316="","",VLOOKUP($C316,projectList[],2,0))</f>
        <v/>
      </c>
      <c r="E316" s="99" t="str">
        <f ca="1">IF($C316="","",VLOOKUP($C316,projectList[],3,0))</f>
        <v/>
      </c>
      <c r="F316" s="99" t="str">
        <f ca="1">UPPER(IF($C316="","",
IF(OR($C316="DOWN",$C316="PARK",$C316="VACA",$C316="OFF",$C316="CC"),$C316,
IF($I316="","FULL LOAD OF ",IF(ISNUMBER($I316),$I316&amp;" TONS OF ","FULL LOAD OF "))&amp;
IF($J316="",VLOOKUP($C316,projectList[],4,0),$J316)&amp;
IF($K316="",""," - PO # "&amp;$K316)&amp;
IF($L316="",""," - "&amp;$L316)&amp;
IF($M316="",""," - LOT: "&amp;$M316)&amp;
IF($N316="","",", QTY: "&amp;$N316&amp;" TONS")&amp;
IF($O316="",""," - CONTACT: "&amp;$O316)
)))</f>
        <v/>
      </c>
      <c r="G316" s="99" t="str">
        <f ca="1">UPPER(IF($C316="","",IF($P316="",VLOOKUP($C316,projectList[],38,0) &amp; " " &amp; VLOOKUP($C316,projectList[],39,0) &amp; IF($F316="N/A",""," FL ") &amp;VLOOKUP($C316,projectList[],40,0),$P316)))</f>
        <v/>
      </c>
      <c r="H316" s="100" t="str">
        <f ca="1">IF($A316="","",VLOOKUP($C316,projectList[],5,0))</f>
        <v/>
      </c>
      <c r="I316" s="114"/>
      <c r="J316" s="68"/>
      <c r="K316" s="68"/>
      <c r="L316" s="68"/>
      <c r="M316" s="68"/>
      <c r="N316" s="68"/>
      <c r="O316" s="68"/>
      <c r="P316" s="68"/>
      <c r="Q316" s="38" t="str">
        <f ca="1">IF(generic[[#This Row],[JOB '#]]="","",VLOOKUP(generic[[#This Row],[JOB '#]],projectList[],4,0))</f>
        <v/>
      </c>
      <c r="T316"/>
    </row>
    <row r="317" spans="1:20" s="8" customFormat="1" ht="69.95" customHeight="1" x14ac:dyDescent="0.2">
      <c r="A317" s="99" t="str">
        <f ca="1">Data!H317</f>
        <v/>
      </c>
      <c r="B317" s="99" t="str">
        <f ca="1">Data!I317</f>
        <v/>
      </c>
      <c r="C317" s="99" t="str">
        <f ca="1">Data!J317</f>
        <v/>
      </c>
      <c r="D317" s="99" t="str">
        <f ca="1">IF($C317="","",VLOOKUP($C317,projectList[],2,0))</f>
        <v/>
      </c>
      <c r="E317" s="99" t="str">
        <f ca="1">IF($C317="","",VLOOKUP($C317,projectList[],3,0))</f>
        <v/>
      </c>
      <c r="F317" s="99" t="str">
        <f ca="1">UPPER(IF($C317="","",
IF(OR($C317="DOWN",$C317="PARK",$C317="VACA",$C317="OFF",$C317="CC"),$C317,
IF($I317="","FULL LOAD OF ",IF(ISNUMBER($I317),$I317&amp;" TONS OF ","FULL LOAD OF "))&amp;
IF($J317="",VLOOKUP($C317,projectList[],4,0),$J317)&amp;
IF($K317="",""," - PO # "&amp;$K317)&amp;
IF($L317="",""," - "&amp;$L317)&amp;
IF($M317="",""," - LOT: "&amp;$M317)&amp;
IF($N317="","",", QTY: "&amp;$N317&amp;" TONS")&amp;
IF($O317="",""," - CONTACT: "&amp;$O317)
)))</f>
        <v/>
      </c>
      <c r="G317" s="99" t="str">
        <f ca="1">UPPER(IF($C317="","",IF($P317="",VLOOKUP($C317,projectList[],38,0) &amp; " " &amp; VLOOKUP($C317,projectList[],39,0) &amp; IF($F317="N/A",""," FL ") &amp;VLOOKUP($C317,projectList[],40,0),$P317)))</f>
        <v/>
      </c>
      <c r="H317" s="100" t="str">
        <f ca="1">IF($A317="","",VLOOKUP($C317,projectList[],5,0))</f>
        <v/>
      </c>
      <c r="I317" s="114"/>
      <c r="J317" s="68"/>
      <c r="K317" s="68"/>
      <c r="L317" s="68"/>
      <c r="M317" s="68"/>
      <c r="N317" s="68"/>
      <c r="O317" s="68"/>
      <c r="P317" s="68"/>
      <c r="Q317" s="38" t="str">
        <f ca="1">IF(generic[[#This Row],[JOB '#]]="","",VLOOKUP(generic[[#This Row],[JOB '#]],projectList[],4,0))</f>
        <v/>
      </c>
      <c r="T317"/>
    </row>
    <row r="318" spans="1:20" s="8" customFormat="1" ht="69.95" customHeight="1" x14ac:dyDescent="0.2">
      <c r="A318" s="99" t="str">
        <f ca="1">Data!H318</f>
        <v/>
      </c>
      <c r="B318" s="99" t="str">
        <f ca="1">Data!I318</f>
        <v/>
      </c>
      <c r="C318" s="99" t="str">
        <f ca="1">Data!J318</f>
        <v/>
      </c>
      <c r="D318" s="99" t="str">
        <f ca="1">IF($C318="","",VLOOKUP($C318,projectList[],2,0))</f>
        <v/>
      </c>
      <c r="E318" s="99" t="str">
        <f ca="1">IF($C318="","",VLOOKUP($C318,projectList[],3,0))</f>
        <v/>
      </c>
      <c r="F318" s="99" t="str">
        <f ca="1">UPPER(IF($C318="","",
IF(OR($C318="DOWN",$C318="PARK",$C318="VACA",$C318="OFF",$C318="CC"),$C318,
IF($I318="","FULL LOAD OF ",IF(ISNUMBER($I318),$I318&amp;" TONS OF ","FULL LOAD OF "))&amp;
IF($J318="",VLOOKUP($C318,projectList[],4,0),$J318)&amp;
IF($K318="",""," - PO # "&amp;$K318)&amp;
IF($L318="",""," - "&amp;$L318)&amp;
IF($M318="",""," - LOT: "&amp;$M318)&amp;
IF($N318="","",", QTY: "&amp;$N318&amp;" TONS")&amp;
IF($O318="",""," - CONTACT: "&amp;$O318)
)))</f>
        <v/>
      </c>
      <c r="G318" s="99" t="str">
        <f ca="1">UPPER(IF($C318="","",IF($P318="",VLOOKUP($C318,projectList[],38,0) &amp; " " &amp; VLOOKUP($C318,projectList[],39,0) &amp; IF($F318="N/A",""," FL ") &amp;VLOOKUP($C318,projectList[],40,0),$P318)))</f>
        <v/>
      </c>
      <c r="H318" s="100" t="str">
        <f ca="1">IF($A318="","",VLOOKUP($C318,projectList[],5,0))</f>
        <v/>
      </c>
      <c r="I318" s="114"/>
      <c r="J318" s="68"/>
      <c r="K318" s="68"/>
      <c r="L318" s="68"/>
      <c r="M318" s="68"/>
      <c r="N318" s="68"/>
      <c r="O318" s="68"/>
      <c r="P318" s="68"/>
      <c r="Q318" s="38" t="str">
        <f ca="1">IF(generic[[#This Row],[JOB '#]]="","",VLOOKUP(generic[[#This Row],[JOB '#]],projectList[],4,0))</f>
        <v/>
      </c>
      <c r="T318"/>
    </row>
    <row r="319" spans="1:20" s="8" customFormat="1" ht="69.95" customHeight="1" x14ac:dyDescent="0.2">
      <c r="A319" s="99" t="str">
        <f ca="1">Data!H319</f>
        <v/>
      </c>
      <c r="B319" s="99" t="str">
        <f ca="1">Data!I319</f>
        <v/>
      </c>
      <c r="C319" s="99" t="str">
        <f ca="1">Data!J319</f>
        <v/>
      </c>
      <c r="D319" s="99" t="str">
        <f ca="1">IF($C319="","",VLOOKUP($C319,projectList[],2,0))</f>
        <v/>
      </c>
      <c r="E319" s="99" t="str">
        <f ca="1">IF($C319="","",VLOOKUP($C319,projectList[],3,0))</f>
        <v/>
      </c>
      <c r="F319" s="99" t="str">
        <f ca="1">UPPER(IF($C319="","",
IF(OR($C319="DOWN",$C319="PARK",$C319="VACA",$C319="OFF",$C319="CC"),$C319,
IF($I319="","FULL LOAD OF ",IF(ISNUMBER($I319),$I319&amp;" TONS OF ","FULL LOAD OF "))&amp;
IF($J319="",VLOOKUP($C319,projectList[],4,0),$J319)&amp;
IF($K319="",""," - PO # "&amp;$K319)&amp;
IF($L319="",""," - "&amp;$L319)&amp;
IF($M319="",""," - LOT: "&amp;$M319)&amp;
IF($N319="","",", QTY: "&amp;$N319&amp;" TONS")&amp;
IF($O319="",""," - CONTACT: "&amp;$O319)
)))</f>
        <v/>
      </c>
      <c r="G319" s="99" t="str">
        <f ca="1">UPPER(IF($C319="","",IF($P319="",VLOOKUP($C319,projectList[],38,0) &amp; " " &amp; VLOOKUP($C319,projectList[],39,0) &amp; IF($F319="N/A",""," FL ") &amp;VLOOKUP($C319,projectList[],40,0),$P319)))</f>
        <v/>
      </c>
      <c r="H319" s="100" t="str">
        <f ca="1">IF($A319="","",VLOOKUP($C319,projectList[],5,0))</f>
        <v/>
      </c>
      <c r="I319" s="114"/>
      <c r="J319" s="68"/>
      <c r="K319" s="68"/>
      <c r="L319" s="68"/>
      <c r="M319" s="68"/>
      <c r="N319" s="68"/>
      <c r="O319" s="68"/>
      <c r="P319" s="68"/>
      <c r="Q319" s="38" t="str">
        <f ca="1">IF(generic[[#This Row],[JOB '#]]="","",VLOOKUP(generic[[#This Row],[JOB '#]],projectList[],4,0))</f>
        <v/>
      </c>
      <c r="T319"/>
    </row>
    <row r="320" spans="1:20" s="8" customFormat="1" ht="69.95" customHeight="1" x14ac:dyDescent="0.2">
      <c r="A320" s="99" t="str">
        <f ca="1">Data!H320</f>
        <v/>
      </c>
      <c r="B320" s="99" t="str">
        <f ca="1">Data!I320</f>
        <v/>
      </c>
      <c r="C320" s="99" t="str">
        <f ca="1">Data!J320</f>
        <v/>
      </c>
      <c r="D320" s="99" t="str">
        <f ca="1">IF($C320="","",VLOOKUP($C320,projectList[],2,0))</f>
        <v/>
      </c>
      <c r="E320" s="99" t="str">
        <f ca="1">IF($C320="","",VLOOKUP($C320,projectList[],3,0))</f>
        <v/>
      </c>
      <c r="F320" s="99" t="str">
        <f ca="1">UPPER(IF($C320="","",
IF(OR($C320="DOWN",$C320="PARK",$C320="VACA",$C320="OFF",$C320="CC"),$C320,
IF($I320="","FULL LOAD OF ",IF(ISNUMBER($I320),$I320&amp;" TONS OF ","FULL LOAD OF "))&amp;
IF($J320="",VLOOKUP($C320,projectList[],4,0),$J320)&amp;
IF($K320="",""," - PO # "&amp;$K320)&amp;
IF($L320="",""," - "&amp;$L320)&amp;
IF($M320="",""," - LOT: "&amp;$M320)&amp;
IF($N320="","",", QTY: "&amp;$N320&amp;" TONS")&amp;
IF($O320="",""," - CONTACT: "&amp;$O320)
)))</f>
        <v/>
      </c>
      <c r="G320" s="99" t="str">
        <f ca="1">UPPER(IF($C320="","",IF($P320="",VLOOKUP($C320,projectList[],38,0) &amp; " " &amp; VLOOKUP($C320,projectList[],39,0) &amp; IF($F320="N/A",""," FL ") &amp;VLOOKUP($C320,projectList[],40,0),$P320)))</f>
        <v/>
      </c>
      <c r="H320" s="100" t="str">
        <f ca="1">IF($A320="","",VLOOKUP($C320,projectList[],5,0))</f>
        <v/>
      </c>
      <c r="I320" s="114"/>
      <c r="J320" s="68"/>
      <c r="K320" s="68"/>
      <c r="L320" s="68"/>
      <c r="M320" s="68"/>
      <c r="N320" s="68"/>
      <c r="O320" s="68"/>
      <c r="P320" s="68"/>
      <c r="Q320" s="38" t="str">
        <f ca="1">IF(generic[[#This Row],[JOB '#]]="","",VLOOKUP(generic[[#This Row],[JOB '#]],projectList[],4,0))</f>
        <v/>
      </c>
      <c r="T320"/>
    </row>
    <row r="321" spans="1:20" s="8" customFormat="1" ht="69.95" customHeight="1" x14ac:dyDescent="0.2">
      <c r="A321" s="99" t="str">
        <f ca="1">Data!H321</f>
        <v/>
      </c>
      <c r="B321" s="99" t="str">
        <f ca="1">Data!I321</f>
        <v/>
      </c>
      <c r="C321" s="99" t="str">
        <f ca="1">Data!J321</f>
        <v/>
      </c>
      <c r="D321" s="99" t="str">
        <f ca="1">IF($C321="","",VLOOKUP($C321,projectList[],2,0))</f>
        <v/>
      </c>
      <c r="E321" s="99" t="str">
        <f ca="1">IF($C321="","",VLOOKUP($C321,projectList[],3,0))</f>
        <v/>
      </c>
      <c r="F321" s="99" t="str">
        <f ca="1">UPPER(IF($C321="","",
IF(OR($C321="DOWN",$C321="PARK",$C321="VACA",$C321="OFF",$C321="CC"),$C321,
IF($I321="","FULL LOAD OF ",IF(ISNUMBER($I321),$I321&amp;" TONS OF ","FULL LOAD OF "))&amp;
IF($J321="",VLOOKUP($C321,projectList[],4,0),$J321)&amp;
IF($K321="",""," - PO # "&amp;$K321)&amp;
IF($L321="",""," - "&amp;$L321)&amp;
IF($M321="",""," - LOT: "&amp;$M321)&amp;
IF($N321="","",", QTY: "&amp;$N321&amp;" TONS")&amp;
IF($O321="",""," - CONTACT: "&amp;$O321)
)))</f>
        <v/>
      </c>
      <c r="G321" s="99" t="str">
        <f ca="1">UPPER(IF($C321="","",IF($P321="",VLOOKUP($C321,projectList[],38,0) &amp; " " &amp; VLOOKUP($C321,projectList[],39,0) &amp; IF($F321="N/A",""," FL ") &amp;VLOOKUP($C321,projectList[],40,0),$P321)))</f>
        <v/>
      </c>
      <c r="H321" s="100" t="str">
        <f ca="1">IF($A321="","",VLOOKUP($C321,projectList[],5,0))</f>
        <v/>
      </c>
      <c r="I321" s="114"/>
      <c r="J321" s="68"/>
      <c r="K321" s="68"/>
      <c r="L321" s="68"/>
      <c r="M321" s="68"/>
      <c r="N321" s="68"/>
      <c r="O321" s="68"/>
      <c r="P321" s="68"/>
      <c r="Q321" s="38" t="str">
        <f ca="1">IF(generic[[#This Row],[JOB '#]]="","",VLOOKUP(generic[[#This Row],[JOB '#]],projectList[],4,0))</f>
        <v/>
      </c>
      <c r="T321"/>
    </row>
    <row r="322" spans="1:20" s="8" customFormat="1" ht="69.95" customHeight="1" x14ac:dyDescent="0.2">
      <c r="A322" s="99" t="str">
        <f ca="1">Data!H322</f>
        <v/>
      </c>
      <c r="B322" s="99" t="str">
        <f ca="1">Data!I322</f>
        <v/>
      </c>
      <c r="C322" s="99" t="str">
        <f ca="1">Data!J322</f>
        <v/>
      </c>
      <c r="D322" s="99" t="str">
        <f ca="1">IF($C322="","",VLOOKUP($C322,projectList[],2,0))</f>
        <v/>
      </c>
      <c r="E322" s="99" t="str">
        <f ca="1">IF($C322="","",VLOOKUP($C322,projectList[],3,0))</f>
        <v/>
      </c>
      <c r="F322" s="99" t="str">
        <f ca="1">UPPER(IF($C322="","",
IF(OR($C322="DOWN",$C322="PARK",$C322="VACA",$C322="OFF",$C322="CC"),$C322,
IF($I322="","FULL LOAD OF ",IF(ISNUMBER($I322),$I322&amp;" TONS OF ","FULL LOAD OF "))&amp;
IF($J322="",VLOOKUP($C322,projectList[],4,0),$J322)&amp;
IF($K322="",""," - PO # "&amp;$K322)&amp;
IF($L322="",""," - "&amp;$L322)&amp;
IF($M322="",""," - LOT: "&amp;$M322)&amp;
IF($N322="","",", QTY: "&amp;$N322&amp;" TONS")&amp;
IF($O322="",""," - CONTACT: "&amp;$O322)
)))</f>
        <v/>
      </c>
      <c r="G322" s="99" t="str">
        <f ca="1">UPPER(IF($C322="","",IF($P322="",VLOOKUP($C322,projectList[],38,0) &amp; " " &amp; VLOOKUP($C322,projectList[],39,0) &amp; IF($F322="N/A",""," FL ") &amp;VLOOKUP($C322,projectList[],40,0),$P322)))</f>
        <v/>
      </c>
      <c r="H322" s="100" t="str">
        <f ca="1">IF($A322="","",VLOOKUP($C322,projectList[],5,0))</f>
        <v/>
      </c>
      <c r="I322" s="114"/>
      <c r="J322" s="68"/>
      <c r="K322" s="68"/>
      <c r="L322" s="68"/>
      <c r="M322" s="68"/>
      <c r="N322" s="68"/>
      <c r="O322" s="68"/>
      <c r="P322" s="68"/>
      <c r="Q322" s="38" t="str">
        <f ca="1">IF(generic[[#This Row],[JOB '#]]="","",VLOOKUP(generic[[#This Row],[JOB '#]],projectList[],4,0))</f>
        <v/>
      </c>
      <c r="T322"/>
    </row>
    <row r="323" spans="1:20" s="8" customFormat="1" ht="69.95" customHeight="1" x14ac:dyDescent="0.2">
      <c r="A323" s="99" t="str">
        <f ca="1">Data!H323</f>
        <v/>
      </c>
      <c r="B323" s="99" t="str">
        <f ca="1">Data!I323</f>
        <v/>
      </c>
      <c r="C323" s="99" t="str">
        <f ca="1">Data!J323</f>
        <v/>
      </c>
      <c r="D323" s="99" t="str">
        <f ca="1">IF($C323="","",VLOOKUP($C323,projectList[],2,0))</f>
        <v/>
      </c>
      <c r="E323" s="99" t="str">
        <f ca="1">IF($C323="","",VLOOKUP($C323,projectList[],3,0))</f>
        <v/>
      </c>
      <c r="F323" s="99" t="str">
        <f ca="1">UPPER(IF($C323="","",
IF(OR($C323="DOWN",$C323="PARK",$C323="VACA",$C323="OFF",$C323="CC"),$C323,
IF($I323="","FULL LOAD OF ",IF(ISNUMBER($I323),$I323&amp;" TONS OF ","FULL LOAD OF "))&amp;
IF($J323="",VLOOKUP($C323,projectList[],4,0),$J323)&amp;
IF($K323="",""," - PO # "&amp;$K323)&amp;
IF($L323="",""," - "&amp;$L323)&amp;
IF($M323="",""," - LOT: "&amp;$M323)&amp;
IF($N323="","",", QTY: "&amp;$N323&amp;" TONS")&amp;
IF($O323="",""," - CONTACT: "&amp;$O323)
)))</f>
        <v/>
      </c>
      <c r="G323" s="99" t="str">
        <f ca="1">UPPER(IF($C323="","",IF($P323="",VLOOKUP($C323,projectList[],38,0) &amp; " " &amp; VLOOKUP($C323,projectList[],39,0) &amp; IF($F323="N/A",""," FL ") &amp;VLOOKUP($C323,projectList[],40,0),$P323)))</f>
        <v/>
      </c>
      <c r="H323" s="100" t="str">
        <f ca="1">IF($A323="","",VLOOKUP($C323,projectList[],5,0))</f>
        <v/>
      </c>
      <c r="I323" s="114"/>
      <c r="J323" s="68"/>
      <c r="K323" s="68"/>
      <c r="L323" s="68"/>
      <c r="M323" s="68"/>
      <c r="N323" s="68"/>
      <c r="O323" s="68"/>
      <c r="P323" s="68"/>
      <c r="Q323" s="38" t="str">
        <f ca="1">IF(generic[[#This Row],[JOB '#]]="","",VLOOKUP(generic[[#This Row],[JOB '#]],projectList[],4,0))</f>
        <v/>
      </c>
      <c r="T323"/>
    </row>
    <row r="324" spans="1:20" s="8" customFormat="1" ht="69.95" customHeight="1" x14ac:dyDescent="0.2">
      <c r="A324" s="99" t="str">
        <f ca="1">Data!H324</f>
        <v/>
      </c>
      <c r="B324" s="99" t="str">
        <f ca="1">Data!I324</f>
        <v/>
      </c>
      <c r="C324" s="99" t="str">
        <f ca="1">Data!J324</f>
        <v/>
      </c>
      <c r="D324" s="99" t="str">
        <f ca="1">IF($C324="","",VLOOKUP($C324,projectList[],2,0))</f>
        <v/>
      </c>
      <c r="E324" s="99" t="str">
        <f ca="1">IF($C324="","",VLOOKUP($C324,projectList[],3,0))</f>
        <v/>
      </c>
      <c r="F324" s="99" t="str">
        <f ca="1">UPPER(IF($C324="","",
IF(OR($C324="DOWN",$C324="PARK",$C324="VACA",$C324="OFF",$C324="CC"),$C324,
IF($I324="","FULL LOAD OF ",IF(ISNUMBER($I324),$I324&amp;" TONS OF ","FULL LOAD OF "))&amp;
IF($J324="",VLOOKUP($C324,projectList[],4,0),$J324)&amp;
IF($K324="",""," - PO # "&amp;$K324)&amp;
IF($L324="",""," - "&amp;$L324)&amp;
IF($M324="",""," - LOT: "&amp;$M324)&amp;
IF($N324="","",", QTY: "&amp;$N324&amp;" TONS")&amp;
IF($O324="",""," - CONTACT: "&amp;$O324)
)))</f>
        <v/>
      </c>
      <c r="G324" s="99" t="str">
        <f ca="1">UPPER(IF($C324="","",IF($P324="",VLOOKUP($C324,projectList[],38,0) &amp; " " &amp; VLOOKUP($C324,projectList[],39,0) &amp; IF($F324="N/A",""," FL ") &amp;VLOOKUP($C324,projectList[],40,0),$P324)))</f>
        <v/>
      </c>
      <c r="H324" s="100" t="str">
        <f ca="1">IF($A324="","",VLOOKUP($C324,projectList[],5,0))</f>
        <v/>
      </c>
      <c r="I324" s="114"/>
      <c r="J324" s="68"/>
      <c r="K324" s="68"/>
      <c r="L324" s="68"/>
      <c r="M324" s="68"/>
      <c r="N324" s="68"/>
      <c r="O324" s="68"/>
      <c r="P324" s="68"/>
      <c r="Q324" s="38" t="str">
        <f ca="1">IF(generic[[#This Row],[JOB '#]]="","",VLOOKUP(generic[[#This Row],[JOB '#]],projectList[],4,0))</f>
        <v/>
      </c>
      <c r="T324"/>
    </row>
    <row r="325" spans="1:20" s="8" customFormat="1" ht="69.95" customHeight="1" x14ac:dyDescent="0.2">
      <c r="A325" s="99" t="str">
        <f ca="1">Data!H325</f>
        <v/>
      </c>
      <c r="B325" s="99" t="str">
        <f ca="1">Data!I325</f>
        <v/>
      </c>
      <c r="C325" s="99" t="str">
        <f ca="1">Data!J325</f>
        <v/>
      </c>
      <c r="D325" s="99" t="str">
        <f ca="1">IF($C325="","",VLOOKUP($C325,projectList[],2,0))</f>
        <v/>
      </c>
      <c r="E325" s="99" t="str">
        <f ca="1">IF($C325="","",VLOOKUP($C325,projectList[],3,0))</f>
        <v/>
      </c>
      <c r="F325" s="99" t="str">
        <f ca="1">UPPER(IF($C325="","",
IF(OR($C325="DOWN",$C325="PARK",$C325="VACA",$C325="OFF",$C325="CC"),$C325,
IF($I325="","FULL LOAD OF ",IF(ISNUMBER($I325),$I325&amp;" TONS OF ","FULL LOAD OF "))&amp;
IF($J325="",VLOOKUP($C325,projectList[],4,0),$J325)&amp;
IF($K325="",""," - PO # "&amp;$K325)&amp;
IF($L325="",""," - "&amp;$L325)&amp;
IF($M325="",""," - LOT: "&amp;$M325)&amp;
IF($N325="","",", QTY: "&amp;$N325&amp;" TONS")&amp;
IF($O325="",""," - CONTACT: "&amp;$O325)
)))</f>
        <v/>
      </c>
      <c r="G325" s="99" t="str">
        <f ca="1">UPPER(IF($C325="","",IF($P325="",VLOOKUP($C325,projectList[],38,0) &amp; " " &amp; VLOOKUP($C325,projectList[],39,0) &amp; IF($F325="N/A",""," FL ") &amp;VLOOKUP($C325,projectList[],40,0),$P325)))</f>
        <v/>
      </c>
      <c r="H325" s="100" t="str">
        <f ca="1">IF($A325="","",VLOOKUP($C325,projectList[],5,0))</f>
        <v/>
      </c>
      <c r="I325" s="114"/>
      <c r="J325" s="68"/>
      <c r="K325" s="68"/>
      <c r="L325" s="68"/>
      <c r="M325" s="68"/>
      <c r="N325" s="68"/>
      <c r="O325" s="68"/>
      <c r="P325" s="68"/>
      <c r="Q325" s="38" t="str">
        <f ca="1">IF(generic[[#This Row],[JOB '#]]="","",VLOOKUP(generic[[#This Row],[JOB '#]],projectList[],4,0))</f>
        <v/>
      </c>
      <c r="T325"/>
    </row>
    <row r="326" spans="1:20" s="8" customFormat="1" ht="69.95" customHeight="1" x14ac:dyDescent="0.2">
      <c r="A326" s="99" t="str">
        <f ca="1">Data!H326</f>
        <v/>
      </c>
      <c r="B326" s="99" t="str">
        <f ca="1">Data!I326</f>
        <v/>
      </c>
      <c r="C326" s="99" t="str">
        <f ca="1">Data!J326</f>
        <v/>
      </c>
      <c r="D326" s="99" t="str">
        <f ca="1">IF($C326="","",VLOOKUP($C326,projectList[],2,0))</f>
        <v/>
      </c>
      <c r="E326" s="99" t="str">
        <f ca="1">IF($C326="","",VLOOKUP($C326,projectList[],3,0))</f>
        <v/>
      </c>
      <c r="F326" s="99" t="str">
        <f ca="1">UPPER(IF($C326="","",
IF(OR($C326="DOWN",$C326="PARK",$C326="VACA",$C326="OFF",$C326="CC"),$C326,
IF($I326="","FULL LOAD OF ",IF(ISNUMBER($I326),$I326&amp;" TONS OF ","FULL LOAD OF "))&amp;
IF($J326="",VLOOKUP($C326,projectList[],4,0),$J326)&amp;
IF($K326="",""," - PO # "&amp;$K326)&amp;
IF($L326="",""," - "&amp;$L326)&amp;
IF($M326="",""," - LOT: "&amp;$M326)&amp;
IF($N326="","",", QTY: "&amp;$N326&amp;" TONS")&amp;
IF($O326="",""," - CONTACT: "&amp;$O326)
)))</f>
        <v/>
      </c>
      <c r="G326" s="99" t="str">
        <f ca="1">UPPER(IF($C326="","",IF($P326="",VLOOKUP($C326,projectList[],38,0) &amp; " " &amp; VLOOKUP($C326,projectList[],39,0) &amp; IF($F326="N/A",""," FL ") &amp;VLOOKUP($C326,projectList[],40,0),$P326)))</f>
        <v/>
      </c>
      <c r="H326" s="100" t="str">
        <f ca="1">IF($A326="","",VLOOKUP($C326,projectList[],5,0))</f>
        <v/>
      </c>
      <c r="I326" s="114"/>
      <c r="J326" s="68"/>
      <c r="K326" s="68"/>
      <c r="L326" s="68"/>
      <c r="M326" s="68"/>
      <c r="N326" s="68"/>
      <c r="O326" s="68"/>
      <c r="P326" s="68"/>
      <c r="Q326" s="38" t="str">
        <f ca="1">IF(generic[[#This Row],[JOB '#]]="","",VLOOKUP(generic[[#This Row],[JOB '#]],projectList[],4,0))</f>
        <v/>
      </c>
      <c r="T326"/>
    </row>
    <row r="327" spans="1:20" s="8" customFormat="1" ht="69.95" customHeight="1" x14ac:dyDescent="0.2">
      <c r="A327" s="99" t="str">
        <f ca="1">Data!H327</f>
        <v/>
      </c>
      <c r="B327" s="99" t="str">
        <f ca="1">Data!I327</f>
        <v/>
      </c>
      <c r="C327" s="99" t="str">
        <f ca="1">Data!J327</f>
        <v/>
      </c>
      <c r="D327" s="99" t="str">
        <f ca="1">IF($C327="","",VLOOKUP($C327,projectList[],2,0))</f>
        <v/>
      </c>
      <c r="E327" s="99" t="str">
        <f ca="1">IF($C327="","",VLOOKUP($C327,projectList[],3,0))</f>
        <v/>
      </c>
      <c r="F327" s="99" t="str">
        <f ca="1">UPPER(IF($C327="","",
IF(OR($C327="DOWN",$C327="PARK",$C327="VACA",$C327="OFF",$C327="CC"),$C327,
IF($I327="","FULL LOAD OF ",IF(ISNUMBER($I327),$I327&amp;" TONS OF ","FULL LOAD OF "))&amp;
IF($J327="",VLOOKUP($C327,projectList[],4,0),$J327)&amp;
IF($K327="",""," - PO # "&amp;$K327)&amp;
IF($L327="",""," - "&amp;$L327)&amp;
IF($M327="",""," - LOT: "&amp;$M327)&amp;
IF($N327="","",", QTY: "&amp;$N327&amp;" TONS")&amp;
IF($O327="",""," - CONTACT: "&amp;$O327)
)))</f>
        <v/>
      </c>
      <c r="G327" s="99" t="str">
        <f ca="1">UPPER(IF($C327="","",IF($P327="",VLOOKUP($C327,projectList[],38,0) &amp; " " &amp; VLOOKUP($C327,projectList[],39,0) &amp; IF($F327="N/A",""," FL ") &amp;VLOOKUP($C327,projectList[],40,0),$P327)))</f>
        <v/>
      </c>
      <c r="H327" s="100" t="str">
        <f ca="1">IF($A327="","",VLOOKUP($C327,projectList[],5,0))</f>
        <v/>
      </c>
      <c r="I327" s="114"/>
      <c r="J327" s="68"/>
      <c r="K327" s="68"/>
      <c r="L327" s="68"/>
      <c r="M327" s="68"/>
      <c r="N327" s="68"/>
      <c r="O327" s="68"/>
      <c r="P327" s="68"/>
      <c r="Q327" s="38" t="str">
        <f ca="1">IF(generic[[#This Row],[JOB '#]]="","",VLOOKUP(generic[[#This Row],[JOB '#]],projectList[],4,0))</f>
        <v/>
      </c>
      <c r="T327"/>
    </row>
    <row r="328" spans="1:20" s="8" customFormat="1" ht="69.95" customHeight="1" x14ac:dyDescent="0.2">
      <c r="A328" s="99" t="str">
        <f ca="1">Data!H328</f>
        <v/>
      </c>
      <c r="B328" s="99" t="str">
        <f ca="1">Data!I328</f>
        <v/>
      </c>
      <c r="C328" s="99" t="str">
        <f ca="1">Data!J328</f>
        <v/>
      </c>
      <c r="D328" s="99" t="str">
        <f ca="1">IF($C328="","",VLOOKUP($C328,projectList[],2,0))</f>
        <v/>
      </c>
      <c r="E328" s="99" t="str">
        <f ca="1">IF($C328="","",VLOOKUP($C328,projectList[],3,0))</f>
        <v/>
      </c>
      <c r="F328" s="99" t="str">
        <f ca="1">UPPER(IF($C328="","",
IF(OR($C328="DOWN",$C328="PARK",$C328="VACA",$C328="OFF",$C328="CC"),$C328,
IF($I328="","FULL LOAD OF ",IF(ISNUMBER($I328),$I328&amp;" TONS OF ","FULL LOAD OF "))&amp;
IF($J328="",VLOOKUP($C328,projectList[],4,0),$J328)&amp;
IF($K328="",""," - PO # "&amp;$K328)&amp;
IF($L328="",""," - "&amp;$L328)&amp;
IF($M328="",""," - LOT: "&amp;$M328)&amp;
IF($N328="","",", QTY: "&amp;$N328&amp;" TONS")&amp;
IF($O328="",""," - CONTACT: "&amp;$O328)
)))</f>
        <v/>
      </c>
      <c r="G328" s="99" t="str">
        <f ca="1">UPPER(IF($C328="","",IF($P328="",VLOOKUP($C328,projectList[],38,0) &amp; " " &amp; VLOOKUP($C328,projectList[],39,0) &amp; IF($F328="N/A",""," FL ") &amp;VLOOKUP($C328,projectList[],40,0),$P328)))</f>
        <v/>
      </c>
      <c r="H328" s="100" t="str">
        <f ca="1">IF($A328="","",VLOOKUP($C328,projectList[],5,0))</f>
        <v/>
      </c>
      <c r="I328" s="114"/>
      <c r="J328" s="68"/>
      <c r="K328" s="68"/>
      <c r="L328" s="68"/>
      <c r="M328" s="68"/>
      <c r="N328" s="68"/>
      <c r="O328" s="68"/>
      <c r="P328" s="68"/>
      <c r="Q328" s="38" t="str">
        <f ca="1">IF(generic[[#This Row],[JOB '#]]="","",VLOOKUP(generic[[#This Row],[JOB '#]],projectList[],4,0))</f>
        <v/>
      </c>
      <c r="T328"/>
    </row>
    <row r="329" spans="1:20" s="8" customFormat="1" ht="69.95" customHeight="1" x14ac:dyDescent="0.2">
      <c r="A329" s="99" t="str">
        <f ca="1">Data!H329</f>
        <v/>
      </c>
      <c r="B329" s="99" t="str">
        <f ca="1">Data!I329</f>
        <v/>
      </c>
      <c r="C329" s="99" t="str">
        <f ca="1">Data!J329</f>
        <v/>
      </c>
      <c r="D329" s="99" t="str">
        <f ca="1">IF($C329="","",VLOOKUP($C329,projectList[],2,0))</f>
        <v/>
      </c>
      <c r="E329" s="99" t="str">
        <f ca="1">IF($C329="","",VLOOKUP($C329,projectList[],3,0))</f>
        <v/>
      </c>
      <c r="F329" s="99" t="str">
        <f ca="1">UPPER(IF($C329="","",
IF(OR($C329="DOWN",$C329="PARK",$C329="VACA",$C329="OFF",$C329="CC"),$C329,
IF($I329="","FULL LOAD OF ",IF(ISNUMBER($I329),$I329&amp;" TONS OF ","FULL LOAD OF "))&amp;
IF($J329="",VLOOKUP($C329,projectList[],4,0),$J329)&amp;
IF($K329="",""," - PO # "&amp;$K329)&amp;
IF($L329="",""," - "&amp;$L329)&amp;
IF($M329="",""," - LOT: "&amp;$M329)&amp;
IF($N329="","",", QTY: "&amp;$N329&amp;" TONS")&amp;
IF($O329="",""," - CONTACT: "&amp;$O329)
)))</f>
        <v/>
      </c>
      <c r="G329" s="99" t="str">
        <f ca="1">UPPER(IF($C329="","",IF($P329="",VLOOKUP($C329,projectList[],38,0) &amp; " " &amp; VLOOKUP($C329,projectList[],39,0) &amp; IF($F329="N/A",""," FL ") &amp;VLOOKUP($C329,projectList[],40,0),$P329)))</f>
        <v/>
      </c>
      <c r="H329" s="100" t="str">
        <f ca="1">IF($A329="","",VLOOKUP($C329,projectList[],5,0))</f>
        <v/>
      </c>
      <c r="I329" s="114"/>
      <c r="J329" s="68"/>
      <c r="K329" s="68"/>
      <c r="L329" s="68"/>
      <c r="M329" s="68"/>
      <c r="N329" s="68"/>
      <c r="O329" s="68"/>
      <c r="P329" s="68"/>
      <c r="Q329" s="38" t="str">
        <f ca="1">IF(generic[[#This Row],[JOB '#]]="","",VLOOKUP(generic[[#This Row],[JOB '#]],projectList[],4,0))</f>
        <v/>
      </c>
      <c r="T329"/>
    </row>
    <row r="330" spans="1:20" s="8" customFormat="1" ht="69.95" customHeight="1" x14ac:dyDescent="0.2">
      <c r="A330" s="99" t="str">
        <f ca="1">Data!H330</f>
        <v/>
      </c>
      <c r="B330" s="99" t="str">
        <f ca="1">Data!I330</f>
        <v/>
      </c>
      <c r="C330" s="99" t="str">
        <f ca="1">Data!J330</f>
        <v/>
      </c>
      <c r="D330" s="99" t="str">
        <f ca="1">IF($C330="","",VLOOKUP($C330,projectList[],2,0))</f>
        <v/>
      </c>
      <c r="E330" s="99" t="str">
        <f ca="1">IF($C330="","",VLOOKUP($C330,projectList[],3,0))</f>
        <v/>
      </c>
      <c r="F330" s="99" t="str">
        <f ca="1">UPPER(IF($C330="","",
IF(OR($C330="DOWN",$C330="PARK",$C330="VACA",$C330="OFF",$C330="CC"),$C330,
IF($I330="","FULL LOAD OF ",IF(ISNUMBER($I330),$I330&amp;" TONS OF ","FULL LOAD OF "))&amp;
IF($J330="",VLOOKUP($C330,projectList[],4,0),$J330)&amp;
IF($K330="",""," - PO # "&amp;$K330)&amp;
IF($L330="",""," - "&amp;$L330)&amp;
IF($M330="",""," - LOT: "&amp;$M330)&amp;
IF($N330="","",", QTY: "&amp;$N330&amp;" TONS")&amp;
IF($O330="",""," - CONTACT: "&amp;$O330)
)))</f>
        <v/>
      </c>
      <c r="G330" s="99" t="str">
        <f ca="1">UPPER(IF($C330="","",IF($P330="",VLOOKUP($C330,projectList[],38,0) &amp; " " &amp; VLOOKUP($C330,projectList[],39,0) &amp; IF($F330="N/A",""," FL ") &amp;VLOOKUP($C330,projectList[],40,0),$P330)))</f>
        <v/>
      </c>
      <c r="H330" s="100" t="str">
        <f ca="1">IF($A330="","",VLOOKUP($C330,projectList[],5,0))</f>
        <v/>
      </c>
      <c r="I330" s="114"/>
      <c r="J330" s="68"/>
      <c r="K330" s="68"/>
      <c r="L330" s="68"/>
      <c r="M330" s="68"/>
      <c r="N330" s="68"/>
      <c r="O330" s="68"/>
      <c r="P330" s="68"/>
      <c r="Q330" s="38" t="str">
        <f ca="1">IF(generic[[#This Row],[JOB '#]]="","",VLOOKUP(generic[[#This Row],[JOB '#]],projectList[],4,0))</f>
        <v/>
      </c>
      <c r="T330"/>
    </row>
    <row r="331" spans="1:20" s="8" customFormat="1" ht="69.95" customHeight="1" x14ac:dyDescent="0.2">
      <c r="A331" s="99" t="str">
        <f ca="1">Data!H331</f>
        <v/>
      </c>
      <c r="B331" s="99" t="str">
        <f ca="1">Data!I331</f>
        <v/>
      </c>
      <c r="C331" s="99" t="str">
        <f ca="1">Data!J331</f>
        <v/>
      </c>
      <c r="D331" s="99" t="str">
        <f ca="1">IF($C331="","",VLOOKUP($C331,projectList[],2,0))</f>
        <v/>
      </c>
      <c r="E331" s="99" t="str">
        <f ca="1">IF($C331="","",VLOOKUP($C331,projectList[],3,0))</f>
        <v/>
      </c>
      <c r="F331" s="99" t="str">
        <f ca="1">UPPER(IF($C331="","",
IF(OR($C331="DOWN",$C331="PARK",$C331="VACA",$C331="OFF",$C331="CC"),$C331,
IF($I331="","FULL LOAD OF ",IF(ISNUMBER($I331),$I331&amp;" TONS OF ","FULL LOAD OF "))&amp;
IF($J331="",VLOOKUP($C331,projectList[],4,0),$J331)&amp;
IF($K331="",""," - PO # "&amp;$K331)&amp;
IF($L331="",""," - "&amp;$L331)&amp;
IF($M331="",""," - LOT: "&amp;$M331)&amp;
IF($N331="","",", QTY: "&amp;$N331&amp;" TONS")&amp;
IF($O331="",""," - CONTACT: "&amp;$O331)
)))</f>
        <v/>
      </c>
      <c r="G331" s="99" t="str">
        <f ca="1">UPPER(IF($C331="","",IF($P331="",VLOOKUP($C331,projectList[],38,0) &amp; " " &amp; VLOOKUP($C331,projectList[],39,0) &amp; IF($F331="N/A",""," FL ") &amp;VLOOKUP($C331,projectList[],40,0),$P331)))</f>
        <v/>
      </c>
      <c r="H331" s="100" t="str">
        <f ca="1">IF($A331="","",VLOOKUP($C331,projectList[],5,0))</f>
        <v/>
      </c>
      <c r="I331" s="114"/>
      <c r="J331" s="68"/>
      <c r="K331" s="68"/>
      <c r="L331" s="68"/>
      <c r="M331" s="68"/>
      <c r="N331" s="68"/>
      <c r="O331" s="68"/>
      <c r="P331" s="68"/>
      <c r="Q331" s="38" t="str">
        <f ca="1">IF(generic[[#This Row],[JOB '#]]="","",VLOOKUP(generic[[#This Row],[JOB '#]],projectList[],4,0))</f>
        <v/>
      </c>
      <c r="T331"/>
    </row>
    <row r="332" spans="1:20" s="8" customFormat="1" ht="69.95" customHeight="1" x14ac:dyDescent="0.2">
      <c r="A332" s="99" t="str">
        <f ca="1">Data!H332</f>
        <v/>
      </c>
      <c r="B332" s="99" t="str">
        <f ca="1">Data!I332</f>
        <v/>
      </c>
      <c r="C332" s="99" t="str">
        <f ca="1">Data!J332</f>
        <v/>
      </c>
      <c r="D332" s="99" t="str">
        <f ca="1">IF($C332="","",VLOOKUP($C332,projectList[],2,0))</f>
        <v/>
      </c>
      <c r="E332" s="99" t="str">
        <f ca="1">IF($C332="","",VLOOKUP($C332,projectList[],3,0))</f>
        <v/>
      </c>
      <c r="F332" s="99" t="str">
        <f ca="1">UPPER(IF($C332="","",
IF(OR($C332="DOWN",$C332="PARK",$C332="VACA",$C332="OFF",$C332="CC"),$C332,
IF($I332="","FULL LOAD OF ",IF(ISNUMBER($I332),$I332&amp;" TONS OF ","FULL LOAD OF "))&amp;
IF($J332="",VLOOKUP($C332,projectList[],4,0),$J332)&amp;
IF($K332="",""," - PO # "&amp;$K332)&amp;
IF($L332="",""," - "&amp;$L332)&amp;
IF($M332="",""," - LOT: "&amp;$M332)&amp;
IF($N332="","",", QTY: "&amp;$N332&amp;" TONS")&amp;
IF($O332="",""," - CONTACT: "&amp;$O332)
)))</f>
        <v/>
      </c>
      <c r="G332" s="99" t="str">
        <f ca="1">UPPER(IF($C332="","",IF($P332="",VLOOKUP($C332,projectList[],38,0) &amp; " " &amp; VLOOKUP($C332,projectList[],39,0) &amp; IF($F332="N/A",""," FL ") &amp;VLOOKUP($C332,projectList[],40,0),$P332)))</f>
        <v/>
      </c>
      <c r="H332" s="100" t="str">
        <f ca="1">IF($A332="","",VLOOKUP($C332,projectList[],5,0))</f>
        <v/>
      </c>
      <c r="I332" s="114"/>
      <c r="J332" s="68"/>
      <c r="K332" s="68"/>
      <c r="L332" s="68"/>
      <c r="M332" s="68"/>
      <c r="N332" s="68"/>
      <c r="O332" s="68"/>
      <c r="P332" s="68"/>
      <c r="Q332" s="38" t="str">
        <f ca="1">IF(generic[[#This Row],[JOB '#]]="","",VLOOKUP(generic[[#This Row],[JOB '#]],projectList[],4,0))</f>
        <v/>
      </c>
      <c r="T332"/>
    </row>
    <row r="333" spans="1:20" s="8" customFormat="1" ht="69.95" customHeight="1" x14ac:dyDescent="0.2">
      <c r="A333" s="99" t="str">
        <f ca="1">Data!H333</f>
        <v/>
      </c>
      <c r="B333" s="99" t="str">
        <f ca="1">Data!I333</f>
        <v/>
      </c>
      <c r="C333" s="99" t="str">
        <f ca="1">Data!J333</f>
        <v/>
      </c>
      <c r="D333" s="99" t="str">
        <f ca="1">IF($C333="","",VLOOKUP($C333,projectList[],2,0))</f>
        <v/>
      </c>
      <c r="E333" s="99" t="str">
        <f ca="1">IF($C333="","",VLOOKUP($C333,projectList[],3,0))</f>
        <v/>
      </c>
      <c r="F333" s="99" t="str">
        <f ca="1">UPPER(IF($C333="","",
IF(OR($C333="DOWN",$C333="PARK",$C333="VACA",$C333="OFF",$C333="CC"),$C333,
IF($I333="","FULL LOAD OF ",IF(ISNUMBER($I333),$I333&amp;" TONS OF ","FULL LOAD OF "))&amp;
IF($J333="",VLOOKUP($C333,projectList[],4,0),$J333)&amp;
IF($K333="",""," - PO # "&amp;$K333)&amp;
IF($L333="",""," - "&amp;$L333)&amp;
IF($M333="",""," - LOT: "&amp;$M333)&amp;
IF($N333="","",", QTY: "&amp;$N333&amp;" TONS")&amp;
IF($O333="",""," - CONTACT: "&amp;$O333)
)))</f>
        <v/>
      </c>
      <c r="G333" s="99" t="str">
        <f ca="1">UPPER(IF($C333="","",IF($P333="",VLOOKUP($C333,projectList[],38,0) &amp; " " &amp; VLOOKUP($C333,projectList[],39,0) &amp; IF($F333="N/A",""," FL ") &amp;VLOOKUP($C333,projectList[],40,0),$P333)))</f>
        <v/>
      </c>
      <c r="H333" s="100" t="str">
        <f ca="1">IF($A333="","",VLOOKUP($C333,projectList[],5,0))</f>
        <v/>
      </c>
      <c r="I333" s="114"/>
      <c r="J333" s="68"/>
      <c r="K333" s="68"/>
      <c r="L333" s="68"/>
      <c r="M333" s="68"/>
      <c r="N333" s="68"/>
      <c r="O333" s="68"/>
      <c r="P333" s="68"/>
      <c r="Q333" s="38" t="str">
        <f ca="1">IF(generic[[#This Row],[JOB '#]]="","",VLOOKUP(generic[[#This Row],[JOB '#]],projectList[],4,0))</f>
        <v/>
      </c>
      <c r="T333"/>
    </row>
    <row r="334" spans="1:20" s="8" customFormat="1" ht="69.95" customHeight="1" x14ac:dyDescent="0.2">
      <c r="A334" s="99" t="str">
        <f ca="1">Data!H334</f>
        <v/>
      </c>
      <c r="B334" s="99" t="str">
        <f ca="1">Data!I334</f>
        <v/>
      </c>
      <c r="C334" s="99" t="str">
        <f ca="1">Data!J334</f>
        <v/>
      </c>
      <c r="D334" s="99" t="str">
        <f ca="1">IF($C334="","",VLOOKUP($C334,projectList[],2,0))</f>
        <v/>
      </c>
      <c r="E334" s="99" t="str">
        <f ca="1">IF($C334="","",VLOOKUP($C334,projectList[],3,0))</f>
        <v/>
      </c>
      <c r="F334" s="99" t="str">
        <f ca="1">UPPER(IF($C334="","",
IF(OR($C334="DOWN",$C334="PARK",$C334="VACA",$C334="OFF",$C334="CC"),$C334,
IF($I334="","FULL LOAD OF ",IF(ISNUMBER($I334),$I334&amp;" TONS OF ","FULL LOAD OF "))&amp;
IF($J334="",VLOOKUP($C334,projectList[],4,0),$J334)&amp;
IF($K334="",""," - PO # "&amp;$K334)&amp;
IF($L334="",""," - "&amp;$L334)&amp;
IF($M334="",""," - LOT: "&amp;$M334)&amp;
IF($N334="","",", QTY: "&amp;$N334&amp;" TONS")&amp;
IF($O334="",""," - CONTACT: "&amp;$O334)
)))</f>
        <v/>
      </c>
      <c r="G334" s="99" t="str">
        <f ca="1">UPPER(IF($C334="","",IF($P334="",VLOOKUP($C334,projectList[],38,0) &amp; " " &amp; VLOOKUP($C334,projectList[],39,0) &amp; IF($F334="N/A",""," FL ") &amp;VLOOKUP($C334,projectList[],40,0),$P334)))</f>
        <v/>
      </c>
      <c r="H334" s="100" t="str">
        <f ca="1">IF($A334="","",VLOOKUP($C334,projectList[],5,0))</f>
        <v/>
      </c>
      <c r="I334" s="114"/>
      <c r="J334" s="68"/>
      <c r="K334" s="68"/>
      <c r="L334" s="68"/>
      <c r="M334" s="68"/>
      <c r="N334" s="68"/>
      <c r="O334" s="68"/>
      <c r="P334" s="68"/>
      <c r="Q334" s="38" t="str">
        <f ca="1">IF(generic[[#This Row],[JOB '#]]="","",VLOOKUP(generic[[#This Row],[JOB '#]],projectList[],4,0))</f>
        <v/>
      </c>
      <c r="T334"/>
    </row>
    <row r="335" spans="1:20" s="8" customFormat="1" ht="69.95" customHeight="1" x14ac:dyDescent="0.2">
      <c r="A335" s="99" t="str">
        <f ca="1">Data!H335</f>
        <v/>
      </c>
      <c r="B335" s="99" t="str">
        <f ca="1">Data!I335</f>
        <v/>
      </c>
      <c r="C335" s="99" t="str">
        <f ca="1">Data!J335</f>
        <v/>
      </c>
      <c r="D335" s="99" t="str">
        <f ca="1">IF($C335="","",VLOOKUP($C335,projectList[],2,0))</f>
        <v/>
      </c>
      <c r="E335" s="99" t="str">
        <f ca="1">IF($C335="","",VLOOKUP($C335,projectList[],3,0))</f>
        <v/>
      </c>
      <c r="F335" s="99" t="str">
        <f ca="1">UPPER(IF($C335="","",
IF(OR($C335="DOWN",$C335="PARK",$C335="VACA",$C335="OFF",$C335="CC"),$C335,
IF($I335="","FULL LOAD OF ",IF(ISNUMBER($I335),$I335&amp;" TONS OF ","FULL LOAD OF "))&amp;
IF($J335="",VLOOKUP($C335,projectList[],4,0),$J335)&amp;
IF($K335="",""," - PO # "&amp;$K335)&amp;
IF($L335="",""," - "&amp;$L335)&amp;
IF($M335="",""," - LOT: "&amp;$M335)&amp;
IF($N335="","",", QTY: "&amp;$N335&amp;" TONS")&amp;
IF($O335="",""," - CONTACT: "&amp;$O335)
)))</f>
        <v/>
      </c>
      <c r="G335" s="99" t="str">
        <f ca="1">UPPER(IF($C335="","",IF($P335="",VLOOKUP($C335,projectList[],38,0) &amp; " " &amp; VLOOKUP($C335,projectList[],39,0) &amp; IF($F335="N/A",""," FL ") &amp;VLOOKUP($C335,projectList[],40,0),$P335)))</f>
        <v/>
      </c>
      <c r="H335" s="100" t="str">
        <f ca="1">IF($A335="","",VLOOKUP($C335,projectList[],5,0))</f>
        <v/>
      </c>
      <c r="I335" s="114"/>
      <c r="J335" s="68"/>
      <c r="K335" s="68"/>
      <c r="L335" s="68"/>
      <c r="M335" s="68"/>
      <c r="N335" s="68"/>
      <c r="O335" s="68"/>
      <c r="P335" s="68"/>
      <c r="Q335" s="38" t="str">
        <f ca="1">IF(generic[[#This Row],[JOB '#]]="","",VLOOKUP(generic[[#This Row],[JOB '#]],projectList[],4,0))</f>
        <v/>
      </c>
      <c r="T335"/>
    </row>
    <row r="336" spans="1:20" s="8" customFormat="1" ht="69.95" customHeight="1" x14ac:dyDescent="0.2">
      <c r="A336" s="99" t="str">
        <f ca="1">Data!H336</f>
        <v/>
      </c>
      <c r="B336" s="99" t="str">
        <f ca="1">Data!I336</f>
        <v/>
      </c>
      <c r="C336" s="99" t="str">
        <f ca="1">Data!J336</f>
        <v/>
      </c>
      <c r="D336" s="99" t="str">
        <f ca="1">IF($C336="","",VLOOKUP($C336,projectList[],2,0))</f>
        <v/>
      </c>
      <c r="E336" s="99" t="str">
        <f ca="1">IF($C336="","",VLOOKUP($C336,projectList[],3,0))</f>
        <v/>
      </c>
      <c r="F336" s="99" t="str">
        <f ca="1">UPPER(IF($C336="","",
IF(OR($C336="DOWN",$C336="PARK",$C336="VACA",$C336="OFF",$C336="CC"),$C336,
IF($I336="","FULL LOAD OF ",IF(ISNUMBER($I336),$I336&amp;" TONS OF ","FULL LOAD OF "))&amp;
IF($J336="",VLOOKUP($C336,projectList[],4,0),$J336)&amp;
IF($K336="",""," - PO # "&amp;$K336)&amp;
IF($L336="",""," - "&amp;$L336)&amp;
IF($M336="",""," - LOT: "&amp;$M336)&amp;
IF($N336="","",", QTY: "&amp;$N336&amp;" TONS")&amp;
IF($O336="",""," - CONTACT: "&amp;$O336)
)))</f>
        <v/>
      </c>
      <c r="G336" s="99" t="str">
        <f ca="1">UPPER(IF($C336="","",IF($P336="",VLOOKUP($C336,projectList[],38,0) &amp; " " &amp; VLOOKUP($C336,projectList[],39,0) &amp; IF($F336="N/A",""," FL ") &amp;VLOOKUP($C336,projectList[],40,0),$P336)))</f>
        <v/>
      </c>
      <c r="H336" s="100" t="str">
        <f ca="1">IF($A336="","",VLOOKUP($C336,projectList[],5,0))</f>
        <v/>
      </c>
      <c r="I336" s="114"/>
      <c r="J336" s="68"/>
      <c r="K336" s="68"/>
      <c r="L336" s="68"/>
      <c r="M336" s="68"/>
      <c r="N336" s="68"/>
      <c r="O336" s="68"/>
      <c r="P336" s="68"/>
      <c r="Q336" s="38" t="str">
        <f ca="1">IF(generic[[#This Row],[JOB '#]]="","",VLOOKUP(generic[[#This Row],[JOB '#]],projectList[],4,0))</f>
        <v/>
      </c>
      <c r="T336"/>
    </row>
    <row r="337" spans="1:20" s="8" customFormat="1" ht="69.95" customHeight="1" x14ac:dyDescent="0.2">
      <c r="A337" s="99" t="str">
        <f ca="1">Data!H337</f>
        <v/>
      </c>
      <c r="B337" s="99" t="str">
        <f ca="1">Data!I337</f>
        <v/>
      </c>
      <c r="C337" s="99" t="str">
        <f ca="1">Data!J337</f>
        <v/>
      </c>
      <c r="D337" s="99" t="str">
        <f ca="1">IF($C337="","",VLOOKUP($C337,projectList[],2,0))</f>
        <v/>
      </c>
      <c r="E337" s="99" t="str">
        <f ca="1">IF($C337="","",VLOOKUP($C337,projectList[],3,0))</f>
        <v/>
      </c>
      <c r="F337" s="99" t="str">
        <f ca="1">UPPER(IF($C337="","",
IF(OR($C337="DOWN",$C337="PARK",$C337="VACA",$C337="OFF",$C337="CC"),$C337,
IF($I337="","FULL LOAD OF ",IF(ISNUMBER($I337),$I337&amp;" TONS OF ","FULL LOAD OF "))&amp;
IF($J337="",VLOOKUP($C337,projectList[],4,0),$J337)&amp;
IF($K337="",""," - PO # "&amp;$K337)&amp;
IF($L337="",""," - "&amp;$L337)&amp;
IF($M337="",""," - LOT: "&amp;$M337)&amp;
IF($N337="","",", QTY: "&amp;$N337&amp;" TONS")&amp;
IF($O337="",""," - CONTACT: "&amp;$O337)
)))</f>
        <v/>
      </c>
      <c r="G337" s="99" t="str">
        <f ca="1">UPPER(IF($C337="","",IF($P337="",VLOOKUP($C337,projectList[],38,0) &amp; " " &amp; VLOOKUP($C337,projectList[],39,0) &amp; IF($F337="N/A",""," FL ") &amp;VLOOKUP($C337,projectList[],40,0),$P337)))</f>
        <v/>
      </c>
      <c r="H337" s="100" t="str">
        <f ca="1">IF($A337="","",VLOOKUP($C337,projectList[],5,0))</f>
        <v/>
      </c>
      <c r="I337" s="114"/>
      <c r="J337" s="68"/>
      <c r="K337" s="68"/>
      <c r="L337" s="68"/>
      <c r="M337" s="68"/>
      <c r="N337" s="68"/>
      <c r="O337" s="68"/>
      <c r="P337" s="68"/>
      <c r="Q337" s="38" t="str">
        <f ca="1">IF(generic[[#This Row],[JOB '#]]="","",VLOOKUP(generic[[#This Row],[JOB '#]],projectList[],4,0))</f>
        <v/>
      </c>
      <c r="T337"/>
    </row>
    <row r="338" spans="1:20" s="8" customFormat="1" ht="69.95" customHeight="1" x14ac:dyDescent="0.2">
      <c r="A338" s="99" t="str">
        <f ca="1">Data!H338</f>
        <v/>
      </c>
      <c r="B338" s="99" t="str">
        <f ca="1">Data!I338</f>
        <v/>
      </c>
      <c r="C338" s="99" t="str">
        <f ca="1">Data!J338</f>
        <v/>
      </c>
      <c r="D338" s="99" t="str">
        <f ca="1">IF($C338="","",VLOOKUP($C338,projectList[],2,0))</f>
        <v/>
      </c>
      <c r="E338" s="99" t="str">
        <f ca="1">IF($C338="","",VLOOKUP($C338,projectList[],3,0))</f>
        <v/>
      </c>
      <c r="F338" s="99" t="str">
        <f ca="1">UPPER(IF($C338="","",
IF(OR($C338="DOWN",$C338="PARK",$C338="VACA",$C338="OFF",$C338="CC"),$C338,
IF($I338="","FULL LOAD OF ",IF(ISNUMBER($I338),$I338&amp;" TONS OF ","FULL LOAD OF "))&amp;
IF($J338="",VLOOKUP($C338,projectList[],4,0),$J338)&amp;
IF($K338="",""," - PO # "&amp;$K338)&amp;
IF($L338="",""," - "&amp;$L338)&amp;
IF($M338="",""," - LOT: "&amp;$M338)&amp;
IF($N338="","",", QTY: "&amp;$N338&amp;" TONS")&amp;
IF($O338="",""," - CONTACT: "&amp;$O338)
)))</f>
        <v/>
      </c>
      <c r="G338" s="99" t="str">
        <f ca="1">UPPER(IF($C338="","",IF($P338="",VLOOKUP($C338,projectList[],38,0) &amp; " " &amp; VLOOKUP($C338,projectList[],39,0) &amp; IF($F338="N/A",""," FL ") &amp;VLOOKUP($C338,projectList[],40,0),$P338)))</f>
        <v/>
      </c>
      <c r="H338" s="100" t="str">
        <f ca="1">IF($A338="","",VLOOKUP($C338,projectList[],5,0))</f>
        <v/>
      </c>
      <c r="I338" s="114"/>
      <c r="J338" s="68"/>
      <c r="K338" s="68"/>
      <c r="L338" s="68"/>
      <c r="M338" s="68"/>
      <c r="N338" s="68"/>
      <c r="O338" s="68"/>
      <c r="P338" s="68"/>
      <c r="Q338" s="38" t="str">
        <f ca="1">IF(generic[[#This Row],[JOB '#]]="","",VLOOKUP(generic[[#This Row],[JOB '#]],projectList[],4,0))</f>
        <v/>
      </c>
      <c r="T338"/>
    </row>
    <row r="339" spans="1:20" s="8" customFormat="1" ht="69.95" customHeight="1" x14ac:dyDescent="0.2">
      <c r="A339" s="99" t="str">
        <f ca="1">Data!H339</f>
        <v/>
      </c>
      <c r="B339" s="99" t="str">
        <f ca="1">Data!I339</f>
        <v/>
      </c>
      <c r="C339" s="99" t="str">
        <f ca="1">Data!J339</f>
        <v/>
      </c>
      <c r="D339" s="99" t="str">
        <f ca="1">IF($C339="","",VLOOKUP($C339,projectList[],2,0))</f>
        <v/>
      </c>
      <c r="E339" s="99" t="str">
        <f ca="1">IF($C339="","",VLOOKUP($C339,projectList[],3,0))</f>
        <v/>
      </c>
      <c r="F339" s="99" t="str">
        <f ca="1">UPPER(IF($C339="","",
IF(OR($C339="DOWN",$C339="PARK",$C339="VACA",$C339="OFF",$C339="CC"),$C339,
IF($I339="","FULL LOAD OF ",IF(ISNUMBER($I339),$I339&amp;" TONS OF ","FULL LOAD OF "))&amp;
IF($J339="",VLOOKUP($C339,projectList[],4,0),$J339)&amp;
IF($K339="",""," - PO # "&amp;$K339)&amp;
IF($L339="",""," - "&amp;$L339)&amp;
IF($M339="",""," - LOT: "&amp;$M339)&amp;
IF($N339="","",", QTY: "&amp;$N339&amp;" TONS")&amp;
IF($O339="",""," - CONTACT: "&amp;$O339)
)))</f>
        <v/>
      </c>
      <c r="G339" s="99" t="str">
        <f ca="1">UPPER(IF($C339="","",IF($P339="",VLOOKUP($C339,projectList[],38,0) &amp; " " &amp; VLOOKUP($C339,projectList[],39,0) &amp; IF($F339="N/A",""," FL ") &amp;VLOOKUP($C339,projectList[],40,0),$P339)))</f>
        <v/>
      </c>
      <c r="H339" s="100" t="str">
        <f ca="1">IF($A339="","",VLOOKUP($C339,projectList[],5,0))</f>
        <v/>
      </c>
      <c r="I339" s="114"/>
      <c r="J339" s="68"/>
      <c r="K339" s="68"/>
      <c r="L339" s="68"/>
      <c r="M339" s="119"/>
      <c r="N339" s="68"/>
      <c r="O339" s="68"/>
      <c r="P339" s="68"/>
      <c r="Q339" s="38" t="str">
        <f ca="1">IF(generic[[#This Row],[JOB '#]]="","",VLOOKUP(generic[[#This Row],[JOB '#]],projectList[],4,0))</f>
        <v/>
      </c>
      <c r="T339"/>
    </row>
    <row r="340" spans="1:20" s="8" customFormat="1" ht="69.95" customHeight="1" x14ac:dyDescent="0.2">
      <c r="A340" s="99" t="str">
        <f ca="1">Data!H340</f>
        <v/>
      </c>
      <c r="B340" s="99" t="str">
        <f ca="1">Data!I340</f>
        <v/>
      </c>
      <c r="C340" s="99" t="str">
        <f ca="1">Data!J340</f>
        <v/>
      </c>
      <c r="D340" s="99" t="str">
        <f ca="1">IF($C340="","",VLOOKUP($C340,projectList[],2,0))</f>
        <v/>
      </c>
      <c r="E340" s="99" t="str">
        <f ca="1">IF($C340="","",VLOOKUP($C340,projectList[],3,0))</f>
        <v/>
      </c>
      <c r="F340" s="99" t="str">
        <f ca="1">UPPER(IF($C340="","",
IF(OR($C340="DOWN",$C340="PARK",$C340="VACA",$C340="OFF",$C340="CC"),$C340,
IF($I340="","FULL LOAD OF ",IF(ISNUMBER($I340),$I340&amp;" TONS OF ","FULL LOAD OF "))&amp;
IF($J340="",VLOOKUP($C340,projectList[],4,0),$J340)&amp;
IF($K340="",""," - PO # "&amp;$K340)&amp;
IF($L340="",""," - "&amp;$L340)&amp;
IF($M340="",""," - LOT: "&amp;$M340)&amp;
IF($N340="","",", QTY: "&amp;$N340&amp;" TONS")&amp;
IF($O340="",""," - CONTACT: "&amp;$O340)
)))</f>
        <v/>
      </c>
      <c r="G340" s="99" t="str">
        <f ca="1">UPPER(IF($C340="","",IF($P340="",VLOOKUP($C340,projectList[],38,0) &amp; " " &amp; VLOOKUP($C340,projectList[],39,0) &amp; IF($F340="N/A",""," FL ") &amp;VLOOKUP($C340,projectList[],40,0),$P340)))</f>
        <v/>
      </c>
      <c r="H340" s="100" t="str">
        <f ca="1">IF($A340="","",VLOOKUP($C340,projectList[],5,0))</f>
        <v/>
      </c>
      <c r="I340" s="114"/>
      <c r="J340" s="68"/>
      <c r="K340" s="68"/>
      <c r="L340" s="68"/>
      <c r="M340" s="68"/>
      <c r="N340" s="68"/>
      <c r="O340" s="68"/>
      <c r="P340" s="68"/>
      <c r="Q340" s="38" t="str">
        <f ca="1">IF(generic[[#This Row],[JOB '#]]="","",VLOOKUP(generic[[#This Row],[JOB '#]],projectList[],4,0))</f>
        <v/>
      </c>
      <c r="T340"/>
    </row>
    <row r="341" spans="1:20" s="8" customFormat="1" ht="69.95" customHeight="1" x14ac:dyDescent="0.2">
      <c r="A341" s="99" t="str">
        <f ca="1">Data!H341</f>
        <v/>
      </c>
      <c r="B341" s="99" t="str">
        <f ca="1">Data!I341</f>
        <v/>
      </c>
      <c r="C341" s="99" t="str">
        <f ca="1">Data!J341</f>
        <v/>
      </c>
      <c r="D341" s="99" t="str">
        <f ca="1">IF($C341="","",VLOOKUP($C341,projectList[],2,0))</f>
        <v/>
      </c>
      <c r="E341" s="99" t="str">
        <f ca="1">IF($C341="","",VLOOKUP($C341,projectList[],3,0))</f>
        <v/>
      </c>
      <c r="F341" s="99" t="str">
        <f ca="1">UPPER(IF($C341="","",
IF(OR($C341="DOWN",$C341="PARK",$C341="VACA",$C341="OFF",$C341="CC"),$C341,
IF($I341="","FULL LOAD OF ",IF(ISNUMBER($I341),$I341&amp;" TONS OF ","FULL LOAD OF "))&amp;
IF($J341="",VLOOKUP($C341,projectList[],4,0),$J341)&amp;
IF($K341="",""," - PO # "&amp;$K341)&amp;
IF($L341="",""," - "&amp;$L341)&amp;
IF($M341="",""," - LOT: "&amp;$M341)&amp;
IF($N341="","",", QTY: "&amp;$N341&amp;" TONS")&amp;
IF($O341="",""," - CONTACT: "&amp;$O341)
)))</f>
        <v/>
      </c>
      <c r="G341" s="99" t="str">
        <f ca="1">UPPER(IF($C341="","",IF($P341="",VLOOKUP($C341,projectList[],38,0) &amp; " " &amp; VLOOKUP($C341,projectList[],39,0) &amp; IF($F341="N/A",""," FL ") &amp;VLOOKUP($C341,projectList[],40,0),$P341)))</f>
        <v/>
      </c>
      <c r="H341" s="100" t="str">
        <f ca="1">IF($A341="","",VLOOKUP($C341,projectList[],5,0))</f>
        <v/>
      </c>
      <c r="I341" s="114"/>
      <c r="J341" s="68"/>
      <c r="K341" s="68"/>
      <c r="L341" s="68"/>
      <c r="M341" s="68"/>
      <c r="N341" s="68"/>
      <c r="O341" s="68"/>
      <c r="P341" s="68"/>
      <c r="Q341" s="38" t="str">
        <f ca="1">IF(generic[[#This Row],[JOB '#]]="","",VLOOKUP(generic[[#This Row],[JOB '#]],projectList[],4,0))</f>
        <v/>
      </c>
      <c r="T341"/>
    </row>
    <row r="342" spans="1:20" s="8" customFormat="1" ht="69.95" customHeight="1" x14ac:dyDescent="0.2">
      <c r="A342" s="99" t="str">
        <f ca="1">Data!H342</f>
        <v/>
      </c>
      <c r="B342" s="99" t="str">
        <f ca="1">Data!I342</f>
        <v/>
      </c>
      <c r="C342" s="99" t="str">
        <f ca="1">Data!J342</f>
        <v/>
      </c>
      <c r="D342" s="99" t="str">
        <f ca="1">IF($C342="","",VLOOKUP($C342,projectList[],2,0))</f>
        <v/>
      </c>
      <c r="E342" s="99" t="str">
        <f ca="1">IF($C342="","",VLOOKUP($C342,projectList[],3,0))</f>
        <v/>
      </c>
      <c r="F342" s="99" t="str">
        <f ca="1">UPPER(IF($C342="","",
IF(OR($C342="DOWN",$C342="PARK",$C342="VACA",$C342="OFF",$C342="CC"),$C342,
IF($I342="","FULL LOAD OF ",IF(ISNUMBER($I342),$I342&amp;" TONS OF ","FULL LOAD OF "))&amp;
IF($J342="",VLOOKUP($C342,projectList[],4,0),$J342)&amp;
IF($K342="",""," - PO # "&amp;$K342)&amp;
IF($L342="",""," - "&amp;$L342)&amp;
IF($M342="",""," - LOT: "&amp;$M342)&amp;
IF($N342="","",", QTY: "&amp;$N342&amp;" TONS")&amp;
IF($O342="",""," - CONTACT: "&amp;$O342)
)))</f>
        <v/>
      </c>
      <c r="G342" s="99" t="str">
        <f ca="1">UPPER(IF($C342="","",IF($P342="",VLOOKUP($C342,projectList[],38,0) &amp; " " &amp; VLOOKUP($C342,projectList[],39,0) &amp; IF($F342="N/A",""," FL ") &amp;VLOOKUP($C342,projectList[],40,0),$P342)))</f>
        <v/>
      </c>
      <c r="H342" s="100" t="str">
        <f ca="1">IF($A342="","",VLOOKUP($C342,projectList[],5,0))</f>
        <v/>
      </c>
      <c r="I342" s="114"/>
      <c r="J342" s="68"/>
      <c r="K342" s="68"/>
      <c r="L342" s="68"/>
      <c r="M342" s="68"/>
      <c r="N342" s="68"/>
      <c r="O342" s="68"/>
      <c r="P342" s="68"/>
      <c r="Q342" s="38" t="str">
        <f ca="1">IF(generic[[#This Row],[JOB '#]]="","",VLOOKUP(generic[[#This Row],[JOB '#]],projectList[],4,0))</f>
        <v/>
      </c>
      <c r="T342"/>
    </row>
    <row r="343" spans="1:20" s="8" customFormat="1" ht="69.95" customHeight="1" x14ac:dyDescent="0.2">
      <c r="A343" s="99" t="str">
        <f ca="1">Data!H343</f>
        <v/>
      </c>
      <c r="B343" s="99" t="str">
        <f ca="1">Data!I343</f>
        <v/>
      </c>
      <c r="C343" s="99" t="str">
        <f ca="1">Data!J343</f>
        <v/>
      </c>
      <c r="D343" s="99" t="str">
        <f ca="1">IF($C343="","",VLOOKUP($C343,projectList[],2,0))</f>
        <v/>
      </c>
      <c r="E343" s="99" t="str">
        <f ca="1">IF($C343="","",VLOOKUP($C343,projectList[],3,0))</f>
        <v/>
      </c>
      <c r="F343" s="99" t="str">
        <f ca="1">UPPER(IF($C343="","",
IF(OR($C343="DOWN",$C343="PARK",$C343="VACA",$C343="OFF",$C343="CC"),$C343,
IF($I343="","FULL LOAD OF ",IF(ISNUMBER($I343),$I343&amp;" TONS OF ","FULL LOAD OF "))&amp;
IF($J343="",VLOOKUP($C343,projectList[],4,0),$J343)&amp;
IF($K343="",""," - PO # "&amp;$K343)&amp;
IF($L343="",""," - "&amp;$L343)&amp;
IF($M343="",""," - LOT: "&amp;$M343)&amp;
IF($N343="","",", QTY: "&amp;$N343&amp;" TONS")&amp;
IF($O343="",""," - CONTACT: "&amp;$O343)
)))</f>
        <v/>
      </c>
      <c r="G343" s="99" t="str">
        <f ca="1">UPPER(IF($C343="","",IF($P343="",VLOOKUP($C343,projectList[],38,0) &amp; " " &amp; VLOOKUP($C343,projectList[],39,0) &amp; IF($F343="N/A",""," FL ") &amp;VLOOKUP($C343,projectList[],40,0),$P343)))</f>
        <v/>
      </c>
      <c r="H343" s="100" t="str">
        <f ca="1">IF($A343="","",VLOOKUP($C343,projectList[],5,0))</f>
        <v/>
      </c>
      <c r="I343" s="114"/>
      <c r="J343" s="68"/>
      <c r="K343" s="68"/>
      <c r="L343" s="68"/>
      <c r="M343" s="68"/>
      <c r="N343" s="68"/>
      <c r="O343" s="68"/>
      <c r="P343" s="68"/>
      <c r="Q343" s="38" t="str">
        <f ca="1">IF(generic[[#This Row],[JOB '#]]="","",VLOOKUP(generic[[#This Row],[JOB '#]],projectList[],4,0))</f>
        <v/>
      </c>
      <c r="T343"/>
    </row>
    <row r="344" spans="1:20" s="8" customFormat="1" ht="69.95" customHeight="1" x14ac:dyDescent="0.2">
      <c r="A344" s="99" t="str">
        <f ca="1">Data!H344</f>
        <v/>
      </c>
      <c r="B344" s="99" t="str">
        <f ca="1">Data!I344</f>
        <v/>
      </c>
      <c r="C344" s="99" t="str">
        <f ca="1">Data!J344</f>
        <v/>
      </c>
      <c r="D344" s="99" t="str">
        <f ca="1">IF($C344="","",VLOOKUP($C344,projectList[],2,0))</f>
        <v/>
      </c>
      <c r="E344" s="99" t="str">
        <f ca="1">IF($C344="","",VLOOKUP($C344,projectList[],3,0))</f>
        <v/>
      </c>
      <c r="F344" s="99" t="str">
        <f ca="1">UPPER(IF($C344="","",
IF(OR($C344="DOWN",$C344="PARK",$C344="VACA",$C344="OFF",$C344="CC"),$C344,
IF($I344="","FULL LOAD OF ",IF(ISNUMBER($I344),$I344&amp;" TONS OF ","FULL LOAD OF "))&amp;
IF($J344="",VLOOKUP($C344,projectList[],4,0),$J344)&amp;
IF($K344="",""," - PO # "&amp;$K344)&amp;
IF($L344="",""," - "&amp;$L344)&amp;
IF($M344="",""," - LOT: "&amp;$M344)&amp;
IF($N344="","",", QTY: "&amp;$N344&amp;" TONS")&amp;
IF($O344="",""," - CONTACT: "&amp;$O344)
)))</f>
        <v/>
      </c>
      <c r="G344" s="99" t="str">
        <f ca="1">UPPER(IF($C344="","",IF($P344="",VLOOKUP($C344,projectList[],38,0) &amp; " " &amp; VLOOKUP($C344,projectList[],39,0) &amp; IF($F344="N/A",""," FL ") &amp;VLOOKUP($C344,projectList[],40,0),$P344)))</f>
        <v/>
      </c>
      <c r="H344" s="100" t="str">
        <f ca="1">IF($A344="","",VLOOKUP($C344,projectList[],5,0))</f>
        <v/>
      </c>
      <c r="I344" s="114"/>
      <c r="J344" s="68"/>
      <c r="K344" s="68"/>
      <c r="L344" s="68"/>
      <c r="M344" s="68"/>
      <c r="N344" s="68"/>
      <c r="O344" s="68"/>
      <c r="P344" s="68"/>
      <c r="Q344" s="38" t="str">
        <f ca="1">IF(generic[[#This Row],[JOB '#]]="","",VLOOKUP(generic[[#This Row],[JOB '#]],projectList[],4,0))</f>
        <v/>
      </c>
      <c r="T344"/>
    </row>
    <row r="345" spans="1:20" s="8" customFormat="1" ht="69.95" customHeight="1" x14ac:dyDescent="0.2">
      <c r="A345" s="99" t="str">
        <f ca="1">Data!H345</f>
        <v/>
      </c>
      <c r="B345" s="99" t="str">
        <f ca="1">Data!I345</f>
        <v/>
      </c>
      <c r="C345" s="99" t="str">
        <f ca="1">Data!J345</f>
        <v/>
      </c>
      <c r="D345" s="99" t="str">
        <f ca="1">IF($C345="","",VLOOKUP($C345,projectList[],2,0))</f>
        <v/>
      </c>
      <c r="E345" s="99" t="str">
        <f ca="1">IF($C345="","",VLOOKUP($C345,projectList[],3,0))</f>
        <v/>
      </c>
      <c r="F345" s="99" t="str">
        <f ca="1">UPPER(IF($C345="","",
IF(OR($C345="DOWN",$C345="PARK",$C345="VACA",$C345="OFF",$C345="CC"),$C345,
IF($I345="","FULL LOAD OF ",IF(ISNUMBER($I345),$I345&amp;" TONS OF ","FULL LOAD OF "))&amp;
IF($J345="",VLOOKUP($C345,projectList[],4,0),$J345)&amp;
IF($K345="",""," - PO # "&amp;$K345)&amp;
IF($L345="",""," - "&amp;$L345)&amp;
IF($M345="",""," - LOT: "&amp;$M345)&amp;
IF($N345="","",", QTY: "&amp;$N345&amp;" TONS")&amp;
IF($O345="",""," - CONTACT: "&amp;$O345)
)))</f>
        <v/>
      </c>
      <c r="G345" s="99" t="str">
        <f ca="1">UPPER(IF($C345="","",IF($P345="",VLOOKUP($C345,projectList[],38,0) &amp; " " &amp; VLOOKUP($C345,projectList[],39,0) &amp; IF($F345="N/A",""," FL ") &amp;VLOOKUP($C345,projectList[],40,0),$P345)))</f>
        <v/>
      </c>
      <c r="H345" s="100" t="str">
        <f ca="1">IF($A345="","",VLOOKUP($C345,projectList[],5,0))</f>
        <v/>
      </c>
      <c r="I345" s="114"/>
      <c r="J345" s="68"/>
      <c r="K345" s="68"/>
      <c r="L345" s="68"/>
      <c r="M345" s="68"/>
      <c r="N345" s="68"/>
      <c r="O345" s="68"/>
      <c r="P345" s="68"/>
      <c r="Q345" s="38" t="str">
        <f ca="1">IF(generic[[#This Row],[JOB '#]]="","",VLOOKUP(generic[[#This Row],[JOB '#]],projectList[],4,0))</f>
        <v/>
      </c>
      <c r="T345"/>
    </row>
    <row r="346" spans="1:20" s="8" customFormat="1" ht="69.95" customHeight="1" x14ac:dyDescent="0.2">
      <c r="A346" s="99" t="str">
        <f ca="1">Data!H346</f>
        <v/>
      </c>
      <c r="B346" s="99" t="str">
        <f ca="1">Data!I346</f>
        <v/>
      </c>
      <c r="C346" s="99" t="str">
        <f ca="1">Data!J346</f>
        <v/>
      </c>
      <c r="D346" s="99" t="str">
        <f ca="1">IF($C346="","",VLOOKUP($C346,projectList[],2,0))</f>
        <v/>
      </c>
      <c r="E346" s="99" t="str">
        <f ca="1">IF($C346="","",VLOOKUP($C346,projectList[],3,0))</f>
        <v/>
      </c>
      <c r="F346" s="99" t="str">
        <f ca="1">UPPER(IF($C346="","",
IF(OR($C346="DOWN",$C346="PARK",$C346="VACA",$C346="OFF",$C346="CC"),$C346,
IF($I346="","FULL LOAD OF ",IF(ISNUMBER($I346),$I346&amp;" TONS OF ","FULL LOAD OF "))&amp;
IF($J346="",VLOOKUP($C346,projectList[],4,0),$J346)&amp;
IF($K346="",""," - PO # "&amp;$K346)&amp;
IF($L346="",""," - "&amp;$L346)&amp;
IF($M346="",""," - LOT: "&amp;$M346)&amp;
IF($N346="","",", QTY: "&amp;$N346&amp;" TONS")&amp;
IF($O346="",""," - CONTACT: "&amp;$O346)
)))</f>
        <v/>
      </c>
      <c r="G346" s="99" t="str">
        <f ca="1">UPPER(IF($C346="","",IF($P346="",VLOOKUP($C346,projectList[],38,0) &amp; " " &amp; VLOOKUP($C346,projectList[],39,0) &amp; IF($F346="N/A",""," FL ") &amp;VLOOKUP($C346,projectList[],40,0),$P346)))</f>
        <v/>
      </c>
      <c r="H346" s="100" t="str">
        <f ca="1">IF($A346="","",VLOOKUP($C346,projectList[],5,0))</f>
        <v/>
      </c>
      <c r="I346" s="114"/>
      <c r="J346" s="68"/>
      <c r="K346" s="68"/>
      <c r="L346" s="68"/>
      <c r="M346" s="68"/>
      <c r="N346" s="68"/>
      <c r="O346" s="68"/>
      <c r="P346" s="68"/>
      <c r="Q346" s="38" t="str">
        <f ca="1">IF(generic[[#This Row],[JOB '#]]="","",VLOOKUP(generic[[#This Row],[JOB '#]],projectList[],4,0))</f>
        <v/>
      </c>
      <c r="T346"/>
    </row>
    <row r="347" spans="1:20" s="8" customFormat="1" ht="69.95" customHeight="1" x14ac:dyDescent="0.2">
      <c r="A347" s="99" t="str">
        <f ca="1">Data!H347</f>
        <v/>
      </c>
      <c r="B347" s="99" t="str">
        <f ca="1">Data!I347</f>
        <v/>
      </c>
      <c r="C347" s="99" t="str">
        <f ca="1">Data!J347</f>
        <v/>
      </c>
      <c r="D347" s="99" t="str">
        <f ca="1">IF($C347="","",VLOOKUP($C347,projectList[],2,0))</f>
        <v/>
      </c>
      <c r="E347" s="99" t="str">
        <f ca="1">IF($C347="","",VLOOKUP($C347,projectList[],3,0))</f>
        <v/>
      </c>
      <c r="F347" s="99" t="str">
        <f ca="1">UPPER(IF($C347="","",
IF(OR($C347="DOWN",$C347="PARK",$C347="VACA",$C347="OFF",$C347="CC"),$C347,
IF($I347="","FULL LOAD OF ",IF(ISNUMBER($I347),$I347&amp;" TONS OF ","FULL LOAD OF "))&amp;
IF($J347="",VLOOKUP($C347,projectList[],4,0),$J347)&amp;
IF($K347="",""," - PO # "&amp;$K347)&amp;
IF($L347="",""," - "&amp;$L347)&amp;
IF($M347="",""," - LOT: "&amp;$M347)&amp;
IF($N347="","",", QTY: "&amp;$N347&amp;" TONS")&amp;
IF($O347="",""," - CONTACT: "&amp;$O347)
)))</f>
        <v/>
      </c>
      <c r="G347" s="99" t="str">
        <f ca="1">UPPER(IF($C347="","",IF($P347="",VLOOKUP($C347,projectList[],38,0) &amp; " " &amp; VLOOKUP($C347,projectList[],39,0) &amp; IF($F347="N/A",""," FL ") &amp;VLOOKUP($C347,projectList[],40,0),$P347)))</f>
        <v/>
      </c>
      <c r="H347" s="100" t="str">
        <f ca="1">IF($A347="","",VLOOKUP($C347,projectList[],5,0))</f>
        <v/>
      </c>
      <c r="I347" s="114"/>
      <c r="J347" s="68"/>
      <c r="K347" s="68"/>
      <c r="L347" s="68"/>
      <c r="M347" s="68"/>
      <c r="N347" s="68"/>
      <c r="O347" s="68"/>
      <c r="P347" s="68"/>
      <c r="Q347" s="38" t="str">
        <f ca="1">IF(generic[[#This Row],[JOB '#]]="","",VLOOKUP(generic[[#This Row],[JOB '#]],projectList[],4,0))</f>
        <v/>
      </c>
      <c r="T347"/>
    </row>
    <row r="348" spans="1:20" s="8" customFormat="1" ht="69.95" customHeight="1" x14ac:dyDescent="0.2">
      <c r="A348" s="99" t="str">
        <f ca="1">Data!H348</f>
        <v/>
      </c>
      <c r="B348" s="99" t="str">
        <f ca="1">Data!I348</f>
        <v/>
      </c>
      <c r="C348" s="99" t="str">
        <f ca="1">Data!J348</f>
        <v/>
      </c>
      <c r="D348" s="99" t="str">
        <f ca="1">IF($C348="","",VLOOKUP($C348,projectList[],2,0))</f>
        <v/>
      </c>
      <c r="E348" s="99" t="str">
        <f ca="1">IF($C348="","",VLOOKUP($C348,projectList[],3,0))</f>
        <v/>
      </c>
      <c r="F348" s="99" t="str">
        <f ca="1">UPPER(IF($C348="","",
IF(OR($C348="DOWN",$C348="PARK",$C348="VACA",$C348="OFF",$C348="CC"),$C348,
IF($I348="","FULL LOAD OF ",IF(ISNUMBER($I348),$I348&amp;" TONS OF ","FULL LOAD OF "))&amp;
IF($J348="",VLOOKUP($C348,projectList[],4,0),$J348)&amp;
IF($K348="",""," - PO # "&amp;$K348)&amp;
IF($L348="",""," - "&amp;$L348)&amp;
IF($M348="",""," - LOT: "&amp;$M348)&amp;
IF($N348="","",", QTY: "&amp;$N348&amp;" TONS")&amp;
IF($O348="",""," - CONTACT: "&amp;$O348)
)))</f>
        <v/>
      </c>
      <c r="G348" s="99" t="str">
        <f ca="1">UPPER(IF($C348="","",IF($P348="",VLOOKUP($C348,projectList[],38,0) &amp; " " &amp; VLOOKUP($C348,projectList[],39,0) &amp; IF($F348="N/A",""," FL ") &amp;VLOOKUP($C348,projectList[],40,0),$P348)))</f>
        <v/>
      </c>
      <c r="H348" s="100" t="str">
        <f ca="1">IF($A348="","",VLOOKUP($C348,projectList[],5,0))</f>
        <v/>
      </c>
      <c r="I348" s="114"/>
      <c r="J348" s="68"/>
      <c r="K348" s="68"/>
      <c r="L348" s="68"/>
      <c r="M348" s="68"/>
      <c r="N348" s="68"/>
      <c r="O348" s="68"/>
      <c r="P348" s="68"/>
      <c r="Q348" s="38" t="str">
        <f ca="1">IF(generic[[#This Row],[JOB '#]]="","",VLOOKUP(generic[[#This Row],[JOB '#]],projectList[],4,0))</f>
        <v/>
      </c>
      <c r="T348"/>
    </row>
    <row r="349" spans="1:20" s="8" customFormat="1" ht="69.95" customHeight="1" x14ac:dyDescent="0.2">
      <c r="A349" s="99" t="str">
        <f ca="1">Data!H349</f>
        <v/>
      </c>
      <c r="B349" s="99" t="str">
        <f ca="1">Data!I349</f>
        <v/>
      </c>
      <c r="C349" s="99" t="str">
        <f ca="1">Data!J349</f>
        <v/>
      </c>
      <c r="D349" s="99" t="str">
        <f ca="1">IF($C349="","",VLOOKUP($C349,projectList[],2,0))</f>
        <v/>
      </c>
      <c r="E349" s="99" t="str">
        <f ca="1">IF($C349="","",VLOOKUP($C349,projectList[],3,0))</f>
        <v/>
      </c>
      <c r="F349" s="99" t="str">
        <f ca="1">UPPER(IF($C349="","",
IF(OR($C349="DOWN",$C349="PARK",$C349="VACA",$C349="OFF",$C349="CC"),$C349,
IF($I349="","FULL LOAD OF ",IF(ISNUMBER($I349),$I349&amp;" TONS OF ","FULL LOAD OF "))&amp;
IF($J349="",VLOOKUP($C349,projectList[],4,0),$J349)&amp;
IF($K349="",""," - PO # "&amp;$K349)&amp;
IF($L349="",""," - "&amp;$L349)&amp;
IF($M349="",""," - LOT: "&amp;$M349)&amp;
IF($N349="","",", QTY: "&amp;$N349&amp;" TONS")&amp;
IF($O349="",""," - CONTACT: "&amp;$O349)
)))</f>
        <v/>
      </c>
      <c r="G349" s="99" t="str">
        <f ca="1">UPPER(IF($C349="","",IF($P349="",VLOOKUP($C349,projectList[],38,0) &amp; " " &amp; VLOOKUP($C349,projectList[],39,0) &amp; IF($F349="N/A",""," FL ") &amp;VLOOKUP($C349,projectList[],40,0),$P349)))</f>
        <v/>
      </c>
      <c r="H349" s="100" t="str">
        <f ca="1">IF($A349="","",VLOOKUP($C349,projectList[],5,0))</f>
        <v/>
      </c>
      <c r="I349" s="114"/>
      <c r="J349" s="68"/>
      <c r="K349" s="68"/>
      <c r="L349" s="68"/>
      <c r="M349" s="68"/>
      <c r="N349" s="68"/>
      <c r="O349" s="68"/>
      <c r="P349" s="68"/>
      <c r="Q349" s="38" t="str">
        <f ca="1">IF(generic[[#This Row],[JOB '#]]="","",VLOOKUP(generic[[#This Row],[JOB '#]],projectList[],4,0))</f>
        <v/>
      </c>
      <c r="T349"/>
    </row>
    <row r="350" spans="1:20" s="8" customFormat="1" ht="69.95" customHeight="1" x14ac:dyDescent="0.2">
      <c r="A350" s="99" t="str">
        <f ca="1">Data!H350</f>
        <v/>
      </c>
      <c r="B350" s="99" t="str">
        <f ca="1">Data!I350</f>
        <v/>
      </c>
      <c r="C350" s="99" t="str">
        <f ca="1">Data!J350</f>
        <v/>
      </c>
      <c r="D350" s="99" t="str">
        <f ca="1">IF($C350="","",VLOOKUP($C350,projectList[],2,0))</f>
        <v/>
      </c>
      <c r="E350" s="99" t="str">
        <f ca="1">IF($C350="","",VLOOKUP($C350,projectList[],3,0))</f>
        <v/>
      </c>
      <c r="F350" s="99" t="str">
        <f ca="1">UPPER(IF($C350="","",
IF(OR($C350="DOWN",$C350="PARK",$C350="VACA",$C350="OFF",$C350="CC"),$C350,
IF($I350="","FULL LOAD OF ",IF(ISNUMBER($I350),$I350&amp;" TONS OF ","FULL LOAD OF "))&amp;
IF($J350="",VLOOKUP($C350,projectList[],4,0),$J350)&amp;
IF($K350="",""," - PO # "&amp;$K350)&amp;
IF($L350="",""," - "&amp;$L350)&amp;
IF($M350="",""," - LOT: "&amp;$M350)&amp;
IF($N350="","",", QTY: "&amp;$N350&amp;" TONS")&amp;
IF($O350="",""," - CONTACT: "&amp;$O350)
)))</f>
        <v/>
      </c>
      <c r="G350" s="99" t="str">
        <f ca="1">UPPER(IF($C350="","",IF($P350="",VLOOKUP($C350,projectList[],38,0) &amp; " " &amp; VLOOKUP($C350,projectList[],39,0) &amp; IF($F350="N/A",""," FL ") &amp;VLOOKUP($C350,projectList[],40,0),$P350)))</f>
        <v/>
      </c>
      <c r="H350" s="100" t="str">
        <f ca="1">IF($A350="","",VLOOKUP($C350,projectList[],5,0))</f>
        <v/>
      </c>
      <c r="I350" s="114"/>
      <c r="J350" s="68"/>
      <c r="K350" s="68"/>
      <c r="L350" s="68"/>
      <c r="M350" s="68"/>
      <c r="N350" s="68"/>
      <c r="O350" s="68"/>
      <c r="P350" s="68"/>
      <c r="Q350" s="38" t="str">
        <f ca="1">IF(generic[[#This Row],[JOB '#]]="","",VLOOKUP(generic[[#This Row],[JOB '#]],projectList[],4,0))</f>
        <v/>
      </c>
      <c r="T350"/>
    </row>
    <row r="351" spans="1:20" s="8" customFormat="1" ht="69.95" customHeight="1" x14ac:dyDescent="0.2">
      <c r="A351" s="99" t="str">
        <f ca="1">Data!H351</f>
        <v/>
      </c>
      <c r="B351" s="99" t="str">
        <f ca="1">Data!I351</f>
        <v/>
      </c>
      <c r="C351" s="99" t="str">
        <f ca="1">Data!J351</f>
        <v/>
      </c>
      <c r="D351" s="99" t="str">
        <f ca="1">IF($C351="","",VLOOKUP($C351,projectList[],2,0))</f>
        <v/>
      </c>
      <c r="E351" s="99" t="str">
        <f ca="1">IF($C351="","",VLOOKUP($C351,projectList[],3,0))</f>
        <v/>
      </c>
      <c r="F351" s="99" t="str">
        <f ca="1">UPPER(IF($C351="","",
IF(OR($C351="DOWN",$C351="PARK",$C351="VACA",$C351="OFF",$C351="CC"),$C351,
IF($I351="","FULL LOAD OF ",IF(ISNUMBER($I351),$I351&amp;" TONS OF ","FULL LOAD OF "))&amp;
IF($J351="",VLOOKUP($C351,projectList[],4,0),$J351)&amp;
IF($K351="",""," - PO # "&amp;$K351)&amp;
IF($L351="",""," - "&amp;$L351)&amp;
IF($M351="",""," - LOT: "&amp;$M351)&amp;
IF($N351="","",", QTY: "&amp;$N351&amp;" TONS")&amp;
IF($O351="",""," - CONTACT: "&amp;$O351)
)))</f>
        <v/>
      </c>
      <c r="G351" s="99" t="str">
        <f ca="1">UPPER(IF($C351="","",IF($P351="",VLOOKUP($C351,projectList[],38,0) &amp; " " &amp; VLOOKUP($C351,projectList[],39,0) &amp; IF($F351="N/A",""," FL ") &amp;VLOOKUP($C351,projectList[],40,0),$P351)))</f>
        <v/>
      </c>
      <c r="H351" s="100" t="str">
        <f ca="1">IF($A351="","",VLOOKUP($C351,projectList[],5,0))</f>
        <v/>
      </c>
      <c r="I351" s="114"/>
      <c r="J351" s="68"/>
      <c r="K351" s="68"/>
      <c r="L351" s="68"/>
      <c r="M351" s="68"/>
      <c r="N351" s="68"/>
      <c r="O351" s="68"/>
      <c r="P351" s="68"/>
      <c r="Q351" s="38" t="str">
        <f ca="1">IF(generic[[#This Row],[JOB '#]]="","",VLOOKUP(generic[[#This Row],[JOB '#]],projectList[],4,0))</f>
        <v/>
      </c>
      <c r="T351"/>
    </row>
    <row r="352" spans="1:20" s="8" customFormat="1" ht="69.95" customHeight="1" x14ac:dyDescent="0.2">
      <c r="A352" s="99" t="str">
        <f ca="1">Data!H352</f>
        <v/>
      </c>
      <c r="B352" s="99" t="str">
        <f ca="1">Data!I352</f>
        <v/>
      </c>
      <c r="C352" s="99" t="str">
        <f ca="1">Data!J352</f>
        <v/>
      </c>
      <c r="D352" s="99" t="str">
        <f ca="1">IF($C352="","",VLOOKUP($C352,projectList[],2,0))</f>
        <v/>
      </c>
      <c r="E352" s="99" t="str">
        <f ca="1">IF($C352="","",VLOOKUP($C352,projectList[],3,0))</f>
        <v/>
      </c>
      <c r="F352" s="99" t="str">
        <f ca="1">UPPER(IF($C352="","",
IF(OR($C352="DOWN",$C352="PARK",$C352="VACA",$C352="OFF",$C352="CC"),$C352,
IF($I352="","FULL LOAD OF ",IF(ISNUMBER($I352),$I352&amp;" TONS OF ","FULL LOAD OF "))&amp;
IF($J352="",VLOOKUP($C352,projectList[],4,0),$J352)&amp;
IF($K352="",""," - PO # "&amp;$K352)&amp;
IF($L352="",""," - "&amp;$L352)&amp;
IF($M352="",""," - LOT: "&amp;$M352)&amp;
IF($N352="","",", QTY: "&amp;$N352&amp;" TONS")&amp;
IF($O352="",""," - CONTACT: "&amp;$O352)
)))</f>
        <v/>
      </c>
      <c r="G352" s="99" t="str">
        <f ca="1">UPPER(IF($C352="","",IF($P352="",VLOOKUP($C352,projectList[],38,0) &amp; " " &amp; VLOOKUP($C352,projectList[],39,0) &amp; IF($F352="N/A",""," FL ") &amp;VLOOKUP($C352,projectList[],40,0),$P352)))</f>
        <v/>
      </c>
      <c r="H352" s="100" t="str">
        <f ca="1">IF($A352="","",VLOOKUP($C352,projectList[],5,0))</f>
        <v/>
      </c>
      <c r="I352" s="114"/>
      <c r="J352" s="68"/>
      <c r="K352" s="68"/>
      <c r="L352" s="68"/>
      <c r="M352" s="68"/>
      <c r="N352" s="68"/>
      <c r="O352" s="68"/>
      <c r="P352" s="68"/>
      <c r="Q352" s="38" t="str">
        <f ca="1">IF(generic[[#This Row],[JOB '#]]="","",VLOOKUP(generic[[#This Row],[JOB '#]],projectList[],4,0))</f>
        <v/>
      </c>
      <c r="T352"/>
    </row>
    <row r="353" spans="1:20" s="8" customFormat="1" ht="69.95" customHeight="1" x14ac:dyDescent="0.2">
      <c r="A353" s="99" t="str">
        <f ca="1">Data!H353</f>
        <v/>
      </c>
      <c r="B353" s="99" t="str">
        <f ca="1">Data!I353</f>
        <v/>
      </c>
      <c r="C353" s="99" t="str">
        <f ca="1">Data!J353</f>
        <v/>
      </c>
      <c r="D353" s="99" t="str">
        <f ca="1">IF($C353="","",VLOOKUP($C353,projectList[],2,0))</f>
        <v/>
      </c>
      <c r="E353" s="99" t="str">
        <f ca="1">IF($C353="","",VLOOKUP($C353,projectList[],3,0))</f>
        <v/>
      </c>
      <c r="F353" s="99" t="str">
        <f ca="1">UPPER(IF($C353="","",
IF(OR($C353="DOWN",$C353="PARK",$C353="VACA",$C353="OFF",$C353="CC"),$C353,
IF($I353="","FULL LOAD OF ",IF(ISNUMBER($I353),$I353&amp;" TONS OF ","FULL LOAD OF "))&amp;
IF($J353="",VLOOKUP($C353,projectList[],4,0),$J353)&amp;
IF($K353="",""," - PO # "&amp;$K353)&amp;
IF($L353="",""," - "&amp;$L353)&amp;
IF($M353="",""," - LOT: "&amp;$M353)&amp;
IF($N353="","",", QTY: "&amp;$N353&amp;" TONS")&amp;
IF($O353="",""," - CONTACT: "&amp;$O353)
)))</f>
        <v/>
      </c>
      <c r="G353" s="99" t="str">
        <f ca="1">UPPER(IF($C353="","",IF($P353="",VLOOKUP($C353,projectList[],38,0) &amp; " " &amp; VLOOKUP($C353,projectList[],39,0) &amp; IF($F353="N/A",""," FL ") &amp;VLOOKUP($C353,projectList[],40,0),$P353)))</f>
        <v/>
      </c>
      <c r="H353" s="100" t="str">
        <f ca="1">IF($A353="","",VLOOKUP($C353,projectList[],5,0))</f>
        <v/>
      </c>
      <c r="I353" s="114"/>
      <c r="J353" s="68"/>
      <c r="K353" s="68"/>
      <c r="L353" s="68"/>
      <c r="M353" s="68"/>
      <c r="N353" s="68"/>
      <c r="O353" s="68"/>
      <c r="P353" s="68"/>
      <c r="Q353" s="38" t="str">
        <f ca="1">IF(generic[[#This Row],[JOB '#]]="","",VLOOKUP(generic[[#This Row],[JOB '#]],projectList[],4,0))</f>
        <v/>
      </c>
      <c r="T353"/>
    </row>
    <row r="354" spans="1:20" s="8" customFormat="1" ht="69.95" customHeight="1" x14ac:dyDescent="0.2">
      <c r="A354" s="99" t="str">
        <f ca="1">Data!H354</f>
        <v/>
      </c>
      <c r="B354" s="99" t="str">
        <f ca="1">Data!I354</f>
        <v/>
      </c>
      <c r="C354" s="99" t="str">
        <f ca="1">Data!J354</f>
        <v/>
      </c>
      <c r="D354" s="99" t="str">
        <f ca="1">IF($C354="","",VLOOKUP($C354,projectList[],2,0))</f>
        <v/>
      </c>
      <c r="E354" s="99" t="str">
        <f ca="1">IF($C354="","",VLOOKUP($C354,projectList[],3,0))</f>
        <v/>
      </c>
      <c r="F354" s="99" t="str">
        <f ca="1">UPPER(IF($C354="","",
IF(OR($C354="DOWN",$C354="PARK",$C354="VACA",$C354="OFF",$C354="CC"),$C354,
IF($I354="","FULL LOAD OF ",IF(ISNUMBER($I354),$I354&amp;" TONS OF ","FULL LOAD OF "))&amp;
IF($J354="",VLOOKUP($C354,projectList[],4,0),$J354)&amp;
IF($K354="",""," - PO # "&amp;$K354)&amp;
IF($L354="",""," - "&amp;$L354)&amp;
IF($M354="",""," - LOT: "&amp;$M354)&amp;
IF($N354="","",", QTY: "&amp;$N354&amp;" TONS")&amp;
IF($O354="",""," - CONTACT: "&amp;$O354)
)))</f>
        <v/>
      </c>
      <c r="G354" s="99" t="str">
        <f ca="1">UPPER(IF($C354="","",IF($P354="",VLOOKUP($C354,projectList[],38,0) &amp; " " &amp; VLOOKUP($C354,projectList[],39,0) &amp; IF($F354="N/A",""," FL ") &amp;VLOOKUP($C354,projectList[],40,0),$P354)))</f>
        <v/>
      </c>
      <c r="H354" s="100" t="str">
        <f ca="1">IF($A354="","",VLOOKUP($C354,projectList[],5,0))</f>
        <v/>
      </c>
      <c r="I354" s="114"/>
      <c r="J354" s="68"/>
      <c r="K354" s="68"/>
      <c r="L354" s="68"/>
      <c r="M354" s="68"/>
      <c r="N354" s="68"/>
      <c r="O354" s="68"/>
      <c r="P354" s="68"/>
      <c r="Q354" s="38" t="str">
        <f ca="1">IF(generic[[#This Row],[JOB '#]]="","",VLOOKUP(generic[[#This Row],[JOB '#]],projectList[],4,0))</f>
        <v/>
      </c>
      <c r="T354"/>
    </row>
    <row r="355" spans="1:20" s="8" customFormat="1" ht="69.95" customHeight="1" x14ac:dyDescent="0.2">
      <c r="A355" s="99" t="str">
        <f ca="1">Data!H355</f>
        <v/>
      </c>
      <c r="B355" s="99" t="str">
        <f ca="1">Data!I355</f>
        <v/>
      </c>
      <c r="C355" s="99" t="str">
        <f ca="1">Data!J355</f>
        <v/>
      </c>
      <c r="D355" s="99" t="str">
        <f ca="1">IF($C355="","",VLOOKUP($C355,projectList[],2,0))</f>
        <v/>
      </c>
      <c r="E355" s="99" t="str">
        <f ca="1">IF($C355="","",VLOOKUP($C355,projectList[],3,0))</f>
        <v/>
      </c>
      <c r="F355" s="99" t="str">
        <f ca="1">UPPER(IF($C355="","",
IF(OR($C355="DOWN",$C355="PARK",$C355="VACA",$C355="OFF",$C355="CC"),$C355,
IF($I355="","FULL LOAD OF ",IF(ISNUMBER($I355),$I355&amp;" TONS OF ","FULL LOAD OF "))&amp;
IF($J355="",VLOOKUP($C355,projectList[],4,0),$J355)&amp;
IF($K355="",""," - PO # "&amp;$K355)&amp;
IF($L355="",""," - "&amp;$L355)&amp;
IF($M355="",""," - LOT: "&amp;$M355)&amp;
IF($N355="","",", QTY: "&amp;$N355&amp;" TONS")&amp;
IF($O355="",""," - CONTACT: "&amp;$O355)
)))</f>
        <v/>
      </c>
      <c r="G355" s="99" t="str">
        <f ca="1">UPPER(IF($C355="","",IF($P355="",VLOOKUP($C355,projectList[],38,0) &amp; " " &amp; VLOOKUP($C355,projectList[],39,0) &amp; IF($F355="N/A",""," FL ") &amp;VLOOKUP($C355,projectList[],40,0),$P355)))</f>
        <v/>
      </c>
      <c r="H355" s="100" t="str">
        <f ca="1">IF($A355="","",VLOOKUP($C355,projectList[],5,0))</f>
        <v/>
      </c>
      <c r="I355" s="114"/>
      <c r="J355" s="68"/>
      <c r="K355" s="68"/>
      <c r="L355" s="68"/>
      <c r="M355" s="68"/>
      <c r="N355" s="68"/>
      <c r="O355" s="68"/>
      <c r="P355" s="68"/>
      <c r="Q355" s="38" t="str">
        <f ca="1">IF(generic[[#This Row],[JOB '#]]="","",VLOOKUP(generic[[#This Row],[JOB '#]],projectList[],4,0))</f>
        <v/>
      </c>
      <c r="T355"/>
    </row>
    <row r="356" spans="1:20" s="8" customFormat="1" ht="69.95" customHeight="1" x14ac:dyDescent="0.2">
      <c r="A356" s="99" t="str">
        <f ca="1">Data!H356</f>
        <v/>
      </c>
      <c r="B356" s="99" t="str">
        <f ca="1">Data!I356</f>
        <v/>
      </c>
      <c r="C356" s="99" t="str">
        <f ca="1">Data!J356</f>
        <v/>
      </c>
      <c r="D356" s="99" t="str">
        <f ca="1">IF($C356="","",VLOOKUP($C356,projectList[],2,0))</f>
        <v/>
      </c>
      <c r="E356" s="99" t="str">
        <f ca="1">IF($C356="","",VLOOKUP($C356,projectList[],3,0))</f>
        <v/>
      </c>
      <c r="F356" s="99" t="str">
        <f ca="1">UPPER(IF($C356="","",
IF(OR($C356="DOWN",$C356="PARK",$C356="VACA",$C356="OFF",$C356="CC"),$C356,
IF($I356="","FULL LOAD OF ",IF(ISNUMBER($I356),$I356&amp;" TONS OF ","FULL LOAD OF "))&amp;
IF($J356="",VLOOKUP($C356,projectList[],4,0),$J356)&amp;
IF($K356="",""," - PO # "&amp;$K356)&amp;
IF($L356="",""," - "&amp;$L356)&amp;
IF($M356="",""," - LOT: "&amp;$M356)&amp;
IF($N356="","",", QTY: "&amp;$N356&amp;" TONS")&amp;
IF($O356="",""," - CONTACT: "&amp;$O356)
)))</f>
        <v/>
      </c>
      <c r="G356" s="99" t="str">
        <f ca="1">UPPER(IF($C356="","",IF($P356="",VLOOKUP($C356,projectList[],38,0) &amp; " " &amp; VLOOKUP($C356,projectList[],39,0) &amp; IF($F356="N/A",""," FL ") &amp;VLOOKUP($C356,projectList[],40,0),$P356)))</f>
        <v/>
      </c>
      <c r="H356" s="100" t="str">
        <f ca="1">IF($A356="","",VLOOKUP($C356,projectList[],5,0))</f>
        <v/>
      </c>
      <c r="I356" s="114"/>
      <c r="J356" s="68"/>
      <c r="K356" s="68"/>
      <c r="L356" s="68"/>
      <c r="M356" s="68"/>
      <c r="N356" s="68"/>
      <c r="O356" s="68"/>
      <c r="P356" s="68"/>
      <c r="Q356" s="38" t="str">
        <f ca="1">IF(generic[[#This Row],[JOB '#]]="","",VLOOKUP(generic[[#This Row],[JOB '#]],projectList[],4,0))</f>
        <v/>
      </c>
      <c r="T356"/>
    </row>
    <row r="357" spans="1:20" s="8" customFormat="1" ht="69.95" customHeight="1" x14ac:dyDescent="0.2">
      <c r="A357" s="99" t="str">
        <f ca="1">Data!H357</f>
        <v/>
      </c>
      <c r="B357" s="99" t="str">
        <f ca="1">Data!I357</f>
        <v/>
      </c>
      <c r="C357" s="99" t="str">
        <f ca="1">Data!J357</f>
        <v/>
      </c>
      <c r="D357" s="99" t="str">
        <f ca="1">IF($C357="","",VLOOKUP($C357,projectList[],2,0))</f>
        <v/>
      </c>
      <c r="E357" s="99" t="str">
        <f ca="1">IF($C357="","",VLOOKUP($C357,projectList[],3,0))</f>
        <v/>
      </c>
      <c r="F357" s="99" t="str">
        <f ca="1">UPPER(IF($C357="","",
IF(OR($C357="DOWN",$C357="PARK",$C357="VACA",$C357="OFF",$C357="CC"),$C357,
IF($I357="","FULL LOAD OF ",IF(ISNUMBER($I357),$I357&amp;" TONS OF ","FULL LOAD OF "))&amp;
IF($J357="",VLOOKUP($C357,projectList[],4,0),$J357)&amp;
IF($K357="",""," - PO # "&amp;$K357)&amp;
IF($L357="",""," - "&amp;$L357)&amp;
IF($M357="",""," - LOT: "&amp;$M357)&amp;
IF($N357="","",", QTY: "&amp;$N357&amp;" TONS")&amp;
IF($O357="",""," - CONTACT: "&amp;$O357)
)))</f>
        <v/>
      </c>
      <c r="G357" s="99" t="str">
        <f ca="1">UPPER(IF($C357="","",IF($P357="",VLOOKUP($C357,projectList[],38,0) &amp; " " &amp; VLOOKUP($C357,projectList[],39,0) &amp; IF($F357="N/A",""," FL ") &amp;VLOOKUP($C357,projectList[],40,0),$P357)))</f>
        <v/>
      </c>
      <c r="H357" s="100" t="str">
        <f ca="1">IF($A357="","",VLOOKUP($C357,projectList[],5,0))</f>
        <v/>
      </c>
      <c r="I357" s="114"/>
      <c r="J357" s="68"/>
      <c r="K357" s="68"/>
      <c r="L357" s="68"/>
      <c r="M357" s="68"/>
      <c r="N357" s="68"/>
      <c r="O357" s="68"/>
      <c r="P357" s="68"/>
      <c r="Q357" s="38" t="str">
        <f ca="1">IF(generic[[#This Row],[JOB '#]]="","",VLOOKUP(generic[[#This Row],[JOB '#]],projectList[],4,0))</f>
        <v/>
      </c>
      <c r="T357"/>
    </row>
    <row r="358" spans="1:20" s="8" customFormat="1" ht="69.95" customHeight="1" x14ac:dyDescent="0.2">
      <c r="A358" s="99" t="str">
        <f ca="1">Data!H358</f>
        <v/>
      </c>
      <c r="B358" s="99" t="str">
        <f ca="1">Data!I358</f>
        <v/>
      </c>
      <c r="C358" s="99" t="str">
        <f ca="1">Data!J358</f>
        <v/>
      </c>
      <c r="D358" s="99" t="str">
        <f ca="1">IF($C358="","",VLOOKUP($C358,projectList[],2,0))</f>
        <v/>
      </c>
      <c r="E358" s="99" t="str">
        <f ca="1">IF($C358="","",VLOOKUP($C358,projectList[],3,0))</f>
        <v/>
      </c>
      <c r="F358" s="99" t="str">
        <f ca="1">UPPER(IF($C358="","",
IF(OR($C358="DOWN",$C358="PARK",$C358="VACA",$C358="OFF",$C358="CC"),$C358,
IF($I358="","FULL LOAD OF ",IF(ISNUMBER($I358),$I358&amp;" TONS OF ","FULL LOAD OF "))&amp;
IF($J358="",VLOOKUP($C358,projectList[],4,0),$J358)&amp;
IF($K358="",""," - PO # "&amp;$K358)&amp;
IF($L358="",""," - "&amp;$L358)&amp;
IF($M358="",""," - LOT: "&amp;$M358)&amp;
IF($N358="","",", QTY: "&amp;$N358&amp;" TONS")&amp;
IF($O358="",""," - CONTACT: "&amp;$O358)
)))</f>
        <v/>
      </c>
      <c r="G358" s="99" t="str">
        <f ca="1">UPPER(IF($C358="","",IF($P358="",VLOOKUP($C358,projectList[],38,0) &amp; " " &amp; VLOOKUP($C358,projectList[],39,0) &amp; IF($F358="N/A",""," FL ") &amp;VLOOKUP($C358,projectList[],40,0),$P358)))</f>
        <v/>
      </c>
      <c r="H358" s="100" t="str">
        <f ca="1">IF($A358="","",VLOOKUP($C358,projectList[],5,0))</f>
        <v/>
      </c>
      <c r="I358" s="114"/>
      <c r="J358" s="68"/>
      <c r="K358" s="68"/>
      <c r="L358" s="68"/>
      <c r="M358" s="68"/>
      <c r="N358" s="68"/>
      <c r="O358" s="68"/>
      <c r="P358" s="68"/>
      <c r="Q358" s="38" t="str">
        <f ca="1">IF(generic[[#This Row],[JOB '#]]="","",VLOOKUP(generic[[#This Row],[JOB '#]],projectList[],4,0))</f>
        <v/>
      </c>
      <c r="T358"/>
    </row>
    <row r="359" spans="1:20" s="8" customFormat="1" ht="69.95" customHeight="1" x14ac:dyDescent="0.2">
      <c r="A359" s="99" t="str">
        <f ca="1">Data!H359</f>
        <v/>
      </c>
      <c r="B359" s="99" t="str">
        <f ca="1">Data!I359</f>
        <v/>
      </c>
      <c r="C359" s="99" t="str">
        <f ca="1">Data!J359</f>
        <v/>
      </c>
      <c r="D359" s="99" t="str">
        <f ca="1">IF($C359="","",VLOOKUP($C359,projectList[],2,0))</f>
        <v/>
      </c>
      <c r="E359" s="99" t="str">
        <f ca="1">IF($C359="","",VLOOKUP($C359,projectList[],3,0))</f>
        <v/>
      </c>
      <c r="F359" s="99" t="str">
        <f ca="1">UPPER(IF($C359="","",
IF(OR($C359="DOWN",$C359="PARK",$C359="VACA",$C359="OFF",$C359="CC"),$C359,
IF($I359="","FULL LOAD OF ",IF(ISNUMBER($I359),$I359&amp;" TONS OF ","FULL LOAD OF "))&amp;
IF($J359="",VLOOKUP($C359,projectList[],4,0),$J359)&amp;
IF($K359="",""," - PO # "&amp;$K359)&amp;
IF($L359="",""," - "&amp;$L359)&amp;
IF($M359="",""," - LOT: "&amp;$M359)&amp;
IF($N359="","",", QTY: "&amp;$N359&amp;" TONS")&amp;
IF($O359="",""," - CONTACT: "&amp;$O359)
)))</f>
        <v/>
      </c>
      <c r="G359" s="99" t="str">
        <f ca="1">UPPER(IF($C359="","",IF($P359="",VLOOKUP($C359,projectList[],38,0) &amp; " " &amp; VLOOKUP($C359,projectList[],39,0) &amp; IF($F359="N/A",""," FL ") &amp;VLOOKUP($C359,projectList[],40,0),$P359)))</f>
        <v/>
      </c>
      <c r="H359" s="100" t="str">
        <f ca="1">IF($A359="","",VLOOKUP($C359,projectList[],5,0))</f>
        <v/>
      </c>
      <c r="I359" s="114"/>
      <c r="J359" s="68"/>
      <c r="K359" s="68"/>
      <c r="L359" s="68"/>
      <c r="M359" s="68"/>
      <c r="N359" s="68"/>
      <c r="O359" s="68"/>
      <c r="P359" s="68"/>
      <c r="Q359" s="38" t="str">
        <f ca="1">IF(generic[[#This Row],[JOB '#]]="","",VLOOKUP(generic[[#This Row],[JOB '#]],projectList[],4,0))</f>
        <v/>
      </c>
      <c r="T359"/>
    </row>
    <row r="360" spans="1:20" s="8" customFormat="1" ht="69.95" customHeight="1" x14ac:dyDescent="0.2">
      <c r="A360" s="99" t="str">
        <f ca="1">Data!H360</f>
        <v/>
      </c>
      <c r="B360" s="99" t="str">
        <f ca="1">Data!I360</f>
        <v/>
      </c>
      <c r="C360" s="99" t="str">
        <f ca="1">Data!J360</f>
        <v/>
      </c>
      <c r="D360" s="99" t="str">
        <f ca="1">IF($C360="","",VLOOKUP($C360,projectList[],2,0))</f>
        <v/>
      </c>
      <c r="E360" s="99" t="str">
        <f ca="1">IF($C360="","",VLOOKUP($C360,projectList[],3,0))</f>
        <v/>
      </c>
      <c r="F360" s="99" t="str">
        <f ca="1">UPPER(IF($C360="","",
IF(OR($C360="DOWN",$C360="PARK",$C360="VACA",$C360="OFF",$C360="CC"),$C360,
IF($I360="","FULL LOAD OF ",IF(ISNUMBER($I360),$I360&amp;" TONS OF ","FULL LOAD OF "))&amp;
IF($J360="",VLOOKUP($C360,projectList[],4,0),$J360)&amp;
IF($K360="",""," - PO # "&amp;$K360)&amp;
IF($L360="",""," - "&amp;$L360)&amp;
IF($M360="",""," - LOT: "&amp;$M360)&amp;
IF($N360="","",", QTY: "&amp;$N360&amp;" TONS")&amp;
IF($O360="",""," - CONTACT: "&amp;$O360)
)))</f>
        <v/>
      </c>
      <c r="G360" s="99" t="str">
        <f ca="1">UPPER(IF($C360="","",IF($P360="",VLOOKUP($C360,projectList[],38,0) &amp; " " &amp; VLOOKUP($C360,projectList[],39,0) &amp; IF($F360="N/A",""," FL ") &amp;VLOOKUP($C360,projectList[],40,0),$P360)))</f>
        <v/>
      </c>
      <c r="H360" s="100" t="str">
        <f ca="1">IF($A360="","",VLOOKUP($C360,projectList[],5,0))</f>
        <v/>
      </c>
      <c r="I360" s="114"/>
      <c r="J360" s="68"/>
      <c r="K360" s="68"/>
      <c r="L360" s="68"/>
      <c r="M360" s="68"/>
      <c r="N360" s="68"/>
      <c r="O360" s="68"/>
      <c r="P360" s="68"/>
      <c r="Q360" s="38" t="str">
        <f ca="1">IF(generic[[#This Row],[JOB '#]]="","",VLOOKUP(generic[[#This Row],[JOB '#]],projectList[],4,0))</f>
        <v/>
      </c>
      <c r="T360"/>
    </row>
    <row r="361" spans="1:20" s="8" customFormat="1" ht="69.95" customHeight="1" x14ac:dyDescent="0.2">
      <c r="A361" s="99" t="str">
        <f ca="1">Data!H361</f>
        <v/>
      </c>
      <c r="B361" s="99" t="str">
        <f ca="1">Data!I361</f>
        <v/>
      </c>
      <c r="C361" s="99" t="str">
        <f ca="1">Data!J361</f>
        <v/>
      </c>
      <c r="D361" s="99" t="str">
        <f ca="1">IF($C361="","",VLOOKUP($C361,projectList[],2,0))</f>
        <v/>
      </c>
      <c r="E361" s="99" t="str">
        <f ca="1">IF($C361="","",VLOOKUP($C361,projectList[],3,0))</f>
        <v/>
      </c>
      <c r="F361" s="99" t="str">
        <f ca="1">UPPER(IF($C361="","",
IF(OR($C361="DOWN",$C361="PARK",$C361="VACA",$C361="OFF",$C361="CC"),$C361,
IF($I361="","FULL LOAD OF ",IF(ISNUMBER($I361),$I361&amp;" TONS OF ","FULL LOAD OF "))&amp;
IF($J361="",VLOOKUP($C361,projectList[],4,0),$J361)&amp;
IF($K361="",""," - PO # "&amp;$K361)&amp;
IF($L361="",""," - "&amp;$L361)&amp;
IF($M361="",""," - LOT: "&amp;$M361)&amp;
IF($N361="","",", QTY: "&amp;$N361&amp;" TONS")&amp;
IF($O361="",""," - CONTACT: "&amp;$O361)
)))</f>
        <v/>
      </c>
      <c r="G361" s="99" t="str">
        <f ca="1">UPPER(IF($C361="","",IF($P361="",VLOOKUP($C361,projectList[],38,0) &amp; " " &amp; VLOOKUP($C361,projectList[],39,0) &amp; IF($F361="N/A",""," FL ") &amp;VLOOKUP($C361,projectList[],40,0),$P361)))</f>
        <v/>
      </c>
      <c r="H361" s="100" t="str">
        <f ca="1">IF($A361="","",VLOOKUP($C361,projectList[],5,0))</f>
        <v/>
      </c>
      <c r="I361" s="114"/>
      <c r="J361" s="68"/>
      <c r="K361" s="68"/>
      <c r="L361" s="68"/>
      <c r="M361" s="68"/>
      <c r="N361" s="68"/>
      <c r="O361" s="68"/>
      <c r="P361" s="68"/>
      <c r="Q361" s="38" t="str">
        <f ca="1">IF(generic[[#This Row],[JOB '#]]="","",VLOOKUP(generic[[#This Row],[JOB '#]],projectList[],4,0))</f>
        <v/>
      </c>
      <c r="T361"/>
    </row>
    <row r="362" spans="1:20" s="8" customFormat="1" ht="69.95" customHeight="1" x14ac:dyDescent="0.2">
      <c r="A362" s="99" t="str">
        <f ca="1">Data!H362</f>
        <v/>
      </c>
      <c r="B362" s="99" t="str">
        <f ca="1">Data!I362</f>
        <v/>
      </c>
      <c r="C362" s="99" t="str">
        <f ca="1">Data!J362</f>
        <v/>
      </c>
      <c r="D362" s="99" t="str">
        <f ca="1">IF($C362="","",VLOOKUP($C362,projectList[],2,0))</f>
        <v/>
      </c>
      <c r="E362" s="99" t="str">
        <f ca="1">IF($C362="","",VLOOKUP($C362,projectList[],3,0))</f>
        <v/>
      </c>
      <c r="F362" s="99" t="str">
        <f ca="1">UPPER(IF($C362="","",
IF(OR($C362="DOWN",$C362="PARK",$C362="VACA",$C362="OFF",$C362="CC"),$C362,
IF($I362="","FULL LOAD OF ",IF(ISNUMBER($I362),$I362&amp;" TONS OF ","FULL LOAD OF "))&amp;
IF($J362="",VLOOKUP($C362,projectList[],4,0),$J362)&amp;
IF($K362="",""," - PO # "&amp;$K362)&amp;
IF($L362="",""," - "&amp;$L362)&amp;
IF($M362="",""," - LOT: "&amp;$M362)&amp;
IF($N362="","",", QTY: "&amp;$N362&amp;" TONS")&amp;
IF($O362="",""," - CONTACT: "&amp;$O362)
)))</f>
        <v/>
      </c>
      <c r="G362" s="99" t="str">
        <f ca="1">UPPER(IF($C362="","",IF($P362="",VLOOKUP($C362,projectList[],38,0) &amp; " " &amp; VLOOKUP($C362,projectList[],39,0) &amp; IF($F362="N/A",""," FL ") &amp;VLOOKUP($C362,projectList[],40,0),$P362)))</f>
        <v/>
      </c>
      <c r="H362" s="100" t="str">
        <f ca="1">IF($A362="","",VLOOKUP($C362,projectList[],5,0))</f>
        <v/>
      </c>
      <c r="I362" s="114"/>
      <c r="J362" s="68"/>
      <c r="K362" s="68"/>
      <c r="L362" s="68"/>
      <c r="M362" s="68"/>
      <c r="N362" s="68"/>
      <c r="O362" s="68"/>
      <c r="P362" s="68"/>
      <c r="Q362" s="38" t="str">
        <f ca="1">IF(generic[[#This Row],[JOB '#]]="","",VLOOKUP(generic[[#This Row],[JOB '#]],projectList[],4,0))</f>
        <v/>
      </c>
      <c r="T362"/>
    </row>
    <row r="363" spans="1:20" s="8" customFormat="1" ht="69.95" customHeight="1" x14ac:dyDescent="0.2">
      <c r="A363" s="99" t="str">
        <f ca="1">Data!H363</f>
        <v/>
      </c>
      <c r="B363" s="99" t="str">
        <f ca="1">Data!I363</f>
        <v/>
      </c>
      <c r="C363" s="99" t="str">
        <f ca="1">Data!J363</f>
        <v/>
      </c>
      <c r="D363" s="99" t="str">
        <f ca="1">IF($C363="","",VLOOKUP($C363,projectList[],2,0))</f>
        <v/>
      </c>
      <c r="E363" s="99" t="str">
        <f ca="1">IF($C363="","",VLOOKUP($C363,projectList[],3,0))</f>
        <v/>
      </c>
      <c r="F363" s="99" t="str">
        <f ca="1">UPPER(IF($C363="","",
IF(OR($C363="DOWN",$C363="PARK",$C363="VACA",$C363="OFF",$C363="CC"),$C363,
IF($I363="","FULL LOAD OF ",IF(ISNUMBER($I363),$I363&amp;" TONS OF ","FULL LOAD OF "))&amp;
IF($J363="",VLOOKUP($C363,projectList[],4,0),$J363)&amp;
IF($K363="",""," - PO # "&amp;$K363)&amp;
IF($L363="",""," - "&amp;$L363)&amp;
IF($M363="",""," - LOT: "&amp;$M363)&amp;
IF($N363="","",", QTY: "&amp;$N363&amp;" TONS")&amp;
IF($O363="",""," - CONTACT: "&amp;$O363)
)))</f>
        <v/>
      </c>
      <c r="G363" s="99" t="str">
        <f ca="1">UPPER(IF($C363="","",IF($P363="",VLOOKUP($C363,projectList[],38,0) &amp; " " &amp; VLOOKUP($C363,projectList[],39,0) &amp; IF($F363="N/A",""," FL ") &amp;VLOOKUP($C363,projectList[],40,0),$P363)))</f>
        <v/>
      </c>
      <c r="H363" s="100" t="str">
        <f ca="1">IF($A363="","",VLOOKUP($C363,projectList[],5,0))</f>
        <v/>
      </c>
      <c r="I363" s="114"/>
      <c r="J363" s="68"/>
      <c r="K363" s="68"/>
      <c r="L363" s="68"/>
      <c r="M363" s="68"/>
      <c r="N363" s="68"/>
      <c r="O363" s="68"/>
      <c r="P363" s="68"/>
      <c r="Q363" s="38" t="str">
        <f ca="1">IF(generic[[#This Row],[JOB '#]]="","",VLOOKUP(generic[[#This Row],[JOB '#]],projectList[],4,0))</f>
        <v/>
      </c>
      <c r="T363"/>
    </row>
    <row r="364" spans="1:20" s="8" customFormat="1" ht="69.95" customHeight="1" x14ac:dyDescent="0.2">
      <c r="A364" s="99" t="str">
        <f ca="1">Data!H364</f>
        <v/>
      </c>
      <c r="B364" s="99" t="str">
        <f ca="1">Data!I364</f>
        <v/>
      </c>
      <c r="C364" s="99" t="str">
        <f ca="1">Data!J364</f>
        <v/>
      </c>
      <c r="D364" s="99" t="str">
        <f ca="1">IF($C364="","",VLOOKUP($C364,projectList[],2,0))</f>
        <v/>
      </c>
      <c r="E364" s="99" t="str">
        <f ca="1">IF($C364="","",VLOOKUP($C364,projectList[],3,0))</f>
        <v/>
      </c>
      <c r="F364" s="99" t="str">
        <f ca="1">UPPER(IF($C364="","",
IF(OR($C364="DOWN",$C364="PARK",$C364="VACA",$C364="OFF",$C364="CC"),$C364,
IF($I364="","FULL LOAD OF ",IF(ISNUMBER($I364),$I364&amp;" TONS OF ","FULL LOAD OF "))&amp;
IF($J364="",VLOOKUP($C364,projectList[],4,0),$J364)&amp;
IF($K364="",""," - PO # "&amp;$K364)&amp;
IF($L364="",""," - "&amp;$L364)&amp;
IF($M364="",""," - LOT: "&amp;$M364)&amp;
IF($N364="","",", QTY: "&amp;$N364&amp;" TONS")&amp;
IF($O364="",""," - CONTACT: "&amp;$O364)
)))</f>
        <v/>
      </c>
      <c r="G364" s="99" t="str">
        <f ca="1">UPPER(IF($C364="","",IF($P364="",VLOOKUP($C364,projectList[],38,0) &amp; " " &amp; VLOOKUP($C364,projectList[],39,0) &amp; IF($F364="N/A",""," FL ") &amp;VLOOKUP($C364,projectList[],40,0),$P364)))</f>
        <v/>
      </c>
      <c r="H364" s="100" t="str">
        <f ca="1">IF($A364="","",VLOOKUP($C364,projectList[],5,0))</f>
        <v/>
      </c>
      <c r="I364" s="114"/>
      <c r="J364" s="68"/>
      <c r="K364" s="68"/>
      <c r="L364" s="68"/>
      <c r="M364" s="68"/>
      <c r="N364" s="68"/>
      <c r="O364" s="68"/>
      <c r="P364" s="68"/>
      <c r="Q364" s="38" t="str">
        <f ca="1">IF(generic[[#This Row],[JOB '#]]="","",VLOOKUP(generic[[#This Row],[JOB '#]],projectList[],4,0))</f>
        <v/>
      </c>
      <c r="T364"/>
    </row>
    <row r="365" spans="1:20" s="8" customFormat="1" ht="69.95" customHeight="1" x14ac:dyDescent="0.2">
      <c r="A365" s="99" t="str">
        <f ca="1">Data!H365</f>
        <v/>
      </c>
      <c r="B365" s="99" t="str">
        <f ca="1">Data!I365</f>
        <v/>
      </c>
      <c r="C365" s="99" t="str">
        <f ca="1">Data!J365</f>
        <v/>
      </c>
      <c r="D365" s="99" t="str">
        <f ca="1">IF($C365="","",VLOOKUP($C365,projectList[],2,0))</f>
        <v/>
      </c>
      <c r="E365" s="99" t="str">
        <f ca="1">IF($C365="","",VLOOKUP($C365,projectList[],3,0))</f>
        <v/>
      </c>
      <c r="F365" s="99" t="str">
        <f ca="1">UPPER(IF($C365="","",
IF(OR($C365="DOWN",$C365="PARK",$C365="VACA",$C365="OFF",$C365="CC"),$C365,
IF($I365="","FULL LOAD OF ",IF(ISNUMBER($I365),$I365&amp;" TONS OF ","FULL LOAD OF "))&amp;
IF($J365="",VLOOKUP($C365,projectList[],4,0),$J365)&amp;
IF($K365="",""," - PO # "&amp;$K365)&amp;
IF($L365="",""," - "&amp;$L365)&amp;
IF($M365="",""," - LOT: "&amp;$M365)&amp;
IF($N365="","",", QTY: "&amp;$N365&amp;" TONS")&amp;
IF($O365="",""," - CONTACT: "&amp;$O365)
)))</f>
        <v/>
      </c>
      <c r="G365" s="99" t="str">
        <f ca="1">UPPER(IF($C365="","",IF($P365="",VLOOKUP($C365,projectList[],38,0) &amp; " " &amp; VLOOKUP($C365,projectList[],39,0) &amp; IF($F365="N/A",""," FL ") &amp;VLOOKUP($C365,projectList[],40,0),$P365)))</f>
        <v/>
      </c>
      <c r="H365" s="100" t="str">
        <f ca="1">IF($A365="","",VLOOKUP($C365,projectList[],5,0))</f>
        <v/>
      </c>
      <c r="I365" s="114"/>
      <c r="J365" s="68"/>
      <c r="K365" s="68"/>
      <c r="L365" s="68"/>
      <c r="M365" s="68"/>
      <c r="N365" s="68"/>
      <c r="O365" s="68"/>
      <c r="P365" s="68"/>
      <c r="Q365" s="38" t="str">
        <f ca="1">IF(generic[[#This Row],[JOB '#]]="","",VLOOKUP(generic[[#This Row],[JOB '#]],projectList[],4,0))</f>
        <v/>
      </c>
      <c r="T365"/>
    </row>
    <row r="366" spans="1:20" s="8" customFormat="1" ht="69.95" customHeight="1" x14ac:dyDescent="0.2">
      <c r="A366" s="99" t="str">
        <f ca="1">Data!H366</f>
        <v/>
      </c>
      <c r="B366" s="99" t="str">
        <f ca="1">Data!I366</f>
        <v/>
      </c>
      <c r="C366" s="99" t="str">
        <f ca="1">Data!J366</f>
        <v/>
      </c>
      <c r="D366" s="99" t="str">
        <f ca="1">IF($C366="","",VLOOKUP($C366,projectList[],2,0))</f>
        <v/>
      </c>
      <c r="E366" s="99" t="str">
        <f ca="1">IF($C366="","",VLOOKUP($C366,projectList[],3,0))</f>
        <v/>
      </c>
      <c r="F366" s="99" t="str">
        <f ca="1">UPPER(IF($C366="","",
IF(OR($C366="DOWN",$C366="PARK",$C366="VACA",$C366="OFF",$C366="CC"),$C366,
IF($I366="","FULL LOAD OF ",IF(ISNUMBER($I366),$I366&amp;" TONS OF ","FULL LOAD OF "))&amp;
IF($J366="",VLOOKUP($C366,projectList[],4,0),$J366)&amp;
IF($K366="",""," - PO # "&amp;$K366)&amp;
IF($L366="",""," - "&amp;$L366)&amp;
IF($M366="",""," - LOT: "&amp;$M366)&amp;
IF($N366="","",", QTY: "&amp;$N366&amp;" TONS")&amp;
IF($O366="",""," - CONTACT: "&amp;$O366)
)))</f>
        <v/>
      </c>
      <c r="G366" s="99" t="str">
        <f ca="1">UPPER(IF($C366="","",IF($P366="",VLOOKUP($C366,projectList[],38,0) &amp; " " &amp; VLOOKUP($C366,projectList[],39,0) &amp; IF($F366="N/A",""," FL ") &amp;VLOOKUP($C366,projectList[],40,0),$P366)))</f>
        <v/>
      </c>
      <c r="H366" s="100" t="str">
        <f ca="1">IF($A366="","",VLOOKUP($C366,projectList[],5,0))</f>
        <v/>
      </c>
      <c r="I366" s="114"/>
      <c r="J366" s="68"/>
      <c r="K366" s="68"/>
      <c r="L366" s="68"/>
      <c r="M366" s="68"/>
      <c r="N366" s="68"/>
      <c r="O366" s="68"/>
      <c r="P366" s="68"/>
      <c r="Q366" s="38" t="str">
        <f ca="1">IF(generic[[#This Row],[JOB '#]]="","",VLOOKUP(generic[[#This Row],[JOB '#]],projectList[],4,0))</f>
        <v/>
      </c>
      <c r="T366"/>
    </row>
    <row r="367" spans="1:20" s="8" customFormat="1" ht="69.95" customHeight="1" x14ac:dyDescent="0.2">
      <c r="A367" s="99" t="str">
        <f ca="1">Data!H367</f>
        <v/>
      </c>
      <c r="B367" s="99" t="str">
        <f ca="1">Data!I367</f>
        <v/>
      </c>
      <c r="C367" s="99" t="str">
        <f ca="1">Data!J367</f>
        <v/>
      </c>
      <c r="D367" s="99" t="str">
        <f ca="1">IF($C367="","",VLOOKUP($C367,projectList[],2,0))</f>
        <v/>
      </c>
      <c r="E367" s="99" t="str">
        <f ca="1">IF($C367="","",VLOOKUP($C367,projectList[],3,0))</f>
        <v/>
      </c>
      <c r="F367" s="99" t="str">
        <f ca="1">UPPER(IF($C367="","",
IF(OR($C367="DOWN",$C367="PARK",$C367="VACA",$C367="OFF",$C367="CC"),$C367,
IF($I367="","FULL LOAD OF ",IF(ISNUMBER($I367),$I367&amp;" TONS OF ","FULL LOAD OF "))&amp;
IF($J367="",VLOOKUP($C367,projectList[],4,0),$J367)&amp;
IF($K367="",""," - PO # "&amp;$K367)&amp;
IF($L367="",""," - "&amp;$L367)&amp;
IF($M367="",""," - LOT: "&amp;$M367)&amp;
IF($N367="","",", QTY: "&amp;$N367&amp;" TONS")&amp;
IF($O367="",""," - CONTACT: "&amp;$O367)
)))</f>
        <v/>
      </c>
      <c r="G367" s="99" t="str">
        <f ca="1">UPPER(IF($C367="","",IF($P367="",VLOOKUP($C367,projectList[],38,0) &amp; " " &amp; VLOOKUP($C367,projectList[],39,0) &amp; IF($F367="N/A",""," FL ") &amp;VLOOKUP($C367,projectList[],40,0),$P367)))</f>
        <v/>
      </c>
      <c r="H367" s="100" t="str">
        <f ca="1">IF($A367="","",VLOOKUP($C367,projectList[],5,0))</f>
        <v/>
      </c>
      <c r="I367" s="114"/>
      <c r="J367" s="68"/>
      <c r="K367" s="68"/>
      <c r="L367" s="68"/>
      <c r="M367" s="68"/>
      <c r="N367" s="68"/>
      <c r="O367" s="68"/>
      <c r="P367" s="68"/>
      <c r="Q367" s="38" t="str">
        <f ca="1">IF(generic[[#This Row],[JOB '#]]="","",VLOOKUP(generic[[#This Row],[JOB '#]],projectList[],4,0))</f>
        <v/>
      </c>
      <c r="T367"/>
    </row>
    <row r="368" spans="1:20" s="8" customFormat="1" ht="69.95" customHeight="1" x14ac:dyDescent="0.2">
      <c r="A368" s="99" t="str">
        <f ca="1">Data!H368</f>
        <v/>
      </c>
      <c r="B368" s="99" t="str">
        <f ca="1">Data!I368</f>
        <v/>
      </c>
      <c r="C368" s="99" t="str">
        <f ca="1">Data!J368</f>
        <v/>
      </c>
      <c r="D368" s="99" t="str">
        <f ca="1">IF($C368="","",VLOOKUP($C368,projectList[],2,0))</f>
        <v/>
      </c>
      <c r="E368" s="99" t="str">
        <f ca="1">IF($C368="","",VLOOKUP($C368,projectList[],3,0))</f>
        <v/>
      </c>
      <c r="F368" s="99" t="str">
        <f ca="1">UPPER(IF($C368="","",
IF(OR($C368="DOWN",$C368="PARK",$C368="VACA",$C368="OFF",$C368="CC"),$C368,
IF($I368="","FULL LOAD OF ",IF(ISNUMBER($I368),$I368&amp;" TONS OF ","FULL LOAD OF "))&amp;
IF($J368="",VLOOKUP($C368,projectList[],4,0),$J368)&amp;
IF($K368="",""," - PO # "&amp;$K368)&amp;
IF($L368="",""," - "&amp;$L368)&amp;
IF($M368="",""," - LOT: "&amp;$M368)&amp;
IF($N368="","",", QTY: "&amp;$N368&amp;" TONS")&amp;
IF($O368="",""," - CONTACT: "&amp;$O368)
)))</f>
        <v/>
      </c>
      <c r="G368" s="99" t="str">
        <f ca="1">UPPER(IF($C368="","",IF($P368="",VLOOKUP($C368,projectList[],38,0) &amp; " " &amp; VLOOKUP($C368,projectList[],39,0) &amp; IF($F368="N/A",""," FL ") &amp;VLOOKUP($C368,projectList[],40,0),$P368)))</f>
        <v/>
      </c>
      <c r="H368" s="100" t="str">
        <f ca="1">IF($A368="","",VLOOKUP($C368,projectList[],5,0))</f>
        <v/>
      </c>
      <c r="I368" s="114"/>
      <c r="J368" s="68"/>
      <c r="K368" s="68"/>
      <c r="L368" s="68"/>
      <c r="M368" s="68"/>
      <c r="N368" s="68"/>
      <c r="O368" s="68"/>
      <c r="P368" s="68"/>
      <c r="Q368" s="38" t="str">
        <f ca="1">IF(generic[[#This Row],[JOB '#]]="","",VLOOKUP(generic[[#This Row],[JOB '#]],projectList[],4,0))</f>
        <v/>
      </c>
      <c r="T368"/>
    </row>
    <row r="369" spans="1:20" s="8" customFormat="1" ht="69.95" customHeight="1" x14ac:dyDescent="0.2">
      <c r="A369" s="99" t="str">
        <f ca="1">Data!H369</f>
        <v/>
      </c>
      <c r="B369" s="99" t="str">
        <f ca="1">Data!I369</f>
        <v/>
      </c>
      <c r="C369" s="99" t="str">
        <f ca="1">Data!J369</f>
        <v/>
      </c>
      <c r="D369" s="99" t="str">
        <f ca="1">IF($C369="","",VLOOKUP($C369,projectList[],2,0))</f>
        <v/>
      </c>
      <c r="E369" s="99" t="str">
        <f ca="1">IF($C369="","",VLOOKUP($C369,projectList[],3,0))</f>
        <v/>
      </c>
      <c r="F369" s="99" t="str">
        <f ca="1">UPPER(IF($C369="","",
IF(OR($C369="DOWN",$C369="PARK",$C369="VACA",$C369="OFF",$C369="CC"),$C369,
IF($I369="","FULL LOAD OF ",IF(ISNUMBER($I369),$I369&amp;" TONS OF ","FULL LOAD OF "))&amp;
IF($J369="",VLOOKUP($C369,projectList[],4,0),$J369)&amp;
IF($K369="",""," - PO # "&amp;$K369)&amp;
IF($L369="",""," - "&amp;$L369)&amp;
IF($M369="",""," - LOT: "&amp;$M369)&amp;
IF($N369="","",", QTY: "&amp;$N369&amp;" TONS")&amp;
IF($O369="",""," - CONTACT: "&amp;$O369)
)))</f>
        <v/>
      </c>
      <c r="G369" s="99" t="str">
        <f ca="1">UPPER(IF($C369="","",IF($P369="",VLOOKUP($C369,projectList[],38,0) &amp; " " &amp; VLOOKUP($C369,projectList[],39,0) &amp; IF($F369="N/A",""," FL ") &amp;VLOOKUP($C369,projectList[],40,0),$P369)))</f>
        <v/>
      </c>
      <c r="H369" s="100" t="str">
        <f ca="1">IF($A369="","",VLOOKUP($C369,projectList[],5,0))</f>
        <v/>
      </c>
      <c r="I369" s="114"/>
      <c r="J369" s="68"/>
      <c r="K369" s="68"/>
      <c r="L369" s="68"/>
      <c r="M369" s="68"/>
      <c r="N369" s="68"/>
      <c r="O369" s="68"/>
      <c r="P369" s="68"/>
      <c r="Q369" s="38" t="str">
        <f ca="1">IF(generic[[#This Row],[JOB '#]]="","",VLOOKUP(generic[[#This Row],[JOB '#]],projectList[],4,0))</f>
        <v/>
      </c>
      <c r="T369"/>
    </row>
    <row r="370" spans="1:20" s="8" customFormat="1" ht="69.95" customHeight="1" x14ac:dyDescent="0.2">
      <c r="A370" s="99" t="str">
        <f ca="1">Data!H370</f>
        <v/>
      </c>
      <c r="B370" s="99" t="str">
        <f ca="1">Data!I370</f>
        <v/>
      </c>
      <c r="C370" s="99" t="str">
        <f ca="1">Data!J370</f>
        <v/>
      </c>
      <c r="D370" s="99" t="str">
        <f ca="1">IF($C370="","",VLOOKUP($C370,projectList[],2,0))</f>
        <v/>
      </c>
      <c r="E370" s="99" t="str">
        <f ca="1">IF($C370="","",VLOOKUP($C370,projectList[],3,0))</f>
        <v/>
      </c>
      <c r="F370" s="99" t="str">
        <f ca="1">UPPER(IF($C370="","",
IF(OR($C370="DOWN",$C370="PARK",$C370="VACA",$C370="OFF",$C370="CC"),$C370,
IF($I370="","FULL LOAD OF ",IF(ISNUMBER($I370),$I370&amp;" TONS OF ","FULL LOAD OF "))&amp;
IF($J370="",VLOOKUP($C370,projectList[],4,0),$J370)&amp;
IF($K370="",""," - PO # "&amp;$K370)&amp;
IF($L370="",""," - "&amp;$L370)&amp;
IF($M370="",""," - LOT: "&amp;$M370)&amp;
IF($N370="","",", QTY: "&amp;$N370&amp;" TONS")&amp;
IF($O370="",""," - CONTACT: "&amp;$O370)
)))</f>
        <v/>
      </c>
      <c r="G370" s="99" t="str">
        <f ca="1">UPPER(IF($C370="","",IF($P370="",VLOOKUP($C370,projectList[],38,0) &amp; " " &amp; VLOOKUP($C370,projectList[],39,0) &amp; IF($F370="N/A",""," FL ") &amp;VLOOKUP($C370,projectList[],40,0),$P370)))</f>
        <v/>
      </c>
      <c r="H370" s="100" t="str">
        <f ca="1">IF($A370="","",VLOOKUP($C370,projectList[],5,0))</f>
        <v/>
      </c>
      <c r="I370" s="114"/>
      <c r="J370" s="68"/>
      <c r="K370" s="68"/>
      <c r="L370" s="68"/>
      <c r="M370" s="68"/>
      <c r="N370" s="68"/>
      <c r="O370" s="68"/>
      <c r="P370" s="68"/>
      <c r="Q370" s="38" t="str">
        <f ca="1">IF(generic[[#This Row],[JOB '#]]="","",VLOOKUP(generic[[#This Row],[JOB '#]],projectList[],4,0))</f>
        <v/>
      </c>
      <c r="T370"/>
    </row>
    <row r="371" spans="1:20" s="8" customFormat="1" ht="69.95" customHeight="1" x14ac:dyDescent="0.2">
      <c r="A371" s="99" t="str">
        <f ca="1">Data!H371</f>
        <v/>
      </c>
      <c r="B371" s="99" t="str">
        <f ca="1">Data!I371</f>
        <v/>
      </c>
      <c r="C371" s="99" t="str">
        <f ca="1">Data!J371</f>
        <v/>
      </c>
      <c r="D371" s="99" t="str">
        <f ca="1">IF($C371="","",VLOOKUP($C371,projectList[],2,0))</f>
        <v/>
      </c>
      <c r="E371" s="99" t="str">
        <f ca="1">IF($C371="","",VLOOKUP($C371,projectList[],3,0))</f>
        <v/>
      </c>
      <c r="F371" s="99" t="str">
        <f ca="1">UPPER(IF($C371="","",
IF(OR($C371="DOWN",$C371="PARK",$C371="VACA",$C371="OFF",$C371="CC"),$C371,
IF($I371="","FULL LOAD OF ",IF(ISNUMBER($I371),$I371&amp;" TONS OF ","FULL LOAD OF "))&amp;
IF($J371="",VLOOKUP($C371,projectList[],4,0),$J371)&amp;
IF($K371="",""," - PO # "&amp;$K371)&amp;
IF($L371="",""," - "&amp;$L371)&amp;
IF($M371="",""," - LOT: "&amp;$M371)&amp;
IF($N371="","",", QTY: "&amp;$N371&amp;" TONS")&amp;
IF($O371="",""," - CONTACT: "&amp;$O371)
)))</f>
        <v/>
      </c>
      <c r="G371" s="99" t="str">
        <f ca="1">UPPER(IF($C371="","",IF($P371="",VLOOKUP($C371,projectList[],38,0) &amp; " " &amp; VLOOKUP($C371,projectList[],39,0) &amp; IF($F371="N/A",""," FL ") &amp;VLOOKUP($C371,projectList[],40,0),$P371)))</f>
        <v/>
      </c>
      <c r="H371" s="100" t="str">
        <f ca="1">IF($A371="","",VLOOKUP($C371,projectList[],5,0))</f>
        <v/>
      </c>
      <c r="I371" s="114"/>
      <c r="J371" s="68"/>
      <c r="K371" s="68"/>
      <c r="L371" s="68"/>
      <c r="M371" s="68"/>
      <c r="N371" s="68"/>
      <c r="O371" s="68"/>
      <c r="P371" s="68"/>
      <c r="Q371" s="38" t="str">
        <f ca="1">IF(generic[[#This Row],[JOB '#]]="","",VLOOKUP(generic[[#This Row],[JOB '#]],projectList[],4,0))</f>
        <v/>
      </c>
      <c r="T371"/>
    </row>
    <row r="372" spans="1:20" s="8" customFormat="1" ht="69.95" customHeight="1" x14ac:dyDescent="0.2">
      <c r="A372" s="99" t="str">
        <f ca="1">Data!H372</f>
        <v/>
      </c>
      <c r="B372" s="99" t="str">
        <f ca="1">Data!I372</f>
        <v/>
      </c>
      <c r="C372" s="99" t="str">
        <f ca="1">Data!J372</f>
        <v/>
      </c>
      <c r="D372" s="99" t="str">
        <f ca="1">IF($C372="","",VLOOKUP($C372,projectList[],2,0))</f>
        <v/>
      </c>
      <c r="E372" s="99" t="str">
        <f ca="1">IF($C372="","",VLOOKUP($C372,projectList[],3,0))</f>
        <v/>
      </c>
      <c r="F372" s="99" t="str">
        <f ca="1">UPPER(IF($C372="","",
IF(OR($C372="DOWN",$C372="PARK",$C372="VACA",$C372="OFF",$C372="CC"),$C372,
IF($I372="","FULL LOAD OF ",IF(ISNUMBER($I372),$I372&amp;" TONS OF ","FULL LOAD OF "))&amp;
IF($J372="",VLOOKUP($C372,projectList[],4,0),$J372)&amp;
IF($K372="",""," - PO # "&amp;$K372)&amp;
IF($L372="",""," - "&amp;$L372)&amp;
IF($M372="",""," - LOT: "&amp;$M372)&amp;
IF($N372="","",", QTY: "&amp;$N372&amp;" TONS")&amp;
IF($O372="",""," - CONTACT: "&amp;$O372)
)))</f>
        <v/>
      </c>
      <c r="G372" s="99" t="str">
        <f ca="1">UPPER(IF($C372="","",IF($P372="",VLOOKUP($C372,projectList[],38,0) &amp; " " &amp; VLOOKUP($C372,projectList[],39,0) &amp; IF($F372="N/A",""," FL ") &amp;VLOOKUP($C372,projectList[],40,0),$P372)))</f>
        <v/>
      </c>
      <c r="H372" s="100" t="str">
        <f ca="1">IF($A372="","",VLOOKUP($C372,projectList[],5,0))</f>
        <v/>
      </c>
      <c r="I372" s="114"/>
      <c r="J372" s="68"/>
      <c r="K372" s="68"/>
      <c r="L372" s="68"/>
      <c r="M372" s="68"/>
      <c r="N372" s="68"/>
      <c r="O372" s="68"/>
      <c r="P372" s="68"/>
      <c r="Q372" s="38" t="str">
        <f ca="1">IF(generic[[#This Row],[JOB '#]]="","",VLOOKUP(generic[[#This Row],[JOB '#]],projectList[],4,0))</f>
        <v/>
      </c>
      <c r="T372"/>
    </row>
    <row r="373" spans="1:20" s="8" customFormat="1" ht="69.95" customHeight="1" x14ac:dyDescent="0.2">
      <c r="A373" s="99" t="str">
        <f ca="1">Data!H373</f>
        <v/>
      </c>
      <c r="B373" s="99" t="str">
        <f ca="1">Data!I373</f>
        <v/>
      </c>
      <c r="C373" s="99" t="str">
        <f ca="1">Data!J373</f>
        <v/>
      </c>
      <c r="D373" s="99" t="str">
        <f ca="1">IF($C373="","",VLOOKUP($C373,projectList[],2,0))</f>
        <v/>
      </c>
      <c r="E373" s="99" t="str">
        <f ca="1">IF($C373="","",VLOOKUP($C373,projectList[],3,0))</f>
        <v/>
      </c>
      <c r="F373" s="99" t="str">
        <f ca="1">UPPER(IF($C373="","",
IF(OR($C373="DOWN",$C373="PARK",$C373="VACA",$C373="OFF",$C373="CC"),$C373,
IF($I373="","FULL LOAD OF ",IF(ISNUMBER($I373),$I373&amp;" TONS OF ","FULL LOAD OF "))&amp;
IF($J373="",VLOOKUP($C373,projectList[],4,0),$J373)&amp;
IF($K373="",""," - PO # "&amp;$K373)&amp;
IF($L373="",""," - "&amp;$L373)&amp;
IF($M373="",""," - LOT: "&amp;$M373)&amp;
IF($N373="","",", QTY: "&amp;$N373&amp;" TONS")&amp;
IF($O373="",""," - CONTACT: "&amp;$O373)
)))</f>
        <v/>
      </c>
      <c r="G373" s="99" t="str">
        <f ca="1">UPPER(IF($C373="","",IF($P373="",VLOOKUP($C373,projectList[],38,0) &amp; " " &amp; VLOOKUP($C373,projectList[],39,0) &amp; IF($F373="N/A",""," FL ") &amp;VLOOKUP($C373,projectList[],40,0),$P373)))</f>
        <v/>
      </c>
      <c r="H373" s="100" t="str">
        <f ca="1">IF($A373="","",VLOOKUP($C373,projectList[],5,0))</f>
        <v/>
      </c>
      <c r="I373" s="114"/>
      <c r="J373" s="68"/>
      <c r="K373" s="68"/>
      <c r="L373" s="68"/>
      <c r="M373" s="68"/>
      <c r="N373" s="68"/>
      <c r="O373" s="68"/>
      <c r="P373" s="68"/>
      <c r="Q373" s="38" t="str">
        <f ca="1">IF(generic[[#This Row],[JOB '#]]="","",VLOOKUP(generic[[#This Row],[JOB '#]],projectList[],4,0))</f>
        <v/>
      </c>
      <c r="T373"/>
    </row>
    <row r="374" spans="1:20" s="8" customFormat="1" ht="69.95" customHeight="1" x14ac:dyDescent="0.2">
      <c r="A374" s="99" t="str">
        <f ca="1">Data!H374</f>
        <v/>
      </c>
      <c r="B374" s="99" t="str">
        <f ca="1">Data!I374</f>
        <v/>
      </c>
      <c r="C374" s="99" t="str">
        <f ca="1">Data!J374</f>
        <v/>
      </c>
      <c r="D374" s="99" t="str">
        <f ca="1">IF($C374="","",VLOOKUP($C374,projectList[],2,0))</f>
        <v/>
      </c>
      <c r="E374" s="99" t="str">
        <f ca="1">IF($C374="","",VLOOKUP($C374,projectList[],3,0))</f>
        <v/>
      </c>
      <c r="F374" s="99" t="str">
        <f ca="1">UPPER(IF($C374="","",
IF(OR($C374="DOWN",$C374="PARK",$C374="VACA",$C374="OFF",$C374="CC"),$C374,
IF($I374="","FULL LOAD OF ",IF(ISNUMBER($I374),$I374&amp;" TONS OF ","FULL LOAD OF "))&amp;
IF($J374="",VLOOKUP($C374,projectList[],4,0),$J374)&amp;
IF($K374="",""," - PO # "&amp;$K374)&amp;
IF($L374="",""," - "&amp;$L374)&amp;
IF($M374="",""," - LOT: "&amp;$M374)&amp;
IF($N374="","",", QTY: "&amp;$N374&amp;" TONS")&amp;
IF($O374="",""," - CONTACT: "&amp;$O374)
)))</f>
        <v/>
      </c>
      <c r="G374" s="99" t="str">
        <f ca="1">UPPER(IF($C374="","",IF($P374="",VLOOKUP($C374,projectList[],38,0) &amp; " " &amp; VLOOKUP($C374,projectList[],39,0) &amp; IF($F374="N/A",""," FL ") &amp;VLOOKUP($C374,projectList[],40,0),$P374)))</f>
        <v/>
      </c>
      <c r="H374" s="100" t="str">
        <f ca="1">IF($A374="","",VLOOKUP($C374,projectList[],5,0))</f>
        <v/>
      </c>
      <c r="I374" s="114"/>
      <c r="J374" s="68"/>
      <c r="K374" s="68"/>
      <c r="L374" s="68"/>
      <c r="M374" s="68"/>
      <c r="N374" s="68"/>
      <c r="O374" s="68"/>
      <c r="P374" s="68"/>
      <c r="Q374" s="38" t="str">
        <f ca="1">IF(generic[[#This Row],[JOB '#]]="","",VLOOKUP(generic[[#This Row],[JOB '#]],projectList[],4,0))</f>
        <v/>
      </c>
      <c r="T374"/>
    </row>
    <row r="375" spans="1:20" s="8" customFormat="1" ht="69.95" customHeight="1" x14ac:dyDescent="0.2">
      <c r="A375" s="99" t="str">
        <f ca="1">Data!H375</f>
        <v/>
      </c>
      <c r="B375" s="99" t="str">
        <f ca="1">Data!I375</f>
        <v/>
      </c>
      <c r="C375" s="99" t="str">
        <f ca="1">Data!J375</f>
        <v/>
      </c>
      <c r="D375" s="99" t="str">
        <f ca="1">IF($C375="","",VLOOKUP($C375,projectList[],2,0))</f>
        <v/>
      </c>
      <c r="E375" s="99" t="str">
        <f ca="1">IF($C375="","",VLOOKUP($C375,projectList[],3,0))</f>
        <v/>
      </c>
      <c r="F375" s="99" t="str">
        <f ca="1">UPPER(IF($C375="","",
IF(OR($C375="DOWN",$C375="PARK",$C375="VACA",$C375="OFF",$C375="CC"),$C375,
IF($I375="","FULL LOAD OF ",IF(ISNUMBER($I375),$I375&amp;" TONS OF ","FULL LOAD OF "))&amp;
IF($J375="",VLOOKUP($C375,projectList[],4,0),$J375)&amp;
IF($K375="",""," - PO # "&amp;$K375)&amp;
IF($L375="",""," - "&amp;$L375)&amp;
IF($M375="",""," - LOT: "&amp;$M375)&amp;
IF($N375="","",", QTY: "&amp;$N375&amp;" TONS")&amp;
IF($O375="",""," - CONTACT: "&amp;$O375)
)))</f>
        <v/>
      </c>
      <c r="G375" s="99" t="str">
        <f ca="1">UPPER(IF($C375="","",IF($P375="",VLOOKUP($C375,projectList[],38,0) &amp; " " &amp; VLOOKUP($C375,projectList[],39,0) &amp; IF($F375="N/A",""," FL ") &amp;VLOOKUP($C375,projectList[],40,0),$P375)))</f>
        <v/>
      </c>
      <c r="H375" s="100" t="str">
        <f ca="1">IF($A375="","",VLOOKUP($C375,projectList[],5,0))</f>
        <v/>
      </c>
      <c r="I375" s="114"/>
      <c r="J375" s="68"/>
      <c r="K375" s="68"/>
      <c r="L375" s="68"/>
      <c r="M375" s="68"/>
      <c r="N375" s="68"/>
      <c r="O375" s="68"/>
      <c r="P375" s="68"/>
      <c r="Q375" s="38" t="str">
        <f ca="1">IF(generic[[#This Row],[JOB '#]]="","",VLOOKUP(generic[[#This Row],[JOB '#]],projectList[],4,0))</f>
        <v/>
      </c>
      <c r="T375"/>
    </row>
    <row r="376" spans="1:20" s="8" customFormat="1" ht="69.95" customHeight="1" x14ac:dyDescent="0.2">
      <c r="A376" s="99" t="str">
        <f ca="1">Data!H376</f>
        <v/>
      </c>
      <c r="B376" s="99" t="str">
        <f ca="1">Data!I376</f>
        <v/>
      </c>
      <c r="C376" s="99" t="str">
        <f ca="1">Data!J376</f>
        <v/>
      </c>
      <c r="D376" s="99" t="str">
        <f ca="1">IF($C376="","",VLOOKUP($C376,projectList[],2,0))</f>
        <v/>
      </c>
      <c r="E376" s="99" t="str">
        <f ca="1">IF($C376="","",VLOOKUP($C376,projectList[],3,0))</f>
        <v/>
      </c>
      <c r="F376" s="99" t="str">
        <f ca="1">UPPER(IF($C376="","",
IF(OR($C376="DOWN",$C376="PARK",$C376="VACA",$C376="OFF",$C376="CC"),$C376,
IF($I376="","FULL LOAD OF ",IF(ISNUMBER($I376),$I376&amp;" TONS OF ","FULL LOAD OF "))&amp;
IF($J376="",VLOOKUP($C376,projectList[],4,0),$J376)&amp;
IF($K376="",""," - PO # "&amp;$K376)&amp;
IF($L376="",""," - "&amp;$L376)&amp;
IF($M376="",""," - LOT: "&amp;$M376)&amp;
IF($N376="","",", QTY: "&amp;$N376&amp;" TONS")&amp;
IF($O376="",""," - CONTACT: "&amp;$O376)
)))</f>
        <v/>
      </c>
      <c r="G376" s="99" t="str">
        <f ca="1">UPPER(IF($C376="","",IF($P376="",VLOOKUP($C376,projectList[],38,0) &amp; " " &amp; VLOOKUP($C376,projectList[],39,0) &amp; IF($F376="N/A",""," FL ") &amp;VLOOKUP($C376,projectList[],40,0),$P376)))</f>
        <v/>
      </c>
      <c r="H376" s="100" t="str">
        <f ca="1">IF($A376="","",VLOOKUP($C376,projectList[],5,0))</f>
        <v/>
      </c>
      <c r="I376" s="114"/>
      <c r="J376" s="68"/>
      <c r="K376" s="68"/>
      <c r="L376" s="68"/>
      <c r="M376" s="68"/>
      <c r="N376" s="68"/>
      <c r="O376" s="68"/>
      <c r="P376" s="68"/>
      <c r="Q376" s="38" t="str">
        <f ca="1">IF(generic[[#This Row],[JOB '#]]="","",VLOOKUP(generic[[#This Row],[JOB '#]],projectList[],4,0))</f>
        <v/>
      </c>
      <c r="T376"/>
    </row>
    <row r="377" spans="1:20" s="8" customFormat="1" ht="69.95" customHeight="1" x14ac:dyDescent="0.2">
      <c r="A377" s="99" t="str">
        <f ca="1">Data!H377</f>
        <v/>
      </c>
      <c r="B377" s="99" t="str">
        <f ca="1">Data!I377</f>
        <v/>
      </c>
      <c r="C377" s="99" t="str">
        <f ca="1">Data!J377</f>
        <v/>
      </c>
      <c r="D377" s="99" t="str">
        <f ca="1">IF($C377="","",VLOOKUP($C377,projectList[],2,0))</f>
        <v/>
      </c>
      <c r="E377" s="99" t="str">
        <f ca="1">IF($C377="","",VLOOKUP($C377,projectList[],3,0))</f>
        <v/>
      </c>
      <c r="F377" s="99" t="str">
        <f ca="1">UPPER(IF($C377="","",
IF(OR($C377="DOWN",$C377="PARK",$C377="VACA",$C377="OFF",$C377="CC"),$C377,
IF($I377="","FULL LOAD OF ",IF(ISNUMBER($I377),$I377&amp;" TONS OF ","FULL LOAD OF "))&amp;
IF($J377="",VLOOKUP($C377,projectList[],4,0),$J377)&amp;
IF($K377="",""," - PO # "&amp;$K377)&amp;
IF($L377="",""," - "&amp;$L377)&amp;
IF($M377="",""," - LOT: "&amp;$M377)&amp;
IF($N377="","",", QTY: "&amp;$N377&amp;" TONS")&amp;
IF($O377="",""," - CONTACT: "&amp;$O377)
)))</f>
        <v/>
      </c>
      <c r="G377" s="99" t="str">
        <f ca="1">UPPER(IF($C377="","",IF($P377="",VLOOKUP($C377,projectList[],38,0) &amp; " " &amp; VLOOKUP($C377,projectList[],39,0) &amp; IF($F377="N/A",""," FL ") &amp;VLOOKUP($C377,projectList[],40,0),$P377)))</f>
        <v/>
      </c>
      <c r="H377" s="100" t="str">
        <f ca="1">IF($A377="","",VLOOKUP($C377,projectList[],5,0))</f>
        <v/>
      </c>
      <c r="I377" s="114"/>
      <c r="J377" s="68"/>
      <c r="K377" s="68"/>
      <c r="L377" s="68"/>
      <c r="M377" s="68"/>
      <c r="N377" s="68"/>
      <c r="O377" s="68"/>
      <c r="P377" s="68"/>
      <c r="Q377" s="38" t="str">
        <f ca="1">IF(generic[[#This Row],[JOB '#]]="","",VLOOKUP(generic[[#This Row],[JOB '#]],projectList[],4,0))</f>
        <v/>
      </c>
      <c r="T377"/>
    </row>
    <row r="378" spans="1:20" s="8" customFormat="1" ht="69.95" customHeight="1" x14ac:dyDescent="0.2">
      <c r="A378" s="99" t="str">
        <f ca="1">Data!H378</f>
        <v/>
      </c>
      <c r="B378" s="99" t="str">
        <f ca="1">Data!I378</f>
        <v/>
      </c>
      <c r="C378" s="99" t="str">
        <f ca="1">Data!J378</f>
        <v/>
      </c>
      <c r="D378" s="99" t="str">
        <f ca="1">IF($C378="","",VLOOKUP($C378,projectList[],2,0))</f>
        <v/>
      </c>
      <c r="E378" s="99" t="str">
        <f ca="1">IF($C378="","",VLOOKUP($C378,projectList[],3,0))</f>
        <v/>
      </c>
      <c r="F378" s="99" t="str">
        <f ca="1">UPPER(IF($C378="","",
IF(OR($C378="DOWN",$C378="PARK",$C378="VACA",$C378="OFF",$C378="CC"),$C378,
IF($I378="","FULL LOAD OF ",IF(ISNUMBER($I378),$I378&amp;" TONS OF ","FULL LOAD OF "))&amp;
IF($J378="",VLOOKUP($C378,projectList[],4,0),$J378)&amp;
IF($K378="",""," - PO # "&amp;$K378)&amp;
IF($L378="",""," - "&amp;$L378)&amp;
IF($M378="",""," - LOT: "&amp;$M378)&amp;
IF($N378="","",", QTY: "&amp;$N378&amp;" TONS")&amp;
IF($O378="",""," - CONTACT: "&amp;$O378)
)))</f>
        <v/>
      </c>
      <c r="G378" s="99" t="str">
        <f ca="1">UPPER(IF($C378="","",IF($P378="",VLOOKUP($C378,projectList[],38,0) &amp; " " &amp; VLOOKUP($C378,projectList[],39,0) &amp; IF($F378="N/A",""," FL ") &amp;VLOOKUP($C378,projectList[],40,0),$P378)))</f>
        <v/>
      </c>
      <c r="H378" s="100" t="str">
        <f ca="1">IF($A378="","",VLOOKUP($C378,projectList[],5,0))</f>
        <v/>
      </c>
      <c r="I378" s="114"/>
      <c r="J378" s="68"/>
      <c r="K378" s="68"/>
      <c r="L378" s="68"/>
      <c r="M378" s="68"/>
      <c r="N378" s="68"/>
      <c r="O378" s="68"/>
      <c r="P378" s="68"/>
      <c r="Q378" s="38" t="str">
        <f ca="1">IF(generic[[#This Row],[JOB '#]]="","",VLOOKUP(generic[[#This Row],[JOB '#]],projectList[],4,0))</f>
        <v/>
      </c>
      <c r="T378"/>
    </row>
    <row r="379" spans="1:20" s="8" customFormat="1" ht="69.95" customHeight="1" x14ac:dyDescent="0.2">
      <c r="A379" s="99" t="str">
        <f ca="1">Data!H379</f>
        <v/>
      </c>
      <c r="B379" s="99" t="str">
        <f ca="1">Data!I379</f>
        <v/>
      </c>
      <c r="C379" s="99" t="str">
        <f ca="1">Data!J379</f>
        <v/>
      </c>
      <c r="D379" s="99" t="str">
        <f ca="1">IF($C379="","",VLOOKUP($C379,projectList[],2,0))</f>
        <v/>
      </c>
      <c r="E379" s="99" t="str">
        <f ca="1">IF($C379="","",VLOOKUP($C379,projectList[],3,0))</f>
        <v/>
      </c>
      <c r="F379" s="99" t="str">
        <f ca="1">UPPER(IF($C379="","",
IF(OR($C379="DOWN",$C379="PARK",$C379="VACA",$C379="OFF",$C379="CC"),$C379,
IF($I379="","FULL LOAD OF ",IF(ISNUMBER($I379),$I379&amp;" TONS OF ","FULL LOAD OF "))&amp;
IF($J379="",VLOOKUP($C379,projectList[],4,0),$J379)&amp;
IF($K379="",""," - PO # "&amp;$K379)&amp;
IF($L379="",""," - "&amp;$L379)&amp;
IF($M379="",""," - LOT: "&amp;$M379)&amp;
IF($N379="","",", QTY: "&amp;$N379&amp;" TONS")&amp;
IF($O379="",""," - CONTACT: "&amp;$O379)
)))</f>
        <v/>
      </c>
      <c r="G379" s="99" t="str">
        <f ca="1">UPPER(IF($C379="","",IF($P379="",VLOOKUP($C379,projectList[],38,0) &amp; " " &amp; VLOOKUP($C379,projectList[],39,0) &amp; IF($F379="N/A",""," FL ") &amp;VLOOKUP($C379,projectList[],40,0),$P379)))</f>
        <v/>
      </c>
      <c r="H379" s="100" t="str">
        <f ca="1">IF($A379="","",VLOOKUP($C379,projectList[],5,0))</f>
        <v/>
      </c>
      <c r="I379" s="114"/>
      <c r="J379" s="68"/>
      <c r="K379" s="68"/>
      <c r="L379" s="68"/>
      <c r="M379" s="68"/>
      <c r="N379" s="68"/>
      <c r="O379" s="68"/>
      <c r="P379" s="68"/>
      <c r="Q379" s="38" t="str">
        <f ca="1">IF(generic[[#This Row],[JOB '#]]="","",VLOOKUP(generic[[#This Row],[JOB '#]],projectList[],4,0))</f>
        <v/>
      </c>
      <c r="T379"/>
    </row>
    <row r="380" spans="1:20" s="8" customFormat="1" ht="69.95" customHeight="1" x14ac:dyDescent="0.2">
      <c r="A380" s="99" t="str">
        <f ca="1">Data!H380</f>
        <v/>
      </c>
      <c r="B380" s="99" t="str">
        <f ca="1">Data!I380</f>
        <v/>
      </c>
      <c r="C380" s="99" t="str">
        <f ca="1">Data!J380</f>
        <v/>
      </c>
      <c r="D380" s="99" t="str">
        <f ca="1">IF($C380="","",VLOOKUP($C380,projectList[],2,0))</f>
        <v/>
      </c>
      <c r="E380" s="99" t="str">
        <f ca="1">IF($C380="","",VLOOKUP($C380,projectList[],3,0))</f>
        <v/>
      </c>
      <c r="F380" s="99" t="str">
        <f ca="1">UPPER(IF($C380="","",
IF(OR($C380="DOWN",$C380="PARK",$C380="VACA",$C380="OFF",$C380="CC"),$C380,
IF($I380="","FULL LOAD OF ",IF(ISNUMBER($I380),$I380&amp;" TONS OF ","FULL LOAD OF "))&amp;
IF($J380="",VLOOKUP($C380,projectList[],4,0),$J380)&amp;
IF($K380="",""," - PO # "&amp;$K380)&amp;
IF($L380="",""," - "&amp;$L380)&amp;
IF($M380="",""," - LOT: "&amp;$M380)&amp;
IF($N380="","",", QTY: "&amp;$N380&amp;" TONS")&amp;
IF($O380="",""," - CONTACT: "&amp;$O380)
)))</f>
        <v/>
      </c>
      <c r="G380" s="99" t="str">
        <f ca="1">UPPER(IF($C380="","",IF($P380="",VLOOKUP($C380,projectList[],38,0) &amp; " " &amp; VLOOKUP($C380,projectList[],39,0) &amp; IF($F380="N/A",""," FL ") &amp;VLOOKUP($C380,projectList[],40,0),$P380)))</f>
        <v/>
      </c>
      <c r="H380" s="100" t="str">
        <f ca="1">IF($A380="","",VLOOKUP($C380,projectList[],5,0))</f>
        <v/>
      </c>
      <c r="I380" s="114"/>
      <c r="J380" s="68"/>
      <c r="K380" s="68"/>
      <c r="L380" s="68"/>
      <c r="M380" s="68"/>
      <c r="N380" s="68"/>
      <c r="O380" s="68"/>
      <c r="P380" s="68"/>
      <c r="Q380" s="38" t="str">
        <f ca="1">IF(generic[[#This Row],[JOB '#]]="","",VLOOKUP(generic[[#This Row],[JOB '#]],projectList[],4,0))</f>
        <v/>
      </c>
      <c r="T380"/>
    </row>
    <row r="381" spans="1:20" s="8" customFormat="1" ht="69.95" customHeight="1" x14ac:dyDescent="0.2">
      <c r="A381" s="99" t="str">
        <f ca="1">Data!H381</f>
        <v/>
      </c>
      <c r="B381" s="99" t="str">
        <f ca="1">Data!I381</f>
        <v/>
      </c>
      <c r="C381" s="99" t="str">
        <f ca="1">Data!J381</f>
        <v/>
      </c>
      <c r="D381" s="99" t="str">
        <f ca="1">IF($C381="","",VLOOKUP($C381,projectList[],2,0))</f>
        <v/>
      </c>
      <c r="E381" s="99" t="str">
        <f ca="1">IF($C381="","",VLOOKUP($C381,projectList[],3,0))</f>
        <v/>
      </c>
      <c r="F381" s="99" t="str">
        <f ca="1">UPPER(IF($C381="","",
IF(OR($C381="DOWN",$C381="PARK",$C381="VACA",$C381="OFF",$C381="CC"),$C381,
IF($I381="","FULL LOAD OF ",IF(ISNUMBER($I381),$I381&amp;" TONS OF ","FULL LOAD OF "))&amp;
IF($J381="",VLOOKUP($C381,projectList[],4,0),$J381)&amp;
IF($K381="",""," - PO # "&amp;$K381)&amp;
IF($L381="",""," - "&amp;$L381)&amp;
IF($M381="",""," - LOT: "&amp;$M381)&amp;
IF($N381="","",", QTY: "&amp;$N381&amp;" TONS")&amp;
IF($O381="",""," - CONTACT: "&amp;$O381)
)))</f>
        <v/>
      </c>
      <c r="G381" s="99" t="str">
        <f ca="1">UPPER(IF($C381="","",IF($P381="",VLOOKUP($C381,projectList[],38,0) &amp; " " &amp; VLOOKUP($C381,projectList[],39,0) &amp; IF($F381="N/A",""," FL ") &amp;VLOOKUP($C381,projectList[],40,0),$P381)))</f>
        <v/>
      </c>
      <c r="H381" s="100" t="str">
        <f ca="1">IF($A381="","",VLOOKUP($C381,projectList[],5,0))</f>
        <v/>
      </c>
      <c r="I381" s="114"/>
      <c r="J381" s="68"/>
      <c r="K381" s="68"/>
      <c r="L381" s="68"/>
      <c r="M381" s="68"/>
      <c r="N381" s="68"/>
      <c r="O381" s="68"/>
      <c r="P381" s="68"/>
      <c r="Q381" s="38" t="str">
        <f ca="1">IF(generic[[#This Row],[JOB '#]]="","",VLOOKUP(generic[[#This Row],[JOB '#]],projectList[],4,0))</f>
        <v/>
      </c>
      <c r="T381"/>
    </row>
    <row r="382" spans="1:20" s="8" customFormat="1" ht="69.95" customHeight="1" x14ac:dyDescent="0.2">
      <c r="A382" s="99" t="str">
        <f ca="1">Data!H382</f>
        <v/>
      </c>
      <c r="B382" s="99" t="str">
        <f ca="1">Data!I382</f>
        <v/>
      </c>
      <c r="C382" s="99" t="str">
        <f ca="1">Data!J382</f>
        <v/>
      </c>
      <c r="D382" s="99" t="str">
        <f ca="1">IF($C382="","",VLOOKUP($C382,projectList[],2,0))</f>
        <v/>
      </c>
      <c r="E382" s="99" t="str">
        <f ca="1">IF($C382="","",VLOOKUP($C382,projectList[],3,0))</f>
        <v/>
      </c>
      <c r="F382" s="99" t="str">
        <f ca="1">UPPER(IF($C382="","",
IF(OR($C382="DOWN",$C382="PARK",$C382="VACA",$C382="OFF",$C382="CC"),$C382,
IF($I382="","FULL LOAD OF ",IF(ISNUMBER($I382),$I382&amp;" TONS OF ","FULL LOAD OF "))&amp;
IF($J382="",VLOOKUP($C382,projectList[],4,0),$J382)&amp;
IF($K382="",""," - PO # "&amp;$K382)&amp;
IF($L382="",""," - "&amp;$L382)&amp;
IF($M382="",""," - LOT: "&amp;$M382)&amp;
IF($N382="","",", QTY: "&amp;$N382&amp;" TONS")&amp;
IF($O382="",""," - CONTACT: "&amp;$O382)
)))</f>
        <v/>
      </c>
      <c r="G382" s="99" t="str">
        <f ca="1">UPPER(IF($C382="","",IF($P382="",VLOOKUP($C382,projectList[],38,0) &amp; " " &amp; VLOOKUP($C382,projectList[],39,0) &amp; IF($F382="N/A",""," FL ") &amp;VLOOKUP($C382,projectList[],40,0),$P382)))</f>
        <v/>
      </c>
      <c r="H382" s="100" t="str">
        <f ca="1">IF($A382="","",VLOOKUP($C382,projectList[],5,0))</f>
        <v/>
      </c>
      <c r="I382" s="114"/>
      <c r="J382" s="68"/>
      <c r="K382" s="68"/>
      <c r="L382" s="68"/>
      <c r="M382" s="68"/>
      <c r="N382" s="68"/>
      <c r="O382" s="68"/>
      <c r="P382" s="68"/>
      <c r="Q382" s="38" t="str">
        <f ca="1">IF(generic[[#This Row],[JOB '#]]="","",VLOOKUP(generic[[#This Row],[JOB '#]],projectList[],4,0))</f>
        <v/>
      </c>
      <c r="T382"/>
    </row>
    <row r="383" spans="1:20" s="8" customFormat="1" ht="69.95" customHeight="1" x14ac:dyDescent="0.2">
      <c r="A383" s="99" t="str">
        <f ca="1">Data!H383</f>
        <v/>
      </c>
      <c r="B383" s="99" t="str">
        <f ca="1">Data!I383</f>
        <v/>
      </c>
      <c r="C383" s="99" t="str">
        <f ca="1">Data!J383</f>
        <v/>
      </c>
      <c r="D383" s="99" t="str">
        <f ca="1">IF($C383="","",VLOOKUP($C383,projectList[],2,0))</f>
        <v/>
      </c>
      <c r="E383" s="99" t="str">
        <f ca="1">IF($C383="","",VLOOKUP($C383,projectList[],3,0))</f>
        <v/>
      </c>
      <c r="F383" s="99" t="str">
        <f ca="1">UPPER(IF($C383="","",
IF(OR($C383="DOWN",$C383="PARK",$C383="VACA",$C383="OFF",$C383="CC"),$C383,
IF($I383="","FULL LOAD OF ",IF(ISNUMBER($I383),$I383&amp;" TONS OF ","FULL LOAD OF "))&amp;
IF($J383="",VLOOKUP($C383,projectList[],4,0),$J383)&amp;
IF($K383="",""," - PO # "&amp;$K383)&amp;
IF($L383="",""," - "&amp;$L383)&amp;
IF($M383="",""," - LOT: "&amp;$M383)&amp;
IF($N383="","",", QTY: "&amp;$N383&amp;" TONS")&amp;
IF($O383="",""," - CONTACT: "&amp;$O383)
)))</f>
        <v/>
      </c>
      <c r="G383" s="99" t="str">
        <f ca="1">UPPER(IF($C383="","",IF($P383="",VLOOKUP($C383,projectList[],38,0) &amp; " " &amp; VLOOKUP($C383,projectList[],39,0) &amp; IF($F383="N/A",""," FL ") &amp;VLOOKUP($C383,projectList[],40,0),$P383)))</f>
        <v/>
      </c>
      <c r="H383" s="100" t="str">
        <f ca="1">IF($A383="","",VLOOKUP($C383,projectList[],5,0))</f>
        <v/>
      </c>
      <c r="I383" s="114"/>
      <c r="J383" s="68"/>
      <c r="K383" s="68"/>
      <c r="L383" s="68"/>
      <c r="M383" s="68"/>
      <c r="N383" s="68"/>
      <c r="O383" s="68"/>
      <c r="P383" s="68"/>
      <c r="Q383" s="38" t="str">
        <f ca="1">IF(generic[[#This Row],[JOB '#]]="","",VLOOKUP(generic[[#This Row],[JOB '#]],projectList[],4,0))</f>
        <v/>
      </c>
      <c r="T383"/>
    </row>
    <row r="384" spans="1:20" s="8" customFormat="1" ht="69.95" customHeight="1" x14ac:dyDescent="0.2">
      <c r="A384" s="99" t="str">
        <f ca="1">Data!H384</f>
        <v/>
      </c>
      <c r="B384" s="99" t="str">
        <f ca="1">Data!I384</f>
        <v/>
      </c>
      <c r="C384" s="99" t="str">
        <f ca="1">Data!J384</f>
        <v/>
      </c>
      <c r="D384" s="99" t="str">
        <f ca="1">IF($C384="","",VLOOKUP($C384,projectList[],2,0))</f>
        <v/>
      </c>
      <c r="E384" s="99" t="str">
        <f ca="1">IF($C384="","",VLOOKUP($C384,projectList[],3,0))</f>
        <v/>
      </c>
      <c r="F384" s="99" t="str">
        <f ca="1">UPPER(IF($C384="","",
IF(OR($C384="DOWN",$C384="PARK",$C384="VACA",$C384="OFF",$C384="CC"),$C384,
IF($I384="","FULL LOAD OF ",IF(ISNUMBER($I384),$I384&amp;" TONS OF ","FULL LOAD OF "))&amp;
IF($J384="",VLOOKUP($C384,projectList[],4,0),$J384)&amp;
IF($K384="",""," - PO # "&amp;$K384)&amp;
IF($L384="",""," - "&amp;$L384)&amp;
IF($M384="",""," - LOT: "&amp;$M384)&amp;
IF($N384="","",", QTY: "&amp;$N384&amp;" TONS")&amp;
IF($O384="",""," - CONTACT: "&amp;$O384)
)))</f>
        <v/>
      </c>
      <c r="G384" s="99" t="str">
        <f ca="1">UPPER(IF($C384="","",IF($P384="",VLOOKUP($C384,projectList[],38,0) &amp; " " &amp; VLOOKUP($C384,projectList[],39,0) &amp; IF($F384="N/A",""," FL ") &amp;VLOOKUP($C384,projectList[],40,0),$P384)))</f>
        <v/>
      </c>
      <c r="H384" s="100" t="str">
        <f ca="1">IF($A384="","",VLOOKUP($C384,projectList[],5,0))</f>
        <v/>
      </c>
      <c r="I384" s="114"/>
      <c r="J384" s="68"/>
      <c r="K384" s="68"/>
      <c r="L384" s="68"/>
      <c r="M384" s="68"/>
      <c r="N384" s="68"/>
      <c r="O384" s="68"/>
      <c r="P384" s="68"/>
      <c r="Q384" s="38" t="str">
        <f ca="1">IF(generic[[#This Row],[JOB '#]]="","",VLOOKUP(generic[[#This Row],[JOB '#]],projectList[],4,0))</f>
        <v/>
      </c>
      <c r="T384"/>
    </row>
    <row r="385" spans="1:20" s="8" customFormat="1" ht="69.95" customHeight="1" x14ac:dyDescent="0.2">
      <c r="A385" s="99" t="str">
        <f ca="1">Data!H385</f>
        <v/>
      </c>
      <c r="B385" s="99" t="str">
        <f ca="1">Data!I385</f>
        <v/>
      </c>
      <c r="C385" s="99" t="str">
        <f ca="1">Data!J385</f>
        <v/>
      </c>
      <c r="D385" s="99" t="str">
        <f ca="1">IF($C385="","",VLOOKUP($C385,projectList[],2,0))</f>
        <v/>
      </c>
      <c r="E385" s="99" t="str">
        <f ca="1">IF($C385="","",VLOOKUP($C385,projectList[],3,0))</f>
        <v/>
      </c>
      <c r="F385" s="99" t="str">
        <f ca="1">UPPER(IF($C385="","",
IF(OR($C385="DOWN",$C385="PARK",$C385="VACA",$C385="OFF",$C385="CC"),$C385,
IF($I385="","FULL LOAD OF ",IF(ISNUMBER($I385),$I385&amp;" TONS OF ","FULL LOAD OF "))&amp;
IF($J385="",VLOOKUP($C385,projectList[],4,0),$J385)&amp;
IF($K385="",""," - PO # "&amp;$K385)&amp;
IF($L385="",""," - "&amp;$L385)&amp;
IF($M385="",""," - LOT: "&amp;$M385)&amp;
IF($N385="","",", QTY: "&amp;$N385&amp;" TONS")&amp;
IF($O385="",""," - CONTACT: "&amp;$O385)
)))</f>
        <v/>
      </c>
      <c r="G385" s="99" t="str">
        <f ca="1">UPPER(IF($C385="","",IF($P385="",VLOOKUP($C385,projectList[],38,0) &amp; " " &amp; VLOOKUP($C385,projectList[],39,0) &amp; IF($F385="N/A",""," FL ") &amp;VLOOKUP($C385,projectList[],40,0),$P385)))</f>
        <v/>
      </c>
      <c r="H385" s="100" t="str">
        <f ca="1">IF($A385="","",VLOOKUP($C385,projectList[],5,0))</f>
        <v/>
      </c>
      <c r="I385" s="114"/>
      <c r="J385" s="68"/>
      <c r="K385" s="68"/>
      <c r="L385" s="68"/>
      <c r="M385" s="68"/>
      <c r="N385" s="68"/>
      <c r="O385" s="68"/>
      <c r="P385" s="68"/>
      <c r="Q385" s="38" t="str">
        <f ca="1">IF(generic[[#This Row],[JOB '#]]="","",VLOOKUP(generic[[#This Row],[JOB '#]],projectList[],4,0))</f>
        <v/>
      </c>
      <c r="T385"/>
    </row>
    <row r="386" spans="1:20" s="8" customFormat="1" ht="69.95" customHeight="1" x14ac:dyDescent="0.2">
      <c r="A386" s="99" t="str">
        <f ca="1">Data!H386</f>
        <v/>
      </c>
      <c r="B386" s="99" t="str">
        <f ca="1">Data!I386</f>
        <v/>
      </c>
      <c r="C386" s="99" t="str">
        <f ca="1">Data!J386</f>
        <v/>
      </c>
      <c r="D386" s="99" t="str">
        <f ca="1">IF($C386="","",VLOOKUP($C386,projectList[],2,0))</f>
        <v/>
      </c>
      <c r="E386" s="99" t="str">
        <f ca="1">IF($C386="","",VLOOKUP($C386,projectList[],3,0))</f>
        <v/>
      </c>
      <c r="F386" s="99" t="str">
        <f ca="1">UPPER(IF($C386="","",
IF(OR($C386="DOWN",$C386="PARK",$C386="VACA",$C386="OFF",$C386="CC"),$C386,
IF($I386="","FULL LOAD OF ",IF(ISNUMBER($I386),$I386&amp;" TONS OF ","FULL LOAD OF "))&amp;
IF($J386="",VLOOKUP($C386,projectList[],4,0),$J386)&amp;
IF($K386="",""," - PO # "&amp;$K386)&amp;
IF($L386="",""," - "&amp;$L386)&amp;
IF($M386="",""," - LOT: "&amp;$M386)&amp;
IF($N386="","",", QTY: "&amp;$N386&amp;" TONS")&amp;
IF($O386="",""," - CONTACT: "&amp;$O386)
)))</f>
        <v/>
      </c>
      <c r="G386" s="99" t="str">
        <f ca="1">UPPER(IF($C386="","",IF($P386="",VLOOKUP($C386,projectList[],38,0) &amp; " " &amp; VLOOKUP($C386,projectList[],39,0) &amp; IF($F386="N/A",""," FL ") &amp;VLOOKUP($C386,projectList[],40,0),$P386)))</f>
        <v/>
      </c>
      <c r="H386" s="100" t="str">
        <f ca="1">IF($A386="","",VLOOKUP($C386,projectList[],5,0))</f>
        <v/>
      </c>
      <c r="I386" s="114"/>
      <c r="J386" s="68"/>
      <c r="K386" s="68"/>
      <c r="L386" s="68"/>
      <c r="M386" s="68"/>
      <c r="N386" s="68"/>
      <c r="O386" s="68"/>
      <c r="P386" s="68"/>
      <c r="Q386" s="38" t="str">
        <f ca="1">IF(generic[[#This Row],[JOB '#]]="","",VLOOKUP(generic[[#This Row],[JOB '#]],projectList[],4,0))</f>
        <v/>
      </c>
      <c r="T386"/>
    </row>
    <row r="387" spans="1:20" s="8" customFormat="1" ht="69.95" customHeight="1" x14ac:dyDescent="0.2">
      <c r="A387" s="99" t="str">
        <f ca="1">Data!H387</f>
        <v/>
      </c>
      <c r="B387" s="99" t="str">
        <f ca="1">Data!I387</f>
        <v/>
      </c>
      <c r="C387" s="99" t="str">
        <f ca="1">Data!J387</f>
        <v/>
      </c>
      <c r="D387" s="99" t="str">
        <f ca="1">IF($C387="","",VLOOKUP($C387,projectList[],2,0))</f>
        <v/>
      </c>
      <c r="E387" s="99" t="str">
        <f ca="1">IF($C387="","",VLOOKUP($C387,projectList[],3,0))</f>
        <v/>
      </c>
      <c r="F387" s="99" t="str">
        <f ca="1">UPPER(IF($C387="","",
IF(OR($C387="DOWN",$C387="PARK",$C387="VACA",$C387="OFF",$C387="CC"),$C387,
IF($I387="","FULL LOAD OF ",IF(ISNUMBER($I387),$I387&amp;" TONS OF ","FULL LOAD OF "))&amp;
IF($J387="",VLOOKUP($C387,projectList[],4,0),$J387)&amp;
IF($K387="",""," - PO # "&amp;$K387)&amp;
IF($L387="",""," - "&amp;$L387)&amp;
IF($M387="",""," - LOT: "&amp;$M387)&amp;
IF($N387="","",", QTY: "&amp;$N387&amp;" TONS")&amp;
IF($O387="",""," - CONTACT: "&amp;$O387)
)))</f>
        <v/>
      </c>
      <c r="G387" s="99" t="str">
        <f ca="1">UPPER(IF($C387="","",IF($P387="",VLOOKUP($C387,projectList[],38,0) &amp; " " &amp; VLOOKUP($C387,projectList[],39,0) &amp; IF($F387="N/A",""," FL ") &amp;VLOOKUP($C387,projectList[],40,0),$P387)))</f>
        <v/>
      </c>
      <c r="H387" s="100" t="str">
        <f ca="1">IF($A387="","",VLOOKUP($C387,projectList[],5,0))</f>
        <v/>
      </c>
      <c r="I387" s="114"/>
      <c r="J387" s="68"/>
      <c r="K387" s="68"/>
      <c r="L387" s="68"/>
      <c r="M387" s="68"/>
      <c r="N387" s="68"/>
      <c r="O387" s="68"/>
      <c r="P387" s="68"/>
      <c r="Q387" s="38" t="str">
        <f ca="1">IF(generic[[#This Row],[JOB '#]]="","",VLOOKUP(generic[[#This Row],[JOB '#]],projectList[],4,0))</f>
        <v/>
      </c>
      <c r="T387"/>
    </row>
    <row r="388" spans="1:20" s="8" customFormat="1" ht="69.95" customHeight="1" x14ac:dyDescent="0.2">
      <c r="A388" s="99" t="str">
        <f ca="1">Data!H388</f>
        <v/>
      </c>
      <c r="B388" s="99" t="str">
        <f ca="1">Data!I388</f>
        <v/>
      </c>
      <c r="C388" s="99" t="str">
        <f ca="1">Data!J388</f>
        <v/>
      </c>
      <c r="D388" s="99" t="str">
        <f ca="1">IF($C388="","",VLOOKUP($C388,projectList[],2,0))</f>
        <v/>
      </c>
      <c r="E388" s="99" t="str">
        <f ca="1">IF($C388="","",VLOOKUP($C388,projectList[],3,0))</f>
        <v/>
      </c>
      <c r="F388" s="99" t="str">
        <f ca="1">UPPER(IF($C388="","",
IF(OR($C388="DOWN",$C388="PARK",$C388="VACA",$C388="OFF",$C388="CC"),$C388,
IF($I388="","FULL LOAD OF ",IF(ISNUMBER($I388),$I388&amp;" TONS OF ","FULL LOAD OF "))&amp;
IF($J388="",VLOOKUP($C388,projectList[],4,0),$J388)&amp;
IF($K388="",""," - PO # "&amp;$K388)&amp;
IF($L388="",""," - "&amp;$L388)&amp;
IF($M388="",""," - LOT: "&amp;$M388)&amp;
IF($N388="","",", QTY: "&amp;$N388&amp;" TONS")&amp;
IF($O388="",""," - CONTACT: "&amp;$O388)
)))</f>
        <v/>
      </c>
      <c r="G388" s="99" t="str">
        <f ca="1">UPPER(IF($C388="","",IF($P388="",VLOOKUP($C388,projectList[],38,0) &amp; " " &amp; VLOOKUP($C388,projectList[],39,0) &amp; IF($F388="N/A",""," FL ") &amp;VLOOKUP($C388,projectList[],40,0),$P388)))</f>
        <v/>
      </c>
      <c r="H388" s="100" t="str">
        <f ca="1">IF($A388="","",VLOOKUP($C388,projectList[],5,0))</f>
        <v/>
      </c>
      <c r="I388" s="114"/>
      <c r="J388" s="68"/>
      <c r="K388" s="68"/>
      <c r="L388" s="68"/>
      <c r="M388" s="68"/>
      <c r="N388" s="68"/>
      <c r="O388" s="68"/>
      <c r="P388" s="68"/>
      <c r="Q388" s="38" t="str">
        <f ca="1">IF(generic[[#This Row],[JOB '#]]="","",VLOOKUP(generic[[#This Row],[JOB '#]],projectList[],4,0))</f>
        <v/>
      </c>
      <c r="T388"/>
    </row>
    <row r="389" spans="1:20" s="8" customFormat="1" ht="69.95" customHeight="1" x14ac:dyDescent="0.2">
      <c r="A389" s="99" t="str">
        <f ca="1">Data!H389</f>
        <v/>
      </c>
      <c r="B389" s="99" t="str">
        <f ca="1">Data!I389</f>
        <v/>
      </c>
      <c r="C389" s="99" t="str">
        <f ca="1">Data!J389</f>
        <v/>
      </c>
      <c r="D389" s="99" t="str">
        <f ca="1">IF($C389="","",VLOOKUP($C389,projectList[],2,0))</f>
        <v/>
      </c>
      <c r="E389" s="99" t="str">
        <f ca="1">IF($C389="","",VLOOKUP($C389,projectList[],3,0))</f>
        <v/>
      </c>
      <c r="F389" s="99" t="str">
        <f ca="1">UPPER(IF($C389="","",
IF(OR($C389="DOWN",$C389="PARK",$C389="VACA",$C389="OFF",$C389="CC"),$C389,
IF($I389="","FULL LOAD OF ",IF(ISNUMBER($I389),$I389&amp;" TONS OF ","FULL LOAD OF "))&amp;
IF($J389="",VLOOKUP($C389,projectList[],4,0),$J389)&amp;
IF($K389="",""," - PO # "&amp;$K389)&amp;
IF($L389="",""," - "&amp;$L389)&amp;
IF($M389="",""," - LOT: "&amp;$M389)&amp;
IF($N389="","",", QTY: "&amp;$N389&amp;" TONS")&amp;
IF($O389="",""," - CONTACT: "&amp;$O389)
)))</f>
        <v/>
      </c>
      <c r="G389" s="99" t="str">
        <f ca="1">UPPER(IF($C389="","",IF($P389="",VLOOKUP($C389,projectList[],38,0) &amp; " " &amp; VLOOKUP($C389,projectList[],39,0) &amp; IF($F389="N/A",""," FL ") &amp;VLOOKUP($C389,projectList[],40,0),$P389)))</f>
        <v/>
      </c>
      <c r="H389" s="100" t="str">
        <f ca="1">IF($A389="","",VLOOKUP($C389,projectList[],5,0))</f>
        <v/>
      </c>
      <c r="I389" s="114"/>
      <c r="J389" s="68"/>
      <c r="K389" s="68"/>
      <c r="L389" s="68"/>
      <c r="M389" s="68"/>
      <c r="N389" s="68"/>
      <c r="O389" s="68"/>
      <c r="P389" s="68"/>
      <c r="Q389" s="38" t="str">
        <f ca="1">IF(generic[[#This Row],[JOB '#]]="","",VLOOKUP(generic[[#This Row],[JOB '#]],projectList[],4,0))</f>
        <v/>
      </c>
      <c r="T389"/>
    </row>
    <row r="390" spans="1:20" s="8" customFormat="1" ht="69.95" customHeight="1" x14ac:dyDescent="0.2">
      <c r="A390" s="99" t="str">
        <f ca="1">Data!H390</f>
        <v/>
      </c>
      <c r="B390" s="99" t="str">
        <f ca="1">Data!I390</f>
        <v/>
      </c>
      <c r="C390" s="99" t="str">
        <f ca="1">Data!J390</f>
        <v/>
      </c>
      <c r="D390" s="99" t="str">
        <f ca="1">IF($C390="","",VLOOKUP($C390,projectList[],2,0))</f>
        <v/>
      </c>
      <c r="E390" s="99" t="str">
        <f ca="1">IF($C390="","",VLOOKUP($C390,projectList[],3,0))</f>
        <v/>
      </c>
      <c r="F390" s="99" t="str">
        <f ca="1">UPPER(IF($C390="","",
IF(OR($C390="DOWN",$C390="PARK",$C390="VACA",$C390="OFF",$C390="CC"),$C390,
IF($I390="","FULL LOAD OF ",IF(ISNUMBER($I390),$I390&amp;" TONS OF ","FULL LOAD OF "))&amp;
IF($J390="",VLOOKUP($C390,projectList[],4,0),$J390)&amp;
IF($K390="",""," - PO # "&amp;$K390)&amp;
IF($L390="",""," - "&amp;$L390)&amp;
IF($M390="",""," - LOT: "&amp;$M390)&amp;
IF($N390="","",", QTY: "&amp;$N390&amp;" TONS")&amp;
IF($O390="",""," - CONTACT: "&amp;$O390)
)))</f>
        <v/>
      </c>
      <c r="G390" s="99" t="str">
        <f ca="1">UPPER(IF($C390="","",IF($P390="",VLOOKUP($C390,projectList[],38,0) &amp; " " &amp; VLOOKUP($C390,projectList[],39,0) &amp; IF($F390="N/A",""," FL ") &amp;VLOOKUP($C390,projectList[],40,0),$P390)))</f>
        <v/>
      </c>
      <c r="H390" s="100" t="str">
        <f ca="1">IF($A390="","",VLOOKUP($C390,projectList[],5,0))</f>
        <v/>
      </c>
      <c r="I390" s="114"/>
      <c r="J390" s="68"/>
      <c r="K390" s="68"/>
      <c r="L390" s="68"/>
      <c r="M390" s="68"/>
      <c r="N390" s="68"/>
      <c r="O390" s="68"/>
      <c r="P390" s="68"/>
      <c r="Q390" s="38" t="str">
        <f ca="1">IF(generic[[#This Row],[JOB '#]]="","",VLOOKUP(generic[[#This Row],[JOB '#]],projectList[],4,0))</f>
        <v/>
      </c>
      <c r="T390"/>
    </row>
    <row r="391" spans="1:20" s="8" customFormat="1" ht="69.95" customHeight="1" x14ac:dyDescent="0.2">
      <c r="A391" s="99" t="str">
        <f ca="1">Data!H391</f>
        <v/>
      </c>
      <c r="B391" s="99" t="str">
        <f ca="1">Data!I391</f>
        <v/>
      </c>
      <c r="C391" s="99" t="str">
        <f ca="1">Data!J391</f>
        <v/>
      </c>
      <c r="D391" s="99" t="str">
        <f ca="1">IF($C391="","",VLOOKUP($C391,projectList[],2,0))</f>
        <v/>
      </c>
      <c r="E391" s="99" t="str">
        <f ca="1">IF($C391="","",VLOOKUP($C391,projectList[],3,0))</f>
        <v/>
      </c>
      <c r="F391" s="99" t="str">
        <f ca="1">UPPER(IF($C391="","",
IF(OR($C391="DOWN",$C391="PARK",$C391="VACA",$C391="OFF",$C391="CC"),$C391,
IF($I391="","FULL LOAD OF ",IF(ISNUMBER($I391),$I391&amp;" TONS OF ","FULL LOAD OF "))&amp;
IF($J391="",VLOOKUP($C391,projectList[],4,0),$J391)&amp;
IF($K391="",""," - PO # "&amp;$K391)&amp;
IF($L391="",""," - "&amp;$L391)&amp;
IF($M391="",""," - LOT: "&amp;$M391)&amp;
IF($N391="","",", QTY: "&amp;$N391&amp;" TONS")&amp;
IF($O391="",""," - CONTACT: "&amp;$O391)
)))</f>
        <v/>
      </c>
      <c r="G391" s="99" t="str">
        <f ca="1">UPPER(IF($C391="","",IF($P391="",VLOOKUP($C391,projectList[],38,0) &amp; " " &amp; VLOOKUP($C391,projectList[],39,0) &amp; IF($F391="N/A",""," FL ") &amp;VLOOKUP($C391,projectList[],40,0),$P391)))</f>
        <v/>
      </c>
      <c r="H391" s="100" t="str">
        <f ca="1">IF($A391="","",VLOOKUP($C391,projectList[],5,0))</f>
        <v/>
      </c>
      <c r="I391" s="114"/>
      <c r="J391" s="68"/>
      <c r="K391" s="68"/>
      <c r="L391" s="68"/>
      <c r="M391" s="68"/>
      <c r="N391" s="68"/>
      <c r="O391" s="68"/>
      <c r="P391" s="68"/>
      <c r="Q391" s="38" t="str">
        <f ca="1">IF(generic[[#This Row],[JOB '#]]="","",VLOOKUP(generic[[#This Row],[JOB '#]],projectList[],4,0))</f>
        <v/>
      </c>
      <c r="T391"/>
    </row>
    <row r="392" spans="1:20" s="8" customFormat="1" ht="69.95" customHeight="1" x14ac:dyDescent="0.2">
      <c r="A392" s="99" t="str">
        <f ca="1">Data!H392</f>
        <v/>
      </c>
      <c r="B392" s="99" t="str">
        <f ca="1">Data!I392</f>
        <v/>
      </c>
      <c r="C392" s="99" t="str">
        <f ca="1">Data!J392</f>
        <v/>
      </c>
      <c r="D392" s="99" t="str">
        <f ca="1">IF($C392="","",VLOOKUP($C392,projectList[],2,0))</f>
        <v/>
      </c>
      <c r="E392" s="99" t="str">
        <f ca="1">IF($C392="","",VLOOKUP($C392,projectList[],3,0))</f>
        <v/>
      </c>
      <c r="F392" s="99" t="str">
        <f ca="1">UPPER(IF($C392="","",
IF(OR($C392="DOWN",$C392="PARK",$C392="VACA",$C392="OFF",$C392="CC"),$C392,
IF($I392="","FULL LOAD OF ",IF(ISNUMBER($I392),$I392&amp;" TONS OF ","FULL LOAD OF "))&amp;
IF($J392="",VLOOKUP($C392,projectList[],4,0),$J392)&amp;
IF($K392="",""," - PO # "&amp;$K392)&amp;
IF($L392="",""," - "&amp;$L392)&amp;
IF($M392="",""," - LOT: "&amp;$M392)&amp;
IF($N392="","",", QTY: "&amp;$N392&amp;" TONS")&amp;
IF($O392="",""," - CONTACT: "&amp;$O392)
)))</f>
        <v/>
      </c>
      <c r="G392" s="99" t="str">
        <f ca="1">UPPER(IF($C392="","",IF($P392="",VLOOKUP($C392,projectList[],38,0) &amp; " " &amp; VLOOKUP($C392,projectList[],39,0) &amp; IF($F392="N/A",""," FL ") &amp;VLOOKUP($C392,projectList[],40,0),$P392)))</f>
        <v/>
      </c>
      <c r="H392" s="100" t="str">
        <f ca="1">IF($A392="","",VLOOKUP($C392,projectList[],5,0))</f>
        <v/>
      </c>
      <c r="I392" s="114"/>
      <c r="J392" s="68"/>
      <c r="K392" s="68"/>
      <c r="L392" s="68"/>
      <c r="M392" s="68"/>
      <c r="N392" s="68"/>
      <c r="O392" s="68"/>
      <c r="P392" s="68"/>
      <c r="Q392" s="38" t="str">
        <f ca="1">IF(generic[[#This Row],[JOB '#]]="","",VLOOKUP(generic[[#This Row],[JOB '#]],projectList[],4,0))</f>
        <v/>
      </c>
      <c r="T392"/>
    </row>
    <row r="393" spans="1:20" s="8" customFormat="1" ht="69.95" customHeight="1" x14ac:dyDescent="0.2">
      <c r="A393" s="99" t="str">
        <f ca="1">Data!H393</f>
        <v/>
      </c>
      <c r="B393" s="99" t="str">
        <f ca="1">Data!I393</f>
        <v/>
      </c>
      <c r="C393" s="99" t="str">
        <f ca="1">Data!J393</f>
        <v/>
      </c>
      <c r="D393" s="99" t="str">
        <f ca="1">IF($C393="","",VLOOKUP($C393,projectList[],2,0))</f>
        <v/>
      </c>
      <c r="E393" s="99" t="str">
        <f ca="1">IF($C393="","",VLOOKUP($C393,projectList[],3,0))</f>
        <v/>
      </c>
      <c r="F393" s="99" t="str">
        <f ca="1">UPPER(IF($C393="","",
IF(OR($C393="DOWN",$C393="PARK",$C393="VACA",$C393="OFF",$C393="CC"),$C393,
IF($I393="","FULL LOAD OF ",IF(ISNUMBER($I393),$I393&amp;" TONS OF ","FULL LOAD OF "))&amp;
IF($J393="",VLOOKUP($C393,projectList[],4,0),$J393)&amp;
IF($K393="",""," - PO # "&amp;$K393)&amp;
IF($L393="",""," - "&amp;$L393)&amp;
IF($M393="",""," - LOT: "&amp;$M393)&amp;
IF($N393="","",", QTY: "&amp;$N393&amp;" TONS")&amp;
IF($O393="",""," - CONTACT: "&amp;$O393)
)))</f>
        <v/>
      </c>
      <c r="G393" s="99" t="str">
        <f ca="1">UPPER(IF($C393="","",IF($P393="",VLOOKUP($C393,projectList[],38,0) &amp; " " &amp; VLOOKUP($C393,projectList[],39,0) &amp; IF($F393="N/A",""," FL ") &amp;VLOOKUP($C393,projectList[],40,0),$P393)))</f>
        <v/>
      </c>
      <c r="H393" s="100" t="str">
        <f ca="1">IF($A393="","",VLOOKUP($C393,projectList[],5,0))</f>
        <v/>
      </c>
      <c r="I393" s="114"/>
      <c r="J393" s="68"/>
      <c r="K393" s="68"/>
      <c r="L393" s="68"/>
      <c r="M393" s="68"/>
      <c r="N393" s="68"/>
      <c r="O393" s="68"/>
      <c r="P393" s="68"/>
      <c r="Q393" s="38" t="str">
        <f ca="1">IF(generic[[#This Row],[JOB '#]]="","",VLOOKUP(generic[[#This Row],[JOB '#]],projectList[],4,0))</f>
        <v/>
      </c>
      <c r="T393"/>
    </row>
    <row r="394" spans="1:20" s="8" customFormat="1" ht="69.95" customHeight="1" x14ac:dyDescent="0.2">
      <c r="A394" s="99" t="str">
        <f ca="1">Data!H394</f>
        <v/>
      </c>
      <c r="B394" s="99" t="str">
        <f ca="1">Data!I394</f>
        <v/>
      </c>
      <c r="C394" s="99" t="str">
        <f ca="1">Data!J394</f>
        <v/>
      </c>
      <c r="D394" s="99" t="str">
        <f ca="1">IF($C394="","",VLOOKUP($C394,projectList[],2,0))</f>
        <v/>
      </c>
      <c r="E394" s="99" t="str">
        <f ca="1">IF($C394="","",VLOOKUP($C394,projectList[],3,0))</f>
        <v/>
      </c>
      <c r="F394" s="99" t="str">
        <f ca="1">UPPER(IF($C394="","",
IF(OR($C394="DOWN",$C394="PARK",$C394="VACA",$C394="OFF",$C394="CC"),$C394,
IF($I394="","FULL LOAD OF ",IF(ISNUMBER($I394),$I394&amp;" TONS OF ","FULL LOAD OF "))&amp;
IF($J394="",VLOOKUP($C394,projectList[],4,0),$J394)&amp;
IF($K394="",""," - PO # "&amp;$K394)&amp;
IF($L394="",""," - "&amp;$L394)&amp;
IF($M394="",""," - LOT: "&amp;$M394)&amp;
IF($N394="","",", QTY: "&amp;$N394&amp;" TONS")&amp;
IF($O394="",""," - CONTACT: "&amp;$O394)
)))</f>
        <v/>
      </c>
      <c r="G394" s="99" t="str">
        <f ca="1">UPPER(IF($C394="","",IF($P394="",VLOOKUP($C394,projectList[],38,0) &amp; " " &amp; VLOOKUP($C394,projectList[],39,0) &amp; IF($F394="N/A",""," FL ") &amp;VLOOKUP($C394,projectList[],40,0),$P394)))</f>
        <v/>
      </c>
      <c r="H394" s="100" t="str">
        <f ca="1">IF($A394="","",VLOOKUP($C394,projectList[],5,0))</f>
        <v/>
      </c>
      <c r="I394" s="114"/>
      <c r="J394" s="68"/>
      <c r="K394" s="68"/>
      <c r="L394" s="68"/>
      <c r="M394" s="68"/>
      <c r="N394" s="68"/>
      <c r="O394" s="68"/>
      <c r="P394" s="68"/>
      <c r="Q394" s="38" t="str">
        <f ca="1">IF(generic[[#This Row],[JOB '#]]="","",VLOOKUP(generic[[#This Row],[JOB '#]],projectList[],4,0))</f>
        <v/>
      </c>
      <c r="T394"/>
    </row>
    <row r="395" spans="1:20" s="8" customFormat="1" ht="69.95" customHeight="1" x14ac:dyDescent="0.2">
      <c r="A395" s="99" t="str">
        <f ca="1">Data!H395</f>
        <v/>
      </c>
      <c r="B395" s="99" t="str">
        <f ca="1">Data!I395</f>
        <v/>
      </c>
      <c r="C395" s="99" t="str">
        <f ca="1">Data!J395</f>
        <v/>
      </c>
      <c r="D395" s="99" t="str">
        <f ca="1">IF($C395="","",VLOOKUP($C395,projectList[],2,0))</f>
        <v/>
      </c>
      <c r="E395" s="99" t="str">
        <f ca="1">IF($C395="","",VLOOKUP($C395,projectList[],3,0))</f>
        <v/>
      </c>
      <c r="F395" s="99" t="str">
        <f ca="1">UPPER(IF($C395="","",
IF(OR($C395="DOWN",$C395="PARK",$C395="VACA",$C395="OFF",$C395="CC"),$C395,
IF($I395="","FULL LOAD OF ",IF(ISNUMBER($I395),$I395&amp;" TONS OF ","FULL LOAD OF "))&amp;
IF($J395="",VLOOKUP($C395,projectList[],4,0),$J395)&amp;
IF($K395="",""," - PO # "&amp;$K395)&amp;
IF($L395="",""," - "&amp;$L395)&amp;
IF($M395="",""," - LOT: "&amp;$M395)&amp;
IF($N395="","",", QTY: "&amp;$N395&amp;" TONS")&amp;
IF($O395="",""," - CONTACT: "&amp;$O395)
)))</f>
        <v/>
      </c>
      <c r="G395" s="99" t="str">
        <f ca="1">UPPER(IF($C395="","",IF($P395="",VLOOKUP($C395,projectList[],38,0) &amp; " " &amp; VLOOKUP($C395,projectList[],39,0) &amp; IF($F395="N/A",""," FL ") &amp;VLOOKUP($C395,projectList[],40,0),$P395)))</f>
        <v/>
      </c>
      <c r="H395" s="100" t="str">
        <f ca="1">IF($A395="","",VLOOKUP($C395,projectList[],5,0))</f>
        <v/>
      </c>
      <c r="I395" s="114"/>
      <c r="J395" s="68"/>
      <c r="K395" s="68"/>
      <c r="L395" s="68"/>
      <c r="M395" s="68"/>
      <c r="N395" s="68"/>
      <c r="O395" s="68"/>
      <c r="P395" s="68"/>
      <c r="Q395" s="38" t="str">
        <f ca="1">IF(generic[[#This Row],[JOB '#]]="","",VLOOKUP(generic[[#This Row],[JOB '#]],projectList[],4,0))</f>
        <v/>
      </c>
      <c r="T395"/>
    </row>
    <row r="396" spans="1:20" s="8" customFormat="1" ht="69.95" customHeight="1" x14ac:dyDescent="0.2">
      <c r="A396" s="99" t="str">
        <f ca="1">Data!H396</f>
        <v/>
      </c>
      <c r="B396" s="99" t="str">
        <f ca="1">Data!I396</f>
        <v/>
      </c>
      <c r="C396" s="99" t="str">
        <f ca="1">Data!J396</f>
        <v/>
      </c>
      <c r="D396" s="99" t="str">
        <f ca="1">IF($C396="","",VLOOKUP($C396,projectList[],2,0))</f>
        <v/>
      </c>
      <c r="E396" s="99" t="str">
        <f ca="1">IF($C396="","",VLOOKUP($C396,projectList[],3,0))</f>
        <v/>
      </c>
      <c r="F396" s="99" t="str">
        <f ca="1">UPPER(IF($C396="","",
IF(OR($C396="DOWN",$C396="PARK",$C396="VACA",$C396="OFF",$C396="CC"),$C396,
IF($I396="","FULL LOAD OF ",IF(ISNUMBER($I396),$I396&amp;" TONS OF ","FULL LOAD OF "))&amp;
IF($J396="",VLOOKUP($C396,projectList[],4,0),$J396)&amp;
IF($K396="",""," - PO # "&amp;$K396)&amp;
IF($L396="",""," - "&amp;$L396)&amp;
IF($M396="",""," - LOT: "&amp;$M396)&amp;
IF($N396="","",", QTY: "&amp;$N396&amp;" TONS")&amp;
IF($O396="",""," - CONTACT: "&amp;$O396)
)))</f>
        <v/>
      </c>
      <c r="G396" s="99" t="str">
        <f ca="1">UPPER(IF($C396="","",IF($P396="",VLOOKUP($C396,projectList[],38,0) &amp; " " &amp; VLOOKUP($C396,projectList[],39,0) &amp; IF($F396="N/A",""," FL ") &amp;VLOOKUP($C396,projectList[],40,0),$P396)))</f>
        <v/>
      </c>
      <c r="H396" s="100" t="str">
        <f ca="1">IF($A396="","",VLOOKUP($C396,projectList[],5,0))</f>
        <v/>
      </c>
      <c r="I396" s="114"/>
      <c r="J396" s="68"/>
      <c r="K396" s="68"/>
      <c r="L396" s="68"/>
      <c r="M396" s="68"/>
      <c r="N396" s="68"/>
      <c r="O396" s="68"/>
      <c r="P396" s="68"/>
      <c r="Q396" s="38" t="str">
        <f ca="1">IF(generic[[#This Row],[JOB '#]]="","",VLOOKUP(generic[[#This Row],[JOB '#]],projectList[],4,0))</f>
        <v/>
      </c>
      <c r="T396"/>
    </row>
    <row r="397" spans="1:20" s="8" customFormat="1" ht="69.95" customHeight="1" x14ac:dyDescent="0.2">
      <c r="A397" s="99" t="str">
        <f ca="1">Data!H397</f>
        <v/>
      </c>
      <c r="B397" s="99" t="str">
        <f ca="1">Data!I397</f>
        <v/>
      </c>
      <c r="C397" s="99" t="str">
        <f ca="1">Data!J397</f>
        <v/>
      </c>
      <c r="D397" s="99" t="str">
        <f ca="1">IF($C397="","",VLOOKUP($C397,projectList[],2,0))</f>
        <v/>
      </c>
      <c r="E397" s="99" t="str">
        <f ca="1">IF($C397="","",VLOOKUP($C397,projectList[],3,0))</f>
        <v/>
      </c>
      <c r="F397" s="99" t="str">
        <f ca="1">UPPER(IF($C397="","",
IF(OR($C397="DOWN",$C397="PARK",$C397="VACA",$C397="OFF",$C397="CC"),$C397,
IF($I397="","FULL LOAD OF ",IF(ISNUMBER($I397),$I397&amp;" TONS OF ","FULL LOAD OF "))&amp;
IF($J397="",VLOOKUP($C397,projectList[],4,0),$J397)&amp;
IF($K397="",""," - PO # "&amp;$K397)&amp;
IF($L397="",""," - "&amp;$L397)&amp;
IF($M397="",""," - LOT: "&amp;$M397)&amp;
IF($N397="","",", QTY: "&amp;$N397&amp;" TONS")&amp;
IF($O397="",""," - CONTACT: "&amp;$O397)
)))</f>
        <v/>
      </c>
      <c r="G397" s="99" t="str">
        <f ca="1">UPPER(IF($C397="","",IF($P397="",VLOOKUP($C397,projectList[],38,0) &amp; " " &amp; VLOOKUP($C397,projectList[],39,0) &amp; IF($F397="N/A",""," FL ") &amp;VLOOKUP($C397,projectList[],40,0),$P397)))</f>
        <v/>
      </c>
      <c r="H397" s="100" t="str">
        <f ca="1">IF($A397="","",VLOOKUP($C397,projectList[],5,0))</f>
        <v/>
      </c>
      <c r="I397" s="114"/>
      <c r="J397" s="68"/>
      <c r="K397" s="68"/>
      <c r="L397" s="68"/>
      <c r="M397" s="68"/>
      <c r="N397" s="68"/>
      <c r="O397" s="68"/>
      <c r="P397" s="68"/>
      <c r="Q397" s="38" t="str">
        <f ca="1">IF(generic[[#This Row],[JOB '#]]="","",VLOOKUP(generic[[#This Row],[JOB '#]],projectList[],4,0))</f>
        <v/>
      </c>
      <c r="T397"/>
    </row>
    <row r="398" spans="1:20" s="8" customFormat="1" ht="69.95" customHeight="1" x14ac:dyDescent="0.2">
      <c r="A398" s="99" t="str">
        <f ca="1">Data!H398</f>
        <v/>
      </c>
      <c r="B398" s="99" t="str">
        <f ca="1">Data!I398</f>
        <v/>
      </c>
      <c r="C398" s="99" t="str">
        <f ca="1">Data!J398</f>
        <v/>
      </c>
      <c r="D398" s="99" t="str">
        <f ca="1">IF($C398="","",VLOOKUP($C398,projectList[],2,0))</f>
        <v/>
      </c>
      <c r="E398" s="99" t="str">
        <f ca="1">IF($C398="","",VLOOKUP($C398,projectList[],3,0))</f>
        <v/>
      </c>
      <c r="F398" s="99" t="str">
        <f ca="1">UPPER(IF($C398="","",
IF(OR($C398="DOWN",$C398="PARK",$C398="VACA",$C398="OFF",$C398="CC"),$C398,
IF($I398="","FULL LOAD OF ",IF(ISNUMBER($I398),$I398&amp;" TONS OF ","FULL LOAD OF "))&amp;
IF($J398="",VLOOKUP($C398,projectList[],4,0),$J398)&amp;
IF($K398="",""," - PO # "&amp;$K398)&amp;
IF($L398="",""," - "&amp;$L398)&amp;
IF($M398="",""," - LOT: "&amp;$M398)&amp;
IF($N398="","",", QTY: "&amp;$N398&amp;" TONS")&amp;
IF($O398="",""," - CONTACT: "&amp;$O398)
)))</f>
        <v/>
      </c>
      <c r="G398" s="99" t="str">
        <f ca="1">UPPER(IF($C398="","",IF($P398="",VLOOKUP($C398,projectList[],38,0) &amp; " " &amp; VLOOKUP($C398,projectList[],39,0) &amp; IF($F398="N/A",""," FL ") &amp;VLOOKUP($C398,projectList[],40,0),$P398)))</f>
        <v/>
      </c>
      <c r="H398" s="100" t="str">
        <f ca="1">IF($A398="","",VLOOKUP($C398,projectList[],5,0))</f>
        <v/>
      </c>
      <c r="I398" s="114"/>
      <c r="J398" s="68"/>
      <c r="K398" s="68"/>
      <c r="L398" s="68"/>
      <c r="M398" s="68"/>
      <c r="N398" s="68"/>
      <c r="O398" s="68"/>
      <c r="P398" s="68"/>
      <c r="Q398" s="38" t="str">
        <f ca="1">IF(generic[[#This Row],[JOB '#]]="","",VLOOKUP(generic[[#This Row],[JOB '#]],projectList[],4,0))</f>
        <v/>
      </c>
      <c r="T398"/>
    </row>
    <row r="399" spans="1:20" s="8" customFormat="1" ht="69.95" customHeight="1" x14ac:dyDescent="0.2">
      <c r="A399" s="99" t="str">
        <f ca="1">Data!H399</f>
        <v/>
      </c>
      <c r="B399" s="99" t="str">
        <f ca="1">Data!I399</f>
        <v/>
      </c>
      <c r="C399" s="99" t="str">
        <f ca="1">Data!J399</f>
        <v/>
      </c>
      <c r="D399" s="99" t="str">
        <f ca="1">IF($C399="","",VLOOKUP($C399,projectList[],2,0))</f>
        <v/>
      </c>
      <c r="E399" s="99" t="str">
        <f ca="1">IF($C399="","",VLOOKUP($C399,projectList[],3,0))</f>
        <v/>
      </c>
      <c r="F399" s="99" t="str">
        <f ca="1">UPPER(IF($C399="","",
IF(OR($C399="DOWN",$C399="PARK",$C399="VACA",$C399="OFF",$C399="CC"),$C399,
IF($I399="","FULL LOAD OF ",IF(ISNUMBER($I399),$I399&amp;" TONS OF ","FULL LOAD OF "))&amp;
IF($J399="",VLOOKUP($C399,projectList[],4,0),$J399)&amp;
IF($K399="",""," - PO # "&amp;$K399)&amp;
IF($L399="",""," - "&amp;$L399)&amp;
IF($M399="",""," - LOT: "&amp;$M399)&amp;
IF($N399="","",", QTY: "&amp;$N399&amp;" TONS")&amp;
IF($O399="",""," - CONTACT: "&amp;$O399)
)))</f>
        <v/>
      </c>
      <c r="G399" s="99" t="str">
        <f ca="1">UPPER(IF($C399="","",IF($P399="",VLOOKUP($C399,projectList[],38,0) &amp; " " &amp; VLOOKUP($C399,projectList[],39,0) &amp; IF($F399="N/A",""," FL ") &amp;VLOOKUP($C399,projectList[],40,0),$P399)))</f>
        <v/>
      </c>
      <c r="H399" s="100" t="str">
        <f ca="1">IF($A399="","",VLOOKUP($C399,projectList[],5,0))</f>
        <v/>
      </c>
      <c r="I399" s="114"/>
      <c r="J399" s="68"/>
      <c r="K399" s="68"/>
      <c r="L399" s="68"/>
      <c r="M399" s="68"/>
      <c r="N399" s="68"/>
      <c r="O399" s="68"/>
      <c r="P399" s="68"/>
      <c r="Q399" s="38" t="str">
        <f ca="1">IF(generic[[#This Row],[JOB '#]]="","",VLOOKUP(generic[[#This Row],[JOB '#]],projectList[],4,0))</f>
        <v/>
      </c>
      <c r="T399"/>
    </row>
    <row r="400" spans="1:20" s="8" customFormat="1" ht="69.95" customHeight="1" x14ac:dyDescent="0.2">
      <c r="A400" s="99" t="str">
        <f ca="1">Data!H400</f>
        <v/>
      </c>
      <c r="B400" s="99" t="str">
        <f ca="1">Data!I400</f>
        <v/>
      </c>
      <c r="C400" s="99" t="str">
        <f ca="1">Data!J400</f>
        <v/>
      </c>
      <c r="D400" s="99" t="str">
        <f ca="1">IF($C400="","",VLOOKUP($C400,projectList[],2,0))</f>
        <v/>
      </c>
      <c r="E400" s="99" t="str">
        <f ca="1">IF($C400="","",VLOOKUP($C400,projectList[],3,0))</f>
        <v/>
      </c>
      <c r="F400" s="99" t="str">
        <f ca="1">UPPER(IF($C400="","",
IF(OR($C400="DOWN",$C400="PARK",$C400="VACA",$C400="OFF",$C400="CC"),$C400,
IF($I400="","FULL LOAD OF ",IF(ISNUMBER($I400),$I400&amp;" TONS OF ","FULL LOAD OF "))&amp;
IF($J400="",VLOOKUP($C400,projectList[],4,0),$J400)&amp;
IF($K400="",""," - PO # "&amp;$K400)&amp;
IF($L400="",""," - "&amp;$L400)&amp;
IF($M400="",""," - LOT: "&amp;$M400)&amp;
IF($N400="","",", QTY: "&amp;$N400&amp;" TONS")&amp;
IF($O400="",""," - CONTACT: "&amp;$O400)
)))</f>
        <v/>
      </c>
      <c r="G400" s="99" t="str">
        <f ca="1">UPPER(IF($C400="","",IF($P400="",VLOOKUP($C400,projectList[],38,0) &amp; " " &amp; VLOOKUP($C400,projectList[],39,0) &amp; IF($F400="N/A",""," FL ") &amp;VLOOKUP($C400,projectList[],40,0),$P400)))</f>
        <v/>
      </c>
      <c r="H400" s="100" t="str">
        <f ca="1">IF($A400="","",VLOOKUP($C400,projectList[],5,0))</f>
        <v/>
      </c>
      <c r="I400" s="114"/>
      <c r="J400" s="68"/>
      <c r="K400" s="68"/>
      <c r="L400" s="68"/>
      <c r="M400" s="68"/>
      <c r="N400" s="68"/>
      <c r="O400" s="68"/>
      <c r="P400" s="68"/>
      <c r="Q400" s="38" t="str">
        <f ca="1">IF(generic[[#This Row],[JOB '#]]="","",VLOOKUP(generic[[#This Row],[JOB '#]],projectList[],4,0))</f>
        <v/>
      </c>
      <c r="T400"/>
    </row>
    <row r="401" spans="1:20" s="8" customFormat="1" ht="69.95" customHeight="1" x14ac:dyDescent="0.2">
      <c r="A401" s="99" t="str">
        <f ca="1">Data!H401</f>
        <v/>
      </c>
      <c r="B401" s="99" t="str">
        <f ca="1">Data!I401</f>
        <v/>
      </c>
      <c r="C401" s="99" t="str">
        <f ca="1">Data!J401</f>
        <v/>
      </c>
      <c r="D401" s="99" t="str">
        <f ca="1">IF($C401="","",VLOOKUP($C401,projectList[],2,0))</f>
        <v/>
      </c>
      <c r="E401" s="99" t="str">
        <f ca="1">IF($C401="","",VLOOKUP($C401,projectList[],3,0))</f>
        <v/>
      </c>
      <c r="F401" s="99" t="str">
        <f ca="1">UPPER(IF($C401="","",
IF(OR($C401="DOWN",$C401="PARK",$C401="VACA",$C401="OFF",$C401="CC"),$C401,
IF($I401="","FULL LOAD OF ",IF(ISNUMBER($I401),$I401&amp;" TONS OF ","FULL LOAD OF "))&amp;
IF($J401="",VLOOKUP($C401,projectList[],4,0),$J401)&amp;
IF($K401="",""," - PO # "&amp;$K401)&amp;
IF($L401="",""," - "&amp;$L401)&amp;
IF($M401="",""," - LOT: "&amp;$M401)&amp;
IF($N401="","",", QTY: "&amp;$N401&amp;" TONS")&amp;
IF($O401="",""," - CONTACT: "&amp;$O401)
)))</f>
        <v/>
      </c>
      <c r="G401" s="99" t="str">
        <f ca="1">UPPER(IF($C401="","",IF($P401="",VLOOKUP($C401,projectList[],38,0) &amp; " " &amp; VLOOKUP($C401,projectList[],39,0) &amp; IF($F401="N/A",""," FL ") &amp;VLOOKUP($C401,projectList[],40,0),$P401)))</f>
        <v/>
      </c>
      <c r="H401" s="100" t="str">
        <f ca="1">IF($A401="","",VLOOKUP($C401,projectList[],5,0))</f>
        <v/>
      </c>
      <c r="I401" s="114"/>
      <c r="J401" s="68"/>
      <c r="K401" s="68"/>
      <c r="L401" s="68"/>
      <c r="M401" s="68"/>
      <c r="N401" s="68"/>
      <c r="O401" s="68"/>
      <c r="P401" s="68"/>
      <c r="Q401" s="38" t="str">
        <f ca="1">IF(generic[[#This Row],[JOB '#]]="","",VLOOKUP(generic[[#This Row],[JOB '#]],projectList[],4,0))</f>
        <v/>
      </c>
      <c r="T401"/>
    </row>
    <row r="402" spans="1:20" s="8" customFormat="1" ht="69.95" customHeight="1" x14ac:dyDescent="0.2">
      <c r="A402" s="99" t="str">
        <f ca="1">Data!H402</f>
        <v/>
      </c>
      <c r="B402" s="99" t="str">
        <f ca="1">Data!I402</f>
        <v/>
      </c>
      <c r="C402" s="99" t="str">
        <f ca="1">Data!J402</f>
        <v/>
      </c>
      <c r="D402" s="99" t="str">
        <f ca="1">IF($C402="","",VLOOKUP($C402,projectList[],2,0))</f>
        <v/>
      </c>
      <c r="E402" s="99" t="str">
        <f ca="1">IF($C402="","",VLOOKUP($C402,projectList[],3,0))</f>
        <v/>
      </c>
      <c r="F402" s="99" t="str">
        <f ca="1">UPPER(IF($C402="","",
IF(OR($C402="DOWN",$C402="PARK",$C402="VACA",$C402="OFF",$C402="CC"),$C402,
IF($I402="","FULL LOAD OF ",IF(ISNUMBER($I402),$I402&amp;" TONS OF ","FULL LOAD OF "))&amp;
IF($J402="",VLOOKUP($C402,projectList[],4,0),$J402)&amp;
IF($K402="",""," - PO # "&amp;$K402)&amp;
IF($L402="",""," - "&amp;$L402)&amp;
IF($M402="",""," - LOT: "&amp;$M402)&amp;
IF($N402="","",", QTY: "&amp;$N402&amp;" TONS")&amp;
IF($O402="",""," - CONTACT: "&amp;$O402)
)))</f>
        <v/>
      </c>
      <c r="G402" s="99" t="str">
        <f ca="1">UPPER(IF($C402="","",IF($P402="",VLOOKUP($C402,projectList[],38,0) &amp; " " &amp; VLOOKUP($C402,projectList[],39,0) &amp; IF($F402="N/A",""," FL ") &amp;VLOOKUP($C402,projectList[],40,0),$P402)))</f>
        <v/>
      </c>
      <c r="H402" s="100" t="str">
        <f ca="1">IF($A402="","",VLOOKUP($C402,projectList[],5,0))</f>
        <v/>
      </c>
      <c r="I402" s="114"/>
      <c r="J402" s="68"/>
      <c r="K402" s="68"/>
      <c r="L402" s="68"/>
      <c r="M402" s="68"/>
      <c r="N402" s="68"/>
      <c r="O402" s="68"/>
      <c r="P402" s="68"/>
      <c r="Q402" s="38" t="str">
        <f ca="1">IF(generic[[#This Row],[JOB '#]]="","",VLOOKUP(generic[[#This Row],[JOB '#]],projectList[],4,0))</f>
        <v/>
      </c>
      <c r="T402"/>
    </row>
    <row r="403" spans="1:20" s="8" customFormat="1" ht="69.95" customHeight="1" x14ac:dyDescent="0.2">
      <c r="A403" s="99" t="str">
        <f ca="1">Data!H403</f>
        <v/>
      </c>
      <c r="B403" s="99" t="str">
        <f ca="1">Data!I403</f>
        <v/>
      </c>
      <c r="C403" s="99" t="str">
        <f ca="1">Data!J403</f>
        <v/>
      </c>
      <c r="D403" s="99" t="str">
        <f ca="1">IF($C403="","",VLOOKUP($C403,projectList[],2,0))</f>
        <v/>
      </c>
      <c r="E403" s="99" t="str">
        <f ca="1">IF($C403="","",VLOOKUP($C403,projectList[],3,0))</f>
        <v/>
      </c>
      <c r="F403" s="99" t="str">
        <f ca="1">UPPER(IF($C403="","",
IF(OR($C403="DOWN",$C403="PARK",$C403="VACA",$C403="OFF",$C403="CC"),$C403,
IF($I403="","FULL LOAD OF ",IF(ISNUMBER($I403),$I403&amp;" TONS OF ","FULL LOAD OF "))&amp;
IF($J403="",VLOOKUP($C403,projectList[],4,0),$J403)&amp;
IF($K403="",""," - PO # "&amp;$K403)&amp;
IF($L403="",""," - "&amp;$L403)&amp;
IF($M403="",""," - LOT: "&amp;$M403)&amp;
IF($N403="","",", QTY: "&amp;$N403&amp;" TONS")&amp;
IF($O403="",""," - CONTACT: "&amp;$O403)
)))</f>
        <v/>
      </c>
      <c r="G403" s="99" t="str">
        <f ca="1">UPPER(IF($C403="","",IF($P403="",VLOOKUP($C403,projectList[],38,0) &amp; " " &amp; VLOOKUP($C403,projectList[],39,0) &amp; IF($F403="N/A",""," FL ") &amp;VLOOKUP($C403,projectList[],40,0),$P403)))</f>
        <v/>
      </c>
      <c r="H403" s="100" t="str">
        <f ca="1">IF($A403="","",VLOOKUP($C403,projectList[],5,0))</f>
        <v/>
      </c>
      <c r="I403" s="114"/>
      <c r="J403" s="68"/>
      <c r="K403" s="68"/>
      <c r="L403" s="68"/>
      <c r="M403" s="68"/>
      <c r="N403" s="68"/>
      <c r="O403" s="68"/>
      <c r="P403" s="68"/>
      <c r="Q403" s="38" t="str">
        <f ca="1">IF(generic[[#This Row],[JOB '#]]="","",VLOOKUP(generic[[#This Row],[JOB '#]],projectList[],4,0))</f>
        <v/>
      </c>
      <c r="T403"/>
    </row>
    <row r="404" spans="1:20" s="8" customFormat="1" ht="69.95" customHeight="1" x14ac:dyDescent="0.2">
      <c r="A404" s="99" t="str">
        <f ca="1">Data!H404</f>
        <v/>
      </c>
      <c r="B404" s="99" t="str">
        <f ca="1">Data!I404</f>
        <v/>
      </c>
      <c r="C404" s="99" t="str">
        <f ca="1">Data!J404</f>
        <v/>
      </c>
      <c r="D404" s="99" t="str">
        <f ca="1">IF($C404="","",VLOOKUP($C404,projectList[],2,0))</f>
        <v/>
      </c>
      <c r="E404" s="99" t="str">
        <f ca="1">IF($C404="","",VLOOKUP($C404,projectList[],3,0))</f>
        <v/>
      </c>
      <c r="F404" s="99" t="str">
        <f ca="1">UPPER(IF($C404="","",
IF(OR($C404="DOWN",$C404="PARK",$C404="VACA",$C404="OFF",$C404="CC"),$C404,
IF($I404="","FULL LOAD OF ",IF(ISNUMBER($I404),$I404&amp;" TONS OF ","FULL LOAD OF "))&amp;
IF($J404="",VLOOKUP($C404,projectList[],4,0),$J404)&amp;
IF($K404="",""," - PO # "&amp;$K404)&amp;
IF($L404="",""," - "&amp;$L404)&amp;
IF($M404="",""," - LOT: "&amp;$M404)&amp;
IF($N404="","",", QTY: "&amp;$N404&amp;" TONS")&amp;
IF($O404="",""," - CONTACT: "&amp;$O404)
)))</f>
        <v/>
      </c>
      <c r="G404" s="99" t="str">
        <f ca="1">UPPER(IF($C404="","",IF($P404="",VLOOKUP($C404,projectList[],38,0) &amp; " " &amp; VLOOKUP($C404,projectList[],39,0) &amp; IF($F404="N/A",""," FL ") &amp;VLOOKUP($C404,projectList[],40,0),$P404)))</f>
        <v/>
      </c>
      <c r="H404" s="100" t="str">
        <f ca="1">IF($A404="","",VLOOKUP($C404,projectList[],5,0))</f>
        <v/>
      </c>
      <c r="I404" s="114"/>
      <c r="J404" s="68"/>
      <c r="K404" s="68"/>
      <c r="L404" s="68"/>
      <c r="M404" s="68"/>
      <c r="N404" s="68"/>
      <c r="O404" s="68"/>
      <c r="P404" s="68"/>
      <c r="Q404" s="38" t="str">
        <f ca="1">IF(generic[[#This Row],[JOB '#]]="","",VLOOKUP(generic[[#This Row],[JOB '#]],projectList[],4,0))</f>
        <v/>
      </c>
      <c r="T404"/>
    </row>
    <row r="405" spans="1:20" s="8" customFormat="1" ht="69.95" customHeight="1" x14ac:dyDescent="0.2">
      <c r="A405" s="99" t="str">
        <f ca="1">Data!H405</f>
        <v/>
      </c>
      <c r="B405" s="99" t="str">
        <f ca="1">Data!I405</f>
        <v/>
      </c>
      <c r="C405" s="99" t="str">
        <f ca="1">Data!J405</f>
        <v/>
      </c>
      <c r="D405" s="99" t="str">
        <f ca="1">IF($C405="","",VLOOKUP($C405,projectList[],2,0))</f>
        <v/>
      </c>
      <c r="E405" s="99" t="str">
        <f ca="1">IF($C405="","",VLOOKUP($C405,projectList[],3,0))</f>
        <v/>
      </c>
      <c r="F405" s="99" t="str">
        <f ca="1">UPPER(IF($C405="","",
IF(OR($C405="DOWN",$C405="PARK",$C405="VACA",$C405="OFF",$C405="CC"),$C405,
IF($I405="","FULL LOAD OF ",IF(ISNUMBER($I405),$I405&amp;" TONS OF ","FULL LOAD OF "))&amp;
IF($J405="",VLOOKUP($C405,projectList[],4,0),$J405)&amp;
IF($K405="",""," - PO # "&amp;$K405)&amp;
IF($L405="",""," - "&amp;$L405)&amp;
IF($M405="",""," - LOT: "&amp;$M405)&amp;
IF($N405="","",", QTY: "&amp;$N405&amp;" TONS")&amp;
IF($O405="",""," - CONTACT: "&amp;$O405)
)))</f>
        <v/>
      </c>
      <c r="G405" s="99" t="str">
        <f ca="1">UPPER(IF($C405="","",IF($P405="",VLOOKUP($C405,projectList[],38,0) &amp; " " &amp; VLOOKUP($C405,projectList[],39,0) &amp; IF($F405="N/A",""," FL ") &amp;VLOOKUP($C405,projectList[],40,0),$P405)))</f>
        <v/>
      </c>
      <c r="H405" s="100" t="str">
        <f ca="1">IF($A405="","",VLOOKUP($C405,projectList[],5,0))</f>
        <v/>
      </c>
      <c r="I405" s="114"/>
      <c r="J405" s="68"/>
      <c r="K405" s="68"/>
      <c r="L405" s="68"/>
      <c r="M405" s="68"/>
      <c r="N405" s="68"/>
      <c r="O405" s="68"/>
      <c r="P405" s="68"/>
      <c r="Q405" s="38" t="str">
        <f ca="1">IF(generic[[#This Row],[JOB '#]]="","",VLOOKUP(generic[[#This Row],[JOB '#]],projectList[],4,0))</f>
        <v/>
      </c>
      <c r="T405"/>
    </row>
    <row r="406" spans="1:20" s="8" customFormat="1" ht="69.95" customHeight="1" x14ac:dyDescent="0.2">
      <c r="A406" s="99" t="str">
        <f ca="1">Data!H406</f>
        <v/>
      </c>
      <c r="B406" s="99" t="str">
        <f ca="1">Data!I406</f>
        <v/>
      </c>
      <c r="C406" s="99" t="str">
        <f ca="1">Data!J406</f>
        <v/>
      </c>
      <c r="D406" s="99" t="str">
        <f ca="1">IF($C406="","",VLOOKUP($C406,projectList[],2,0))</f>
        <v/>
      </c>
      <c r="E406" s="99" t="str">
        <f ca="1">IF($C406="","",VLOOKUP($C406,projectList[],3,0))</f>
        <v/>
      </c>
      <c r="F406" s="99" t="str">
        <f ca="1">UPPER(IF($C406="","",
IF(OR($C406="DOWN",$C406="PARK",$C406="VACA",$C406="OFF",$C406="CC"),$C406,
IF($I406="","FULL LOAD OF ",IF(ISNUMBER($I406),$I406&amp;" TONS OF ","FULL LOAD OF "))&amp;
IF($J406="",VLOOKUP($C406,projectList[],4,0),$J406)&amp;
IF($K406="",""," - PO # "&amp;$K406)&amp;
IF($L406="",""," - "&amp;$L406)&amp;
IF($M406="",""," - LOT: "&amp;$M406)&amp;
IF($N406="","",", QTY: "&amp;$N406&amp;" TONS")&amp;
IF($O406="",""," - CONTACT: "&amp;$O406)
)))</f>
        <v/>
      </c>
      <c r="G406" s="99" t="str">
        <f ca="1">UPPER(IF($C406="","",IF($P406="",VLOOKUP($C406,projectList[],38,0) &amp; " " &amp; VLOOKUP($C406,projectList[],39,0) &amp; IF($F406="N/A",""," FL ") &amp;VLOOKUP($C406,projectList[],40,0),$P406)))</f>
        <v/>
      </c>
      <c r="H406" s="100" t="str">
        <f ca="1">IF($A406="","",VLOOKUP($C406,projectList[],5,0))</f>
        <v/>
      </c>
      <c r="I406" s="114"/>
      <c r="J406" s="68"/>
      <c r="K406" s="68"/>
      <c r="L406" s="68"/>
      <c r="M406" s="68"/>
      <c r="N406" s="68"/>
      <c r="O406" s="68"/>
      <c r="P406" s="68"/>
      <c r="Q406" s="38" t="str">
        <f ca="1">IF(generic[[#This Row],[JOB '#]]="","",VLOOKUP(generic[[#This Row],[JOB '#]],projectList[],4,0))</f>
        <v/>
      </c>
      <c r="T406"/>
    </row>
    <row r="407" spans="1:20" s="8" customFormat="1" ht="69.95" customHeight="1" x14ac:dyDescent="0.2">
      <c r="A407" s="99" t="str">
        <f ca="1">Data!H407</f>
        <v/>
      </c>
      <c r="B407" s="99" t="str">
        <f ca="1">Data!I407</f>
        <v/>
      </c>
      <c r="C407" s="99" t="str">
        <f ca="1">Data!J407</f>
        <v/>
      </c>
      <c r="D407" s="99" t="str">
        <f ca="1">IF($C407="","",VLOOKUP($C407,projectList[],2,0))</f>
        <v/>
      </c>
      <c r="E407" s="99" t="str">
        <f ca="1">IF($C407="","",VLOOKUP($C407,projectList[],3,0))</f>
        <v/>
      </c>
      <c r="F407" s="99" t="str">
        <f ca="1">UPPER(IF($C407="","",
IF(OR($C407="DOWN",$C407="PARK",$C407="VACA",$C407="OFF",$C407="CC"),$C407,
IF($I407="","FULL LOAD OF ",IF(ISNUMBER($I407),$I407&amp;" TONS OF ","FULL LOAD OF "))&amp;
IF($J407="",VLOOKUP($C407,projectList[],4,0),$J407)&amp;
IF($K407="",""," - PO # "&amp;$K407)&amp;
IF($L407="",""," - "&amp;$L407)&amp;
IF($M407="",""," - LOT: "&amp;$M407)&amp;
IF($N407="","",", QTY: "&amp;$N407&amp;" TONS")&amp;
IF($O407="",""," - CONTACT: "&amp;$O407)
)))</f>
        <v/>
      </c>
      <c r="G407" s="99" t="str">
        <f ca="1">UPPER(IF($C407="","",IF($P407="",VLOOKUP($C407,projectList[],38,0) &amp; " " &amp; VLOOKUP($C407,projectList[],39,0) &amp; IF($F407="N/A",""," FL ") &amp;VLOOKUP($C407,projectList[],40,0),$P407)))</f>
        <v/>
      </c>
      <c r="H407" s="100" t="str">
        <f ca="1">IF($A407="","",VLOOKUP($C407,projectList[],5,0))</f>
        <v/>
      </c>
      <c r="I407" s="114"/>
      <c r="J407" s="68"/>
      <c r="K407" s="68"/>
      <c r="L407" s="68"/>
      <c r="M407" s="68"/>
      <c r="N407" s="68"/>
      <c r="O407" s="68"/>
      <c r="P407" s="68"/>
      <c r="Q407" s="38" t="str">
        <f ca="1">IF(generic[[#This Row],[JOB '#]]="","",VLOOKUP(generic[[#This Row],[JOB '#]],projectList[],4,0))</f>
        <v/>
      </c>
      <c r="T407"/>
    </row>
    <row r="408" spans="1:20" s="8" customFormat="1" ht="69.95" customHeight="1" x14ac:dyDescent="0.2">
      <c r="A408" s="99" t="str">
        <f ca="1">Data!H408</f>
        <v/>
      </c>
      <c r="B408" s="99" t="str">
        <f ca="1">Data!I408</f>
        <v/>
      </c>
      <c r="C408" s="99" t="str">
        <f ca="1">Data!J408</f>
        <v/>
      </c>
      <c r="D408" s="99" t="str">
        <f ca="1">IF($C408="","",VLOOKUP($C408,projectList[],2,0))</f>
        <v/>
      </c>
      <c r="E408" s="99" t="str">
        <f ca="1">IF($C408="","",VLOOKUP($C408,projectList[],3,0))</f>
        <v/>
      </c>
      <c r="F408" s="99" t="str">
        <f ca="1">UPPER(IF($C408="","",
IF(OR($C408="DOWN",$C408="PARK",$C408="VACA",$C408="OFF",$C408="CC"),$C408,
IF($I408="","FULL LOAD OF ",IF(ISNUMBER($I408),$I408&amp;" TONS OF ","FULL LOAD OF "))&amp;
IF($J408="",VLOOKUP($C408,projectList[],4,0),$J408)&amp;
IF($K408="",""," - PO # "&amp;$K408)&amp;
IF($L408="",""," - "&amp;$L408)&amp;
IF($M408="",""," - LOT: "&amp;$M408)&amp;
IF($N408="","",", QTY: "&amp;$N408&amp;" TONS")&amp;
IF($O408="",""," - CONTACT: "&amp;$O408)
)))</f>
        <v/>
      </c>
      <c r="G408" s="99" t="str">
        <f ca="1">UPPER(IF($C408="","",IF($P408="",VLOOKUP($C408,projectList[],38,0) &amp; " " &amp; VLOOKUP($C408,projectList[],39,0) &amp; IF($F408="N/A",""," FL ") &amp;VLOOKUP($C408,projectList[],40,0),$P408)))</f>
        <v/>
      </c>
      <c r="H408" s="100" t="str">
        <f ca="1">IF($A408="","",VLOOKUP($C408,projectList[],5,0))</f>
        <v/>
      </c>
      <c r="I408" s="114"/>
      <c r="J408" s="68"/>
      <c r="K408" s="68"/>
      <c r="L408" s="68"/>
      <c r="M408" s="68"/>
      <c r="N408" s="68"/>
      <c r="O408" s="68"/>
      <c r="P408" s="68"/>
      <c r="Q408" s="38" t="str">
        <f ca="1">IF(generic[[#This Row],[JOB '#]]="","",VLOOKUP(generic[[#This Row],[JOB '#]],projectList[],4,0))</f>
        <v/>
      </c>
      <c r="T408"/>
    </row>
    <row r="409" spans="1:20" s="8" customFormat="1" ht="69.95" customHeight="1" x14ac:dyDescent="0.2">
      <c r="A409" s="99" t="str">
        <f ca="1">Data!H409</f>
        <v/>
      </c>
      <c r="B409" s="99" t="str">
        <f ca="1">Data!I409</f>
        <v/>
      </c>
      <c r="C409" s="99" t="str">
        <f ca="1">Data!J409</f>
        <v/>
      </c>
      <c r="D409" s="99" t="str">
        <f ca="1">IF($C409="","",VLOOKUP($C409,projectList[],2,0))</f>
        <v/>
      </c>
      <c r="E409" s="99" t="str">
        <f ca="1">IF($C409="","",VLOOKUP($C409,projectList[],3,0))</f>
        <v/>
      </c>
      <c r="F409" s="99" t="str">
        <f ca="1">UPPER(IF($C409="","",
IF(OR($C409="DOWN",$C409="PARK",$C409="VACA",$C409="OFF",$C409="CC"),$C409,
IF($I409="","FULL LOAD OF ",IF(ISNUMBER($I409),$I409&amp;" TONS OF ","FULL LOAD OF "))&amp;
IF($J409="",VLOOKUP($C409,projectList[],4,0),$J409)&amp;
IF($K409="",""," - PO # "&amp;$K409)&amp;
IF($L409="",""," - "&amp;$L409)&amp;
IF($M409="",""," - LOT: "&amp;$M409)&amp;
IF($N409="","",", QTY: "&amp;$N409&amp;" TONS")&amp;
IF($O409="",""," - CONTACT: "&amp;$O409)
)))</f>
        <v/>
      </c>
      <c r="G409" s="99" t="str">
        <f ca="1">UPPER(IF($C409="","",IF($P409="",VLOOKUP($C409,projectList[],38,0) &amp; " " &amp; VLOOKUP($C409,projectList[],39,0) &amp; IF($F409="N/A",""," FL ") &amp;VLOOKUP($C409,projectList[],40,0),$P409)))</f>
        <v/>
      </c>
      <c r="H409" s="100" t="str">
        <f ca="1">IF($A409="","",VLOOKUP($C409,projectList[],5,0))</f>
        <v/>
      </c>
      <c r="I409" s="114"/>
      <c r="J409" s="68"/>
      <c r="K409" s="68"/>
      <c r="L409" s="68"/>
      <c r="M409" s="68"/>
      <c r="N409" s="68"/>
      <c r="O409" s="68"/>
      <c r="P409" s="68"/>
      <c r="Q409" s="38" t="str">
        <f ca="1">IF(generic[[#This Row],[JOB '#]]="","",VLOOKUP(generic[[#This Row],[JOB '#]],projectList[],4,0))</f>
        <v/>
      </c>
      <c r="T409"/>
    </row>
    <row r="410" spans="1:20" s="8" customFormat="1" ht="69.95" customHeight="1" x14ac:dyDescent="0.2">
      <c r="A410" s="99" t="str">
        <f ca="1">Data!H410</f>
        <v/>
      </c>
      <c r="B410" s="99" t="str">
        <f ca="1">Data!I410</f>
        <v/>
      </c>
      <c r="C410" s="99" t="str">
        <f ca="1">Data!J410</f>
        <v/>
      </c>
      <c r="D410" s="99" t="str">
        <f ca="1">IF($C410="","",VLOOKUP($C410,projectList[],2,0))</f>
        <v/>
      </c>
      <c r="E410" s="99" t="str">
        <f ca="1">IF($C410="","",VLOOKUP($C410,projectList[],3,0))</f>
        <v/>
      </c>
      <c r="F410" s="99" t="str">
        <f ca="1">UPPER(IF($C410="","",
IF(OR($C410="DOWN",$C410="PARK",$C410="VACA",$C410="OFF",$C410="CC"),$C410,
IF($I410="","FULL LOAD OF ",IF(ISNUMBER($I410),$I410&amp;" TONS OF ","FULL LOAD OF "))&amp;
IF($J410="",VLOOKUP($C410,projectList[],4,0),$J410)&amp;
IF($K410="",""," - PO # "&amp;$K410)&amp;
IF($L410="",""," - "&amp;$L410)&amp;
IF($M410="",""," - LOT: "&amp;$M410)&amp;
IF($N410="","",", QTY: "&amp;$N410&amp;" TONS")&amp;
IF($O410="",""," - CONTACT: "&amp;$O410)
)))</f>
        <v/>
      </c>
      <c r="G410" s="99" t="str">
        <f ca="1">UPPER(IF($C410="","",IF($P410="",VLOOKUP($C410,projectList[],38,0) &amp; " " &amp; VLOOKUP($C410,projectList[],39,0) &amp; IF($F410="N/A",""," FL ") &amp;VLOOKUP($C410,projectList[],40,0),$P410)))</f>
        <v/>
      </c>
      <c r="H410" s="100" t="str">
        <f ca="1">IF($A410="","",VLOOKUP($C410,projectList[],5,0))</f>
        <v/>
      </c>
      <c r="I410" s="114"/>
      <c r="J410" s="68"/>
      <c r="K410" s="68"/>
      <c r="L410" s="68"/>
      <c r="M410" s="68"/>
      <c r="N410" s="68"/>
      <c r="O410" s="68"/>
      <c r="P410" s="68"/>
      <c r="Q410" s="38" t="str">
        <f ca="1">IF(generic[[#This Row],[JOB '#]]="","",VLOOKUP(generic[[#This Row],[JOB '#]],projectList[],4,0))</f>
        <v/>
      </c>
      <c r="T410"/>
    </row>
    <row r="411" spans="1:20" s="8" customFormat="1" ht="69.95" customHeight="1" x14ac:dyDescent="0.2">
      <c r="A411" s="99" t="str">
        <f ca="1">Data!H411</f>
        <v/>
      </c>
      <c r="B411" s="99" t="str">
        <f ca="1">Data!I411</f>
        <v/>
      </c>
      <c r="C411" s="99" t="str">
        <f ca="1">Data!J411</f>
        <v/>
      </c>
      <c r="D411" s="99" t="str">
        <f ca="1">IF($C411="","",VLOOKUP($C411,projectList[],2,0))</f>
        <v/>
      </c>
      <c r="E411" s="99" t="str">
        <f ca="1">IF($C411="","",VLOOKUP($C411,projectList[],3,0))</f>
        <v/>
      </c>
      <c r="F411" s="99" t="str">
        <f ca="1">UPPER(IF($C411="","",
IF(OR($C411="DOWN",$C411="PARK",$C411="VACA",$C411="OFF",$C411="CC"),$C411,
IF($I411="","FULL LOAD OF ",IF(ISNUMBER($I411),$I411&amp;" TONS OF ","FULL LOAD OF "))&amp;
IF($J411="",VLOOKUP($C411,projectList[],4,0),$J411)&amp;
IF($K411="",""," - PO # "&amp;$K411)&amp;
IF($L411="",""," - "&amp;$L411)&amp;
IF($M411="",""," - LOT: "&amp;$M411)&amp;
IF($N411="","",", QTY: "&amp;$N411&amp;" TONS")&amp;
IF($O411="",""," - CONTACT: "&amp;$O411)
)))</f>
        <v/>
      </c>
      <c r="G411" s="99" t="str">
        <f ca="1">UPPER(IF($C411="","",IF($P411="",VLOOKUP($C411,projectList[],38,0) &amp; " " &amp; VLOOKUP($C411,projectList[],39,0) &amp; IF($F411="N/A",""," FL ") &amp;VLOOKUP($C411,projectList[],40,0),$P411)))</f>
        <v/>
      </c>
      <c r="H411" s="100" t="str">
        <f ca="1">IF($A411="","",VLOOKUP($C411,projectList[],5,0))</f>
        <v/>
      </c>
      <c r="I411" s="114"/>
      <c r="J411" s="68"/>
      <c r="K411" s="68"/>
      <c r="L411" s="68"/>
      <c r="M411" s="68"/>
      <c r="N411" s="68"/>
      <c r="O411" s="68"/>
      <c r="P411" s="68"/>
      <c r="Q411" s="38" t="str">
        <f ca="1">IF(generic[[#This Row],[JOB '#]]="","",VLOOKUP(generic[[#This Row],[JOB '#]],projectList[],4,0))</f>
        <v/>
      </c>
      <c r="T411"/>
    </row>
    <row r="412" spans="1:20" s="8" customFormat="1" ht="69.95" customHeight="1" x14ac:dyDescent="0.2">
      <c r="A412" s="99" t="str">
        <f ca="1">Data!H412</f>
        <v/>
      </c>
      <c r="B412" s="99" t="str">
        <f ca="1">Data!I412</f>
        <v/>
      </c>
      <c r="C412" s="99" t="str">
        <f ca="1">Data!J412</f>
        <v/>
      </c>
      <c r="D412" s="99" t="str">
        <f ca="1">IF($C412="","",VLOOKUP($C412,projectList[],2,0))</f>
        <v/>
      </c>
      <c r="E412" s="99" t="str">
        <f ca="1">IF($C412="","",VLOOKUP($C412,projectList[],3,0))</f>
        <v/>
      </c>
      <c r="F412" s="99" t="str">
        <f ca="1">UPPER(IF($C412="","",
IF(OR($C412="DOWN",$C412="PARK",$C412="VACA",$C412="OFF",$C412="CC"),$C412,
IF($I412="","FULL LOAD OF ",IF(ISNUMBER($I412),$I412&amp;" TONS OF ","FULL LOAD OF "))&amp;
IF($J412="",VLOOKUP($C412,projectList[],4,0),$J412)&amp;
IF($K412="",""," - PO # "&amp;$K412)&amp;
IF($L412="",""," - "&amp;$L412)&amp;
IF($M412="",""," - LOT: "&amp;$M412)&amp;
IF($N412="","",", QTY: "&amp;$N412&amp;" TONS")&amp;
IF($O412="",""," - CONTACT: "&amp;$O412)
)))</f>
        <v/>
      </c>
      <c r="G412" s="99" t="str">
        <f ca="1">UPPER(IF($C412="","",IF($P412="",VLOOKUP($C412,projectList[],38,0) &amp; " " &amp; VLOOKUP($C412,projectList[],39,0) &amp; IF($F412="N/A",""," FL ") &amp;VLOOKUP($C412,projectList[],40,0),$P412)))</f>
        <v/>
      </c>
      <c r="H412" s="100" t="str">
        <f ca="1">IF($A412="","",VLOOKUP($C412,projectList[],5,0))</f>
        <v/>
      </c>
      <c r="I412" s="114"/>
      <c r="J412" s="68"/>
      <c r="K412" s="68"/>
      <c r="L412" s="68"/>
      <c r="M412" s="68"/>
      <c r="N412" s="68"/>
      <c r="O412" s="68"/>
      <c r="P412" s="68"/>
      <c r="Q412" s="38" t="str">
        <f ca="1">IF(generic[[#This Row],[JOB '#]]="","",VLOOKUP(generic[[#This Row],[JOB '#]],projectList[],4,0))</f>
        <v/>
      </c>
      <c r="T412"/>
    </row>
    <row r="413" spans="1:20" s="8" customFormat="1" ht="69.95" customHeight="1" x14ac:dyDescent="0.2">
      <c r="A413" s="99" t="str">
        <f ca="1">Data!H413</f>
        <v/>
      </c>
      <c r="B413" s="99" t="str">
        <f ca="1">Data!I413</f>
        <v/>
      </c>
      <c r="C413" s="99" t="str">
        <f ca="1">Data!J413</f>
        <v/>
      </c>
      <c r="D413" s="99" t="str">
        <f ca="1">IF($C413="","",VLOOKUP($C413,projectList[],2,0))</f>
        <v/>
      </c>
      <c r="E413" s="99" t="str">
        <f ca="1">IF($C413="","",VLOOKUP($C413,projectList[],3,0))</f>
        <v/>
      </c>
      <c r="F413" s="99" t="str">
        <f ca="1">UPPER(IF($C413="","",
IF(OR($C413="DOWN",$C413="PARK",$C413="VACA",$C413="OFF",$C413="CC"),$C413,
IF($I413="","FULL LOAD OF ",IF(ISNUMBER($I413),$I413&amp;" TONS OF ","FULL LOAD OF "))&amp;
IF($J413="",VLOOKUP($C413,projectList[],4,0),$J413)&amp;
IF($K413="",""," - PO # "&amp;$K413)&amp;
IF($L413="",""," - "&amp;$L413)&amp;
IF($M413="",""," - LOT: "&amp;$M413)&amp;
IF($N413="","",", QTY: "&amp;$N413&amp;" TONS")&amp;
IF($O413="",""," - CONTACT: "&amp;$O413)
)))</f>
        <v/>
      </c>
      <c r="G413" s="99" t="str">
        <f ca="1">UPPER(IF($C413="","",IF($P413="",VLOOKUP($C413,projectList[],38,0) &amp; " " &amp; VLOOKUP($C413,projectList[],39,0) &amp; IF($F413="N/A",""," FL ") &amp;VLOOKUP($C413,projectList[],40,0),$P413)))</f>
        <v/>
      </c>
      <c r="H413" s="100" t="str">
        <f ca="1">IF($A413="","",VLOOKUP($C413,projectList[],5,0))</f>
        <v/>
      </c>
      <c r="I413" s="114"/>
      <c r="J413" s="68"/>
      <c r="K413" s="68"/>
      <c r="L413" s="68"/>
      <c r="M413" s="68"/>
      <c r="N413" s="68"/>
      <c r="O413" s="68"/>
      <c r="P413" s="68"/>
      <c r="Q413" s="38" t="str">
        <f ca="1">IF(generic[[#This Row],[JOB '#]]="","",VLOOKUP(generic[[#This Row],[JOB '#]],projectList[],4,0))</f>
        <v/>
      </c>
      <c r="T413"/>
    </row>
    <row r="414" spans="1:20" s="8" customFormat="1" ht="69.95" customHeight="1" x14ac:dyDescent="0.2">
      <c r="A414" s="99" t="str">
        <f ca="1">Data!H414</f>
        <v/>
      </c>
      <c r="B414" s="99" t="str">
        <f ca="1">Data!I414</f>
        <v/>
      </c>
      <c r="C414" s="99" t="str">
        <f ca="1">Data!J414</f>
        <v/>
      </c>
      <c r="D414" s="99" t="str">
        <f ca="1">IF($C414="","",VLOOKUP($C414,projectList[],2,0))</f>
        <v/>
      </c>
      <c r="E414" s="99" t="str">
        <f ca="1">IF($C414="","",VLOOKUP($C414,projectList[],3,0))</f>
        <v/>
      </c>
      <c r="F414" s="99" t="str">
        <f ca="1">UPPER(IF($C414="","",
IF(OR($C414="DOWN",$C414="PARK",$C414="VACA",$C414="OFF",$C414="CC"),$C414,
IF($I414="","FULL LOAD OF ",IF(ISNUMBER($I414),$I414&amp;" TONS OF ","FULL LOAD OF "))&amp;
IF($J414="",VLOOKUP($C414,projectList[],4,0),$J414)&amp;
IF($K414="",""," - PO # "&amp;$K414)&amp;
IF($L414="",""," - "&amp;$L414)&amp;
IF($M414="",""," - LOT: "&amp;$M414)&amp;
IF($N414="","",", QTY: "&amp;$N414&amp;" TONS")&amp;
IF($O414="",""," - CONTACT: "&amp;$O414)
)))</f>
        <v/>
      </c>
      <c r="G414" s="99" t="str">
        <f ca="1">UPPER(IF($C414="","",IF($P414="",VLOOKUP($C414,projectList[],38,0) &amp; " " &amp; VLOOKUP($C414,projectList[],39,0) &amp; IF($F414="N/A",""," FL ") &amp;VLOOKUP($C414,projectList[],40,0),$P414)))</f>
        <v/>
      </c>
      <c r="H414" s="100" t="str">
        <f ca="1">IF($A414="","",VLOOKUP($C414,projectList[],5,0))</f>
        <v/>
      </c>
      <c r="I414" s="114"/>
      <c r="J414" s="68"/>
      <c r="K414" s="68"/>
      <c r="L414" s="68"/>
      <c r="M414" s="68"/>
      <c r="N414" s="68"/>
      <c r="O414" s="68"/>
      <c r="P414" s="68"/>
      <c r="Q414" s="38" t="str">
        <f ca="1">IF(generic[[#This Row],[JOB '#]]="","",VLOOKUP(generic[[#This Row],[JOB '#]],projectList[],4,0))</f>
        <v/>
      </c>
      <c r="T414"/>
    </row>
    <row r="415" spans="1:20" s="8" customFormat="1" ht="69.95" customHeight="1" x14ac:dyDescent="0.2">
      <c r="A415" s="99" t="str">
        <f ca="1">Data!H415</f>
        <v/>
      </c>
      <c r="B415" s="99" t="str">
        <f ca="1">Data!I415</f>
        <v/>
      </c>
      <c r="C415" s="99" t="str">
        <f ca="1">Data!J415</f>
        <v/>
      </c>
      <c r="D415" s="99" t="str">
        <f ca="1">IF($C415="","",VLOOKUP($C415,projectList[],2,0))</f>
        <v/>
      </c>
      <c r="E415" s="99" t="str">
        <f ca="1">IF($C415="","",VLOOKUP($C415,projectList[],3,0))</f>
        <v/>
      </c>
      <c r="F415" s="99" t="str">
        <f ca="1">UPPER(IF($C415="","",
IF(OR($C415="DOWN",$C415="PARK",$C415="VACA",$C415="OFF",$C415="CC"),$C415,
IF($I415="","FULL LOAD OF ",IF(ISNUMBER($I415),$I415&amp;" TONS OF ","FULL LOAD OF "))&amp;
IF($J415="",VLOOKUP($C415,projectList[],4,0),$J415)&amp;
IF($K415="",""," - PO # "&amp;$K415)&amp;
IF($L415="",""," - "&amp;$L415)&amp;
IF($M415="",""," - LOT: "&amp;$M415)&amp;
IF($N415="","",", QTY: "&amp;$N415&amp;" TONS")&amp;
IF($O415="",""," - CONTACT: "&amp;$O415)
)))</f>
        <v/>
      </c>
      <c r="G415" s="99" t="str">
        <f ca="1">UPPER(IF($C415="","",IF($P415="",VLOOKUP($C415,projectList[],38,0) &amp; " " &amp; VLOOKUP($C415,projectList[],39,0) &amp; IF($F415="N/A",""," FL ") &amp;VLOOKUP($C415,projectList[],40,0),$P415)))</f>
        <v/>
      </c>
      <c r="H415" s="100" t="str">
        <f ca="1">IF($A415="","",VLOOKUP($C415,projectList[],5,0))</f>
        <v/>
      </c>
      <c r="I415" s="114"/>
      <c r="J415" s="68"/>
      <c r="K415" s="68"/>
      <c r="L415" s="68"/>
      <c r="M415" s="68"/>
      <c r="N415" s="68"/>
      <c r="O415" s="68"/>
      <c r="P415" s="68"/>
      <c r="Q415" s="38" t="str">
        <f ca="1">IF(generic[[#This Row],[JOB '#]]="","",VLOOKUP(generic[[#This Row],[JOB '#]],projectList[],4,0))</f>
        <v/>
      </c>
      <c r="T415"/>
    </row>
    <row r="416" spans="1:20" s="8" customFormat="1" ht="69.95" customHeight="1" x14ac:dyDescent="0.2">
      <c r="A416" s="99" t="str">
        <f ca="1">Data!H416</f>
        <v/>
      </c>
      <c r="B416" s="99" t="str">
        <f ca="1">Data!I416</f>
        <v/>
      </c>
      <c r="C416" s="99" t="str">
        <f ca="1">Data!J416</f>
        <v/>
      </c>
      <c r="D416" s="99" t="str">
        <f ca="1">IF($C416="","",VLOOKUP($C416,projectList[],2,0))</f>
        <v/>
      </c>
      <c r="E416" s="99" t="str">
        <f ca="1">IF($C416="","",VLOOKUP($C416,projectList[],3,0))</f>
        <v/>
      </c>
      <c r="F416" s="99" t="str">
        <f ca="1">UPPER(IF($C416="","",
IF(OR($C416="DOWN",$C416="PARK",$C416="VACA",$C416="OFF",$C416="CC"),$C416,
IF($I416="","FULL LOAD OF ",IF(ISNUMBER($I416),$I416&amp;" TONS OF ","FULL LOAD OF "))&amp;
IF($J416="",VLOOKUP($C416,projectList[],4,0),$J416)&amp;
IF($K416="",""," - PO # "&amp;$K416)&amp;
IF($L416="",""," - "&amp;$L416)&amp;
IF($M416="",""," - LOT: "&amp;$M416)&amp;
IF($N416="","",", QTY: "&amp;$N416&amp;" TONS")&amp;
IF($O416="",""," - CONTACT: "&amp;$O416)
)))</f>
        <v/>
      </c>
      <c r="G416" s="99" t="str">
        <f ca="1">UPPER(IF($C416="","",IF($P416="",VLOOKUP($C416,projectList[],38,0) &amp; " " &amp; VLOOKUP($C416,projectList[],39,0) &amp; IF($F416="N/A",""," FL ") &amp;VLOOKUP($C416,projectList[],40,0),$P416)))</f>
        <v/>
      </c>
      <c r="H416" s="100" t="str">
        <f ca="1">IF($A416="","",VLOOKUP($C416,projectList[],5,0))</f>
        <v/>
      </c>
      <c r="I416" s="114"/>
      <c r="J416" s="68"/>
      <c r="K416" s="68"/>
      <c r="L416" s="68"/>
      <c r="M416" s="68"/>
      <c r="N416" s="68"/>
      <c r="O416" s="68"/>
      <c r="P416" s="68"/>
      <c r="Q416" s="38" t="str">
        <f ca="1">IF(generic[[#This Row],[JOB '#]]="","",VLOOKUP(generic[[#This Row],[JOB '#]],projectList[],4,0))</f>
        <v/>
      </c>
      <c r="T416"/>
    </row>
    <row r="417" spans="1:20" s="8" customFormat="1" ht="69.95" customHeight="1" x14ac:dyDescent="0.2">
      <c r="A417" s="99" t="str">
        <f ca="1">Data!H417</f>
        <v/>
      </c>
      <c r="B417" s="99" t="str">
        <f ca="1">Data!I417</f>
        <v/>
      </c>
      <c r="C417" s="99" t="str">
        <f ca="1">Data!J417</f>
        <v/>
      </c>
      <c r="D417" s="99" t="str">
        <f ca="1">IF($C417="","",VLOOKUP($C417,projectList[],2,0))</f>
        <v/>
      </c>
      <c r="E417" s="99" t="str">
        <f ca="1">IF($C417="","",VLOOKUP($C417,projectList[],3,0))</f>
        <v/>
      </c>
      <c r="F417" s="99" t="str">
        <f ca="1">UPPER(IF($C417="","",
IF(OR($C417="DOWN",$C417="PARK",$C417="VACA",$C417="OFF",$C417="CC"),$C417,
IF($I417="","FULL LOAD OF ",IF(ISNUMBER($I417),$I417&amp;" TONS OF ","FULL LOAD OF "))&amp;
IF($J417="",VLOOKUP($C417,projectList[],4,0),$J417)&amp;
IF($K417="",""," - PO # "&amp;$K417)&amp;
IF($L417="",""," - "&amp;$L417)&amp;
IF($M417="",""," - LOT: "&amp;$M417)&amp;
IF($N417="","",", QTY: "&amp;$N417&amp;" TONS")&amp;
IF($O417="",""," - CONTACT: "&amp;$O417)
)))</f>
        <v/>
      </c>
      <c r="G417" s="99" t="str">
        <f ca="1">UPPER(IF($C417="","",IF($P417="",VLOOKUP($C417,projectList[],38,0) &amp; " " &amp; VLOOKUP($C417,projectList[],39,0) &amp; IF($F417="N/A",""," FL ") &amp;VLOOKUP($C417,projectList[],40,0),$P417)))</f>
        <v/>
      </c>
      <c r="H417" s="100" t="str">
        <f ca="1">IF($A417="","",VLOOKUP($C417,projectList[],5,0))</f>
        <v/>
      </c>
      <c r="I417" s="114"/>
      <c r="J417" s="68"/>
      <c r="K417" s="68"/>
      <c r="L417" s="68"/>
      <c r="M417" s="68"/>
      <c r="N417" s="68"/>
      <c r="O417" s="68"/>
      <c r="P417" s="68"/>
      <c r="Q417" s="38" t="str">
        <f ca="1">IF(generic[[#This Row],[JOB '#]]="","",VLOOKUP(generic[[#This Row],[JOB '#]],projectList[],4,0))</f>
        <v/>
      </c>
      <c r="T417"/>
    </row>
    <row r="418" spans="1:20" s="8" customFormat="1" ht="69.95" customHeight="1" x14ac:dyDescent="0.2">
      <c r="A418" s="99" t="str">
        <f ca="1">Data!H418</f>
        <v/>
      </c>
      <c r="B418" s="99" t="str">
        <f ca="1">Data!I418</f>
        <v/>
      </c>
      <c r="C418" s="99" t="str">
        <f ca="1">Data!J418</f>
        <v/>
      </c>
      <c r="D418" s="99" t="str">
        <f ca="1">IF($C418="","",VLOOKUP($C418,projectList[],2,0))</f>
        <v/>
      </c>
      <c r="E418" s="99" t="str">
        <f ca="1">IF($C418="","",VLOOKUP($C418,projectList[],3,0))</f>
        <v/>
      </c>
      <c r="F418" s="99" t="str">
        <f ca="1">UPPER(IF($C418="","",
IF(OR($C418="DOWN",$C418="PARK",$C418="VACA",$C418="OFF",$C418="CC"),$C418,
IF($I418="","FULL LOAD OF ",IF(ISNUMBER($I418),$I418&amp;" TONS OF ","FULL LOAD OF "))&amp;
IF($J418="",VLOOKUP($C418,projectList[],4,0),$J418)&amp;
IF($K418="",""," - PO # "&amp;$K418)&amp;
IF($L418="",""," - "&amp;$L418)&amp;
IF($M418="",""," - LOT: "&amp;$M418)&amp;
IF($N418="","",", QTY: "&amp;$N418&amp;" TONS")&amp;
IF($O418="",""," - CONTACT: "&amp;$O418)
)))</f>
        <v/>
      </c>
      <c r="G418" s="99" t="str">
        <f ca="1">UPPER(IF($C418="","",IF($P418="",VLOOKUP($C418,projectList[],38,0) &amp; " " &amp; VLOOKUP($C418,projectList[],39,0) &amp; IF($F418="N/A",""," FL ") &amp;VLOOKUP($C418,projectList[],40,0),$P418)))</f>
        <v/>
      </c>
      <c r="H418" s="100" t="str">
        <f ca="1">IF($A418="","",VLOOKUP($C418,projectList[],5,0))</f>
        <v/>
      </c>
      <c r="I418" s="114"/>
      <c r="J418" s="68"/>
      <c r="K418" s="68"/>
      <c r="L418" s="68"/>
      <c r="M418" s="68"/>
      <c r="N418" s="68"/>
      <c r="O418" s="68"/>
      <c r="P418" s="68"/>
      <c r="Q418" s="38" t="str">
        <f ca="1">IF(generic[[#This Row],[JOB '#]]="","",VLOOKUP(generic[[#This Row],[JOB '#]],projectList[],4,0))</f>
        <v/>
      </c>
      <c r="T418"/>
    </row>
    <row r="419" spans="1:20" s="8" customFormat="1" ht="69.95" customHeight="1" x14ac:dyDescent="0.2">
      <c r="A419" s="99" t="str">
        <f ca="1">Data!H419</f>
        <v/>
      </c>
      <c r="B419" s="99" t="str">
        <f ca="1">Data!I419</f>
        <v/>
      </c>
      <c r="C419" s="99" t="str">
        <f ca="1">Data!J419</f>
        <v/>
      </c>
      <c r="D419" s="99" t="str">
        <f ca="1">IF($C419="","",VLOOKUP($C419,projectList[],2,0))</f>
        <v/>
      </c>
      <c r="E419" s="99" t="str">
        <f ca="1">IF($C419="","",VLOOKUP($C419,projectList[],3,0))</f>
        <v/>
      </c>
      <c r="F419" s="99" t="str">
        <f ca="1">UPPER(IF($C419="","",
IF(OR($C419="DOWN",$C419="PARK",$C419="VACA",$C419="OFF",$C419="CC"),$C419,
IF($I419="","FULL LOAD OF ",IF(ISNUMBER($I419),$I419&amp;" TONS OF ","FULL LOAD OF "))&amp;
IF($J419="",VLOOKUP($C419,projectList[],4,0),$J419)&amp;
IF($K419="",""," - PO # "&amp;$K419)&amp;
IF($L419="",""," - "&amp;$L419)&amp;
IF($M419="",""," - LOT: "&amp;$M419)&amp;
IF($N419="","",", QTY: "&amp;$N419&amp;" TONS")&amp;
IF($O419="",""," - CONTACT: "&amp;$O419)
)))</f>
        <v/>
      </c>
      <c r="G419" s="99" t="str">
        <f ca="1">UPPER(IF($C419="","",IF($P419="",VLOOKUP($C419,projectList[],38,0) &amp; " " &amp; VLOOKUP($C419,projectList[],39,0) &amp; IF($F419="N/A",""," FL ") &amp;VLOOKUP($C419,projectList[],40,0),$P419)))</f>
        <v/>
      </c>
      <c r="H419" s="100" t="str">
        <f ca="1">IF($A419="","",VLOOKUP($C419,projectList[],5,0))</f>
        <v/>
      </c>
      <c r="I419" s="114"/>
      <c r="J419" s="68"/>
      <c r="K419" s="68"/>
      <c r="L419" s="68"/>
      <c r="M419" s="68"/>
      <c r="N419" s="68"/>
      <c r="O419" s="68"/>
      <c r="P419" s="68"/>
      <c r="Q419" s="38" t="str">
        <f ca="1">IF(generic[[#This Row],[JOB '#]]="","",VLOOKUP(generic[[#This Row],[JOB '#]],projectList[],4,0))</f>
        <v/>
      </c>
      <c r="T419"/>
    </row>
    <row r="420" spans="1:20" s="8" customFormat="1" ht="69.95" customHeight="1" x14ac:dyDescent="0.2">
      <c r="A420" s="99" t="str">
        <f ca="1">Data!H420</f>
        <v/>
      </c>
      <c r="B420" s="99" t="str">
        <f ca="1">Data!I420</f>
        <v/>
      </c>
      <c r="C420" s="99" t="str">
        <f ca="1">Data!J420</f>
        <v/>
      </c>
      <c r="D420" s="99" t="str">
        <f ca="1">IF($C420="","",VLOOKUP($C420,projectList[],2,0))</f>
        <v/>
      </c>
      <c r="E420" s="99" t="str">
        <f ca="1">IF($C420="","",VLOOKUP($C420,projectList[],3,0))</f>
        <v/>
      </c>
      <c r="F420" s="99" t="str">
        <f ca="1">UPPER(IF($C420="","",
IF(OR($C420="DOWN",$C420="PARK",$C420="VACA",$C420="OFF",$C420="CC"),$C420,
IF($I420="","FULL LOAD OF ",IF(ISNUMBER($I420),$I420&amp;" TONS OF ","FULL LOAD OF "))&amp;
IF($J420="",VLOOKUP($C420,projectList[],4,0),$J420)&amp;
IF($K420="",""," - PO # "&amp;$K420)&amp;
IF($L420="",""," - "&amp;$L420)&amp;
IF($M420="",""," - LOT: "&amp;$M420)&amp;
IF($N420="","",", QTY: "&amp;$N420&amp;" TONS")&amp;
IF($O420="",""," - CONTACT: "&amp;$O420)
)))</f>
        <v/>
      </c>
      <c r="G420" s="99" t="str">
        <f ca="1">UPPER(IF($C420="","",IF($P420="",VLOOKUP($C420,projectList[],38,0) &amp; " " &amp; VLOOKUP($C420,projectList[],39,0) &amp; IF($F420="N/A",""," FL ") &amp;VLOOKUP($C420,projectList[],40,0),$P420)))</f>
        <v/>
      </c>
      <c r="H420" s="100" t="str">
        <f ca="1">IF($A420="","",VLOOKUP($C420,projectList[],5,0))</f>
        <v/>
      </c>
      <c r="I420" s="114"/>
      <c r="J420" s="68"/>
      <c r="K420" s="68"/>
      <c r="L420" s="68"/>
      <c r="M420" s="68"/>
      <c r="N420" s="68"/>
      <c r="O420" s="68"/>
      <c r="P420" s="68"/>
      <c r="Q420" s="38" t="str">
        <f ca="1">IF(generic[[#This Row],[JOB '#]]="","",VLOOKUP(generic[[#This Row],[JOB '#]],projectList[],4,0))</f>
        <v/>
      </c>
      <c r="T420"/>
    </row>
    <row r="421" spans="1:20" s="8" customFormat="1" ht="69.95" customHeight="1" x14ac:dyDescent="0.2">
      <c r="A421" s="99" t="str">
        <f ca="1">Data!H421</f>
        <v/>
      </c>
      <c r="B421" s="99" t="str">
        <f ca="1">Data!I421</f>
        <v/>
      </c>
      <c r="C421" s="99" t="str">
        <f ca="1">Data!J421</f>
        <v/>
      </c>
      <c r="D421" s="99" t="str">
        <f ca="1">IF($C421="","",VLOOKUP($C421,projectList[],2,0))</f>
        <v/>
      </c>
      <c r="E421" s="99" t="str">
        <f ca="1">IF($C421="","",VLOOKUP($C421,projectList[],3,0))</f>
        <v/>
      </c>
      <c r="F421" s="99" t="str">
        <f ca="1">UPPER(IF($C421="","",
IF(OR($C421="DOWN",$C421="PARK",$C421="VACA",$C421="OFF",$C421="CC"),$C421,
IF($I421="","FULL LOAD OF ",IF(ISNUMBER($I421),$I421&amp;" TONS OF ","FULL LOAD OF "))&amp;
IF($J421="",VLOOKUP($C421,projectList[],4,0),$J421)&amp;
IF($K421="",""," - PO # "&amp;$K421)&amp;
IF($L421="",""," - "&amp;$L421)&amp;
IF($M421="",""," - LOT: "&amp;$M421)&amp;
IF($N421="","",", QTY: "&amp;$N421&amp;" TONS")&amp;
IF($O421="",""," - CONTACT: "&amp;$O421)
)))</f>
        <v/>
      </c>
      <c r="G421" s="99" t="str">
        <f ca="1">UPPER(IF($C421="","",IF($P421="",VLOOKUP($C421,projectList[],38,0) &amp; " " &amp; VLOOKUP($C421,projectList[],39,0) &amp; IF($F421="N/A",""," FL ") &amp;VLOOKUP($C421,projectList[],40,0),$P421)))</f>
        <v/>
      </c>
      <c r="H421" s="100" t="str">
        <f ca="1">IF($A421="","",VLOOKUP($C421,projectList[],5,0))</f>
        <v/>
      </c>
      <c r="I421" s="114"/>
      <c r="J421" s="68"/>
      <c r="K421" s="68"/>
      <c r="L421" s="68"/>
      <c r="M421" s="68"/>
      <c r="N421" s="68"/>
      <c r="O421" s="68"/>
      <c r="P421" s="68"/>
      <c r="Q421" s="38" t="str">
        <f ca="1">IF(generic[[#This Row],[JOB '#]]="","",VLOOKUP(generic[[#This Row],[JOB '#]],projectList[],4,0))</f>
        <v/>
      </c>
      <c r="T421"/>
    </row>
    <row r="422" spans="1:20" s="8" customFormat="1" ht="69.95" customHeight="1" x14ac:dyDescent="0.2">
      <c r="A422" s="99" t="str">
        <f ca="1">Data!H422</f>
        <v/>
      </c>
      <c r="B422" s="99" t="str">
        <f ca="1">Data!I422</f>
        <v/>
      </c>
      <c r="C422" s="99" t="str">
        <f ca="1">Data!J422</f>
        <v/>
      </c>
      <c r="D422" s="99" t="str">
        <f ca="1">IF($C422="","",VLOOKUP($C422,projectList[],2,0))</f>
        <v/>
      </c>
      <c r="E422" s="99" t="str">
        <f ca="1">IF($C422="","",VLOOKUP($C422,projectList[],3,0))</f>
        <v/>
      </c>
      <c r="F422" s="99" t="str">
        <f ca="1">UPPER(IF($C422="","",
IF(OR($C422="DOWN",$C422="PARK",$C422="VACA",$C422="OFF",$C422="CC"),$C422,
IF($I422="","FULL LOAD OF ",IF(ISNUMBER($I422),$I422&amp;" TONS OF ","FULL LOAD OF "))&amp;
IF($J422="",VLOOKUP($C422,projectList[],4,0),$J422)&amp;
IF($K422="",""," - PO # "&amp;$K422)&amp;
IF($L422="",""," - "&amp;$L422)&amp;
IF($M422="",""," - LOT: "&amp;$M422)&amp;
IF($N422="","",", QTY: "&amp;$N422&amp;" TONS")&amp;
IF($O422="",""," - CONTACT: "&amp;$O422)
)))</f>
        <v/>
      </c>
      <c r="G422" s="99" t="str">
        <f ca="1">UPPER(IF($C422="","",IF($P422="",VLOOKUP($C422,projectList[],38,0) &amp; " " &amp; VLOOKUP($C422,projectList[],39,0) &amp; IF($F422="N/A",""," FL ") &amp;VLOOKUP($C422,projectList[],40,0),$P422)))</f>
        <v/>
      </c>
      <c r="H422" s="100" t="str">
        <f ca="1">IF($A422="","",VLOOKUP($C422,projectList[],5,0))</f>
        <v/>
      </c>
      <c r="I422" s="114"/>
      <c r="J422" s="68"/>
      <c r="K422" s="68"/>
      <c r="L422" s="68"/>
      <c r="M422" s="68"/>
      <c r="N422" s="68"/>
      <c r="O422" s="68"/>
      <c r="P422" s="68"/>
      <c r="Q422" s="38" t="str">
        <f ca="1">IF(generic[[#This Row],[JOB '#]]="","",VLOOKUP(generic[[#This Row],[JOB '#]],projectList[],4,0))</f>
        <v/>
      </c>
      <c r="T422"/>
    </row>
    <row r="423" spans="1:20" s="8" customFormat="1" ht="69.95" customHeight="1" x14ac:dyDescent="0.2">
      <c r="A423" s="99" t="str">
        <f ca="1">Data!H423</f>
        <v/>
      </c>
      <c r="B423" s="99" t="str">
        <f ca="1">Data!I423</f>
        <v/>
      </c>
      <c r="C423" s="99" t="str">
        <f ca="1">Data!J423</f>
        <v/>
      </c>
      <c r="D423" s="99" t="str">
        <f ca="1">IF($C423="","",VLOOKUP($C423,projectList[],2,0))</f>
        <v/>
      </c>
      <c r="E423" s="99" t="str">
        <f ca="1">IF($C423="","",VLOOKUP($C423,projectList[],3,0))</f>
        <v/>
      </c>
      <c r="F423" s="99" t="str">
        <f ca="1">UPPER(IF($C423="","",
IF(OR($C423="DOWN",$C423="PARK",$C423="VACA",$C423="OFF",$C423="CC"),$C423,
IF($I423="","FULL LOAD OF ",IF(ISNUMBER($I423),$I423&amp;" TONS OF ","FULL LOAD OF "))&amp;
IF($J423="",VLOOKUP($C423,projectList[],4,0),$J423)&amp;
IF($K423="",""," - PO # "&amp;$K423)&amp;
IF($L423="",""," - "&amp;$L423)&amp;
IF($M423="",""," - LOT: "&amp;$M423)&amp;
IF($N423="","",", QTY: "&amp;$N423&amp;" TONS")&amp;
IF($O423="",""," - CONTACT: "&amp;$O423)
)))</f>
        <v/>
      </c>
      <c r="G423" s="99" t="str">
        <f ca="1">UPPER(IF($C423="","",IF($P423="",VLOOKUP($C423,projectList[],38,0) &amp; " " &amp; VLOOKUP($C423,projectList[],39,0) &amp; IF($F423="N/A",""," FL ") &amp;VLOOKUP($C423,projectList[],40,0),$P423)))</f>
        <v/>
      </c>
      <c r="H423" s="100" t="str">
        <f ca="1">IF($A423="","",VLOOKUP($C423,projectList[],5,0))</f>
        <v/>
      </c>
      <c r="I423" s="114"/>
      <c r="J423" s="68"/>
      <c r="K423" s="68"/>
      <c r="L423" s="68"/>
      <c r="M423" s="68"/>
      <c r="N423" s="68"/>
      <c r="O423" s="68"/>
      <c r="P423" s="68"/>
      <c r="Q423" s="38" t="str">
        <f ca="1">IF(generic[[#This Row],[JOB '#]]="","",VLOOKUP(generic[[#This Row],[JOB '#]],projectList[],4,0))</f>
        <v/>
      </c>
      <c r="T423"/>
    </row>
    <row r="424" spans="1:20" s="8" customFormat="1" ht="69.95" customHeight="1" x14ac:dyDescent="0.2">
      <c r="A424" s="99" t="str">
        <f ca="1">Data!H424</f>
        <v/>
      </c>
      <c r="B424" s="99" t="str">
        <f ca="1">Data!I424</f>
        <v/>
      </c>
      <c r="C424" s="99" t="str">
        <f ca="1">Data!J424</f>
        <v/>
      </c>
      <c r="D424" s="99" t="str">
        <f ca="1">IF($C424="","",VLOOKUP($C424,projectList[],2,0))</f>
        <v/>
      </c>
      <c r="E424" s="99" t="str">
        <f ca="1">IF($C424="","",VLOOKUP($C424,projectList[],3,0))</f>
        <v/>
      </c>
      <c r="F424" s="99" t="str">
        <f ca="1">UPPER(IF($C424="","",
IF(OR($C424="DOWN",$C424="PARK",$C424="VACA",$C424="OFF",$C424="CC"),$C424,
IF($I424="","FULL LOAD OF ",IF(ISNUMBER($I424),$I424&amp;" TONS OF ","FULL LOAD OF "))&amp;
IF($J424="",VLOOKUP($C424,projectList[],4,0),$J424)&amp;
IF($K424="",""," - PO # "&amp;$K424)&amp;
IF($L424="",""," - "&amp;$L424)&amp;
IF($M424="",""," - LOT: "&amp;$M424)&amp;
IF($N424="","",", QTY: "&amp;$N424&amp;" TONS")&amp;
IF($O424="",""," - CONTACT: "&amp;$O424)
)))</f>
        <v/>
      </c>
      <c r="G424" s="99" t="str">
        <f ca="1">UPPER(IF($C424="","",IF($P424="",VLOOKUP($C424,projectList[],38,0) &amp; " " &amp; VLOOKUP($C424,projectList[],39,0) &amp; IF($F424="N/A",""," FL ") &amp;VLOOKUP($C424,projectList[],40,0),$P424)))</f>
        <v/>
      </c>
      <c r="H424" s="100" t="str">
        <f ca="1">IF($A424="","",VLOOKUP($C424,projectList[],5,0))</f>
        <v/>
      </c>
      <c r="I424" s="114"/>
      <c r="J424" s="68"/>
      <c r="K424" s="68"/>
      <c r="L424" s="68"/>
      <c r="M424" s="68"/>
      <c r="N424" s="68"/>
      <c r="O424" s="68"/>
      <c r="P424" s="68"/>
      <c r="Q424" s="38" t="str">
        <f ca="1">IF(generic[[#This Row],[JOB '#]]="","",VLOOKUP(generic[[#This Row],[JOB '#]],projectList[],4,0))</f>
        <v/>
      </c>
      <c r="T424"/>
    </row>
    <row r="425" spans="1:20" s="8" customFormat="1" ht="69.95" customHeight="1" x14ac:dyDescent="0.2">
      <c r="A425" s="99" t="str">
        <f ca="1">Data!H425</f>
        <v/>
      </c>
      <c r="B425" s="99" t="str">
        <f ca="1">Data!I425</f>
        <v/>
      </c>
      <c r="C425" s="99" t="str">
        <f ca="1">Data!J425</f>
        <v/>
      </c>
      <c r="D425" s="99" t="str">
        <f ca="1">IF($C425="","",VLOOKUP($C425,projectList[],2,0))</f>
        <v/>
      </c>
      <c r="E425" s="99" t="str">
        <f ca="1">IF($C425="","",VLOOKUP($C425,projectList[],3,0))</f>
        <v/>
      </c>
      <c r="F425" s="99" t="str">
        <f ca="1">UPPER(IF($C425="","",
IF(OR($C425="DOWN",$C425="PARK",$C425="VACA",$C425="OFF",$C425="CC"),$C425,
IF($I425="","FULL LOAD OF ",IF(ISNUMBER($I425),$I425&amp;" TONS OF ","FULL LOAD OF "))&amp;
IF($J425="",VLOOKUP($C425,projectList[],4,0),$J425)&amp;
IF($K425="",""," - PO # "&amp;$K425)&amp;
IF($L425="",""," - "&amp;$L425)&amp;
IF($M425="",""," - LOT: "&amp;$M425)&amp;
IF($N425="","",", QTY: "&amp;$N425&amp;" TONS")&amp;
IF($O425="",""," - CONTACT: "&amp;$O425)
)))</f>
        <v/>
      </c>
      <c r="G425" s="99" t="str">
        <f ca="1">UPPER(IF($C425="","",IF($P425="",VLOOKUP($C425,projectList[],38,0) &amp; " " &amp; VLOOKUP($C425,projectList[],39,0) &amp; IF($F425="N/A",""," FL ") &amp;VLOOKUP($C425,projectList[],40,0),$P425)))</f>
        <v/>
      </c>
      <c r="H425" s="100" t="str">
        <f ca="1">IF($A425="","",VLOOKUP($C425,projectList[],5,0))</f>
        <v/>
      </c>
      <c r="I425" s="114"/>
      <c r="J425" s="68"/>
      <c r="K425" s="68"/>
      <c r="L425" s="68"/>
      <c r="M425" s="68"/>
      <c r="N425" s="68"/>
      <c r="O425" s="68"/>
      <c r="P425" s="68"/>
      <c r="Q425" s="38" t="str">
        <f ca="1">IF(generic[[#This Row],[JOB '#]]="","",VLOOKUP(generic[[#This Row],[JOB '#]],projectList[],4,0))</f>
        <v/>
      </c>
      <c r="T425"/>
    </row>
    <row r="426" spans="1:20" s="8" customFormat="1" ht="69.95" customHeight="1" x14ac:dyDescent="0.2">
      <c r="A426" s="99" t="str">
        <f ca="1">Data!H426</f>
        <v/>
      </c>
      <c r="B426" s="99" t="str">
        <f ca="1">Data!I426</f>
        <v/>
      </c>
      <c r="C426" s="99" t="str">
        <f ca="1">Data!J426</f>
        <v/>
      </c>
      <c r="D426" s="99" t="str">
        <f ca="1">IF($C426="","",VLOOKUP($C426,projectList[],2,0))</f>
        <v/>
      </c>
      <c r="E426" s="99" t="str">
        <f ca="1">IF($C426="","",VLOOKUP($C426,projectList[],3,0))</f>
        <v/>
      </c>
      <c r="F426" s="99" t="str">
        <f ca="1">UPPER(IF($C426="","",
IF(OR($C426="DOWN",$C426="PARK",$C426="VACA",$C426="OFF",$C426="CC"),$C426,
IF($I426="","FULL LOAD OF ",IF(ISNUMBER($I426),$I426&amp;" TONS OF ","FULL LOAD OF "))&amp;
IF($J426="",VLOOKUP($C426,projectList[],4,0),$J426)&amp;
IF($K426="",""," - PO # "&amp;$K426)&amp;
IF($L426="",""," - "&amp;$L426)&amp;
IF($M426="",""," - LOT: "&amp;$M426)&amp;
IF($N426="","",", QTY: "&amp;$N426&amp;" TONS")&amp;
IF($O426="",""," - CONTACT: "&amp;$O426)
)))</f>
        <v/>
      </c>
      <c r="G426" s="99" t="str">
        <f ca="1">UPPER(IF($C426="","",IF($P426="",VLOOKUP($C426,projectList[],38,0) &amp; " " &amp; VLOOKUP($C426,projectList[],39,0) &amp; IF($F426="N/A",""," FL ") &amp;VLOOKUP($C426,projectList[],40,0),$P426)))</f>
        <v/>
      </c>
      <c r="H426" s="100" t="str">
        <f ca="1">IF($A426="","",VLOOKUP($C426,projectList[],5,0))</f>
        <v/>
      </c>
      <c r="I426" s="114"/>
      <c r="J426" s="68"/>
      <c r="K426" s="68"/>
      <c r="L426" s="68"/>
      <c r="M426" s="68"/>
      <c r="N426" s="68"/>
      <c r="O426" s="68"/>
      <c r="P426" s="68"/>
      <c r="Q426" s="38" t="str">
        <f ca="1">IF(generic[[#This Row],[JOB '#]]="","",VLOOKUP(generic[[#This Row],[JOB '#]],projectList[],4,0))</f>
        <v/>
      </c>
      <c r="T426"/>
    </row>
    <row r="427" spans="1:20" s="8" customFormat="1" ht="69.95" customHeight="1" x14ac:dyDescent="0.2">
      <c r="A427" s="99" t="str">
        <f ca="1">Data!H427</f>
        <v/>
      </c>
      <c r="B427" s="99" t="str">
        <f ca="1">Data!I427</f>
        <v/>
      </c>
      <c r="C427" s="99" t="str">
        <f ca="1">Data!J427</f>
        <v/>
      </c>
      <c r="D427" s="99" t="str">
        <f ca="1">IF($C427="","",VLOOKUP($C427,projectList[],2,0))</f>
        <v/>
      </c>
      <c r="E427" s="99" t="str">
        <f ca="1">IF($C427="","",VLOOKUP($C427,projectList[],3,0))</f>
        <v/>
      </c>
      <c r="F427" s="99" t="str">
        <f ca="1">UPPER(IF($C427="","",
IF(OR($C427="DOWN",$C427="PARK",$C427="VACA",$C427="OFF",$C427="CC"),$C427,
IF($I427="","FULL LOAD OF ",IF(ISNUMBER($I427),$I427&amp;" TONS OF ","FULL LOAD OF "))&amp;
IF($J427="",VLOOKUP($C427,projectList[],4,0),$J427)&amp;
IF($K427="",""," - PO # "&amp;$K427)&amp;
IF($L427="",""," - "&amp;$L427)&amp;
IF($M427="",""," - LOT: "&amp;$M427)&amp;
IF($N427="","",", QTY: "&amp;$N427&amp;" TONS")&amp;
IF($O427="",""," - CONTACT: "&amp;$O427)
)))</f>
        <v/>
      </c>
      <c r="G427" s="99" t="str">
        <f ca="1">UPPER(IF($C427="","",IF($P427="",VLOOKUP($C427,projectList[],38,0) &amp; " " &amp; VLOOKUP($C427,projectList[],39,0) &amp; IF($F427="N/A",""," FL ") &amp;VLOOKUP($C427,projectList[],40,0),$P427)))</f>
        <v/>
      </c>
      <c r="H427" s="100" t="str">
        <f ca="1">IF($A427="","",VLOOKUP($C427,projectList[],5,0))</f>
        <v/>
      </c>
      <c r="I427" s="114"/>
      <c r="J427" s="68"/>
      <c r="K427" s="68"/>
      <c r="L427" s="68"/>
      <c r="M427" s="68"/>
      <c r="N427" s="68"/>
      <c r="O427" s="68"/>
      <c r="P427" s="68"/>
      <c r="Q427" s="38" t="str">
        <f ca="1">IF(generic[[#This Row],[JOB '#]]="","",VLOOKUP(generic[[#This Row],[JOB '#]],projectList[],4,0))</f>
        <v/>
      </c>
      <c r="T427"/>
    </row>
    <row r="428" spans="1:20" s="8" customFormat="1" ht="69.95" customHeight="1" x14ac:dyDescent="0.2">
      <c r="A428" s="99" t="str">
        <f ca="1">Data!H428</f>
        <v/>
      </c>
      <c r="B428" s="99" t="str">
        <f ca="1">Data!I428</f>
        <v/>
      </c>
      <c r="C428" s="99" t="str">
        <f ca="1">Data!J428</f>
        <v/>
      </c>
      <c r="D428" s="99" t="str">
        <f ca="1">IF($C428="","",VLOOKUP($C428,projectList[],2,0))</f>
        <v/>
      </c>
      <c r="E428" s="99" t="str">
        <f ca="1">IF($C428="","",VLOOKUP($C428,projectList[],3,0))</f>
        <v/>
      </c>
      <c r="F428" s="99" t="str">
        <f ca="1">UPPER(IF($C428="","",
IF(OR($C428="DOWN",$C428="PARK",$C428="VACA",$C428="OFF",$C428="CC"),$C428,
IF($I428="","FULL LOAD OF ",IF(ISNUMBER($I428),$I428&amp;" TONS OF ","FULL LOAD OF "))&amp;
IF($J428="",VLOOKUP($C428,projectList[],4,0),$J428)&amp;
IF($K428="",""," - PO # "&amp;$K428)&amp;
IF($L428="",""," - "&amp;$L428)&amp;
IF($M428="",""," - LOT: "&amp;$M428)&amp;
IF($N428="","",", QTY: "&amp;$N428&amp;" TONS")&amp;
IF($O428="",""," - CONTACT: "&amp;$O428)
)))</f>
        <v/>
      </c>
      <c r="G428" s="99" t="str">
        <f ca="1">UPPER(IF($C428="","",IF($P428="",VLOOKUP($C428,projectList[],38,0) &amp; " " &amp; VLOOKUP($C428,projectList[],39,0) &amp; IF($F428="N/A",""," FL ") &amp;VLOOKUP($C428,projectList[],40,0),$P428)))</f>
        <v/>
      </c>
      <c r="H428" s="100" t="str">
        <f ca="1">IF($A428="","",VLOOKUP($C428,projectList[],5,0))</f>
        <v/>
      </c>
      <c r="I428" s="114"/>
      <c r="J428" s="68"/>
      <c r="K428" s="68"/>
      <c r="L428" s="68"/>
      <c r="M428" s="68"/>
      <c r="N428" s="68"/>
      <c r="O428" s="68"/>
      <c r="P428" s="68"/>
      <c r="Q428" s="38" t="str">
        <f ca="1">IF(generic[[#This Row],[JOB '#]]="","",VLOOKUP(generic[[#This Row],[JOB '#]],projectList[],4,0))</f>
        <v/>
      </c>
      <c r="T428"/>
    </row>
    <row r="429" spans="1:20" s="8" customFormat="1" ht="69.95" customHeight="1" x14ac:dyDescent="0.2">
      <c r="A429" s="99" t="str">
        <f ca="1">Data!H429</f>
        <v/>
      </c>
      <c r="B429" s="99" t="str">
        <f ca="1">Data!I429</f>
        <v/>
      </c>
      <c r="C429" s="99" t="str">
        <f ca="1">Data!J429</f>
        <v/>
      </c>
      <c r="D429" s="99" t="str">
        <f ca="1">IF($C429="","",VLOOKUP($C429,projectList[],2,0))</f>
        <v/>
      </c>
      <c r="E429" s="99" t="str">
        <f ca="1">IF($C429="","",VLOOKUP($C429,projectList[],3,0))</f>
        <v/>
      </c>
      <c r="F429" s="99" t="str">
        <f ca="1">UPPER(IF($C429="","",
IF(OR($C429="DOWN",$C429="PARK",$C429="VACA",$C429="OFF",$C429="CC"),$C429,
IF($I429="","FULL LOAD OF ",IF(ISNUMBER($I429),$I429&amp;" TONS OF ","FULL LOAD OF "))&amp;
IF($J429="",VLOOKUP($C429,projectList[],4,0),$J429)&amp;
IF($K429="",""," - PO # "&amp;$K429)&amp;
IF($L429="",""," - "&amp;$L429)&amp;
IF($M429="",""," - LOT: "&amp;$M429)&amp;
IF($N429="","",", QTY: "&amp;$N429&amp;" TONS")&amp;
IF($O429="",""," - CONTACT: "&amp;$O429)
)))</f>
        <v/>
      </c>
      <c r="G429" s="99" t="str">
        <f ca="1">UPPER(IF($C429="","",IF($P429="",VLOOKUP($C429,projectList[],38,0) &amp; " " &amp; VLOOKUP($C429,projectList[],39,0) &amp; IF($F429="N/A",""," FL ") &amp;VLOOKUP($C429,projectList[],40,0),$P429)))</f>
        <v/>
      </c>
      <c r="H429" s="100" t="str">
        <f ca="1">IF($A429="","",VLOOKUP($C429,projectList[],5,0))</f>
        <v/>
      </c>
      <c r="I429" s="114"/>
      <c r="J429" s="68"/>
      <c r="K429" s="68"/>
      <c r="L429" s="68"/>
      <c r="M429" s="68"/>
      <c r="N429" s="68"/>
      <c r="O429" s="68"/>
      <c r="P429" s="68"/>
      <c r="Q429" s="38" t="str">
        <f ca="1">IF(generic[[#This Row],[JOB '#]]="","",VLOOKUP(generic[[#This Row],[JOB '#]],projectList[],4,0))</f>
        <v/>
      </c>
      <c r="T429"/>
    </row>
    <row r="430" spans="1:20" s="8" customFormat="1" ht="69.95" customHeight="1" x14ac:dyDescent="0.2">
      <c r="A430" s="99" t="str">
        <f ca="1">Data!H430</f>
        <v/>
      </c>
      <c r="B430" s="99" t="str">
        <f ca="1">Data!I430</f>
        <v/>
      </c>
      <c r="C430" s="99" t="str">
        <f ca="1">Data!J430</f>
        <v/>
      </c>
      <c r="D430" s="99" t="str">
        <f ca="1">IF($C430="","",VLOOKUP($C430,projectList[],2,0))</f>
        <v/>
      </c>
      <c r="E430" s="99" t="str">
        <f ca="1">IF($C430="","",VLOOKUP($C430,projectList[],3,0))</f>
        <v/>
      </c>
      <c r="F430" s="99" t="str">
        <f ca="1">UPPER(IF($C430="","",
IF(OR($C430="DOWN",$C430="PARK",$C430="VACA",$C430="OFF",$C430="CC"),$C430,
IF($I430="","FULL LOAD OF ",IF(ISNUMBER($I430),$I430&amp;" TONS OF ","FULL LOAD OF "))&amp;
IF($J430="",VLOOKUP($C430,projectList[],4,0),$J430)&amp;
IF($K430="",""," - PO # "&amp;$K430)&amp;
IF($L430="",""," - "&amp;$L430)&amp;
IF($M430="",""," - LOT: "&amp;$M430)&amp;
IF($N430="","",", QTY: "&amp;$N430&amp;" TONS")&amp;
IF($O430="",""," - CONTACT: "&amp;$O430)
)))</f>
        <v/>
      </c>
      <c r="G430" s="99" t="str">
        <f ca="1">UPPER(IF($C430="","",IF($P430="",VLOOKUP($C430,projectList[],38,0) &amp; " " &amp; VLOOKUP($C430,projectList[],39,0) &amp; IF($F430="N/A",""," FL ") &amp;VLOOKUP($C430,projectList[],40,0),$P430)))</f>
        <v/>
      </c>
      <c r="H430" s="100" t="str">
        <f ca="1">IF($A430="","",VLOOKUP($C430,projectList[],5,0))</f>
        <v/>
      </c>
      <c r="I430" s="114"/>
      <c r="J430" s="68"/>
      <c r="K430" s="68"/>
      <c r="L430" s="68"/>
      <c r="M430" s="68"/>
      <c r="N430" s="68"/>
      <c r="O430" s="68"/>
      <c r="P430" s="68"/>
      <c r="Q430" s="38" t="str">
        <f ca="1">IF(generic[[#This Row],[JOB '#]]="","",VLOOKUP(generic[[#This Row],[JOB '#]],projectList[],4,0))</f>
        <v/>
      </c>
      <c r="T430"/>
    </row>
    <row r="431" spans="1:20" s="8" customFormat="1" ht="69.95" customHeight="1" x14ac:dyDescent="0.2">
      <c r="A431" s="99" t="str">
        <f ca="1">Data!H431</f>
        <v/>
      </c>
      <c r="B431" s="99" t="str">
        <f ca="1">Data!I431</f>
        <v/>
      </c>
      <c r="C431" s="99" t="str">
        <f ca="1">Data!J431</f>
        <v/>
      </c>
      <c r="D431" s="99" t="str">
        <f ca="1">IF($C431="","",VLOOKUP($C431,projectList[],2,0))</f>
        <v/>
      </c>
      <c r="E431" s="99" t="str">
        <f ca="1">IF($C431="","",VLOOKUP($C431,projectList[],3,0))</f>
        <v/>
      </c>
      <c r="F431" s="99" t="str">
        <f ca="1">UPPER(IF($C431="","",
IF(OR($C431="DOWN",$C431="PARK",$C431="VACA",$C431="OFF",$C431="CC"),$C431,
IF($I431="","FULL LOAD OF ",IF(ISNUMBER($I431),$I431&amp;" TONS OF ","FULL LOAD OF "))&amp;
IF($J431="",VLOOKUP($C431,projectList[],4,0),$J431)&amp;
IF($K431="",""," - PO # "&amp;$K431)&amp;
IF($L431="",""," - "&amp;$L431)&amp;
IF($M431="",""," - LOT: "&amp;$M431)&amp;
IF($N431="","",", QTY: "&amp;$N431&amp;" TONS")&amp;
IF($O431="",""," - CONTACT: "&amp;$O431)
)))</f>
        <v/>
      </c>
      <c r="G431" s="99" t="str">
        <f ca="1">UPPER(IF($C431="","",IF($P431="",VLOOKUP($C431,projectList[],38,0) &amp; " " &amp; VLOOKUP($C431,projectList[],39,0) &amp; IF($F431="N/A",""," FL ") &amp;VLOOKUP($C431,projectList[],40,0),$P431)))</f>
        <v/>
      </c>
      <c r="H431" s="100" t="str">
        <f ca="1">IF($A431="","",VLOOKUP($C431,projectList[],5,0))</f>
        <v/>
      </c>
      <c r="I431" s="114"/>
      <c r="J431" s="68"/>
      <c r="K431" s="68"/>
      <c r="L431" s="68"/>
      <c r="M431" s="68"/>
      <c r="N431" s="68"/>
      <c r="O431" s="68"/>
      <c r="P431" s="68"/>
      <c r="Q431" s="38" t="str">
        <f ca="1">IF(generic[[#This Row],[JOB '#]]="","",VLOOKUP(generic[[#This Row],[JOB '#]],projectList[],4,0))</f>
        <v/>
      </c>
      <c r="T431"/>
    </row>
    <row r="432" spans="1:20" s="8" customFormat="1" ht="69.95" customHeight="1" x14ac:dyDescent="0.2">
      <c r="A432" s="99" t="str">
        <f ca="1">Data!H432</f>
        <v/>
      </c>
      <c r="B432" s="99" t="str">
        <f ca="1">Data!I432</f>
        <v/>
      </c>
      <c r="C432" s="99" t="str">
        <f ca="1">Data!J432</f>
        <v/>
      </c>
      <c r="D432" s="99" t="str">
        <f ca="1">IF($C432="","",VLOOKUP($C432,projectList[],2,0))</f>
        <v/>
      </c>
      <c r="E432" s="99" t="str">
        <f ca="1">IF($C432="","",VLOOKUP($C432,projectList[],3,0))</f>
        <v/>
      </c>
      <c r="F432" s="99" t="str">
        <f ca="1">UPPER(IF($C432="","",
IF(OR($C432="DOWN",$C432="PARK",$C432="VACA",$C432="OFF",$C432="CC"),$C432,
IF($I432="","FULL LOAD OF ",IF(ISNUMBER($I432),$I432&amp;" TONS OF ","FULL LOAD OF "))&amp;
IF($J432="",VLOOKUP($C432,projectList[],4,0),$J432)&amp;
IF($K432="",""," - PO # "&amp;$K432)&amp;
IF($L432="",""," - "&amp;$L432)&amp;
IF($M432="",""," - LOT: "&amp;$M432)&amp;
IF($N432="","",", QTY: "&amp;$N432&amp;" TONS")&amp;
IF($O432="",""," - CONTACT: "&amp;$O432)
)))</f>
        <v/>
      </c>
      <c r="G432" s="99" t="str">
        <f ca="1">UPPER(IF($C432="","",IF($P432="",VLOOKUP($C432,projectList[],38,0) &amp; " " &amp; VLOOKUP($C432,projectList[],39,0) &amp; IF($F432="N/A",""," FL ") &amp;VLOOKUP($C432,projectList[],40,0),$P432)))</f>
        <v/>
      </c>
      <c r="H432" s="100" t="str">
        <f ca="1">IF($A432="","",VLOOKUP($C432,projectList[],5,0))</f>
        <v/>
      </c>
      <c r="I432" s="114"/>
      <c r="J432" s="68"/>
      <c r="K432" s="68"/>
      <c r="L432" s="68"/>
      <c r="M432" s="68"/>
      <c r="N432" s="68"/>
      <c r="O432" s="68"/>
      <c r="P432" s="68"/>
      <c r="Q432" s="38" t="str">
        <f ca="1">IF(generic[[#This Row],[JOB '#]]="","",VLOOKUP(generic[[#This Row],[JOB '#]],projectList[],4,0))</f>
        <v/>
      </c>
      <c r="T432"/>
    </row>
    <row r="433" spans="1:20" s="8" customFormat="1" ht="69.95" customHeight="1" x14ac:dyDescent="0.2">
      <c r="A433" s="99" t="str">
        <f ca="1">Data!H433</f>
        <v/>
      </c>
      <c r="B433" s="99" t="str">
        <f ca="1">Data!I433</f>
        <v/>
      </c>
      <c r="C433" s="99" t="str">
        <f ca="1">Data!J433</f>
        <v/>
      </c>
      <c r="D433" s="99" t="str">
        <f ca="1">IF($C433="","",VLOOKUP($C433,projectList[],2,0))</f>
        <v/>
      </c>
      <c r="E433" s="99" t="str">
        <f ca="1">IF($C433="","",VLOOKUP($C433,projectList[],3,0))</f>
        <v/>
      </c>
      <c r="F433" s="99" t="str">
        <f ca="1">UPPER(IF($C433="","",
IF(OR($C433="DOWN",$C433="PARK",$C433="VACA",$C433="OFF",$C433="CC"),$C433,
IF($I433="","FULL LOAD OF ",IF(ISNUMBER($I433),$I433&amp;" TONS OF ","FULL LOAD OF "))&amp;
IF($J433="",VLOOKUP($C433,projectList[],4,0),$J433)&amp;
IF($K433="",""," - PO # "&amp;$K433)&amp;
IF($L433="",""," - "&amp;$L433)&amp;
IF($M433="",""," - LOT: "&amp;$M433)&amp;
IF($N433="","",", QTY: "&amp;$N433&amp;" TONS")&amp;
IF($O433="",""," - CONTACT: "&amp;$O433)
)))</f>
        <v/>
      </c>
      <c r="G433" s="99" t="str">
        <f ca="1">UPPER(IF($C433="","",IF($P433="",VLOOKUP($C433,projectList[],38,0) &amp; " " &amp; VLOOKUP($C433,projectList[],39,0) &amp; IF($F433="N/A",""," FL ") &amp;VLOOKUP($C433,projectList[],40,0),$P433)))</f>
        <v/>
      </c>
      <c r="H433" s="100" t="str">
        <f ca="1">IF($A433="","",VLOOKUP($C433,projectList[],5,0))</f>
        <v/>
      </c>
      <c r="I433" s="114"/>
      <c r="J433" s="68"/>
      <c r="K433" s="68"/>
      <c r="L433" s="68"/>
      <c r="M433" s="68"/>
      <c r="N433" s="68"/>
      <c r="O433" s="68"/>
      <c r="P433" s="68"/>
      <c r="Q433" s="38" t="str">
        <f ca="1">IF(generic[[#This Row],[JOB '#]]="","",VLOOKUP(generic[[#This Row],[JOB '#]],projectList[],4,0))</f>
        <v/>
      </c>
      <c r="T433"/>
    </row>
    <row r="434" spans="1:20" s="8" customFormat="1" ht="69.95" customHeight="1" x14ac:dyDescent="0.2">
      <c r="A434" s="99" t="str">
        <f ca="1">Data!H434</f>
        <v/>
      </c>
      <c r="B434" s="99" t="str">
        <f ca="1">Data!I434</f>
        <v/>
      </c>
      <c r="C434" s="99" t="str">
        <f ca="1">Data!J434</f>
        <v/>
      </c>
      <c r="D434" s="99" t="str">
        <f ca="1">IF($C434="","",VLOOKUP($C434,projectList[],2,0))</f>
        <v/>
      </c>
      <c r="E434" s="99" t="str">
        <f ca="1">IF($C434="","",VLOOKUP($C434,projectList[],3,0))</f>
        <v/>
      </c>
      <c r="F434" s="99" t="str">
        <f ca="1">UPPER(IF($C434="","",
IF(OR($C434="DOWN",$C434="PARK",$C434="VACA",$C434="OFF",$C434="CC"),$C434,
IF($I434="","FULL LOAD OF ",IF(ISNUMBER($I434),$I434&amp;" TONS OF ","FULL LOAD OF "))&amp;
IF($J434="",VLOOKUP($C434,projectList[],4,0),$J434)&amp;
IF($K434="",""," - PO # "&amp;$K434)&amp;
IF($L434="",""," - "&amp;$L434)&amp;
IF($M434="",""," - LOT: "&amp;$M434)&amp;
IF($N434="","",", QTY: "&amp;$N434&amp;" TONS")&amp;
IF($O434="",""," - CONTACT: "&amp;$O434)
)))</f>
        <v/>
      </c>
      <c r="G434" s="99" t="str">
        <f ca="1">UPPER(IF($C434="","",IF($P434="",VLOOKUP($C434,projectList[],38,0) &amp; " " &amp; VLOOKUP($C434,projectList[],39,0) &amp; IF($F434="N/A",""," FL ") &amp;VLOOKUP($C434,projectList[],40,0),$P434)))</f>
        <v/>
      </c>
      <c r="H434" s="100" t="str">
        <f ca="1">IF($A434="","",VLOOKUP($C434,projectList[],5,0))</f>
        <v/>
      </c>
      <c r="I434" s="114"/>
      <c r="J434" s="68"/>
      <c r="K434" s="68"/>
      <c r="L434" s="68"/>
      <c r="M434" s="68"/>
      <c r="N434" s="68"/>
      <c r="O434" s="68"/>
      <c r="P434" s="68"/>
      <c r="Q434" s="38" t="str">
        <f ca="1">IF(generic[[#This Row],[JOB '#]]="","",VLOOKUP(generic[[#This Row],[JOB '#]],projectList[],4,0))</f>
        <v/>
      </c>
      <c r="T434"/>
    </row>
    <row r="435" spans="1:20" s="8" customFormat="1" ht="69.95" customHeight="1" x14ac:dyDescent="0.2">
      <c r="A435" s="99" t="str">
        <f ca="1">Data!H435</f>
        <v/>
      </c>
      <c r="B435" s="99" t="str">
        <f ca="1">Data!I435</f>
        <v/>
      </c>
      <c r="C435" s="99" t="str">
        <f ca="1">Data!J435</f>
        <v/>
      </c>
      <c r="D435" s="99" t="str">
        <f ca="1">IF($C435="","",VLOOKUP($C435,projectList[],2,0))</f>
        <v/>
      </c>
      <c r="E435" s="99" t="str">
        <f ca="1">IF($C435="","",VLOOKUP($C435,projectList[],3,0))</f>
        <v/>
      </c>
      <c r="F435" s="99" t="str">
        <f ca="1">UPPER(IF($C435="","",
IF(OR($C435="DOWN",$C435="PARK",$C435="VACA",$C435="OFF",$C435="CC"),$C435,
IF($I435="","FULL LOAD OF ",IF(ISNUMBER($I435),$I435&amp;" TONS OF ","FULL LOAD OF "))&amp;
IF($J435="",VLOOKUP($C435,projectList[],4,0),$J435)&amp;
IF($K435="",""," - PO # "&amp;$K435)&amp;
IF($L435="",""," - "&amp;$L435)&amp;
IF($M435="",""," - LOT: "&amp;$M435)&amp;
IF($N435="","",", QTY: "&amp;$N435&amp;" TONS")&amp;
IF($O435="",""," - CONTACT: "&amp;$O435)
)))</f>
        <v/>
      </c>
      <c r="G435" s="99" t="str">
        <f ca="1">UPPER(IF($C435="","",IF($P435="",VLOOKUP($C435,projectList[],38,0) &amp; " " &amp; VLOOKUP($C435,projectList[],39,0) &amp; IF($F435="N/A",""," FL ") &amp;VLOOKUP($C435,projectList[],40,0),$P435)))</f>
        <v/>
      </c>
      <c r="H435" s="100" t="str">
        <f ca="1">IF($A435="","",VLOOKUP($C435,projectList[],5,0))</f>
        <v/>
      </c>
      <c r="I435" s="114"/>
      <c r="J435" s="68"/>
      <c r="K435" s="68"/>
      <c r="L435" s="68"/>
      <c r="M435" s="68"/>
      <c r="N435" s="68"/>
      <c r="O435" s="68"/>
      <c r="P435" s="68"/>
      <c r="Q435" s="38" t="str">
        <f ca="1">IF(generic[[#This Row],[JOB '#]]="","",VLOOKUP(generic[[#This Row],[JOB '#]],projectList[],4,0))</f>
        <v/>
      </c>
      <c r="T435"/>
    </row>
    <row r="436" spans="1:20" s="8" customFormat="1" ht="69.95" customHeight="1" x14ac:dyDescent="0.2">
      <c r="A436" s="99" t="str">
        <f ca="1">Data!H436</f>
        <v/>
      </c>
      <c r="B436" s="99" t="str">
        <f ca="1">Data!I436</f>
        <v/>
      </c>
      <c r="C436" s="99" t="str">
        <f ca="1">Data!J436</f>
        <v/>
      </c>
      <c r="D436" s="99" t="str">
        <f ca="1">IF($C436="","",VLOOKUP($C436,projectList[],2,0))</f>
        <v/>
      </c>
      <c r="E436" s="99" t="str">
        <f ca="1">IF($C436="","",VLOOKUP($C436,projectList[],3,0))</f>
        <v/>
      </c>
      <c r="F436" s="99" t="str">
        <f ca="1">UPPER(IF($C436="","",
IF(OR($C436="DOWN",$C436="PARK",$C436="VACA",$C436="OFF",$C436="CC"),$C436,
IF($I436="","FULL LOAD OF ",IF(ISNUMBER($I436),$I436&amp;" TONS OF ","FULL LOAD OF "))&amp;
IF($J436="",VLOOKUP($C436,projectList[],4,0),$J436)&amp;
IF($K436="",""," - PO # "&amp;$K436)&amp;
IF($L436="",""," - "&amp;$L436)&amp;
IF($M436="",""," - LOT: "&amp;$M436)&amp;
IF($N436="","",", QTY: "&amp;$N436&amp;" TONS")&amp;
IF($O436="",""," - CONTACT: "&amp;$O436)
)))</f>
        <v/>
      </c>
      <c r="G436" s="99" t="str">
        <f ca="1">UPPER(IF($C436="","",IF($P436="",VLOOKUP($C436,projectList[],38,0) &amp; " " &amp; VLOOKUP($C436,projectList[],39,0) &amp; IF($F436="N/A",""," FL ") &amp;VLOOKUP($C436,projectList[],40,0),$P436)))</f>
        <v/>
      </c>
      <c r="H436" s="100" t="str">
        <f ca="1">IF($A436="","",VLOOKUP($C436,projectList[],5,0))</f>
        <v/>
      </c>
      <c r="I436" s="114"/>
      <c r="J436" s="68"/>
      <c r="K436" s="68"/>
      <c r="L436" s="68"/>
      <c r="M436" s="68"/>
      <c r="N436" s="68"/>
      <c r="O436" s="68"/>
      <c r="P436" s="68"/>
      <c r="Q436" s="38" t="str">
        <f ca="1">IF(generic[[#This Row],[JOB '#]]="","",VLOOKUP(generic[[#This Row],[JOB '#]],projectList[],4,0))</f>
        <v/>
      </c>
      <c r="T436"/>
    </row>
    <row r="437" spans="1:20" s="8" customFormat="1" ht="69.95" customHeight="1" x14ac:dyDescent="0.2">
      <c r="A437" s="99" t="str">
        <f ca="1">Data!H437</f>
        <v/>
      </c>
      <c r="B437" s="99" t="str">
        <f ca="1">Data!I437</f>
        <v/>
      </c>
      <c r="C437" s="99" t="str">
        <f ca="1">Data!J437</f>
        <v/>
      </c>
      <c r="D437" s="99" t="str">
        <f ca="1">IF($C437="","",VLOOKUP($C437,projectList[],2,0))</f>
        <v/>
      </c>
      <c r="E437" s="99" t="str">
        <f ca="1">IF($C437="","",VLOOKUP($C437,projectList[],3,0))</f>
        <v/>
      </c>
      <c r="F437" s="99" t="str">
        <f ca="1">UPPER(IF($C437="","",
IF(OR($C437="DOWN",$C437="PARK",$C437="VACA",$C437="OFF",$C437="CC"),$C437,
IF($I437="","FULL LOAD OF ",IF(ISNUMBER($I437),$I437&amp;" TONS OF ","FULL LOAD OF "))&amp;
IF($J437="",VLOOKUP($C437,projectList[],4,0),$J437)&amp;
IF($K437="",""," - PO # "&amp;$K437)&amp;
IF($L437="",""," - "&amp;$L437)&amp;
IF($M437="",""," - LOT: "&amp;$M437)&amp;
IF($N437="","",", QTY: "&amp;$N437&amp;" TONS")&amp;
IF($O437="",""," - CONTACT: "&amp;$O437)
)))</f>
        <v/>
      </c>
      <c r="G437" s="99" t="str">
        <f ca="1">UPPER(IF($C437="","",IF($P437="",VLOOKUP($C437,projectList[],38,0) &amp; " " &amp; VLOOKUP($C437,projectList[],39,0) &amp; IF($F437="N/A",""," FL ") &amp;VLOOKUP($C437,projectList[],40,0),$P437)))</f>
        <v/>
      </c>
      <c r="H437" s="100" t="str">
        <f ca="1">IF($A437="","",VLOOKUP($C437,projectList[],5,0))</f>
        <v/>
      </c>
      <c r="I437" s="114"/>
      <c r="J437" s="68"/>
      <c r="K437" s="68"/>
      <c r="L437" s="68"/>
      <c r="M437" s="68"/>
      <c r="N437" s="68"/>
      <c r="O437" s="68"/>
      <c r="P437" s="68"/>
      <c r="Q437" s="38" t="str">
        <f ca="1">IF(generic[[#This Row],[JOB '#]]="","",VLOOKUP(generic[[#This Row],[JOB '#]],projectList[],4,0))</f>
        <v/>
      </c>
      <c r="T437"/>
    </row>
    <row r="438" spans="1:20" s="8" customFormat="1" ht="69.95" customHeight="1" x14ac:dyDescent="0.2">
      <c r="A438" s="99" t="str">
        <f ca="1">Data!H438</f>
        <v/>
      </c>
      <c r="B438" s="99" t="str">
        <f ca="1">Data!I438</f>
        <v/>
      </c>
      <c r="C438" s="99" t="str">
        <f ca="1">Data!J438</f>
        <v/>
      </c>
      <c r="D438" s="99" t="str">
        <f ca="1">IF($C438="","",VLOOKUP($C438,projectList[],2,0))</f>
        <v/>
      </c>
      <c r="E438" s="99" t="str">
        <f ca="1">IF($C438="","",VLOOKUP($C438,projectList[],3,0))</f>
        <v/>
      </c>
      <c r="F438" s="99" t="str">
        <f ca="1">UPPER(IF($C438="","",
IF(OR($C438="DOWN",$C438="PARK",$C438="VACA",$C438="OFF",$C438="CC"),$C438,
IF($I438="","FULL LOAD OF ",IF(ISNUMBER($I438),$I438&amp;" TONS OF ","FULL LOAD OF "))&amp;
IF($J438="",VLOOKUP($C438,projectList[],4,0),$J438)&amp;
IF($K438="",""," - PO # "&amp;$K438)&amp;
IF($L438="",""," - "&amp;$L438)&amp;
IF($M438="",""," - LOT: "&amp;$M438)&amp;
IF($N438="","",", QTY: "&amp;$N438&amp;" TONS")&amp;
IF($O438="",""," - CONTACT: "&amp;$O438)
)))</f>
        <v/>
      </c>
      <c r="G438" s="99" t="str">
        <f ca="1">UPPER(IF($C438="","",IF($P438="",VLOOKUP($C438,projectList[],38,0) &amp; " " &amp; VLOOKUP($C438,projectList[],39,0) &amp; IF($F438="N/A",""," FL ") &amp;VLOOKUP($C438,projectList[],40,0),$P438)))</f>
        <v/>
      </c>
      <c r="H438" s="100" t="str">
        <f ca="1">IF($A438="","",VLOOKUP($C438,projectList[],5,0))</f>
        <v/>
      </c>
      <c r="I438" s="114"/>
      <c r="J438" s="68"/>
      <c r="K438" s="68"/>
      <c r="L438" s="68"/>
      <c r="M438" s="68"/>
      <c r="N438" s="68"/>
      <c r="O438" s="68"/>
      <c r="P438" s="68"/>
      <c r="Q438" s="38" t="str">
        <f ca="1">IF(generic[[#This Row],[JOB '#]]="","",VLOOKUP(generic[[#This Row],[JOB '#]],projectList[],4,0))</f>
        <v/>
      </c>
      <c r="T438"/>
    </row>
    <row r="439" spans="1:20" s="8" customFormat="1" ht="69.95" customHeight="1" x14ac:dyDescent="0.2">
      <c r="A439" s="99" t="str">
        <f ca="1">Data!H439</f>
        <v/>
      </c>
      <c r="B439" s="99" t="str">
        <f ca="1">Data!I439</f>
        <v/>
      </c>
      <c r="C439" s="99" t="str">
        <f ca="1">Data!J439</f>
        <v/>
      </c>
      <c r="D439" s="99" t="str">
        <f ca="1">IF($C439="","",VLOOKUP($C439,projectList[],2,0))</f>
        <v/>
      </c>
      <c r="E439" s="99" t="str">
        <f ca="1">IF($C439="","",VLOOKUP($C439,projectList[],3,0))</f>
        <v/>
      </c>
      <c r="F439" s="99" t="str">
        <f ca="1">UPPER(IF($C439="","",
IF(OR($C439="DOWN",$C439="PARK",$C439="VACA",$C439="OFF",$C439="CC"),$C439,
IF($I439="","FULL LOAD OF ",IF(ISNUMBER($I439),$I439&amp;" TONS OF ","FULL LOAD OF "))&amp;
IF($J439="",VLOOKUP($C439,projectList[],4,0),$J439)&amp;
IF($K439="",""," - PO # "&amp;$K439)&amp;
IF($L439="",""," - "&amp;$L439)&amp;
IF($M439="",""," - LOT: "&amp;$M439)&amp;
IF($N439="","",", QTY: "&amp;$N439&amp;" TONS")&amp;
IF($O439="",""," - CONTACT: "&amp;$O439)
)))</f>
        <v/>
      </c>
      <c r="G439" s="99" t="str">
        <f ca="1">UPPER(IF($C439="","",IF($P439="",VLOOKUP($C439,projectList[],38,0) &amp; " " &amp; VLOOKUP($C439,projectList[],39,0) &amp; IF($F439="N/A",""," FL ") &amp;VLOOKUP($C439,projectList[],40,0),$P439)))</f>
        <v/>
      </c>
      <c r="H439" s="100" t="str">
        <f ca="1">IF($A439="","",VLOOKUP($C439,projectList[],5,0))</f>
        <v/>
      </c>
      <c r="I439" s="114"/>
      <c r="J439" s="68"/>
      <c r="K439" s="68"/>
      <c r="L439" s="68"/>
      <c r="M439" s="68"/>
      <c r="N439" s="68"/>
      <c r="O439" s="68"/>
      <c r="P439" s="68"/>
      <c r="Q439" s="38" t="str">
        <f ca="1">IF(generic[[#This Row],[JOB '#]]="","",VLOOKUP(generic[[#This Row],[JOB '#]],projectList[],4,0))</f>
        <v/>
      </c>
      <c r="T439"/>
    </row>
    <row r="440" spans="1:20" s="8" customFormat="1" ht="69.95" customHeight="1" x14ac:dyDescent="0.2">
      <c r="A440" s="99" t="str">
        <f ca="1">Data!H440</f>
        <v/>
      </c>
      <c r="B440" s="99" t="str">
        <f ca="1">Data!I440</f>
        <v/>
      </c>
      <c r="C440" s="99" t="str">
        <f ca="1">Data!J440</f>
        <v/>
      </c>
      <c r="D440" s="99" t="str">
        <f ca="1">IF($C440="","",VLOOKUP($C440,projectList[],2,0))</f>
        <v/>
      </c>
      <c r="E440" s="99" t="str">
        <f ca="1">IF($C440="","",VLOOKUP($C440,projectList[],3,0))</f>
        <v/>
      </c>
      <c r="F440" s="99" t="str">
        <f ca="1">UPPER(IF($C440="","",
IF(OR($C440="DOWN",$C440="PARK",$C440="VACA",$C440="OFF",$C440="CC"),$C440,
IF($I440="","FULL LOAD OF ",IF(ISNUMBER($I440),$I440&amp;" TONS OF ","FULL LOAD OF "))&amp;
IF($J440="",VLOOKUP($C440,projectList[],4,0),$J440)&amp;
IF($K440="",""," - PO # "&amp;$K440)&amp;
IF($L440="",""," - "&amp;$L440)&amp;
IF($M440="",""," - LOT: "&amp;$M440)&amp;
IF($N440="","",", QTY: "&amp;$N440&amp;" TONS")&amp;
IF($O440="",""," - CONTACT: "&amp;$O440)
)))</f>
        <v/>
      </c>
      <c r="G440" s="99" t="str">
        <f ca="1">UPPER(IF($C440="","",IF($P440="",VLOOKUP($C440,projectList[],38,0) &amp; " " &amp; VLOOKUP($C440,projectList[],39,0) &amp; IF($F440="N/A",""," FL ") &amp;VLOOKUP($C440,projectList[],40,0),$P440)))</f>
        <v/>
      </c>
      <c r="H440" s="100" t="str">
        <f ca="1">IF($A440="","",VLOOKUP($C440,projectList[],5,0))</f>
        <v/>
      </c>
      <c r="I440" s="114"/>
      <c r="J440" s="68"/>
      <c r="K440" s="68"/>
      <c r="L440" s="68"/>
      <c r="M440" s="68"/>
      <c r="N440" s="68"/>
      <c r="O440" s="68"/>
      <c r="P440" s="68"/>
      <c r="Q440" s="38" t="str">
        <f ca="1">IF(generic[[#This Row],[JOB '#]]="","",VLOOKUP(generic[[#This Row],[JOB '#]],projectList[],4,0))</f>
        <v/>
      </c>
      <c r="T440"/>
    </row>
    <row r="441" spans="1:20" s="8" customFormat="1" ht="69.95" customHeight="1" x14ac:dyDescent="0.2">
      <c r="A441" s="99" t="str">
        <f ca="1">Data!H441</f>
        <v/>
      </c>
      <c r="B441" s="99" t="str">
        <f ca="1">Data!I441</f>
        <v/>
      </c>
      <c r="C441" s="99" t="str">
        <f ca="1">Data!J441</f>
        <v/>
      </c>
      <c r="D441" s="99" t="str">
        <f ca="1">IF($C441="","",VLOOKUP($C441,projectList[],2,0))</f>
        <v/>
      </c>
      <c r="E441" s="99" t="str">
        <f ca="1">IF($C441="","",VLOOKUP($C441,projectList[],3,0))</f>
        <v/>
      </c>
      <c r="F441" s="99" t="str">
        <f ca="1">UPPER(IF($C441="","",
IF(OR($C441="DOWN",$C441="PARK",$C441="VACA",$C441="OFF",$C441="CC"),$C441,
IF($I441="","FULL LOAD OF ",IF(ISNUMBER($I441),$I441&amp;" TONS OF ","FULL LOAD OF "))&amp;
IF($J441="",VLOOKUP($C441,projectList[],4,0),$J441)&amp;
IF($K441="",""," - PO # "&amp;$K441)&amp;
IF($L441="",""," - "&amp;$L441)&amp;
IF($M441="",""," - LOT: "&amp;$M441)&amp;
IF($N441="","",", QTY: "&amp;$N441&amp;" TONS")&amp;
IF($O441="",""," - CONTACT: "&amp;$O441)
)))</f>
        <v/>
      </c>
      <c r="G441" s="99" t="str">
        <f ca="1">UPPER(IF($C441="","",IF($P441="",VLOOKUP($C441,projectList[],38,0) &amp; " " &amp; VLOOKUP($C441,projectList[],39,0) &amp; IF($F441="N/A",""," FL ") &amp;VLOOKUP($C441,projectList[],40,0),$P441)))</f>
        <v/>
      </c>
      <c r="H441" s="100" t="str">
        <f ca="1">IF($A441="","",VLOOKUP($C441,projectList[],5,0))</f>
        <v/>
      </c>
      <c r="I441" s="114"/>
      <c r="J441" s="68"/>
      <c r="K441" s="68"/>
      <c r="L441" s="68"/>
      <c r="M441" s="68"/>
      <c r="N441" s="68"/>
      <c r="O441" s="68"/>
      <c r="P441" s="68"/>
      <c r="Q441" s="38" t="str">
        <f ca="1">IF(generic[[#This Row],[JOB '#]]="","",VLOOKUP(generic[[#This Row],[JOB '#]],projectList[],4,0))</f>
        <v/>
      </c>
      <c r="T441"/>
    </row>
    <row r="442" spans="1:20" s="8" customFormat="1" ht="69.95" customHeight="1" x14ac:dyDescent="0.2">
      <c r="A442" s="99" t="str">
        <f ca="1">Data!H442</f>
        <v/>
      </c>
      <c r="B442" s="99" t="str">
        <f ca="1">Data!I442</f>
        <v/>
      </c>
      <c r="C442" s="99" t="str">
        <f ca="1">Data!J442</f>
        <v/>
      </c>
      <c r="D442" s="99" t="str">
        <f ca="1">IF($C442="","",VLOOKUP($C442,projectList[],2,0))</f>
        <v/>
      </c>
      <c r="E442" s="99" t="str">
        <f ca="1">IF($C442="","",VLOOKUP($C442,projectList[],3,0))</f>
        <v/>
      </c>
      <c r="F442" s="99" t="str">
        <f ca="1">UPPER(IF($C442="","",
IF(OR($C442="DOWN",$C442="PARK",$C442="VACA",$C442="OFF",$C442="CC"),$C442,
IF($I442="","FULL LOAD OF ",IF(ISNUMBER($I442),$I442&amp;" TONS OF ","FULL LOAD OF "))&amp;
IF($J442="",VLOOKUP($C442,projectList[],4,0),$J442)&amp;
IF($K442="",""," - PO # "&amp;$K442)&amp;
IF($L442="",""," - "&amp;$L442)&amp;
IF($M442="",""," - LOT: "&amp;$M442)&amp;
IF($N442="","",", QTY: "&amp;$N442&amp;" TONS")&amp;
IF($O442="",""," - CONTACT: "&amp;$O442)
)))</f>
        <v/>
      </c>
      <c r="G442" s="99" t="str">
        <f ca="1">UPPER(IF($C442="","",IF($P442="",VLOOKUP($C442,projectList[],38,0) &amp; " " &amp; VLOOKUP($C442,projectList[],39,0) &amp; IF($F442="N/A",""," FL ") &amp;VLOOKUP($C442,projectList[],40,0),$P442)))</f>
        <v/>
      </c>
      <c r="H442" s="100" t="str">
        <f ca="1">IF($A442="","",VLOOKUP($C442,projectList[],5,0))</f>
        <v/>
      </c>
      <c r="I442" s="114"/>
      <c r="J442" s="68"/>
      <c r="K442" s="68"/>
      <c r="L442" s="68"/>
      <c r="M442" s="68"/>
      <c r="N442" s="68"/>
      <c r="O442" s="68"/>
      <c r="P442" s="68"/>
      <c r="Q442" s="38" t="str">
        <f ca="1">IF(generic[[#This Row],[JOB '#]]="","",VLOOKUP(generic[[#This Row],[JOB '#]],projectList[],4,0))</f>
        <v/>
      </c>
      <c r="T442"/>
    </row>
    <row r="443" spans="1:20" s="8" customFormat="1" ht="69.95" customHeight="1" x14ac:dyDescent="0.2">
      <c r="A443" s="99" t="str">
        <f ca="1">Data!H443</f>
        <v/>
      </c>
      <c r="B443" s="99" t="str">
        <f ca="1">Data!I443</f>
        <v/>
      </c>
      <c r="C443" s="99" t="str">
        <f ca="1">Data!J443</f>
        <v/>
      </c>
      <c r="D443" s="99" t="str">
        <f ca="1">IF($C443="","",VLOOKUP($C443,projectList[],2,0))</f>
        <v/>
      </c>
      <c r="E443" s="99" t="str">
        <f ca="1">IF($C443="","",VLOOKUP($C443,projectList[],3,0))</f>
        <v/>
      </c>
      <c r="F443" s="99" t="str">
        <f ca="1">UPPER(IF($C443="","",
IF(OR($C443="DOWN",$C443="PARK",$C443="VACA",$C443="OFF",$C443="CC"),$C443,
IF($I443="","FULL LOAD OF ",IF(ISNUMBER($I443),$I443&amp;" TONS OF ","FULL LOAD OF "))&amp;
IF($J443="",VLOOKUP($C443,projectList[],4,0),$J443)&amp;
IF($K443="",""," - PO # "&amp;$K443)&amp;
IF($L443="",""," - "&amp;$L443)&amp;
IF($M443="",""," - LOT: "&amp;$M443)&amp;
IF($N443="","",", QTY: "&amp;$N443&amp;" TONS")&amp;
IF($O443="",""," - CONTACT: "&amp;$O443)
)))</f>
        <v/>
      </c>
      <c r="G443" s="99" t="str">
        <f ca="1">UPPER(IF($C443="","",IF($P443="",VLOOKUP($C443,projectList[],38,0) &amp; " " &amp; VLOOKUP($C443,projectList[],39,0) &amp; IF($F443="N/A",""," FL ") &amp;VLOOKUP($C443,projectList[],40,0),$P443)))</f>
        <v/>
      </c>
      <c r="H443" s="100" t="str">
        <f ca="1">IF($A443="","",VLOOKUP($C443,projectList[],5,0))</f>
        <v/>
      </c>
      <c r="I443" s="114"/>
      <c r="J443" s="68"/>
      <c r="K443" s="68"/>
      <c r="L443" s="68"/>
      <c r="M443" s="68"/>
      <c r="N443" s="68"/>
      <c r="O443" s="68"/>
      <c r="P443" s="68"/>
      <c r="Q443" s="38" t="str">
        <f ca="1">IF(generic[[#This Row],[JOB '#]]="","",VLOOKUP(generic[[#This Row],[JOB '#]],projectList[],4,0))</f>
        <v/>
      </c>
      <c r="T443"/>
    </row>
    <row r="444" spans="1:20" s="8" customFormat="1" ht="69.95" customHeight="1" x14ac:dyDescent="0.2">
      <c r="A444" s="99" t="str">
        <f ca="1">Data!H444</f>
        <v/>
      </c>
      <c r="B444" s="99" t="str">
        <f ca="1">Data!I444</f>
        <v/>
      </c>
      <c r="C444" s="99" t="str">
        <f ca="1">Data!J444</f>
        <v/>
      </c>
      <c r="D444" s="99" t="str">
        <f ca="1">IF($C444="","",VLOOKUP($C444,projectList[],2,0))</f>
        <v/>
      </c>
      <c r="E444" s="99" t="str">
        <f ca="1">IF($C444="","",VLOOKUP($C444,projectList[],3,0))</f>
        <v/>
      </c>
      <c r="F444" s="99" t="str">
        <f ca="1">UPPER(IF($C444="","",
IF(OR($C444="DOWN",$C444="PARK",$C444="VACA",$C444="OFF",$C444="CC"),$C444,
IF($I444="","FULL LOAD OF ",IF(ISNUMBER($I444),$I444&amp;" TONS OF ","FULL LOAD OF "))&amp;
IF($J444="",VLOOKUP($C444,projectList[],4,0),$J444)&amp;
IF($K444="",""," - PO # "&amp;$K444)&amp;
IF($L444="",""," - "&amp;$L444)&amp;
IF($M444="",""," - LOT: "&amp;$M444)&amp;
IF($N444="","",", QTY: "&amp;$N444&amp;" TONS")&amp;
IF($O444="",""," - CONTACT: "&amp;$O444)
)))</f>
        <v/>
      </c>
      <c r="G444" s="99" t="str">
        <f ca="1">UPPER(IF($C444="","",IF($P444="",VLOOKUP($C444,projectList[],38,0) &amp; " " &amp; VLOOKUP($C444,projectList[],39,0) &amp; IF($F444="N/A",""," FL ") &amp;VLOOKUP($C444,projectList[],40,0),$P444)))</f>
        <v/>
      </c>
      <c r="H444" s="100" t="str">
        <f ca="1">IF($A444="","",VLOOKUP($C444,projectList[],5,0))</f>
        <v/>
      </c>
      <c r="I444" s="114"/>
      <c r="J444" s="68"/>
      <c r="K444" s="68"/>
      <c r="L444" s="68"/>
      <c r="M444" s="68"/>
      <c r="N444" s="68"/>
      <c r="O444" s="68"/>
      <c r="P444" s="68"/>
      <c r="Q444" s="38" t="str">
        <f ca="1">IF(generic[[#This Row],[JOB '#]]="","",VLOOKUP(generic[[#This Row],[JOB '#]],projectList[],4,0))</f>
        <v/>
      </c>
      <c r="T444"/>
    </row>
    <row r="445" spans="1:20" s="8" customFormat="1" ht="69.95" customHeight="1" x14ac:dyDescent="0.2">
      <c r="A445" s="99" t="str">
        <f ca="1">Data!H445</f>
        <v/>
      </c>
      <c r="B445" s="99" t="str">
        <f ca="1">Data!I445</f>
        <v/>
      </c>
      <c r="C445" s="99" t="str">
        <f ca="1">Data!J445</f>
        <v/>
      </c>
      <c r="D445" s="99" t="str">
        <f ca="1">IF($C445="","",VLOOKUP($C445,projectList[],2,0))</f>
        <v/>
      </c>
      <c r="E445" s="99" t="str">
        <f ca="1">IF($C445="","",VLOOKUP($C445,projectList[],3,0))</f>
        <v/>
      </c>
      <c r="F445" s="99" t="str">
        <f ca="1">UPPER(IF($C445="","",
IF(OR($C445="DOWN",$C445="PARK",$C445="VACA",$C445="OFF",$C445="CC"),$C445,
IF($I445="","FULL LOAD OF ",IF(ISNUMBER($I445),$I445&amp;" TONS OF ","FULL LOAD OF "))&amp;
IF($J445="",VLOOKUP($C445,projectList[],4,0),$J445)&amp;
IF($K445="",""," - PO # "&amp;$K445)&amp;
IF($L445="",""," - "&amp;$L445)&amp;
IF($M445="",""," - LOT: "&amp;$M445)&amp;
IF($N445="","",", QTY: "&amp;$N445&amp;" TONS")&amp;
IF($O445="",""," - CONTACT: "&amp;$O445)
)))</f>
        <v/>
      </c>
      <c r="G445" s="99" t="str">
        <f ca="1">UPPER(IF($C445="","",IF($P445="",VLOOKUP($C445,projectList[],38,0) &amp; " " &amp; VLOOKUP($C445,projectList[],39,0) &amp; IF($F445="N/A",""," FL ") &amp;VLOOKUP($C445,projectList[],40,0),$P445)))</f>
        <v/>
      </c>
      <c r="H445" s="100" t="str">
        <f ca="1">IF($A445="","",VLOOKUP($C445,projectList[],5,0))</f>
        <v/>
      </c>
      <c r="I445" s="114"/>
      <c r="J445" s="68"/>
      <c r="K445" s="68"/>
      <c r="L445" s="68"/>
      <c r="M445" s="68"/>
      <c r="N445" s="68"/>
      <c r="O445" s="68"/>
      <c r="P445" s="68"/>
      <c r="Q445" s="38" t="str">
        <f ca="1">IF(generic[[#This Row],[JOB '#]]="","",VLOOKUP(generic[[#This Row],[JOB '#]],projectList[],4,0))</f>
        <v/>
      </c>
      <c r="T445"/>
    </row>
    <row r="446" spans="1:20" s="8" customFormat="1" ht="69.95" customHeight="1" x14ac:dyDescent="0.2">
      <c r="A446" s="99" t="str">
        <f ca="1">Data!H446</f>
        <v/>
      </c>
      <c r="B446" s="99" t="str">
        <f ca="1">Data!I446</f>
        <v/>
      </c>
      <c r="C446" s="99" t="str">
        <f ca="1">Data!J446</f>
        <v/>
      </c>
      <c r="D446" s="99" t="str">
        <f ca="1">IF($C446="","",VLOOKUP($C446,projectList[],2,0))</f>
        <v/>
      </c>
      <c r="E446" s="99" t="str">
        <f ca="1">IF($C446="","",VLOOKUP($C446,projectList[],3,0))</f>
        <v/>
      </c>
      <c r="F446" s="99" t="str">
        <f ca="1">UPPER(IF($C446="","",
IF(OR($C446="DOWN",$C446="PARK",$C446="VACA",$C446="OFF",$C446="CC"),$C446,
IF($I446="","FULL LOAD OF ",IF(ISNUMBER($I446),$I446&amp;" TONS OF ","FULL LOAD OF "))&amp;
IF($J446="",VLOOKUP($C446,projectList[],4,0),$J446)&amp;
IF($K446="",""," - PO # "&amp;$K446)&amp;
IF($L446="",""," - "&amp;$L446)&amp;
IF($M446="",""," - LOT: "&amp;$M446)&amp;
IF($N446="","",", QTY: "&amp;$N446&amp;" TONS")&amp;
IF($O446="",""," - CONTACT: "&amp;$O446)
)))</f>
        <v/>
      </c>
      <c r="G446" s="99" t="str">
        <f ca="1">UPPER(IF($C446="","",IF($P446="",VLOOKUP($C446,projectList[],38,0) &amp; " " &amp; VLOOKUP($C446,projectList[],39,0) &amp; IF($F446="N/A",""," FL ") &amp;VLOOKUP($C446,projectList[],40,0),$P446)))</f>
        <v/>
      </c>
      <c r="H446" s="100" t="str">
        <f ca="1">IF($A446="","",VLOOKUP($C446,projectList[],5,0))</f>
        <v/>
      </c>
      <c r="I446" s="114"/>
      <c r="J446" s="68"/>
      <c r="K446" s="68"/>
      <c r="L446" s="68"/>
      <c r="M446" s="68"/>
      <c r="N446" s="68"/>
      <c r="O446" s="68"/>
      <c r="P446" s="68"/>
      <c r="Q446" s="38" t="str">
        <f ca="1">IF(generic[[#This Row],[JOB '#]]="","",VLOOKUP(generic[[#This Row],[JOB '#]],projectList[],4,0))</f>
        <v/>
      </c>
      <c r="T446"/>
    </row>
    <row r="447" spans="1:20" s="8" customFormat="1" ht="69.95" customHeight="1" x14ac:dyDescent="0.2">
      <c r="A447" s="99" t="str">
        <f ca="1">Data!H447</f>
        <v/>
      </c>
      <c r="B447" s="99" t="str">
        <f ca="1">Data!I447</f>
        <v/>
      </c>
      <c r="C447" s="99" t="str">
        <f ca="1">Data!J447</f>
        <v/>
      </c>
      <c r="D447" s="99" t="str">
        <f ca="1">IF($C447="","",VLOOKUP($C447,projectList[],2,0))</f>
        <v/>
      </c>
      <c r="E447" s="99" t="str">
        <f ca="1">IF($C447="","",VLOOKUP($C447,projectList[],3,0))</f>
        <v/>
      </c>
      <c r="F447" s="99" t="str">
        <f ca="1">UPPER(IF($C447="","",
IF(OR($C447="DOWN",$C447="PARK",$C447="VACA",$C447="OFF",$C447="CC"),$C447,
IF($I447="","FULL LOAD OF ",IF(ISNUMBER($I447),$I447&amp;" TONS OF ","FULL LOAD OF "))&amp;
IF($J447="",VLOOKUP($C447,projectList[],4,0),$J447)&amp;
IF($K447="",""," - PO # "&amp;$K447)&amp;
IF($L447="",""," - "&amp;$L447)&amp;
IF($M447="",""," - LOT: "&amp;$M447)&amp;
IF($N447="","",", QTY: "&amp;$N447&amp;" TONS")&amp;
IF($O447="",""," - CONTACT: "&amp;$O447)
)))</f>
        <v/>
      </c>
      <c r="G447" s="99" t="str">
        <f ca="1">UPPER(IF($C447="","",IF($P447="",VLOOKUP($C447,projectList[],38,0) &amp; " " &amp; VLOOKUP($C447,projectList[],39,0) &amp; IF($F447="N/A",""," FL ") &amp;VLOOKUP($C447,projectList[],40,0),$P447)))</f>
        <v/>
      </c>
      <c r="H447" s="100" t="str">
        <f ca="1">IF($A447="","",VLOOKUP($C447,projectList[],5,0))</f>
        <v/>
      </c>
      <c r="I447" s="114"/>
      <c r="J447" s="68"/>
      <c r="K447" s="68"/>
      <c r="L447" s="68"/>
      <c r="M447" s="68"/>
      <c r="N447" s="68"/>
      <c r="O447" s="68"/>
      <c r="P447" s="68"/>
      <c r="Q447" s="38" t="str">
        <f ca="1">IF(generic[[#This Row],[JOB '#]]="","",VLOOKUP(generic[[#This Row],[JOB '#]],projectList[],4,0))</f>
        <v/>
      </c>
      <c r="T447"/>
    </row>
    <row r="448" spans="1:20" s="8" customFormat="1" ht="69.95" customHeight="1" x14ac:dyDescent="0.2">
      <c r="A448" s="99" t="str">
        <f ca="1">Data!H448</f>
        <v/>
      </c>
      <c r="B448" s="99" t="str">
        <f ca="1">Data!I448</f>
        <v/>
      </c>
      <c r="C448" s="99" t="str">
        <f ca="1">Data!J448</f>
        <v/>
      </c>
      <c r="D448" s="99" t="str">
        <f ca="1">IF($C448="","",VLOOKUP($C448,projectList[],2,0))</f>
        <v/>
      </c>
      <c r="E448" s="99" t="str">
        <f ca="1">IF($C448="","",VLOOKUP($C448,projectList[],3,0))</f>
        <v/>
      </c>
      <c r="F448" s="99" t="str">
        <f ca="1">UPPER(IF($C448="","",
IF(OR($C448="DOWN",$C448="PARK",$C448="VACA",$C448="OFF",$C448="CC"),$C448,
IF($I448="","FULL LOAD OF ",IF(ISNUMBER($I448),$I448&amp;" TONS OF ","FULL LOAD OF "))&amp;
IF($J448="",VLOOKUP($C448,projectList[],4,0),$J448)&amp;
IF($K448="",""," - PO # "&amp;$K448)&amp;
IF($L448="",""," - "&amp;$L448)&amp;
IF($M448="",""," - LOT: "&amp;$M448)&amp;
IF($N448="","",", QTY: "&amp;$N448&amp;" TONS")&amp;
IF($O448="",""," - CONTACT: "&amp;$O448)
)))</f>
        <v/>
      </c>
      <c r="G448" s="99" t="str">
        <f ca="1">UPPER(IF($C448="","",IF($P448="",VLOOKUP($C448,projectList[],38,0) &amp; " " &amp; VLOOKUP($C448,projectList[],39,0) &amp; IF($F448="N/A",""," FL ") &amp;VLOOKUP($C448,projectList[],40,0),$P448)))</f>
        <v/>
      </c>
      <c r="H448" s="100" t="str">
        <f ca="1">IF($A448="","",VLOOKUP($C448,projectList[],5,0))</f>
        <v/>
      </c>
      <c r="I448" s="114"/>
      <c r="J448" s="68"/>
      <c r="K448" s="68"/>
      <c r="L448" s="68"/>
      <c r="M448" s="68"/>
      <c r="N448" s="68"/>
      <c r="O448" s="68"/>
      <c r="P448" s="68"/>
      <c r="Q448" s="38" t="str">
        <f ca="1">IF(generic[[#This Row],[JOB '#]]="","",VLOOKUP(generic[[#This Row],[JOB '#]],projectList[],4,0))</f>
        <v/>
      </c>
      <c r="T448"/>
    </row>
    <row r="449" spans="1:20" s="8" customFormat="1" ht="69.95" customHeight="1" x14ac:dyDescent="0.2">
      <c r="A449" s="99" t="str">
        <f ca="1">Data!H449</f>
        <v/>
      </c>
      <c r="B449" s="99" t="str">
        <f ca="1">Data!I449</f>
        <v/>
      </c>
      <c r="C449" s="99" t="str">
        <f ca="1">Data!J449</f>
        <v/>
      </c>
      <c r="D449" s="99" t="str">
        <f ca="1">IF($C449="","",VLOOKUP($C449,projectList[],2,0))</f>
        <v/>
      </c>
      <c r="E449" s="99" t="str">
        <f ca="1">IF($C449="","",VLOOKUP($C449,projectList[],3,0))</f>
        <v/>
      </c>
      <c r="F449" s="99" t="str">
        <f ca="1">UPPER(IF($C449="","",
IF(OR($C449="DOWN",$C449="PARK",$C449="VACA",$C449="OFF",$C449="CC"),$C449,
IF($I449="","FULL LOAD OF ",IF(ISNUMBER($I449),$I449&amp;" TONS OF ","FULL LOAD OF "))&amp;
IF($J449="",VLOOKUP($C449,projectList[],4,0),$J449)&amp;
IF($K449="",""," - PO # "&amp;$K449)&amp;
IF($L449="",""," - "&amp;$L449)&amp;
IF($M449="",""," - LOT: "&amp;$M449)&amp;
IF($N449="","",", QTY: "&amp;$N449&amp;" TONS")&amp;
IF($O449="",""," - CONTACT: "&amp;$O449)
)))</f>
        <v/>
      </c>
      <c r="G449" s="99" t="str">
        <f ca="1">UPPER(IF($C449="","",IF($P449="",VLOOKUP($C449,projectList[],38,0) &amp; " " &amp; VLOOKUP($C449,projectList[],39,0) &amp; IF($F449="N/A",""," FL ") &amp;VLOOKUP($C449,projectList[],40,0),$P449)))</f>
        <v/>
      </c>
      <c r="H449" s="100" t="str">
        <f ca="1">IF($A449="","",VLOOKUP($C449,projectList[],5,0))</f>
        <v/>
      </c>
      <c r="I449" s="114"/>
      <c r="J449" s="68"/>
      <c r="K449" s="68"/>
      <c r="L449" s="68"/>
      <c r="M449" s="68"/>
      <c r="N449" s="68"/>
      <c r="O449" s="68"/>
      <c r="P449" s="68"/>
      <c r="Q449" s="38" t="str">
        <f ca="1">IF(generic[[#This Row],[JOB '#]]="","",VLOOKUP(generic[[#This Row],[JOB '#]],projectList[],4,0))</f>
        <v/>
      </c>
      <c r="T449"/>
    </row>
    <row r="450" spans="1:20" s="8" customFormat="1" ht="69.95" customHeight="1" x14ac:dyDescent="0.2">
      <c r="A450" s="99" t="str">
        <f ca="1">Data!H450</f>
        <v/>
      </c>
      <c r="B450" s="99" t="str">
        <f ca="1">Data!I450</f>
        <v/>
      </c>
      <c r="C450" s="99" t="str">
        <f ca="1">Data!J450</f>
        <v/>
      </c>
      <c r="D450" s="99" t="str">
        <f ca="1">IF($C450="","",VLOOKUP($C450,projectList[],2,0))</f>
        <v/>
      </c>
      <c r="E450" s="99" t="str">
        <f ca="1">IF($C450="","",VLOOKUP($C450,projectList[],3,0))</f>
        <v/>
      </c>
      <c r="F450" s="99" t="str">
        <f ca="1">UPPER(IF($C450="","",
IF(OR($C450="DOWN",$C450="PARK",$C450="VACA",$C450="OFF",$C450="CC"),$C450,
IF($I450="","FULL LOAD OF ",IF(ISNUMBER($I450),$I450&amp;" TONS OF ","FULL LOAD OF "))&amp;
IF($J450="",VLOOKUP($C450,projectList[],4,0),$J450)&amp;
IF($K450="",""," - PO # "&amp;$K450)&amp;
IF($L450="",""," - "&amp;$L450)&amp;
IF($M450="",""," - LOT: "&amp;$M450)&amp;
IF($N450="","",", QTY: "&amp;$N450&amp;" TONS")&amp;
IF($O450="",""," - CONTACT: "&amp;$O450)
)))</f>
        <v/>
      </c>
      <c r="G450" s="99" t="str">
        <f ca="1">UPPER(IF($C450="","",IF($P450="",VLOOKUP($C450,projectList[],38,0) &amp; " " &amp; VLOOKUP($C450,projectList[],39,0) &amp; IF($F450="N/A",""," FL ") &amp;VLOOKUP($C450,projectList[],40,0),$P450)))</f>
        <v/>
      </c>
      <c r="H450" s="100" t="str">
        <f ca="1">IF($A450="","",VLOOKUP($C450,projectList[],5,0))</f>
        <v/>
      </c>
      <c r="I450" s="114"/>
      <c r="J450" s="68"/>
      <c r="K450" s="68"/>
      <c r="L450" s="68"/>
      <c r="M450" s="68"/>
      <c r="N450" s="68"/>
      <c r="O450" s="68"/>
      <c r="P450" s="68"/>
      <c r="Q450" s="38" t="str">
        <f ca="1">IF(generic[[#This Row],[JOB '#]]="","",VLOOKUP(generic[[#This Row],[JOB '#]],projectList[],4,0))</f>
        <v/>
      </c>
      <c r="T450"/>
    </row>
    <row r="451" spans="1:20" s="8" customFormat="1" ht="69.95" customHeight="1" x14ac:dyDescent="0.2">
      <c r="A451" s="99" t="str">
        <f ca="1">Data!H451</f>
        <v/>
      </c>
      <c r="B451" s="99" t="str">
        <f ca="1">Data!I451</f>
        <v/>
      </c>
      <c r="C451" s="99" t="str">
        <f ca="1">Data!J451</f>
        <v/>
      </c>
      <c r="D451" s="99" t="str">
        <f ca="1">IF($C451="","",VLOOKUP($C451,projectList[],2,0))</f>
        <v/>
      </c>
      <c r="E451" s="99" t="str">
        <f ca="1">IF($C451="","",VLOOKUP($C451,projectList[],3,0))</f>
        <v/>
      </c>
      <c r="F451" s="99" t="str">
        <f ca="1">UPPER(IF($C451="","",
IF(OR($C451="DOWN",$C451="PARK",$C451="VACA",$C451="OFF",$C451="CC"),$C451,
IF($I451="","FULL LOAD OF ",IF(ISNUMBER($I451),$I451&amp;" TONS OF ","FULL LOAD OF "))&amp;
IF($J451="",VLOOKUP($C451,projectList[],4,0),$J451)&amp;
IF($K451="",""," - PO # "&amp;$K451)&amp;
IF($L451="",""," - "&amp;$L451)&amp;
IF($M451="",""," - LOT: "&amp;$M451)&amp;
IF($N451="","",", QTY: "&amp;$N451&amp;" TONS")&amp;
IF($O451="",""," - CONTACT: "&amp;$O451)
)))</f>
        <v/>
      </c>
      <c r="G451" s="99" t="str">
        <f ca="1">UPPER(IF($C451="","",IF($P451="",VLOOKUP($C451,projectList[],38,0) &amp; " " &amp; VLOOKUP($C451,projectList[],39,0) &amp; IF($F451="N/A",""," FL ") &amp;VLOOKUP($C451,projectList[],40,0),$P451)))</f>
        <v/>
      </c>
      <c r="H451" s="100" t="str">
        <f ca="1">IF($A451="","",VLOOKUP($C451,projectList[],5,0))</f>
        <v/>
      </c>
      <c r="I451" s="114"/>
      <c r="J451" s="68"/>
      <c r="K451" s="68"/>
      <c r="L451" s="68"/>
      <c r="M451" s="68"/>
      <c r="N451" s="68"/>
      <c r="O451" s="68"/>
      <c r="P451" s="68"/>
      <c r="Q451" s="38" t="str">
        <f ca="1">IF(generic[[#This Row],[JOB '#]]="","",VLOOKUP(generic[[#This Row],[JOB '#]],projectList[],4,0))</f>
        <v/>
      </c>
      <c r="T451"/>
    </row>
    <row r="452" spans="1:20" s="8" customFormat="1" ht="69.95" customHeight="1" x14ac:dyDescent="0.2">
      <c r="A452" s="99" t="str">
        <f ca="1">Data!H452</f>
        <v/>
      </c>
      <c r="B452" s="99" t="str">
        <f ca="1">Data!I452</f>
        <v/>
      </c>
      <c r="C452" s="99" t="str">
        <f ca="1">Data!J452</f>
        <v/>
      </c>
      <c r="D452" s="99" t="str">
        <f ca="1">IF($C452="","",VLOOKUP($C452,projectList[],2,0))</f>
        <v/>
      </c>
      <c r="E452" s="99" t="str">
        <f ca="1">IF($C452="","",VLOOKUP($C452,projectList[],3,0))</f>
        <v/>
      </c>
      <c r="F452" s="99" t="str">
        <f ca="1">UPPER(IF($C452="","",
IF(OR($C452="DOWN",$C452="PARK",$C452="VACA",$C452="OFF",$C452="CC"),$C452,
IF($I452="","FULL LOAD OF ",IF(ISNUMBER($I452),$I452&amp;" TONS OF ","FULL LOAD OF "))&amp;
IF($J452="",VLOOKUP($C452,projectList[],4,0),$J452)&amp;
IF($K452="",""," - PO # "&amp;$K452)&amp;
IF($L452="",""," - "&amp;$L452)&amp;
IF($M452="",""," - LOT: "&amp;$M452)&amp;
IF($N452="","",", QTY: "&amp;$N452&amp;" TONS")&amp;
IF($O452="",""," - CONTACT: "&amp;$O452)
)))</f>
        <v/>
      </c>
      <c r="G452" s="99" t="str">
        <f ca="1">UPPER(IF($C452="","",IF($P452="",VLOOKUP($C452,projectList[],38,0) &amp; " " &amp; VLOOKUP($C452,projectList[],39,0) &amp; IF($F452="N/A",""," FL ") &amp;VLOOKUP($C452,projectList[],40,0),$P452)))</f>
        <v/>
      </c>
      <c r="H452" s="100" t="str">
        <f ca="1">IF($A452="","",VLOOKUP($C452,projectList[],5,0))</f>
        <v/>
      </c>
      <c r="I452" s="114"/>
      <c r="J452" s="68"/>
      <c r="K452" s="68"/>
      <c r="L452" s="68"/>
      <c r="M452" s="68"/>
      <c r="N452" s="68"/>
      <c r="O452" s="68"/>
      <c r="P452" s="68"/>
      <c r="Q452" s="38" t="str">
        <f ca="1">IF(generic[[#This Row],[JOB '#]]="","",VLOOKUP(generic[[#This Row],[JOB '#]],projectList[],4,0))</f>
        <v/>
      </c>
      <c r="T452"/>
    </row>
    <row r="453" spans="1:20" s="8" customFormat="1" ht="69.95" customHeight="1" x14ac:dyDescent="0.2">
      <c r="A453" s="99" t="str">
        <f ca="1">Data!H453</f>
        <v/>
      </c>
      <c r="B453" s="99" t="str">
        <f ca="1">Data!I453</f>
        <v/>
      </c>
      <c r="C453" s="99" t="str">
        <f ca="1">Data!J453</f>
        <v/>
      </c>
      <c r="D453" s="99" t="str">
        <f ca="1">IF($C453="","",VLOOKUP($C453,projectList[],2,0))</f>
        <v/>
      </c>
      <c r="E453" s="99" t="str">
        <f ca="1">IF($C453="","",VLOOKUP($C453,projectList[],3,0))</f>
        <v/>
      </c>
      <c r="F453" s="99" t="str">
        <f ca="1">UPPER(IF($C453="","",
IF(OR($C453="DOWN",$C453="PARK",$C453="VACA",$C453="OFF",$C453="CC"),$C453,
IF($I453="","FULL LOAD OF ",IF(ISNUMBER($I453),$I453&amp;" TONS OF ","FULL LOAD OF "))&amp;
IF($J453="",VLOOKUP($C453,projectList[],4,0),$J453)&amp;
IF($K453="",""," - PO # "&amp;$K453)&amp;
IF($L453="",""," - "&amp;$L453)&amp;
IF($M453="",""," - LOT: "&amp;$M453)&amp;
IF($N453="","",", QTY: "&amp;$N453&amp;" TONS")&amp;
IF($O453="",""," - CONTACT: "&amp;$O453)
)))</f>
        <v/>
      </c>
      <c r="G453" s="99" t="str">
        <f ca="1">UPPER(IF($C453="","",IF($P453="",VLOOKUP($C453,projectList[],38,0) &amp; " " &amp; VLOOKUP($C453,projectList[],39,0) &amp; IF($F453="N/A",""," FL ") &amp;VLOOKUP($C453,projectList[],40,0),$P453)))</f>
        <v/>
      </c>
      <c r="H453" s="100" t="str">
        <f ca="1">IF($A453="","",VLOOKUP($C453,projectList[],5,0))</f>
        <v/>
      </c>
      <c r="I453" s="114"/>
      <c r="J453" s="68"/>
      <c r="K453" s="68"/>
      <c r="L453" s="68"/>
      <c r="M453" s="68"/>
      <c r="N453" s="68"/>
      <c r="O453" s="68"/>
      <c r="P453" s="68"/>
      <c r="Q453" s="38" t="str">
        <f ca="1">IF(generic[[#This Row],[JOB '#]]="","",VLOOKUP(generic[[#This Row],[JOB '#]],projectList[],4,0))</f>
        <v/>
      </c>
      <c r="T453"/>
    </row>
    <row r="454" spans="1:20" s="8" customFormat="1" ht="69.95" customHeight="1" x14ac:dyDescent="0.2">
      <c r="A454" s="99" t="str">
        <f ca="1">Data!H454</f>
        <v/>
      </c>
      <c r="B454" s="99" t="str">
        <f ca="1">Data!I454</f>
        <v/>
      </c>
      <c r="C454" s="99" t="str">
        <f ca="1">Data!J454</f>
        <v/>
      </c>
      <c r="D454" s="99" t="str">
        <f ca="1">IF($C454="","",VLOOKUP($C454,projectList[],2,0))</f>
        <v/>
      </c>
      <c r="E454" s="99" t="str">
        <f ca="1">IF($C454="","",VLOOKUP($C454,projectList[],3,0))</f>
        <v/>
      </c>
      <c r="F454" s="99" t="str">
        <f ca="1">UPPER(IF($C454="","",
IF(OR($C454="DOWN",$C454="PARK",$C454="VACA",$C454="OFF",$C454="CC"),$C454,
IF($I454="","FULL LOAD OF ",IF(ISNUMBER($I454),$I454&amp;" TONS OF ","FULL LOAD OF "))&amp;
IF($J454="",VLOOKUP($C454,projectList[],4,0),$J454)&amp;
IF($K454="",""," - PO # "&amp;$K454)&amp;
IF($L454="",""," - "&amp;$L454)&amp;
IF($M454="",""," - LOT: "&amp;$M454)&amp;
IF($N454="","",", QTY: "&amp;$N454&amp;" TONS")&amp;
IF($O454="",""," - CONTACT: "&amp;$O454)
)))</f>
        <v/>
      </c>
      <c r="G454" s="99" t="str">
        <f ca="1">UPPER(IF($C454="","",IF($P454="",VLOOKUP($C454,projectList[],38,0) &amp; " " &amp; VLOOKUP($C454,projectList[],39,0) &amp; IF($F454="N/A",""," FL ") &amp;VLOOKUP($C454,projectList[],40,0),$P454)))</f>
        <v/>
      </c>
      <c r="H454" s="100" t="str">
        <f ca="1">IF($A454="","",VLOOKUP($C454,projectList[],5,0))</f>
        <v/>
      </c>
      <c r="I454" s="114"/>
      <c r="J454" s="68"/>
      <c r="K454" s="68"/>
      <c r="L454" s="68"/>
      <c r="M454" s="68"/>
      <c r="N454" s="68"/>
      <c r="O454" s="68"/>
      <c r="P454" s="68"/>
      <c r="Q454" s="38" t="str">
        <f ca="1">IF(generic[[#This Row],[JOB '#]]="","",VLOOKUP(generic[[#This Row],[JOB '#]],projectList[],4,0))</f>
        <v/>
      </c>
      <c r="T454"/>
    </row>
    <row r="455" spans="1:20" s="8" customFormat="1" ht="69.95" customHeight="1" x14ac:dyDescent="0.2">
      <c r="A455" s="99" t="str">
        <f ca="1">Data!H455</f>
        <v/>
      </c>
      <c r="B455" s="99" t="str">
        <f ca="1">Data!I455</f>
        <v/>
      </c>
      <c r="C455" s="99" t="str">
        <f ca="1">Data!J455</f>
        <v/>
      </c>
      <c r="D455" s="99" t="str">
        <f ca="1">IF($C455="","",VLOOKUP($C455,projectList[],2,0))</f>
        <v/>
      </c>
      <c r="E455" s="99" t="str">
        <f ca="1">IF($C455="","",VLOOKUP($C455,projectList[],3,0))</f>
        <v/>
      </c>
      <c r="F455" s="99" t="str">
        <f ca="1">UPPER(IF($C455="","",
IF(OR($C455="DOWN",$C455="PARK",$C455="VACA",$C455="OFF",$C455="CC"),$C455,
IF($I455="","FULL LOAD OF ",IF(ISNUMBER($I455),$I455&amp;" TONS OF ","FULL LOAD OF "))&amp;
IF($J455="",VLOOKUP($C455,projectList[],4,0),$J455)&amp;
IF($K455="",""," - PO # "&amp;$K455)&amp;
IF($L455="",""," - "&amp;$L455)&amp;
IF($M455="",""," - LOT: "&amp;$M455)&amp;
IF($N455="","",", QTY: "&amp;$N455&amp;" TONS")&amp;
IF($O455="",""," - CONTACT: "&amp;$O455)
)))</f>
        <v/>
      </c>
      <c r="G455" s="99" t="str">
        <f ca="1">UPPER(IF($C455="","",IF($P455="",VLOOKUP($C455,projectList[],38,0) &amp; " " &amp; VLOOKUP($C455,projectList[],39,0) &amp; IF($F455="N/A",""," FL ") &amp;VLOOKUP($C455,projectList[],40,0),$P455)))</f>
        <v/>
      </c>
      <c r="H455" s="100" t="str">
        <f ca="1">IF($A455="","",VLOOKUP($C455,projectList[],5,0))</f>
        <v/>
      </c>
      <c r="I455" s="114"/>
      <c r="J455" s="68"/>
      <c r="K455" s="68"/>
      <c r="L455" s="68"/>
      <c r="M455" s="68"/>
      <c r="N455" s="68"/>
      <c r="O455" s="68"/>
      <c r="P455" s="68"/>
      <c r="Q455" s="38" t="str">
        <f ca="1">IF(generic[[#This Row],[JOB '#]]="","",VLOOKUP(generic[[#This Row],[JOB '#]],projectList[],4,0))</f>
        <v/>
      </c>
      <c r="T455"/>
    </row>
    <row r="456" spans="1:20" s="8" customFormat="1" ht="69.95" customHeight="1" x14ac:dyDescent="0.2">
      <c r="A456" s="99" t="str">
        <f ca="1">Data!H456</f>
        <v/>
      </c>
      <c r="B456" s="99" t="str">
        <f ca="1">Data!I456</f>
        <v/>
      </c>
      <c r="C456" s="99" t="str">
        <f ca="1">Data!J456</f>
        <v/>
      </c>
      <c r="D456" s="99" t="str">
        <f ca="1">IF($C456="","",VLOOKUP($C456,projectList[],2,0))</f>
        <v/>
      </c>
      <c r="E456" s="99" t="str">
        <f ca="1">IF($C456="","",VLOOKUP($C456,projectList[],3,0))</f>
        <v/>
      </c>
      <c r="F456" s="99" t="str">
        <f ca="1">UPPER(IF($C456="","",
IF(OR($C456="DOWN",$C456="PARK",$C456="VACA",$C456="OFF",$C456="CC"),$C456,
IF($I456="","FULL LOAD OF ",IF(ISNUMBER($I456),$I456&amp;" TONS OF ","FULL LOAD OF "))&amp;
IF($J456="",VLOOKUP($C456,projectList[],4,0),$J456)&amp;
IF($K456="",""," - PO # "&amp;$K456)&amp;
IF($L456="",""," - "&amp;$L456)&amp;
IF($M456="",""," - LOT: "&amp;$M456)&amp;
IF($N456="","",", QTY: "&amp;$N456&amp;" TONS")&amp;
IF($O456="",""," - CONTACT: "&amp;$O456)
)))</f>
        <v/>
      </c>
      <c r="G456" s="99" t="str">
        <f ca="1">UPPER(IF($C456="","",IF($P456="",VLOOKUP($C456,projectList[],38,0) &amp; " " &amp; VLOOKUP($C456,projectList[],39,0) &amp; IF($F456="N/A",""," FL ") &amp;VLOOKUP($C456,projectList[],40,0),$P456)))</f>
        <v/>
      </c>
      <c r="H456" s="100" t="str">
        <f ca="1">IF($A456="","",VLOOKUP($C456,projectList[],5,0))</f>
        <v/>
      </c>
      <c r="I456" s="114"/>
      <c r="J456" s="68"/>
      <c r="K456" s="68"/>
      <c r="L456" s="68"/>
      <c r="M456" s="68"/>
      <c r="N456" s="68"/>
      <c r="O456" s="68"/>
      <c r="P456" s="68"/>
      <c r="Q456" s="38" t="str">
        <f ca="1">IF(generic[[#This Row],[JOB '#]]="","",VLOOKUP(generic[[#This Row],[JOB '#]],projectList[],4,0))</f>
        <v/>
      </c>
      <c r="T456"/>
    </row>
    <row r="457" spans="1:20" s="8" customFormat="1" ht="69.95" customHeight="1" x14ac:dyDescent="0.2">
      <c r="A457" s="99" t="str">
        <f ca="1">Data!H457</f>
        <v/>
      </c>
      <c r="B457" s="99" t="str">
        <f ca="1">Data!I457</f>
        <v/>
      </c>
      <c r="C457" s="99" t="str">
        <f ca="1">Data!J457</f>
        <v/>
      </c>
      <c r="D457" s="99" t="str">
        <f ca="1">IF($C457="","",VLOOKUP($C457,projectList[],2,0))</f>
        <v/>
      </c>
      <c r="E457" s="99" t="str">
        <f ca="1">IF($C457="","",VLOOKUP($C457,projectList[],3,0))</f>
        <v/>
      </c>
      <c r="F457" s="99" t="str">
        <f ca="1">UPPER(IF($C457="","",
IF(OR($C457="DOWN",$C457="PARK",$C457="VACA",$C457="OFF",$C457="CC"),$C457,
IF($I457="","FULL LOAD OF ",IF(ISNUMBER($I457),$I457&amp;" TONS OF ","FULL LOAD OF "))&amp;
IF($J457="",VLOOKUP($C457,projectList[],4,0),$J457)&amp;
IF($K457="",""," - PO # "&amp;$K457)&amp;
IF($L457="",""," - "&amp;$L457)&amp;
IF($M457="",""," - LOT: "&amp;$M457)&amp;
IF($N457="","",", QTY: "&amp;$N457&amp;" TONS")&amp;
IF($O457="",""," - CONTACT: "&amp;$O457)
)))</f>
        <v/>
      </c>
      <c r="G457" s="99" t="str">
        <f ca="1">UPPER(IF($C457="","",IF($P457="",VLOOKUP($C457,projectList[],38,0) &amp; " " &amp; VLOOKUP($C457,projectList[],39,0) &amp; IF($F457="N/A",""," FL ") &amp;VLOOKUP($C457,projectList[],40,0),$P457)))</f>
        <v/>
      </c>
      <c r="H457" s="100" t="str">
        <f ca="1">IF($A457="","",VLOOKUP($C457,projectList[],5,0))</f>
        <v/>
      </c>
      <c r="I457" s="114"/>
      <c r="J457" s="68"/>
      <c r="K457" s="68"/>
      <c r="L457" s="68"/>
      <c r="M457" s="68"/>
      <c r="N457" s="68"/>
      <c r="O457" s="68"/>
      <c r="P457" s="68"/>
      <c r="Q457" s="38" t="str">
        <f ca="1">IF(generic[[#This Row],[JOB '#]]="","",VLOOKUP(generic[[#This Row],[JOB '#]],projectList[],4,0))</f>
        <v/>
      </c>
      <c r="T457"/>
    </row>
    <row r="458" spans="1:20" s="8" customFormat="1" ht="69.95" customHeight="1" x14ac:dyDescent="0.2">
      <c r="A458" s="99" t="str">
        <f ca="1">Data!H458</f>
        <v/>
      </c>
      <c r="B458" s="99" t="str">
        <f ca="1">Data!I458</f>
        <v/>
      </c>
      <c r="C458" s="99" t="str">
        <f ca="1">Data!J458</f>
        <v/>
      </c>
      <c r="D458" s="99" t="str">
        <f ca="1">IF($C458="","",VLOOKUP($C458,projectList[],2,0))</f>
        <v/>
      </c>
      <c r="E458" s="99" t="str">
        <f ca="1">IF($C458="","",VLOOKUP($C458,projectList[],3,0))</f>
        <v/>
      </c>
      <c r="F458" s="99" t="str">
        <f ca="1">UPPER(IF($C458="","",
IF(OR($C458="DOWN",$C458="PARK",$C458="VACA",$C458="OFF",$C458="CC"),$C458,
IF($I458="","FULL LOAD OF ",IF(ISNUMBER($I458),$I458&amp;" TONS OF ","FULL LOAD OF "))&amp;
IF($J458="",VLOOKUP($C458,projectList[],4,0),$J458)&amp;
IF($K458="",""," - PO # "&amp;$K458)&amp;
IF($L458="",""," - "&amp;$L458)&amp;
IF($M458="",""," - LOT: "&amp;$M458)&amp;
IF($N458="","",", QTY: "&amp;$N458&amp;" TONS")&amp;
IF($O458="",""," - CONTACT: "&amp;$O458)
)))</f>
        <v/>
      </c>
      <c r="G458" s="99" t="str">
        <f ca="1">UPPER(IF($C458="","",IF($P458="",VLOOKUP($C458,projectList[],38,0) &amp; " " &amp; VLOOKUP($C458,projectList[],39,0) &amp; IF($F458="N/A",""," FL ") &amp;VLOOKUP($C458,projectList[],40,0),$P458)))</f>
        <v/>
      </c>
      <c r="H458" s="100" t="str">
        <f ca="1">IF($A458="","",VLOOKUP($C458,projectList[],5,0))</f>
        <v/>
      </c>
      <c r="I458" s="114"/>
      <c r="J458" s="68"/>
      <c r="K458" s="68"/>
      <c r="L458" s="68"/>
      <c r="M458" s="68"/>
      <c r="N458" s="68"/>
      <c r="O458" s="68"/>
      <c r="P458" s="68"/>
      <c r="Q458" s="38" t="str">
        <f ca="1">IF(generic[[#This Row],[JOB '#]]="","",VLOOKUP(generic[[#This Row],[JOB '#]],projectList[],4,0))</f>
        <v/>
      </c>
      <c r="T458"/>
    </row>
    <row r="459" spans="1:20" s="8" customFormat="1" ht="69.95" customHeight="1" x14ac:dyDescent="0.2">
      <c r="A459" s="99" t="str">
        <f ca="1">Data!H459</f>
        <v/>
      </c>
      <c r="B459" s="99" t="str">
        <f ca="1">Data!I459</f>
        <v/>
      </c>
      <c r="C459" s="99" t="str">
        <f ca="1">Data!J459</f>
        <v/>
      </c>
      <c r="D459" s="99" t="str">
        <f ca="1">IF($C459="","",VLOOKUP($C459,projectList[],2,0))</f>
        <v/>
      </c>
      <c r="E459" s="99" t="str">
        <f ca="1">IF($C459="","",VLOOKUP($C459,projectList[],3,0))</f>
        <v/>
      </c>
      <c r="F459" s="99" t="str">
        <f ca="1">UPPER(IF($C459="","",
IF(OR($C459="DOWN",$C459="PARK",$C459="VACA",$C459="OFF",$C459="CC"),$C459,
IF($I459="","FULL LOAD OF ",IF(ISNUMBER($I459),$I459&amp;" TONS OF ","FULL LOAD OF "))&amp;
IF($J459="",VLOOKUP($C459,projectList[],4,0),$J459)&amp;
IF($K459="",""," - PO # "&amp;$K459)&amp;
IF($L459="",""," - "&amp;$L459)&amp;
IF($M459="",""," - LOT: "&amp;$M459)&amp;
IF($N459="","",", QTY: "&amp;$N459&amp;" TONS")&amp;
IF($O459="",""," - CONTACT: "&amp;$O459)
)))</f>
        <v/>
      </c>
      <c r="G459" s="99" t="str">
        <f ca="1">UPPER(IF($C459="","",IF($P459="",VLOOKUP($C459,projectList[],38,0) &amp; " " &amp; VLOOKUP($C459,projectList[],39,0) &amp; IF($F459="N/A",""," FL ") &amp;VLOOKUP($C459,projectList[],40,0),$P459)))</f>
        <v/>
      </c>
      <c r="H459" s="100" t="str">
        <f ca="1">IF($A459="","",VLOOKUP($C459,projectList[],5,0))</f>
        <v/>
      </c>
      <c r="I459" s="114"/>
      <c r="J459" s="68"/>
      <c r="K459" s="68"/>
      <c r="L459" s="68"/>
      <c r="M459" s="68"/>
      <c r="N459" s="68"/>
      <c r="O459" s="68"/>
      <c r="P459" s="68"/>
      <c r="Q459" s="38" t="str">
        <f ca="1">IF(generic[[#This Row],[JOB '#]]="","",VLOOKUP(generic[[#This Row],[JOB '#]],projectList[],4,0))</f>
        <v/>
      </c>
      <c r="T459"/>
    </row>
    <row r="460" spans="1:20" s="8" customFormat="1" ht="69.95" customHeight="1" x14ac:dyDescent="0.2">
      <c r="A460" s="99" t="str">
        <f ca="1">Data!H460</f>
        <v/>
      </c>
      <c r="B460" s="99" t="str">
        <f ca="1">Data!I460</f>
        <v/>
      </c>
      <c r="C460" s="99" t="str">
        <f ca="1">Data!J460</f>
        <v/>
      </c>
      <c r="D460" s="99" t="str">
        <f ca="1">IF($C460="","",VLOOKUP($C460,projectList[],2,0))</f>
        <v/>
      </c>
      <c r="E460" s="99" t="str">
        <f ca="1">IF($C460="","",VLOOKUP($C460,projectList[],3,0))</f>
        <v/>
      </c>
      <c r="F460" s="99" t="str">
        <f ca="1">UPPER(IF($C460="","",
IF(OR($C460="DOWN",$C460="PARK",$C460="VACA",$C460="OFF",$C460="CC"),$C460,
IF($I460="","FULL LOAD OF ",IF(ISNUMBER($I460),$I460&amp;" TONS OF ","FULL LOAD OF "))&amp;
IF($J460="",VLOOKUP($C460,projectList[],4,0),$J460)&amp;
IF($K460="",""," - PO # "&amp;$K460)&amp;
IF($L460="",""," - "&amp;$L460)&amp;
IF($M460="",""," - LOT: "&amp;$M460)&amp;
IF($N460="","",", QTY: "&amp;$N460&amp;" TONS")&amp;
IF($O460="",""," - CONTACT: "&amp;$O460)
)))</f>
        <v/>
      </c>
      <c r="G460" s="99" t="str">
        <f ca="1">UPPER(IF($C460="","",IF($P460="",VLOOKUP($C460,projectList[],38,0) &amp; " " &amp; VLOOKUP($C460,projectList[],39,0) &amp; IF($F460="N/A",""," FL ") &amp;VLOOKUP($C460,projectList[],40,0),$P460)))</f>
        <v/>
      </c>
      <c r="H460" s="100" t="str">
        <f ca="1">IF($A460="","",VLOOKUP($C460,projectList[],5,0))</f>
        <v/>
      </c>
      <c r="I460" s="114"/>
      <c r="J460" s="68"/>
      <c r="K460" s="68"/>
      <c r="L460" s="68"/>
      <c r="M460" s="68"/>
      <c r="N460" s="68"/>
      <c r="O460" s="68"/>
      <c r="P460" s="68"/>
      <c r="Q460" s="38" t="str">
        <f ca="1">IF(generic[[#This Row],[JOB '#]]="","",VLOOKUP(generic[[#This Row],[JOB '#]],projectList[],4,0))</f>
        <v/>
      </c>
      <c r="T460"/>
    </row>
    <row r="461" spans="1:20" s="8" customFormat="1" ht="69.95" customHeight="1" x14ac:dyDescent="0.2">
      <c r="A461" s="99" t="str">
        <f ca="1">Data!H461</f>
        <v/>
      </c>
      <c r="B461" s="99" t="str">
        <f ca="1">Data!I461</f>
        <v/>
      </c>
      <c r="C461" s="99" t="str">
        <f ca="1">Data!J461</f>
        <v/>
      </c>
      <c r="D461" s="99" t="str">
        <f ca="1">IF($C461="","",VLOOKUP($C461,projectList[],2,0))</f>
        <v/>
      </c>
      <c r="E461" s="99" t="str">
        <f ca="1">IF($C461="","",VLOOKUP($C461,projectList[],3,0))</f>
        <v/>
      </c>
      <c r="F461" s="99" t="str">
        <f ca="1">UPPER(IF($C461="","",
IF(OR($C461="DOWN",$C461="PARK",$C461="VACA",$C461="OFF",$C461="CC"),$C461,
IF($I461="","FULL LOAD OF ",IF(ISNUMBER($I461),$I461&amp;" TONS OF ","FULL LOAD OF "))&amp;
IF($J461="",VLOOKUP($C461,projectList[],4,0),$J461)&amp;
IF($K461="",""," - PO # "&amp;$K461)&amp;
IF($L461="",""," - "&amp;$L461)&amp;
IF($M461="",""," - LOT: "&amp;$M461)&amp;
IF($N461="","",", QTY: "&amp;$N461&amp;" TONS")&amp;
IF($O461="",""," - CONTACT: "&amp;$O461)
)))</f>
        <v/>
      </c>
      <c r="G461" s="99" t="str">
        <f ca="1">UPPER(IF($C461="","",IF($P461="",VLOOKUP($C461,projectList[],38,0) &amp; " " &amp; VLOOKUP($C461,projectList[],39,0) &amp; IF($F461="N/A",""," FL ") &amp;VLOOKUP($C461,projectList[],40,0),$P461)))</f>
        <v/>
      </c>
      <c r="H461" s="100" t="str">
        <f ca="1">IF($A461="","",VLOOKUP($C461,projectList[],5,0))</f>
        <v/>
      </c>
      <c r="I461" s="114"/>
      <c r="J461" s="68"/>
      <c r="K461" s="68"/>
      <c r="L461" s="68"/>
      <c r="M461" s="68"/>
      <c r="N461" s="68"/>
      <c r="O461" s="68"/>
      <c r="P461" s="68"/>
      <c r="Q461" s="38" t="str">
        <f ca="1">IF(generic[[#This Row],[JOB '#]]="","",VLOOKUP(generic[[#This Row],[JOB '#]],projectList[],4,0))</f>
        <v/>
      </c>
      <c r="T461"/>
    </row>
    <row r="462" spans="1:20" s="8" customFormat="1" ht="69.95" customHeight="1" x14ac:dyDescent="0.2">
      <c r="A462" s="99" t="str">
        <f ca="1">Data!H462</f>
        <v/>
      </c>
      <c r="B462" s="99" t="str">
        <f ca="1">Data!I462</f>
        <v/>
      </c>
      <c r="C462" s="99" t="str">
        <f ca="1">Data!J462</f>
        <v/>
      </c>
      <c r="D462" s="99" t="str">
        <f ca="1">IF($C462="","",VLOOKUP($C462,projectList[],2,0))</f>
        <v/>
      </c>
      <c r="E462" s="99" t="str">
        <f ca="1">IF($C462="","",VLOOKUP($C462,projectList[],3,0))</f>
        <v/>
      </c>
      <c r="F462" s="99" t="str">
        <f ca="1">UPPER(IF($C462="","",
IF(OR($C462="DOWN",$C462="PARK",$C462="VACA",$C462="OFF",$C462="CC"),$C462,
IF($I462="","FULL LOAD OF ",IF(ISNUMBER($I462),$I462&amp;" TONS OF ","FULL LOAD OF "))&amp;
IF($J462="",VLOOKUP($C462,projectList[],4,0),$J462)&amp;
IF($K462="",""," - PO # "&amp;$K462)&amp;
IF($L462="",""," - "&amp;$L462)&amp;
IF($M462="",""," - LOT: "&amp;$M462)&amp;
IF($N462="","",", QTY: "&amp;$N462&amp;" TONS")&amp;
IF($O462="",""," - CONTACT: "&amp;$O462)
)))</f>
        <v/>
      </c>
      <c r="G462" s="99" t="str">
        <f ca="1">UPPER(IF($C462="","",IF($P462="",VLOOKUP($C462,projectList[],38,0) &amp; " " &amp; VLOOKUP($C462,projectList[],39,0) &amp; IF($F462="N/A",""," FL ") &amp;VLOOKUP($C462,projectList[],40,0),$P462)))</f>
        <v/>
      </c>
      <c r="H462" s="100" t="str">
        <f ca="1">IF($A462="","",VLOOKUP($C462,projectList[],5,0))</f>
        <v/>
      </c>
      <c r="I462" s="114"/>
      <c r="J462" s="68"/>
      <c r="K462" s="68"/>
      <c r="L462" s="68"/>
      <c r="M462" s="68"/>
      <c r="N462" s="68"/>
      <c r="O462" s="68"/>
      <c r="P462" s="68"/>
      <c r="Q462" s="38" t="str">
        <f ca="1">IF(generic[[#This Row],[JOB '#]]="","",VLOOKUP(generic[[#This Row],[JOB '#]],projectList[],4,0))</f>
        <v/>
      </c>
      <c r="T462"/>
    </row>
    <row r="463" spans="1:20" s="8" customFormat="1" ht="69.95" customHeight="1" x14ac:dyDescent="0.2">
      <c r="A463" s="99" t="str">
        <f ca="1">Data!H463</f>
        <v/>
      </c>
      <c r="B463" s="99" t="str">
        <f ca="1">Data!I463</f>
        <v/>
      </c>
      <c r="C463" s="99" t="str">
        <f ca="1">Data!J463</f>
        <v/>
      </c>
      <c r="D463" s="99" t="str">
        <f ca="1">IF($C463="","",VLOOKUP($C463,projectList[],2,0))</f>
        <v/>
      </c>
      <c r="E463" s="99" t="str">
        <f ca="1">IF($C463="","",VLOOKUP($C463,projectList[],3,0))</f>
        <v/>
      </c>
      <c r="F463" s="99" t="str">
        <f ca="1">UPPER(IF($C463="","",
IF(OR($C463="DOWN",$C463="PARK",$C463="VACA",$C463="OFF",$C463="CC"),$C463,
IF($I463="","FULL LOAD OF ",IF(ISNUMBER($I463),$I463&amp;" TONS OF ","FULL LOAD OF "))&amp;
IF($J463="",VLOOKUP($C463,projectList[],4,0),$J463)&amp;
IF($K463="",""," - PO # "&amp;$K463)&amp;
IF($L463="",""," - "&amp;$L463)&amp;
IF($M463="",""," - LOT: "&amp;$M463)&amp;
IF($N463="","",", QTY: "&amp;$N463&amp;" TONS")&amp;
IF($O463="",""," - CONTACT: "&amp;$O463)
)))</f>
        <v/>
      </c>
      <c r="G463" s="99" t="str">
        <f ca="1">UPPER(IF($C463="","",IF($P463="",VLOOKUP($C463,projectList[],38,0) &amp; " " &amp; VLOOKUP($C463,projectList[],39,0) &amp; IF($F463="N/A",""," FL ") &amp;VLOOKUP($C463,projectList[],40,0),$P463)))</f>
        <v/>
      </c>
      <c r="H463" s="100" t="str">
        <f ca="1">IF($A463="","",VLOOKUP($C463,projectList[],5,0))</f>
        <v/>
      </c>
      <c r="I463" s="114"/>
      <c r="J463" s="68"/>
      <c r="K463" s="68"/>
      <c r="L463" s="68"/>
      <c r="M463" s="68"/>
      <c r="N463" s="68"/>
      <c r="O463" s="68"/>
      <c r="P463" s="68"/>
      <c r="Q463" s="38" t="str">
        <f ca="1">IF(generic[[#This Row],[JOB '#]]="","",VLOOKUP(generic[[#This Row],[JOB '#]],projectList[],4,0))</f>
        <v/>
      </c>
      <c r="T463"/>
    </row>
    <row r="464" spans="1:20" s="8" customFormat="1" ht="69.95" customHeight="1" x14ac:dyDescent="0.2">
      <c r="A464" s="99" t="str">
        <f ca="1">Data!H464</f>
        <v/>
      </c>
      <c r="B464" s="99" t="str">
        <f ca="1">Data!I464</f>
        <v/>
      </c>
      <c r="C464" s="99" t="str">
        <f ca="1">Data!J464</f>
        <v/>
      </c>
      <c r="D464" s="99" t="str">
        <f ca="1">IF($C464="","",VLOOKUP($C464,projectList[],2,0))</f>
        <v/>
      </c>
      <c r="E464" s="99" t="str">
        <f ca="1">IF($C464="","",VLOOKUP($C464,projectList[],3,0))</f>
        <v/>
      </c>
      <c r="F464" s="99" t="str">
        <f ca="1">UPPER(IF($C464="","",
IF(OR($C464="DOWN",$C464="PARK",$C464="VACA",$C464="OFF",$C464="CC"),$C464,
IF($I464="","FULL LOAD OF ",IF(ISNUMBER($I464),$I464&amp;" TONS OF ","FULL LOAD OF "))&amp;
IF($J464="",VLOOKUP($C464,projectList[],4,0),$J464)&amp;
IF($K464="",""," - PO # "&amp;$K464)&amp;
IF($L464="",""," - "&amp;$L464)&amp;
IF($M464="",""," - LOT: "&amp;$M464)&amp;
IF($N464="","",", QTY: "&amp;$N464&amp;" TONS")&amp;
IF($O464="",""," - CONTACT: "&amp;$O464)
)))</f>
        <v/>
      </c>
      <c r="G464" s="99" t="str">
        <f ca="1">UPPER(IF($C464="","",IF($P464="",VLOOKUP($C464,projectList[],38,0) &amp; " " &amp; VLOOKUP($C464,projectList[],39,0) &amp; IF($F464="N/A",""," FL ") &amp;VLOOKUP($C464,projectList[],40,0),$P464)))</f>
        <v/>
      </c>
      <c r="H464" s="100" t="str">
        <f ca="1">IF($A464="","",VLOOKUP($C464,projectList[],5,0))</f>
        <v/>
      </c>
      <c r="I464" s="114"/>
      <c r="J464" s="68"/>
      <c r="K464" s="68"/>
      <c r="L464" s="68"/>
      <c r="M464" s="68"/>
      <c r="N464" s="68"/>
      <c r="O464" s="68"/>
      <c r="P464" s="68"/>
      <c r="Q464" s="38" t="str">
        <f ca="1">IF(generic[[#This Row],[JOB '#]]="","",VLOOKUP(generic[[#This Row],[JOB '#]],projectList[],4,0))</f>
        <v/>
      </c>
      <c r="T464"/>
    </row>
    <row r="465" spans="1:20" s="8" customFormat="1" ht="69.95" customHeight="1" x14ac:dyDescent="0.2">
      <c r="A465" s="99" t="str">
        <f ca="1">Data!H465</f>
        <v/>
      </c>
      <c r="B465" s="99" t="str">
        <f ca="1">Data!I465</f>
        <v/>
      </c>
      <c r="C465" s="99" t="str">
        <f ca="1">Data!J465</f>
        <v/>
      </c>
      <c r="D465" s="99" t="str">
        <f ca="1">IF($C465="","",VLOOKUP($C465,projectList[],2,0))</f>
        <v/>
      </c>
      <c r="E465" s="99" t="str">
        <f ca="1">IF($C465="","",VLOOKUP($C465,projectList[],3,0))</f>
        <v/>
      </c>
      <c r="F465" s="99" t="str">
        <f ca="1">UPPER(IF($C465="","",
IF(OR($C465="DOWN",$C465="PARK",$C465="VACA",$C465="OFF",$C465="CC"),$C465,
IF($I465="","FULL LOAD OF ",IF(ISNUMBER($I465),$I465&amp;" TONS OF ","FULL LOAD OF "))&amp;
IF($J465="",VLOOKUP($C465,projectList[],4,0),$J465)&amp;
IF($K465="",""," - PO # "&amp;$K465)&amp;
IF($L465="",""," - "&amp;$L465)&amp;
IF($M465="",""," - LOT: "&amp;$M465)&amp;
IF($N465="","",", QTY: "&amp;$N465&amp;" TONS")&amp;
IF($O465="",""," - CONTACT: "&amp;$O465)
)))</f>
        <v/>
      </c>
      <c r="G465" s="99" t="str">
        <f ca="1">UPPER(IF($C465="","",IF($P465="",VLOOKUP($C465,projectList[],38,0) &amp; " " &amp; VLOOKUP($C465,projectList[],39,0) &amp; IF($F465="N/A",""," FL ") &amp;VLOOKUP($C465,projectList[],40,0),$P465)))</f>
        <v/>
      </c>
      <c r="H465" s="100" t="str">
        <f ca="1">IF($A465="","",VLOOKUP($C465,projectList[],5,0))</f>
        <v/>
      </c>
      <c r="I465" s="114"/>
      <c r="J465" s="68"/>
      <c r="K465" s="68"/>
      <c r="L465" s="68"/>
      <c r="M465" s="68"/>
      <c r="N465" s="68"/>
      <c r="O465" s="68"/>
      <c r="P465" s="68"/>
      <c r="Q465" s="38" t="str">
        <f ca="1">IF(generic[[#This Row],[JOB '#]]="","",VLOOKUP(generic[[#This Row],[JOB '#]],projectList[],4,0))</f>
        <v/>
      </c>
      <c r="T465"/>
    </row>
    <row r="466" spans="1:20" s="8" customFormat="1" ht="69.95" customHeight="1" x14ac:dyDescent="0.2">
      <c r="A466" s="99" t="str">
        <f ca="1">Data!H466</f>
        <v/>
      </c>
      <c r="B466" s="99" t="str">
        <f ca="1">Data!I466</f>
        <v/>
      </c>
      <c r="C466" s="99" t="str">
        <f ca="1">Data!J466</f>
        <v/>
      </c>
      <c r="D466" s="99" t="str">
        <f ca="1">IF($C466="","",VLOOKUP($C466,projectList[],2,0))</f>
        <v/>
      </c>
      <c r="E466" s="99" t="str">
        <f ca="1">IF($C466="","",VLOOKUP($C466,projectList[],3,0))</f>
        <v/>
      </c>
      <c r="F466" s="99" t="str">
        <f ca="1">UPPER(IF($C466="","",
IF(OR($C466="DOWN",$C466="PARK",$C466="VACA",$C466="OFF",$C466="CC"),$C466,
IF($I466="","FULL LOAD OF ",IF(ISNUMBER($I466),$I466&amp;" TONS OF ","FULL LOAD OF "))&amp;
IF($J466="",VLOOKUP($C466,projectList[],4,0),$J466)&amp;
IF($K466="",""," - PO # "&amp;$K466)&amp;
IF($L466="",""," - "&amp;$L466)&amp;
IF($M466="",""," - LOT: "&amp;$M466)&amp;
IF($N466="","",", QTY: "&amp;$N466&amp;" TONS")&amp;
IF($O466="",""," - CONTACT: "&amp;$O466)
)))</f>
        <v/>
      </c>
      <c r="G466" s="99" t="str">
        <f ca="1">UPPER(IF($C466="","",IF($P466="",VLOOKUP($C466,projectList[],38,0) &amp; " " &amp; VLOOKUP($C466,projectList[],39,0) &amp; IF($F466="N/A",""," FL ") &amp;VLOOKUP($C466,projectList[],40,0),$P466)))</f>
        <v/>
      </c>
      <c r="H466" s="100" t="str">
        <f ca="1">IF($A466="","",VLOOKUP($C466,projectList[],5,0))</f>
        <v/>
      </c>
      <c r="I466" s="114"/>
      <c r="J466" s="68"/>
      <c r="K466" s="68"/>
      <c r="L466" s="68"/>
      <c r="M466" s="68"/>
      <c r="N466" s="68"/>
      <c r="O466" s="68"/>
      <c r="P466" s="68"/>
      <c r="Q466" s="38" t="str">
        <f ca="1">IF(generic[[#This Row],[JOB '#]]="","",VLOOKUP(generic[[#This Row],[JOB '#]],projectList[],4,0))</f>
        <v/>
      </c>
      <c r="T466"/>
    </row>
    <row r="467" spans="1:20" s="8" customFormat="1" ht="69.95" customHeight="1" x14ac:dyDescent="0.2">
      <c r="A467" s="99" t="str">
        <f ca="1">Data!H467</f>
        <v/>
      </c>
      <c r="B467" s="99" t="str">
        <f ca="1">Data!I467</f>
        <v/>
      </c>
      <c r="C467" s="99" t="str">
        <f ca="1">Data!J467</f>
        <v/>
      </c>
      <c r="D467" s="99" t="str">
        <f ca="1">IF($C467="","",VLOOKUP($C467,projectList[],2,0))</f>
        <v/>
      </c>
      <c r="E467" s="99" t="str">
        <f ca="1">IF($C467="","",VLOOKUP($C467,projectList[],3,0))</f>
        <v/>
      </c>
      <c r="F467" s="99" t="str">
        <f ca="1">UPPER(IF($C467="","",
IF(OR($C467="DOWN",$C467="PARK",$C467="VACA",$C467="OFF",$C467="CC"),$C467,
IF($I467="","FULL LOAD OF ",IF(ISNUMBER($I467),$I467&amp;" TONS OF ","FULL LOAD OF "))&amp;
IF($J467="",VLOOKUP($C467,projectList[],4,0),$J467)&amp;
IF($K467="",""," - PO # "&amp;$K467)&amp;
IF($L467="",""," - "&amp;$L467)&amp;
IF($M467="",""," - LOT: "&amp;$M467)&amp;
IF($N467="","",", QTY: "&amp;$N467&amp;" TONS")&amp;
IF($O467="",""," - CONTACT: "&amp;$O467)
)))</f>
        <v/>
      </c>
      <c r="G467" s="99" t="str">
        <f ca="1">UPPER(IF($C467="","",IF($P467="",VLOOKUP($C467,projectList[],38,0) &amp; " " &amp; VLOOKUP($C467,projectList[],39,0) &amp; IF($F467="N/A",""," FL ") &amp;VLOOKUP($C467,projectList[],40,0),$P467)))</f>
        <v/>
      </c>
      <c r="H467" s="100" t="str">
        <f ca="1">IF($A467="","",VLOOKUP($C467,projectList[],5,0))</f>
        <v/>
      </c>
      <c r="I467" s="114"/>
      <c r="J467" s="68"/>
      <c r="K467" s="68"/>
      <c r="L467" s="68"/>
      <c r="M467" s="68"/>
      <c r="N467" s="68"/>
      <c r="O467" s="68"/>
      <c r="P467" s="68"/>
      <c r="Q467" s="38" t="str">
        <f ca="1">IF(generic[[#This Row],[JOB '#]]="","",VLOOKUP(generic[[#This Row],[JOB '#]],projectList[],4,0))</f>
        <v/>
      </c>
      <c r="T467"/>
    </row>
    <row r="468" spans="1:20" s="8" customFormat="1" ht="69.95" customHeight="1" x14ac:dyDescent="0.2">
      <c r="A468" s="99" t="str">
        <f ca="1">Data!H468</f>
        <v/>
      </c>
      <c r="B468" s="99" t="str">
        <f ca="1">Data!I468</f>
        <v/>
      </c>
      <c r="C468" s="99" t="str">
        <f ca="1">Data!J468</f>
        <v/>
      </c>
      <c r="D468" s="99" t="str">
        <f ca="1">IF($C468="","",VLOOKUP($C468,projectList[],2,0))</f>
        <v/>
      </c>
      <c r="E468" s="99" t="str">
        <f ca="1">IF($C468="","",VLOOKUP($C468,projectList[],3,0))</f>
        <v/>
      </c>
      <c r="F468" s="99" t="str">
        <f ca="1">UPPER(IF($C468="","",
IF(OR($C468="DOWN",$C468="PARK",$C468="VACA",$C468="OFF",$C468="CC"),$C468,
IF($I468="","FULL LOAD OF ",IF(ISNUMBER($I468),$I468&amp;" TONS OF ","FULL LOAD OF "))&amp;
IF($J468="",VLOOKUP($C468,projectList[],4,0),$J468)&amp;
IF($K468="",""," - PO # "&amp;$K468)&amp;
IF($L468="",""," - "&amp;$L468)&amp;
IF($M468="",""," - LOT: "&amp;$M468)&amp;
IF($N468="","",", QTY: "&amp;$N468&amp;" TONS")&amp;
IF($O468="",""," - CONTACT: "&amp;$O468)
)))</f>
        <v/>
      </c>
      <c r="G468" s="99" t="str">
        <f ca="1">UPPER(IF($C468="","",IF($P468="",VLOOKUP($C468,projectList[],38,0) &amp; " " &amp; VLOOKUP($C468,projectList[],39,0) &amp; IF($F468="N/A",""," FL ") &amp;VLOOKUP($C468,projectList[],40,0),$P468)))</f>
        <v/>
      </c>
      <c r="H468" s="100" t="str">
        <f ca="1">IF($A468="","",VLOOKUP($C468,projectList[],5,0))</f>
        <v/>
      </c>
      <c r="I468" s="114"/>
      <c r="J468" s="68"/>
      <c r="K468" s="68"/>
      <c r="L468" s="68"/>
      <c r="M468" s="68"/>
      <c r="N468" s="68"/>
      <c r="O468" s="68"/>
      <c r="P468" s="68"/>
      <c r="Q468" s="38" t="str">
        <f ca="1">IF(generic[[#This Row],[JOB '#]]="","",VLOOKUP(generic[[#This Row],[JOB '#]],projectList[],4,0))</f>
        <v/>
      </c>
      <c r="T468"/>
    </row>
    <row r="469" spans="1:20" s="8" customFormat="1" ht="69.95" customHeight="1" x14ac:dyDescent="0.2">
      <c r="A469" s="99" t="str">
        <f ca="1">Data!H469</f>
        <v/>
      </c>
      <c r="B469" s="99" t="str">
        <f ca="1">Data!I469</f>
        <v/>
      </c>
      <c r="C469" s="99" t="str">
        <f ca="1">Data!J469</f>
        <v/>
      </c>
      <c r="D469" s="99" t="str">
        <f ca="1">IF($C469="","",VLOOKUP($C469,projectList[],2,0))</f>
        <v/>
      </c>
      <c r="E469" s="99" t="str">
        <f ca="1">IF($C469="","",VLOOKUP($C469,projectList[],3,0))</f>
        <v/>
      </c>
      <c r="F469" s="99" t="str">
        <f ca="1">UPPER(IF($C469="","",
IF(OR($C469="DOWN",$C469="PARK",$C469="VACA",$C469="OFF",$C469="CC"),$C469,
IF($I469="","FULL LOAD OF ",IF(ISNUMBER($I469),$I469&amp;" TONS OF ","FULL LOAD OF "))&amp;
IF($J469="",VLOOKUP($C469,projectList[],4,0),$J469)&amp;
IF($K469="",""," - PO # "&amp;$K469)&amp;
IF($L469="",""," - "&amp;$L469)&amp;
IF($M469="",""," - LOT: "&amp;$M469)&amp;
IF($N469="","",", QTY: "&amp;$N469&amp;" TONS")&amp;
IF($O469="",""," - CONTACT: "&amp;$O469)
)))</f>
        <v/>
      </c>
      <c r="G469" s="99" t="str">
        <f ca="1">UPPER(IF($C469="","",IF($P469="",VLOOKUP($C469,projectList[],38,0) &amp; " " &amp; VLOOKUP($C469,projectList[],39,0) &amp; IF($F469="N/A",""," FL ") &amp;VLOOKUP($C469,projectList[],40,0),$P469)))</f>
        <v/>
      </c>
      <c r="H469" s="100" t="str">
        <f ca="1">IF($A469="","",VLOOKUP($C469,projectList[],5,0))</f>
        <v/>
      </c>
      <c r="I469" s="114"/>
      <c r="J469" s="68"/>
      <c r="K469" s="68"/>
      <c r="L469" s="68"/>
      <c r="M469" s="68"/>
      <c r="N469" s="68"/>
      <c r="O469" s="68"/>
      <c r="P469" s="68"/>
      <c r="Q469" s="38" t="str">
        <f ca="1">IF(generic[[#This Row],[JOB '#]]="","",VLOOKUP(generic[[#This Row],[JOB '#]],projectList[],4,0))</f>
        <v/>
      </c>
      <c r="T469"/>
    </row>
    <row r="470" spans="1:20" s="8" customFormat="1" ht="69.95" customHeight="1" x14ac:dyDescent="0.2">
      <c r="A470" s="99" t="str">
        <f ca="1">Data!H470</f>
        <v/>
      </c>
      <c r="B470" s="99" t="str">
        <f ca="1">Data!I470</f>
        <v/>
      </c>
      <c r="C470" s="99" t="str">
        <f ca="1">Data!J470</f>
        <v/>
      </c>
      <c r="D470" s="99" t="str">
        <f ca="1">IF($C470="","",VLOOKUP($C470,projectList[],2,0))</f>
        <v/>
      </c>
      <c r="E470" s="99" t="str">
        <f ca="1">IF($C470="","",VLOOKUP($C470,projectList[],3,0))</f>
        <v/>
      </c>
      <c r="F470" s="99" t="str">
        <f ca="1">UPPER(IF($C470="","",
IF(OR($C470="DOWN",$C470="PARK",$C470="VACA",$C470="OFF",$C470="CC"),$C470,
IF($I470="","FULL LOAD OF ",IF(ISNUMBER($I470),$I470&amp;" TONS OF ","FULL LOAD OF "))&amp;
IF($J470="",VLOOKUP($C470,projectList[],4,0),$J470)&amp;
IF($K470="",""," - PO # "&amp;$K470)&amp;
IF($L470="",""," - "&amp;$L470)&amp;
IF($M470="",""," - LOT: "&amp;$M470)&amp;
IF($N470="","",", QTY: "&amp;$N470&amp;" TONS")&amp;
IF($O470="",""," - CONTACT: "&amp;$O470)
)))</f>
        <v/>
      </c>
      <c r="G470" s="99" t="str">
        <f ca="1">UPPER(IF($C470="","",IF($P470="",VLOOKUP($C470,projectList[],38,0) &amp; " " &amp; VLOOKUP($C470,projectList[],39,0) &amp; IF($F470="N/A",""," FL ") &amp;VLOOKUP($C470,projectList[],40,0),$P470)))</f>
        <v/>
      </c>
      <c r="H470" s="100" t="str">
        <f ca="1">IF($A470="","",VLOOKUP($C470,projectList[],5,0))</f>
        <v/>
      </c>
      <c r="I470" s="114"/>
      <c r="J470" s="68"/>
      <c r="K470" s="68"/>
      <c r="L470" s="68"/>
      <c r="M470" s="68"/>
      <c r="N470" s="68"/>
      <c r="O470" s="68"/>
      <c r="P470" s="68"/>
      <c r="Q470" s="38" t="str">
        <f ca="1">IF(generic[[#This Row],[JOB '#]]="","",VLOOKUP(generic[[#This Row],[JOB '#]],projectList[],4,0))</f>
        <v/>
      </c>
      <c r="T470"/>
    </row>
    <row r="471" spans="1:20" s="8" customFormat="1" ht="69.95" customHeight="1" x14ac:dyDescent="0.2">
      <c r="A471" s="99" t="str">
        <f ca="1">Data!H471</f>
        <v/>
      </c>
      <c r="B471" s="99" t="str">
        <f ca="1">Data!I471</f>
        <v/>
      </c>
      <c r="C471" s="99" t="str">
        <f ca="1">Data!J471</f>
        <v/>
      </c>
      <c r="D471" s="99" t="str">
        <f ca="1">IF($C471="","",VLOOKUP($C471,projectList[],2,0))</f>
        <v/>
      </c>
      <c r="E471" s="99" t="str">
        <f ca="1">IF($C471="","",VLOOKUP($C471,projectList[],3,0))</f>
        <v/>
      </c>
      <c r="F471" s="99" t="str">
        <f ca="1">UPPER(IF($C471="","",
IF(OR($C471="DOWN",$C471="PARK",$C471="VACA",$C471="OFF",$C471="CC"),$C471,
IF($I471="","FULL LOAD OF ",IF(ISNUMBER($I471),$I471&amp;" TONS OF ","FULL LOAD OF "))&amp;
IF($J471="",VLOOKUP($C471,projectList[],4,0),$J471)&amp;
IF($K471="",""," - PO # "&amp;$K471)&amp;
IF($L471="",""," - "&amp;$L471)&amp;
IF($M471="",""," - LOT: "&amp;$M471)&amp;
IF($N471="","",", QTY: "&amp;$N471&amp;" TONS")&amp;
IF($O471="",""," - CONTACT: "&amp;$O471)
)))</f>
        <v/>
      </c>
      <c r="G471" s="99" t="str">
        <f ca="1">UPPER(IF($C471="","",IF($P471="",VLOOKUP($C471,projectList[],38,0) &amp; " " &amp; VLOOKUP($C471,projectList[],39,0) &amp; IF($F471="N/A",""," FL ") &amp;VLOOKUP($C471,projectList[],40,0),$P471)))</f>
        <v/>
      </c>
      <c r="H471" s="100" t="str">
        <f ca="1">IF($A471="","",VLOOKUP($C471,projectList[],5,0))</f>
        <v/>
      </c>
      <c r="I471" s="114"/>
      <c r="J471" s="68"/>
      <c r="K471" s="68"/>
      <c r="L471" s="68"/>
      <c r="M471" s="68"/>
      <c r="N471" s="68"/>
      <c r="O471" s="68"/>
      <c r="P471" s="68"/>
      <c r="Q471" s="38" t="str">
        <f ca="1">IF(generic[[#This Row],[JOB '#]]="","",VLOOKUP(generic[[#This Row],[JOB '#]],projectList[],4,0))</f>
        <v/>
      </c>
      <c r="T471"/>
    </row>
    <row r="472" spans="1:20" s="8" customFormat="1" ht="69.95" customHeight="1" x14ac:dyDescent="0.2">
      <c r="A472" s="99" t="str">
        <f ca="1">Data!H472</f>
        <v/>
      </c>
      <c r="B472" s="99" t="str">
        <f ca="1">Data!I472</f>
        <v/>
      </c>
      <c r="C472" s="99" t="str">
        <f ca="1">Data!J472</f>
        <v/>
      </c>
      <c r="D472" s="99" t="str">
        <f ca="1">IF($C472="","",VLOOKUP($C472,projectList[],2,0))</f>
        <v/>
      </c>
      <c r="E472" s="99" t="str">
        <f ca="1">IF($C472="","",VLOOKUP($C472,projectList[],3,0))</f>
        <v/>
      </c>
      <c r="F472" s="99" t="str">
        <f ca="1">UPPER(IF($C472="","",
IF(OR($C472="DOWN",$C472="PARK",$C472="VACA",$C472="OFF",$C472="CC"),$C472,
IF($I472="","FULL LOAD OF ",IF(ISNUMBER($I472),$I472&amp;" TONS OF ","FULL LOAD OF "))&amp;
IF($J472="",VLOOKUP($C472,projectList[],4,0),$J472)&amp;
IF($K472="",""," - PO # "&amp;$K472)&amp;
IF($L472="",""," - "&amp;$L472)&amp;
IF($M472="",""," - LOT: "&amp;$M472)&amp;
IF($N472="","",", QTY: "&amp;$N472&amp;" TONS")&amp;
IF($O472="",""," - CONTACT: "&amp;$O472)
)))</f>
        <v/>
      </c>
      <c r="G472" s="99" t="str">
        <f ca="1">UPPER(IF($C472="","",IF($P472="",VLOOKUP($C472,projectList[],38,0) &amp; " " &amp; VLOOKUP($C472,projectList[],39,0) &amp; IF($F472="N/A",""," FL ") &amp;VLOOKUP($C472,projectList[],40,0),$P472)))</f>
        <v/>
      </c>
      <c r="H472" s="100" t="str">
        <f ca="1">IF($A472="","",VLOOKUP($C472,projectList[],5,0))</f>
        <v/>
      </c>
      <c r="I472" s="114"/>
      <c r="J472" s="68"/>
      <c r="K472" s="68"/>
      <c r="L472" s="68"/>
      <c r="M472" s="68"/>
      <c r="N472" s="68"/>
      <c r="O472" s="68"/>
      <c r="P472" s="68"/>
      <c r="Q472" s="38" t="str">
        <f ca="1">IF(generic[[#This Row],[JOB '#]]="","",VLOOKUP(generic[[#This Row],[JOB '#]],projectList[],4,0))</f>
        <v/>
      </c>
      <c r="T472"/>
    </row>
    <row r="473" spans="1:20" s="8" customFormat="1" ht="69.95" customHeight="1" x14ac:dyDescent="0.2">
      <c r="A473" s="99" t="str">
        <f ca="1">Data!H473</f>
        <v/>
      </c>
      <c r="B473" s="99" t="str">
        <f ca="1">Data!I473</f>
        <v/>
      </c>
      <c r="C473" s="99" t="str">
        <f ca="1">Data!J473</f>
        <v/>
      </c>
      <c r="D473" s="99" t="str">
        <f ca="1">IF($C473="","",VLOOKUP($C473,projectList[],2,0))</f>
        <v/>
      </c>
      <c r="E473" s="99" t="str">
        <f ca="1">IF($C473="","",VLOOKUP($C473,projectList[],3,0))</f>
        <v/>
      </c>
      <c r="F473" s="99" t="str">
        <f ca="1">UPPER(IF($C473="","",
IF(OR($C473="DOWN",$C473="PARK",$C473="VACA",$C473="OFF",$C473="CC"),$C473,
IF($I473="","FULL LOAD OF ",IF(ISNUMBER($I473),$I473&amp;" TONS OF ","FULL LOAD OF "))&amp;
IF($J473="",VLOOKUP($C473,projectList[],4,0),$J473)&amp;
IF($K473="",""," - PO # "&amp;$K473)&amp;
IF($L473="",""," - "&amp;$L473)&amp;
IF($M473="",""," - LOT: "&amp;$M473)&amp;
IF($N473="","",", QTY: "&amp;$N473&amp;" TONS")&amp;
IF($O473="",""," - CONTACT: "&amp;$O473)
)))</f>
        <v/>
      </c>
      <c r="G473" s="99" t="str">
        <f ca="1">UPPER(IF($C473="","",IF($P473="",VLOOKUP($C473,projectList[],38,0) &amp; " " &amp; VLOOKUP($C473,projectList[],39,0) &amp; IF($F473="N/A",""," FL ") &amp;VLOOKUP($C473,projectList[],40,0),$P473)))</f>
        <v/>
      </c>
      <c r="H473" s="100" t="str">
        <f ca="1">IF($A473="","",VLOOKUP($C473,projectList[],5,0))</f>
        <v/>
      </c>
      <c r="I473" s="114"/>
      <c r="J473" s="68"/>
      <c r="K473" s="68"/>
      <c r="L473" s="68"/>
      <c r="M473" s="68"/>
      <c r="N473" s="68"/>
      <c r="O473" s="68"/>
      <c r="P473" s="68"/>
      <c r="Q473" s="38" t="str">
        <f ca="1">IF(generic[[#This Row],[JOB '#]]="","",VLOOKUP(generic[[#This Row],[JOB '#]],projectList[],4,0))</f>
        <v/>
      </c>
      <c r="T473"/>
    </row>
    <row r="474" spans="1:20" s="8" customFormat="1" ht="69.95" customHeight="1" x14ac:dyDescent="0.2">
      <c r="A474" s="99" t="str">
        <f ca="1">Data!H474</f>
        <v/>
      </c>
      <c r="B474" s="99" t="str">
        <f ca="1">Data!I474</f>
        <v/>
      </c>
      <c r="C474" s="99" t="str">
        <f ca="1">Data!J474</f>
        <v/>
      </c>
      <c r="D474" s="99" t="str">
        <f ca="1">IF($C474="","",VLOOKUP($C474,projectList[],2,0))</f>
        <v/>
      </c>
      <c r="E474" s="99" t="str">
        <f ca="1">IF($C474="","",VLOOKUP($C474,projectList[],3,0))</f>
        <v/>
      </c>
      <c r="F474" s="99" t="str">
        <f ca="1">UPPER(IF($C474="","",
IF(OR($C474="DOWN",$C474="PARK",$C474="VACA",$C474="OFF",$C474="CC"),$C474,
IF($I474="","FULL LOAD OF ",IF(ISNUMBER($I474),$I474&amp;" TONS OF ","FULL LOAD OF "))&amp;
IF($J474="",VLOOKUP($C474,projectList[],4,0),$J474)&amp;
IF($K474="",""," - PO # "&amp;$K474)&amp;
IF($L474="",""," - "&amp;$L474)&amp;
IF($M474="",""," - LOT: "&amp;$M474)&amp;
IF($N474="","",", QTY: "&amp;$N474&amp;" TONS")&amp;
IF($O474="",""," - CONTACT: "&amp;$O474)
)))</f>
        <v/>
      </c>
      <c r="G474" s="99" t="str">
        <f ca="1">UPPER(IF($C474="","",IF($P474="",VLOOKUP($C474,projectList[],38,0) &amp; " " &amp; VLOOKUP($C474,projectList[],39,0) &amp; IF($F474="N/A",""," FL ") &amp;VLOOKUP($C474,projectList[],40,0),$P474)))</f>
        <v/>
      </c>
      <c r="H474" s="100" t="str">
        <f ca="1">IF($A474="","",VLOOKUP($C474,projectList[],5,0))</f>
        <v/>
      </c>
      <c r="I474" s="114"/>
      <c r="J474" s="68"/>
      <c r="K474" s="68"/>
      <c r="L474" s="68"/>
      <c r="M474" s="68"/>
      <c r="N474" s="68"/>
      <c r="O474" s="68"/>
      <c r="P474" s="68"/>
      <c r="Q474" s="38" t="str">
        <f ca="1">IF(generic[[#This Row],[JOB '#]]="","",VLOOKUP(generic[[#This Row],[JOB '#]],projectList[],4,0))</f>
        <v/>
      </c>
      <c r="T474"/>
    </row>
    <row r="475" spans="1:20" s="8" customFormat="1" ht="69.95" customHeight="1" x14ac:dyDescent="0.2">
      <c r="A475" s="99" t="str">
        <f ca="1">Data!H475</f>
        <v/>
      </c>
      <c r="B475" s="99" t="str">
        <f ca="1">Data!I475</f>
        <v/>
      </c>
      <c r="C475" s="99" t="str">
        <f ca="1">Data!J475</f>
        <v/>
      </c>
      <c r="D475" s="99" t="str">
        <f ca="1">IF($C475="","",VLOOKUP($C475,projectList[],2,0))</f>
        <v/>
      </c>
      <c r="E475" s="99" t="str">
        <f ca="1">IF($C475="","",VLOOKUP($C475,projectList[],3,0))</f>
        <v/>
      </c>
      <c r="F475" s="99" t="str">
        <f ca="1">UPPER(IF($C475="","",
IF(OR($C475="DOWN",$C475="PARK",$C475="VACA",$C475="OFF",$C475="CC"),$C475,
IF($I475="","FULL LOAD OF ",IF(ISNUMBER($I475),$I475&amp;" TONS OF ","FULL LOAD OF "))&amp;
IF($J475="",VLOOKUP($C475,projectList[],4,0),$J475)&amp;
IF($K475="",""," - PO # "&amp;$K475)&amp;
IF($L475="",""," - "&amp;$L475)&amp;
IF($M475="",""," - LOT: "&amp;$M475)&amp;
IF($N475="","",", QTY: "&amp;$N475&amp;" TONS")&amp;
IF($O475="",""," - CONTACT: "&amp;$O475)
)))</f>
        <v/>
      </c>
      <c r="G475" s="99" t="str">
        <f ca="1">UPPER(IF($C475="","",IF($P475="",VLOOKUP($C475,projectList[],38,0) &amp; " " &amp; VLOOKUP($C475,projectList[],39,0) &amp; IF($F475="N/A",""," FL ") &amp;VLOOKUP($C475,projectList[],40,0),$P475)))</f>
        <v/>
      </c>
      <c r="H475" s="100" t="str">
        <f ca="1">IF($A475="","",VLOOKUP($C475,projectList[],5,0))</f>
        <v/>
      </c>
      <c r="I475" s="114"/>
      <c r="J475" s="68"/>
      <c r="K475" s="68"/>
      <c r="L475" s="68"/>
      <c r="M475" s="68"/>
      <c r="N475" s="68"/>
      <c r="O475" s="68"/>
      <c r="P475" s="68"/>
      <c r="Q475" s="38" t="str">
        <f ca="1">IF(generic[[#This Row],[JOB '#]]="","",VLOOKUP(generic[[#This Row],[JOB '#]],projectList[],4,0))</f>
        <v/>
      </c>
      <c r="T475"/>
    </row>
    <row r="476" spans="1:20" s="8" customFormat="1" ht="69.95" customHeight="1" x14ac:dyDescent="0.2">
      <c r="A476" s="99" t="str">
        <f ca="1">Data!H476</f>
        <v/>
      </c>
      <c r="B476" s="99" t="str">
        <f ca="1">Data!I476</f>
        <v/>
      </c>
      <c r="C476" s="99" t="str">
        <f ca="1">Data!J476</f>
        <v/>
      </c>
      <c r="D476" s="99" t="str">
        <f ca="1">IF($C476="","",VLOOKUP($C476,projectList[],2,0))</f>
        <v/>
      </c>
      <c r="E476" s="99" t="str">
        <f ca="1">IF($C476="","",VLOOKUP($C476,projectList[],3,0))</f>
        <v/>
      </c>
      <c r="F476" s="99" t="str">
        <f ca="1">UPPER(IF($C476="","",
IF(OR($C476="DOWN",$C476="PARK",$C476="VACA",$C476="OFF",$C476="CC"),$C476,
IF($I476="","FULL LOAD OF ",IF(ISNUMBER($I476),$I476&amp;" TONS OF ","FULL LOAD OF "))&amp;
IF($J476="",VLOOKUP($C476,projectList[],4,0),$J476)&amp;
IF($K476="",""," - PO # "&amp;$K476)&amp;
IF($L476="",""," - "&amp;$L476)&amp;
IF($M476="",""," - LOT: "&amp;$M476)&amp;
IF($N476="","",", QTY: "&amp;$N476&amp;" TONS")&amp;
IF($O476="",""," - CONTACT: "&amp;$O476)
)))</f>
        <v/>
      </c>
      <c r="G476" s="99" t="str">
        <f ca="1">UPPER(IF($C476="","",IF($P476="",VLOOKUP($C476,projectList[],38,0) &amp; " " &amp; VLOOKUP($C476,projectList[],39,0) &amp; IF($F476="N/A",""," FL ") &amp;VLOOKUP($C476,projectList[],40,0),$P476)))</f>
        <v/>
      </c>
      <c r="H476" s="100" t="str">
        <f ca="1">IF($A476="","",VLOOKUP($C476,projectList[],5,0))</f>
        <v/>
      </c>
      <c r="I476" s="114"/>
      <c r="J476" s="68"/>
      <c r="K476" s="68"/>
      <c r="L476" s="68"/>
      <c r="M476" s="68"/>
      <c r="N476" s="68"/>
      <c r="O476" s="68"/>
      <c r="P476" s="68"/>
      <c r="Q476" s="38" t="str">
        <f ca="1">IF(generic[[#This Row],[JOB '#]]="","",VLOOKUP(generic[[#This Row],[JOB '#]],projectList[],4,0))</f>
        <v/>
      </c>
      <c r="T476"/>
    </row>
    <row r="477" spans="1:20" s="8" customFormat="1" ht="69.95" customHeight="1" x14ac:dyDescent="0.2">
      <c r="A477" s="99" t="str">
        <f ca="1">Data!H477</f>
        <v/>
      </c>
      <c r="B477" s="99" t="str">
        <f ca="1">Data!I477</f>
        <v/>
      </c>
      <c r="C477" s="99" t="str">
        <f ca="1">Data!J477</f>
        <v/>
      </c>
      <c r="D477" s="99" t="str">
        <f ca="1">IF($C477="","",VLOOKUP($C477,projectList[],2,0))</f>
        <v/>
      </c>
      <c r="E477" s="99" t="str">
        <f ca="1">IF($C477="","",VLOOKUP($C477,projectList[],3,0))</f>
        <v/>
      </c>
      <c r="F477" s="99" t="str">
        <f ca="1">UPPER(IF($C477="","",
IF(OR($C477="DOWN",$C477="PARK",$C477="VACA",$C477="OFF",$C477="CC"),$C477,
IF($I477="","FULL LOAD OF ",IF(ISNUMBER($I477),$I477&amp;" TONS OF ","FULL LOAD OF "))&amp;
IF($J477="",VLOOKUP($C477,projectList[],4,0),$J477)&amp;
IF($K477="",""," - PO # "&amp;$K477)&amp;
IF($L477="",""," - "&amp;$L477)&amp;
IF($M477="",""," - LOT: "&amp;$M477)&amp;
IF($N477="","",", QTY: "&amp;$N477&amp;" TONS")&amp;
IF($O477="",""," - CONTACT: "&amp;$O477)
)))</f>
        <v/>
      </c>
      <c r="G477" s="99" t="str">
        <f ca="1">UPPER(IF($C477="","",IF($P477="",VLOOKUP($C477,projectList[],38,0) &amp; " " &amp; VLOOKUP($C477,projectList[],39,0) &amp; IF($F477="N/A",""," FL ") &amp;VLOOKUP($C477,projectList[],40,0),$P477)))</f>
        <v/>
      </c>
      <c r="H477" s="100" t="str">
        <f ca="1">IF($A477="","",VLOOKUP($C477,projectList[],5,0))</f>
        <v/>
      </c>
      <c r="I477" s="114"/>
      <c r="J477" s="68"/>
      <c r="K477" s="68"/>
      <c r="L477" s="68"/>
      <c r="M477" s="68"/>
      <c r="N477" s="68"/>
      <c r="O477" s="68"/>
      <c r="P477" s="68"/>
      <c r="Q477" s="38" t="str">
        <f ca="1">IF(generic[[#This Row],[JOB '#]]="","",VLOOKUP(generic[[#This Row],[JOB '#]],projectList[],4,0))</f>
        <v/>
      </c>
      <c r="T477"/>
    </row>
    <row r="478" spans="1:20" s="8" customFormat="1" ht="69.95" customHeight="1" x14ac:dyDescent="0.2">
      <c r="A478" s="99" t="str">
        <f ca="1">Data!H478</f>
        <v/>
      </c>
      <c r="B478" s="99" t="str">
        <f ca="1">Data!I478</f>
        <v/>
      </c>
      <c r="C478" s="99" t="str">
        <f ca="1">Data!J478</f>
        <v/>
      </c>
      <c r="D478" s="99" t="str">
        <f ca="1">IF($C478="","",VLOOKUP($C478,projectList[],2,0))</f>
        <v/>
      </c>
      <c r="E478" s="99" t="str">
        <f ca="1">IF($C478="","",VLOOKUP($C478,projectList[],3,0))</f>
        <v/>
      </c>
      <c r="F478" s="99" t="str">
        <f ca="1">UPPER(IF($C478="","",
IF(OR($C478="DOWN",$C478="PARK",$C478="VACA",$C478="OFF",$C478="CC"),$C478,
IF($I478="","FULL LOAD OF ",IF(ISNUMBER($I478),$I478&amp;" TONS OF ","FULL LOAD OF "))&amp;
IF($J478="",VLOOKUP($C478,projectList[],4,0),$J478)&amp;
IF($K478="",""," - PO # "&amp;$K478)&amp;
IF($L478="",""," - "&amp;$L478)&amp;
IF($M478="",""," - LOT: "&amp;$M478)&amp;
IF($N478="","",", QTY: "&amp;$N478&amp;" TONS")&amp;
IF($O478="",""," - CONTACT: "&amp;$O478)
)))</f>
        <v/>
      </c>
      <c r="G478" s="99" t="str">
        <f ca="1">UPPER(IF($C478="","",IF($P478="",VLOOKUP($C478,projectList[],38,0) &amp; " " &amp; VLOOKUP($C478,projectList[],39,0) &amp; IF($F478="N/A",""," FL ") &amp;VLOOKUP($C478,projectList[],40,0),$P478)))</f>
        <v/>
      </c>
      <c r="H478" s="100" t="str">
        <f ca="1">IF($A478="","",VLOOKUP($C478,projectList[],5,0))</f>
        <v/>
      </c>
      <c r="I478" s="114"/>
      <c r="J478" s="68"/>
      <c r="K478" s="68"/>
      <c r="L478" s="68"/>
      <c r="M478" s="68"/>
      <c r="N478" s="68"/>
      <c r="O478" s="68"/>
      <c r="P478" s="68"/>
      <c r="Q478" s="38" t="str">
        <f ca="1">IF(generic[[#This Row],[JOB '#]]="","",VLOOKUP(generic[[#This Row],[JOB '#]],projectList[],4,0))</f>
        <v/>
      </c>
      <c r="T478"/>
    </row>
    <row r="479" spans="1:20" s="8" customFormat="1" ht="69.95" customHeight="1" x14ac:dyDescent="0.2">
      <c r="A479" s="99" t="str">
        <f ca="1">Data!H479</f>
        <v/>
      </c>
      <c r="B479" s="99" t="str">
        <f ca="1">Data!I479</f>
        <v/>
      </c>
      <c r="C479" s="99" t="str">
        <f ca="1">Data!J479</f>
        <v/>
      </c>
      <c r="D479" s="99" t="str">
        <f ca="1">IF($C479="","",VLOOKUP($C479,projectList[],2,0))</f>
        <v/>
      </c>
      <c r="E479" s="99" t="str">
        <f ca="1">IF($C479="","",VLOOKUP($C479,projectList[],3,0))</f>
        <v/>
      </c>
      <c r="F479" s="99" t="str">
        <f ca="1">UPPER(IF($C479="","",
IF(OR($C479="DOWN",$C479="PARK",$C479="VACA",$C479="OFF",$C479="CC"),$C479,
IF($I479="","FULL LOAD OF ",IF(ISNUMBER($I479),$I479&amp;" TONS OF ","FULL LOAD OF "))&amp;
IF($J479="",VLOOKUP($C479,projectList[],4,0),$J479)&amp;
IF($K479="",""," - PO # "&amp;$K479)&amp;
IF($L479="",""," - "&amp;$L479)&amp;
IF($M479="",""," - LOT: "&amp;$M479)&amp;
IF($N479="","",", QTY: "&amp;$N479&amp;" TONS")&amp;
IF($O479="",""," - CONTACT: "&amp;$O479)
)))</f>
        <v/>
      </c>
      <c r="G479" s="99" t="str">
        <f ca="1">UPPER(IF($C479="","",IF($P479="",VLOOKUP($C479,projectList[],38,0) &amp; " " &amp; VLOOKUP($C479,projectList[],39,0) &amp; IF($F479="N/A",""," FL ") &amp;VLOOKUP($C479,projectList[],40,0),$P479)))</f>
        <v/>
      </c>
      <c r="H479" s="100" t="str">
        <f ca="1">IF($A479="","",VLOOKUP($C479,projectList[],5,0))</f>
        <v/>
      </c>
      <c r="I479" s="114"/>
      <c r="J479" s="68"/>
      <c r="K479" s="68"/>
      <c r="L479" s="68"/>
      <c r="M479" s="68"/>
      <c r="N479" s="68"/>
      <c r="O479" s="68"/>
      <c r="P479" s="68"/>
      <c r="Q479" s="38" t="str">
        <f ca="1">IF(generic[[#This Row],[JOB '#]]="","",VLOOKUP(generic[[#This Row],[JOB '#]],projectList[],4,0))</f>
        <v/>
      </c>
      <c r="T479"/>
    </row>
    <row r="480" spans="1:20" s="8" customFormat="1" ht="69.95" customHeight="1" x14ac:dyDescent="0.2">
      <c r="A480" s="99" t="str">
        <f ca="1">Data!H480</f>
        <v/>
      </c>
      <c r="B480" s="99" t="str">
        <f ca="1">Data!I480</f>
        <v/>
      </c>
      <c r="C480" s="99" t="str">
        <f ca="1">Data!J480</f>
        <v/>
      </c>
      <c r="D480" s="99" t="str">
        <f ca="1">IF($C480="","",VLOOKUP($C480,projectList[],2,0))</f>
        <v/>
      </c>
      <c r="E480" s="99" t="str">
        <f ca="1">IF($C480="","",VLOOKUP($C480,projectList[],3,0))</f>
        <v/>
      </c>
      <c r="F480" s="99" t="str">
        <f ca="1">UPPER(IF($C480="","",
IF(OR($C480="DOWN",$C480="PARK",$C480="VACA",$C480="OFF",$C480="CC"),$C480,
IF($I480="","FULL LOAD OF ",IF(ISNUMBER($I480),$I480&amp;" TONS OF ","FULL LOAD OF "))&amp;
IF($J480="",VLOOKUP($C480,projectList[],4,0),$J480)&amp;
IF($K480="",""," - PO # "&amp;$K480)&amp;
IF($L480="",""," - "&amp;$L480)&amp;
IF($M480="",""," - LOT: "&amp;$M480)&amp;
IF($N480="","",", QTY: "&amp;$N480&amp;" TONS")&amp;
IF($O480="",""," - CONTACT: "&amp;$O480)
)))</f>
        <v/>
      </c>
      <c r="G480" s="99" t="str">
        <f ca="1">UPPER(IF($C480="","",IF($P480="",VLOOKUP($C480,projectList[],38,0) &amp; " " &amp; VLOOKUP($C480,projectList[],39,0) &amp; IF($F480="N/A",""," FL ") &amp;VLOOKUP($C480,projectList[],40,0),$P480)))</f>
        <v/>
      </c>
      <c r="H480" s="100" t="str">
        <f ca="1">IF($A480="","",VLOOKUP($C480,projectList[],5,0))</f>
        <v/>
      </c>
      <c r="I480" s="114"/>
      <c r="J480" s="68"/>
      <c r="K480" s="68"/>
      <c r="L480" s="68"/>
      <c r="M480" s="68"/>
      <c r="N480" s="68"/>
      <c r="O480" s="68"/>
      <c r="P480" s="68"/>
      <c r="Q480" s="38" t="str">
        <f ca="1">IF(generic[[#This Row],[JOB '#]]="","",VLOOKUP(generic[[#This Row],[JOB '#]],projectList[],4,0))</f>
        <v/>
      </c>
      <c r="T480"/>
    </row>
    <row r="481" spans="1:20" s="8" customFormat="1" ht="69.95" customHeight="1" x14ac:dyDescent="0.2">
      <c r="A481" s="99" t="str">
        <f ca="1">Data!H481</f>
        <v/>
      </c>
      <c r="B481" s="99" t="str">
        <f ca="1">Data!I481</f>
        <v/>
      </c>
      <c r="C481" s="99" t="str">
        <f ca="1">Data!J481</f>
        <v/>
      </c>
      <c r="D481" s="99" t="str">
        <f ca="1">IF($C481="","",VLOOKUP($C481,projectList[],2,0))</f>
        <v/>
      </c>
      <c r="E481" s="99" t="str">
        <f ca="1">IF($C481="","",VLOOKUP($C481,projectList[],3,0))</f>
        <v/>
      </c>
      <c r="F481" s="99" t="str">
        <f ca="1">UPPER(IF($C481="","",
IF(OR($C481="DOWN",$C481="PARK",$C481="VACA",$C481="OFF",$C481="CC"),$C481,
IF($I481="","FULL LOAD OF ",IF(ISNUMBER($I481),$I481&amp;" TONS OF ","FULL LOAD OF "))&amp;
IF($J481="",VLOOKUP($C481,projectList[],4,0),$J481)&amp;
IF($K481="",""," - PO # "&amp;$K481)&amp;
IF($L481="",""," - "&amp;$L481)&amp;
IF($M481="",""," - LOT: "&amp;$M481)&amp;
IF($N481="","",", QTY: "&amp;$N481&amp;" TONS")&amp;
IF($O481="",""," - CONTACT: "&amp;$O481)
)))</f>
        <v/>
      </c>
      <c r="G481" s="99" t="str">
        <f ca="1">UPPER(IF($C481="","",IF($P481="",VLOOKUP($C481,projectList[],38,0) &amp; " " &amp; VLOOKUP($C481,projectList[],39,0) &amp; IF($F481="N/A",""," FL ") &amp;VLOOKUP($C481,projectList[],40,0),$P481)))</f>
        <v/>
      </c>
      <c r="H481" s="100" t="str">
        <f ca="1">IF($A481="","",VLOOKUP($C481,projectList[],5,0))</f>
        <v/>
      </c>
      <c r="I481" s="114"/>
      <c r="J481" s="68"/>
      <c r="K481" s="68"/>
      <c r="L481" s="68"/>
      <c r="M481" s="68"/>
      <c r="N481" s="68"/>
      <c r="O481" s="68"/>
      <c r="P481" s="68"/>
      <c r="Q481" s="38" t="str">
        <f ca="1">IF(generic[[#This Row],[JOB '#]]="","",VLOOKUP(generic[[#This Row],[JOB '#]],projectList[],4,0))</f>
        <v/>
      </c>
      <c r="T481"/>
    </row>
    <row r="482" spans="1:20" s="8" customFormat="1" ht="69.95" customHeight="1" x14ac:dyDescent="0.2">
      <c r="A482" s="99" t="str">
        <f ca="1">Data!H482</f>
        <v/>
      </c>
      <c r="B482" s="99" t="str">
        <f ca="1">Data!I482</f>
        <v/>
      </c>
      <c r="C482" s="99" t="str">
        <f ca="1">Data!J482</f>
        <v/>
      </c>
      <c r="D482" s="99" t="str">
        <f ca="1">IF($C482="","",VLOOKUP($C482,projectList[],2,0))</f>
        <v/>
      </c>
      <c r="E482" s="99" t="str">
        <f ca="1">IF($C482="","",VLOOKUP($C482,projectList[],3,0))</f>
        <v/>
      </c>
      <c r="F482" s="99" t="str">
        <f ca="1">UPPER(IF($C482="","",
IF(OR($C482="DOWN",$C482="PARK",$C482="VACA",$C482="OFF",$C482="CC"),$C482,
IF($I482="","FULL LOAD OF ",IF(ISNUMBER($I482),$I482&amp;" TONS OF ","FULL LOAD OF "))&amp;
IF($J482="",VLOOKUP($C482,projectList[],4,0),$J482)&amp;
IF($K482="",""," - PO # "&amp;$K482)&amp;
IF($L482="",""," - "&amp;$L482)&amp;
IF($M482="",""," - LOT: "&amp;$M482)&amp;
IF($N482="","",", QTY: "&amp;$N482&amp;" TONS")&amp;
IF($O482="",""," - CONTACT: "&amp;$O482)
)))</f>
        <v/>
      </c>
      <c r="G482" s="99" t="str">
        <f ca="1">UPPER(IF($C482="","",IF($P482="",VLOOKUP($C482,projectList[],38,0) &amp; " " &amp; VLOOKUP($C482,projectList[],39,0) &amp; IF($F482="N/A",""," FL ") &amp;VLOOKUP($C482,projectList[],40,0),$P482)))</f>
        <v/>
      </c>
      <c r="H482" s="100" t="str">
        <f ca="1">IF($A482="","",VLOOKUP($C482,projectList[],5,0))</f>
        <v/>
      </c>
      <c r="I482" s="114"/>
      <c r="J482" s="68"/>
      <c r="K482" s="68"/>
      <c r="L482" s="68"/>
      <c r="M482" s="68"/>
      <c r="N482" s="68"/>
      <c r="O482" s="68"/>
      <c r="P482" s="68"/>
      <c r="Q482" s="38" t="str">
        <f ca="1">IF(generic[[#This Row],[JOB '#]]="","",VLOOKUP(generic[[#This Row],[JOB '#]],projectList[],4,0))</f>
        <v/>
      </c>
      <c r="T482"/>
    </row>
    <row r="483" spans="1:20" s="8" customFormat="1" ht="69.95" customHeight="1" x14ac:dyDescent="0.2">
      <c r="A483" s="99" t="str">
        <f ca="1">Data!H483</f>
        <v/>
      </c>
      <c r="B483" s="99" t="str">
        <f ca="1">Data!I483</f>
        <v/>
      </c>
      <c r="C483" s="99" t="str">
        <f ca="1">Data!J483</f>
        <v/>
      </c>
      <c r="D483" s="99" t="str">
        <f ca="1">IF($C483="","",VLOOKUP($C483,projectList[],2,0))</f>
        <v/>
      </c>
      <c r="E483" s="99" t="str">
        <f ca="1">IF($C483="","",VLOOKUP($C483,projectList[],3,0))</f>
        <v/>
      </c>
      <c r="F483" s="99" t="str">
        <f ca="1">UPPER(IF($C483="","",
IF(OR($C483="DOWN",$C483="PARK",$C483="VACA",$C483="OFF",$C483="CC"),$C483,
IF($I483="","FULL LOAD OF ",IF(ISNUMBER($I483),$I483&amp;" TONS OF ","FULL LOAD OF "))&amp;
IF($J483="",VLOOKUP($C483,projectList[],4,0),$J483)&amp;
IF($K483="",""," - PO # "&amp;$K483)&amp;
IF($L483="",""," - "&amp;$L483)&amp;
IF($M483="",""," - LOT: "&amp;$M483)&amp;
IF($N483="","",", QTY: "&amp;$N483&amp;" TONS")&amp;
IF($O483="",""," - CONTACT: "&amp;$O483)
)))</f>
        <v/>
      </c>
      <c r="G483" s="99" t="str">
        <f ca="1">UPPER(IF($C483="","",IF($P483="",VLOOKUP($C483,projectList[],38,0) &amp; " " &amp; VLOOKUP($C483,projectList[],39,0) &amp; IF($F483="N/A",""," FL ") &amp;VLOOKUP($C483,projectList[],40,0),$P483)))</f>
        <v/>
      </c>
      <c r="H483" s="100" t="str">
        <f ca="1">IF($A483="","",VLOOKUP($C483,projectList[],5,0))</f>
        <v/>
      </c>
      <c r="I483" s="114"/>
      <c r="J483" s="68"/>
      <c r="K483" s="68"/>
      <c r="L483" s="68"/>
      <c r="M483" s="68"/>
      <c r="N483" s="68"/>
      <c r="O483" s="68"/>
      <c r="P483" s="68"/>
      <c r="Q483" s="38" t="str">
        <f ca="1">IF(generic[[#This Row],[JOB '#]]="","",VLOOKUP(generic[[#This Row],[JOB '#]],projectList[],4,0))</f>
        <v/>
      </c>
      <c r="T483"/>
    </row>
    <row r="484" spans="1:20" s="8" customFormat="1" ht="69.95" customHeight="1" x14ac:dyDescent="0.2">
      <c r="A484" s="99" t="str">
        <f ca="1">Data!H484</f>
        <v/>
      </c>
      <c r="B484" s="99" t="str">
        <f ca="1">Data!I484</f>
        <v/>
      </c>
      <c r="C484" s="99" t="str">
        <f ca="1">Data!J484</f>
        <v/>
      </c>
      <c r="D484" s="99" t="str">
        <f ca="1">IF($C484="","",VLOOKUP($C484,projectList[],2,0))</f>
        <v/>
      </c>
      <c r="E484" s="99" t="str">
        <f ca="1">IF($C484="","",VLOOKUP($C484,projectList[],3,0))</f>
        <v/>
      </c>
      <c r="F484" s="99" t="str">
        <f ca="1">UPPER(IF($C484="","",
IF(OR($C484="DOWN",$C484="PARK",$C484="VACA",$C484="OFF",$C484="CC"),$C484,
IF($I484="","FULL LOAD OF ",IF(ISNUMBER($I484),$I484&amp;" TONS OF ","FULL LOAD OF "))&amp;
IF($J484="",VLOOKUP($C484,projectList[],4,0),$J484)&amp;
IF($K484="",""," - PO # "&amp;$K484)&amp;
IF($L484="",""," - "&amp;$L484)&amp;
IF($M484="",""," - LOT: "&amp;$M484)&amp;
IF($N484="","",", QTY: "&amp;$N484&amp;" TONS")&amp;
IF($O484="",""," - CONTACT: "&amp;$O484)
)))</f>
        <v/>
      </c>
      <c r="G484" s="99" t="str">
        <f ca="1">UPPER(IF($C484="","",IF($P484="",VLOOKUP($C484,projectList[],38,0) &amp; " " &amp; VLOOKUP($C484,projectList[],39,0) &amp; IF($F484="N/A",""," FL ") &amp;VLOOKUP($C484,projectList[],40,0),$P484)))</f>
        <v/>
      </c>
      <c r="H484" s="100" t="str">
        <f ca="1">IF($A484="","",VLOOKUP($C484,projectList[],5,0))</f>
        <v/>
      </c>
      <c r="I484" s="114"/>
      <c r="J484" s="68"/>
      <c r="K484" s="68"/>
      <c r="L484" s="68"/>
      <c r="M484" s="68"/>
      <c r="N484" s="68"/>
      <c r="O484" s="68"/>
      <c r="P484" s="68"/>
      <c r="Q484" s="38" t="str">
        <f ca="1">IF(generic[[#This Row],[JOB '#]]="","",VLOOKUP(generic[[#This Row],[JOB '#]],projectList[],4,0))</f>
        <v/>
      </c>
      <c r="T484"/>
    </row>
    <row r="485" spans="1:20" s="8" customFormat="1" ht="69.95" customHeight="1" x14ac:dyDescent="0.2">
      <c r="A485" s="99" t="str">
        <f ca="1">Data!H485</f>
        <v/>
      </c>
      <c r="B485" s="99" t="str">
        <f ca="1">Data!I485</f>
        <v/>
      </c>
      <c r="C485" s="99" t="str">
        <f ca="1">Data!J485</f>
        <v/>
      </c>
      <c r="D485" s="99" t="str">
        <f ca="1">IF($C485="","",VLOOKUP($C485,projectList[],2,0))</f>
        <v/>
      </c>
      <c r="E485" s="99" t="str">
        <f ca="1">IF($C485="","",VLOOKUP($C485,projectList[],3,0))</f>
        <v/>
      </c>
      <c r="F485" s="99" t="str">
        <f ca="1">UPPER(IF($C485="","",
IF(OR($C485="DOWN",$C485="PARK",$C485="VACA",$C485="OFF",$C485="CC"),$C485,
IF($I485="","FULL LOAD OF ",IF(ISNUMBER($I485),$I485&amp;" TONS OF ","FULL LOAD OF "))&amp;
IF($J485="",VLOOKUP($C485,projectList[],4,0),$J485)&amp;
IF($K485="",""," - PO # "&amp;$K485)&amp;
IF($L485="",""," - "&amp;$L485)&amp;
IF($M485="",""," - LOT: "&amp;$M485)&amp;
IF($N485="","",", QTY: "&amp;$N485&amp;" TONS")&amp;
IF($O485="",""," - CONTACT: "&amp;$O485)
)))</f>
        <v/>
      </c>
      <c r="G485" s="99" t="str">
        <f ca="1">UPPER(IF($C485="","",IF($P485="",VLOOKUP($C485,projectList[],38,0) &amp; " " &amp; VLOOKUP($C485,projectList[],39,0) &amp; IF($F485="N/A",""," FL ") &amp;VLOOKUP($C485,projectList[],40,0),$P485)))</f>
        <v/>
      </c>
      <c r="H485" s="100" t="str">
        <f ca="1">IF($A485="","",VLOOKUP($C485,projectList[],5,0))</f>
        <v/>
      </c>
      <c r="I485" s="114"/>
      <c r="J485" s="68"/>
      <c r="K485" s="68"/>
      <c r="L485" s="68"/>
      <c r="M485" s="68"/>
      <c r="N485" s="68"/>
      <c r="O485" s="68"/>
      <c r="P485" s="68"/>
      <c r="Q485" s="38" t="str">
        <f ca="1">IF(generic[[#This Row],[JOB '#]]="","",VLOOKUP(generic[[#This Row],[JOB '#]],projectList[],4,0))</f>
        <v/>
      </c>
      <c r="T485"/>
    </row>
    <row r="486" spans="1:20" s="8" customFormat="1" ht="69.95" customHeight="1" x14ac:dyDescent="0.2">
      <c r="A486" s="99" t="str">
        <f ca="1">Data!H486</f>
        <v/>
      </c>
      <c r="B486" s="99" t="str">
        <f ca="1">Data!I486</f>
        <v/>
      </c>
      <c r="C486" s="99" t="str">
        <f ca="1">Data!J486</f>
        <v/>
      </c>
      <c r="D486" s="99" t="str">
        <f ca="1">IF($C486="","",VLOOKUP($C486,projectList[],2,0))</f>
        <v/>
      </c>
      <c r="E486" s="99" t="str">
        <f ca="1">IF($C486="","",VLOOKUP($C486,projectList[],3,0))</f>
        <v/>
      </c>
      <c r="F486" s="99" t="str">
        <f ca="1">UPPER(IF($C486="","",
IF(OR($C486="DOWN",$C486="PARK",$C486="VACA",$C486="OFF",$C486="CC"),$C486,
IF($I486="","FULL LOAD OF ",IF(ISNUMBER($I486),$I486&amp;" TONS OF ","FULL LOAD OF "))&amp;
IF($J486="",VLOOKUP($C486,projectList[],4,0),$J486)&amp;
IF($K486="",""," - PO # "&amp;$K486)&amp;
IF($L486="",""," - "&amp;$L486)&amp;
IF($M486="",""," - LOT: "&amp;$M486)&amp;
IF($N486="","",", QTY: "&amp;$N486&amp;" TONS")&amp;
IF($O486="",""," - CONTACT: "&amp;$O486)
)))</f>
        <v/>
      </c>
      <c r="G486" s="99" t="str">
        <f ca="1">UPPER(IF($C486="","",IF($P486="",VLOOKUP($C486,projectList[],38,0) &amp; " " &amp; VLOOKUP($C486,projectList[],39,0) &amp; IF($F486="N/A",""," FL ") &amp;VLOOKUP($C486,projectList[],40,0),$P486)))</f>
        <v/>
      </c>
      <c r="H486" s="100" t="str">
        <f ca="1">IF($A486="","",VLOOKUP($C486,projectList[],5,0))</f>
        <v/>
      </c>
      <c r="I486" s="114"/>
      <c r="J486" s="68"/>
      <c r="K486" s="68"/>
      <c r="L486" s="68"/>
      <c r="M486" s="68"/>
      <c r="N486" s="68"/>
      <c r="O486" s="68"/>
      <c r="P486" s="68"/>
      <c r="Q486" s="38" t="str">
        <f ca="1">IF(generic[[#This Row],[JOB '#]]="","",VLOOKUP(generic[[#This Row],[JOB '#]],projectList[],4,0))</f>
        <v/>
      </c>
      <c r="T486"/>
    </row>
    <row r="487" spans="1:20" s="8" customFormat="1" ht="69.95" customHeight="1" x14ac:dyDescent="0.2">
      <c r="A487" s="99" t="str">
        <f ca="1">Data!H487</f>
        <v/>
      </c>
      <c r="B487" s="99" t="str">
        <f ca="1">Data!I487</f>
        <v/>
      </c>
      <c r="C487" s="99" t="str">
        <f ca="1">Data!J487</f>
        <v/>
      </c>
      <c r="D487" s="99" t="str">
        <f ca="1">IF($C487="","",VLOOKUP($C487,projectList[],2,0))</f>
        <v/>
      </c>
      <c r="E487" s="99" t="str">
        <f ca="1">IF($C487="","",VLOOKUP($C487,projectList[],3,0))</f>
        <v/>
      </c>
      <c r="F487" s="99" t="str">
        <f ca="1">UPPER(IF($C487="","",
IF(OR($C487="DOWN",$C487="PARK",$C487="VACA",$C487="OFF",$C487="CC"),$C487,
IF($I487="","FULL LOAD OF ",IF(ISNUMBER($I487),$I487&amp;" TONS OF ","FULL LOAD OF "))&amp;
IF($J487="",VLOOKUP($C487,projectList[],4,0),$J487)&amp;
IF($K487="",""," - PO # "&amp;$K487)&amp;
IF($L487="",""," - "&amp;$L487)&amp;
IF($M487="",""," - LOT: "&amp;$M487)&amp;
IF($N487="","",", QTY: "&amp;$N487&amp;" TONS")&amp;
IF($O487="",""," - CONTACT: "&amp;$O487)
)))</f>
        <v/>
      </c>
      <c r="G487" s="99" t="str">
        <f ca="1">UPPER(IF($C487="","",IF($P487="",VLOOKUP($C487,projectList[],38,0) &amp; " " &amp; VLOOKUP($C487,projectList[],39,0) &amp; IF($F487="N/A",""," FL ") &amp;VLOOKUP($C487,projectList[],40,0),$P487)))</f>
        <v/>
      </c>
      <c r="H487" s="100" t="str">
        <f ca="1">IF($A487="","",VLOOKUP($C487,projectList[],5,0))</f>
        <v/>
      </c>
      <c r="I487" s="114"/>
      <c r="J487" s="68"/>
      <c r="K487" s="68"/>
      <c r="L487" s="68"/>
      <c r="M487" s="68"/>
      <c r="N487" s="68"/>
      <c r="O487" s="68"/>
      <c r="P487" s="68"/>
      <c r="Q487" s="38" t="str">
        <f ca="1">IF(generic[[#This Row],[JOB '#]]="","",VLOOKUP(generic[[#This Row],[JOB '#]],projectList[],4,0))</f>
        <v/>
      </c>
      <c r="T487"/>
    </row>
    <row r="488" spans="1:20" s="8" customFormat="1" ht="69.95" customHeight="1" x14ac:dyDescent="0.2">
      <c r="A488" s="99" t="str">
        <f ca="1">Data!H488</f>
        <v/>
      </c>
      <c r="B488" s="99" t="str">
        <f ca="1">Data!I488</f>
        <v/>
      </c>
      <c r="C488" s="99" t="str">
        <f ca="1">Data!J488</f>
        <v/>
      </c>
      <c r="D488" s="99" t="str">
        <f ca="1">IF($C488="","",VLOOKUP($C488,projectList[],2,0))</f>
        <v/>
      </c>
      <c r="E488" s="99" t="str">
        <f ca="1">IF($C488="","",VLOOKUP($C488,projectList[],3,0))</f>
        <v/>
      </c>
      <c r="F488" s="99" t="str">
        <f ca="1">UPPER(IF($C488="","",
IF(OR($C488="DOWN",$C488="PARK",$C488="VACA",$C488="OFF",$C488="CC"),$C488,
IF($I488="","FULL LOAD OF ",IF(ISNUMBER($I488),$I488&amp;" TONS OF ","FULL LOAD OF "))&amp;
IF($J488="",VLOOKUP($C488,projectList[],4,0),$J488)&amp;
IF($K488="",""," - PO # "&amp;$K488)&amp;
IF($L488="",""," - "&amp;$L488)&amp;
IF($M488="",""," - LOT: "&amp;$M488)&amp;
IF($N488="","",", QTY: "&amp;$N488&amp;" TONS")&amp;
IF($O488="",""," - CONTACT: "&amp;$O488)
)))</f>
        <v/>
      </c>
      <c r="G488" s="99" t="str">
        <f ca="1">UPPER(IF($C488="","",IF($P488="",VLOOKUP($C488,projectList[],38,0) &amp; " " &amp; VLOOKUP($C488,projectList[],39,0) &amp; IF($F488="N/A",""," FL ") &amp;VLOOKUP($C488,projectList[],40,0),$P488)))</f>
        <v/>
      </c>
      <c r="H488" s="100" t="str">
        <f ca="1">IF($A488="","",VLOOKUP($C488,projectList[],5,0))</f>
        <v/>
      </c>
      <c r="I488" s="114"/>
      <c r="J488" s="68"/>
      <c r="K488" s="68"/>
      <c r="L488" s="68"/>
      <c r="M488" s="68"/>
      <c r="N488" s="68"/>
      <c r="O488" s="68"/>
      <c r="P488" s="68"/>
      <c r="Q488" s="38" t="str">
        <f ca="1">IF(generic[[#This Row],[JOB '#]]="","",VLOOKUP(generic[[#This Row],[JOB '#]],projectList[],4,0))</f>
        <v/>
      </c>
      <c r="T488"/>
    </row>
    <row r="489" spans="1:20" s="8" customFormat="1" ht="69.95" customHeight="1" x14ac:dyDescent="0.2">
      <c r="A489" s="99" t="str">
        <f ca="1">Data!H489</f>
        <v/>
      </c>
      <c r="B489" s="99" t="str">
        <f ca="1">Data!I489</f>
        <v/>
      </c>
      <c r="C489" s="99" t="str">
        <f ca="1">Data!J489</f>
        <v/>
      </c>
      <c r="D489" s="99" t="str">
        <f ca="1">IF($C489="","",VLOOKUP($C489,projectList[],2,0))</f>
        <v/>
      </c>
      <c r="E489" s="99" t="str">
        <f ca="1">IF($C489="","",VLOOKUP($C489,projectList[],3,0))</f>
        <v/>
      </c>
      <c r="F489" s="99" t="str">
        <f ca="1">UPPER(IF($C489="","",
IF(OR($C489="DOWN",$C489="PARK",$C489="VACA",$C489="OFF",$C489="CC"),$C489,
IF($I489="","FULL LOAD OF ",IF(ISNUMBER($I489),$I489&amp;" TONS OF ","FULL LOAD OF "))&amp;
IF($J489="",VLOOKUP($C489,projectList[],4,0),$J489)&amp;
IF($K489="",""," - PO # "&amp;$K489)&amp;
IF($L489="",""," - "&amp;$L489)&amp;
IF($M489="",""," - LOT: "&amp;$M489)&amp;
IF($N489="","",", QTY: "&amp;$N489&amp;" TONS")&amp;
IF($O489="",""," - CONTACT: "&amp;$O489)
)))</f>
        <v/>
      </c>
      <c r="G489" s="99" t="str">
        <f ca="1">UPPER(IF($C489="","",IF($P489="",VLOOKUP($C489,projectList[],38,0) &amp; " " &amp; VLOOKUP($C489,projectList[],39,0) &amp; IF($F489="N/A",""," FL ") &amp;VLOOKUP($C489,projectList[],40,0),$P489)))</f>
        <v/>
      </c>
      <c r="H489" s="100" t="str">
        <f ca="1">IF($A489="","",VLOOKUP($C489,projectList[],5,0))</f>
        <v/>
      </c>
      <c r="I489" s="114"/>
      <c r="J489" s="68"/>
      <c r="K489" s="68"/>
      <c r="L489" s="68"/>
      <c r="M489" s="68"/>
      <c r="N489" s="68"/>
      <c r="O489" s="68"/>
      <c r="P489" s="68"/>
      <c r="Q489" s="38" t="str">
        <f ca="1">IF(generic[[#This Row],[JOB '#]]="","",VLOOKUP(generic[[#This Row],[JOB '#]],projectList[],4,0))</f>
        <v/>
      </c>
      <c r="T489"/>
    </row>
    <row r="490" spans="1:20" s="8" customFormat="1" ht="69.95" customHeight="1" x14ac:dyDescent="0.2">
      <c r="A490" s="99" t="str">
        <f ca="1">Data!H490</f>
        <v/>
      </c>
      <c r="B490" s="99" t="str">
        <f ca="1">Data!I490</f>
        <v/>
      </c>
      <c r="C490" s="99" t="str">
        <f ca="1">Data!J490</f>
        <v/>
      </c>
      <c r="D490" s="99" t="str">
        <f ca="1">IF($C490="","",VLOOKUP($C490,projectList[],2,0))</f>
        <v/>
      </c>
      <c r="E490" s="99" t="str">
        <f ca="1">IF($C490="","",VLOOKUP($C490,projectList[],3,0))</f>
        <v/>
      </c>
      <c r="F490" s="99" t="str">
        <f ca="1">UPPER(IF($C490="","",
IF(OR($C490="DOWN",$C490="PARK",$C490="VACA",$C490="OFF",$C490="CC"),$C490,
IF($I490="","FULL LOAD OF ",IF(ISNUMBER($I490),$I490&amp;" TONS OF ","FULL LOAD OF "))&amp;
IF($J490="",VLOOKUP($C490,projectList[],4,0),$J490)&amp;
IF($K490="",""," - PO # "&amp;$K490)&amp;
IF($L490="",""," - "&amp;$L490)&amp;
IF($M490="",""," - LOT: "&amp;$M490)&amp;
IF($N490="","",", QTY: "&amp;$N490&amp;" TONS")&amp;
IF($O490="",""," - CONTACT: "&amp;$O490)
)))</f>
        <v/>
      </c>
      <c r="G490" s="99" t="str">
        <f ca="1">UPPER(IF($C490="","",IF($P490="",VLOOKUP($C490,projectList[],38,0) &amp; " " &amp; VLOOKUP($C490,projectList[],39,0) &amp; IF($F490="N/A",""," FL ") &amp;VLOOKUP($C490,projectList[],40,0),$P490)))</f>
        <v/>
      </c>
      <c r="H490" s="100" t="str">
        <f ca="1">IF($A490="","",VLOOKUP($C490,projectList[],5,0))</f>
        <v/>
      </c>
      <c r="I490" s="114"/>
      <c r="J490" s="68"/>
      <c r="K490" s="68"/>
      <c r="L490" s="68"/>
      <c r="M490" s="68"/>
      <c r="N490" s="68"/>
      <c r="O490" s="68"/>
      <c r="P490" s="68"/>
      <c r="Q490" s="38" t="str">
        <f ca="1">IF(generic[[#This Row],[JOB '#]]="","",VLOOKUP(generic[[#This Row],[JOB '#]],projectList[],4,0))</f>
        <v/>
      </c>
      <c r="T490"/>
    </row>
    <row r="491" spans="1:20" s="8" customFormat="1" ht="69.95" customHeight="1" x14ac:dyDescent="0.2">
      <c r="A491" s="99" t="str">
        <f ca="1">Data!H491</f>
        <v/>
      </c>
      <c r="B491" s="99" t="str">
        <f ca="1">Data!I491</f>
        <v/>
      </c>
      <c r="C491" s="99" t="str">
        <f ca="1">Data!J491</f>
        <v/>
      </c>
      <c r="D491" s="99" t="str">
        <f ca="1">IF($C491="","",VLOOKUP($C491,projectList[],2,0))</f>
        <v/>
      </c>
      <c r="E491" s="99" t="str">
        <f ca="1">IF($C491="","",VLOOKUP($C491,projectList[],3,0))</f>
        <v/>
      </c>
      <c r="F491" s="99" t="str">
        <f ca="1">UPPER(IF($C491="","",
IF(OR($C491="DOWN",$C491="PARK",$C491="VACA",$C491="OFF",$C491="CC"),$C491,
IF($I491="","FULL LOAD OF ",IF(ISNUMBER($I491),$I491&amp;" TONS OF ","FULL LOAD OF "))&amp;
IF($J491="",VLOOKUP($C491,projectList[],4,0),$J491)&amp;
IF($K491="",""," - PO # "&amp;$K491)&amp;
IF($L491="",""," - "&amp;$L491)&amp;
IF($M491="",""," - LOT: "&amp;$M491)&amp;
IF($N491="","",", QTY: "&amp;$N491&amp;" TONS")&amp;
IF($O491="",""," - CONTACT: "&amp;$O491)
)))</f>
        <v/>
      </c>
      <c r="G491" s="99" t="str">
        <f ca="1">UPPER(IF($C491="","",IF($P491="",VLOOKUP($C491,projectList[],38,0) &amp; " " &amp; VLOOKUP($C491,projectList[],39,0) &amp; IF($F491="N/A",""," FL ") &amp;VLOOKUP($C491,projectList[],40,0),$P491)))</f>
        <v/>
      </c>
      <c r="H491" s="100" t="str">
        <f ca="1">IF($A491="","",VLOOKUP($C491,projectList[],5,0))</f>
        <v/>
      </c>
      <c r="I491" s="114"/>
      <c r="J491" s="68"/>
      <c r="K491" s="68"/>
      <c r="L491" s="68"/>
      <c r="M491" s="68"/>
      <c r="N491" s="68"/>
      <c r="O491" s="68"/>
      <c r="P491" s="68"/>
      <c r="Q491" s="38" t="str">
        <f ca="1">IF(generic[[#This Row],[JOB '#]]="","",VLOOKUP(generic[[#This Row],[JOB '#]],projectList[],4,0))</f>
        <v/>
      </c>
      <c r="T491"/>
    </row>
    <row r="492" spans="1:20" s="8" customFormat="1" ht="69.95" customHeight="1" x14ac:dyDescent="0.2">
      <c r="A492" s="99" t="str">
        <f ca="1">Data!H492</f>
        <v/>
      </c>
      <c r="B492" s="99" t="str">
        <f ca="1">Data!I492</f>
        <v/>
      </c>
      <c r="C492" s="99" t="str">
        <f ca="1">Data!J492</f>
        <v/>
      </c>
      <c r="D492" s="99" t="str">
        <f ca="1">IF($C492="","",VLOOKUP($C492,projectList[],2,0))</f>
        <v/>
      </c>
      <c r="E492" s="99" t="str">
        <f ca="1">IF($C492="","",VLOOKUP($C492,projectList[],3,0))</f>
        <v/>
      </c>
      <c r="F492" s="99" t="str">
        <f ca="1">UPPER(IF($C492="","",
IF(OR($C492="DOWN",$C492="PARK",$C492="VACA",$C492="OFF",$C492="CC"),$C492,
IF($I492="","FULL LOAD OF ",IF(ISNUMBER($I492),$I492&amp;" TONS OF ","FULL LOAD OF "))&amp;
IF($J492="",VLOOKUP($C492,projectList[],4,0),$J492)&amp;
IF($K492="",""," - PO # "&amp;$K492)&amp;
IF($L492="",""," - "&amp;$L492)&amp;
IF($M492="",""," - LOT: "&amp;$M492)&amp;
IF($N492="","",", QTY: "&amp;$N492&amp;" TONS")&amp;
IF($O492="",""," - CONTACT: "&amp;$O492)
)))</f>
        <v/>
      </c>
      <c r="G492" s="99" t="str">
        <f ca="1">UPPER(IF($C492="","",IF($P492="",VLOOKUP($C492,projectList[],38,0) &amp; " " &amp; VLOOKUP($C492,projectList[],39,0) &amp; IF($F492="N/A",""," FL ") &amp;VLOOKUP($C492,projectList[],40,0),$P492)))</f>
        <v/>
      </c>
      <c r="H492" s="100" t="str">
        <f ca="1">IF($A492="","",VLOOKUP($C492,projectList[],5,0))</f>
        <v/>
      </c>
      <c r="I492" s="114"/>
      <c r="J492" s="68"/>
      <c r="K492" s="68"/>
      <c r="L492" s="68"/>
      <c r="M492" s="68"/>
      <c r="N492" s="68"/>
      <c r="O492" s="68"/>
      <c r="P492" s="68"/>
      <c r="Q492" s="38" t="str">
        <f ca="1">IF(generic[[#This Row],[JOB '#]]="","",VLOOKUP(generic[[#This Row],[JOB '#]],projectList[],4,0))</f>
        <v/>
      </c>
      <c r="T492"/>
    </row>
    <row r="493" spans="1:20" s="8" customFormat="1" ht="69.95" customHeight="1" x14ac:dyDescent="0.2">
      <c r="A493" s="99" t="str">
        <f ca="1">Data!H493</f>
        <v/>
      </c>
      <c r="B493" s="99" t="str">
        <f ca="1">Data!I493</f>
        <v/>
      </c>
      <c r="C493" s="99" t="str">
        <f ca="1">Data!J493</f>
        <v/>
      </c>
      <c r="D493" s="99" t="str">
        <f ca="1">IF($C493="","",VLOOKUP($C493,projectList[],2,0))</f>
        <v/>
      </c>
      <c r="E493" s="99" t="str">
        <f ca="1">IF($C493="","",VLOOKUP($C493,projectList[],3,0))</f>
        <v/>
      </c>
      <c r="F493" s="99" t="str">
        <f ca="1">UPPER(IF($C493="","",
IF(OR($C493="DOWN",$C493="PARK",$C493="VACA",$C493="OFF",$C493="CC"),$C493,
IF($I493="","FULL LOAD OF ",IF(ISNUMBER($I493),$I493&amp;" TONS OF ","FULL LOAD OF "))&amp;
IF($J493="",VLOOKUP($C493,projectList[],4,0),$J493)&amp;
IF($K493="",""," - PO # "&amp;$K493)&amp;
IF($L493="",""," - "&amp;$L493)&amp;
IF($M493="",""," - LOT: "&amp;$M493)&amp;
IF($N493="","",", QTY: "&amp;$N493&amp;" TONS")&amp;
IF($O493="",""," - CONTACT: "&amp;$O493)
)))</f>
        <v/>
      </c>
      <c r="G493" s="99" t="str">
        <f ca="1">UPPER(IF($C493="","",IF($P493="",VLOOKUP($C493,projectList[],38,0) &amp; " " &amp; VLOOKUP($C493,projectList[],39,0) &amp; IF($F493="N/A",""," FL ") &amp;VLOOKUP($C493,projectList[],40,0),$P493)))</f>
        <v/>
      </c>
      <c r="H493" s="100" t="str">
        <f ca="1">IF($A493="","",VLOOKUP($C493,projectList[],5,0))</f>
        <v/>
      </c>
      <c r="I493" s="114"/>
      <c r="J493" s="68"/>
      <c r="K493" s="68"/>
      <c r="L493" s="68"/>
      <c r="M493" s="68"/>
      <c r="N493" s="68"/>
      <c r="O493" s="68"/>
      <c r="P493" s="68"/>
      <c r="Q493" s="38" t="str">
        <f ca="1">IF(generic[[#This Row],[JOB '#]]="","",VLOOKUP(generic[[#This Row],[JOB '#]],projectList[],4,0))</f>
        <v/>
      </c>
      <c r="T493"/>
    </row>
    <row r="494" spans="1:20" s="8" customFormat="1" ht="69.95" customHeight="1" x14ac:dyDescent="0.2">
      <c r="A494" s="99" t="str">
        <f ca="1">Data!H494</f>
        <v/>
      </c>
      <c r="B494" s="99" t="str">
        <f ca="1">Data!I494</f>
        <v/>
      </c>
      <c r="C494" s="99" t="str">
        <f ca="1">Data!J494</f>
        <v/>
      </c>
      <c r="D494" s="99" t="str">
        <f ca="1">IF($C494="","",VLOOKUP($C494,projectList[],2,0))</f>
        <v/>
      </c>
      <c r="E494" s="99" t="str">
        <f ca="1">IF($C494="","",VLOOKUP($C494,projectList[],3,0))</f>
        <v/>
      </c>
      <c r="F494" s="99" t="str">
        <f ca="1">UPPER(IF($C494="","",
IF(OR($C494="DOWN",$C494="PARK",$C494="VACA",$C494="OFF",$C494="CC"),$C494,
IF($I494="","FULL LOAD OF ",IF(ISNUMBER($I494),$I494&amp;" TONS OF ","FULL LOAD OF "))&amp;
IF($J494="",VLOOKUP($C494,projectList[],4,0),$J494)&amp;
IF($K494="",""," - PO # "&amp;$K494)&amp;
IF($L494="",""," - "&amp;$L494)&amp;
IF($M494="",""," - LOT: "&amp;$M494)&amp;
IF($N494="","",", QTY: "&amp;$N494&amp;" TONS")&amp;
IF($O494="",""," - CONTACT: "&amp;$O494)
)))</f>
        <v/>
      </c>
      <c r="G494" s="99" t="str">
        <f ca="1">UPPER(IF($C494="","",IF($P494="",VLOOKUP($C494,projectList[],38,0) &amp; " " &amp; VLOOKUP($C494,projectList[],39,0) &amp; IF($F494="N/A",""," FL ") &amp;VLOOKUP($C494,projectList[],40,0),$P494)))</f>
        <v/>
      </c>
      <c r="H494" s="100" t="str">
        <f ca="1">IF($A494="","",VLOOKUP($C494,projectList[],5,0))</f>
        <v/>
      </c>
      <c r="I494" s="114"/>
      <c r="J494" s="68"/>
      <c r="K494" s="68"/>
      <c r="L494" s="68"/>
      <c r="M494" s="68"/>
      <c r="N494" s="68"/>
      <c r="O494" s="68"/>
      <c r="P494" s="68"/>
      <c r="Q494" s="38" t="str">
        <f ca="1">IF(generic[[#This Row],[JOB '#]]="","",VLOOKUP(generic[[#This Row],[JOB '#]],projectList[],4,0))</f>
        <v/>
      </c>
      <c r="T494"/>
    </row>
    <row r="495" spans="1:20" s="8" customFormat="1" ht="69.95" customHeight="1" x14ac:dyDescent="0.2">
      <c r="A495" s="99" t="str">
        <f ca="1">Data!H495</f>
        <v/>
      </c>
      <c r="B495" s="99" t="str">
        <f ca="1">Data!I495</f>
        <v/>
      </c>
      <c r="C495" s="99" t="str">
        <f ca="1">Data!J495</f>
        <v/>
      </c>
      <c r="D495" s="99" t="str">
        <f ca="1">IF($C495="","",VLOOKUP($C495,projectList[],2,0))</f>
        <v/>
      </c>
      <c r="E495" s="99" t="str">
        <f ca="1">IF($C495="","",VLOOKUP($C495,projectList[],3,0))</f>
        <v/>
      </c>
      <c r="F495" s="99" t="str">
        <f ca="1">UPPER(IF($C495="","",
IF(OR($C495="DOWN",$C495="PARK",$C495="VACA",$C495="OFF",$C495="CC"),$C495,
IF($I495="","FULL LOAD OF ",IF(ISNUMBER($I495),$I495&amp;" TONS OF ","FULL LOAD OF "))&amp;
IF($J495="",VLOOKUP($C495,projectList[],4,0),$J495)&amp;
IF($K495="",""," - PO # "&amp;$K495)&amp;
IF($L495="",""," - "&amp;$L495)&amp;
IF($M495="",""," - LOT: "&amp;$M495)&amp;
IF($N495="","",", QTY: "&amp;$N495&amp;" TONS")&amp;
IF($O495="",""," - CONTACT: "&amp;$O495)
)))</f>
        <v/>
      </c>
      <c r="G495" s="99" t="str">
        <f ca="1">UPPER(IF($C495="","",IF($P495="",VLOOKUP($C495,projectList[],38,0) &amp; " " &amp; VLOOKUP($C495,projectList[],39,0) &amp; IF($F495="N/A",""," FL ") &amp;VLOOKUP($C495,projectList[],40,0),$P495)))</f>
        <v/>
      </c>
      <c r="H495" s="100" t="str">
        <f ca="1">IF($A495="","",VLOOKUP($C495,projectList[],5,0))</f>
        <v/>
      </c>
      <c r="I495" s="114"/>
      <c r="J495" s="68"/>
      <c r="K495" s="68"/>
      <c r="L495" s="68"/>
      <c r="M495" s="68"/>
      <c r="N495" s="68"/>
      <c r="O495" s="68"/>
      <c r="P495" s="68"/>
      <c r="Q495" s="38" t="str">
        <f ca="1">IF(generic[[#This Row],[JOB '#]]="","",VLOOKUP(generic[[#This Row],[JOB '#]],projectList[],4,0))</f>
        <v/>
      </c>
      <c r="T495"/>
    </row>
    <row r="496" spans="1:20" s="8" customFormat="1" ht="69.95" customHeight="1" x14ac:dyDescent="0.2">
      <c r="A496" s="99" t="str">
        <f ca="1">Data!H496</f>
        <v/>
      </c>
      <c r="B496" s="99" t="str">
        <f ca="1">Data!I496</f>
        <v/>
      </c>
      <c r="C496" s="99" t="str">
        <f ca="1">Data!J496</f>
        <v/>
      </c>
      <c r="D496" s="99" t="str">
        <f ca="1">IF($C496="","",VLOOKUP($C496,projectList[],2,0))</f>
        <v/>
      </c>
      <c r="E496" s="99" t="str">
        <f ca="1">IF($C496="","",VLOOKUP($C496,projectList[],3,0))</f>
        <v/>
      </c>
      <c r="F496" s="99" t="str">
        <f ca="1">UPPER(IF($C496="","",
IF(OR($C496="DOWN",$C496="PARK",$C496="VACA",$C496="OFF",$C496="CC"),$C496,
IF($I496="","FULL LOAD OF ",IF(ISNUMBER($I496),$I496&amp;" TONS OF ","FULL LOAD OF "))&amp;
IF($J496="",VLOOKUP($C496,projectList[],4,0),$J496)&amp;
IF($K496="",""," - PO # "&amp;$K496)&amp;
IF($L496="",""," - "&amp;$L496)&amp;
IF($M496="",""," - LOT: "&amp;$M496)&amp;
IF($N496="","",", QTY: "&amp;$N496&amp;" TONS")&amp;
IF($O496="",""," - CONTACT: "&amp;$O496)
)))</f>
        <v/>
      </c>
      <c r="G496" s="99" t="str">
        <f ca="1">UPPER(IF($C496="","",IF($P496="",VLOOKUP($C496,projectList[],38,0) &amp; " " &amp; VLOOKUP($C496,projectList[],39,0) &amp; IF($F496="N/A",""," FL ") &amp;VLOOKUP($C496,projectList[],40,0),$P496)))</f>
        <v/>
      </c>
      <c r="H496" s="100" t="str">
        <f ca="1">IF($A496="","",VLOOKUP($C496,projectList[],5,0))</f>
        <v/>
      </c>
      <c r="I496" s="114"/>
      <c r="J496" s="68"/>
      <c r="K496" s="68"/>
      <c r="L496" s="68"/>
      <c r="M496" s="68"/>
      <c r="N496" s="68"/>
      <c r="O496" s="68"/>
      <c r="P496" s="68"/>
      <c r="Q496" s="38" t="str">
        <f ca="1">IF(generic[[#This Row],[JOB '#]]="","",VLOOKUP(generic[[#This Row],[JOB '#]],projectList[],4,0))</f>
        <v/>
      </c>
      <c r="T496"/>
    </row>
    <row r="497" spans="1:20" s="8" customFormat="1" ht="69.95" customHeight="1" x14ac:dyDescent="0.2">
      <c r="A497" s="99" t="str">
        <f ca="1">Data!H497</f>
        <v/>
      </c>
      <c r="B497" s="99" t="str">
        <f ca="1">Data!I497</f>
        <v/>
      </c>
      <c r="C497" s="99" t="str">
        <f ca="1">Data!J497</f>
        <v/>
      </c>
      <c r="D497" s="99" t="str">
        <f ca="1">IF($C497="","",VLOOKUP($C497,projectList[],2,0))</f>
        <v/>
      </c>
      <c r="E497" s="99" t="str">
        <f ca="1">IF($C497="","",VLOOKUP($C497,projectList[],3,0))</f>
        <v/>
      </c>
      <c r="F497" s="99" t="str">
        <f ca="1">UPPER(IF($C497="","",
IF(OR($C497="DOWN",$C497="PARK",$C497="VACA",$C497="OFF",$C497="CC"),$C497,
IF($I497="","FULL LOAD OF ",IF(ISNUMBER($I497),$I497&amp;" TONS OF ","FULL LOAD OF "))&amp;
IF($J497="",VLOOKUP($C497,projectList[],4,0),$J497)&amp;
IF($K497="",""," - PO # "&amp;$K497)&amp;
IF($L497="",""," - "&amp;$L497)&amp;
IF($M497="",""," - LOT: "&amp;$M497)&amp;
IF($N497="","",", QTY: "&amp;$N497&amp;" TONS")&amp;
IF($O497="",""," - CONTACT: "&amp;$O497)
)))</f>
        <v/>
      </c>
      <c r="G497" s="99" t="str">
        <f ca="1">UPPER(IF($C497="","",IF($P497="",VLOOKUP($C497,projectList[],38,0) &amp; " " &amp; VLOOKUP($C497,projectList[],39,0) &amp; IF($F497="N/A",""," FL ") &amp;VLOOKUP($C497,projectList[],40,0),$P497)))</f>
        <v/>
      </c>
      <c r="H497" s="100" t="str">
        <f ca="1">IF($A497="","",VLOOKUP($C497,projectList[],5,0))</f>
        <v/>
      </c>
      <c r="I497" s="114"/>
      <c r="J497" s="68"/>
      <c r="K497" s="68"/>
      <c r="L497" s="68"/>
      <c r="M497" s="68"/>
      <c r="N497" s="68"/>
      <c r="O497" s="68"/>
      <c r="P497" s="68"/>
      <c r="Q497" s="38" t="str">
        <f ca="1">IF(generic[[#This Row],[JOB '#]]="","",VLOOKUP(generic[[#This Row],[JOB '#]],projectList[],4,0))</f>
        <v/>
      </c>
      <c r="T497"/>
    </row>
    <row r="498" spans="1:20" s="8" customFormat="1" ht="69.95" customHeight="1" x14ac:dyDescent="0.2">
      <c r="A498" s="99" t="str">
        <f ca="1">Data!H498</f>
        <v/>
      </c>
      <c r="B498" s="99" t="str">
        <f ca="1">Data!I498</f>
        <v/>
      </c>
      <c r="C498" s="99" t="str">
        <f ca="1">Data!J498</f>
        <v/>
      </c>
      <c r="D498" s="99" t="str">
        <f ca="1">IF($C498="","",VLOOKUP($C498,projectList[],2,0))</f>
        <v/>
      </c>
      <c r="E498" s="99" t="str">
        <f ca="1">IF($C498="","",VLOOKUP($C498,projectList[],3,0))</f>
        <v/>
      </c>
      <c r="F498" s="99" t="str">
        <f ca="1">UPPER(IF($C498="","",
IF(OR($C498="DOWN",$C498="PARK",$C498="VACA",$C498="OFF",$C498="CC"),$C498,
IF($I498="","FULL LOAD OF ",IF(ISNUMBER($I498),$I498&amp;" TONS OF ","FULL LOAD OF "))&amp;
IF($J498="",VLOOKUP($C498,projectList[],4,0),$J498)&amp;
IF($K498="",""," - PO # "&amp;$K498)&amp;
IF($L498="",""," - "&amp;$L498)&amp;
IF($M498="",""," - LOT: "&amp;$M498)&amp;
IF($N498="","",", QTY: "&amp;$N498&amp;" TONS")&amp;
IF($O498="",""," - CONTACT: "&amp;$O498)
)))</f>
        <v/>
      </c>
      <c r="G498" s="99" t="str">
        <f ca="1">UPPER(IF($C498="","",IF($P498="",VLOOKUP($C498,projectList[],38,0) &amp; " " &amp; VLOOKUP($C498,projectList[],39,0) &amp; IF($F498="N/A",""," FL ") &amp;VLOOKUP($C498,projectList[],40,0),$P498)))</f>
        <v/>
      </c>
      <c r="H498" s="100" t="str">
        <f ca="1">IF($A498="","",VLOOKUP($C498,projectList[],5,0))</f>
        <v/>
      </c>
      <c r="I498" s="114"/>
      <c r="J498" s="68"/>
      <c r="K498" s="68"/>
      <c r="L498" s="68"/>
      <c r="M498" s="68"/>
      <c r="N498" s="68"/>
      <c r="O498" s="68"/>
      <c r="P498" s="68"/>
      <c r="Q498" s="38" t="str">
        <f ca="1">IF(generic[[#This Row],[JOB '#]]="","",VLOOKUP(generic[[#This Row],[JOB '#]],projectList[],4,0))</f>
        <v/>
      </c>
      <c r="T498"/>
    </row>
    <row r="499" spans="1:20" s="8" customFormat="1" ht="69.95" customHeight="1" x14ac:dyDescent="0.2">
      <c r="A499" s="99" t="str">
        <f ca="1">Data!H499</f>
        <v/>
      </c>
      <c r="B499" s="99" t="str">
        <f ca="1">Data!I499</f>
        <v/>
      </c>
      <c r="C499" s="99" t="str">
        <f ca="1">Data!J499</f>
        <v/>
      </c>
      <c r="D499" s="99" t="str">
        <f ca="1">IF($C499="","",VLOOKUP($C499,projectList[],2,0))</f>
        <v/>
      </c>
      <c r="E499" s="99" t="str">
        <f ca="1">IF($C499="","",VLOOKUP($C499,projectList[],3,0))</f>
        <v/>
      </c>
      <c r="F499" s="99" t="str">
        <f ca="1">UPPER(IF($C499="","",
IF(OR($C499="DOWN",$C499="PARK",$C499="VACA",$C499="OFF",$C499="CC"),$C499,
IF($I499="","FULL LOAD OF ",IF(ISNUMBER($I499),$I499&amp;" TONS OF ","FULL LOAD OF "))&amp;
IF($J499="",VLOOKUP($C499,projectList[],4,0),$J499)&amp;
IF($K499="",""," - PO # "&amp;$K499)&amp;
IF($L499="",""," - "&amp;$L499)&amp;
IF($M499="",""," - LOT: "&amp;$M499)&amp;
IF($N499="","",", QTY: "&amp;$N499&amp;" TONS")&amp;
IF($O499="",""," - CONTACT: "&amp;$O499)
)))</f>
        <v/>
      </c>
      <c r="G499" s="99" t="str">
        <f ca="1">UPPER(IF($C499="","",IF($P499="",VLOOKUP($C499,projectList[],38,0) &amp; " " &amp; VLOOKUP($C499,projectList[],39,0) &amp; IF($F499="N/A",""," FL ") &amp;VLOOKUP($C499,projectList[],40,0),$P499)))</f>
        <v/>
      </c>
      <c r="H499" s="100" t="str">
        <f ca="1">IF($A499="","",VLOOKUP($C499,projectList[],5,0))</f>
        <v/>
      </c>
      <c r="I499" s="114"/>
      <c r="J499" s="68"/>
      <c r="K499" s="68"/>
      <c r="L499" s="68"/>
      <c r="M499" s="68"/>
      <c r="N499" s="68"/>
      <c r="O499" s="68"/>
      <c r="P499" s="68"/>
      <c r="Q499" s="38" t="str">
        <f ca="1">IF(generic[[#This Row],[JOB '#]]="","",VLOOKUP(generic[[#This Row],[JOB '#]],projectList[],4,0))</f>
        <v/>
      </c>
      <c r="T499"/>
    </row>
    <row r="500" spans="1:20" s="8" customFormat="1" ht="69.95" customHeight="1" x14ac:dyDescent="0.2">
      <c r="A500" s="99" t="str">
        <f ca="1">Data!H500</f>
        <v/>
      </c>
      <c r="B500" s="99" t="str">
        <f ca="1">Data!I500</f>
        <v/>
      </c>
      <c r="C500" s="99" t="str">
        <f ca="1">Data!J500</f>
        <v/>
      </c>
      <c r="D500" s="99" t="str">
        <f ca="1">IF($C500="","",VLOOKUP($C500,projectList[],2,0))</f>
        <v/>
      </c>
      <c r="E500" s="99" t="str">
        <f ca="1">IF($C500="","",VLOOKUP($C500,projectList[],3,0))</f>
        <v/>
      </c>
      <c r="F500" s="99" t="str">
        <f ca="1">UPPER(IF($C500="","",
IF(OR($C500="DOWN",$C500="PARK",$C500="VACA",$C500="OFF",$C500="CC"),$C500,
IF($I500="","FULL LOAD OF ",IF(ISNUMBER($I500),$I500&amp;" TONS OF ","FULL LOAD OF "))&amp;
IF($J500="",VLOOKUP($C500,projectList[],4,0),$J500)&amp;
IF($K500="",""," - PO # "&amp;$K500)&amp;
IF($L500="",""," - "&amp;$L500)&amp;
IF($M500="",""," - LOT: "&amp;$M500)&amp;
IF($N500="","",", QTY: "&amp;$N500&amp;" TONS")&amp;
IF($O500="",""," - CONTACT: "&amp;$O500)
)))</f>
        <v/>
      </c>
      <c r="G500" s="99" t="str">
        <f ca="1">UPPER(IF($C500="","",IF($P500="",VLOOKUP($C500,projectList[],38,0) &amp; " " &amp; VLOOKUP($C500,projectList[],39,0) &amp; IF($F500="N/A",""," FL ") &amp;VLOOKUP($C500,projectList[],40,0),$P500)))</f>
        <v/>
      </c>
      <c r="H500" s="100" t="str">
        <f ca="1">IF($A500="","",VLOOKUP($C500,projectList[],5,0))</f>
        <v/>
      </c>
      <c r="I500" s="114"/>
      <c r="J500" s="68"/>
      <c r="K500" s="68"/>
      <c r="L500" s="68"/>
      <c r="M500" s="68"/>
      <c r="N500" s="68"/>
      <c r="O500" s="68"/>
      <c r="P500" s="68"/>
      <c r="Q500" s="38" t="str">
        <f ca="1">IF(generic[[#This Row],[JOB '#]]="","",VLOOKUP(generic[[#This Row],[JOB '#]],projectList[],4,0))</f>
        <v/>
      </c>
      <c r="T500"/>
    </row>
    <row r="501" spans="1:20" ht="18" customHeight="1" x14ac:dyDescent="0.2">
      <c r="I501" s="12"/>
      <c r="J501" s="12"/>
      <c r="K501" s="12"/>
      <c r="L501" s="12"/>
      <c r="M501" s="12"/>
      <c r="N501" s="12"/>
      <c r="O501" s="12"/>
      <c r="P501" s="12"/>
    </row>
    <row r="502" spans="1:20" ht="18" customHeight="1" x14ac:dyDescent="0.2">
      <c r="I502" s="12"/>
      <c r="J502" s="12"/>
      <c r="K502" s="12"/>
      <c r="L502" s="12"/>
      <c r="M502" s="12"/>
      <c r="N502" s="12"/>
      <c r="O502" s="12"/>
      <c r="P502" s="12"/>
    </row>
    <row r="503" spans="1:20" ht="18" customHeight="1" x14ac:dyDescent="0.2">
      <c r="I503" s="12"/>
      <c r="J503" s="12"/>
      <c r="K503" s="12"/>
      <c r="L503" s="12"/>
      <c r="M503" s="12"/>
      <c r="N503" s="12"/>
      <c r="O503" s="12"/>
      <c r="P503" s="12"/>
    </row>
    <row r="504" spans="1:20" ht="18" customHeight="1" x14ac:dyDescent="0.2">
      <c r="I504" s="12"/>
      <c r="J504" s="12"/>
      <c r="K504" s="12"/>
      <c r="L504" s="12"/>
      <c r="M504" s="12"/>
      <c r="N504" s="12"/>
      <c r="O504" s="12"/>
      <c r="P504" s="12"/>
    </row>
    <row r="505" spans="1:20" ht="18" customHeight="1" x14ac:dyDescent="0.2">
      <c r="I505" s="12"/>
      <c r="J505" s="12"/>
      <c r="K505" s="12"/>
      <c r="L505" s="12"/>
      <c r="M505" s="12"/>
      <c r="N505" s="12"/>
      <c r="O505" s="12"/>
      <c r="P505" s="12"/>
    </row>
    <row r="506" spans="1:20" ht="18" customHeight="1" x14ac:dyDescent="0.2">
      <c r="I506" s="12"/>
      <c r="J506" s="12"/>
      <c r="K506" s="12"/>
      <c r="L506" s="12"/>
      <c r="M506" s="12"/>
      <c r="N506" s="12"/>
      <c r="O506" s="12"/>
      <c r="P506" s="12"/>
    </row>
    <row r="507" spans="1:20" ht="18" customHeight="1" x14ac:dyDescent="0.2">
      <c r="I507" s="12"/>
      <c r="J507" s="12"/>
      <c r="K507" s="12"/>
      <c r="L507" s="12"/>
      <c r="M507" s="12"/>
      <c r="N507" s="12"/>
      <c r="O507" s="12"/>
      <c r="P507" s="12"/>
    </row>
    <row r="508" spans="1:20" ht="18" customHeight="1" x14ac:dyDescent="0.2">
      <c r="I508" s="12"/>
      <c r="J508" s="12"/>
      <c r="K508" s="12"/>
      <c r="L508" s="12"/>
      <c r="M508" s="12"/>
      <c r="N508" s="12"/>
      <c r="O508" s="12"/>
      <c r="P508" s="12"/>
    </row>
    <row r="509" spans="1:20" ht="18" customHeight="1" x14ac:dyDescent="0.2">
      <c r="I509" s="12"/>
      <c r="J509" s="12"/>
      <c r="K509" s="12"/>
      <c r="L509" s="12"/>
      <c r="M509" s="12"/>
      <c r="N509" s="12"/>
      <c r="O509" s="12"/>
      <c r="P509" s="12"/>
    </row>
    <row r="510" spans="1:20" ht="18" customHeight="1" x14ac:dyDescent="0.2">
      <c r="I510" s="12"/>
      <c r="J510" s="12"/>
      <c r="K510" s="12"/>
      <c r="L510" s="12"/>
      <c r="M510" s="12"/>
      <c r="N510" s="12"/>
      <c r="O510" s="12"/>
      <c r="P510" s="12"/>
    </row>
    <row r="511" spans="1:20" ht="18" customHeight="1" x14ac:dyDescent="0.2">
      <c r="I511" s="12"/>
      <c r="J511" s="12"/>
      <c r="K511" s="12"/>
      <c r="L511" s="12"/>
      <c r="M511" s="12"/>
      <c r="N511" s="12"/>
      <c r="O511" s="12"/>
      <c r="P511" s="12"/>
    </row>
    <row r="512" spans="1:20" ht="18" customHeight="1" x14ac:dyDescent="0.2">
      <c r="I512" s="12"/>
      <c r="J512" s="12"/>
      <c r="K512" s="12"/>
      <c r="L512" s="12"/>
      <c r="M512" s="12"/>
      <c r="N512" s="12"/>
      <c r="O512" s="12"/>
      <c r="P512" s="12"/>
    </row>
    <row r="513" spans="9:16" ht="18" customHeight="1" x14ac:dyDescent="0.2">
      <c r="I513" s="12"/>
      <c r="J513" s="12"/>
      <c r="K513" s="12"/>
      <c r="L513" s="12"/>
      <c r="M513" s="12"/>
      <c r="N513" s="12"/>
      <c r="O513" s="12"/>
      <c r="P513" s="12"/>
    </row>
    <row r="514" spans="9:16" ht="18" customHeight="1" x14ac:dyDescent="0.2">
      <c r="I514" s="12"/>
      <c r="J514" s="12"/>
      <c r="K514" s="12"/>
      <c r="L514" s="12"/>
      <c r="M514" s="12"/>
      <c r="N514" s="12"/>
      <c r="O514" s="12"/>
      <c r="P514" s="12"/>
    </row>
    <row r="515" spans="9:16" ht="18" customHeight="1" x14ac:dyDescent="0.2">
      <c r="I515" s="12"/>
      <c r="J515" s="12"/>
      <c r="K515" s="12"/>
      <c r="L515" s="12"/>
      <c r="M515" s="12"/>
      <c r="N515" s="12"/>
      <c r="O515" s="12"/>
      <c r="P515" s="12"/>
    </row>
    <row r="516" spans="9:16" ht="18" customHeight="1" x14ac:dyDescent="0.2">
      <c r="I516" s="12"/>
      <c r="J516" s="12"/>
      <c r="K516" s="12"/>
      <c r="L516" s="12"/>
      <c r="M516" s="12"/>
      <c r="N516" s="12"/>
      <c r="O516" s="12"/>
      <c r="P516" s="12"/>
    </row>
    <row r="517" spans="9:16" ht="18" customHeight="1" x14ac:dyDescent="0.2">
      <c r="I517" s="12"/>
      <c r="J517" s="12"/>
      <c r="K517" s="12"/>
      <c r="L517" s="12"/>
      <c r="M517" s="12"/>
      <c r="N517" s="12"/>
      <c r="O517" s="12"/>
      <c r="P517" s="12"/>
    </row>
    <row r="518" spans="9:16" ht="18" customHeight="1" x14ac:dyDescent="0.2">
      <c r="I518" s="12"/>
      <c r="J518" s="12"/>
      <c r="K518" s="12"/>
      <c r="L518" s="12"/>
      <c r="M518" s="12"/>
      <c r="N518" s="12"/>
      <c r="O518" s="12"/>
      <c r="P518" s="12"/>
    </row>
    <row r="519" spans="9:16" ht="18" customHeight="1" x14ac:dyDescent="0.2">
      <c r="I519" s="12"/>
      <c r="J519" s="12"/>
      <c r="K519" s="12"/>
      <c r="L519" s="12"/>
      <c r="M519" s="12"/>
      <c r="N519" s="12"/>
      <c r="O519" s="12"/>
      <c r="P519" s="12"/>
    </row>
    <row r="520" spans="9:16" ht="18" customHeight="1" x14ac:dyDescent="0.2">
      <c r="I520" s="12"/>
      <c r="J520" s="12"/>
      <c r="K520" s="12"/>
      <c r="L520" s="12"/>
      <c r="M520" s="12"/>
      <c r="N520" s="12"/>
      <c r="O520" s="12"/>
      <c r="P520" s="12"/>
    </row>
    <row r="521" spans="9:16" ht="18" customHeight="1" x14ac:dyDescent="0.2">
      <c r="I521" s="12"/>
      <c r="J521" s="12"/>
      <c r="K521" s="12"/>
      <c r="L521" s="12"/>
      <c r="M521" s="12"/>
      <c r="N521" s="12"/>
      <c r="O521" s="12"/>
      <c r="P521" s="12"/>
    </row>
    <row r="522" spans="9:16" ht="18" customHeight="1" x14ac:dyDescent="0.2">
      <c r="I522" s="12"/>
      <c r="J522" s="12"/>
      <c r="K522" s="12"/>
      <c r="L522" s="12"/>
      <c r="M522" s="12"/>
      <c r="N522" s="12"/>
      <c r="O522" s="12"/>
      <c r="P522" s="12"/>
    </row>
    <row r="523" spans="9:16" ht="18" customHeight="1" x14ac:dyDescent="0.2">
      <c r="I523" s="12"/>
      <c r="J523" s="12"/>
      <c r="K523" s="12"/>
      <c r="L523" s="12"/>
      <c r="M523" s="12"/>
      <c r="N523" s="12"/>
      <c r="O523" s="12"/>
      <c r="P523" s="12"/>
    </row>
    <row r="524" spans="9:16" ht="18" customHeight="1" x14ac:dyDescent="0.2">
      <c r="I524" s="12"/>
      <c r="J524" s="12"/>
      <c r="K524" s="12"/>
      <c r="L524" s="12"/>
      <c r="M524" s="12"/>
      <c r="N524" s="12"/>
      <c r="O524" s="12"/>
      <c r="P524" s="12"/>
    </row>
    <row r="525" spans="9:16" ht="18" customHeight="1" x14ac:dyDescent="0.2">
      <c r="I525" s="12"/>
      <c r="J525" s="12"/>
      <c r="K525" s="12"/>
      <c r="L525" s="12"/>
      <c r="M525" s="12"/>
      <c r="N525" s="12"/>
      <c r="O525" s="12"/>
      <c r="P525" s="12"/>
    </row>
    <row r="526" spans="9:16" ht="18" customHeight="1" x14ac:dyDescent="0.2">
      <c r="I526" s="12"/>
      <c r="J526" s="12"/>
      <c r="K526" s="12"/>
      <c r="L526" s="12"/>
      <c r="M526" s="12"/>
      <c r="N526" s="12"/>
      <c r="O526" s="12"/>
      <c r="P526" s="12"/>
    </row>
    <row r="527" spans="9:16" ht="18" customHeight="1" x14ac:dyDescent="0.2">
      <c r="I527" s="12"/>
      <c r="J527" s="12"/>
      <c r="K527" s="12"/>
      <c r="L527" s="12"/>
      <c r="M527" s="12"/>
      <c r="N527" s="12"/>
      <c r="O527" s="12"/>
      <c r="P527" s="12"/>
    </row>
    <row r="528" spans="9:16" ht="18" customHeight="1" x14ac:dyDescent="0.2">
      <c r="I528" s="12"/>
      <c r="J528" s="12"/>
      <c r="K528" s="12"/>
      <c r="L528" s="12"/>
      <c r="M528" s="12"/>
      <c r="N528" s="12"/>
      <c r="O528" s="12"/>
      <c r="P528" s="12"/>
    </row>
    <row r="529" spans="9:16" ht="18" customHeight="1" x14ac:dyDescent="0.2">
      <c r="I529" s="12"/>
      <c r="J529" s="12"/>
      <c r="K529" s="12"/>
      <c r="L529" s="12"/>
      <c r="M529" s="12"/>
      <c r="N529" s="12"/>
      <c r="O529" s="12"/>
      <c r="P529" s="12"/>
    </row>
    <row r="530" spans="9:16" ht="18" customHeight="1" x14ac:dyDescent="0.2">
      <c r="I530" s="12"/>
      <c r="J530" s="12"/>
      <c r="K530" s="12"/>
      <c r="L530" s="12"/>
      <c r="M530" s="12"/>
      <c r="N530" s="12"/>
      <c r="O530" s="12"/>
      <c r="P530" s="12"/>
    </row>
    <row r="531" spans="9:16" ht="18" customHeight="1" x14ac:dyDescent="0.2">
      <c r="I531" s="12"/>
      <c r="J531" s="12"/>
      <c r="K531" s="12"/>
      <c r="L531" s="12"/>
      <c r="M531" s="12"/>
      <c r="N531" s="12"/>
      <c r="O531" s="12"/>
      <c r="P531" s="12"/>
    </row>
    <row r="532" spans="9:16" ht="18" customHeight="1" x14ac:dyDescent="0.2">
      <c r="I532" s="12"/>
      <c r="J532" s="12"/>
      <c r="K532" s="12"/>
      <c r="L532" s="12"/>
      <c r="M532" s="12"/>
      <c r="N532" s="12"/>
      <c r="O532" s="12"/>
      <c r="P532" s="12"/>
    </row>
    <row r="533" spans="9:16" ht="18" customHeight="1" x14ac:dyDescent="0.2">
      <c r="I533" s="12"/>
      <c r="J533" s="12"/>
      <c r="K533" s="12"/>
      <c r="L533" s="12"/>
      <c r="M533" s="12"/>
      <c r="N533" s="12"/>
      <c r="O533" s="12"/>
      <c r="P533" s="12"/>
    </row>
    <row r="534" spans="9:16" ht="18" customHeight="1" x14ac:dyDescent="0.2">
      <c r="I534" s="12"/>
      <c r="J534" s="12"/>
      <c r="K534" s="12"/>
      <c r="L534" s="12"/>
      <c r="M534" s="12"/>
      <c r="N534" s="12"/>
      <c r="O534" s="12"/>
      <c r="P534" s="12"/>
    </row>
    <row r="535" spans="9:16" ht="18" customHeight="1" x14ac:dyDescent="0.2">
      <c r="I535" s="12"/>
      <c r="J535" s="12"/>
      <c r="K535" s="12"/>
      <c r="L535" s="12"/>
      <c r="M535" s="12"/>
      <c r="N535" s="12"/>
      <c r="O535" s="12"/>
      <c r="P535" s="12"/>
    </row>
    <row r="536" spans="9:16" ht="18" customHeight="1" x14ac:dyDescent="0.2">
      <c r="I536" s="12"/>
      <c r="J536" s="12"/>
      <c r="K536" s="12"/>
      <c r="L536" s="12"/>
      <c r="M536" s="12"/>
      <c r="N536" s="12"/>
      <c r="O536" s="12"/>
      <c r="P536" s="12"/>
    </row>
    <row r="537" spans="9:16" ht="18" customHeight="1" x14ac:dyDescent="0.2">
      <c r="I537" s="12"/>
      <c r="J537" s="12"/>
      <c r="K537" s="12"/>
      <c r="L537" s="12"/>
      <c r="M537" s="12"/>
      <c r="N537" s="12"/>
      <c r="O537" s="12"/>
      <c r="P537" s="12"/>
    </row>
    <row r="538" spans="9:16" ht="18" customHeight="1" x14ac:dyDescent="0.2">
      <c r="I538" s="12"/>
      <c r="J538" s="12"/>
      <c r="K538" s="12"/>
      <c r="L538" s="12"/>
      <c r="M538" s="12"/>
      <c r="N538" s="12"/>
      <c r="O538" s="12"/>
      <c r="P538" s="12"/>
    </row>
    <row r="539" spans="9:16" ht="18" customHeight="1" x14ac:dyDescent="0.2">
      <c r="I539" s="12"/>
      <c r="J539" s="12"/>
      <c r="K539" s="12"/>
      <c r="L539" s="12"/>
      <c r="M539" s="12"/>
      <c r="N539" s="12"/>
      <c r="O539" s="12"/>
      <c r="P539" s="12"/>
    </row>
    <row r="540" spans="9:16" ht="18" customHeight="1" x14ac:dyDescent="0.2">
      <c r="I540" s="12"/>
      <c r="J540" s="12"/>
      <c r="K540" s="12"/>
      <c r="L540" s="12"/>
      <c r="M540" s="12"/>
      <c r="N540" s="12"/>
      <c r="O540" s="12"/>
      <c r="P540" s="12"/>
    </row>
    <row r="541" spans="9:16" ht="18" customHeight="1" x14ac:dyDescent="0.2">
      <c r="I541" s="12"/>
      <c r="J541" s="12"/>
      <c r="K541" s="12"/>
      <c r="L541" s="12"/>
      <c r="M541" s="12"/>
      <c r="N541" s="12"/>
      <c r="O541" s="12"/>
      <c r="P541" s="12"/>
    </row>
    <row r="542" spans="9:16" ht="18" customHeight="1" x14ac:dyDescent="0.2">
      <c r="I542" s="12"/>
      <c r="J542" s="12"/>
      <c r="K542" s="12"/>
      <c r="L542" s="12"/>
      <c r="M542" s="12"/>
      <c r="N542" s="12"/>
      <c r="O542" s="12"/>
      <c r="P542" s="12"/>
    </row>
    <row r="543" spans="9:16" ht="18" customHeight="1" x14ac:dyDescent="0.2">
      <c r="I543" s="12"/>
      <c r="J543" s="12"/>
      <c r="K543" s="12"/>
      <c r="L543" s="12"/>
      <c r="M543" s="12"/>
      <c r="N543" s="12"/>
      <c r="O543" s="12"/>
      <c r="P543" s="12"/>
    </row>
    <row r="544" spans="9:16" ht="18" customHeight="1" x14ac:dyDescent="0.2">
      <c r="I544" s="12"/>
      <c r="J544" s="12"/>
      <c r="K544" s="12"/>
      <c r="L544" s="12"/>
      <c r="M544" s="12"/>
      <c r="N544" s="12"/>
      <c r="O544" s="12"/>
      <c r="P544" s="12"/>
    </row>
    <row r="545" spans="9:16" ht="18" customHeight="1" x14ac:dyDescent="0.2">
      <c r="I545" s="12"/>
      <c r="J545" s="12"/>
      <c r="K545" s="12"/>
      <c r="L545" s="12"/>
      <c r="M545" s="12"/>
      <c r="N545" s="12"/>
      <c r="O545" s="12"/>
      <c r="P545" s="12"/>
    </row>
    <row r="546" spans="9:16" ht="18" customHeight="1" x14ac:dyDescent="0.2">
      <c r="I546" s="12"/>
      <c r="J546" s="12"/>
      <c r="K546" s="12"/>
      <c r="L546" s="12"/>
      <c r="M546" s="12"/>
      <c r="N546" s="12"/>
      <c r="O546" s="12"/>
      <c r="P546" s="12"/>
    </row>
    <row r="547" spans="9:16" ht="18" customHeight="1" x14ac:dyDescent="0.2">
      <c r="I547" s="12"/>
      <c r="J547" s="12"/>
      <c r="K547" s="12"/>
      <c r="L547" s="12"/>
      <c r="M547" s="12"/>
      <c r="N547" s="12"/>
      <c r="O547" s="12"/>
      <c r="P547" s="12"/>
    </row>
    <row r="548" spans="9:16" ht="18" customHeight="1" x14ac:dyDescent="0.2">
      <c r="I548" s="12"/>
      <c r="J548" s="12"/>
      <c r="K548" s="12"/>
      <c r="L548" s="12"/>
      <c r="M548" s="12"/>
      <c r="N548" s="12"/>
      <c r="O548" s="12"/>
      <c r="P548" s="12"/>
    </row>
    <row r="549" spans="9:16" ht="18" customHeight="1" x14ac:dyDescent="0.2">
      <c r="I549" s="12"/>
      <c r="J549" s="12"/>
      <c r="K549" s="12"/>
      <c r="L549" s="12"/>
      <c r="M549" s="12"/>
      <c r="N549" s="12"/>
      <c r="O549" s="12"/>
      <c r="P549" s="12"/>
    </row>
    <row r="550" spans="9:16" ht="18" customHeight="1" x14ac:dyDescent="0.2">
      <c r="I550" s="12"/>
      <c r="J550" s="12"/>
      <c r="K550" s="12"/>
      <c r="L550" s="12"/>
      <c r="M550" s="12"/>
      <c r="N550" s="12"/>
      <c r="O550" s="12"/>
      <c r="P550" s="12"/>
    </row>
    <row r="551" spans="9:16" ht="18" customHeight="1" x14ac:dyDescent="0.2">
      <c r="I551" s="12"/>
      <c r="J551" s="12"/>
      <c r="K551" s="12"/>
      <c r="L551" s="12"/>
      <c r="M551" s="12"/>
      <c r="N551" s="12"/>
      <c r="O551" s="12"/>
      <c r="P551" s="12"/>
    </row>
    <row r="552" spans="9:16" ht="18" customHeight="1" x14ac:dyDescent="0.2">
      <c r="I552" s="12"/>
      <c r="J552" s="12"/>
      <c r="K552" s="12"/>
      <c r="L552" s="12"/>
      <c r="M552" s="12"/>
      <c r="N552" s="12"/>
      <c r="O552" s="12"/>
      <c r="P552" s="12"/>
    </row>
    <row r="553" spans="9:16" ht="18" customHeight="1" x14ac:dyDescent="0.2">
      <c r="I553" s="12"/>
      <c r="J553" s="12"/>
      <c r="K553" s="12"/>
      <c r="L553" s="12"/>
      <c r="M553" s="12"/>
      <c r="N553" s="12"/>
      <c r="O553" s="12"/>
      <c r="P553" s="12"/>
    </row>
    <row r="554" spans="9:16" ht="18" customHeight="1" x14ac:dyDescent="0.2">
      <c r="I554" s="12"/>
      <c r="J554" s="12"/>
      <c r="K554" s="12"/>
      <c r="L554" s="12"/>
      <c r="M554" s="12"/>
      <c r="N554" s="12"/>
      <c r="O554" s="12"/>
      <c r="P554" s="12"/>
    </row>
    <row r="555" spans="9:16" ht="18" customHeight="1" x14ac:dyDescent="0.2">
      <c r="I555" s="12"/>
      <c r="J555" s="12"/>
      <c r="K555" s="12"/>
      <c r="L555" s="12"/>
      <c r="M555" s="12"/>
      <c r="N555" s="12"/>
      <c r="O555" s="12"/>
      <c r="P555" s="12"/>
    </row>
    <row r="556" spans="9:16" ht="18" customHeight="1" x14ac:dyDescent="0.2">
      <c r="I556" s="12"/>
      <c r="J556" s="12"/>
      <c r="K556" s="12"/>
      <c r="L556" s="12"/>
      <c r="M556" s="12"/>
      <c r="N556" s="12"/>
      <c r="O556" s="12"/>
      <c r="P556" s="12"/>
    </row>
    <row r="557" spans="9:16" ht="18" customHeight="1" x14ac:dyDescent="0.2">
      <c r="I557" s="12"/>
      <c r="J557" s="12"/>
      <c r="K557" s="12"/>
      <c r="L557" s="12"/>
      <c r="M557" s="12"/>
      <c r="N557" s="12"/>
      <c r="O557" s="12"/>
      <c r="P557" s="12"/>
    </row>
    <row r="558" spans="9:16" ht="18" customHeight="1" x14ac:dyDescent="0.2">
      <c r="I558" s="12"/>
      <c r="J558" s="12"/>
      <c r="K558" s="12"/>
      <c r="L558" s="12"/>
      <c r="M558" s="12"/>
      <c r="N558" s="12"/>
      <c r="O558" s="12"/>
      <c r="P558" s="12"/>
    </row>
    <row r="559" spans="9:16" ht="18" customHeight="1" x14ac:dyDescent="0.2">
      <c r="I559" s="12"/>
      <c r="J559" s="12"/>
      <c r="K559" s="12"/>
      <c r="L559" s="12"/>
      <c r="M559" s="12"/>
      <c r="N559" s="12"/>
      <c r="O559" s="12"/>
      <c r="P559" s="12"/>
    </row>
    <row r="560" spans="9:16" ht="18" customHeight="1" x14ac:dyDescent="0.2">
      <c r="I560" s="12"/>
      <c r="J560" s="12"/>
      <c r="K560" s="12"/>
      <c r="L560" s="12"/>
      <c r="M560" s="12"/>
      <c r="N560" s="12"/>
      <c r="O560" s="12"/>
      <c r="P560" s="12"/>
    </row>
    <row r="561" spans="9:16" ht="18" customHeight="1" x14ac:dyDescent="0.2">
      <c r="I561" s="12"/>
      <c r="J561" s="12"/>
      <c r="K561" s="12"/>
      <c r="L561" s="12"/>
      <c r="M561" s="12"/>
      <c r="N561" s="12"/>
      <c r="O561" s="12"/>
      <c r="P561" s="12"/>
    </row>
    <row r="562" spans="9:16" ht="18" customHeight="1" x14ac:dyDescent="0.2">
      <c r="I562" s="12"/>
      <c r="J562" s="12"/>
      <c r="K562" s="12"/>
      <c r="L562" s="12"/>
      <c r="M562" s="12"/>
      <c r="N562" s="12"/>
      <c r="O562" s="12"/>
      <c r="P562" s="12"/>
    </row>
    <row r="563" spans="9:16" ht="18" customHeight="1" x14ac:dyDescent="0.2">
      <c r="I563" s="12"/>
      <c r="J563" s="12"/>
      <c r="K563" s="12"/>
      <c r="L563" s="12"/>
      <c r="M563" s="12"/>
      <c r="N563" s="12"/>
      <c r="O563" s="12"/>
      <c r="P563" s="12"/>
    </row>
    <row r="564" spans="9:16" ht="18" customHeight="1" x14ac:dyDescent="0.2">
      <c r="I564" s="12"/>
      <c r="J564" s="12"/>
      <c r="K564" s="12"/>
      <c r="L564" s="12"/>
      <c r="M564" s="12"/>
      <c r="N564" s="12"/>
      <c r="O564" s="12"/>
      <c r="P564" s="12"/>
    </row>
    <row r="565" spans="9:16" ht="18" customHeight="1" x14ac:dyDescent="0.2">
      <c r="I565" s="12"/>
      <c r="J565" s="12"/>
      <c r="K565" s="12"/>
      <c r="L565" s="12"/>
      <c r="M565" s="12"/>
      <c r="N565" s="12"/>
      <c r="O565" s="12"/>
      <c r="P565" s="12"/>
    </row>
    <row r="566" spans="9:16" ht="18" customHeight="1" x14ac:dyDescent="0.2">
      <c r="I566" s="12"/>
      <c r="J566" s="12"/>
      <c r="K566" s="12"/>
      <c r="L566" s="12"/>
      <c r="M566" s="12"/>
      <c r="N566" s="12"/>
      <c r="O566" s="12"/>
      <c r="P566" s="12"/>
    </row>
    <row r="567" spans="9:16" ht="18" customHeight="1" x14ac:dyDescent="0.2">
      <c r="I567" s="12"/>
      <c r="J567" s="12"/>
      <c r="K567" s="12"/>
      <c r="L567" s="12"/>
      <c r="M567" s="12"/>
      <c r="N567" s="12"/>
      <c r="O567" s="12"/>
      <c r="P567" s="12"/>
    </row>
    <row r="568" spans="9:16" ht="18" customHeight="1" x14ac:dyDescent="0.2">
      <c r="I568" s="12"/>
      <c r="J568" s="12"/>
      <c r="K568" s="12"/>
      <c r="L568" s="12"/>
      <c r="M568" s="12"/>
      <c r="N568" s="12"/>
      <c r="O568" s="12"/>
      <c r="P568" s="12"/>
    </row>
    <row r="569" spans="9:16" ht="18" customHeight="1" x14ac:dyDescent="0.2">
      <c r="I569" s="12"/>
      <c r="J569" s="12"/>
      <c r="K569" s="12"/>
      <c r="L569" s="12"/>
      <c r="M569" s="12"/>
      <c r="N569" s="12"/>
      <c r="O569" s="12"/>
      <c r="P569" s="12"/>
    </row>
    <row r="570" spans="9:16" ht="18" customHeight="1" x14ac:dyDescent="0.2">
      <c r="I570" s="12"/>
      <c r="J570" s="12"/>
      <c r="K570" s="12"/>
      <c r="L570" s="12"/>
      <c r="M570" s="12"/>
      <c r="N570" s="12"/>
      <c r="O570" s="12"/>
      <c r="P570" s="12"/>
    </row>
    <row r="571" spans="9:16" ht="18" customHeight="1" x14ac:dyDescent="0.2">
      <c r="I571" s="12"/>
      <c r="J571" s="12"/>
      <c r="K571" s="12"/>
      <c r="L571" s="12"/>
      <c r="M571" s="12"/>
      <c r="N571" s="12"/>
      <c r="O571" s="12"/>
      <c r="P571" s="12"/>
    </row>
    <row r="572" spans="9:16" ht="18" customHeight="1" x14ac:dyDescent="0.2">
      <c r="I572" s="12"/>
      <c r="J572" s="12"/>
      <c r="K572" s="12"/>
      <c r="L572" s="12"/>
      <c r="M572" s="12"/>
      <c r="N572" s="12"/>
      <c r="O572" s="12"/>
      <c r="P572" s="12"/>
    </row>
    <row r="573" spans="9:16" ht="18" customHeight="1" x14ac:dyDescent="0.2">
      <c r="I573" s="12"/>
      <c r="J573" s="12"/>
      <c r="K573" s="12"/>
      <c r="L573" s="12"/>
      <c r="M573" s="12"/>
      <c r="N573" s="12"/>
      <c r="O573" s="12"/>
      <c r="P573" s="12"/>
    </row>
    <row r="574" spans="9:16" ht="18" customHeight="1" x14ac:dyDescent="0.2">
      <c r="I574" s="12"/>
      <c r="J574" s="12"/>
      <c r="K574" s="12"/>
      <c r="L574" s="12"/>
      <c r="M574" s="12"/>
      <c r="N574" s="12"/>
      <c r="O574" s="12"/>
      <c r="P574" s="12"/>
    </row>
    <row r="575" spans="9:16" ht="18" customHeight="1" x14ac:dyDescent="0.2">
      <c r="I575" s="12"/>
      <c r="J575" s="12"/>
      <c r="K575" s="12"/>
      <c r="L575" s="12"/>
      <c r="M575" s="12"/>
      <c r="N575" s="12"/>
      <c r="O575" s="12"/>
      <c r="P575" s="12"/>
    </row>
    <row r="576" spans="9:16" ht="18" customHeight="1" x14ac:dyDescent="0.2">
      <c r="I576" s="12"/>
      <c r="J576" s="12"/>
      <c r="K576" s="12"/>
      <c r="L576" s="12"/>
      <c r="M576" s="12"/>
      <c r="N576" s="12"/>
      <c r="O576" s="12"/>
      <c r="P576" s="12"/>
    </row>
    <row r="577" spans="9:16" ht="18" customHeight="1" x14ac:dyDescent="0.2">
      <c r="I577" s="12"/>
      <c r="J577" s="12"/>
      <c r="K577" s="12"/>
      <c r="L577" s="12"/>
      <c r="M577" s="12"/>
      <c r="N577" s="12"/>
      <c r="O577" s="12"/>
      <c r="P577" s="12"/>
    </row>
    <row r="578" spans="9:16" ht="18" customHeight="1" x14ac:dyDescent="0.2">
      <c r="I578" s="12"/>
      <c r="J578" s="12"/>
      <c r="K578" s="12"/>
      <c r="L578" s="12"/>
      <c r="M578" s="12"/>
      <c r="N578" s="12"/>
      <c r="O578" s="12"/>
      <c r="P578" s="12"/>
    </row>
    <row r="579" spans="9:16" ht="18" customHeight="1" x14ac:dyDescent="0.2">
      <c r="I579" s="12"/>
      <c r="J579" s="12"/>
      <c r="K579" s="12"/>
      <c r="L579" s="12"/>
      <c r="M579" s="12"/>
      <c r="N579" s="12"/>
      <c r="O579" s="12"/>
      <c r="P579" s="12"/>
    </row>
    <row r="580" spans="9:16" ht="18" customHeight="1" x14ac:dyDescent="0.2">
      <c r="I580" s="12"/>
      <c r="J580" s="12"/>
      <c r="K580" s="12"/>
      <c r="L580" s="12"/>
      <c r="M580" s="12"/>
      <c r="N580" s="12"/>
      <c r="O580" s="12"/>
      <c r="P580" s="12"/>
    </row>
    <row r="581" spans="9:16" ht="18" customHeight="1" x14ac:dyDescent="0.2">
      <c r="I581" s="12"/>
      <c r="J581" s="12"/>
      <c r="K581" s="12"/>
      <c r="L581" s="12"/>
      <c r="M581" s="12"/>
      <c r="N581" s="12"/>
      <c r="O581" s="12"/>
      <c r="P581" s="12"/>
    </row>
    <row r="582" spans="9:16" ht="18" customHeight="1" x14ac:dyDescent="0.2">
      <c r="I582" s="12"/>
      <c r="J582" s="12"/>
      <c r="K582" s="12"/>
      <c r="L582" s="12"/>
      <c r="M582" s="12"/>
      <c r="N582" s="12"/>
      <c r="O582" s="12"/>
      <c r="P582" s="12"/>
    </row>
    <row r="583" spans="9:16" ht="18" customHeight="1" x14ac:dyDescent="0.2">
      <c r="I583" s="12"/>
      <c r="J583" s="12"/>
      <c r="K583" s="12"/>
      <c r="L583" s="12"/>
      <c r="M583" s="12"/>
      <c r="N583" s="12"/>
      <c r="O583" s="12"/>
      <c r="P583" s="12"/>
    </row>
    <row r="584" spans="9:16" ht="18" customHeight="1" x14ac:dyDescent="0.2">
      <c r="I584" s="12"/>
      <c r="J584" s="12"/>
      <c r="K584" s="12"/>
      <c r="L584" s="12"/>
      <c r="M584" s="12"/>
      <c r="N584" s="12"/>
      <c r="O584" s="12"/>
      <c r="P584" s="12"/>
    </row>
    <row r="585" spans="9:16" ht="18" customHeight="1" x14ac:dyDescent="0.2">
      <c r="I585" s="12"/>
      <c r="J585" s="12"/>
      <c r="K585" s="12"/>
      <c r="L585" s="12"/>
      <c r="M585" s="12"/>
      <c r="N585" s="12"/>
      <c r="O585" s="12"/>
      <c r="P585" s="12"/>
    </row>
    <row r="586" spans="9:16" ht="18" customHeight="1" x14ac:dyDescent="0.2">
      <c r="I586" s="12"/>
      <c r="J586" s="12"/>
      <c r="K586" s="12"/>
      <c r="L586" s="12"/>
      <c r="M586" s="12"/>
      <c r="N586" s="12"/>
      <c r="O586" s="12"/>
      <c r="P586" s="12"/>
    </row>
    <row r="587" spans="9:16" ht="18" customHeight="1" x14ac:dyDescent="0.2">
      <c r="I587" s="12"/>
      <c r="J587" s="12"/>
      <c r="K587" s="12"/>
      <c r="L587" s="12"/>
      <c r="M587" s="12"/>
      <c r="N587" s="12"/>
      <c r="O587" s="12"/>
      <c r="P587" s="12"/>
    </row>
    <row r="588" spans="9:16" ht="18" customHeight="1" x14ac:dyDescent="0.2">
      <c r="I588" s="12"/>
      <c r="J588" s="12"/>
      <c r="K588" s="12"/>
      <c r="L588" s="12"/>
      <c r="M588" s="12"/>
      <c r="N588" s="12"/>
      <c r="O588" s="12"/>
      <c r="P588" s="12"/>
    </row>
    <row r="589" spans="9:16" ht="18" customHeight="1" x14ac:dyDescent="0.2">
      <c r="I589" s="12"/>
      <c r="J589" s="12"/>
      <c r="K589" s="12"/>
      <c r="L589" s="12"/>
      <c r="M589" s="12"/>
      <c r="N589" s="12"/>
      <c r="O589" s="12"/>
      <c r="P589" s="12"/>
    </row>
    <row r="590" spans="9:16" ht="18" customHeight="1" x14ac:dyDescent="0.2">
      <c r="I590" s="12"/>
      <c r="J590" s="12"/>
      <c r="K590" s="12"/>
      <c r="L590" s="12"/>
      <c r="M590" s="12"/>
      <c r="N590" s="12"/>
      <c r="O590" s="12"/>
      <c r="P590" s="12"/>
    </row>
    <row r="591" spans="9:16" ht="18" customHeight="1" x14ac:dyDescent="0.2">
      <c r="I591" s="12"/>
      <c r="J591" s="12"/>
      <c r="K591" s="12"/>
      <c r="L591" s="12"/>
      <c r="M591" s="12"/>
      <c r="N591" s="12"/>
      <c r="O591" s="12"/>
      <c r="P591" s="12"/>
    </row>
    <row r="592" spans="9:16" ht="18" customHeight="1" x14ac:dyDescent="0.2">
      <c r="I592" s="12"/>
      <c r="J592" s="12"/>
      <c r="K592" s="12"/>
      <c r="L592" s="12"/>
      <c r="M592" s="12"/>
      <c r="N592" s="12"/>
      <c r="O592" s="12"/>
      <c r="P592" s="12"/>
    </row>
    <row r="593" spans="9:16" ht="18" customHeight="1" x14ac:dyDescent="0.2">
      <c r="I593" s="12"/>
      <c r="J593" s="12"/>
      <c r="K593" s="12"/>
      <c r="L593" s="12"/>
      <c r="M593" s="12"/>
      <c r="N593" s="12"/>
      <c r="O593" s="12"/>
      <c r="P593" s="12"/>
    </row>
    <row r="594" spans="9:16" ht="18" customHeight="1" x14ac:dyDescent="0.2">
      <c r="I594" s="12"/>
      <c r="J594" s="12"/>
      <c r="K594" s="12"/>
      <c r="L594" s="12"/>
      <c r="M594" s="12"/>
      <c r="N594" s="12"/>
      <c r="O594" s="12"/>
      <c r="P594" s="12"/>
    </row>
    <row r="595" spans="9:16" ht="18" customHeight="1" x14ac:dyDescent="0.2">
      <c r="I595" s="12"/>
      <c r="J595" s="12"/>
      <c r="K595" s="12"/>
      <c r="L595" s="12"/>
      <c r="M595" s="12"/>
      <c r="N595" s="12"/>
      <c r="O595" s="12"/>
      <c r="P595" s="12"/>
    </row>
    <row r="596" spans="9:16" ht="18" customHeight="1" x14ac:dyDescent="0.2">
      <c r="I596" s="12"/>
      <c r="J596" s="12"/>
      <c r="K596" s="12"/>
      <c r="L596" s="12"/>
      <c r="M596" s="12"/>
      <c r="N596" s="12"/>
      <c r="O596" s="12"/>
      <c r="P596" s="12"/>
    </row>
    <row r="597" spans="9:16" ht="18" customHeight="1" x14ac:dyDescent="0.2">
      <c r="I597" s="12"/>
      <c r="J597" s="12"/>
      <c r="K597" s="12"/>
      <c r="L597" s="12"/>
      <c r="M597" s="12"/>
      <c r="N597" s="12"/>
      <c r="O597" s="12"/>
      <c r="P597" s="12"/>
    </row>
    <row r="598" spans="9:16" ht="18" customHeight="1" x14ac:dyDescent="0.2">
      <c r="I598" s="12"/>
      <c r="J598" s="12"/>
      <c r="K598" s="12"/>
      <c r="L598" s="12"/>
      <c r="M598" s="12"/>
      <c r="N598" s="12"/>
      <c r="O598" s="12"/>
      <c r="P598" s="12"/>
    </row>
    <row r="599" spans="9:16" ht="18" customHeight="1" x14ac:dyDescent="0.2">
      <c r="I599" s="12"/>
      <c r="J599" s="12"/>
      <c r="K599" s="12"/>
      <c r="L599" s="12"/>
      <c r="M599" s="12"/>
      <c r="N599" s="12"/>
      <c r="O599" s="12"/>
      <c r="P599" s="12"/>
    </row>
    <row r="600" spans="9:16" ht="18" customHeight="1" x14ac:dyDescent="0.2">
      <c r="I600" s="12"/>
      <c r="J600" s="12"/>
      <c r="K600" s="12"/>
      <c r="L600" s="12"/>
      <c r="M600" s="12"/>
      <c r="N600" s="12"/>
      <c r="O600" s="12"/>
      <c r="P600" s="12"/>
    </row>
    <row r="601" spans="9:16" ht="18" customHeight="1" x14ac:dyDescent="0.2">
      <c r="I601" s="12"/>
      <c r="J601" s="12"/>
      <c r="K601" s="12"/>
      <c r="L601" s="12"/>
      <c r="M601" s="12"/>
      <c r="N601" s="12"/>
      <c r="O601" s="12"/>
      <c r="P601" s="12"/>
    </row>
    <row r="602" spans="9:16" ht="18" customHeight="1" x14ac:dyDescent="0.2">
      <c r="I602" s="12"/>
      <c r="J602" s="12"/>
      <c r="K602" s="12"/>
      <c r="L602" s="12"/>
      <c r="M602" s="12"/>
      <c r="N602" s="12"/>
      <c r="O602" s="12"/>
      <c r="P602" s="12"/>
    </row>
    <row r="603" spans="9:16" ht="18" customHeight="1" x14ac:dyDescent="0.2">
      <c r="I603" s="12"/>
      <c r="J603" s="12"/>
      <c r="K603" s="12"/>
      <c r="L603" s="12"/>
      <c r="M603" s="12"/>
      <c r="N603" s="12"/>
      <c r="O603" s="12"/>
      <c r="P603" s="12"/>
    </row>
    <row r="604" spans="9:16" ht="18" customHeight="1" x14ac:dyDescent="0.2">
      <c r="I604" s="12"/>
      <c r="J604" s="12"/>
      <c r="K604" s="12"/>
      <c r="L604" s="12"/>
      <c r="M604" s="12"/>
      <c r="N604" s="12"/>
      <c r="O604" s="12"/>
      <c r="P604" s="12"/>
    </row>
    <row r="605" spans="9:16" ht="18" customHeight="1" x14ac:dyDescent="0.2">
      <c r="I605" s="12"/>
      <c r="J605" s="12"/>
      <c r="K605" s="12"/>
      <c r="L605" s="12"/>
      <c r="M605" s="12"/>
      <c r="N605" s="12"/>
      <c r="O605" s="12"/>
      <c r="P605" s="12"/>
    </row>
    <row r="606" spans="9:16" ht="18" customHeight="1" x14ac:dyDescent="0.2">
      <c r="I606" s="12"/>
      <c r="J606" s="12"/>
      <c r="K606" s="12"/>
      <c r="L606" s="12"/>
      <c r="M606" s="12"/>
      <c r="N606" s="12"/>
      <c r="O606" s="12"/>
      <c r="P606" s="12"/>
    </row>
    <row r="607" spans="9:16" ht="18" customHeight="1" x14ac:dyDescent="0.2">
      <c r="I607" s="12"/>
      <c r="J607" s="12"/>
      <c r="K607" s="12"/>
      <c r="L607" s="12"/>
      <c r="M607" s="12"/>
      <c r="N607" s="12"/>
      <c r="O607" s="12"/>
      <c r="P607" s="12"/>
    </row>
    <row r="608" spans="9:16" ht="18" customHeight="1" x14ac:dyDescent="0.2">
      <c r="I608" s="12"/>
      <c r="J608" s="12"/>
      <c r="K608" s="12"/>
      <c r="L608" s="12"/>
      <c r="M608" s="12"/>
      <c r="N608" s="12"/>
      <c r="O608" s="12"/>
      <c r="P608" s="12"/>
    </row>
    <row r="609" spans="9:16" ht="18" customHeight="1" x14ac:dyDescent="0.2">
      <c r="I609" s="12"/>
      <c r="J609" s="12"/>
      <c r="K609" s="12"/>
      <c r="L609" s="12"/>
      <c r="M609" s="12"/>
      <c r="N609" s="12"/>
      <c r="O609" s="12"/>
      <c r="P609" s="12"/>
    </row>
    <row r="610" spans="9:16" ht="18" customHeight="1" x14ac:dyDescent="0.2">
      <c r="I610" s="12"/>
      <c r="J610" s="12"/>
      <c r="K610" s="12"/>
      <c r="L610" s="12"/>
      <c r="M610" s="12"/>
      <c r="N610" s="12"/>
      <c r="O610" s="12"/>
      <c r="P610" s="12"/>
    </row>
    <row r="611" spans="9:16" ht="18" customHeight="1" x14ac:dyDescent="0.2">
      <c r="I611" s="12"/>
      <c r="J611" s="12"/>
      <c r="K611" s="12"/>
      <c r="L611" s="12"/>
      <c r="M611" s="12"/>
      <c r="N611" s="12"/>
      <c r="O611" s="12"/>
      <c r="P611" s="12"/>
    </row>
    <row r="612" spans="9:16" ht="18" customHeight="1" x14ac:dyDescent="0.2">
      <c r="I612" s="12"/>
      <c r="J612" s="12"/>
      <c r="K612" s="12"/>
      <c r="L612" s="12"/>
      <c r="M612" s="12"/>
      <c r="N612" s="12"/>
      <c r="O612" s="12"/>
      <c r="P612" s="12"/>
    </row>
    <row r="613" spans="9:16" ht="18" customHeight="1" x14ac:dyDescent="0.2">
      <c r="I613" s="12"/>
      <c r="J613" s="12"/>
      <c r="K613" s="12"/>
      <c r="L613" s="12"/>
      <c r="M613" s="12"/>
      <c r="N613" s="12"/>
      <c r="O613" s="12"/>
      <c r="P613" s="12"/>
    </row>
    <row r="614" spans="9:16" ht="18" customHeight="1" x14ac:dyDescent="0.2">
      <c r="I614" s="12"/>
      <c r="J614" s="12"/>
      <c r="K614" s="12"/>
      <c r="L614" s="12"/>
      <c r="M614" s="12"/>
      <c r="N614" s="12"/>
      <c r="O614" s="12"/>
      <c r="P614" s="12"/>
    </row>
    <row r="615" spans="9:16" ht="18" customHeight="1" x14ac:dyDescent="0.2">
      <c r="I615" s="12"/>
      <c r="J615" s="12"/>
      <c r="K615" s="12"/>
      <c r="L615" s="12"/>
      <c r="M615" s="12"/>
      <c r="N615" s="12"/>
      <c r="O615" s="12"/>
      <c r="P615" s="12"/>
    </row>
    <row r="616" spans="9:16" ht="18" customHeight="1" x14ac:dyDescent="0.2">
      <c r="I616" s="12"/>
      <c r="J616" s="12"/>
      <c r="K616" s="12"/>
      <c r="L616" s="12"/>
      <c r="M616" s="12"/>
      <c r="N616" s="12"/>
      <c r="O616" s="12"/>
      <c r="P616" s="12"/>
    </row>
    <row r="617" spans="9:16" ht="18" customHeight="1" x14ac:dyDescent="0.2">
      <c r="I617" s="12"/>
      <c r="J617" s="12"/>
      <c r="K617" s="12"/>
      <c r="L617" s="12"/>
      <c r="M617" s="12"/>
      <c r="N617" s="12"/>
      <c r="O617" s="12"/>
      <c r="P617" s="12"/>
    </row>
    <row r="618" spans="9:16" ht="18" customHeight="1" x14ac:dyDescent="0.2">
      <c r="I618" s="12"/>
      <c r="J618" s="12"/>
      <c r="K618" s="12"/>
      <c r="L618" s="12"/>
      <c r="M618" s="12"/>
      <c r="N618" s="12"/>
      <c r="O618" s="12"/>
      <c r="P618" s="12"/>
    </row>
    <row r="619" spans="9:16" ht="18" customHeight="1" x14ac:dyDescent="0.2">
      <c r="I619" s="12"/>
      <c r="J619" s="12"/>
      <c r="K619" s="12"/>
      <c r="L619" s="12"/>
      <c r="M619" s="12"/>
      <c r="N619" s="12"/>
      <c r="O619" s="12"/>
      <c r="P619" s="12"/>
    </row>
    <row r="620" spans="9:16" ht="18" customHeight="1" x14ac:dyDescent="0.2">
      <c r="I620" s="12"/>
      <c r="J620" s="12"/>
      <c r="K620" s="12"/>
      <c r="L620" s="12"/>
      <c r="M620" s="12"/>
      <c r="N620" s="12"/>
      <c r="O620" s="12"/>
      <c r="P620" s="12"/>
    </row>
    <row r="621" spans="9:16" ht="18" customHeight="1" x14ac:dyDescent="0.2">
      <c r="I621" s="12"/>
      <c r="J621" s="12"/>
      <c r="K621" s="12"/>
      <c r="L621" s="12"/>
      <c r="M621" s="12"/>
      <c r="N621" s="12"/>
      <c r="O621" s="12"/>
      <c r="P621" s="12"/>
    </row>
    <row r="622" spans="9:16" ht="18" customHeight="1" x14ac:dyDescent="0.2">
      <c r="I622" s="12"/>
      <c r="J622" s="12"/>
      <c r="K622" s="12"/>
      <c r="L622" s="12"/>
      <c r="M622" s="12"/>
      <c r="N622" s="12"/>
      <c r="O622" s="12"/>
      <c r="P622" s="12"/>
    </row>
    <row r="623" spans="9:16" ht="18" customHeight="1" x14ac:dyDescent="0.2">
      <c r="I623" s="12"/>
      <c r="J623" s="12"/>
      <c r="K623" s="12"/>
      <c r="L623" s="12"/>
      <c r="M623" s="12"/>
      <c r="N623" s="12"/>
      <c r="O623" s="12"/>
      <c r="P623" s="12"/>
    </row>
    <row r="624" spans="9:16" ht="18" customHeight="1" x14ac:dyDescent="0.2">
      <c r="I624" s="12"/>
      <c r="J624" s="12"/>
      <c r="K624" s="12"/>
      <c r="L624" s="12"/>
      <c r="M624" s="12"/>
      <c r="N624" s="12"/>
      <c r="O624" s="12"/>
      <c r="P624" s="12"/>
    </row>
    <row r="625" spans="9:16" ht="18" customHeight="1" x14ac:dyDescent="0.2">
      <c r="I625" s="12"/>
      <c r="J625" s="12"/>
      <c r="K625" s="12"/>
      <c r="L625" s="12"/>
      <c r="M625" s="12"/>
      <c r="N625" s="12"/>
      <c r="O625" s="12"/>
      <c r="P625" s="12"/>
    </row>
    <row r="626" spans="9:16" ht="18" customHeight="1" x14ac:dyDescent="0.2">
      <c r="I626" s="12"/>
      <c r="J626" s="12"/>
      <c r="K626" s="12"/>
      <c r="L626" s="12"/>
      <c r="M626" s="12"/>
      <c r="N626" s="12"/>
      <c r="O626" s="12"/>
      <c r="P626" s="12"/>
    </row>
    <row r="627" spans="9:16" ht="18" customHeight="1" x14ac:dyDescent="0.2">
      <c r="I627" s="12"/>
      <c r="J627" s="12"/>
      <c r="K627" s="12"/>
      <c r="L627" s="12"/>
      <c r="M627" s="12"/>
      <c r="N627" s="12"/>
      <c r="O627" s="12"/>
      <c r="P627" s="12"/>
    </row>
    <row r="628" spans="9:16" ht="18" customHeight="1" x14ac:dyDescent="0.2">
      <c r="I628" s="12"/>
      <c r="J628" s="12"/>
      <c r="K628" s="12"/>
      <c r="L628" s="12"/>
      <c r="M628" s="12"/>
      <c r="N628" s="12"/>
      <c r="O628" s="12"/>
      <c r="P628" s="12"/>
    </row>
    <row r="629" spans="9:16" ht="18" customHeight="1" x14ac:dyDescent="0.2">
      <c r="I629" s="12"/>
      <c r="J629" s="12"/>
      <c r="K629" s="12"/>
      <c r="L629" s="12"/>
      <c r="M629" s="12"/>
      <c r="N629" s="12"/>
      <c r="O629" s="12"/>
      <c r="P629" s="12"/>
    </row>
    <row r="630" spans="9:16" ht="18" customHeight="1" x14ac:dyDescent="0.2">
      <c r="I630" s="12"/>
      <c r="J630" s="12"/>
      <c r="K630" s="12"/>
      <c r="L630" s="12"/>
      <c r="M630" s="12"/>
      <c r="N630" s="12"/>
      <c r="O630" s="12"/>
      <c r="P630" s="12"/>
    </row>
    <row r="631" spans="9:16" ht="18" customHeight="1" x14ac:dyDescent="0.2">
      <c r="I631" s="12"/>
      <c r="J631" s="12"/>
      <c r="K631" s="12"/>
      <c r="L631" s="12"/>
      <c r="M631" s="12"/>
      <c r="N631" s="12"/>
      <c r="O631" s="12"/>
      <c r="P631" s="12"/>
    </row>
    <row r="632" spans="9:16" ht="18" customHeight="1" x14ac:dyDescent="0.2">
      <c r="I632" s="12"/>
      <c r="J632" s="12"/>
      <c r="K632" s="12"/>
      <c r="L632" s="12"/>
      <c r="M632" s="12"/>
      <c r="N632" s="12"/>
      <c r="O632" s="12"/>
      <c r="P632" s="12"/>
    </row>
    <row r="633" spans="9:16" ht="18" customHeight="1" x14ac:dyDescent="0.2">
      <c r="I633" s="12"/>
      <c r="J633" s="12"/>
      <c r="K633" s="12"/>
      <c r="L633" s="12"/>
      <c r="M633" s="12"/>
      <c r="N633" s="12"/>
      <c r="O633" s="12"/>
      <c r="P633" s="12"/>
    </row>
    <row r="634" spans="9:16" ht="18" customHeight="1" x14ac:dyDescent="0.2">
      <c r="I634" s="12"/>
      <c r="J634" s="12"/>
      <c r="K634" s="12"/>
      <c r="L634" s="12"/>
      <c r="M634" s="12"/>
      <c r="N634" s="12"/>
      <c r="O634" s="12"/>
      <c r="P634" s="12"/>
    </row>
    <row r="635" spans="9:16" ht="18" customHeight="1" x14ac:dyDescent="0.2">
      <c r="I635" s="12"/>
      <c r="J635" s="12"/>
      <c r="K635" s="12"/>
      <c r="L635" s="12"/>
      <c r="M635" s="12"/>
      <c r="N635" s="12"/>
      <c r="O635" s="12"/>
      <c r="P635" s="12"/>
    </row>
    <row r="636" spans="9:16" ht="18" customHeight="1" x14ac:dyDescent="0.2">
      <c r="I636" s="12"/>
      <c r="J636" s="12"/>
      <c r="K636" s="12"/>
      <c r="L636" s="12"/>
      <c r="M636" s="12"/>
      <c r="N636" s="12"/>
      <c r="O636" s="12"/>
      <c r="P636" s="12"/>
    </row>
    <row r="637" spans="9:16" ht="18" customHeight="1" x14ac:dyDescent="0.2">
      <c r="I637" s="12"/>
      <c r="J637" s="12"/>
      <c r="K637" s="12"/>
      <c r="L637" s="12"/>
      <c r="M637" s="12"/>
      <c r="N637" s="12"/>
      <c r="O637" s="12"/>
      <c r="P637" s="12"/>
    </row>
    <row r="638" spans="9:16" ht="18" customHeight="1" x14ac:dyDescent="0.2">
      <c r="I638" s="12"/>
      <c r="J638" s="12"/>
      <c r="K638" s="12"/>
      <c r="L638" s="12"/>
      <c r="M638" s="12"/>
      <c r="N638" s="12"/>
      <c r="O638" s="12"/>
      <c r="P638" s="12"/>
    </row>
    <row r="639" spans="9:16" ht="18" customHeight="1" x14ac:dyDescent="0.2">
      <c r="I639" s="12"/>
      <c r="J639" s="12"/>
      <c r="K639" s="12"/>
      <c r="L639" s="12"/>
      <c r="M639" s="12"/>
      <c r="N639" s="12"/>
      <c r="O639" s="12"/>
      <c r="P639" s="12"/>
    </row>
    <row r="640" spans="9:16" ht="18" customHeight="1" x14ac:dyDescent="0.2">
      <c r="I640" s="12"/>
      <c r="J640" s="12"/>
      <c r="K640" s="12"/>
      <c r="L640" s="12"/>
      <c r="M640" s="12"/>
      <c r="N640" s="12"/>
      <c r="O640" s="12"/>
      <c r="P640" s="12"/>
    </row>
    <row r="641" spans="9:16" ht="18" customHeight="1" x14ac:dyDescent="0.2">
      <c r="I641" s="12"/>
      <c r="J641" s="12"/>
      <c r="K641" s="12"/>
      <c r="L641" s="12"/>
      <c r="M641" s="12"/>
      <c r="N641" s="12"/>
      <c r="O641" s="12"/>
      <c r="P641" s="12"/>
    </row>
    <row r="642" spans="9:16" ht="18" customHeight="1" x14ac:dyDescent="0.2">
      <c r="I642" s="12"/>
      <c r="J642" s="12"/>
      <c r="K642" s="12"/>
      <c r="L642" s="12"/>
      <c r="M642" s="12"/>
      <c r="N642" s="12"/>
      <c r="O642" s="12"/>
      <c r="P642" s="12"/>
    </row>
    <row r="643" spans="9:16" ht="18" customHeight="1" x14ac:dyDescent="0.2">
      <c r="I643" s="12"/>
      <c r="J643" s="12"/>
      <c r="K643" s="12"/>
      <c r="L643" s="12"/>
      <c r="M643" s="12"/>
      <c r="N643" s="12"/>
      <c r="O643" s="12"/>
      <c r="P643" s="12"/>
    </row>
    <row r="644" spans="9:16" ht="18" customHeight="1" x14ac:dyDescent="0.2">
      <c r="I644" s="12"/>
      <c r="J644" s="12"/>
      <c r="K644" s="12"/>
      <c r="L644" s="12"/>
      <c r="M644" s="12"/>
      <c r="N644" s="12"/>
      <c r="O644" s="12"/>
      <c r="P644" s="12"/>
    </row>
    <row r="645" spans="9:16" ht="18" customHeight="1" x14ac:dyDescent="0.2">
      <c r="I645" s="12"/>
      <c r="J645" s="12"/>
      <c r="K645" s="12"/>
      <c r="L645" s="12"/>
      <c r="M645" s="12"/>
      <c r="N645" s="12"/>
      <c r="O645" s="12"/>
      <c r="P645" s="12"/>
    </row>
    <row r="646" spans="9:16" ht="18" customHeight="1" x14ac:dyDescent="0.2">
      <c r="I646" s="12"/>
      <c r="J646" s="12"/>
      <c r="K646" s="12"/>
      <c r="L646" s="12"/>
      <c r="M646" s="12"/>
      <c r="N646" s="12"/>
      <c r="O646" s="12"/>
      <c r="P646" s="12"/>
    </row>
    <row r="647" spans="9:16" ht="18" customHeight="1" x14ac:dyDescent="0.2">
      <c r="I647" s="12"/>
      <c r="J647" s="12"/>
      <c r="K647" s="12"/>
      <c r="L647" s="12"/>
      <c r="M647" s="12"/>
      <c r="N647" s="12"/>
      <c r="O647" s="12"/>
      <c r="P647" s="12"/>
    </row>
    <row r="648" spans="9:16" ht="18" customHeight="1" x14ac:dyDescent="0.2">
      <c r="I648" s="12"/>
      <c r="J648" s="12"/>
      <c r="K648" s="12"/>
      <c r="L648" s="12"/>
      <c r="M648" s="12"/>
      <c r="N648" s="12"/>
      <c r="O648" s="12"/>
      <c r="P648" s="12"/>
    </row>
    <row r="649" spans="9:16" ht="18" customHeight="1" x14ac:dyDescent="0.2">
      <c r="I649" s="12"/>
      <c r="J649" s="12"/>
      <c r="K649" s="12"/>
      <c r="L649" s="12"/>
      <c r="M649" s="12"/>
      <c r="N649" s="12"/>
      <c r="O649" s="12"/>
      <c r="P649" s="12"/>
    </row>
    <row r="650" spans="9:16" ht="18" customHeight="1" x14ac:dyDescent="0.2">
      <c r="I650" s="12"/>
      <c r="J650" s="12"/>
      <c r="K650" s="12"/>
      <c r="L650" s="12"/>
      <c r="M650" s="12"/>
      <c r="N650" s="12"/>
      <c r="O650" s="12"/>
      <c r="P650" s="12"/>
    </row>
    <row r="651" spans="9:16" ht="18" customHeight="1" x14ac:dyDescent="0.2">
      <c r="I651" s="12"/>
      <c r="J651" s="12"/>
      <c r="K651" s="12"/>
      <c r="L651" s="12"/>
      <c r="M651" s="12"/>
      <c r="N651" s="12"/>
      <c r="O651" s="12"/>
      <c r="P651" s="12"/>
    </row>
    <row r="652" spans="9:16" ht="18" customHeight="1" x14ac:dyDescent="0.2">
      <c r="I652" s="12"/>
      <c r="J652" s="12"/>
      <c r="K652" s="12"/>
      <c r="L652" s="12"/>
      <c r="M652" s="12"/>
      <c r="N652" s="12"/>
      <c r="O652" s="12"/>
      <c r="P652" s="12"/>
    </row>
    <row r="653" spans="9:16" ht="18" customHeight="1" x14ac:dyDescent="0.2">
      <c r="I653" s="12"/>
      <c r="J653" s="12"/>
      <c r="K653" s="12"/>
      <c r="L653" s="12"/>
      <c r="M653" s="12"/>
      <c r="N653" s="12"/>
      <c r="O653" s="12"/>
      <c r="P653" s="12"/>
    </row>
    <row r="654" spans="9:16" ht="18" customHeight="1" x14ac:dyDescent="0.2">
      <c r="I654" s="12"/>
      <c r="J654" s="12"/>
      <c r="K654" s="12"/>
      <c r="L654" s="12"/>
      <c r="M654" s="12"/>
      <c r="N654" s="12"/>
      <c r="O654" s="12"/>
      <c r="P654" s="12"/>
    </row>
    <row r="655" spans="9:16" ht="18" customHeight="1" x14ac:dyDescent="0.2">
      <c r="I655" s="12"/>
      <c r="J655" s="12"/>
      <c r="K655" s="12"/>
      <c r="L655" s="12"/>
      <c r="M655" s="12"/>
      <c r="N655" s="12"/>
      <c r="O655" s="12"/>
      <c r="P655" s="12"/>
    </row>
    <row r="656" spans="9:16" ht="18" customHeight="1" x14ac:dyDescent="0.2">
      <c r="I656" s="12"/>
      <c r="J656" s="12"/>
      <c r="K656" s="12"/>
      <c r="L656" s="12"/>
      <c r="M656" s="12"/>
      <c r="N656" s="12"/>
      <c r="O656" s="12"/>
      <c r="P656" s="12"/>
    </row>
    <row r="657" spans="9:16" ht="18" customHeight="1" x14ac:dyDescent="0.2">
      <c r="I657" s="12"/>
      <c r="J657" s="12"/>
      <c r="K657" s="12"/>
      <c r="L657" s="12"/>
      <c r="M657" s="12"/>
      <c r="N657" s="12"/>
      <c r="O657" s="12"/>
      <c r="P657" s="12"/>
    </row>
    <row r="658" spans="9:16" ht="18" customHeight="1" x14ac:dyDescent="0.2">
      <c r="I658" s="12"/>
      <c r="J658" s="12"/>
      <c r="K658" s="12"/>
      <c r="L658" s="12"/>
      <c r="M658" s="12"/>
      <c r="N658" s="12"/>
      <c r="O658" s="12"/>
      <c r="P658" s="12"/>
    </row>
    <row r="659" spans="9:16" ht="18" customHeight="1" x14ac:dyDescent="0.2">
      <c r="I659" s="12"/>
      <c r="J659" s="12"/>
      <c r="K659" s="12"/>
      <c r="L659" s="12"/>
      <c r="M659" s="12"/>
      <c r="N659" s="12"/>
      <c r="O659" s="12"/>
      <c r="P659" s="12"/>
    </row>
    <row r="660" spans="9:16" ht="18" customHeight="1" x14ac:dyDescent="0.2">
      <c r="I660" s="12"/>
      <c r="J660" s="12"/>
      <c r="K660" s="12"/>
      <c r="L660" s="12"/>
      <c r="M660" s="12"/>
      <c r="N660" s="12"/>
      <c r="O660" s="12"/>
      <c r="P660" s="12"/>
    </row>
    <row r="661" spans="9:16" ht="18" customHeight="1" x14ac:dyDescent="0.2">
      <c r="I661" s="12"/>
      <c r="J661" s="12"/>
      <c r="K661" s="12"/>
      <c r="L661" s="12"/>
      <c r="M661" s="12"/>
      <c r="N661" s="12"/>
      <c r="O661" s="12"/>
      <c r="P661" s="12"/>
    </row>
    <row r="662" spans="9:16" ht="18" customHeight="1" x14ac:dyDescent="0.2">
      <c r="I662" s="12"/>
      <c r="J662" s="12"/>
      <c r="K662" s="12"/>
      <c r="L662" s="12"/>
      <c r="M662" s="12"/>
      <c r="N662" s="12"/>
      <c r="O662" s="12"/>
      <c r="P662" s="12"/>
    </row>
    <row r="663" spans="9:16" ht="18" customHeight="1" x14ac:dyDescent="0.2">
      <c r="I663" s="12"/>
      <c r="J663" s="12"/>
      <c r="K663" s="12"/>
      <c r="L663" s="12"/>
      <c r="M663" s="12"/>
      <c r="N663" s="12"/>
      <c r="O663" s="12"/>
      <c r="P663" s="12"/>
    </row>
    <row r="664" spans="9:16" ht="18" customHeight="1" x14ac:dyDescent="0.2">
      <c r="I664" s="12"/>
      <c r="J664" s="12"/>
      <c r="K664" s="12"/>
      <c r="L664" s="12"/>
      <c r="M664" s="12"/>
      <c r="N664" s="12"/>
      <c r="O664" s="12"/>
      <c r="P664" s="12"/>
    </row>
    <row r="665" spans="9:16" ht="18" customHeight="1" x14ac:dyDescent="0.2">
      <c r="I665" s="12"/>
      <c r="J665" s="12"/>
      <c r="K665" s="12"/>
      <c r="L665" s="12"/>
      <c r="M665" s="12"/>
      <c r="N665" s="12"/>
      <c r="O665" s="12"/>
      <c r="P665" s="12"/>
    </row>
    <row r="666" spans="9:16" ht="18" customHeight="1" x14ac:dyDescent="0.2">
      <c r="I666" s="12"/>
      <c r="J666" s="12"/>
      <c r="K666" s="12"/>
      <c r="L666" s="12"/>
      <c r="M666" s="12"/>
      <c r="N666" s="12"/>
      <c r="O666" s="12"/>
      <c r="P666" s="12"/>
    </row>
    <row r="667" spans="9:16" ht="18" customHeight="1" x14ac:dyDescent="0.2">
      <c r="I667" s="12"/>
      <c r="J667" s="12"/>
      <c r="K667" s="12"/>
      <c r="L667" s="12"/>
      <c r="M667" s="12"/>
      <c r="N667" s="12"/>
      <c r="O667" s="12"/>
      <c r="P667" s="12"/>
    </row>
    <row r="668" spans="9:16" ht="18" customHeight="1" x14ac:dyDescent="0.2">
      <c r="I668" s="12"/>
      <c r="J668" s="12"/>
      <c r="K668" s="12"/>
      <c r="L668" s="12"/>
      <c r="M668" s="12"/>
      <c r="N668" s="12"/>
      <c r="O668" s="12"/>
      <c r="P668" s="12"/>
    </row>
    <row r="669" spans="9:16" ht="18" customHeight="1" x14ac:dyDescent="0.2">
      <c r="I669" s="12"/>
      <c r="J669" s="12"/>
      <c r="K669" s="12"/>
      <c r="L669" s="12"/>
      <c r="M669" s="12"/>
      <c r="N669" s="12"/>
      <c r="O669" s="12"/>
      <c r="P669" s="12"/>
    </row>
    <row r="670" spans="9:16" ht="18" customHeight="1" x14ac:dyDescent="0.2">
      <c r="I670" s="12"/>
      <c r="J670" s="12"/>
      <c r="K670" s="12"/>
      <c r="L670" s="12"/>
      <c r="M670" s="12"/>
      <c r="N670" s="12"/>
      <c r="O670" s="12"/>
      <c r="P670" s="12"/>
    </row>
    <row r="671" spans="9:16" ht="18" customHeight="1" x14ac:dyDescent="0.2">
      <c r="I671" s="12"/>
      <c r="J671" s="12"/>
      <c r="K671" s="12"/>
      <c r="L671" s="12"/>
      <c r="M671" s="12"/>
      <c r="N671" s="12"/>
      <c r="O671" s="12"/>
      <c r="P671" s="12"/>
    </row>
    <row r="672" spans="9:16" ht="18" customHeight="1" x14ac:dyDescent="0.2">
      <c r="I672" s="12"/>
      <c r="J672" s="12"/>
      <c r="K672" s="12"/>
      <c r="L672" s="12"/>
      <c r="M672" s="12"/>
      <c r="N672" s="12"/>
      <c r="O672" s="12"/>
      <c r="P672" s="12"/>
    </row>
    <row r="673" spans="9:16" ht="18" customHeight="1" x14ac:dyDescent="0.2">
      <c r="I673" s="12"/>
      <c r="J673" s="12"/>
      <c r="K673" s="12"/>
      <c r="L673" s="12"/>
      <c r="M673" s="12"/>
      <c r="N673" s="12"/>
      <c r="O673" s="12"/>
      <c r="P673" s="12"/>
    </row>
    <row r="674" spans="9:16" ht="18" customHeight="1" x14ac:dyDescent="0.2">
      <c r="I674" s="12"/>
      <c r="J674" s="12"/>
      <c r="K674" s="12"/>
      <c r="L674" s="12"/>
      <c r="M674" s="12"/>
      <c r="N674" s="12"/>
      <c r="O674" s="12"/>
      <c r="P674" s="12"/>
    </row>
    <row r="675" spans="9:16" ht="18" customHeight="1" x14ac:dyDescent="0.2">
      <c r="I675" s="12"/>
      <c r="J675" s="12"/>
      <c r="K675" s="12"/>
      <c r="L675" s="12"/>
      <c r="M675" s="12"/>
      <c r="N675" s="12"/>
      <c r="O675" s="12"/>
      <c r="P675" s="12"/>
    </row>
    <row r="676" spans="9:16" ht="18" customHeight="1" x14ac:dyDescent="0.2">
      <c r="I676" s="12"/>
      <c r="J676" s="12"/>
      <c r="K676" s="12"/>
      <c r="L676" s="12"/>
      <c r="M676" s="12"/>
      <c r="N676" s="12"/>
      <c r="O676" s="12"/>
      <c r="P676" s="12"/>
    </row>
    <row r="677" spans="9:16" ht="18" customHeight="1" x14ac:dyDescent="0.2">
      <c r="I677" s="12"/>
      <c r="J677" s="12"/>
      <c r="K677" s="12"/>
      <c r="L677" s="12"/>
      <c r="M677" s="12"/>
      <c r="N677" s="12"/>
      <c r="O677" s="12"/>
      <c r="P677" s="12"/>
    </row>
    <row r="678" spans="9:16" ht="18" customHeight="1" x14ac:dyDescent="0.2">
      <c r="I678" s="12"/>
      <c r="J678" s="12"/>
      <c r="K678" s="12"/>
      <c r="L678" s="12"/>
      <c r="M678" s="12"/>
      <c r="N678" s="12"/>
      <c r="O678" s="12"/>
      <c r="P678" s="12"/>
    </row>
    <row r="679" spans="9:16" ht="18" customHeight="1" x14ac:dyDescent="0.2">
      <c r="I679" s="12"/>
      <c r="J679" s="12"/>
      <c r="K679" s="12"/>
      <c r="L679" s="12"/>
      <c r="M679" s="12"/>
      <c r="N679" s="12"/>
      <c r="O679" s="12"/>
      <c r="P679" s="12"/>
    </row>
    <row r="680" spans="9:16" ht="18" customHeight="1" x14ac:dyDescent="0.2">
      <c r="I680" s="12"/>
      <c r="J680" s="12"/>
      <c r="K680" s="12"/>
      <c r="L680" s="12"/>
      <c r="M680" s="12"/>
      <c r="N680" s="12"/>
      <c r="O680" s="12"/>
      <c r="P680" s="12"/>
    </row>
    <row r="681" spans="9:16" ht="18" customHeight="1" x14ac:dyDescent="0.2">
      <c r="I681" s="12"/>
      <c r="J681" s="12"/>
      <c r="K681" s="12"/>
      <c r="L681" s="12"/>
      <c r="M681" s="12"/>
      <c r="N681" s="12"/>
      <c r="O681" s="12"/>
      <c r="P681" s="12"/>
    </row>
    <row r="682" spans="9:16" ht="18" customHeight="1" x14ac:dyDescent="0.2">
      <c r="I682" s="12"/>
      <c r="J682" s="12"/>
      <c r="K682" s="12"/>
      <c r="L682" s="12"/>
      <c r="M682" s="12"/>
      <c r="N682" s="12"/>
      <c r="O682" s="12"/>
      <c r="P682" s="12"/>
    </row>
    <row r="683" spans="9:16" ht="18" customHeight="1" x14ac:dyDescent="0.2">
      <c r="I683" s="12"/>
      <c r="J683" s="12"/>
      <c r="K683" s="12"/>
      <c r="L683" s="12"/>
      <c r="M683" s="12"/>
      <c r="N683" s="12"/>
      <c r="O683" s="12"/>
      <c r="P683" s="12"/>
    </row>
    <row r="684" spans="9:16" ht="18" customHeight="1" x14ac:dyDescent="0.2">
      <c r="I684" s="12"/>
      <c r="J684" s="12"/>
      <c r="K684" s="12"/>
      <c r="L684" s="12"/>
      <c r="M684" s="12"/>
      <c r="N684" s="12"/>
      <c r="O684" s="12"/>
      <c r="P684" s="12"/>
    </row>
    <row r="685" spans="9:16" ht="18" customHeight="1" x14ac:dyDescent="0.2">
      <c r="I685" s="12"/>
      <c r="J685" s="12"/>
      <c r="K685" s="12"/>
      <c r="L685" s="12"/>
      <c r="M685" s="12"/>
      <c r="N685" s="12"/>
      <c r="O685" s="12"/>
      <c r="P685" s="12"/>
    </row>
    <row r="686" spans="9:16" ht="18" customHeight="1" x14ac:dyDescent="0.2">
      <c r="I686" s="12"/>
      <c r="J686" s="12"/>
      <c r="K686" s="12"/>
      <c r="L686" s="12"/>
      <c r="M686" s="12"/>
      <c r="N686" s="12"/>
      <c r="O686" s="12"/>
      <c r="P686" s="12"/>
    </row>
    <row r="687" spans="9:16" ht="18" customHeight="1" x14ac:dyDescent="0.2">
      <c r="I687" s="12"/>
      <c r="J687" s="12"/>
      <c r="K687" s="12"/>
      <c r="L687" s="12"/>
      <c r="M687" s="12"/>
      <c r="N687" s="12"/>
      <c r="O687" s="12"/>
      <c r="P687" s="12"/>
    </row>
    <row r="688" spans="9:16" ht="18" customHeight="1" x14ac:dyDescent="0.2">
      <c r="I688" s="12"/>
      <c r="J688" s="12"/>
      <c r="K688" s="12"/>
      <c r="L688" s="12"/>
      <c r="M688" s="12"/>
      <c r="N688" s="12"/>
      <c r="O688" s="12"/>
      <c r="P688" s="12"/>
    </row>
    <row r="689" spans="9:16" ht="18" customHeight="1" x14ac:dyDescent="0.2">
      <c r="I689" s="12"/>
      <c r="J689" s="12"/>
      <c r="K689" s="12"/>
      <c r="L689" s="12"/>
      <c r="M689" s="12"/>
      <c r="N689" s="12"/>
      <c r="O689" s="12"/>
      <c r="P689" s="12"/>
    </row>
    <row r="690" spans="9:16" ht="18" customHeight="1" x14ac:dyDescent="0.2">
      <c r="I690" s="12"/>
      <c r="J690" s="12"/>
      <c r="K690" s="12"/>
      <c r="L690" s="12"/>
      <c r="M690" s="12"/>
      <c r="N690" s="12"/>
      <c r="O690" s="12"/>
      <c r="P690" s="12"/>
    </row>
    <row r="691" spans="9:16" ht="18" customHeight="1" x14ac:dyDescent="0.2">
      <c r="I691" s="12"/>
      <c r="J691" s="12"/>
      <c r="K691" s="12"/>
      <c r="L691" s="12"/>
      <c r="M691" s="12"/>
      <c r="N691" s="12"/>
      <c r="O691" s="12"/>
      <c r="P691" s="12"/>
    </row>
    <row r="692" spans="9:16" ht="18" customHeight="1" x14ac:dyDescent="0.2">
      <c r="I692" s="12"/>
      <c r="J692" s="12"/>
      <c r="K692" s="12"/>
      <c r="L692" s="12"/>
      <c r="M692" s="12"/>
      <c r="N692" s="12"/>
      <c r="O692" s="12"/>
      <c r="P692" s="12"/>
    </row>
    <row r="693" spans="9:16" ht="18" customHeight="1" x14ac:dyDescent="0.2">
      <c r="I693" s="12"/>
      <c r="J693" s="12"/>
      <c r="K693" s="12"/>
      <c r="L693" s="12"/>
      <c r="M693" s="12"/>
      <c r="N693" s="12"/>
      <c r="O693" s="12"/>
      <c r="P693" s="12"/>
    </row>
    <row r="694" spans="9:16" ht="18" customHeight="1" x14ac:dyDescent="0.2">
      <c r="I694" s="12"/>
      <c r="J694" s="12"/>
      <c r="K694" s="12"/>
      <c r="L694" s="12"/>
      <c r="M694" s="12"/>
      <c r="N694" s="12"/>
      <c r="O694" s="12"/>
      <c r="P694" s="12"/>
    </row>
    <row r="695" spans="9:16" ht="18" customHeight="1" x14ac:dyDescent="0.2">
      <c r="I695" s="12"/>
      <c r="J695" s="12"/>
      <c r="K695" s="12"/>
      <c r="L695" s="12"/>
      <c r="M695" s="12"/>
      <c r="N695" s="12"/>
      <c r="O695" s="12"/>
      <c r="P695" s="12"/>
    </row>
    <row r="696" spans="9:16" ht="18" customHeight="1" x14ac:dyDescent="0.2">
      <c r="I696" s="12"/>
      <c r="J696" s="12"/>
      <c r="K696" s="12"/>
      <c r="L696" s="12"/>
      <c r="M696" s="12"/>
      <c r="N696" s="12"/>
      <c r="O696" s="12"/>
      <c r="P696" s="12"/>
    </row>
    <row r="697" spans="9:16" ht="18" customHeight="1" x14ac:dyDescent="0.2">
      <c r="I697" s="12"/>
      <c r="J697" s="12"/>
      <c r="K697" s="12"/>
      <c r="L697" s="12"/>
      <c r="M697" s="12"/>
      <c r="N697" s="12"/>
      <c r="O697" s="12"/>
      <c r="P697" s="12"/>
    </row>
    <row r="698" spans="9:16" ht="18" customHeight="1" x14ac:dyDescent="0.2">
      <c r="I698" s="12"/>
      <c r="J698" s="12"/>
      <c r="K698" s="12"/>
      <c r="L698" s="12"/>
      <c r="M698" s="12"/>
      <c r="N698" s="12"/>
      <c r="O698" s="12"/>
      <c r="P698" s="12"/>
    </row>
    <row r="699" spans="9:16" ht="18" customHeight="1" x14ac:dyDescent="0.2">
      <c r="I699" s="12"/>
      <c r="J699" s="12"/>
      <c r="K699" s="12"/>
      <c r="L699" s="12"/>
      <c r="M699" s="12"/>
      <c r="N699" s="12"/>
      <c r="O699" s="12"/>
      <c r="P699" s="12"/>
    </row>
    <row r="700" spans="9:16" ht="18" customHeight="1" x14ac:dyDescent="0.2">
      <c r="I700" s="12"/>
      <c r="J700" s="12"/>
      <c r="K700" s="12"/>
      <c r="L700" s="12"/>
      <c r="M700" s="12"/>
      <c r="N700" s="12"/>
      <c r="O700" s="12"/>
      <c r="P700" s="12"/>
    </row>
    <row r="701" spans="9:16" ht="18" customHeight="1" x14ac:dyDescent="0.2">
      <c r="I701" s="12"/>
      <c r="J701" s="12"/>
      <c r="K701" s="12"/>
      <c r="L701" s="12"/>
      <c r="M701" s="12"/>
      <c r="N701" s="12"/>
      <c r="O701" s="12"/>
      <c r="P701" s="12"/>
    </row>
    <row r="702" spans="9:16" ht="18" customHeight="1" x14ac:dyDescent="0.2">
      <c r="I702" s="12"/>
      <c r="J702" s="12"/>
      <c r="K702" s="12"/>
      <c r="L702" s="12"/>
      <c r="M702" s="12"/>
      <c r="N702" s="12"/>
      <c r="O702" s="12"/>
      <c r="P702" s="12"/>
    </row>
    <row r="703" spans="9:16" ht="18" customHeight="1" x14ac:dyDescent="0.2">
      <c r="I703" s="12"/>
      <c r="J703" s="12"/>
      <c r="K703" s="12"/>
      <c r="L703" s="12"/>
      <c r="M703" s="12"/>
      <c r="N703" s="12"/>
      <c r="O703" s="12"/>
      <c r="P703" s="12"/>
    </row>
    <row r="704" spans="9:16" ht="18" customHeight="1" x14ac:dyDescent="0.2">
      <c r="I704" s="12"/>
      <c r="J704" s="12"/>
      <c r="K704" s="12"/>
      <c r="L704" s="12"/>
      <c r="M704" s="12"/>
      <c r="N704" s="12"/>
      <c r="O704" s="12"/>
      <c r="P704" s="12"/>
    </row>
    <row r="705" spans="9:16" ht="18" customHeight="1" x14ac:dyDescent="0.2">
      <c r="I705" s="12"/>
      <c r="J705" s="12"/>
      <c r="K705" s="12"/>
      <c r="L705" s="12"/>
      <c r="M705" s="12"/>
      <c r="N705" s="12"/>
      <c r="O705" s="12"/>
      <c r="P705" s="12"/>
    </row>
    <row r="706" spans="9:16" ht="18" customHeight="1" x14ac:dyDescent="0.2">
      <c r="I706" s="12"/>
      <c r="J706" s="12"/>
      <c r="K706" s="12"/>
      <c r="L706" s="12"/>
      <c r="M706" s="12"/>
      <c r="N706" s="12"/>
      <c r="O706" s="12"/>
      <c r="P706" s="12"/>
    </row>
    <row r="707" spans="9:16" ht="18" customHeight="1" x14ac:dyDescent="0.2">
      <c r="I707" s="12"/>
      <c r="J707" s="12"/>
      <c r="K707" s="12"/>
      <c r="L707" s="12"/>
      <c r="M707" s="12"/>
      <c r="N707" s="12"/>
      <c r="O707" s="12"/>
      <c r="P707" s="12"/>
    </row>
    <row r="708" spans="9:16" ht="18" customHeight="1" x14ac:dyDescent="0.2">
      <c r="I708" s="12"/>
      <c r="J708" s="12"/>
      <c r="K708" s="12"/>
      <c r="L708" s="12"/>
      <c r="M708" s="12"/>
      <c r="N708" s="12"/>
      <c r="O708" s="12"/>
      <c r="P708" s="12"/>
    </row>
    <row r="709" spans="9:16" ht="18" customHeight="1" x14ac:dyDescent="0.2">
      <c r="I709" s="12"/>
      <c r="J709" s="12"/>
      <c r="K709" s="12"/>
      <c r="L709" s="12"/>
      <c r="M709" s="12"/>
      <c r="N709" s="12"/>
      <c r="O709" s="12"/>
      <c r="P709" s="12"/>
    </row>
    <row r="710" spans="9:16" ht="18" customHeight="1" x14ac:dyDescent="0.2">
      <c r="I710" s="12"/>
      <c r="J710" s="12"/>
      <c r="K710" s="12"/>
      <c r="L710" s="12"/>
      <c r="M710" s="12"/>
      <c r="N710" s="12"/>
      <c r="O710" s="12"/>
      <c r="P710" s="12"/>
    </row>
    <row r="711" spans="9:16" ht="18" customHeight="1" x14ac:dyDescent="0.2">
      <c r="I711" s="12"/>
      <c r="J711" s="12"/>
      <c r="K711" s="12"/>
      <c r="L711" s="12"/>
      <c r="M711" s="12"/>
      <c r="N711" s="12"/>
      <c r="O711" s="12"/>
      <c r="P711" s="12"/>
    </row>
    <row r="712" spans="9:16" ht="18" customHeight="1" x14ac:dyDescent="0.2">
      <c r="I712" s="12"/>
      <c r="J712" s="12"/>
      <c r="K712" s="12"/>
      <c r="L712" s="12"/>
      <c r="M712" s="12"/>
      <c r="N712" s="12"/>
      <c r="O712" s="12"/>
      <c r="P712" s="12"/>
    </row>
    <row r="713" spans="9:16" ht="18" customHeight="1" x14ac:dyDescent="0.2">
      <c r="I713" s="12"/>
      <c r="J713" s="12"/>
      <c r="K713" s="12"/>
      <c r="L713" s="12"/>
      <c r="M713" s="12"/>
      <c r="N713" s="12"/>
      <c r="O713" s="12"/>
      <c r="P713" s="12"/>
    </row>
    <row r="714" spans="9:16" ht="18" customHeight="1" x14ac:dyDescent="0.2">
      <c r="I714" s="12"/>
      <c r="J714" s="12"/>
      <c r="K714" s="12"/>
      <c r="L714" s="12"/>
      <c r="M714" s="12"/>
      <c r="N714" s="12"/>
      <c r="O714" s="12"/>
      <c r="P714" s="12"/>
    </row>
    <row r="715" spans="9:16" ht="18" customHeight="1" x14ac:dyDescent="0.2">
      <c r="I715" s="12"/>
      <c r="J715" s="12"/>
      <c r="K715" s="12"/>
      <c r="L715" s="12"/>
      <c r="M715" s="12"/>
      <c r="N715" s="12"/>
      <c r="O715" s="12"/>
      <c r="P715" s="12"/>
    </row>
    <row r="716" spans="9:16" ht="18" customHeight="1" x14ac:dyDescent="0.2">
      <c r="I716" s="12"/>
      <c r="J716" s="12"/>
      <c r="K716" s="12"/>
      <c r="L716" s="12"/>
      <c r="M716" s="12"/>
      <c r="N716" s="12"/>
      <c r="O716" s="12"/>
      <c r="P716" s="12"/>
    </row>
    <row r="717" spans="9:16" ht="18" customHeight="1" x14ac:dyDescent="0.2">
      <c r="I717" s="12"/>
      <c r="J717" s="12"/>
      <c r="K717" s="12"/>
      <c r="L717" s="12"/>
      <c r="M717" s="12"/>
      <c r="N717" s="12"/>
      <c r="O717" s="12"/>
      <c r="P717" s="12"/>
    </row>
    <row r="718" spans="9:16" ht="18" customHeight="1" x14ac:dyDescent="0.2">
      <c r="I718" s="12"/>
      <c r="J718" s="12"/>
      <c r="K718" s="12"/>
      <c r="L718" s="12"/>
      <c r="M718" s="12"/>
      <c r="N718" s="12"/>
      <c r="O718" s="12"/>
      <c r="P718" s="12"/>
    </row>
    <row r="719" spans="9:16" ht="18" customHeight="1" x14ac:dyDescent="0.2">
      <c r="I719" s="12"/>
      <c r="J719" s="12"/>
      <c r="K719" s="12"/>
      <c r="L719" s="12"/>
      <c r="M719" s="12"/>
      <c r="N719" s="12"/>
      <c r="O719" s="12"/>
      <c r="P719" s="12"/>
    </row>
    <row r="720" spans="9:16" ht="18" customHeight="1" x14ac:dyDescent="0.2">
      <c r="I720" s="12"/>
      <c r="J720" s="12"/>
      <c r="K720" s="12"/>
      <c r="L720" s="12"/>
      <c r="M720" s="12"/>
      <c r="N720" s="12"/>
      <c r="O720" s="12"/>
      <c r="P720" s="12"/>
    </row>
    <row r="721" spans="9:16" ht="18" customHeight="1" x14ac:dyDescent="0.2">
      <c r="I721" s="12"/>
      <c r="J721" s="12"/>
      <c r="K721" s="12"/>
      <c r="L721" s="12"/>
      <c r="M721" s="12"/>
      <c r="N721" s="12"/>
      <c r="O721" s="12"/>
      <c r="P721" s="12"/>
    </row>
    <row r="722" spans="9:16" ht="18" customHeight="1" x14ac:dyDescent="0.2">
      <c r="I722" s="12"/>
      <c r="J722" s="12"/>
      <c r="K722" s="12"/>
      <c r="L722" s="12"/>
      <c r="M722" s="12"/>
      <c r="N722" s="12"/>
      <c r="O722" s="12"/>
      <c r="P722" s="12"/>
    </row>
    <row r="723" spans="9:16" ht="18" customHeight="1" x14ac:dyDescent="0.2">
      <c r="I723" s="12"/>
      <c r="J723" s="12"/>
      <c r="K723" s="12"/>
      <c r="L723" s="12"/>
      <c r="M723" s="12"/>
      <c r="N723" s="12"/>
      <c r="O723" s="12"/>
      <c r="P723" s="12"/>
    </row>
    <row r="724" spans="9:16" ht="18" customHeight="1" x14ac:dyDescent="0.2">
      <c r="I724" s="12"/>
      <c r="J724" s="12"/>
      <c r="K724" s="12"/>
      <c r="L724" s="12"/>
      <c r="M724" s="12"/>
      <c r="N724" s="12"/>
      <c r="O724" s="12"/>
      <c r="P724" s="12"/>
    </row>
    <row r="725" spans="9:16" ht="18" customHeight="1" x14ac:dyDescent="0.2">
      <c r="I725" s="12"/>
      <c r="J725" s="12"/>
      <c r="K725" s="12"/>
      <c r="L725" s="12"/>
      <c r="M725" s="12"/>
      <c r="N725" s="12"/>
      <c r="O725" s="12"/>
      <c r="P725" s="12"/>
    </row>
    <row r="726" spans="9:16" ht="18" customHeight="1" x14ac:dyDescent="0.2">
      <c r="I726" s="12"/>
      <c r="J726" s="12"/>
      <c r="K726" s="12"/>
      <c r="L726" s="12"/>
      <c r="M726" s="12"/>
      <c r="N726" s="12"/>
      <c r="O726" s="12"/>
      <c r="P726" s="12"/>
    </row>
    <row r="727" spans="9:16" ht="18" customHeight="1" x14ac:dyDescent="0.2">
      <c r="I727" s="12"/>
      <c r="J727" s="12"/>
      <c r="K727" s="12"/>
      <c r="L727" s="12"/>
      <c r="M727" s="12"/>
      <c r="N727" s="12"/>
      <c r="O727" s="12"/>
      <c r="P727" s="12"/>
    </row>
    <row r="728" spans="9:16" ht="18" customHeight="1" x14ac:dyDescent="0.2">
      <c r="I728" s="12"/>
      <c r="J728" s="12"/>
      <c r="K728" s="12"/>
      <c r="L728" s="12"/>
      <c r="M728" s="12"/>
      <c r="N728" s="12"/>
      <c r="O728" s="12"/>
      <c r="P728" s="12"/>
    </row>
    <row r="729" spans="9:16" ht="18" customHeight="1" x14ac:dyDescent="0.2">
      <c r="I729" s="12"/>
      <c r="J729" s="12"/>
      <c r="K729" s="12"/>
      <c r="L729" s="12"/>
      <c r="M729" s="12"/>
      <c r="N729" s="12"/>
      <c r="O729" s="12"/>
      <c r="P729" s="12"/>
    </row>
    <row r="730" spans="9:16" ht="18" customHeight="1" x14ac:dyDescent="0.2">
      <c r="I730" s="12"/>
      <c r="J730" s="12"/>
      <c r="K730" s="12"/>
      <c r="L730" s="12"/>
      <c r="M730" s="12"/>
      <c r="N730" s="12"/>
      <c r="O730" s="12"/>
      <c r="P730" s="12"/>
    </row>
    <row r="731" spans="9:16" ht="18" customHeight="1" x14ac:dyDescent="0.2">
      <c r="I731" s="12"/>
      <c r="J731" s="12"/>
      <c r="K731" s="12"/>
      <c r="L731" s="12"/>
      <c r="M731" s="12"/>
      <c r="N731" s="12"/>
      <c r="O731" s="12"/>
      <c r="P731" s="12"/>
    </row>
    <row r="732" spans="9:16" ht="18" customHeight="1" x14ac:dyDescent="0.2">
      <c r="I732" s="12"/>
      <c r="J732" s="12"/>
      <c r="K732" s="12"/>
      <c r="L732" s="12"/>
      <c r="M732" s="12"/>
      <c r="N732" s="12"/>
      <c r="O732" s="12"/>
      <c r="P732" s="12"/>
    </row>
    <row r="733" spans="9:16" ht="18" customHeight="1" x14ac:dyDescent="0.2">
      <c r="I733" s="12"/>
      <c r="J733" s="12"/>
      <c r="K733" s="12"/>
      <c r="L733" s="12"/>
      <c r="M733" s="12"/>
      <c r="N733" s="12"/>
      <c r="O733" s="12"/>
      <c r="P733" s="12"/>
    </row>
    <row r="734" spans="9:16" ht="18" customHeight="1" x14ac:dyDescent="0.2">
      <c r="I734" s="12"/>
      <c r="J734" s="12"/>
      <c r="K734" s="12"/>
      <c r="L734" s="12"/>
      <c r="M734" s="12"/>
      <c r="N734" s="12"/>
      <c r="O734" s="12"/>
      <c r="P734" s="12"/>
    </row>
    <row r="735" spans="9:16" ht="18" customHeight="1" x14ac:dyDescent="0.2">
      <c r="I735" s="12"/>
      <c r="J735" s="12"/>
      <c r="K735" s="12"/>
      <c r="L735" s="12"/>
      <c r="M735" s="12"/>
      <c r="N735" s="12"/>
      <c r="O735" s="12"/>
      <c r="P735" s="12"/>
    </row>
    <row r="736" spans="9:16" ht="18" customHeight="1" x14ac:dyDescent="0.2">
      <c r="I736" s="12"/>
      <c r="J736" s="12"/>
      <c r="K736" s="12"/>
      <c r="L736" s="12"/>
      <c r="M736" s="12"/>
      <c r="N736" s="12"/>
      <c r="O736" s="12"/>
      <c r="P736" s="12"/>
    </row>
    <row r="737" spans="9:16" ht="18" customHeight="1" x14ac:dyDescent="0.2">
      <c r="I737" s="12"/>
      <c r="J737" s="12"/>
      <c r="K737" s="12"/>
      <c r="L737" s="12"/>
      <c r="M737" s="12"/>
      <c r="N737" s="12"/>
      <c r="O737" s="12"/>
      <c r="P737" s="12"/>
    </row>
    <row r="738" spans="9:16" ht="18" customHeight="1" x14ac:dyDescent="0.2">
      <c r="I738" s="12"/>
      <c r="J738" s="12"/>
      <c r="K738" s="12"/>
      <c r="L738" s="12"/>
      <c r="M738" s="12"/>
      <c r="N738" s="12"/>
      <c r="O738" s="12"/>
      <c r="P738" s="12"/>
    </row>
    <row r="739" spans="9:16" ht="18" customHeight="1" x14ac:dyDescent="0.2">
      <c r="I739" s="12"/>
      <c r="J739" s="12"/>
      <c r="K739" s="12"/>
      <c r="L739" s="12"/>
      <c r="M739" s="12"/>
      <c r="N739" s="12"/>
      <c r="O739" s="12"/>
      <c r="P739" s="12"/>
    </row>
    <row r="740" spans="9:16" ht="18" customHeight="1" x14ac:dyDescent="0.2">
      <c r="I740" s="12"/>
      <c r="J740" s="12"/>
      <c r="K740" s="12"/>
      <c r="L740" s="12"/>
      <c r="M740" s="12"/>
      <c r="N740" s="12"/>
      <c r="O740" s="12"/>
      <c r="P740" s="12"/>
    </row>
    <row r="741" spans="9:16" ht="18" customHeight="1" x14ac:dyDescent="0.2">
      <c r="I741" s="12"/>
      <c r="J741" s="12"/>
      <c r="K741" s="12"/>
      <c r="L741" s="12"/>
      <c r="M741" s="12"/>
      <c r="N741" s="12"/>
      <c r="O741" s="12"/>
      <c r="P741" s="12"/>
    </row>
    <row r="742" spans="9:16" ht="18" customHeight="1" x14ac:dyDescent="0.2">
      <c r="I742" s="12"/>
      <c r="J742" s="12"/>
      <c r="K742" s="12"/>
      <c r="L742" s="12"/>
      <c r="M742" s="12"/>
      <c r="N742" s="12"/>
      <c r="O742" s="12"/>
      <c r="P742" s="12"/>
    </row>
    <row r="743" spans="9:16" ht="18" customHeight="1" x14ac:dyDescent="0.2">
      <c r="I743" s="12"/>
      <c r="J743" s="12"/>
      <c r="K743" s="12"/>
      <c r="L743" s="12"/>
      <c r="M743" s="12"/>
      <c r="N743" s="12"/>
      <c r="O743" s="12"/>
      <c r="P743" s="12"/>
    </row>
    <row r="744" spans="9:16" ht="18" customHeight="1" x14ac:dyDescent="0.2">
      <c r="I744" s="12"/>
      <c r="J744" s="12"/>
      <c r="K744" s="12"/>
      <c r="L744" s="12"/>
      <c r="M744" s="12"/>
      <c r="N744" s="12"/>
      <c r="O744" s="12"/>
      <c r="P744" s="12"/>
    </row>
    <row r="745" spans="9:16" ht="18" customHeight="1" x14ac:dyDescent="0.2">
      <c r="I745" s="12"/>
      <c r="J745" s="12"/>
      <c r="K745" s="12"/>
      <c r="L745" s="12"/>
      <c r="M745" s="12"/>
      <c r="N745" s="12"/>
      <c r="O745" s="12"/>
      <c r="P745" s="12"/>
    </row>
    <row r="746" spans="9:16" ht="18" customHeight="1" x14ac:dyDescent="0.2">
      <c r="I746" s="12"/>
      <c r="J746" s="12"/>
      <c r="K746" s="12"/>
      <c r="L746" s="12"/>
      <c r="M746" s="12"/>
      <c r="N746" s="12"/>
      <c r="O746" s="12"/>
      <c r="P746" s="12"/>
    </row>
    <row r="747" spans="9:16" ht="18" customHeight="1" x14ac:dyDescent="0.2">
      <c r="I747" s="12"/>
      <c r="J747" s="12"/>
      <c r="K747" s="12"/>
      <c r="L747" s="12"/>
      <c r="M747" s="12"/>
      <c r="N747" s="12"/>
      <c r="O747" s="12"/>
      <c r="P747" s="12"/>
    </row>
    <row r="748" spans="9:16" ht="18" customHeight="1" x14ac:dyDescent="0.2">
      <c r="I748" s="12"/>
      <c r="J748" s="12"/>
      <c r="K748" s="12"/>
      <c r="L748" s="12"/>
      <c r="M748" s="12"/>
      <c r="N748" s="12"/>
      <c r="O748" s="12"/>
      <c r="P748" s="12"/>
    </row>
    <row r="749" spans="9:16" ht="18" customHeight="1" x14ac:dyDescent="0.2">
      <c r="I749" s="12"/>
      <c r="J749" s="12"/>
      <c r="K749" s="12"/>
      <c r="L749" s="12"/>
      <c r="M749" s="12"/>
      <c r="N749" s="12"/>
      <c r="O749" s="12"/>
      <c r="P749" s="12"/>
    </row>
    <row r="750" spans="9:16" ht="18" customHeight="1" x14ac:dyDescent="0.2">
      <c r="I750" s="12"/>
      <c r="J750" s="12"/>
      <c r="K750" s="12"/>
      <c r="L750" s="12"/>
      <c r="M750" s="12"/>
      <c r="N750" s="12"/>
      <c r="O750" s="12"/>
      <c r="P750" s="12"/>
    </row>
    <row r="751" spans="9:16" ht="18" customHeight="1" x14ac:dyDescent="0.2">
      <c r="I751" s="12"/>
      <c r="J751" s="12"/>
      <c r="K751" s="12"/>
      <c r="L751" s="12"/>
      <c r="M751" s="12"/>
      <c r="N751" s="12"/>
      <c r="O751" s="12"/>
      <c r="P751" s="12"/>
    </row>
    <row r="752" spans="9:16" ht="18" customHeight="1" x14ac:dyDescent="0.2">
      <c r="I752" s="12"/>
      <c r="J752" s="12"/>
      <c r="K752" s="12"/>
      <c r="L752" s="12"/>
      <c r="M752" s="12"/>
      <c r="N752" s="12"/>
      <c r="O752" s="12"/>
      <c r="P752" s="12"/>
    </row>
    <row r="753" spans="9:16" ht="18" customHeight="1" x14ac:dyDescent="0.2">
      <c r="I753" s="12"/>
      <c r="J753" s="12"/>
      <c r="K753" s="12"/>
      <c r="L753" s="12"/>
      <c r="M753" s="12"/>
      <c r="N753" s="12"/>
      <c r="O753" s="12"/>
      <c r="P753" s="12"/>
    </row>
    <row r="754" spans="9:16" ht="18" customHeight="1" x14ac:dyDescent="0.2">
      <c r="I754" s="12"/>
      <c r="J754" s="12"/>
      <c r="K754" s="12"/>
      <c r="L754" s="12"/>
      <c r="M754" s="12"/>
      <c r="N754" s="12"/>
      <c r="O754" s="12"/>
      <c r="P754" s="12"/>
    </row>
    <row r="755" spans="9:16" ht="18" customHeight="1" x14ac:dyDescent="0.2">
      <c r="I755" s="12"/>
      <c r="J755" s="12"/>
      <c r="K755" s="12"/>
      <c r="L755" s="12"/>
      <c r="M755" s="12"/>
      <c r="N755" s="12"/>
      <c r="O755" s="12"/>
      <c r="P755" s="12"/>
    </row>
    <row r="756" spans="9:16" ht="18" customHeight="1" x14ac:dyDescent="0.2">
      <c r="I756" s="12"/>
      <c r="J756" s="12"/>
      <c r="K756" s="12"/>
      <c r="L756" s="12"/>
      <c r="M756" s="12"/>
      <c r="N756" s="12"/>
      <c r="O756" s="12"/>
      <c r="P756" s="12"/>
    </row>
    <row r="757" spans="9:16" ht="18" customHeight="1" x14ac:dyDescent="0.2">
      <c r="I757" s="12"/>
      <c r="J757" s="12"/>
      <c r="K757" s="12"/>
      <c r="L757" s="12"/>
      <c r="M757" s="12"/>
      <c r="N757" s="12"/>
      <c r="O757" s="12"/>
      <c r="P757" s="12"/>
    </row>
    <row r="758" spans="9:16" ht="18" customHeight="1" x14ac:dyDescent="0.2">
      <c r="I758" s="12"/>
      <c r="J758" s="12"/>
      <c r="K758" s="12"/>
      <c r="L758" s="12"/>
      <c r="M758" s="12"/>
      <c r="N758" s="12"/>
      <c r="O758" s="12"/>
      <c r="P758" s="12"/>
    </row>
    <row r="759" spans="9:16" ht="18" customHeight="1" x14ac:dyDescent="0.2">
      <c r="I759" s="12"/>
      <c r="J759" s="12"/>
      <c r="K759" s="12"/>
      <c r="L759" s="12"/>
      <c r="M759" s="12"/>
      <c r="N759" s="12"/>
      <c r="O759" s="12"/>
      <c r="P759" s="12"/>
    </row>
    <row r="760" spans="9:16" ht="18" customHeight="1" x14ac:dyDescent="0.2">
      <c r="I760" s="12"/>
      <c r="J760" s="12"/>
      <c r="K760" s="12"/>
      <c r="L760" s="12"/>
      <c r="M760" s="12"/>
      <c r="N760" s="12"/>
      <c r="O760" s="12"/>
      <c r="P760" s="12"/>
    </row>
    <row r="761" spans="9:16" ht="18" customHeight="1" x14ac:dyDescent="0.2">
      <c r="I761" s="12"/>
      <c r="J761" s="12"/>
      <c r="K761" s="12"/>
      <c r="L761" s="12"/>
      <c r="M761" s="12"/>
      <c r="N761" s="12"/>
      <c r="O761" s="12"/>
      <c r="P761" s="12"/>
    </row>
    <row r="762" spans="9:16" ht="18" customHeight="1" x14ac:dyDescent="0.2">
      <c r="I762" s="12"/>
      <c r="J762" s="12"/>
      <c r="K762" s="12"/>
      <c r="L762" s="12"/>
      <c r="M762" s="12"/>
      <c r="N762" s="12"/>
      <c r="O762" s="12"/>
      <c r="P762" s="12"/>
    </row>
    <row r="763" spans="9:16" ht="18" customHeight="1" x14ac:dyDescent="0.2">
      <c r="I763" s="12"/>
      <c r="J763" s="12"/>
      <c r="K763" s="12"/>
      <c r="L763" s="12"/>
      <c r="M763" s="12"/>
      <c r="N763" s="12"/>
      <c r="O763" s="12"/>
      <c r="P763" s="12"/>
    </row>
    <row r="764" spans="9:16" ht="18" customHeight="1" x14ac:dyDescent="0.2">
      <c r="I764" s="12"/>
      <c r="J764" s="12"/>
      <c r="K764" s="12"/>
      <c r="L764" s="12"/>
      <c r="M764" s="12"/>
      <c r="N764" s="12"/>
      <c r="O764" s="12"/>
      <c r="P764" s="12"/>
    </row>
    <row r="765" spans="9:16" ht="18" customHeight="1" x14ac:dyDescent="0.2">
      <c r="I765" s="12"/>
      <c r="J765" s="12"/>
      <c r="K765" s="12"/>
      <c r="L765" s="12"/>
      <c r="M765" s="12"/>
      <c r="N765" s="12"/>
      <c r="O765" s="12"/>
      <c r="P765" s="12"/>
    </row>
    <row r="766" spans="9:16" ht="18" customHeight="1" x14ac:dyDescent="0.2">
      <c r="I766" s="12"/>
      <c r="J766" s="12"/>
      <c r="K766" s="12"/>
      <c r="L766" s="12"/>
      <c r="M766" s="12"/>
      <c r="N766" s="12"/>
      <c r="O766" s="12"/>
      <c r="P766" s="12"/>
    </row>
    <row r="767" spans="9:16" ht="18" customHeight="1" x14ac:dyDescent="0.2">
      <c r="I767" s="12"/>
      <c r="J767" s="12"/>
      <c r="K767" s="12"/>
      <c r="L767" s="12"/>
      <c r="M767" s="12"/>
      <c r="N767" s="12"/>
      <c r="O767" s="12"/>
      <c r="P767" s="12"/>
    </row>
    <row r="768" spans="9:16" ht="18" customHeight="1" x14ac:dyDescent="0.2">
      <c r="I768" s="12"/>
      <c r="J768" s="12"/>
      <c r="K768" s="12"/>
      <c r="L768" s="12"/>
      <c r="M768" s="12"/>
      <c r="N768" s="12"/>
      <c r="O768" s="12"/>
      <c r="P768" s="12"/>
    </row>
    <row r="769" spans="9:16" ht="18" customHeight="1" x14ac:dyDescent="0.2">
      <c r="I769" s="12"/>
      <c r="J769" s="12"/>
      <c r="K769" s="12"/>
      <c r="L769" s="12"/>
      <c r="M769" s="12"/>
      <c r="N769" s="12"/>
      <c r="O769" s="12"/>
      <c r="P769" s="12"/>
    </row>
    <row r="770" spans="9:16" ht="18" customHeight="1" x14ac:dyDescent="0.2">
      <c r="I770" s="12"/>
      <c r="J770" s="12"/>
      <c r="K770" s="12"/>
      <c r="L770" s="12"/>
      <c r="M770" s="12"/>
      <c r="N770" s="12"/>
      <c r="O770" s="12"/>
      <c r="P770" s="12"/>
    </row>
    <row r="771" spans="9:16" ht="18" customHeight="1" x14ac:dyDescent="0.2">
      <c r="I771" s="12"/>
      <c r="J771" s="12"/>
      <c r="K771" s="12"/>
      <c r="L771" s="12"/>
      <c r="M771" s="12"/>
      <c r="N771" s="12"/>
      <c r="O771" s="12"/>
      <c r="P771" s="12"/>
    </row>
    <row r="772" spans="9:16" ht="18" customHeight="1" x14ac:dyDescent="0.2">
      <c r="I772" s="12"/>
      <c r="J772" s="12"/>
      <c r="K772" s="12"/>
      <c r="L772" s="12"/>
      <c r="M772" s="12"/>
      <c r="N772" s="12"/>
      <c r="O772" s="12"/>
      <c r="P772" s="12"/>
    </row>
    <row r="773" spans="9:16" ht="18" customHeight="1" x14ac:dyDescent="0.2">
      <c r="I773" s="12"/>
      <c r="J773" s="12"/>
      <c r="K773" s="12"/>
      <c r="L773" s="12"/>
      <c r="M773" s="12"/>
      <c r="N773" s="12"/>
      <c r="O773" s="12"/>
      <c r="P773" s="12"/>
    </row>
    <row r="774" spans="9:16" ht="18" customHeight="1" x14ac:dyDescent="0.2">
      <c r="I774" s="12"/>
      <c r="J774" s="12"/>
      <c r="K774" s="12"/>
      <c r="L774" s="12"/>
      <c r="M774" s="12"/>
      <c r="N774" s="12"/>
      <c r="O774" s="12"/>
      <c r="P774" s="12"/>
    </row>
    <row r="775" spans="9:16" ht="18" customHeight="1" x14ac:dyDescent="0.2">
      <c r="I775" s="12"/>
      <c r="J775" s="12"/>
      <c r="K775" s="12"/>
      <c r="L775" s="12"/>
      <c r="M775" s="12"/>
      <c r="N775" s="12"/>
      <c r="O775" s="12"/>
      <c r="P775" s="12"/>
    </row>
    <row r="776" spans="9:16" ht="18" customHeight="1" x14ac:dyDescent="0.2">
      <c r="I776" s="12"/>
      <c r="J776" s="12"/>
      <c r="K776" s="12"/>
      <c r="L776" s="12"/>
      <c r="M776" s="12"/>
      <c r="N776" s="12"/>
      <c r="O776" s="12"/>
      <c r="P776" s="12"/>
    </row>
    <row r="777" spans="9:16" ht="18" customHeight="1" x14ac:dyDescent="0.2">
      <c r="I777" s="12"/>
      <c r="J777" s="12"/>
      <c r="K777" s="12"/>
      <c r="L777" s="12"/>
      <c r="M777" s="12"/>
      <c r="N777" s="12"/>
      <c r="O777" s="12"/>
      <c r="P777" s="12"/>
    </row>
    <row r="778" spans="9:16" ht="18" customHeight="1" x14ac:dyDescent="0.2">
      <c r="I778" s="12"/>
      <c r="J778" s="12"/>
      <c r="K778" s="12"/>
      <c r="L778" s="12"/>
      <c r="M778" s="12"/>
      <c r="N778" s="12"/>
      <c r="O778" s="12"/>
      <c r="P778" s="12"/>
    </row>
    <row r="779" spans="9:16" ht="18" customHeight="1" x14ac:dyDescent="0.2">
      <c r="I779" s="12"/>
      <c r="J779" s="12"/>
      <c r="K779" s="12"/>
      <c r="L779" s="12"/>
      <c r="M779" s="12"/>
      <c r="N779" s="12"/>
      <c r="O779" s="12"/>
      <c r="P779" s="12"/>
    </row>
    <row r="780" spans="9:16" ht="18" customHeight="1" x14ac:dyDescent="0.2">
      <c r="I780" s="12"/>
      <c r="J780" s="12"/>
      <c r="K780" s="12"/>
      <c r="L780" s="12"/>
      <c r="M780" s="12"/>
      <c r="N780" s="12"/>
      <c r="O780" s="12"/>
      <c r="P780" s="12"/>
    </row>
    <row r="781" spans="9:16" ht="18" customHeight="1" x14ac:dyDescent="0.2">
      <c r="I781" s="12"/>
      <c r="J781" s="12"/>
      <c r="K781" s="12"/>
      <c r="L781" s="12"/>
      <c r="M781" s="12"/>
      <c r="N781" s="12"/>
      <c r="O781" s="12"/>
      <c r="P781" s="12"/>
    </row>
    <row r="782" spans="9:16" ht="18" customHeight="1" x14ac:dyDescent="0.2">
      <c r="I782" s="12"/>
      <c r="J782" s="12"/>
      <c r="K782" s="12"/>
      <c r="L782" s="12"/>
      <c r="M782" s="12"/>
      <c r="N782" s="12"/>
      <c r="O782" s="12"/>
      <c r="P782" s="12"/>
    </row>
    <row r="783" spans="9:16" ht="18" customHeight="1" x14ac:dyDescent="0.2">
      <c r="I783" s="12"/>
      <c r="J783" s="12"/>
      <c r="K783" s="12"/>
      <c r="L783" s="12"/>
      <c r="M783" s="12"/>
      <c r="N783" s="12"/>
      <c r="O783" s="12"/>
      <c r="P783" s="12"/>
    </row>
    <row r="784" spans="9:16" ht="18" customHeight="1" x14ac:dyDescent="0.2">
      <c r="I784" s="12"/>
      <c r="J784" s="12"/>
      <c r="K784" s="12"/>
      <c r="L784" s="12"/>
      <c r="M784" s="12"/>
      <c r="N784" s="12"/>
      <c r="O784" s="12"/>
      <c r="P784" s="12"/>
    </row>
    <row r="785" spans="9:16" ht="18" customHeight="1" x14ac:dyDescent="0.2">
      <c r="I785" s="12"/>
      <c r="J785" s="12"/>
      <c r="K785" s="12"/>
      <c r="L785" s="12"/>
      <c r="M785" s="12"/>
      <c r="N785" s="12"/>
      <c r="O785" s="12"/>
      <c r="P785" s="12"/>
    </row>
    <row r="786" spans="9:16" ht="18" customHeight="1" x14ac:dyDescent="0.2">
      <c r="I786" s="12"/>
      <c r="J786" s="12"/>
      <c r="K786" s="12"/>
      <c r="L786" s="12"/>
      <c r="M786" s="12"/>
      <c r="N786" s="12"/>
      <c r="O786" s="12"/>
      <c r="P786" s="12"/>
    </row>
    <row r="787" spans="9:16" ht="18" customHeight="1" x14ac:dyDescent="0.2">
      <c r="I787" s="12"/>
      <c r="J787" s="12"/>
      <c r="K787" s="12"/>
      <c r="L787" s="12"/>
      <c r="M787" s="12"/>
      <c r="N787" s="12"/>
      <c r="O787" s="12"/>
      <c r="P787" s="12"/>
    </row>
    <row r="788" spans="9:16" ht="18" customHeight="1" x14ac:dyDescent="0.2">
      <c r="I788" s="12"/>
      <c r="J788" s="12"/>
      <c r="K788" s="12"/>
      <c r="L788" s="12"/>
      <c r="M788" s="12"/>
      <c r="N788" s="12"/>
      <c r="O788" s="12"/>
      <c r="P788" s="12"/>
    </row>
    <row r="789" spans="9:16" ht="18" customHeight="1" x14ac:dyDescent="0.2">
      <c r="I789" s="12"/>
      <c r="J789" s="12"/>
      <c r="K789" s="12"/>
      <c r="L789" s="12"/>
      <c r="M789" s="12"/>
      <c r="N789" s="12"/>
      <c r="O789" s="12"/>
      <c r="P789" s="12"/>
    </row>
    <row r="790" spans="9:16" ht="18" customHeight="1" x14ac:dyDescent="0.2">
      <c r="I790" s="12"/>
      <c r="J790" s="12"/>
      <c r="K790" s="12"/>
      <c r="L790" s="12"/>
      <c r="M790" s="12"/>
      <c r="N790" s="12"/>
      <c r="O790" s="12"/>
      <c r="P790" s="12"/>
    </row>
    <row r="791" spans="9:16" ht="18" customHeight="1" x14ac:dyDescent="0.2">
      <c r="I791" s="12"/>
      <c r="J791" s="12"/>
      <c r="K791" s="12"/>
      <c r="L791" s="12"/>
      <c r="M791" s="12"/>
      <c r="N791" s="12"/>
      <c r="O791" s="12"/>
      <c r="P791" s="12"/>
    </row>
    <row r="792" spans="9:16" ht="18" customHeight="1" x14ac:dyDescent="0.2">
      <c r="I792" s="12"/>
      <c r="J792" s="12"/>
      <c r="K792" s="12"/>
      <c r="L792" s="12"/>
      <c r="M792" s="12"/>
      <c r="N792" s="12"/>
      <c r="O792" s="12"/>
      <c r="P792" s="12"/>
    </row>
    <row r="793" spans="9:16" ht="18" customHeight="1" x14ac:dyDescent="0.2">
      <c r="I793" s="12"/>
      <c r="J793" s="12"/>
      <c r="K793" s="12"/>
      <c r="L793" s="12"/>
      <c r="M793" s="12"/>
      <c r="N793" s="12"/>
      <c r="O793" s="12"/>
      <c r="P793" s="12"/>
    </row>
    <row r="794" spans="9:16" ht="18" customHeight="1" x14ac:dyDescent="0.2">
      <c r="I794" s="12"/>
      <c r="J794" s="12"/>
      <c r="K794" s="12"/>
      <c r="L794" s="12"/>
      <c r="M794" s="12"/>
      <c r="N794" s="12"/>
      <c r="O794" s="12"/>
      <c r="P794" s="12"/>
    </row>
    <row r="795" spans="9:16" ht="18" customHeight="1" x14ac:dyDescent="0.2">
      <c r="I795" s="12"/>
      <c r="J795" s="12"/>
      <c r="K795" s="12"/>
      <c r="L795" s="12"/>
      <c r="M795" s="12"/>
      <c r="N795" s="12"/>
      <c r="O795" s="12"/>
      <c r="P795" s="12"/>
    </row>
    <row r="796" spans="9:16" ht="18" customHeight="1" x14ac:dyDescent="0.2">
      <c r="I796" s="12"/>
      <c r="J796" s="12"/>
      <c r="K796" s="12"/>
      <c r="L796" s="12"/>
      <c r="M796" s="12"/>
      <c r="N796" s="12"/>
      <c r="O796" s="12"/>
      <c r="P796" s="12"/>
    </row>
    <row r="797" spans="9:16" ht="18" customHeight="1" x14ac:dyDescent="0.2">
      <c r="I797" s="12"/>
      <c r="J797" s="12"/>
      <c r="K797" s="12"/>
      <c r="L797" s="12"/>
      <c r="M797" s="12"/>
      <c r="N797" s="12"/>
      <c r="O797" s="12"/>
      <c r="P797" s="12"/>
    </row>
    <row r="798" spans="9:16" ht="18" customHeight="1" x14ac:dyDescent="0.2">
      <c r="I798" s="12"/>
      <c r="J798" s="12"/>
      <c r="K798" s="12"/>
      <c r="L798" s="12"/>
      <c r="M798" s="12"/>
      <c r="N798" s="12"/>
      <c r="O798" s="12"/>
      <c r="P798" s="12"/>
    </row>
    <row r="799" spans="9:16" ht="18" customHeight="1" x14ac:dyDescent="0.2">
      <c r="I799" s="12"/>
      <c r="J799" s="12"/>
      <c r="K799" s="12"/>
      <c r="L799" s="12"/>
      <c r="M799" s="12"/>
      <c r="N799" s="12"/>
      <c r="O799" s="12"/>
      <c r="P799" s="12"/>
    </row>
    <row r="800" spans="9:16" ht="18" customHeight="1" x14ac:dyDescent="0.2">
      <c r="I800" s="12"/>
      <c r="J800" s="12"/>
      <c r="K800" s="12"/>
      <c r="L800" s="12"/>
      <c r="M800" s="12"/>
      <c r="N800" s="12"/>
      <c r="O800" s="12"/>
      <c r="P800" s="12"/>
    </row>
    <row r="801" spans="9:16" ht="18" customHeight="1" x14ac:dyDescent="0.2">
      <c r="I801" s="12"/>
      <c r="J801" s="12"/>
      <c r="K801" s="12"/>
      <c r="L801" s="12"/>
      <c r="M801" s="12"/>
      <c r="N801" s="12"/>
      <c r="O801" s="12"/>
      <c r="P801" s="12"/>
    </row>
    <row r="802" spans="9:16" ht="18" customHeight="1" x14ac:dyDescent="0.2">
      <c r="I802" s="12"/>
      <c r="J802" s="12"/>
      <c r="K802" s="12"/>
      <c r="L802" s="12"/>
      <c r="M802" s="12"/>
      <c r="N802" s="12"/>
      <c r="O802" s="12"/>
      <c r="P802" s="12"/>
    </row>
    <row r="803" spans="9:16" ht="18" customHeight="1" x14ac:dyDescent="0.2">
      <c r="I803" s="12"/>
      <c r="J803" s="12"/>
      <c r="K803" s="12"/>
      <c r="L803" s="12"/>
      <c r="M803" s="12"/>
      <c r="N803" s="12"/>
      <c r="O803" s="12"/>
      <c r="P803" s="12"/>
    </row>
    <row r="804" spans="9:16" ht="18" customHeight="1" x14ac:dyDescent="0.2">
      <c r="I804" s="12"/>
      <c r="J804" s="12"/>
      <c r="K804" s="12"/>
      <c r="L804" s="12"/>
      <c r="M804" s="12"/>
      <c r="N804" s="12"/>
      <c r="O804" s="12"/>
      <c r="P804" s="12"/>
    </row>
    <row r="805" spans="9:16" ht="18" customHeight="1" x14ac:dyDescent="0.2">
      <c r="I805" s="12"/>
      <c r="J805" s="12"/>
      <c r="K805" s="12"/>
      <c r="L805" s="12"/>
      <c r="M805" s="12"/>
      <c r="N805" s="12"/>
      <c r="O805" s="12"/>
      <c r="P805" s="12"/>
    </row>
    <row r="806" spans="9:16" ht="18" customHeight="1" x14ac:dyDescent="0.2">
      <c r="I806" s="12"/>
      <c r="J806" s="12"/>
      <c r="K806" s="12"/>
      <c r="L806" s="12"/>
      <c r="M806" s="12"/>
      <c r="N806" s="12"/>
      <c r="O806" s="12"/>
      <c r="P806" s="12"/>
    </row>
    <row r="807" spans="9:16" ht="18" customHeight="1" x14ac:dyDescent="0.2">
      <c r="I807" s="12"/>
      <c r="J807" s="12"/>
      <c r="K807" s="12"/>
      <c r="L807" s="12"/>
      <c r="M807" s="12"/>
      <c r="N807" s="12"/>
      <c r="O807" s="12"/>
      <c r="P807" s="12"/>
    </row>
    <row r="808" spans="9:16" ht="18" customHeight="1" x14ac:dyDescent="0.2">
      <c r="I808" s="12"/>
      <c r="J808" s="12"/>
      <c r="K808" s="12"/>
      <c r="L808" s="12"/>
      <c r="M808" s="12"/>
      <c r="N808" s="12"/>
      <c r="O808" s="12"/>
      <c r="P808" s="12"/>
    </row>
    <row r="809" spans="9:16" ht="18" customHeight="1" x14ac:dyDescent="0.2">
      <c r="I809" s="12"/>
      <c r="J809" s="12"/>
      <c r="K809" s="12"/>
      <c r="L809" s="12"/>
      <c r="M809" s="12"/>
      <c r="N809" s="12"/>
      <c r="O809" s="12"/>
      <c r="P809" s="12"/>
    </row>
    <row r="810" spans="9:16" ht="18" customHeight="1" x14ac:dyDescent="0.2">
      <c r="I810" s="12"/>
      <c r="J810" s="12"/>
      <c r="K810" s="12"/>
      <c r="L810" s="12"/>
      <c r="M810" s="12"/>
      <c r="N810" s="12"/>
      <c r="O810" s="12"/>
      <c r="P810" s="12"/>
    </row>
    <row r="811" spans="9:16" ht="18" customHeight="1" x14ac:dyDescent="0.2">
      <c r="I811" s="12"/>
      <c r="J811" s="12"/>
      <c r="K811" s="12"/>
      <c r="L811" s="12"/>
      <c r="M811" s="12"/>
      <c r="N811" s="12"/>
      <c r="O811" s="12"/>
      <c r="P811" s="12"/>
    </row>
    <row r="812" spans="9:16" ht="18" customHeight="1" x14ac:dyDescent="0.2">
      <c r="I812" s="12"/>
      <c r="J812" s="12"/>
      <c r="K812" s="12"/>
      <c r="L812" s="12"/>
      <c r="M812" s="12"/>
      <c r="N812" s="12"/>
      <c r="O812" s="12"/>
      <c r="P812" s="12"/>
    </row>
    <row r="813" spans="9:16" ht="18" customHeight="1" x14ac:dyDescent="0.2">
      <c r="I813" s="12"/>
      <c r="J813" s="12"/>
      <c r="K813" s="12"/>
      <c r="L813" s="12"/>
      <c r="M813" s="12"/>
      <c r="N813" s="12"/>
      <c r="O813" s="12"/>
      <c r="P813" s="12"/>
    </row>
    <row r="814" spans="9:16" ht="18" customHeight="1" x14ac:dyDescent="0.2">
      <c r="I814" s="12"/>
      <c r="J814" s="12"/>
      <c r="K814" s="12"/>
      <c r="L814" s="12"/>
      <c r="M814" s="12"/>
      <c r="N814" s="12"/>
      <c r="O814" s="12"/>
      <c r="P814" s="12"/>
    </row>
    <row r="815" spans="9:16" ht="18" customHeight="1" x14ac:dyDescent="0.2">
      <c r="I815" s="12"/>
      <c r="J815" s="12"/>
      <c r="K815" s="12"/>
      <c r="L815" s="12"/>
      <c r="M815" s="12"/>
      <c r="N815" s="12"/>
      <c r="O815" s="12"/>
      <c r="P815" s="12"/>
    </row>
    <row r="816" spans="9:16" ht="18" customHeight="1" x14ac:dyDescent="0.2">
      <c r="I816" s="12"/>
      <c r="J816" s="12"/>
      <c r="K816" s="12"/>
      <c r="L816" s="12"/>
      <c r="M816" s="12"/>
      <c r="N816" s="12"/>
      <c r="O816" s="12"/>
      <c r="P816" s="12"/>
    </row>
    <row r="817" spans="9:16" ht="18" customHeight="1" x14ac:dyDescent="0.2">
      <c r="I817" s="12"/>
      <c r="J817" s="12"/>
      <c r="K817" s="12"/>
      <c r="L817" s="12"/>
      <c r="M817" s="12"/>
      <c r="N817" s="12"/>
      <c r="O817" s="12"/>
      <c r="P817" s="12"/>
    </row>
    <row r="818" spans="9:16" ht="18" customHeight="1" x14ac:dyDescent="0.2">
      <c r="I818" s="12"/>
      <c r="J818" s="12"/>
      <c r="K818" s="12"/>
      <c r="L818" s="12"/>
      <c r="M818" s="12"/>
      <c r="N818" s="12"/>
      <c r="O818" s="12"/>
      <c r="P818" s="12"/>
    </row>
    <row r="819" spans="9:16" ht="18" customHeight="1" x14ac:dyDescent="0.2">
      <c r="I819" s="12"/>
      <c r="J819" s="12"/>
      <c r="K819" s="12"/>
      <c r="L819" s="12"/>
      <c r="M819" s="12"/>
      <c r="N819" s="12"/>
      <c r="O819" s="12"/>
      <c r="P819" s="12"/>
    </row>
    <row r="820" spans="9:16" ht="18" customHeight="1" x14ac:dyDescent="0.2">
      <c r="I820" s="12"/>
      <c r="J820" s="12"/>
      <c r="K820" s="12"/>
      <c r="L820" s="12"/>
      <c r="M820" s="12"/>
      <c r="N820" s="12"/>
      <c r="O820" s="12"/>
      <c r="P820" s="12"/>
    </row>
    <row r="821" spans="9:16" ht="18" customHeight="1" x14ac:dyDescent="0.2">
      <c r="I821" s="12"/>
      <c r="J821" s="12"/>
      <c r="K821" s="12"/>
      <c r="L821" s="12"/>
      <c r="M821" s="12"/>
      <c r="N821" s="12"/>
      <c r="O821" s="12"/>
      <c r="P821" s="12"/>
    </row>
    <row r="822" spans="9:16" ht="18" customHeight="1" x14ac:dyDescent="0.2">
      <c r="I822" s="12"/>
      <c r="J822" s="12"/>
      <c r="K822" s="12"/>
      <c r="L822" s="12"/>
      <c r="M822" s="12"/>
      <c r="N822" s="12"/>
      <c r="O822" s="12"/>
      <c r="P822" s="12"/>
    </row>
    <row r="823" spans="9:16" ht="18" customHeight="1" x14ac:dyDescent="0.2">
      <c r="I823" s="12"/>
      <c r="J823" s="12"/>
      <c r="K823" s="12"/>
      <c r="L823" s="12"/>
      <c r="M823" s="12"/>
      <c r="N823" s="12"/>
      <c r="O823" s="12"/>
      <c r="P823" s="12"/>
    </row>
    <row r="824" spans="9:16" ht="18" customHeight="1" x14ac:dyDescent="0.2">
      <c r="I824" s="12"/>
      <c r="J824" s="12"/>
      <c r="K824" s="12"/>
      <c r="L824" s="12"/>
      <c r="M824" s="12"/>
      <c r="N824" s="12"/>
      <c r="O824" s="12"/>
      <c r="P824" s="12"/>
    </row>
    <row r="825" spans="9:16" ht="18" customHeight="1" x14ac:dyDescent="0.2">
      <c r="I825" s="12"/>
      <c r="J825" s="12"/>
      <c r="K825" s="12"/>
      <c r="L825" s="12"/>
      <c r="M825" s="12"/>
      <c r="N825" s="12"/>
      <c r="O825" s="12"/>
      <c r="P825" s="12"/>
    </row>
    <row r="826" spans="9:16" ht="18" customHeight="1" x14ac:dyDescent="0.2">
      <c r="I826" s="12"/>
      <c r="J826" s="12"/>
      <c r="K826" s="12"/>
      <c r="L826" s="12"/>
      <c r="M826" s="12"/>
      <c r="N826" s="12"/>
      <c r="O826" s="12"/>
      <c r="P826" s="12"/>
    </row>
    <row r="827" spans="9:16" ht="18" customHeight="1" x14ac:dyDescent="0.2">
      <c r="I827" s="12"/>
      <c r="J827" s="12"/>
      <c r="K827" s="12"/>
      <c r="L827" s="12"/>
      <c r="M827" s="12"/>
      <c r="N827" s="12"/>
      <c r="O827" s="12"/>
      <c r="P827" s="12"/>
    </row>
    <row r="828" spans="9:16" ht="18" customHeight="1" x14ac:dyDescent="0.2">
      <c r="I828" s="12"/>
      <c r="J828" s="12"/>
      <c r="K828" s="12"/>
      <c r="L828" s="12"/>
      <c r="M828" s="12"/>
      <c r="N828" s="12"/>
      <c r="O828" s="12"/>
      <c r="P828" s="12"/>
    </row>
    <row r="829" spans="9:16" ht="18" customHeight="1" x14ac:dyDescent="0.2">
      <c r="I829" s="12"/>
      <c r="J829" s="12"/>
      <c r="K829" s="12"/>
      <c r="L829" s="12"/>
      <c r="M829" s="12"/>
      <c r="N829" s="12"/>
      <c r="O829" s="12"/>
      <c r="P829" s="12"/>
    </row>
    <row r="830" spans="9:16" ht="18" customHeight="1" x14ac:dyDescent="0.2">
      <c r="I830" s="12"/>
      <c r="J830" s="12"/>
      <c r="K830" s="12"/>
      <c r="L830" s="12"/>
      <c r="M830" s="12"/>
      <c r="N830" s="12"/>
      <c r="O830" s="12"/>
      <c r="P830" s="12"/>
    </row>
    <row r="831" spans="9:16" ht="18" customHeight="1" x14ac:dyDescent="0.2">
      <c r="I831" s="12"/>
      <c r="J831" s="12"/>
      <c r="K831" s="12"/>
      <c r="L831" s="12"/>
      <c r="M831" s="12"/>
      <c r="N831" s="12"/>
      <c r="O831" s="12"/>
      <c r="P831" s="12"/>
    </row>
    <row r="832" spans="9:16" ht="18" customHeight="1" x14ac:dyDescent="0.2">
      <c r="I832" s="12"/>
      <c r="J832" s="12"/>
      <c r="K832" s="12"/>
      <c r="L832" s="12"/>
      <c r="M832" s="12"/>
      <c r="N832" s="12"/>
      <c r="O832" s="12"/>
      <c r="P832" s="12"/>
    </row>
    <row r="833" spans="9:16" ht="18" customHeight="1" x14ac:dyDescent="0.2">
      <c r="I833" s="12"/>
      <c r="J833" s="12"/>
      <c r="K833" s="12"/>
      <c r="L833" s="12"/>
      <c r="M833" s="12"/>
      <c r="N833" s="12"/>
      <c r="O833" s="12"/>
      <c r="P833" s="12"/>
    </row>
    <row r="834" spans="9:16" ht="18" customHeight="1" x14ac:dyDescent="0.2">
      <c r="I834" s="12"/>
      <c r="J834" s="12"/>
      <c r="K834" s="12"/>
      <c r="L834" s="12"/>
      <c r="M834" s="12"/>
      <c r="N834" s="12"/>
      <c r="O834" s="12"/>
      <c r="P834" s="12"/>
    </row>
    <row r="835" spans="9:16" ht="18" customHeight="1" x14ac:dyDescent="0.2">
      <c r="I835" s="12"/>
      <c r="J835" s="12"/>
      <c r="K835" s="12"/>
      <c r="L835" s="12"/>
      <c r="M835" s="12"/>
      <c r="N835" s="12"/>
      <c r="O835" s="12"/>
      <c r="P835" s="12"/>
    </row>
    <row r="836" spans="9:16" ht="18" customHeight="1" x14ac:dyDescent="0.2">
      <c r="I836" s="12"/>
      <c r="J836" s="12"/>
      <c r="K836" s="12"/>
      <c r="L836" s="12"/>
      <c r="M836" s="12"/>
      <c r="N836" s="12"/>
      <c r="O836" s="12"/>
      <c r="P836" s="12"/>
    </row>
    <row r="837" spans="9:16" ht="18" customHeight="1" x14ac:dyDescent="0.2">
      <c r="I837" s="12"/>
      <c r="J837" s="12"/>
      <c r="K837" s="12"/>
      <c r="L837" s="12"/>
      <c r="M837" s="12"/>
      <c r="N837" s="12"/>
      <c r="O837" s="12"/>
      <c r="P837" s="12"/>
    </row>
    <row r="838" spans="9:16" ht="18" customHeight="1" x14ac:dyDescent="0.2">
      <c r="I838" s="12"/>
      <c r="J838" s="12"/>
      <c r="K838" s="12"/>
      <c r="L838" s="12"/>
      <c r="M838" s="12"/>
      <c r="N838" s="12"/>
      <c r="O838" s="12"/>
      <c r="P838" s="12"/>
    </row>
    <row r="839" spans="9:16" ht="18" customHeight="1" x14ac:dyDescent="0.2">
      <c r="I839" s="12"/>
      <c r="J839" s="12"/>
      <c r="K839" s="12"/>
      <c r="L839" s="12"/>
      <c r="M839" s="12"/>
      <c r="N839" s="12"/>
      <c r="O839" s="12"/>
      <c r="P839" s="12"/>
    </row>
    <row r="840" spans="9:16" ht="18" customHeight="1" x14ac:dyDescent="0.2">
      <c r="I840" s="12"/>
      <c r="J840" s="12"/>
      <c r="K840" s="12"/>
      <c r="L840" s="12"/>
      <c r="M840" s="12"/>
      <c r="N840" s="12"/>
      <c r="O840" s="12"/>
      <c r="P840" s="12"/>
    </row>
    <row r="841" spans="9:16" ht="18" customHeight="1" x14ac:dyDescent="0.2">
      <c r="I841" s="12"/>
      <c r="J841" s="12"/>
      <c r="K841" s="12"/>
      <c r="L841" s="12"/>
      <c r="M841" s="12"/>
      <c r="N841" s="12"/>
      <c r="O841" s="12"/>
      <c r="P841" s="12"/>
    </row>
    <row r="842" spans="9:16" ht="18" customHeight="1" x14ac:dyDescent="0.2">
      <c r="I842" s="12"/>
      <c r="J842" s="12"/>
      <c r="K842" s="12"/>
      <c r="L842" s="12"/>
      <c r="M842" s="12"/>
      <c r="N842" s="12"/>
      <c r="O842" s="12"/>
      <c r="P842" s="12"/>
    </row>
    <row r="843" spans="9:16" ht="18" customHeight="1" x14ac:dyDescent="0.2">
      <c r="I843" s="12"/>
      <c r="J843" s="12"/>
      <c r="K843" s="12"/>
      <c r="L843" s="12"/>
      <c r="M843" s="12"/>
      <c r="N843" s="12"/>
      <c r="O843" s="12"/>
      <c r="P843" s="12"/>
    </row>
    <row r="844" spans="9:16" ht="18" customHeight="1" x14ac:dyDescent="0.2">
      <c r="I844" s="12"/>
      <c r="J844" s="12"/>
      <c r="K844" s="12"/>
      <c r="L844" s="12"/>
      <c r="M844" s="12"/>
      <c r="N844" s="12"/>
      <c r="O844" s="12"/>
      <c r="P844" s="12"/>
    </row>
    <row r="845" spans="9:16" ht="18" customHeight="1" x14ac:dyDescent="0.2">
      <c r="I845" s="12"/>
      <c r="J845" s="12"/>
      <c r="K845" s="12"/>
      <c r="L845" s="12"/>
      <c r="M845" s="12"/>
      <c r="N845" s="12"/>
      <c r="O845" s="12"/>
      <c r="P845" s="12"/>
    </row>
    <row r="846" spans="9:16" ht="18" customHeight="1" x14ac:dyDescent="0.2">
      <c r="I846" s="12"/>
      <c r="J846" s="12"/>
      <c r="K846" s="12"/>
      <c r="L846" s="12"/>
      <c r="M846" s="12"/>
      <c r="N846" s="12"/>
      <c r="O846" s="12"/>
      <c r="P846" s="12"/>
    </row>
    <row r="847" spans="9:16" ht="18" customHeight="1" x14ac:dyDescent="0.2">
      <c r="I847" s="12"/>
      <c r="J847" s="12"/>
      <c r="K847" s="12"/>
      <c r="L847" s="12"/>
      <c r="M847" s="12"/>
      <c r="N847" s="12"/>
      <c r="O847" s="12"/>
      <c r="P847" s="12"/>
    </row>
    <row r="848" spans="9:16" ht="18" customHeight="1" x14ac:dyDescent="0.2">
      <c r="I848" s="12"/>
      <c r="J848" s="12"/>
      <c r="K848" s="12"/>
      <c r="L848" s="12"/>
      <c r="M848" s="12"/>
      <c r="N848" s="12"/>
      <c r="O848" s="12"/>
      <c r="P848" s="12"/>
    </row>
    <row r="849" spans="9:16" ht="18" customHeight="1" x14ac:dyDescent="0.2">
      <c r="I849" s="12"/>
      <c r="J849" s="12"/>
      <c r="K849" s="12"/>
      <c r="L849" s="12"/>
      <c r="M849" s="12"/>
      <c r="N849" s="12"/>
      <c r="O849" s="12"/>
      <c r="P849" s="12"/>
    </row>
    <row r="850" spans="9:16" ht="18" customHeight="1" x14ac:dyDescent="0.2">
      <c r="I850" s="12"/>
      <c r="J850" s="12"/>
      <c r="K850" s="12"/>
      <c r="L850" s="12"/>
      <c r="M850" s="12"/>
      <c r="N850" s="12"/>
      <c r="O850" s="12"/>
      <c r="P850" s="12"/>
    </row>
    <row r="851" spans="9:16" ht="18" customHeight="1" x14ac:dyDescent="0.2">
      <c r="I851" s="12"/>
      <c r="J851" s="12"/>
      <c r="K851" s="12"/>
      <c r="L851" s="12"/>
      <c r="M851" s="12"/>
      <c r="N851" s="12"/>
      <c r="O851" s="12"/>
      <c r="P851" s="12"/>
    </row>
    <row r="852" spans="9:16" ht="18" customHeight="1" x14ac:dyDescent="0.2">
      <c r="I852" s="12"/>
      <c r="J852" s="12"/>
      <c r="K852" s="12"/>
      <c r="L852" s="12"/>
      <c r="M852" s="12"/>
      <c r="N852" s="12"/>
      <c r="O852" s="12"/>
      <c r="P852" s="12"/>
    </row>
    <row r="853" spans="9:16" ht="18" customHeight="1" x14ac:dyDescent="0.2">
      <c r="I853" s="12"/>
      <c r="J853" s="12"/>
      <c r="K853" s="12"/>
      <c r="L853" s="12"/>
      <c r="M853" s="12"/>
      <c r="N853" s="12"/>
      <c r="O853" s="12"/>
      <c r="P853" s="12"/>
    </row>
    <row r="854" spans="9:16" ht="18" customHeight="1" x14ac:dyDescent="0.2">
      <c r="I854" s="12"/>
      <c r="J854" s="12"/>
      <c r="K854" s="12"/>
      <c r="L854" s="12"/>
      <c r="M854" s="12"/>
      <c r="N854" s="12"/>
      <c r="O854" s="12"/>
      <c r="P854" s="12"/>
    </row>
    <row r="855" spans="9:16" ht="18" customHeight="1" x14ac:dyDescent="0.2">
      <c r="I855" s="12"/>
      <c r="J855" s="12"/>
      <c r="K855" s="12"/>
      <c r="L855" s="12"/>
      <c r="M855" s="12"/>
      <c r="N855" s="12"/>
      <c r="O855" s="12"/>
      <c r="P855" s="12"/>
    </row>
    <row r="856" spans="9:16" ht="18" customHeight="1" x14ac:dyDescent="0.2">
      <c r="I856" s="12"/>
      <c r="J856" s="12"/>
      <c r="K856" s="12"/>
      <c r="L856" s="12"/>
      <c r="M856" s="12"/>
      <c r="N856" s="12"/>
      <c r="O856" s="12"/>
      <c r="P856" s="12"/>
    </row>
    <row r="857" spans="9:16" ht="18" customHeight="1" x14ac:dyDescent="0.2">
      <c r="I857" s="12"/>
      <c r="J857" s="12"/>
      <c r="K857" s="12"/>
      <c r="L857" s="12"/>
      <c r="M857" s="12"/>
      <c r="N857" s="12"/>
      <c r="O857" s="12"/>
      <c r="P857" s="12"/>
    </row>
    <row r="858" spans="9:16" ht="18" customHeight="1" x14ac:dyDescent="0.2">
      <c r="I858" s="12"/>
      <c r="J858" s="12"/>
      <c r="K858" s="12"/>
      <c r="L858" s="12"/>
      <c r="M858" s="12"/>
      <c r="N858" s="12"/>
      <c r="O858" s="12"/>
      <c r="P858" s="12"/>
    </row>
    <row r="859" spans="9:16" ht="18" customHeight="1" x14ac:dyDescent="0.2">
      <c r="I859" s="12"/>
      <c r="J859" s="12"/>
      <c r="K859" s="12"/>
      <c r="L859" s="12"/>
      <c r="M859" s="12"/>
      <c r="N859" s="12"/>
      <c r="O859" s="12"/>
      <c r="P859" s="12"/>
    </row>
    <row r="860" spans="9:16" ht="18" customHeight="1" x14ac:dyDescent="0.2">
      <c r="I860" s="12"/>
      <c r="J860" s="12"/>
      <c r="K860" s="12"/>
      <c r="L860" s="12"/>
      <c r="M860" s="12"/>
      <c r="N860" s="12"/>
      <c r="O860" s="12"/>
      <c r="P860" s="12"/>
    </row>
    <row r="861" spans="9:16" ht="18" customHeight="1" x14ac:dyDescent="0.2">
      <c r="I861" s="12"/>
      <c r="J861" s="12"/>
      <c r="K861" s="12"/>
      <c r="L861" s="12"/>
      <c r="M861" s="12"/>
      <c r="N861" s="12"/>
      <c r="O861" s="12"/>
      <c r="P861" s="12"/>
    </row>
    <row r="862" spans="9:16" ht="18" customHeight="1" x14ac:dyDescent="0.2">
      <c r="I862" s="12"/>
      <c r="J862" s="12"/>
      <c r="K862" s="12"/>
      <c r="L862" s="12"/>
      <c r="M862" s="12"/>
      <c r="N862" s="12"/>
      <c r="O862" s="12"/>
      <c r="P862" s="12"/>
    </row>
    <row r="863" spans="9:16" ht="18" customHeight="1" x14ac:dyDescent="0.2">
      <c r="I863" s="12"/>
      <c r="J863" s="12"/>
      <c r="K863" s="12"/>
      <c r="L863" s="12"/>
      <c r="M863" s="12"/>
      <c r="N863" s="12"/>
      <c r="O863" s="12"/>
      <c r="P863" s="12"/>
    </row>
    <row r="864" spans="9:16" ht="18" customHeight="1" x14ac:dyDescent="0.2">
      <c r="I864" s="12"/>
      <c r="J864" s="12"/>
      <c r="K864" s="12"/>
      <c r="L864" s="12"/>
      <c r="M864" s="12"/>
      <c r="N864" s="12"/>
      <c r="O864" s="12"/>
      <c r="P864" s="12"/>
    </row>
    <row r="865" spans="9:16" ht="18" customHeight="1" x14ac:dyDescent="0.2">
      <c r="I865" s="12"/>
      <c r="J865" s="12"/>
      <c r="K865" s="12"/>
      <c r="L865" s="12"/>
      <c r="M865" s="12"/>
      <c r="N865" s="12"/>
      <c r="O865" s="12"/>
      <c r="P865" s="12"/>
    </row>
    <row r="866" spans="9:16" ht="18" customHeight="1" x14ac:dyDescent="0.2">
      <c r="I866" s="12"/>
      <c r="J866" s="12"/>
      <c r="K866" s="12"/>
      <c r="L866" s="12"/>
      <c r="M866" s="12"/>
      <c r="N866" s="12"/>
      <c r="O866" s="12"/>
      <c r="P866" s="12"/>
    </row>
    <row r="867" spans="9:16" ht="18" customHeight="1" x14ac:dyDescent="0.2">
      <c r="I867" s="12"/>
      <c r="J867" s="12"/>
      <c r="K867" s="12"/>
      <c r="L867" s="12"/>
      <c r="M867" s="12"/>
      <c r="N867" s="12"/>
      <c r="O867" s="12"/>
      <c r="P867" s="12"/>
    </row>
    <row r="868" spans="9:16" ht="18" customHeight="1" x14ac:dyDescent="0.2">
      <c r="I868" s="12"/>
      <c r="J868" s="12"/>
      <c r="K868" s="12"/>
      <c r="L868" s="12"/>
      <c r="M868" s="12"/>
      <c r="N868" s="12"/>
      <c r="O868" s="12"/>
      <c r="P868" s="12"/>
    </row>
    <row r="869" spans="9:16" ht="18" customHeight="1" x14ac:dyDescent="0.2">
      <c r="I869" s="12"/>
      <c r="J869" s="12"/>
      <c r="K869" s="12"/>
      <c r="L869" s="12"/>
      <c r="M869" s="12"/>
      <c r="N869" s="12"/>
      <c r="O869" s="12"/>
      <c r="P869" s="12"/>
    </row>
    <row r="870" spans="9:16" ht="18" customHeight="1" x14ac:dyDescent="0.2">
      <c r="I870" s="12"/>
      <c r="J870" s="12"/>
      <c r="K870" s="12"/>
      <c r="L870" s="12"/>
      <c r="M870" s="12"/>
      <c r="N870" s="12"/>
      <c r="O870" s="12"/>
      <c r="P870" s="12"/>
    </row>
    <row r="871" spans="9:16" ht="18" customHeight="1" x14ac:dyDescent="0.2">
      <c r="I871" s="12"/>
      <c r="J871" s="12"/>
      <c r="K871" s="12"/>
      <c r="L871" s="12"/>
      <c r="M871" s="12"/>
      <c r="N871" s="12"/>
      <c r="O871" s="12"/>
      <c r="P871" s="12"/>
    </row>
    <row r="872" spans="9:16" ht="18" customHeight="1" x14ac:dyDescent="0.2">
      <c r="I872" s="12"/>
      <c r="J872" s="12"/>
      <c r="K872" s="12"/>
      <c r="L872" s="12"/>
      <c r="M872" s="12"/>
      <c r="N872" s="12"/>
      <c r="O872" s="12"/>
      <c r="P872" s="12"/>
    </row>
    <row r="873" spans="9:16" ht="18" customHeight="1" x14ac:dyDescent="0.2">
      <c r="I873" s="12"/>
      <c r="J873" s="12"/>
      <c r="K873" s="12"/>
      <c r="L873" s="12"/>
      <c r="M873" s="12"/>
      <c r="N873" s="12"/>
      <c r="O873" s="12"/>
      <c r="P873" s="12"/>
    </row>
    <row r="874" spans="9:16" ht="18" customHeight="1" x14ac:dyDescent="0.2">
      <c r="I874" s="12"/>
      <c r="J874" s="12"/>
      <c r="K874" s="12"/>
      <c r="L874" s="12"/>
      <c r="M874" s="12"/>
      <c r="N874" s="12"/>
      <c r="O874" s="12"/>
      <c r="P874" s="12"/>
    </row>
    <row r="875" spans="9:16" ht="18" customHeight="1" x14ac:dyDescent="0.2">
      <c r="I875" s="12"/>
      <c r="J875" s="12"/>
      <c r="K875" s="12"/>
      <c r="L875" s="12"/>
      <c r="M875" s="12"/>
      <c r="N875" s="12"/>
      <c r="O875" s="12"/>
      <c r="P875" s="12"/>
    </row>
    <row r="876" spans="9:16" ht="18" customHeight="1" x14ac:dyDescent="0.2">
      <c r="I876" s="12"/>
      <c r="J876" s="12"/>
      <c r="K876" s="12"/>
      <c r="L876" s="12"/>
      <c r="M876" s="12"/>
      <c r="N876" s="12"/>
      <c r="O876" s="12"/>
      <c r="P876" s="12"/>
    </row>
    <row r="877" spans="9:16" ht="18" customHeight="1" x14ac:dyDescent="0.2">
      <c r="I877" s="12"/>
      <c r="J877" s="12"/>
      <c r="K877" s="12"/>
      <c r="L877" s="12"/>
      <c r="M877" s="12"/>
      <c r="N877" s="12"/>
      <c r="O877" s="12"/>
      <c r="P877" s="12"/>
    </row>
    <row r="878" spans="9:16" ht="18" customHeight="1" x14ac:dyDescent="0.2">
      <c r="I878" s="12"/>
      <c r="J878" s="12"/>
      <c r="K878" s="12"/>
      <c r="L878" s="12"/>
      <c r="M878" s="12"/>
      <c r="N878" s="12"/>
      <c r="O878" s="12"/>
      <c r="P878" s="12"/>
    </row>
    <row r="879" spans="9:16" ht="18" customHeight="1" x14ac:dyDescent="0.2">
      <c r="I879" s="12"/>
      <c r="J879" s="12"/>
      <c r="K879" s="12"/>
      <c r="L879" s="12"/>
      <c r="M879" s="12"/>
      <c r="N879" s="12"/>
      <c r="O879" s="12"/>
      <c r="P879" s="12"/>
    </row>
    <row r="880" spans="9:16" ht="18" customHeight="1" x14ac:dyDescent="0.2">
      <c r="I880" s="12"/>
      <c r="J880" s="12"/>
      <c r="K880" s="12"/>
      <c r="L880" s="12"/>
      <c r="M880" s="12"/>
      <c r="N880" s="12"/>
      <c r="O880" s="12"/>
      <c r="P880" s="12"/>
    </row>
    <row r="881" spans="9:16" ht="18" customHeight="1" x14ac:dyDescent="0.2">
      <c r="I881" s="12"/>
      <c r="J881" s="12"/>
      <c r="K881" s="12"/>
      <c r="L881" s="12"/>
      <c r="M881" s="12"/>
      <c r="N881" s="12"/>
      <c r="O881" s="12"/>
      <c r="P881" s="12"/>
    </row>
    <row r="882" spans="9:16" ht="18" customHeight="1" x14ac:dyDescent="0.2">
      <c r="I882" s="12"/>
      <c r="J882" s="12"/>
      <c r="K882" s="12"/>
      <c r="L882" s="12"/>
      <c r="M882" s="12"/>
      <c r="N882" s="12"/>
      <c r="O882" s="12"/>
      <c r="P882" s="12"/>
    </row>
    <row r="883" spans="9:16" ht="18" customHeight="1" x14ac:dyDescent="0.2">
      <c r="I883" s="12"/>
      <c r="J883" s="12"/>
      <c r="K883" s="12"/>
      <c r="L883" s="12"/>
      <c r="M883" s="12"/>
      <c r="N883" s="12"/>
      <c r="O883" s="12"/>
      <c r="P883" s="12"/>
    </row>
    <row r="884" spans="9:16" ht="18" customHeight="1" x14ac:dyDescent="0.2">
      <c r="I884" s="12"/>
      <c r="J884" s="12"/>
      <c r="K884" s="12"/>
      <c r="L884" s="12"/>
      <c r="M884" s="12"/>
      <c r="N884" s="12"/>
      <c r="O884" s="12"/>
      <c r="P884" s="12"/>
    </row>
    <row r="885" spans="9:16" ht="18" customHeight="1" x14ac:dyDescent="0.2">
      <c r="I885" s="12"/>
      <c r="J885" s="12"/>
      <c r="K885" s="12"/>
      <c r="L885" s="12"/>
      <c r="M885" s="12"/>
      <c r="N885" s="12"/>
      <c r="O885" s="12"/>
      <c r="P885" s="12"/>
    </row>
    <row r="886" spans="9:16" ht="18" customHeight="1" x14ac:dyDescent="0.2">
      <c r="I886" s="12"/>
      <c r="J886" s="12"/>
      <c r="K886" s="12"/>
      <c r="L886" s="12"/>
      <c r="M886" s="12"/>
      <c r="N886" s="12"/>
      <c r="O886" s="12"/>
      <c r="P886" s="12"/>
    </row>
    <row r="887" spans="9:16" ht="18" customHeight="1" x14ac:dyDescent="0.2">
      <c r="I887" s="12"/>
      <c r="J887" s="12"/>
      <c r="K887" s="12"/>
      <c r="L887" s="12"/>
      <c r="M887" s="12"/>
      <c r="N887" s="12"/>
      <c r="O887" s="12"/>
      <c r="P887" s="12"/>
    </row>
    <row r="888" spans="9:16" ht="18" customHeight="1" x14ac:dyDescent="0.2">
      <c r="I888" s="12"/>
      <c r="J888" s="12"/>
      <c r="K888" s="12"/>
      <c r="L888" s="12"/>
      <c r="M888" s="12"/>
      <c r="N888" s="12"/>
      <c r="O888" s="12"/>
      <c r="P888" s="12"/>
    </row>
    <row r="889" spans="9:16" ht="18" customHeight="1" x14ac:dyDescent="0.2">
      <c r="I889" s="12"/>
      <c r="J889" s="12"/>
      <c r="K889" s="12"/>
      <c r="L889" s="12"/>
      <c r="M889" s="12"/>
      <c r="N889" s="12"/>
      <c r="O889" s="12"/>
      <c r="P889" s="12"/>
    </row>
    <row r="890" spans="9:16" ht="18" customHeight="1" x14ac:dyDescent="0.2">
      <c r="I890" s="12"/>
      <c r="J890" s="12"/>
      <c r="K890" s="12"/>
      <c r="L890" s="12"/>
      <c r="M890" s="12"/>
      <c r="N890" s="12"/>
      <c r="O890" s="12"/>
      <c r="P890" s="12"/>
    </row>
    <row r="891" spans="9:16" ht="18" customHeight="1" x14ac:dyDescent="0.2">
      <c r="I891" s="12"/>
      <c r="J891" s="12"/>
      <c r="K891" s="12"/>
      <c r="L891" s="12"/>
      <c r="M891" s="12"/>
      <c r="N891" s="12"/>
      <c r="O891" s="12"/>
      <c r="P891" s="12"/>
    </row>
    <row r="892" spans="9:16" ht="18" customHeight="1" x14ac:dyDescent="0.2">
      <c r="I892" s="12"/>
      <c r="J892" s="12"/>
      <c r="K892" s="12"/>
      <c r="L892" s="12"/>
      <c r="M892" s="12"/>
      <c r="N892" s="12"/>
      <c r="O892" s="12"/>
      <c r="P892" s="12"/>
    </row>
    <row r="893" spans="9:16" ht="18" customHeight="1" x14ac:dyDescent="0.2">
      <c r="I893" s="12"/>
      <c r="J893" s="12"/>
      <c r="K893" s="12"/>
      <c r="L893" s="12"/>
      <c r="M893" s="12"/>
      <c r="N893" s="12"/>
      <c r="O893" s="12"/>
      <c r="P893" s="12"/>
    </row>
    <row r="894" spans="9:16" ht="18" customHeight="1" x14ac:dyDescent="0.2">
      <c r="I894" s="12"/>
      <c r="J894" s="12"/>
      <c r="K894" s="12"/>
      <c r="L894" s="12"/>
      <c r="M894" s="12"/>
      <c r="N894" s="12"/>
      <c r="O894" s="12"/>
      <c r="P894" s="12"/>
    </row>
    <row r="895" spans="9:16" ht="18" customHeight="1" x14ac:dyDescent="0.2">
      <c r="I895" s="12"/>
      <c r="J895" s="12"/>
      <c r="K895" s="12"/>
      <c r="L895" s="12"/>
      <c r="M895" s="12"/>
      <c r="N895" s="12"/>
      <c r="O895" s="12"/>
      <c r="P895" s="12"/>
    </row>
    <row r="896" spans="9:16" ht="18" customHeight="1" x14ac:dyDescent="0.2">
      <c r="I896" s="12"/>
      <c r="J896" s="12"/>
      <c r="K896" s="12"/>
      <c r="L896" s="12"/>
      <c r="M896" s="12"/>
      <c r="N896" s="12"/>
      <c r="O896" s="12"/>
      <c r="P896" s="12"/>
    </row>
    <row r="897" spans="9:16" ht="18" customHeight="1" x14ac:dyDescent="0.2">
      <c r="I897" s="12"/>
      <c r="J897" s="12"/>
      <c r="K897" s="12"/>
      <c r="L897" s="12"/>
      <c r="M897" s="12"/>
      <c r="N897" s="12"/>
      <c r="O897" s="12"/>
      <c r="P897" s="12"/>
    </row>
    <row r="898" spans="9:16" ht="18" customHeight="1" x14ac:dyDescent="0.2">
      <c r="I898" s="12"/>
      <c r="J898" s="12"/>
      <c r="K898" s="12"/>
      <c r="L898" s="12"/>
      <c r="M898" s="12"/>
      <c r="N898" s="12"/>
      <c r="O898" s="12"/>
      <c r="P898" s="12"/>
    </row>
    <row r="899" spans="9:16" ht="18" customHeight="1" x14ac:dyDescent="0.2">
      <c r="I899" s="12"/>
      <c r="J899" s="12"/>
      <c r="K899" s="12"/>
      <c r="L899" s="12"/>
      <c r="M899" s="12"/>
      <c r="N899" s="12"/>
      <c r="O899" s="12"/>
      <c r="P899" s="12"/>
    </row>
    <row r="900" spans="9:16" ht="18" customHeight="1" x14ac:dyDescent="0.2">
      <c r="I900" s="12"/>
      <c r="J900" s="12"/>
      <c r="K900" s="12"/>
      <c r="L900" s="12"/>
      <c r="M900" s="12"/>
      <c r="N900" s="12"/>
      <c r="O900" s="12"/>
      <c r="P900" s="12"/>
    </row>
    <row r="1048575" spans="9:16" ht="18" customHeight="1" x14ac:dyDescent="0.2">
      <c r="I1048575" s="8"/>
      <c r="J1048575" s="8"/>
      <c r="K1048575" s="8"/>
      <c r="L1048575" s="8"/>
      <c r="O1048575" s="8"/>
      <c r="P1048575" s="8"/>
    </row>
  </sheetData>
  <sheetProtection sort="0" autoFilter="0"/>
  <sortState xmlns:xlrd2="http://schemas.microsoft.com/office/spreadsheetml/2017/richdata2" ref="T4:U96">
    <sortCondition ref="T3"/>
  </sortState>
  <phoneticPr fontId="46" type="noConversion"/>
  <pageMargins left="0.7" right="0.7" top="0" bottom="0" header="0.3" footer="0.3"/>
  <pageSetup scale="63" orientation="portrait" r:id="rId1"/>
  <customProperties>
    <customPr name="_pios_id" r:id="rId2"/>
  </customProperties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CACF-2A81-43F5-BC50-5081DB338192}">
  <sheetPr codeName="Sheet37">
    <tabColor rgb="FFFFFF00"/>
  </sheetPr>
  <dimension ref="A1:N287"/>
  <sheetViews>
    <sheetView workbookViewId="0">
      <selection sqref="A1:F1"/>
    </sheetView>
    <sheetView workbookViewId="1">
      <selection sqref="A1:F1"/>
    </sheetView>
  </sheetViews>
  <sheetFormatPr defaultColWidth="9.140625" defaultRowHeight="14.25" x14ac:dyDescent="0.2"/>
  <cols>
    <col min="1" max="1" width="15" style="11" bestFit="1" customWidth="1"/>
    <col min="2" max="2" width="25.28515625" style="11" bestFit="1" customWidth="1"/>
    <col min="3" max="3" width="35.28515625" style="11" bestFit="1" customWidth="1"/>
    <col min="4" max="4" width="12.28515625" style="11" bestFit="1" customWidth="1"/>
    <col min="5" max="5" width="29.85546875" style="11" bestFit="1" customWidth="1"/>
    <col min="6" max="6" width="12.42578125" style="11" bestFit="1" customWidth="1"/>
    <col min="7" max="8" width="9.140625" style="11"/>
    <col min="9" max="10" width="11.42578125" style="11" bestFit="1" customWidth="1"/>
    <col min="11" max="11" width="10.140625" style="11" bestFit="1" customWidth="1"/>
    <col min="12" max="12" width="14.42578125" style="11" bestFit="1" customWidth="1"/>
    <col min="13" max="13" width="15.5703125" style="11" bestFit="1" customWidth="1"/>
    <col min="14" max="14" width="17.42578125" style="11" bestFit="1" customWidth="1"/>
    <col min="15" max="16384" width="9.140625" style="11"/>
  </cols>
  <sheetData>
    <row r="1" spans="1:14" ht="30" customHeight="1" x14ac:dyDescent="0.2">
      <c r="A1" s="140" t="s">
        <v>20</v>
      </c>
      <c r="B1" s="141"/>
      <c r="C1" s="141"/>
      <c r="D1" s="141"/>
      <c r="E1" s="141"/>
      <c r="F1" s="141"/>
      <c r="H1" s="102"/>
      <c r="I1" s="103"/>
      <c r="J1" s="101"/>
      <c r="K1" s="101"/>
      <c r="L1" s="101"/>
      <c r="M1" s="101"/>
      <c r="N1" s="101"/>
    </row>
    <row r="2" spans="1:14" x14ac:dyDescent="0.2">
      <c r="A2" s="11" t="s">
        <v>2</v>
      </c>
      <c r="B2" s="11" t="s">
        <v>4</v>
      </c>
      <c r="C2" s="11" t="s">
        <v>5</v>
      </c>
      <c r="D2" s="105" t="s">
        <v>14</v>
      </c>
      <c r="E2" t="s">
        <v>10</v>
      </c>
      <c r="F2" s="11" t="s">
        <v>11</v>
      </c>
    </row>
    <row r="3" spans="1:14" hidden="1" x14ac:dyDescent="0.2">
      <c r="A3" s="11">
        <v>6253</v>
      </c>
      <c r="B3" s="11" t="s">
        <v>21</v>
      </c>
      <c r="C3" s="11" t="s">
        <v>126</v>
      </c>
      <c r="D3" s="11" t="s">
        <v>796</v>
      </c>
      <c r="E3" s="11" t="s">
        <v>23</v>
      </c>
      <c r="F3" s="11" t="s">
        <v>797</v>
      </c>
    </row>
    <row r="4" spans="1:14" x14ac:dyDescent="0.2">
      <c r="A4" s="11">
        <v>6253</v>
      </c>
      <c r="B4" s="11" t="s">
        <v>28</v>
      </c>
      <c r="C4" s="11" t="s">
        <v>126</v>
      </c>
      <c r="D4" s="11" t="s">
        <v>796</v>
      </c>
      <c r="E4" s="11" t="s">
        <v>27</v>
      </c>
      <c r="F4" s="11" t="s">
        <v>797</v>
      </c>
    </row>
    <row r="5" spans="1:14" x14ac:dyDescent="0.2">
      <c r="A5" s="11">
        <v>6122</v>
      </c>
      <c r="B5" s="11" t="s">
        <v>28</v>
      </c>
      <c r="C5" s="11" t="s">
        <v>62</v>
      </c>
      <c r="D5" s="11" t="s">
        <v>796</v>
      </c>
      <c r="E5" s="11" t="s">
        <v>31</v>
      </c>
      <c r="F5" s="11" t="s">
        <v>797</v>
      </c>
    </row>
    <row r="6" spans="1:14" x14ac:dyDescent="0.2">
      <c r="A6" s="11">
        <v>6410</v>
      </c>
      <c r="B6" s="11" t="s">
        <v>28</v>
      </c>
      <c r="C6" s="11" t="s">
        <v>62</v>
      </c>
      <c r="D6" s="11" t="s">
        <v>796</v>
      </c>
      <c r="E6" s="11" t="s">
        <v>31</v>
      </c>
      <c r="F6" s="11" t="s">
        <v>797</v>
      </c>
    </row>
    <row r="7" spans="1:14" hidden="1" x14ac:dyDescent="0.2">
      <c r="A7" s="11">
        <v>6477</v>
      </c>
      <c r="B7" s="11" t="s">
        <v>21</v>
      </c>
      <c r="C7" s="11" t="s">
        <v>30</v>
      </c>
      <c r="D7" s="11" t="s">
        <v>796</v>
      </c>
      <c r="E7" s="11" t="s">
        <v>23</v>
      </c>
      <c r="F7" s="11" t="s">
        <v>797</v>
      </c>
    </row>
    <row r="8" spans="1:14" hidden="1" x14ac:dyDescent="0.2">
      <c r="A8" s="11">
        <v>6350</v>
      </c>
      <c r="B8" s="11" t="s">
        <v>21</v>
      </c>
      <c r="C8" s="11" t="s">
        <v>30</v>
      </c>
      <c r="D8" s="11" t="s">
        <v>796</v>
      </c>
      <c r="E8" s="11" t="s">
        <v>23</v>
      </c>
      <c r="F8" s="11" t="s">
        <v>797</v>
      </c>
      <c r="J8" s="105"/>
      <c r="K8"/>
    </row>
    <row r="9" spans="1:14" hidden="1" x14ac:dyDescent="0.2">
      <c r="A9" s="11">
        <v>6442</v>
      </c>
      <c r="B9" s="11" t="s">
        <v>21</v>
      </c>
      <c r="C9" s="11" t="s">
        <v>30</v>
      </c>
      <c r="D9" s="11" t="s">
        <v>796</v>
      </c>
      <c r="E9" s="11" t="s">
        <v>23</v>
      </c>
      <c r="F9" s="11" t="s">
        <v>797</v>
      </c>
    </row>
    <row r="10" spans="1:14" hidden="1" x14ac:dyDescent="0.2">
      <c r="A10" s="11">
        <v>6454</v>
      </c>
      <c r="B10" s="11" t="s">
        <v>21</v>
      </c>
      <c r="C10" s="11" t="s">
        <v>30</v>
      </c>
      <c r="D10" s="11" t="s">
        <v>796</v>
      </c>
      <c r="E10" s="11" t="s">
        <v>23</v>
      </c>
      <c r="F10" s="11" t="s">
        <v>797</v>
      </c>
    </row>
    <row r="11" spans="1:14" hidden="1" x14ac:dyDescent="0.2">
      <c r="A11" s="11">
        <v>6452</v>
      </c>
      <c r="B11" s="11" t="s">
        <v>21</v>
      </c>
      <c r="C11" s="11" t="s">
        <v>30</v>
      </c>
      <c r="D11" s="11" t="s">
        <v>796</v>
      </c>
      <c r="E11" s="11" t="s">
        <v>23</v>
      </c>
      <c r="F11" s="11" t="s">
        <v>797</v>
      </c>
    </row>
    <row r="12" spans="1:14" hidden="1" x14ac:dyDescent="0.2">
      <c r="A12" s="11">
        <v>6425</v>
      </c>
      <c r="B12" s="11" t="s">
        <v>21</v>
      </c>
      <c r="C12" s="11" t="s">
        <v>30</v>
      </c>
      <c r="D12" s="11" t="s">
        <v>796</v>
      </c>
      <c r="E12" s="11" t="s">
        <v>23</v>
      </c>
      <c r="F12" s="11" t="s">
        <v>797</v>
      </c>
    </row>
    <row r="13" spans="1:14" hidden="1" x14ac:dyDescent="0.2">
      <c r="A13" s="11">
        <v>6486</v>
      </c>
      <c r="B13" s="11" t="s">
        <v>21</v>
      </c>
      <c r="C13" s="11" t="s">
        <v>30</v>
      </c>
      <c r="D13" s="11" t="s">
        <v>796</v>
      </c>
      <c r="E13" s="11" t="s">
        <v>23</v>
      </c>
      <c r="F13" s="11" t="s">
        <v>797</v>
      </c>
    </row>
    <row r="14" spans="1:14" hidden="1" x14ac:dyDescent="0.2">
      <c r="A14" s="11">
        <v>6290</v>
      </c>
      <c r="B14" s="11" t="s">
        <v>21</v>
      </c>
      <c r="C14" s="11" t="s">
        <v>30</v>
      </c>
      <c r="D14" s="11" t="s">
        <v>796</v>
      </c>
      <c r="E14" s="11" t="s">
        <v>23</v>
      </c>
      <c r="F14" s="11" t="s">
        <v>797</v>
      </c>
    </row>
    <row r="15" spans="1:14" x14ac:dyDescent="0.2">
      <c r="A15" s="11">
        <v>6466</v>
      </c>
      <c r="B15" s="11" t="s">
        <v>28</v>
      </c>
      <c r="C15" s="11" t="s">
        <v>30</v>
      </c>
      <c r="D15" s="11" t="s">
        <v>796</v>
      </c>
      <c r="E15" s="11" t="s">
        <v>31</v>
      </c>
      <c r="F15" s="11" t="s">
        <v>797</v>
      </c>
    </row>
    <row r="16" spans="1:14" x14ac:dyDescent="0.2">
      <c r="A16" s="11">
        <v>6427</v>
      </c>
      <c r="B16" s="11" t="s">
        <v>28</v>
      </c>
      <c r="C16" s="11" t="s">
        <v>30</v>
      </c>
      <c r="D16" s="11" t="s">
        <v>796</v>
      </c>
      <c r="E16" s="11" t="s">
        <v>31</v>
      </c>
      <c r="F16" s="11" t="s">
        <v>797</v>
      </c>
    </row>
    <row r="17" spans="1:6" hidden="1" x14ac:dyDescent="0.2">
      <c r="A17" s="11">
        <v>6157</v>
      </c>
      <c r="B17" s="11" t="s">
        <v>21</v>
      </c>
      <c r="C17" s="11" t="s">
        <v>32</v>
      </c>
      <c r="D17" s="11" t="s">
        <v>796</v>
      </c>
      <c r="E17" s="11" t="s">
        <v>23</v>
      </c>
      <c r="F17" s="11" t="s">
        <v>797</v>
      </c>
    </row>
    <row r="18" spans="1:6" hidden="1" x14ac:dyDescent="0.2">
      <c r="A18" s="11">
        <v>6487</v>
      </c>
      <c r="B18" s="11" t="s">
        <v>21</v>
      </c>
      <c r="C18" s="11" t="s">
        <v>32</v>
      </c>
      <c r="D18" s="11" t="s">
        <v>796</v>
      </c>
      <c r="E18" s="11" t="s">
        <v>23</v>
      </c>
      <c r="F18" s="11" t="s">
        <v>797</v>
      </c>
    </row>
    <row r="19" spans="1:6" x14ac:dyDescent="0.2">
      <c r="A19" s="11">
        <v>6300</v>
      </c>
      <c r="B19" s="11" t="s">
        <v>28</v>
      </c>
      <c r="C19" s="11" t="s">
        <v>32</v>
      </c>
      <c r="D19" s="11" t="s">
        <v>796</v>
      </c>
      <c r="E19" s="11" t="s">
        <v>31</v>
      </c>
      <c r="F19" s="11" t="s">
        <v>797</v>
      </c>
    </row>
    <row r="20" spans="1:6" hidden="1" x14ac:dyDescent="0.2">
      <c r="A20" s="11">
        <v>6210</v>
      </c>
      <c r="B20" s="11" t="s">
        <v>21</v>
      </c>
      <c r="C20" s="11" t="s">
        <v>34</v>
      </c>
      <c r="D20" s="11" t="s">
        <v>796</v>
      </c>
      <c r="E20" s="11" t="s">
        <v>23</v>
      </c>
      <c r="F20" s="11" t="s">
        <v>797</v>
      </c>
    </row>
    <row r="21" spans="1:6" x14ac:dyDescent="0.2">
      <c r="A21" s="11">
        <v>6451</v>
      </c>
      <c r="B21" s="11" t="s">
        <v>28</v>
      </c>
      <c r="C21" s="11" t="s">
        <v>34</v>
      </c>
      <c r="D21" s="11" t="s">
        <v>796</v>
      </c>
      <c r="E21" s="11" t="s">
        <v>31</v>
      </c>
      <c r="F21" s="11" t="s">
        <v>797</v>
      </c>
    </row>
    <row r="22" spans="1:6" hidden="1" x14ac:dyDescent="0.2">
      <c r="A22" s="11">
        <v>6348</v>
      </c>
      <c r="B22" s="11" t="s">
        <v>25</v>
      </c>
      <c r="C22" s="11" t="s">
        <v>34</v>
      </c>
      <c r="D22" s="11" t="s">
        <v>796</v>
      </c>
      <c r="E22" s="11" t="s">
        <v>27</v>
      </c>
      <c r="F22" s="11" t="s">
        <v>797</v>
      </c>
    </row>
    <row r="23" spans="1:6" hidden="1" x14ac:dyDescent="0.2">
      <c r="A23" s="11">
        <v>6496</v>
      </c>
      <c r="B23" s="11" t="s">
        <v>25</v>
      </c>
      <c r="C23" s="11" t="s">
        <v>34</v>
      </c>
      <c r="D23" s="11" t="s">
        <v>796</v>
      </c>
      <c r="E23" s="11" t="s">
        <v>27</v>
      </c>
      <c r="F23" s="11" t="s">
        <v>797</v>
      </c>
    </row>
    <row r="24" spans="1:6" hidden="1" x14ac:dyDescent="0.2">
      <c r="A24" s="11">
        <v>6376</v>
      </c>
      <c r="B24" s="11" t="s">
        <v>25</v>
      </c>
      <c r="C24" s="11" t="s">
        <v>34</v>
      </c>
      <c r="D24" s="11" t="s">
        <v>796</v>
      </c>
      <c r="E24" s="11" t="s">
        <v>27</v>
      </c>
      <c r="F24" s="11" t="s">
        <v>797</v>
      </c>
    </row>
    <row r="25" spans="1:6" hidden="1" x14ac:dyDescent="0.2">
      <c r="A25" s="11">
        <v>6314</v>
      </c>
      <c r="B25" s="11" t="s">
        <v>25</v>
      </c>
      <c r="C25" s="11" t="s">
        <v>34</v>
      </c>
      <c r="D25" s="11" t="s">
        <v>796</v>
      </c>
      <c r="E25" s="11" t="s">
        <v>27</v>
      </c>
      <c r="F25" s="11" t="s">
        <v>797</v>
      </c>
    </row>
    <row r="26" spans="1:6" x14ac:dyDescent="0.2">
      <c r="A26" s="11">
        <v>6306</v>
      </c>
      <c r="B26" s="11" t="s">
        <v>28</v>
      </c>
      <c r="C26" s="11" t="s">
        <v>34</v>
      </c>
      <c r="D26" s="11" t="s">
        <v>796</v>
      </c>
      <c r="E26" s="11" t="s">
        <v>31</v>
      </c>
      <c r="F26" s="11" t="s">
        <v>797</v>
      </c>
    </row>
    <row r="27" spans="1:6" hidden="1" x14ac:dyDescent="0.2">
      <c r="A27" s="11">
        <v>6412</v>
      </c>
      <c r="B27" s="11" t="s">
        <v>21</v>
      </c>
      <c r="C27" s="11" t="s">
        <v>34</v>
      </c>
      <c r="D27" s="11" t="s">
        <v>796</v>
      </c>
      <c r="E27" s="11" t="s">
        <v>23</v>
      </c>
      <c r="F27" s="11" t="s">
        <v>797</v>
      </c>
    </row>
    <row r="28" spans="1:6" hidden="1" x14ac:dyDescent="0.2">
      <c r="A28" s="11">
        <v>6464</v>
      </c>
      <c r="B28" s="11" t="s">
        <v>21</v>
      </c>
      <c r="C28" s="11" t="s">
        <v>34</v>
      </c>
      <c r="D28" s="11" t="s">
        <v>796</v>
      </c>
      <c r="E28" s="11" t="s">
        <v>23</v>
      </c>
      <c r="F28" s="11" t="s">
        <v>797</v>
      </c>
    </row>
    <row r="29" spans="1:6" hidden="1" x14ac:dyDescent="0.2">
      <c r="A29" s="11">
        <v>6328</v>
      </c>
      <c r="B29" s="11" t="s">
        <v>21</v>
      </c>
      <c r="C29" s="11" t="s">
        <v>34</v>
      </c>
      <c r="D29" s="11" t="s">
        <v>796</v>
      </c>
      <c r="E29" s="11" t="s">
        <v>23</v>
      </c>
      <c r="F29" s="11" t="s">
        <v>797</v>
      </c>
    </row>
    <row r="30" spans="1:6" hidden="1" x14ac:dyDescent="0.2">
      <c r="A30" s="11">
        <v>6399</v>
      </c>
      <c r="B30" s="11" t="s">
        <v>21</v>
      </c>
      <c r="C30" s="11" t="s">
        <v>34</v>
      </c>
      <c r="D30" s="11" t="s">
        <v>796</v>
      </c>
      <c r="E30" s="11" t="s">
        <v>23</v>
      </c>
      <c r="F30" s="11" t="s">
        <v>797</v>
      </c>
    </row>
    <row r="31" spans="1:6" hidden="1" x14ac:dyDescent="0.2">
      <c r="A31" s="11">
        <v>6225</v>
      </c>
      <c r="B31" s="11" t="s">
        <v>21</v>
      </c>
      <c r="C31" s="11" t="s">
        <v>234</v>
      </c>
      <c r="D31" s="11" t="s">
        <v>796</v>
      </c>
      <c r="E31" s="11" t="s">
        <v>23</v>
      </c>
      <c r="F31" s="11" t="s">
        <v>806</v>
      </c>
    </row>
    <row r="32" spans="1:6" hidden="1" x14ac:dyDescent="0.2">
      <c r="A32" s="11">
        <v>6454</v>
      </c>
      <c r="B32" s="11" t="s">
        <v>25</v>
      </c>
      <c r="C32" s="11" t="s">
        <v>38</v>
      </c>
      <c r="D32" s="11" t="s">
        <v>796</v>
      </c>
      <c r="E32" s="11" t="s">
        <v>27</v>
      </c>
      <c r="F32" s="11" t="s">
        <v>797</v>
      </c>
    </row>
    <row r="33" spans="1:6" hidden="1" x14ac:dyDescent="0.2">
      <c r="A33" s="11">
        <v>6486</v>
      </c>
      <c r="B33" s="11" t="s">
        <v>25</v>
      </c>
      <c r="C33" s="11" t="s">
        <v>38</v>
      </c>
      <c r="D33" s="11" t="s">
        <v>796</v>
      </c>
      <c r="E33" s="11" t="s">
        <v>27</v>
      </c>
      <c r="F33" s="11" t="s">
        <v>797</v>
      </c>
    </row>
    <row r="34" spans="1:6" hidden="1" x14ac:dyDescent="0.2">
      <c r="A34" s="11">
        <v>6451</v>
      </c>
      <c r="B34" s="11" t="s">
        <v>25</v>
      </c>
      <c r="C34" s="11" t="s">
        <v>38</v>
      </c>
      <c r="D34" s="11" t="s">
        <v>796</v>
      </c>
      <c r="E34" s="11" t="s">
        <v>27</v>
      </c>
      <c r="F34" s="11" t="s">
        <v>797</v>
      </c>
    </row>
    <row r="35" spans="1:6" hidden="1" x14ac:dyDescent="0.2">
      <c r="A35" s="11">
        <v>6481</v>
      </c>
      <c r="B35" s="11" t="s">
        <v>21</v>
      </c>
      <c r="C35" s="11" t="s">
        <v>38</v>
      </c>
      <c r="D35" s="11" t="s">
        <v>796</v>
      </c>
      <c r="E35" s="11" t="s">
        <v>23</v>
      </c>
      <c r="F35" s="11" t="s">
        <v>797</v>
      </c>
    </row>
    <row r="36" spans="1:6" hidden="1" x14ac:dyDescent="0.2">
      <c r="A36" s="11">
        <v>6290</v>
      </c>
      <c r="B36" s="11" t="s">
        <v>25</v>
      </c>
      <c r="C36" s="11" t="s">
        <v>38</v>
      </c>
      <c r="D36" s="11" t="s">
        <v>796</v>
      </c>
      <c r="E36" s="11" t="s">
        <v>27</v>
      </c>
      <c r="F36" s="11" t="s">
        <v>797</v>
      </c>
    </row>
    <row r="37" spans="1:6" hidden="1" x14ac:dyDescent="0.2">
      <c r="A37" s="11">
        <v>6425</v>
      </c>
      <c r="B37" s="11" t="s">
        <v>25</v>
      </c>
      <c r="C37" s="11" t="s">
        <v>38</v>
      </c>
      <c r="D37" s="11" t="s">
        <v>796</v>
      </c>
      <c r="E37" s="11" t="s">
        <v>27</v>
      </c>
      <c r="F37" s="11" t="s">
        <v>797</v>
      </c>
    </row>
    <row r="38" spans="1:6" hidden="1" x14ac:dyDescent="0.2">
      <c r="A38" s="11">
        <v>6418</v>
      </c>
      <c r="B38" s="11" t="s">
        <v>21</v>
      </c>
      <c r="C38" s="11" t="s">
        <v>38</v>
      </c>
      <c r="D38" s="11" t="s">
        <v>796</v>
      </c>
      <c r="E38" s="11" t="s">
        <v>23</v>
      </c>
      <c r="F38" s="11" t="s">
        <v>797</v>
      </c>
    </row>
    <row r="39" spans="1:6" x14ac:dyDescent="0.2">
      <c r="A39" s="11">
        <v>6455</v>
      </c>
      <c r="B39" s="11" t="s">
        <v>28</v>
      </c>
      <c r="C39" s="11" t="s">
        <v>38</v>
      </c>
      <c r="D39" s="11" t="s">
        <v>796</v>
      </c>
      <c r="E39" s="11" t="s">
        <v>31</v>
      </c>
      <c r="F39" s="11" t="s">
        <v>797</v>
      </c>
    </row>
    <row r="40" spans="1:6" hidden="1" x14ac:dyDescent="0.2">
      <c r="A40" s="11">
        <v>6477</v>
      </c>
      <c r="B40" s="11" t="s">
        <v>25</v>
      </c>
      <c r="C40" s="11" t="s">
        <v>38</v>
      </c>
      <c r="D40" s="11" t="s">
        <v>796</v>
      </c>
      <c r="E40" s="11" t="s">
        <v>27</v>
      </c>
      <c r="F40" s="11" t="s">
        <v>797</v>
      </c>
    </row>
    <row r="41" spans="1:6" hidden="1" x14ac:dyDescent="0.2">
      <c r="A41" s="11">
        <v>6452</v>
      </c>
      <c r="B41" s="11" t="s">
        <v>25</v>
      </c>
      <c r="C41" s="11" t="s">
        <v>38</v>
      </c>
      <c r="D41" s="11" t="s">
        <v>796</v>
      </c>
      <c r="E41" s="11" t="s">
        <v>27</v>
      </c>
      <c r="F41" s="11" t="s">
        <v>797</v>
      </c>
    </row>
    <row r="42" spans="1:6" hidden="1" x14ac:dyDescent="0.2">
      <c r="A42" s="11">
        <v>6300</v>
      </c>
      <c r="B42" s="11" t="s">
        <v>25</v>
      </c>
      <c r="C42" s="11" t="s">
        <v>38</v>
      </c>
      <c r="D42" s="11" t="s">
        <v>796</v>
      </c>
      <c r="E42" s="11" t="s">
        <v>27</v>
      </c>
      <c r="F42" s="11" t="s">
        <v>797</v>
      </c>
    </row>
    <row r="43" spans="1:6" hidden="1" x14ac:dyDescent="0.2">
      <c r="A43" s="11">
        <v>6481</v>
      </c>
      <c r="B43" s="11" t="s">
        <v>25</v>
      </c>
      <c r="C43" s="11" t="s">
        <v>38</v>
      </c>
      <c r="D43" s="11" t="s">
        <v>796</v>
      </c>
      <c r="E43" s="11" t="s">
        <v>27</v>
      </c>
      <c r="F43" s="11" t="s">
        <v>797</v>
      </c>
    </row>
    <row r="44" spans="1:6" hidden="1" x14ac:dyDescent="0.2">
      <c r="A44" s="11">
        <v>6173</v>
      </c>
      <c r="B44" s="11" t="s">
        <v>21</v>
      </c>
      <c r="C44" s="11" t="s">
        <v>38</v>
      </c>
      <c r="D44" s="11" t="s">
        <v>796</v>
      </c>
      <c r="E44" s="11" t="s">
        <v>23</v>
      </c>
      <c r="F44" s="11" t="s">
        <v>797</v>
      </c>
    </row>
    <row r="45" spans="1:6" hidden="1" x14ac:dyDescent="0.2">
      <c r="A45" s="11">
        <v>6210</v>
      </c>
      <c r="B45" s="11" t="s">
        <v>21</v>
      </c>
      <c r="C45" s="11" t="s">
        <v>38</v>
      </c>
      <c r="D45" s="11" t="s">
        <v>796</v>
      </c>
      <c r="E45" s="11" t="s">
        <v>23</v>
      </c>
      <c r="F45" s="11" t="s">
        <v>797</v>
      </c>
    </row>
    <row r="46" spans="1:6" hidden="1" x14ac:dyDescent="0.2">
      <c r="A46" s="11">
        <v>6464</v>
      </c>
      <c r="B46" s="11" t="s">
        <v>21</v>
      </c>
      <c r="C46" s="11" t="s">
        <v>38</v>
      </c>
      <c r="D46" s="11" t="s">
        <v>796</v>
      </c>
      <c r="E46" s="11" t="s">
        <v>23</v>
      </c>
      <c r="F46" s="11" t="s">
        <v>797</v>
      </c>
    </row>
    <row r="47" spans="1:6" hidden="1" x14ac:dyDescent="0.2">
      <c r="A47" s="11">
        <v>6328</v>
      </c>
      <c r="B47" s="11" t="s">
        <v>21</v>
      </c>
      <c r="C47" s="11" t="s">
        <v>38</v>
      </c>
      <c r="D47" s="11" t="s">
        <v>796</v>
      </c>
      <c r="E47" s="11" t="s">
        <v>23</v>
      </c>
      <c r="F47" s="11" t="s">
        <v>797</v>
      </c>
    </row>
    <row r="48" spans="1:6" hidden="1" x14ac:dyDescent="0.2">
      <c r="A48" s="11">
        <v>6399</v>
      </c>
      <c r="B48" s="11" t="s">
        <v>21</v>
      </c>
      <c r="C48" s="11" t="s">
        <v>38</v>
      </c>
      <c r="D48" s="11" t="s">
        <v>796</v>
      </c>
      <c r="E48" s="11" t="s">
        <v>23</v>
      </c>
      <c r="F48" s="11" t="s">
        <v>797</v>
      </c>
    </row>
    <row r="49" spans="1:6" hidden="1" x14ac:dyDescent="0.2">
      <c r="A49" s="11">
        <v>6306</v>
      </c>
      <c r="B49" s="11" t="s">
        <v>25</v>
      </c>
      <c r="C49" s="11" t="s">
        <v>38</v>
      </c>
      <c r="D49" s="11" t="s">
        <v>796</v>
      </c>
      <c r="E49" s="11" t="s">
        <v>27</v>
      </c>
      <c r="F49" s="11" t="s">
        <v>797</v>
      </c>
    </row>
    <row r="50" spans="1:6" hidden="1" x14ac:dyDescent="0.2">
      <c r="A50" s="11">
        <v>6280</v>
      </c>
      <c r="B50" s="11" t="s">
        <v>21</v>
      </c>
      <c r="C50" s="11" t="s">
        <v>38</v>
      </c>
      <c r="D50" s="11" t="s">
        <v>796</v>
      </c>
      <c r="E50" s="11" t="s">
        <v>23</v>
      </c>
      <c r="F50" s="11" t="s">
        <v>797</v>
      </c>
    </row>
    <row r="51" spans="1:6" hidden="1" x14ac:dyDescent="0.2">
      <c r="A51" s="11">
        <v>6412</v>
      </c>
      <c r="B51" s="11" t="s">
        <v>21</v>
      </c>
      <c r="C51" s="11" t="s">
        <v>38</v>
      </c>
      <c r="D51" s="11" t="s">
        <v>796</v>
      </c>
      <c r="E51" s="11" t="s">
        <v>23</v>
      </c>
      <c r="F51" s="11" t="s">
        <v>797</v>
      </c>
    </row>
    <row r="52" spans="1:6" hidden="1" x14ac:dyDescent="0.2">
      <c r="A52" s="11">
        <v>6473</v>
      </c>
      <c r="B52" s="11" t="s">
        <v>21</v>
      </c>
      <c r="C52" s="11" t="s">
        <v>38</v>
      </c>
      <c r="D52" s="11" t="s">
        <v>796</v>
      </c>
      <c r="E52" s="11" t="s">
        <v>23</v>
      </c>
      <c r="F52" s="11" t="s">
        <v>797</v>
      </c>
    </row>
    <row r="53" spans="1:6" hidden="1" x14ac:dyDescent="0.2">
      <c r="A53" s="11">
        <v>6444</v>
      </c>
      <c r="B53" s="11" t="s">
        <v>46</v>
      </c>
      <c r="C53" s="11" t="s">
        <v>286</v>
      </c>
      <c r="D53" s="11" t="s">
        <v>796</v>
      </c>
      <c r="E53" s="11" t="s">
        <v>23</v>
      </c>
      <c r="F53" s="11" t="s">
        <v>797</v>
      </c>
    </row>
    <row r="54" spans="1:6" hidden="1" x14ac:dyDescent="0.2">
      <c r="A54" s="11">
        <v>6340</v>
      </c>
      <c r="B54" s="11" t="s">
        <v>46</v>
      </c>
      <c r="C54" s="11" t="s">
        <v>286</v>
      </c>
      <c r="D54" s="11" t="s">
        <v>796</v>
      </c>
      <c r="E54" s="11" t="s">
        <v>23</v>
      </c>
      <c r="F54" s="11" t="s">
        <v>797</v>
      </c>
    </row>
    <row r="55" spans="1:6" hidden="1" x14ac:dyDescent="0.2">
      <c r="A55" s="11">
        <v>6349</v>
      </c>
      <c r="B55" s="11" t="s">
        <v>46</v>
      </c>
      <c r="C55" s="11" t="s">
        <v>286</v>
      </c>
      <c r="D55" s="11" t="s">
        <v>796</v>
      </c>
      <c r="E55" s="11" t="s">
        <v>23</v>
      </c>
      <c r="F55" s="11" t="s">
        <v>797</v>
      </c>
    </row>
    <row r="56" spans="1:6" hidden="1" x14ac:dyDescent="0.2">
      <c r="A56" s="11">
        <v>6301</v>
      </c>
      <c r="B56" s="11" t="s">
        <v>46</v>
      </c>
      <c r="C56" s="11" t="s">
        <v>286</v>
      </c>
      <c r="D56" s="11" t="s">
        <v>796</v>
      </c>
      <c r="E56" s="11" t="s">
        <v>23</v>
      </c>
      <c r="F56" s="11" t="s">
        <v>797</v>
      </c>
    </row>
    <row r="57" spans="1:6" hidden="1" x14ac:dyDescent="0.2">
      <c r="A57" s="11">
        <v>6147</v>
      </c>
      <c r="B57" s="11" t="s">
        <v>46</v>
      </c>
      <c r="C57" s="11" t="s">
        <v>286</v>
      </c>
      <c r="D57" s="11" t="s">
        <v>796</v>
      </c>
      <c r="E57" s="11" t="s">
        <v>23</v>
      </c>
      <c r="F57" s="11" t="s">
        <v>797</v>
      </c>
    </row>
    <row r="58" spans="1:6" hidden="1" x14ac:dyDescent="0.2">
      <c r="A58" s="11">
        <v>6468</v>
      </c>
      <c r="B58" s="11" t="s">
        <v>104</v>
      </c>
      <c r="C58" s="11" t="s">
        <v>39</v>
      </c>
      <c r="D58" s="11" t="s">
        <v>796</v>
      </c>
      <c r="E58" s="11" t="s">
        <v>105</v>
      </c>
      <c r="F58" s="11" t="s">
        <v>819</v>
      </c>
    </row>
    <row r="59" spans="1:6" hidden="1" x14ac:dyDescent="0.2">
      <c r="A59" s="11">
        <v>6392</v>
      </c>
      <c r="B59" s="11" t="s">
        <v>104</v>
      </c>
      <c r="C59" s="11" t="s">
        <v>39</v>
      </c>
      <c r="D59" s="11" t="s">
        <v>796</v>
      </c>
      <c r="E59" s="11" t="s">
        <v>105</v>
      </c>
      <c r="F59" s="11" t="s">
        <v>820</v>
      </c>
    </row>
    <row r="60" spans="1:6" hidden="1" x14ac:dyDescent="0.2">
      <c r="A60" s="11">
        <v>6396</v>
      </c>
      <c r="B60" s="11" t="s">
        <v>104</v>
      </c>
      <c r="C60" s="11" t="s">
        <v>39</v>
      </c>
      <c r="D60" s="11" t="s">
        <v>796</v>
      </c>
      <c r="E60" s="11" t="s">
        <v>105</v>
      </c>
      <c r="F60" s="11" t="s">
        <v>821</v>
      </c>
    </row>
    <row r="61" spans="1:6" hidden="1" x14ac:dyDescent="0.2">
      <c r="A61" s="11">
        <v>6312</v>
      </c>
      <c r="B61" s="11" t="s">
        <v>104</v>
      </c>
      <c r="C61" s="11" t="s">
        <v>39</v>
      </c>
      <c r="D61" s="11" t="s">
        <v>796</v>
      </c>
      <c r="E61" s="11" t="s">
        <v>105</v>
      </c>
      <c r="F61" s="11" t="s">
        <v>822</v>
      </c>
    </row>
    <row r="62" spans="1:6" hidden="1" x14ac:dyDescent="0.2">
      <c r="A62" s="11">
        <v>6459</v>
      </c>
      <c r="B62" s="11" t="s">
        <v>104</v>
      </c>
      <c r="C62" s="11" t="s">
        <v>39</v>
      </c>
      <c r="D62" s="11" t="s">
        <v>796</v>
      </c>
      <c r="E62" s="11" t="s">
        <v>105</v>
      </c>
      <c r="F62" s="11" t="s">
        <v>823</v>
      </c>
    </row>
    <row r="63" spans="1:6" hidden="1" x14ac:dyDescent="0.2">
      <c r="A63" s="11">
        <v>6126</v>
      </c>
      <c r="B63" s="11" t="s">
        <v>104</v>
      </c>
      <c r="C63" s="11" t="s">
        <v>39</v>
      </c>
      <c r="D63" s="11" t="s">
        <v>796</v>
      </c>
      <c r="E63" s="11" t="s">
        <v>105</v>
      </c>
      <c r="F63" s="11" t="s">
        <v>824</v>
      </c>
    </row>
    <row r="64" spans="1:6" hidden="1" x14ac:dyDescent="0.2">
      <c r="A64" s="11">
        <v>6256</v>
      </c>
      <c r="B64" s="11" t="s">
        <v>104</v>
      </c>
      <c r="C64" s="11" t="s">
        <v>39</v>
      </c>
      <c r="D64" s="11" t="s">
        <v>796</v>
      </c>
      <c r="E64" s="11" t="s">
        <v>105</v>
      </c>
      <c r="F64" s="11" t="s">
        <v>825</v>
      </c>
    </row>
    <row r="65" spans="1:6" hidden="1" x14ac:dyDescent="0.2">
      <c r="A65" s="11">
        <v>6324</v>
      </c>
      <c r="B65" s="11" t="s">
        <v>104</v>
      </c>
      <c r="C65" s="11" t="s">
        <v>39</v>
      </c>
      <c r="D65" s="11" t="s">
        <v>796</v>
      </c>
      <c r="E65" s="11" t="s">
        <v>105</v>
      </c>
      <c r="F65" s="11" t="s">
        <v>826</v>
      </c>
    </row>
    <row r="66" spans="1:6" hidden="1" x14ac:dyDescent="0.2">
      <c r="A66" s="11">
        <v>6430</v>
      </c>
      <c r="B66" s="11" t="s">
        <v>21</v>
      </c>
      <c r="C66" s="11" t="s">
        <v>40</v>
      </c>
      <c r="D66" s="11" t="s">
        <v>796</v>
      </c>
      <c r="E66" s="11" t="s">
        <v>23</v>
      </c>
      <c r="F66" s="11" t="s">
        <v>827</v>
      </c>
    </row>
    <row r="67" spans="1:6" hidden="1" x14ac:dyDescent="0.2">
      <c r="A67" s="11">
        <v>6394</v>
      </c>
      <c r="B67" s="11" t="s">
        <v>21</v>
      </c>
      <c r="C67" s="11" t="s">
        <v>40</v>
      </c>
      <c r="D67" s="11" t="s">
        <v>796</v>
      </c>
      <c r="E67" s="11" t="s">
        <v>23</v>
      </c>
      <c r="F67" s="11" t="s">
        <v>828</v>
      </c>
    </row>
    <row r="68" spans="1:6" hidden="1" x14ac:dyDescent="0.2">
      <c r="A68" s="11">
        <v>6028</v>
      </c>
      <c r="B68" s="11" t="s">
        <v>21</v>
      </c>
      <c r="C68" s="11" t="s">
        <v>302</v>
      </c>
      <c r="D68" s="11" t="s">
        <v>829</v>
      </c>
      <c r="E68" s="11" t="s">
        <v>23</v>
      </c>
      <c r="F68" s="11" t="s">
        <v>830</v>
      </c>
    </row>
    <row r="69" spans="1:6" hidden="1" x14ac:dyDescent="0.2">
      <c r="A69" s="11">
        <v>6028</v>
      </c>
      <c r="B69" s="11" t="s">
        <v>21</v>
      </c>
      <c r="C69" s="11" t="s">
        <v>302</v>
      </c>
      <c r="D69" s="11" t="s">
        <v>829</v>
      </c>
      <c r="E69" s="11" t="s">
        <v>23</v>
      </c>
      <c r="F69" s="11" t="s">
        <v>831</v>
      </c>
    </row>
    <row r="70" spans="1:6" hidden="1" x14ac:dyDescent="0.2">
      <c r="A70" s="11">
        <v>6028</v>
      </c>
      <c r="B70" s="11" t="s">
        <v>21</v>
      </c>
      <c r="C70" s="11" t="s">
        <v>303</v>
      </c>
      <c r="D70" s="11" t="s">
        <v>829</v>
      </c>
      <c r="E70" s="11" t="s">
        <v>23</v>
      </c>
      <c r="F70" s="11" t="s">
        <v>832</v>
      </c>
    </row>
    <row r="71" spans="1:6" hidden="1" x14ac:dyDescent="0.2">
      <c r="A71" s="11">
        <v>6028</v>
      </c>
      <c r="B71" s="11" t="s">
        <v>21</v>
      </c>
      <c r="C71" s="11" t="s">
        <v>305</v>
      </c>
      <c r="D71" s="11" t="s">
        <v>833</v>
      </c>
      <c r="E71" s="11" t="s">
        <v>23</v>
      </c>
      <c r="F71" s="11" t="s">
        <v>834</v>
      </c>
    </row>
    <row r="72" spans="1:6" hidden="1" x14ac:dyDescent="0.2">
      <c r="A72" s="11">
        <v>6365</v>
      </c>
      <c r="B72" s="11" t="s">
        <v>21</v>
      </c>
      <c r="C72" s="11" t="s">
        <v>42</v>
      </c>
      <c r="D72" s="11" t="s">
        <v>796</v>
      </c>
      <c r="E72" s="11" t="s">
        <v>23</v>
      </c>
      <c r="F72" s="11" t="s">
        <v>797</v>
      </c>
    </row>
    <row r="73" spans="1:6" hidden="1" x14ac:dyDescent="0.2">
      <c r="A73" s="11">
        <v>6233</v>
      </c>
      <c r="B73" s="11" t="s">
        <v>21</v>
      </c>
      <c r="C73" s="11" t="s">
        <v>42</v>
      </c>
      <c r="D73" s="11" t="s">
        <v>796</v>
      </c>
      <c r="E73" s="11" t="s">
        <v>23</v>
      </c>
      <c r="F73" s="11" t="s">
        <v>797</v>
      </c>
    </row>
    <row r="74" spans="1:6" hidden="1" x14ac:dyDescent="0.2">
      <c r="A74" s="11">
        <v>6308</v>
      </c>
      <c r="B74" s="11" t="s">
        <v>21</v>
      </c>
      <c r="C74" s="11" t="s">
        <v>42</v>
      </c>
      <c r="D74" s="11" t="s">
        <v>796</v>
      </c>
      <c r="E74" s="11" t="s">
        <v>23</v>
      </c>
      <c r="F74" s="11" t="s">
        <v>797</v>
      </c>
    </row>
    <row r="75" spans="1:6" hidden="1" x14ac:dyDescent="0.2">
      <c r="A75" s="11">
        <v>6264</v>
      </c>
      <c r="B75" s="11" t="s">
        <v>21</v>
      </c>
      <c r="C75" s="11" t="s">
        <v>42</v>
      </c>
      <c r="D75" s="11" t="s">
        <v>796</v>
      </c>
      <c r="E75" s="11" t="s">
        <v>23</v>
      </c>
      <c r="F75" s="11" t="s">
        <v>797</v>
      </c>
    </row>
    <row r="76" spans="1:6" hidden="1" x14ac:dyDescent="0.2">
      <c r="A76" s="11">
        <v>6348</v>
      </c>
      <c r="B76" s="11" t="s">
        <v>21</v>
      </c>
      <c r="C76" s="11" t="s">
        <v>42</v>
      </c>
      <c r="D76" s="11" t="s">
        <v>796</v>
      </c>
      <c r="E76" s="11" t="s">
        <v>23</v>
      </c>
      <c r="F76" s="11" t="s">
        <v>797</v>
      </c>
    </row>
    <row r="77" spans="1:6" hidden="1" x14ac:dyDescent="0.2">
      <c r="A77" s="11">
        <v>6376</v>
      </c>
      <c r="B77" s="11" t="s">
        <v>21</v>
      </c>
      <c r="C77" s="11" t="s">
        <v>42</v>
      </c>
      <c r="D77" s="11" t="s">
        <v>796</v>
      </c>
      <c r="E77" s="11" t="s">
        <v>23</v>
      </c>
      <c r="F77" s="11" t="s">
        <v>797</v>
      </c>
    </row>
    <row r="78" spans="1:6" hidden="1" x14ac:dyDescent="0.2">
      <c r="A78" s="11">
        <v>6496</v>
      </c>
      <c r="B78" s="11" t="s">
        <v>21</v>
      </c>
      <c r="C78" s="11" t="s">
        <v>42</v>
      </c>
      <c r="D78" s="11" t="s">
        <v>796</v>
      </c>
      <c r="E78" s="11" t="s">
        <v>23</v>
      </c>
      <c r="F78" s="11" t="s">
        <v>797</v>
      </c>
    </row>
    <row r="79" spans="1:6" hidden="1" x14ac:dyDescent="0.2">
      <c r="A79" s="11">
        <v>6481</v>
      </c>
      <c r="B79" s="11" t="s">
        <v>21</v>
      </c>
      <c r="C79" s="11" t="s">
        <v>42</v>
      </c>
      <c r="D79" s="11" t="s">
        <v>796</v>
      </c>
      <c r="E79" s="11" t="s">
        <v>23</v>
      </c>
      <c r="F79" s="11" t="s">
        <v>797</v>
      </c>
    </row>
    <row r="80" spans="1:6" hidden="1" x14ac:dyDescent="0.2">
      <c r="A80" s="11">
        <v>6314</v>
      </c>
      <c r="B80" s="11" t="s">
        <v>21</v>
      </c>
      <c r="C80" s="11" t="s">
        <v>42</v>
      </c>
      <c r="D80" s="11" t="s">
        <v>796</v>
      </c>
      <c r="E80" s="11" t="s">
        <v>23</v>
      </c>
      <c r="F80" s="11" t="s">
        <v>797</v>
      </c>
    </row>
    <row r="81" spans="1:6" hidden="1" x14ac:dyDescent="0.2">
      <c r="A81" s="11">
        <v>6294</v>
      </c>
      <c r="B81" s="11" t="s">
        <v>21</v>
      </c>
      <c r="C81" s="11" t="s">
        <v>42</v>
      </c>
      <c r="D81" s="11" t="s">
        <v>796</v>
      </c>
      <c r="E81" s="11" t="s">
        <v>23</v>
      </c>
      <c r="F81" s="11" t="s">
        <v>797</v>
      </c>
    </row>
    <row r="82" spans="1:6" hidden="1" x14ac:dyDescent="0.2">
      <c r="A82" s="11">
        <v>6183</v>
      </c>
      <c r="B82" s="11" t="s">
        <v>21</v>
      </c>
      <c r="C82" s="11" t="s">
        <v>42</v>
      </c>
      <c r="D82" s="11" t="s">
        <v>796</v>
      </c>
      <c r="E82" s="11" t="s">
        <v>23</v>
      </c>
      <c r="F82" s="11" t="s">
        <v>797</v>
      </c>
    </row>
    <row r="83" spans="1:6" hidden="1" x14ac:dyDescent="0.2">
      <c r="A83" s="11">
        <v>6494</v>
      </c>
      <c r="B83" s="11" t="s">
        <v>21</v>
      </c>
      <c r="C83" s="11" t="s">
        <v>42</v>
      </c>
      <c r="D83" s="11" t="s">
        <v>796</v>
      </c>
      <c r="E83" s="11" t="s">
        <v>23</v>
      </c>
      <c r="F83" s="11" t="s">
        <v>797</v>
      </c>
    </row>
    <row r="84" spans="1:6" hidden="1" x14ac:dyDescent="0.2">
      <c r="A84" s="11">
        <v>6495</v>
      </c>
      <c r="B84" s="11" t="s">
        <v>21</v>
      </c>
      <c r="C84" s="11" t="s">
        <v>42</v>
      </c>
      <c r="D84" s="11" t="s">
        <v>796</v>
      </c>
      <c r="E84" s="11" t="s">
        <v>23</v>
      </c>
      <c r="F84" s="11" t="s">
        <v>797</v>
      </c>
    </row>
    <row r="85" spans="1:6" hidden="1" x14ac:dyDescent="0.2">
      <c r="A85" s="11">
        <v>6433</v>
      </c>
      <c r="B85" s="11" t="s">
        <v>21</v>
      </c>
      <c r="C85" s="11" t="s">
        <v>42</v>
      </c>
      <c r="D85" s="11" t="s">
        <v>796</v>
      </c>
      <c r="E85" s="11" t="s">
        <v>23</v>
      </c>
      <c r="F85" s="11" t="s">
        <v>797</v>
      </c>
    </row>
    <row r="86" spans="1:6" x14ac:dyDescent="0.2">
      <c r="A86" s="11">
        <v>6474</v>
      </c>
      <c r="B86" s="11" t="s">
        <v>28</v>
      </c>
      <c r="C86" s="11" t="s">
        <v>42</v>
      </c>
      <c r="D86" s="11" t="s">
        <v>796</v>
      </c>
      <c r="E86" s="11" t="s">
        <v>31</v>
      </c>
      <c r="F86" s="11" t="s">
        <v>797</v>
      </c>
    </row>
    <row r="87" spans="1:6" x14ac:dyDescent="0.2">
      <c r="A87" s="11">
        <v>6225</v>
      </c>
      <c r="B87" s="11" t="s">
        <v>28</v>
      </c>
      <c r="C87" s="11" t="s">
        <v>42</v>
      </c>
      <c r="D87" s="11" t="s">
        <v>796</v>
      </c>
      <c r="E87" s="11" t="s">
        <v>31</v>
      </c>
      <c r="F87" s="11" t="s">
        <v>797</v>
      </c>
    </row>
    <row r="88" spans="1:6" hidden="1" x14ac:dyDescent="0.2">
      <c r="A88" s="11">
        <v>6400</v>
      </c>
      <c r="B88" s="11" t="s">
        <v>43</v>
      </c>
      <c r="C88" s="11" t="s">
        <v>343</v>
      </c>
      <c r="D88" s="11" t="s">
        <v>796</v>
      </c>
      <c r="E88" s="11" t="s">
        <v>29</v>
      </c>
      <c r="F88" s="11" t="s">
        <v>797</v>
      </c>
    </row>
    <row r="89" spans="1:6" hidden="1" x14ac:dyDescent="0.2">
      <c r="A89" s="11">
        <v>6403</v>
      </c>
      <c r="B89" s="11" t="s">
        <v>43</v>
      </c>
      <c r="C89" s="11" t="s">
        <v>343</v>
      </c>
      <c r="D89" s="11" t="s">
        <v>796</v>
      </c>
      <c r="E89" s="11" t="s">
        <v>29</v>
      </c>
      <c r="F89" s="11" t="s">
        <v>797</v>
      </c>
    </row>
    <row r="90" spans="1:6" hidden="1" x14ac:dyDescent="0.2">
      <c r="A90" s="11">
        <v>6404</v>
      </c>
      <c r="B90" s="11" t="s">
        <v>43</v>
      </c>
      <c r="C90" s="11" t="s">
        <v>343</v>
      </c>
      <c r="D90" s="11" t="s">
        <v>796</v>
      </c>
      <c r="E90" s="11" t="s">
        <v>29</v>
      </c>
      <c r="F90" s="11" t="s">
        <v>797</v>
      </c>
    </row>
    <row r="91" spans="1:6" x14ac:dyDescent="0.2">
      <c r="A91" s="11">
        <v>6376</v>
      </c>
      <c r="B91" s="11" t="s">
        <v>28</v>
      </c>
      <c r="C91" s="11" t="s">
        <v>47</v>
      </c>
      <c r="D91" s="11" t="s">
        <v>796</v>
      </c>
      <c r="E91" s="11" t="s">
        <v>31</v>
      </c>
      <c r="F91" s="11" t="s">
        <v>797</v>
      </c>
    </row>
    <row r="92" spans="1:6" hidden="1" x14ac:dyDescent="0.2">
      <c r="A92" s="11">
        <v>6396</v>
      </c>
      <c r="B92" s="11" t="s">
        <v>21</v>
      </c>
      <c r="C92" s="11" t="s">
        <v>47</v>
      </c>
      <c r="D92" s="11" t="s">
        <v>796</v>
      </c>
      <c r="E92" s="11" t="s">
        <v>23</v>
      </c>
      <c r="F92" s="11" t="s">
        <v>797</v>
      </c>
    </row>
    <row r="93" spans="1:6" hidden="1" x14ac:dyDescent="0.2">
      <c r="A93" s="11">
        <v>6392</v>
      </c>
      <c r="B93" s="11" t="s">
        <v>21</v>
      </c>
      <c r="C93" s="11" t="s">
        <v>47</v>
      </c>
      <c r="D93" s="11" t="s">
        <v>796</v>
      </c>
      <c r="E93" s="11" t="s">
        <v>23</v>
      </c>
      <c r="F93" s="11" t="s">
        <v>797</v>
      </c>
    </row>
    <row r="94" spans="1:6" x14ac:dyDescent="0.2">
      <c r="A94" s="11">
        <v>6496</v>
      </c>
      <c r="B94" s="11" t="s">
        <v>28</v>
      </c>
      <c r="C94" s="11" t="s">
        <v>47</v>
      </c>
      <c r="D94" s="11" t="s">
        <v>796</v>
      </c>
      <c r="E94" s="11" t="s">
        <v>31</v>
      </c>
      <c r="F94" s="11" t="s">
        <v>797</v>
      </c>
    </row>
    <row r="95" spans="1:6" x14ac:dyDescent="0.2">
      <c r="A95" s="11">
        <v>6494</v>
      </c>
      <c r="B95" s="11" t="s">
        <v>28</v>
      </c>
      <c r="C95" s="11" t="s">
        <v>47</v>
      </c>
      <c r="D95" s="11" t="s">
        <v>796</v>
      </c>
      <c r="E95" s="11" t="s">
        <v>31</v>
      </c>
      <c r="F95" s="11" t="s">
        <v>797</v>
      </c>
    </row>
    <row r="96" spans="1:6" x14ac:dyDescent="0.2">
      <c r="A96" s="11">
        <v>6495</v>
      </c>
      <c r="B96" s="11" t="s">
        <v>28</v>
      </c>
      <c r="C96" s="11" t="s">
        <v>47</v>
      </c>
      <c r="D96" s="11" t="s">
        <v>796</v>
      </c>
      <c r="E96" s="11" t="s">
        <v>31</v>
      </c>
      <c r="F96" s="11" t="s">
        <v>797</v>
      </c>
    </row>
    <row r="97" spans="1:6" hidden="1" x14ac:dyDescent="0.2">
      <c r="A97" s="11">
        <v>6468</v>
      </c>
      <c r="B97" s="11" t="s">
        <v>21</v>
      </c>
      <c r="C97" s="11" t="s">
        <v>47</v>
      </c>
      <c r="D97" s="11" t="s">
        <v>796</v>
      </c>
      <c r="E97" s="11" t="s">
        <v>23</v>
      </c>
      <c r="F97" s="11" t="s">
        <v>797</v>
      </c>
    </row>
    <row r="98" spans="1:6" hidden="1" x14ac:dyDescent="0.2">
      <c r="A98" s="11">
        <v>6256</v>
      </c>
      <c r="B98" s="11" t="s">
        <v>21</v>
      </c>
      <c r="C98" s="11" t="s">
        <v>47</v>
      </c>
      <c r="D98" s="11" t="s">
        <v>796</v>
      </c>
      <c r="E98" s="11" t="s">
        <v>23</v>
      </c>
      <c r="F98" s="11" t="s">
        <v>797</v>
      </c>
    </row>
    <row r="99" spans="1:6" x14ac:dyDescent="0.2">
      <c r="A99" s="11">
        <v>6308</v>
      </c>
      <c r="B99" s="11" t="s">
        <v>28</v>
      </c>
      <c r="C99" s="11" t="s">
        <v>47</v>
      </c>
      <c r="D99" s="11" t="s">
        <v>796</v>
      </c>
      <c r="E99" s="11" t="s">
        <v>31</v>
      </c>
      <c r="F99" s="11" t="s">
        <v>797</v>
      </c>
    </row>
    <row r="100" spans="1:6" hidden="1" x14ac:dyDescent="0.2">
      <c r="A100" s="11">
        <v>6312</v>
      </c>
      <c r="B100" s="11" t="s">
        <v>21</v>
      </c>
      <c r="C100" s="11" t="s">
        <v>47</v>
      </c>
      <c r="D100" s="11" t="s">
        <v>796</v>
      </c>
      <c r="E100" s="11" t="s">
        <v>23</v>
      </c>
      <c r="F100" s="11" t="s">
        <v>797</v>
      </c>
    </row>
    <row r="101" spans="1:6" x14ac:dyDescent="0.2">
      <c r="A101" s="11">
        <v>6314</v>
      </c>
      <c r="B101" s="11" t="s">
        <v>28</v>
      </c>
      <c r="C101" s="11" t="s">
        <v>47</v>
      </c>
      <c r="D101" s="11" t="s">
        <v>796</v>
      </c>
      <c r="E101" s="11" t="s">
        <v>31</v>
      </c>
      <c r="F101" s="11" t="s">
        <v>797</v>
      </c>
    </row>
    <row r="102" spans="1:6" x14ac:dyDescent="0.2">
      <c r="A102" s="11">
        <v>6348</v>
      </c>
      <c r="B102" s="11" t="s">
        <v>28</v>
      </c>
      <c r="C102" s="11" t="s">
        <v>47</v>
      </c>
      <c r="D102" s="11" t="s">
        <v>796</v>
      </c>
      <c r="E102" s="11" t="s">
        <v>31</v>
      </c>
      <c r="F102" s="11" t="s">
        <v>797</v>
      </c>
    </row>
    <row r="103" spans="1:6" hidden="1" x14ac:dyDescent="0.2">
      <c r="A103" s="11">
        <v>6324</v>
      </c>
      <c r="B103" s="11" t="s">
        <v>21</v>
      </c>
      <c r="C103" s="11" t="s">
        <v>47</v>
      </c>
      <c r="D103" s="11" t="s">
        <v>796</v>
      </c>
      <c r="E103" s="11" t="s">
        <v>23</v>
      </c>
      <c r="F103" s="11" t="s">
        <v>797</v>
      </c>
    </row>
    <row r="104" spans="1:6" hidden="1" x14ac:dyDescent="0.2">
      <c r="A104" s="11">
        <v>6433</v>
      </c>
      <c r="B104" s="11" t="s">
        <v>21</v>
      </c>
      <c r="C104" s="11" t="s">
        <v>47</v>
      </c>
      <c r="D104" s="11" t="s">
        <v>796</v>
      </c>
      <c r="E104" s="11" t="s">
        <v>23</v>
      </c>
      <c r="F104" s="11" t="s">
        <v>797</v>
      </c>
    </row>
    <row r="105" spans="1:6" hidden="1" x14ac:dyDescent="0.2">
      <c r="A105" s="11">
        <v>6126</v>
      </c>
      <c r="B105" s="11" t="s">
        <v>21</v>
      </c>
      <c r="C105" s="11" t="s">
        <v>47</v>
      </c>
      <c r="D105" s="11" t="s">
        <v>796</v>
      </c>
      <c r="E105" s="11" t="s">
        <v>23</v>
      </c>
      <c r="F105" s="11" t="s">
        <v>797</v>
      </c>
    </row>
    <row r="106" spans="1:6" hidden="1" x14ac:dyDescent="0.2">
      <c r="A106" s="11">
        <v>6474</v>
      </c>
      <c r="B106" s="11" t="s">
        <v>46</v>
      </c>
      <c r="C106" s="11" t="s">
        <v>47</v>
      </c>
      <c r="D106" s="11" t="s">
        <v>796</v>
      </c>
      <c r="E106" s="11" t="s">
        <v>48</v>
      </c>
      <c r="F106" s="11" t="s">
        <v>797</v>
      </c>
    </row>
    <row r="107" spans="1:6" hidden="1" x14ac:dyDescent="0.2">
      <c r="A107" s="11">
        <v>6459</v>
      </c>
      <c r="B107" s="11" t="s">
        <v>21</v>
      </c>
      <c r="C107" s="11" t="s">
        <v>47</v>
      </c>
      <c r="D107" s="11" t="s">
        <v>796</v>
      </c>
      <c r="E107" s="11" t="s">
        <v>23</v>
      </c>
      <c r="F107" s="11" t="s">
        <v>797</v>
      </c>
    </row>
    <row r="108" spans="1:6" x14ac:dyDescent="0.2">
      <c r="A108" s="11">
        <v>6183</v>
      </c>
      <c r="B108" s="11" t="s">
        <v>28</v>
      </c>
      <c r="C108" s="11" t="s">
        <v>47</v>
      </c>
      <c r="D108" s="11" t="s">
        <v>796</v>
      </c>
      <c r="E108" s="11" t="s">
        <v>31</v>
      </c>
      <c r="F108" s="11" t="s">
        <v>797</v>
      </c>
    </row>
    <row r="109" spans="1:6" x14ac:dyDescent="0.2">
      <c r="A109" s="11">
        <v>6294</v>
      </c>
      <c r="B109" s="11" t="s">
        <v>28</v>
      </c>
      <c r="C109" s="11" t="s">
        <v>47</v>
      </c>
      <c r="D109" s="11" t="s">
        <v>796</v>
      </c>
      <c r="E109" s="11" t="s">
        <v>31</v>
      </c>
      <c r="F109" s="11" t="s">
        <v>797</v>
      </c>
    </row>
    <row r="110" spans="1:6" x14ac:dyDescent="0.2">
      <c r="A110" s="11">
        <v>6365</v>
      </c>
      <c r="B110" s="11" t="s">
        <v>28</v>
      </c>
      <c r="C110" s="11" t="s">
        <v>47</v>
      </c>
      <c r="D110" s="11" t="s">
        <v>796</v>
      </c>
      <c r="E110" s="11" t="s">
        <v>31</v>
      </c>
      <c r="F110" s="11" t="s">
        <v>797</v>
      </c>
    </row>
    <row r="111" spans="1:6" hidden="1" x14ac:dyDescent="0.2">
      <c r="A111" s="11">
        <v>6300</v>
      </c>
      <c r="B111" s="11" t="s">
        <v>21</v>
      </c>
      <c r="C111" s="11" t="s">
        <v>47</v>
      </c>
      <c r="D111" s="11" t="s">
        <v>796</v>
      </c>
      <c r="E111" s="11" t="s">
        <v>23</v>
      </c>
      <c r="F111" s="11" t="s">
        <v>797</v>
      </c>
    </row>
    <row r="112" spans="1:6" hidden="1" x14ac:dyDescent="0.2">
      <c r="A112" s="11">
        <v>6358</v>
      </c>
      <c r="B112" s="11" t="s">
        <v>46</v>
      </c>
      <c r="C112" s="11" t="s">
        <v>47</v>
      </c>
      <c r="D112" s="11" t="s">
        <v>796</v>
      </c>
      <c r="E112" s="11" t="s">
        <v>48</v>
      </c>
      <c r="F112" s="11" t="s">
        <v>797</v>
      </c>
    </row>
    <row r="113" spans="1:6" hidden="1" x14ac:dyDescent="0.2">
      <c r="A113" s="11">
        <v>6340</v>
      </c>
      <c r="B113" s="11" t="s">
        <v>21</v>
      </c>
      <c r="C113" s="11" t="s">
        <v>362</v>
      </c>
      <c r="D113" s="11" t="s">
        <v>796</v>
      </c>
      <c r="E113" s="11" t="s">
        <v>33</v>
      </c>
      <c r="F113" s="11" t="s">
        <v>797</v>
      </c>
    </row>
    <row r="114" spans="1:6" hidden="1" x14ac:dyDescent="0.2">
      <c r="A114" s="11">
        <v>6394</v>
      </c>
      <c r="B114" s="11" t="s">
        <v>21</v>
      </c>
      <c r="C114" s="11" t="s">
        <v>362</v>
      </c>
      <c r="D114" s="11" t="s">
        <v>796</v>
      </c>
      <c r="E114" s="11" t="s">
        <v>33</v>
      </c>
      <c r="F114" s="11" t="s">
        <v>797</v>
      </c>
    </row>
    <row r="115" spans="1:6" hidden="1" x14ac:dyDescent="0.2">
      <c r="A115" s="11">
        <v>6419</v>
      </c>
      <c r="B115" s="11" t="s">
        <v>21</v>
      </c>
      <c r="C115" s="11" t="s">
        <v>362</v>
      </c>
      <c r="D115" s="11" t="s">
        <v>796</v>
      </c>
      <c r="E115" s="11" t="s">
        <v>33</v>
      </c>
      <c r="F115" s="11" t="s">
        <v>797</v>
      </c>
    </row>
    <row r="116" spans="1:6" hidden="1" x14ac:dyDescent="0.2">
      <c r="A116" s="11">
        <v>6430</v>
      </c>
      <c r="B116" s="11" t="s">
        <v>21</v>
      </c>
      <c r="C116" s="11" t="s">
        <v>362</v>
      </c>
      <c r="D116" s="11" t="s">
        <v>796</v>
      </c>
      <c r="E116" s="11" t="s">
        <v>33</v>
      </c>
      <c r="F116" s="11" t="s">
        <v>797</v>
      </c>
    </row>
    <row r="117" spans="1:6" hidden="1" x14ac:dyDescent="0.2">
      <c r="A117" s="11">
        <v>6349</v>
      </c>
      <c r="B117" s="11" t="s">
        <v>35</v>
      </c>
      <c r="C117" s="11" t="s">
        <v>395</v>
      </c>
      <c r="D117" s="11" t="s">
        <v>796</v>
      </c>
      <c r="E117" s="11" t="s">
        <v>23</v>
      </c>
      <c r="F117" s="11" t="s">
        <v>797</v>
      </c>
    </row>
    <row r="118" spans="1:6" hidden="1" x14ac:dyDescent="0.2">
      <c r="A118" s="11">
        <v>6419</v>
      </c>
      <c r="B118" s="11" t="s">
        <v>35</v>
      </c>
      <c r="C118" s="11" t="s">
        <v>395</v>
      </c>
      <c r="D118" s="11" t="s">
        <v>796</v>
      </c>
      <c r="E118" s="11" t="s">
        <v>23</v>
      </c>
      <c r="F118" s="11" t="s">
        <v>797</v>
      </c>
    </row>
    <row r="119" spans="1:6" hidden="1" x14ac:dyDescent="0.2">
      <c r="A119" s="11">
        <v>6444</v>
      </c>
      <c r="B119" s="11" t="s">
        <v>35</v>
      </c>
      <c r="C119" s="11" t="s">
        <v>395</v>
      </c>
      <c r="D119" s="11" t="s">
        <v>796</v>
      </c>
      <c r="E119" s="11" t="s">
        <v>23</v>
      </c>
      <c r="F119" s="11" t="s">
        <v>797</v>
      </c>
    </row>
    <row r="120" spans="1:6" hidden="1" x14ac:dyDescent="0.2">
      <c r="A120" s="11">
        <v>6147</v>
      </c>
      <c r="B120" s="11" t="s">
        <v>35</v>
      </c>
      <c r="C120" s="11" t="s">
        <v>395</v>
      </c>
      <c r="D120" s="11" t="s">
        <v>796</v>
      </c>
      <c r="E120" s="11" t="s">
        <v>23</v>
      </c>
      <c r="F120" s="11" t="s">
        <v>797</v>
      </c>
    </row>
    <row r="121" spans="1:6" hidden="1" x14ac:dyDescent="0.2">
      <c r="A121" s="11">
        <v>6301</v>
      </c>
      <c r="B121" s="11" t="s">
        <v>35</v>
      </c>
      <c r="C121" s="11" t="s">
        <v>395</v>
      </c>
      <c r="D121" s="11" t="s">
        <v>796</v>
      </c>
      <c r="E121" s="11" t="s">
        <v>23</v>
      </c>
      <c r="F121" s="11" t="s">
        <v>797</v>
      </c>
    </row>
    <row r="122" spans="1:6" hidden="1" x14ac:dyDescent="0.2">
      <c r="A122" s="11">
        <v>6430</v>
      </c>
      <c r="B122" s="11" t="s">
        <v>35</v>
      </c>
      <c r="C122" s="11" t="s">
        <v>395</v>
      </c>
      <c r="D122" s="11" t="s">
        <v>796</v>
      </c>
      <c r="E122" s="11" t="s">
        <v>23</v>
      </c>
      <c r="F122" s="11" t="s">
        <v>797</v>
      </c>
    </row>
    <row r="123" spans="1:6" hidden="1" x14ac:dyDescent="0.2">
      <c r="A123" s="11">
        <v>6394</v>
      </c>
      <c r="B123" s="11" t="s">
        <v>35</v>
      </c>
      <c r="C123" s="11" t="s">
        <v>395</v>
      </c>
      <c r="D123" s="11" t="s">
        <v>796</v>
      </c>
      <c r="E123" s="11" t="s">
        <v>23</v>
      </c>
      <c r="F123" s="11" t="s">
        <v>797</v>
      </c>
    </row>
    <row r="124" spans="1:6" hidden="1" x14ac:dyDescent="0.2">
      <c r="A124" s="11">
        <v>6340</v>
      </c>
      <c r="B124" s="11" t="s">
        <v>35</v>
      </c>
      <c r="C124" s="11" t="s">
        <v>395</v>
      </c>
      <c r="D124" s="11" t="s">
        <v>796</v>
      </c>
      <c r="E124" s="11" t="s">
        <v>23</v>
      </c>
      <c r="F124" s="11" t="s">
        <v>797</v>
      </c>
    </row>
    <row r="125" spans="1:6" hidden="1" x14ac:dyDescent="0.2">
      <c r="A125" s="11">
        <v>6455</v>
      </c>
      <c r="B125" s="11" t="s">
        <v>21</v>
      </c>
      <c r="C125" s="11" t="s">
        <v>422</v>
      </c>
      <c r="D125" s="11" t="s">
        <v>796</v>
      </c>
      <c r="E125" s="11" t="s">
        <v>23</v>
      </c>
      <c r="F125" s="11" t="s">
        <v>797</v>
      </c>
    </row>
    <row r="126" spans="1:6" x14ac:dyDescent="0.2">
      <c r="A126" s="11">
        <v>6433</v>
      </c>
      <c r="B126" s="11" t="s">
        <v>28</v>
      </c>
      <c r="C126" s="11" t="s">
        <v>49</v>
      </c>
      <c r="D126" s="11" t="s">
        <v>796</v>
      </c>
      <c r="E126" s="11" t="s">
        <v>29</v>
      </c>
      <c r="F126" s="11" t="s">
        <v>797</v>
      </c>
    </row>
    <row r="127" spans="1:6" hidden="1" x14ac:dyDescent="0.2">
      <c r="A127" s="11">
        <v>6294</v>
      </c>
      <c r="B127" s="11" t="s">
        <v>25</v>
      </c>
      <c r="C127" s="11" t="s">
        <v>49</v>
      </c>
      <c r="D127" s="11" t="s">
        <v>796</v>
      </c>
      <c r="E127" s="11" t="s">
        <v>27</v>
      </c>
      <c r="F127" s="11" t="s">
        <v>797</v>
      </c>
    </row>
    <row r="128" spans="1:6" hidden="1" x14ac:dyDescent="0.2">
      <c r="A128" s="11">
        <v>6365</v>
      </c>
      <c r="B128" s="11" t="s">
        <v>25</v>
      </c>
      <c r="C128" s="11" t="s">
        <v>49</v>
      </c>
      <c r="D128" s="11" t="s">
        <v>796</v>
      </c>
      <c r="E128" s="11" t="s">
        <v>27</v>
      </c>
      <c r="F128" s="11" t="s">
        <v>797</v>
      </c>
    </row>
    <row r="129" spans="1:6" hidden="1" x14ac:dyDescent="0.2">
      <c r="A129" s="11">
        <v>6183</v>
      </c>
      <c r="B129" s="11" t="s">
        <v>25</v>
      </c>
      <c r="C129" s="11" t="s">
        <v>49</v>
      </c>
      <c r="D129" s="11" t="s">
        <v>796</v>
      </c>
      <c r="E129" s="11" t="s">
        <v>27</v>
      </c>
      <c r="F129" s="11" t="s">
        <v>797</v>
      </c>
    </row>
    <row r="130" spans="1:6" hidden="1" x14ac:dyDescent="0.2">
      <c r="A130" s="11">
        <v>6375</v>
      </c>
      <c r="B130" s="11" t="s">
        <v>21</v>
      </c>
      <c r="C130" s="11" t="s">
        <v>49</v>
      </c>
      <c r="D130" s="11" t="s">
        <v>796</v>
      </c>
      <c r="E130" s="11" t="s">
        <v>23</v>
      </c>
      <c r="F130" s="11" t="s">
        <v>797</v>
      </c>
    </row>
    <row r="131" spans="1:6" hidden="1" x14ac:dyDescent="0.2">
      <c r="A131" s="11">
        <v>6418</v>
      </c>
      <c r="B131" s="11" t="s">
        <v>21</v>
      </c>
      <c r="C131" s="11" t="s">
        <v>49</v>
      </c>
      <c r="D131" s="11" t="s">
        <v>796</v>
      </c>
      <c r="E131" s="11" t="s">
        <v>23</v>
      </c>
      <c r="F131" s="11" t="s">
        <v>797</v>
      </c>
    </row>
    <row r="132" spans="1:6" hidden="1" x14ac:dyDescent="0.2">
      <c r="A132" s="11">
        <v>6280</v>
      </c>
      <c r="B132" s="11" t="s">
        <v>21</v>
      </c>
      <c r="C132" s="11" t="s">
        <v>49</v>
      </c>
      <c r="D132" s="11" t="s">
        <v>796</v>
      </c>
      <c r="E132" s="11" t="s">
        <v>23</v>
      </c>
      <c r="F132" s="11" t="s">
        <v>797</v>
      </c>
    </row>
    <row r="133" spans="1:6" hidden="1" x14ac:dyDescent="0.2">
      <c r="A133" s="11">
        <v>6173</v>
      </c>
      <c r="B133" s="11" t="s">
        <v>21</v>
      </c>
      <c r="C133" s="11" t="s">
        <v>49</v>
      </c>
      <c r="D133" s="11" t="s">
        <v>796</v>
      </c>
      <c r="E133" s="11" t="s">
        <v>23</v>
      </c>
      <c r="F133" s="11" t="s">
        <v>797</v>
      </c>
    </row>
    <row r="134" spans="1:6" hidden="1" x14ac:dyDescent="0.2">
      <c r="A134" s="11">
        <v>6376</v>
      </c>
      <c r="B134" s="11" t="s">
        <v>25</v>
      </c>
      <c r="C134" s="11" t="s">
        <v>49</v>
      </c>
      <c r="D134" s="11" t="s">
        <v>796</v>
      </c>
      <c r="E134" s="11" t="s">
        <v>27</v>
      </c>
      <c r="F134" s="11" t="s">
        <v>797</v>
      </c>
    </row>
    <row r="135" spans="1:6" hidden="1" x14ac:dyDescent="0.2">
      <c r="A135" s="11">
        <v>6473</v>
      </c>
      <c r="B135" s="11" t="s">
        <v>21</v>
      </c>
      <c r="C135" s="11" t="s">
        <v>49</v>
      </c>
      <c r="D135" s="11" t="s">
        <v>796</v>
      </c>
      <c r="E135" s="11" t="s">
        <v>23</v>
      </c>
      <c r="F135" s="11" t="s">
        <v>797</v>
      </c>
    </row>
    <row r="136" spans="1:6" hidden="1" x14ac:dyDescent="0.2">
      <c r="A136" s="11">
        <v>6455</v>
      </c>
      <c r="B136" s="11" t="s">
        <v>21</v>
      </c>
      <c r="C136" s="11" t="s">
        <v>49</v>
      </c>
      <c r="D136" s="11" t="s">
        <v>796</v>
      </c>
      <c r="E136" s="11" t="s">
        <v>23</v>
      </c>
      <c r="F136" s="11" t="s">
        <v>797</v>
      </c>
    </row>
    <row r="137" spans="1:6" x14ac:dyDescent="0.2">
      <c r="A137" s="11">
        <v>6495</v>
      </c>
      <c r="B137" s="11" t="s">
        <v>28</v>
      </c>
      <c r="C137" s="11" t="s">
        <v>49</v>
      </c>
      <c r="D137" s="11" t="s">
        <v>796</v>
      </c>
      <c r="E137" s="11" t="s">
        <v>31</v>
      </c>
      <c r="F137" s="11" t="s">
        <v>797</v>
      </c>
    </row>
    <row r="138" spans="1:6" x14ac:dyDescent="0.2">
      <c r="A138" s="11">
        <v>6324</v>
      </c>
      <c r="B138" s="11" t="s">
        <v>28</v>
      </c>
      <c r="C138" s="11" t="s">
        <v>49</v>
      </c>
      <c r="D138" s="11" t="s">
        <v>796</v>
      </c>
      <c r="E138" s="11" t="s">
        <v>29</v>
      </c>
      <c r="F138" s="11" t="s">
        <v>797</v>
      </c>
    </row>
    <row r="139" spans="1:6" x14ac:dyDescent="0.2">
      <c r="A139" s="11">
        <v>6126</v>
      </c>
      <c r="B139" s="11" t="s">
        <v>28</v>
      </c>
      <c r="C139" s="11" t="s">
        <v>49</v>
      </c>
      <c r="D139" s="11" t="s">
        <v>796</v>
      </c>
      <c r="E139" s="11" t="s">
        <v>29</v>
      </c>
      <c r="F139" s="11" t="s">
        <v>797</v>
      </c>
    </row>
    <row r="140" spans="1:6" x14ac:dyDescent="0.2">
      <c r="A140" s="11">
        <v>6459</v>
      </c>
      <c r="B140" s="11" t="s">
        <v>28</v>
      </c>
      <c r="C140" s="11" t="s">
        <v>49</v>
      </c>
      <c r="D140" s="11" t="s">
        <v>796</v>
      </c>
      <c r="E140" s="11" t="s">
        <v>29</v>
      </c>
      <c r="F140" s="11" t="s">
        <v>797</v>
      </c>
    </row>
    <row r="141" spans="1:6" x14ac:dyDescent="0.2">
      <c r="A141" s="11">
        <v>6256</v>
      </c>
      <c r="B141" s="11" t="s">
        <v>28</v>
      </c>
      <c r="C141" s="11" t="s">
        <v>49</v>
      </c>
      <c r="D141" s="11" t="s">
        <v>796</v>
      </c>
      <c r="E141" s="11" t="s">
        <v>29</v>
      </c>
      <c r="F141" s="11" t="s">
        <v>797</v>
      </c>
    </row>
    <row r="142" spans="1:6" x14ac:dyDescent="0.2">
      <c r="A142" s="11">
        <v>6392</v>
      </c>
      <c r="B142" s="11" t="s">
        <v>28</v>
      </c>
      <c r="C142" s="11" t="s">
        <v>49</v>
      </c>
      <c r="D142" s="11" t="s">
        <v>796</v>
      </c>
      <c r="E142" s="11" t="s">
        <v>29</v>
      </c>
      <c r="F142" s="11" t="s">
        <v>797</v>
      </c>
    </row>
    <row r="143" spans="1:6" x14ac:dyDescent="0.2">
      <c r="A143" s="11">
        <v>6312</v>
      </c>
      <c r="B143" s="11" t="s">
        <v>28</v>
      </c>
      <c r="C143" s="11" t="s">
        <v>49</v>
      </c>
      <c r="D143" s="11" t="s">
        <v>796</v>
      </c>
      <c r="E143" s="11" t="s">
        <v>29</v>
      </c>
      <c r="F143" s="11" t="s">
        <v>797</v>
      </c>
    </row>
    <row r="144" spans="1:6" x14ac:dyDescent="0.2">
      <c r="A144" s="11">
        <v>6468</v>
      </c>
      <c r="B144" s="11" t="s">
        <v>28</v>
      </c>
      <c r="C144" s="11" t="s">
        <v>49</v>
      </c>
      <c r="D144" s="11" t="s">
        <v>796</v>
      </c>
      <c r="E144" s="11" t="s">
        <v>29</v>
      </c>
      <c r="F144" s="11" t="s">
        <v>797</v>
      </c>
    </row>
    <row r="145" spans="1:6" hidden="1" x14ac:dyDescent="0.2">
      <c r="A145" s="11">
        <v>6474</v>
      </c>
      <c r="B145" s="11" t="s">
        <v>25</v>
      </c>
      <c r="C145" s="11" t="s">
        <v>49</v>
      </c>
      <c r="D145" s="11" t="s">
        <v>796</v>
      </c>
      <c r="E145" s="11" t="s">
        <v>27</v>
      </c>
      <c r="F145" s="11" t="s">
        <v>797</v>
      </c>
    </row>
    <row r="146" spans="1:6" hidden="1" x14ac:dyDescent="0.2">
      <c r="A146" s="11">
        <v>6358</v>
      </c>
      <c r="B146" s="11" t="s">
        <v>21</v>
      </c>
      <c r="C146" s="11" t="s">
        <v>49</v>
      </c>
      <c r="D146" s="11" t="s">
        <v>796</v>
      </c>
      <c r="E146" s="11" t="s">
        <v>23</v>
      </c>
      <c r="F146" s="11" t="s">
        <v>797</v>
      </c>
    </row>
    <row r="147" spans="1:6" hidden="1" x14ac:dyDescent="0.2">
      <c r="A147" s="11">
        <v>6157</v>
      </c>
      <c r="B147" s="11" t="s">
        <v>25</v>
      </c>
      <c r="C147" s="11" t="s">
        <v>49</v>
      </c>
      <c r="D147" s="11" t="s">
        <v>796</v>
      </c>
      <c r="E147" s="11" t="s">
        <v>27</v>
      </c>
      <c r="F147" s="11" t="s">
        <v>797</v>
      </c>
    </row>
    <row r="148" spans="1:6" hidden="1" x14ac:dyDescent="0.2">
      <c r="A148" s="11">
        <v>6344</v>
      </c>
      <c r="B148" s="11" t="s">
        <v>21</v>
      </c>
      <c r="C148" s="11" t="s">
        <v>49</v>
      </c>
      <c r="D148" s="11" t="s">
        <v>796</v>
      </c>
      <c r="E148" s="11" t="s">
        <v>23</v>
      </c>
      <c r="F148" s="11" t="s">
        <v>797</v>
      </c>
    </row>
    <row r="149" spans="1:6" x14ac:dyDescent="0.2">
      <c r="A149" s="11">
        <v>6455</v>
      </c>
      <c r="B149" s="11" t="s">
        <v>28</v>
      </c>
      <c r="C149" s="11" t="s">
        <v>49</v>
      </c>
      <c r="D149" s="11" t="s">
        <v>796</v>
      </c>
      <c r="E149" s="11" t="s">
        <v>29</v>
      </c>
      <c r="F149" s="11" t="s">
        <v>797</v>
      </c>
    </row>
    <row r="150" spans="1:6" hidden="1" x14ac:dyDescent="0.2">
      <c r="A150" s="11">
        <v>6375</v>
      </c>
      <c r="B150" s="11" t="s">
        <v>21</v>
      </c>
      <c r="C150" s="11" t="s">
        <v>49</v>
      </c>
      <c r="D150" s="11" t="s">
        <v>796</v>
      </c>
      <c r="E150" s="11" t="s">
        <v>23</v>
      </c>
      <c r="F150" s="11" t="s">
        <v>797</v>
      </c>
    </row>
    <row r="151" spans="1:6" hidden="1" x14ac:dyDescent="0.2">
      <c r="A151" s="11">
        <v>6409</v>
      </c>
      <c r="B151" s="11" t="s">
        <v>21</v>
      </c>
      <c r="C151" s="11" t="s">
        <v>49</v>
      </c>
      <c r="D151" s="11" t="s">
        <v>796</v>
      </c>
      <c r="E151" s="11" t="s">
        <v>23</v>
      </c>
      <c r="F151" s="11" t="s">
        <v>797</v>
      </c>
    </row>
    <row r="152" spans="1:6" hidden="1" x14ac:dyDescent="0.2">
      <c r="A152" s="11">
        <v>6495</v>
      </c>
      <c r="B152" s="11" t="s">
        <v>25</v>
      </c>
      <c r="C152" s="11" t="s">
        <v>49</v>
      </c>
      <c r="D152" s="11" t="s">
        <v>796</v>
      </c>
      <c r="E152" s="11" t="s">
        <v>27</v>
      </c>
      <c r="F152" s="11" t="s">
        <v>797</v>
      </c>
    </row>
    <row r="153" spans="1:6" hidden="1" x14ac:dyDescent="0.2">
      <c r="A153" s="11">
        <v>6365</v>
      </c>
      <c r="B153" s="11" t="s">
        <v>25</v>
      </c>
      <c r="C153" s="11" t="s">
        <v>49</v>
      </c>
      <c r="D153" s="11" t="s">
        <v>796</v>
      </c>
      <c r="E153" s="11" t="s">
        <v>27</v>
      </c>
      <c r="F153" s="11" t="s">
        <v>797</v>
      </c>
    </row>
    <row r="154" spans="1:6" x14ac:dyDescent="0.2">
      <c r="A154" s="11">
        <v>6494</v>
      </c>
      <c r="B154" s="11" t="s">
        <v>28</v>
      </c>
      <c r="C154" s="11" t="s">
        <v>49</v>
      </c>
      <c r="D154" s="11" t="s">
        <v>796</v>
      </c>
      <c r="E154" s="11" t="s">
        <v>31</v>
      </c>
      <c r="F154" s="11" t="s">
        <v>797</v>
      </c>
    </row>
    <row r="155" spans="1:6" hidden="1" x14ac:dyDescent="0.2">
      <c r="A155" s="11">
        <v>6496</v>
      </c>
      <c r="B155" s="11" t="s">
        <v>25</v>
      </c>
      <c r="C155" s="11" t="s">
        <v>49</v>
      </c>
      <c r="D155" s="11" t="s">
        <v>796</v>
      </c>
      <c r="E155" s="11" t="s">
        <v>27</v>
      </c>
      <c r="F155" s="11" t="s">
        <v>797</v>
      </c>
    </row>
    <row r="156" spans="1:6" hidden="1" x14ac:dyDescent="0.2">
      <c r="A156" s="11">
        <v>6314</v>
      </c>
      <c r="B156" s="11" t="s">
        <v>25</v>
      </c>
      <c r="C156" s="11" t="s">
        <v>49</v>
      </c>
      <c r="D156" s="11" t="s">
        <v>796</v>
      </c>
      <c r="E156" s="11" t="s">
        <v>27</v>
      </c>
      <c r="F156" s="11" t="s">
        <v>797</v>
      </c>
    </row>
    <row r="157" spans="1:6" hidden="1" x14ac:dyDescent="0.2">
      <c r="A157" s="11">
        <v>6494</v>
      </c>
      <c r="B157" s="11" t="s">
        <v>25</v>
      </c>
      <c r="C157" s="11" t="s">
        <v>49</v>
      </c>
      <c r="D157" s="11" t="s">
        <v>796</v>
      </c>
      <c r="E157" s="11" t="s">
        <v>27</v>
      </c>
      <c r="F157" s="11" t="s">
        <v>797</v>
      </c>
    </row>
    <row r="158" spans="1:6" hidden="1" x14ac:dyDescent="0.2">
      <c r="A158" s="11">
        <v>6433</v>
      </c>
      <c r="B158" s="11" t="s">
        <v>25</v>
      </c>
      <c r="C158" s="11" t="s">
        <v>49</v>
      </c>
      <c r="D158" s="11" t="s">
        <v>796</v>
      </c>
      <c r="E158" s="11" t="s">
        <v>27</v>
      </c>
      <c r="F158" s="11" t="s">
        <v>797</v>
      </c>
    </row>
    <row r="159" spans="1:6" hidden="1" x14ac:dyDescent="0.2">
      <c r="A159" s="11">
        <v>6348</v>
      </c>
      <c r="B159" s="11" t="s">
        <v>25</v>
      </c>
      <c r="C159" s="11" t="s">
        <v>49</v>
      </c>
      <c r="D159" s="11" t="s">
        <v>796</v>
      </c>
      <c r="E159" s="11" t="s">
        <v>27</v>
      </c>
      <c r="F159" s="11" t="s">
        <v>797</v>
      </c>
    </row>
    <row r="160" spans="1:6" x14ac:dyDescent="0.2">
      <c r="A160" s="11">
        <v>6396</v>
      </c>
      <c r="B160" s="11" t="s">
        <v>28</v>
      </c>
      <c r="C160" s="11" t="s">
        <v>49</v>
      </c>
      <c r="D160" s="11" t="s">
        <v>796</v>
      </c>
      <c r="E160" s="11" t="s">
        <v>29</v>
      </c>
      <c r="F160" s="11" t="s">
        <v>797</v>
      </c>
    </row>
    <row r="161" spans="1:6" hidden="1" x14ac:dyDescent="0.2">
      <c r="A161" s="11">
        <v>6301</v>
      </c>
      <c r="B161" s="11" t="s">
        <v>21</v>
      </c>
      <c r="C161" s="11" t="s">
        <v>51</v>
      </c>
      <c r="D161" s="11" t="s">
        <v>796</v>
      </c>
      <c r="E161" s="11" t="s">
        <v>33</v>
      </c>
      <c r="F161" s="11" t="s">
        <v>797</v>
      </c>
    </row>
    <row r="162" spans="1:6" hidden="1" x14ac:dyDescent="0.2">
      <c r="A162" s="11">
        <v>6444</v>
      </c>
      <c r="B162" s="11" t="s">
        <v>21</v>
      </c>
      <c r="C162" s="11" t="s">
        <v>51</v>
      </c>
      <c r="D162" s="11" t="s">
        <v>796</v>
      </c>
      <c r="E162" s="11" t="s">
        <v>33</v>
      </c>
      <c r="F162" s="11" t="s">
        <v>797</v>
      </c>
    </row>
    <row r="163" spans="1:6" hidden="1" x14ac:dyDescent="0.2">
      <c r="A163" s="11">
        <v>6349</v>
      </c>
      <c r="B163" s="11" t="s">
        <v>21</v>
      </c>
      <c r="C163" s="11" t="s">
        <v>51</v>
      </c>
      <c r="D163" s="11" t="s">
        <v>796</v>
      </c>
      <c r="E163" s="11" t="s">
        <v>33</v>
      </c>
      <c r="F163" s="11" t="s">
        <v>797</v>
      </c>
    </row>
    <row r="164" spans="1:6" hidden="1" x14ac:dyDescent="0.2">
      <c r="A164" s="11">
        <v>6419</v>
      </c>
      <c r="B164" s="11" t="s">
        <v>21</v>
      </c>
      <c r="C164" s="11" t="s">
        <v>51</v>
      </c>
      <c r="D164" s="11" t="s">
        <v>796</v>
      </c>
      <c r="E164" s="11" t="s">
        <v>33</v>
      </c>
      <c r="F164" s="11" t="s">
        <v>797</v>
      </c>
    </row>
    <row r="165" spans="1:6" hidden="1" x14ac:dyDescent="0.2">
      <c r="A165" s="11">
        <v>6147</v>
      </c>
      <c r="B165" s="11" t="s">
        <v>21</v>
      </c>
      <c r="C165" s="11" t="s">
        <v>51</v>
      </c>
      <c r="D165" s="11" t="s">
        <v>796</v>
      </c>
      <c r="E165" s="11" t="s">
        <v>33</v>
      </c>
      <c r="F165" s="11" t="s">
        <v>797</v>
      </c>
    </row>
    <row r="166" spans="1:6" hidden="1" x14ac:dyDescent="0.2">
      <c r="A166" s="11">
        <v>6468</v>
      </c>
      <c r="B166" s="11" t="s">
        <v>25</v>
      </c>
      <c r="C166" s="11" t="s">
        <v>52</v>
      </c>
      <c r="D166" s="11" t="s">
        <v>796</v>
      </c>
      <c r="E166" s="11" t="s">
        <v>27</v>
      </c>
      <c r="F166" s="11" t="s">
        <v>797</v>
      </c>
    </row>
    <row r="167" spans="1:6" hidden="1" x14ac:dyDescent="0.2">
      <c r="A167" s="11">
        <v>6173</v>
      </c>
      <c r="B167" s="11" t="s">
        <v>25</v>
      </c>
      <c r="C167" s="11" t="s">
        <v>52</v>
      </c>
      <c r="D167" s="11" t="s">
        <v>796</v>
      </c>
      <c r="E167" s="11" t="s">
        <v>27</v>
      </c>
      <c r="F167" s="11" t="s">
        <v>797</v>
      </c>
    </row>
    <row r="168" spans="1:6" x14ac:dyDescent="0.2">
      <c r="A168" s="11">
        <v>6375</v>
      </c>
      <c r="B168" s="11" t="s">
        <v>28</v>
      </c>
      <c r="C168" s="11" t="s">
        <v>52</v>
      </c>
      <c r="D168" s="11" t="s">
        <v>796</v>
      </c>
      <c r="E168" s="11" t="s">
        <v>31</v>
      </c>
      <c r="F168" s="11" t="s">
        <v>797</v>
      </c>
    </row>
    <row r="169" spans="1:6" x14ac:dyDescent="0.2">
      <c r="A169" s="11">
        <v>6358</v>
      </c>
      <c r="B169" s="11" t="s">
        <v>28</v>
      </c>
      <c r="C169" s="11" t="s">
        <v>52</v>
      </c>
      <c r="D169" s="11" t="s">
        <v>796</v>
      </c>
      <c r="E169" s="11" t="s">
        <v>31</v>
      </c>
      <c r="F169" s="11" t="s">
        <v>797</v>
      </c>
    </row>
    <row r="170" spans="1:6" hidden="1" x14ac:dyDescent="0.2">
      <c r="A170" s="11">
        <v>6418</v>
      </c>
      <c r="B170" s="11" t="s">
        <v>25</v>
      </c>
      <c r="C170" s="11" t="s">
        <v>52</v>
      </c>
      <c r="D170" s="11" t="s">
        <v>796</v>
      </c>
      <c r="E170" s="11" t="s">
        <v>27</v>
      </c>
      <c r="F170" s="11" t="s">
        <v>797</v>
      </c>
    </row>
    <row r="171" spans="1:6" hidden="1" x14ac:dyDescent="0.2">
      <c r="A171" s="11">
        <v>6210</v>
      </c>
      <c r="B171" s="11" t="s">
        <v>25</v>
      </c>
      <c r="C171" s="11" t="s">
        <v>52</v>
      </c>
      <c r="D171" s="11" t="s">
        <v>796</v>
      </c>
      <c r="E171" s="11" t="s">
        <v>27</v>
      </c>
      <c r="F171" s="11" t="s">
        <v>797</v>
      </c>
    </row>
    <row r="172" spans="1:6" hidden="1" x14ac:dyDescent="0.2">
      <c r="A172" s="11">
        <v>6399</v>
      </c>
      <c r="B172" s="11" t="s">
        <v>25</v>
      </c>
      <c r="C172" s="11" t="s">
        <v>52</v>
      </c>
      <c r="D172" s="11" t="s">
        <v>796</v>
      </c>
      <c r="E172" s="11" t="s">
        <v>27</v>
      </c>
      <c r="F172" s="11" t="s">
        <v>797</v>
      </c>
    </row>
    <row r="173" spans="1:6" hidden="1" x14ac:dyDescent="0.2">
      <c r="A173" s="11">
        <v>6264</v>
      </c>
      <c r="B173" s="11" t="s">
        <v>21</v>
      </c>
      <c r="C173" s="11" t="s">
        <v>52</v>
      </c>
      <c r="D173" s="11" t="s">
        <v>796</v>
      </c>
      <c r="E173" s="11" t="s">
        <v>23</v>
      </c>
      <c r="F173" s="11" t="s">
        <v>797</v>
      </c>
    </row>
    <row r="174" spans="1:6" hidden="1" x14ac:dyDescent="0.2">
      <c r="A174" s="11">
        <v>6312</v>
      </c>
      <c r="B174" s="11" t="s">
        <v>25</v>
      </c>
      <c r="C174" s="11" t="s">
        <v>52</v>
      </c>
      <c r="D174" s="11" t="s">
        <v>796</v>
      </c>
      <c r="E174" s="11" t="s">
        <v>27</v>
      </c>
      <c r="F174" s="11" t="s">
        <v>797</v>
      </c>
    </row>
    <row r="175" spans="1:6" hidden="1" x14ac:dyDescent="0.2">
      <c r="A175" s="11">
        <v>6412</v>
      </c>
      <c r="B175" s="11" t="s">
        <v>25</v>
      </c>
      <c r="C175" s="11" t="s">
        <v>52</v>
      </c>
      <c r="D175" s="11" t="s">
        <v>796</v>
      </c>
      <c r="E175" s="11" t="s">
        <v>27</v>
      </c>
      <c r="F175" s="11" t="s">
        <v>797</v>
      </c>
    </row>
    <row r="176" spans="1:6" hidden="1" x14ac:dyDescent="0.2">
      <c r="A176" s="11">
        <v>6464</v>
      </c>
      <c r="B176" s="11" t="s">
        <v>25</v>
      </c>
      <c r="C176" s="11" t="s">
        <v>52</v>
      </c>
      <c r="D176" s="11" t="s">
        <v>796</v>
      </c>
      <c r="E176" s="11" t="s">
        <v>27</v>
      </c>
      <c r="F176" s="11" t="s">
        <v>797</v>
      </c>
    </row>
    <row r="177" spans="1:6" hidden="1" x14ac:dyDescent="0.2">
      <c r="A177" s="11">
        <v>6358</v>
      </c>
      <c r="B177" s="11" t="s">
        <v>21</v>
      </c>
      <c r="C177" s="11" t="s">
        <v>52</v>
      </c>
      <c r="D177" s="11" t="s">
        <v>796</v>
      </c>
      <c r="E177" s="11" t="s">
        <v>23</v>
      </c>
      <c r="F177" s="11" t="s">
        <v>797</v>
      </c>
    </row>
    <row r="178" spans="1:6" hidden="1" x14ac:dyDescent="0.2">
      <c r="A178" s="11">
        <v>6324</v>
      </c>
      <c r="B178" s="11" t="s">
        <v>25</v>
      </c>
      <c r="C178" s="11" t="s">
        <v>52</v>
      </c>
      <c r="D178" s="11" t="s">
        <v>796</v>
      </c>
      <c r="E178" s="11" t="s">
        <v>27</v>
      </c>
      <c r="F178" s="11" t="s">
        <v>797</v>
      </c>
    </row>
    <row r="179" spans="1:6" hidden="1" x14ac:dyDescent="0.2">
      <c r="A179" s="11">
        <v>6256</v>
      </c>
      <c r="B179" s="11" t="s">
        <v>25</v>
      </c>
      <c r="C179" s="11" t="s">
        <v>52</v>
      </c>
      <c r="D179" s="11" t="s">
        <v>796</v>
      </c>
      <c r="E179" s="11" t="s">
        <v>27</v>
      </c>
      <c r="F179" s="11" t="s">
        <v>797</v>
      </c>
    </row>
    <row r="180" spans="1:6" hidden="1" x14ac:dyDescent="0.2">
      <c r="A180" s="11">
        <v>6328</v>
      </c>
      <c r="B180" s="11" t="s">
        <v>25</v>
      </c>
      <c r="C180" s="11" t="s">
        <v>52</v>
      </c>
      <c r="D180" s="11" t="s">
        <v>796</v>
      </c>
      <c r="E180" s="11" t="s">
        <v>27</v>
      </c>
      <c r="F180" s="11" t="s">
        <v>797</v>
      </c>
    </row>
    <row r="181" spans="1:6" hidden="1" x14ac:dyDescent="0.2">
      <c r="A181" s="11">
        <v>6375</v>
      </c>
      <c r="B181" s="11" t="s">
        <v>21</v>
      </c>
      <c r="C181" s="11" t="s">
        <v>52</v>
      </c>
      <c r="D181" s="11" t="s">
        <v>796</v>
      </c>
      <c r="E181" s="11" t="s">
        <v>23</v>
      </c>
      <c r="F181" s="11" t="s">
        <v>797</v>
      </c>
    </row>
    <row r="182" spans="1:6" hidden="1" x14ac:dyDescent="0.2">
      <c r="A182" s="11">
        <v>6459</v>
      </c>
      <c r="B182" s="11" t="s">
        <v>25</v>
      </c>
      <c r="C182" s="11" t="s">
        <v>52</v>
      </c>
      <c r="D182" s="11" t="s">
        <v>796</v>
      </c>
      <c r="E182" s="11" t="s">
        <v>27</v>
      </c>
      <c r="F182" s="11" t="s">
        <v>797</v>
      </c>
    </row>
    <row r="183" spans="1:6" hidden="1" x14ac:dyDescent="0.2">
      <c r="A183" s="11">
        <v>6126</v>
      </c>
      <c r="B183" s="11" t="s">
        <v>25</v>
      </c>
      <c r="C183" s="11" t="s">
        <v>52</v>
      </c>
      <c r="D183" s="11" t="s">
        <v>796</v>
      </c>
      <c r="E183" s="11" t="s">
        <v>27</v>
      </c>
      <c r="F183" s="11" t="s">
        <v>797</v>
      </c>
    </row>
    <row r="184" spans="1:6" hidden="1" x14ac:dyDescent="0.2">
      <c r="A184" s="11">
        <v>6487</v>
      </c>
      <c r="B184" s="11" t="s">
        <v>21</v>
      </c>
      <c r="C184" s="11" t="s">
        <v>52</v>
      </c>
      <c r="D184" s="11" t="s">
        <v>796</v>
      </c>
      <c r="E184" s="11" t="s">
        <v>23</v>
      </c>
      <c r="F184" s="11" t="s">
        <v>797</v>
      </c>
    </row>
    <row r="185" spans="1:6" hidden="1" x14ac:dyDescent="0.2">
      <c r="A185" s="11">
        <v>6233</v>
      </c>
      <c r="B185" s="11" t="s">
        <v>21</v>
      </c>
      <c r="C185" s="11" t="s">
        <v>52</v>
      </c>
      <c r="D185" s="11" t="s">
        <v>796</v>
      </c>
      <c r="E185" s="11" t="s">
        <v>23</v>
      </c>
      <c r="F185" s="11" t="s">
        <v>797</v>
      </c>
    </row>
    <row r="186" spans="1:6" hidden="1" x14ac:dyDescent="0.2">
      <c r="A186" s="11">
        <v>6474</v>
      </c>
      <c r="B186" s="11" t="s">
        <v>21</v>
      </c>
      <c r="C186" s="11" t="s">
        <v>52</v>
      </c>
      <c r="D186" s="11" t="s">
        <v>796</v>
      </c>
      <c r="E186" s="11" t="s">
        <v>23</v>
      </c>
      <c r="F186" s="11" t="s">
        <v>797</v>
      </c>
    </row>
    <row r="187" spans="1:6" hidden="1" x14ac:dyDescent="0.2">
      <c r="A187" s="11">
        <v>6344</v>
      </c>
      <c r="B187" s="11" t="s">
        <v>21</v>
      </c>
      <c r="C187" s="11" t="s">
        <v>52</v>
      </c>
      <c r="D187" s="11" t="s">
        <v>796</v>
      </c>
      <c r="E187" s="11" t="s">
        <v>23</v>
      </c>
      <c r="F187" s="11" t="s">
        <v>797</v>
      </c>
    </row>
    <row r="188" spans="1:6" hidden="1" x14ac:dyDescent="0.2">
      <c r="A188" s="11">
        <v>6473</v>
      </c>
      <c r="B188" s="11" t="s">
        <v>25</v>
      </c>
      <c r="C188" s="11" t="s">
        <v>52</v>
      </c>
      <c r="D188" s="11" t="s">
        <v>796</v>
      </c>
      <c r="E188" s="11" t="s">
        <v>27</v>
      </c>
      <c r="F188" s="11" t="s">
        <v>797</v>
      </c>
    </row>
    <row r="189" spans="1:6" hidden="1" x14ac:dyDescent="0.2">
      <c r="A189" s="11">
        <v>6409</v>
      </c>
      <c r="B189" s="11" t="s">
        <v>21</v>
      </c>
      <c r="C189" s="11" t="s">
        <v>52</v>
      </c>
      <c r="D189" s="11" t="s">
        <v>796</v>
      </c>
      <c r="E189" s="11" t="s">
        <v>23</v>
      </c>
      <c r="F189" s="11" t="s">
        <v>797</v>
      </c>
    </row>
    <row r="190" spans="1:6" hidden="1" x14ac:dyDescent="0.2">
      <c r="A190" s="11">
        <v>6280</v>
      </c>
      <c r="B190" s="11" t="s">
        <v>25</v>
      </c>
      <c r="C190" s="11" t="s">
        <v>52</v>
      </c>
      <c r="D190" s="11" t="s">
        <v>796</v>
      </c>
      <c r="E190" s="11" t="s">
        <v>27</v>
      </c>
      <c r="F190" s="11" t="s">
        <v>797</v>
      </c>
    </row>
    <row r="191" spans="1:6" hidden="1" x14ac:dyDescent="0.2">
      <c r="A191" s="11">
        <v>6225</v>
      </c>
      <c r="B191" s="11" t="s">
        <v>21</v>
      </c>
      <c r="C191" s="11" t="s">
        <v>52</v>
      </c>
      <c r="D191" s="11" t="s">
        <v>796</v>
      </c>
      <c r="E191" s="11" t="s">
        <v>23</v>
      </c>
      <c r="F191" s="11" t="s">
        <v>797</v>
      </c>
    </row>
    <row r="192" spans="1:6" hidden="1" x14ac:dyDescent="0.2">
      <c r="A192" s="11">
        <v>6306</v>
      </c>
      <c r="B192" s="11" t="s">
        <v>104</v>
      </c>
      <c r="C192" s="11" t="s">
        <v>53</v>
      </c>
      <c r="D192" s="11" t="s">
        <v>796</v>
      </c>
      <c r="E192" s="11" t="s">
        <v>48</v>
      </c>
      <c r="F192" s="11" t="s">
        <v>797</v>
      </c>
    </row>
    <row r="193" spans="1:6" hidden="1" x14ac:dyDescent="0.2">
      <c r="A193" s="11">
        <v>6451</v>
      </c>
      <c r="B193" s="11" t="s">
        <v>21</v>
      </c>
      <c r="C193" s="11" t="s">
        <v>53</v>
      </c>
      <c r="D193" s="11" t="s">
        <v>796</v>
      </c>
      <c r="E193" s="11" t="s">
        <v>23</v>
      </c>
      <c r="F193" s="11" t="s">
        <v>797</v>
      </c>
    </row>
    <row r="194" spans="1:6" hidden="1" x14ac:dyDescent="0.2">
      <c r="A194" s="11">
        <v>6308</v>
      </c>
      <c r="B194" s="11" t="s">
        <v>21</v>
      </c>
      <c r="C194" s="11" t="s">
        <v>53</v>
      </c>
      <c r="D194" s="11" t="s">
        <v>796</v>
      </c>
      <c r="E194" s="11" t="s">
        <v>23</v>
      </c>
      <c r="F194" s="11" t="s">
        <v>797</v>
      </c>
    </row>
    <row r="195" spans="1:6" hidden="1" x14ac:dyDescent="0.2">
      <c r="A195" s="11">
        <v>6306</v>
      </c>
      <c r="B195" s="11" t="s">
        <v>21</v>
      </c>
      <c r="C195" s="11" t="s">
        <v>54</v>
      </c>
      <c r="D195" s="11" t="s">
        <v>796</v>
      </c>
      <c r="E195" s="11" t="s">
        <v>23</v>
      </c>
      <c r="F195" s="11" t="s">
        <v>797</v>
      </c>
    </row>
    <row r="196" spans="1:6" hidden="1" x14ac:dyDescent="0.2">
      <c r="A196" s="11">
        <v>6233</v>
      </c>
      <c r="B196" s="11" t="s">
        <v>25</v>
      </c>
      <c r="C196" s="11" t="s">
        <v>54</v>
      </c>
      <c r="D196" s="11" t="s">
        <v>796</v>
      </c>
      <c r="E196" s="11" t="s">
        <v>27</v>
      </c>
      <c r="F196" s="11" t="s">
        <v>797</v>
      </c>
    </row>
    <row r="197" spans="1:6" hidden="1" x14ac:dyDescent="0.2">
      <c r="A197" s="11">
        <v>6264</v>
      </c>
      <c r="B197" s="11" t="s">
        <v>25</v>
      </c>
      <c r="C197" s="11" t="s">
        <v>54</v>
      </c>
      <c r="D197" s="11" t="s">
        <v>796</v>
      </c>
      <c r="E197" s="11" t="s">
        <v>27</v>
      </c>
      <c r="F197" s="11" t="s">
        <v>797</v>
      </c>
    </row>
    <row r="198" spans="1:6" x14ac:dyDescent="0.2">
      <c r="A198" s="11">
        <v>6409</v>
      </c>
      <c r="B198" s="11" t="s">
        <v>28</v>
      </c>
      <c r="C198" s="11" t="s">
        <v>54</v>
      </c>
      <c r="D198" s="11" t="s">
        <v>796</v>
      </c>
      <c r="E198" s="11" t="s">
        <v>27</v>
      </c>
      <c r="F198" s="11" t="s">
        <v>797</v>
      </c>
    </row>
    <row r="199" spans="1:6" x14ac:dyDescent="0.2">
      <c r="A199" s="11">
        <v>6344</v>
      </c>
      <c r="B199" s="11" t="s">
        <v>28</v>
      </c>
      <c r="C199" s="11" t="s">
        <v>54</v>
      </c>
      <c r="D199" s="11" t="s">
        <v>796</v>
      </c>
      <c r="E199" s="11" t="s">
        <v>27</v>
      </c>
      <c r="F199" s="11" t="s">
        <v>797</v>
      </c>
    </row>
    <row r="200" spans="1:6" x14ac:dyDescent="0.2">
      <c r="A200" s="11">
        <v>6396</v>
      </c>
      <c r="B200" s="11" t="s">
        <v>28</v>
      </c>
      <c r="C200" s="11" t="s">
        <v>54</v>
      </c>
      <c r="D200" s="11" t="s">
        <v>796</v>
      </c>
      <c r="E200" s="11" t="s">
        <v>27</v>
      </c>
      <c r="F200" s="11" t="s">
        <v>797</v>
      </c>
    </row>
    <row r="201" spans="1:6" x14ac:dyDescent="0.2">
      <c r="A201" s="11">
        <v>6392</v>
      </c>
      <c r="B201" s="11" t="s">
        <v>28</v>
      </c>
      <c r="C201" s="11" t="s">
        <v>54</v>
      </c>
      <c r="D201" s="11" t="s">
        <v>796</v>
      </c>
      <c r="E201" s="11" t="s">
        <v>27</v>
      </c>
      <c r="F201" s="11" t="s">
        <v>797</v>
      </c>
    </row>
    <row r="202" spans="1:6" hidden="1" x14ac:dyDescent="0.2">
      <c r="A202" s="11">
        <v>6412</v>
      </c>
      <c r="B202" s="11" t="s">
        <v>21</v>
      </c>
      <c r="C202" s="11" t="s">
        <v>54</v>
      </c>
      <c r="D202" s="11" t="s">
        <v>796</v>
      </c>
      <c r="E202" s="11" t="s">
        <v>23</v>
      </c>
      <c r="F202" s="11" t="s">
        <v>797</v>
      </c>
    </row>
    <row r="203" spans="1:6" hidden="1" x14ac:dyDescent="0.2">
      <c r="A203" s="11">
        <v>6473</v>
      </c>
      <c r="B203" s="11" t="s">
        <v>21</v>
      </c>
      <c r="C203" s="11" t="s">
        <v>54</v>
      </c>
      <c r="D203" s="11" t="s">
        <v>796</v>
      </c>
      <c r="E203" s="11" t="s">
        <v>23</v>
      </c>
      <c r="F203" s="11" t="s">
        <v>797</v>
      </c>
    </row>
    <row r="204" spans="1:6" hidden="1" x14ac:dyDescent="0.2">
      <c r="A204" s="11">
        <v>6451</v>
      </c>
      <c r="B204" s="11" t="s">
        <v>21</v>
      </c>
      <c r="C204" s="11" t="s">
        <v>54</v>
      </c>
      <c r="D204" s="11" t="s">
        <v>796</v>
      </c>
      <c r="E204" s="11" t="s">
        <v>23</v>
      </c>
      <c r="F204" s="11" t="s">
        <v>797</v>
      </c>
    </row>
    <row r="205" spans="1:6" hidden="1" x14ac:dyDescent="0.2">
      <c r="A205" s="11">
        <v>6464</v>
      </c>
      <c r="B205" s="11" t="s">
        <v>21</v>
      </c>
      <c r="C205" s="11" t="s">
        <v>54</v>
      </c>
      <c r="D205" s="11" t="s">
        <v>796</v>
      </c>
      <c r="E205" s="11" t="s">
        <v>23</v>
      </c>
      <c r="F205" s="11" t="s">
        <v>797</v>
      </c>
    </row>
    <row r="206" spans="1:6" hidden="1" x14ac:dyDescent="0.2">
      <c r="A206" s="11">
        <v>6328</v>
      </c>
      <c r="B206" s="11" t="s">
        <v>21</v>
      </c>
      <c r="C206" s="11" t="s">
        <v>54</v>
      </c>
      <c r="D206" s="11" t="s">
        <v>796</v>
      </c>
      <c r="E206" s="11" t="s">
        <v>23</v>
      </c>
      <c r="F206" s="11" t="s">
        <v>797</v>
      </c>
    </row>
    <row r="207" spans="1:6" hidden="1" x14ac:dyDescent="0.2">
      <c r="A207" s="11">
        <v>6399</v>
      </c>
      <c r="B207" s="11" t="s">
        <v>21</v>
      </c>
      <c r="C207" s="11" t="s">
        <v>54</v>
      </c>
      <c r="D207" s="11" t="s">
        <v>796</v>
      </c>
      <c r="E207" s="11" t="s">
        <v>23</v>
      </c>
      <c r="F207" s="11" t="s">
        <v>797</v>
      </c>
    </row>
    <row r="208" spans="1:6" hidden="1" x14ac:dyDescent="0.2">
      <c r="A208" s="11">
        <v>6210</v>
      </c>
      <c r="B208" s="11" t="s">
        <v>21</v>
      </c>
      <c r="C208" s="11" t="s">
        <v>54</v>
      </c>
      <c r="D208" s="11" t="s">
        <v>796</v>
      </c>
      <c r="E208" s="11" t="s">
        <v>23</v>
      </c>
      <c r="F208" s="11" t="s">
        <v>797</v>
      </c>
    </row>
    <row r="209" spans="1:6" hidden="1" x14ac:dyDescent="0.2">
      <c r="A209" s="11">
        <v>6280</v>
      </c>
      <c r="B209" s="11" t="s">
        <v>21</v>
      </c>
      <c r="C209" s="11" t="s">
        <v>54</v>
      </c>
      <c r="D209" s="11" t="s">
        <v>796</v>
      </c>
      <c r="E209" s="11" t="s">
        <v>23</v>
      </c>
      <c r="F209" s="11" t="s">
        <v>797</v>
      </c>
    </row>
    <row r="210" spans="1:6" hidden="1" x14ac:dyDescent="0.2">
      <c r="A210" s="11">
        <v>6344</v>
      </c>
      <c r="B210" s="11" t="s">
        <v>21</v>
      </c>
      <c r="C210" s="11" t="s">
        <v>54</v>
      </c>
      <c r="D210" s="11" t="s">
        <v>796</v>
      </c>
      <c r="E210" s="11" t="s">
        <v>23</v>
      </c>
      <c r="F210" s="11" t="s">
        <v>797</v>
      </c>
    </row>
    <row r="211" spans="1:6" hidden="1" x14ac:dyDescent="0.2">
      <c r="A211" s="11">
        <v>6233</v>
      </c>
      <c r="B211" s="11" t="s">
        <v>21</v>
      </c>
      <c r="C211" s="11" t="s">
        <v>54</v>
      </c>
      <c r="D211" s="11" t="s">
        <v>796</v>
      </c>
      <c r="E211" s="11" t="s">
        <v>23</v>
      </c>
      <c r="F211" s="11" t="s">
        <v>797</v>
      </c>
    </row>
    <row r="212" spans="1:6" hidden="1" x14ac:dyDescent="0.2">
      <c r="A212" s="11">
        <v>6264</v>
      </c>
      <c r="B212" s="11" t="s">
        <v>21</v>
      </c>
      <c r="C212" s="11" t="s">
        <v>54</v>
      </c>
      <c r="D212" s="11" t="s">
        <v>796</v>
      </c>
      <c r="E212" s="11" t="s">
        <v>23</v>
      </c>
      <c r="F212" s="11" t="s">
        <v>797</v>
      </c>
    </row>
    <row r="213" spans="1:6" hidden="1" x14ac:dyDescent="0.2">
      <c r="A213" s="11">
        <v>6409</v>
      </c>
      <c r="B213" s="11" t="s">
        <v>21</v>
      </c>
      <c r="C213" s="11" t="s">
        <v>54</v>
      </c>
      <c r="D213" s="11" t="s">
        <v>796</v>
      </c>
      <c r="E213" s="11" t="s">
        <v>23</v>
      </c>
      <c r="F213" s="11" t="s">
        <v>797</v>
      </c>
    </row>
    <row r="214" spans="1:6" hidden="1" x14ac:dyDescent="0.2">
      <c r="A214" s="11">
        <v>6173</v>
      </c>
      <c r="B214" s="11" t="s">
        <v>21</v>
      </c>
      <c r="C214" s="11" t="s">
        <v>54</v>
      </c>
      <c r="D214" s="11" t="s">
        <v>796</v>
      </c>
      <c r="E214" s="11" t="s">
        <v>23</v>
      </c>
      <c r="F214" s="11" t="s">
        <v>797</v>
      </c>
    </row>
    <row r="215" spans="1:6" hidden="1" x14ac:dyDescent="0.2">
      <c r="A215" s="11">
        <v>6418</v>
      </c>
      <c r="B215" s="11" t="s">
        <v>21</v>
      </c>
      <c r="C215" s="11" t="s">
        <v>54</v>
      </c>
      <c r="D215" s="11" t="s">
        <v>796</v>
      </c>
      <c r="E215" s="11" t="s">
        <v>23</v>
      </c>
      <c r="F215" s="11" t="s">
        <v>797</v>
      </c>
    </row>
    <row r="216" spans="1:6" x14ac:dyDescent="0.2">
      <c r="A216" s="11">
        <v>6253</v>
      </c>
      <c r="B216" s="11" t="s">
        <v>28</v>
      </c>
      <c r="C216" s="11" t="s">
        <v>54</v>
      </c>
      <c r="D216" s="11" t="s">
        <v>796</v>
      </c>
      <c r="E216" s="11" t="s">
        <v>27</v>
      </c>
      <c r="F216" s="11" t="s">
        <v>797</v>
      </c>
    </row>
    <row r="279" ht="14.1" customHeight="1" x14ac:dyDescent="0.2"/>
    <row r="280" ht="14.1" customHeight="1" x14ac:dyDescent="0.2"/>
    <row r="281" ht="14.1" customHeight="1" x14ac:dyDescent="0.2"/>
    <row r="282" ht="14.1" customHeight="1" x14ac:dyDescent="0.2"/>
    <row r="283" ht="14.1" customHeight="1" x14ac:dyDescent="0.2"/>
    <row r="284" ht="14.1" customHeight="1" x14ac:dyDescent="0.2"/>
    <row r="285" ht="14.1" customHeight="1" x14ac:dyDescent="0.2"/>
    <row r="286" ht="14.1" customHeight="1" x14ac:dyDescent="0.2"/>
    <row r="287" ht="14.1" customHeight="1" x14ac:dyDescent="0.2"/>
  </sheetData>
  <mergeCells count="1">
    <mergeCell ref="A1:F1"/>
  </mergeCells>
  <phoneticPr fontId="45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BD8D0-BDF5-4651-BB9E-B30635E7A20C}">
  <sheetPr codeName="Sheet40">
    <tabColor theme="9"/>
  </sheetPr>
  <dimension ref="A1:M403"/>
  <sheetViews>
    <sheetView workbookViewId="0"/>
    <sheetView workbookViewId="1"/>
  </sheetViews>
  <sheetFormatPr defaultColWidth="9.140625" defaultRowHeight="15" x14ac:dyDescent="0.25"/>
  <cols>
    <col min="1" max="1" width="8.7109375" style="78" customWidth="1"/>
    <col min="2" max="2" width="10.5703125" style="78" customWidth="1"/>
    <col min="3" max="3" width="12.85546875" style="78" bestFit="1" customWidth="1"/>
    <col min="4" max="4" width="16.7109375" style="78" customWidth="1"/>
    <col min="5" max="5" width="21" style="78" customWidth="1"/>
    <col min="6" max="6" width="15.5703125" style="78" customWidth="1"/>
    <col min="7" max="7" width="33.42578125" style="78" customWidth="1"/>
    <col min="8" max="8" width="23.140625" style="78" customWidth="1"/>
    <col min="9" max="9" width="8.42578125" style="78" bestFit="1" customWidth="1"/>
    <col min="10" max="16" width="10.5703125" style="78" customWidth="1"/>
    <col min="17" max="16384" width="9.140625" style="78"/>
  </cols>
  <sheetData>
    <row r="1" spans="1:13" x14ac:dyDescent="0.25">
      <c r="A1" s="139" t="s">
        <v>516</v>
      </c>
      <c r="B1" s="82" t="s">
        <v>18</v>
      </c>
      <c r="D1" s="83"/>
    </row>
    <row r="2" spans="1:13" x14ac:dyDescent="0.25">
      <c r="A2" s="82" t="s">
        <v>55</v>
      </c>
      <c r="B2" s="78">
        <f>INDEX(Generic!T4:T500,$H$3)</f>
        <v>7291</v>
      </c>
      <c r="C2" s="84">
        <f>MATCH(nameCell,Emails!$A:$A,0)</f>
        <v>95</v>
      </c>
      <c r="H2" s="83" t="s">
        <v>56</v>
      </c>
    </row>
    <row r="3" spans="1:13" ht="24.95" customHeight="1" x14ac:dyDescent="0.25">
      <c r="A3" s="82" t="s">
        <v>57</v>
      </c>
      <c r="B3" s="78" t="str">
        <f>INDEX(Emails!$B:$B,C2)</f>
        <v>imlbdl@yahoo.com; iml321@yahoo.com</v>
      </c>
      <c r="H3" s="83">
        <v>92</v>
      </c>
    </row>
    <row r="4" spans="1:13" ht="24.95" customHeight="1" x14ac:dyDescent="0.25">
      <c r="A4" s="82" t="s">
        <v>24</v>
      </c>
    </row>
    <row r="5" spans="1:13" ht="14.1" customHeight="1" x14ac:dyDescent="0.25">
      <c r="A5" s="82" t="s">
        <v>58</v>
      </c>
      <c r="B5" s="142" t="str">
        <f ca="1" xml:space="preserve"> $C$10 &amp; " - Dispatch for " &amp; TEXT(WORKDAY(TODAY(),1,Holiday),"mm/dd/yyyy")</f>
        <v>7291 - Dispatch for 11/08/2023</v>
      </c>
      <c r="C5" s="142"/>
      <c r="D5" s="142"/>
      <c r="E5" s="142"/>
      <c r="F5" s="142"/>
      <c r="G5" s="142"/>
      <c r="H5" s="142"/>
      <c r="M5" s="85"/>
    </row>
    <row r="6" spans="1:13" ht="3.95" customHeight="1" x14ac:dyDescent="0.25">
      <c r="A6" s="78">
        <v>1</v>
      </c>
    </row>
    <row r="7" spans="1:13" ht="139.5" customHeight="1" x14ac:dyDescent="0.25">
      <c r="A7" s="86" t="s">
        <v>59</v>
      </c>
      <c r="B7" s="143" t="s">
        <v>60</v>
      </c>
      <c r="C7" s="144"/>
      <c r="D7" s="144"/>
      <c r="E7" s="144"/>
      <c r="F7" s="144"/>
      <c r="G7" s="144"/>
      <c r="H7" s="144"/>
      <c r="L7" s="85"/>
    </row>
    <row r="8" spans="1:13" ht="5.0999999999999996" customHeight="1" x14ac:dyDescent="0.25"/>
    <row r="9" spans="1:13" x14ac:dyDescent="0.25">
      <c r="B9" s="91" t="str">
        <f>generic[[#Headers],[SEQUENCE]]</f>
        <v>SEQUENCE</v>
      </c>
      <c r="C9" s="91" t="str">
        <f>generic[[#Headers],[TRUCK '#]]</f>
        <v>TRUCK #</v>
      </c>
      <c r="D9" s="91" t="str">
        <f>generic[[#Headers],[JOB '#]]</f>
        <v>JOB #</v>
      </c>
      <c r="E9" s="91" t="str">
        <f>generic[[#Headers],[ORIGIN]]</f>
        <v>ORIGIN</v>
      </c>
      <c r="F9" s="91" t="str">
        <f>generic[[#Headers],[DESTINATION]]</f>
        <v>DESTINATION</v>
      </c>
      <c r="G9" s="91" t="str">
        <f>generic[[#Headers],[DRIVER INSTRUCTIONS]]</f>
        <v>DRIVER INSTRUCTIONS</v>
      </c>
      <c r="H9" s="91" t="str">
        <f>generic[[#Headers],[DESTINATION ADDRESS]]</f>
        <v>DESTINATION ADDRESS</v>
      </c>
      <c r="I9" s="92" t="str">
        <f>generic[[#Headers],[RATE]]</f>
        <v>RATE</v>
      </c>
    </row>
    <row r="10" spans="1:13" ht="28.5" x14ac:dyDescent="0.25">
      <c r="B10" s="99">
        <v>1</v>
      </c>
      <c r="C10" s="99">
        <v>7291</v>
      </c>
      <c r="D10" s="99">
        <v>2883</v>
      </c>
      <c r="E10" s="99" t="s">
        <v>61</v>
      </c>
      <c r="F10" s="99" t="s">
        <v>62</v>
      </c>
      <c r="G10" s="99" t="s">
        <v>63</v>
      </c>
      <c r="H10" s="99" t="s">
        <v>64</v>
      </c>
      <c r="I10" s="100">
        <v>11</v>
      </c>
    </row>
    <row r="11" spans="1:13" ht="28.5" x14ac:dyDescent="0.25">
      <c r="B11" s="99">
        <v>2</v>
      </c>
      <c r="C11" s="99">
        <v>7291</v>
      </c>
      <c r="D11" s="99">
        <v>2883</v>
      </c>
      <c r="E11" s="99" t="s">
        <v>61</v>
      </c>
      <c r="F11" s="99" t="s">
        <v>62</v>
      </c>
      <c r="G11" s="99" t="s">
        <v>63</v>
      </c>
      <c r="H11" s="99" t="s">
        <v>64</v>
      </c>
      <c r="I11" s="100">
        <v>11</v>
      </c>
    </row>
    <row r="12" spans="1:13" ht="28.5" x14ac:dyDescent="0.25">
      <c r="B12" s="99">
        <v>3</v>
      </c>
      <c r="C12" s="99">
        <v>7291</v>
      </c>
      <c r="D12" s="99">
        <v>2883</v>
      </c>
      <c r="E12" s="99" t="s">
        <v>61</v>
      </c>
      <c r="F12" s="99" t="s">
        <v>62</v>
      </c>
      <c r="G12" s="99" t="s">
        <v>63</v>
      </c>
      <c r="H12" s="99" t="s">
        <v>64</v>
      </c>
      <c r="I12" s="100">
        <v>11</v>
      </c>
    </row>
    <row r="13" spans="1:13" ht="42.75" x14ac:dyDescent="0.25">
      <c r="B13" s="99">
        <v>4</v>
      </c>
      <c r="C13" s="99">
        <v>7291</v>
      </c>
      <c r="D13" s="99">
        <v>2012</v>
      </c>
      <c r="E13" s="99" t="s">
        <v>61</v>
      </c>
      <c r="F13" s="99" t="s">
        <v>65</v>
      </c>
      <c r="G13" s="99" t="s">
        <v>63</v>
      </c>
      <c r="H13" s="99" t="s">
        <v>66</v>
      </c>
      <c r="I13" s="100">
        <v>8.8000000000000007</v>
      </c>
    </row>
    <row r="14" spans="1:13" x14ac:dyDescent="0.25">
      <c r="B14" s="99"/>
      <c r="C14" s="99"/>
      <c r="D14" s="99"/>
      <c r="E14" s="99"/>
      <c r="F14" s="99"/>
      <c r="G14" s="99"/>
      <c r="H14" s="99"/>
      <c r="I14" s="100"/>
    </row>
    <row r="15" spans="1:13" x14ac:dyDescent="0.25">
      <c r="B15" s="99"/>
      <c r="C15" s="99"/>
      <c r="D15" s="99"/>
      <c r="E15" s="99"/>
      <c r="F15" s="99"/>
      <c r="G15" s="99"/>
      <c r="H15" s="99"/>
      <c r="I15" s="100"/>
    </row>
    <row r="16" spans="1:13" x14ac:dyDescent="0.25">
      <c r="B16" s="99"/>
      <c r="C16" s="99"/>
      <c r="D16" s="99"/>
      <c r="E16" s="99"/>
      <c r="F16" s="99"/>
      <c r="G16" s="99"/>
      <c r="H16" s="99"/>
      <c r="I16" s="100"/>
    </row>
    <row r="17" spans="2:9" x14ac:dyDescent="0.25">
      <c r="B17" s="99"/>
      <c r="C17" s="99"/>
      <c r="D17" s="99"/>
      <c r="E17" s="99"/>
      <c r="F17" s="99"/>
      <c r="G17" s="99"/>
      <c r="H17" s="99"/>
      <c r="I17" s="100"/>
    </row>
    <row r="18" spans="2:9" x14ac:dyDescent="0.25">
      <c r="B18" s="99"/>
      <c r="C18" s="99"/>
      <c r="D18" s="99"/>
      <c r="E18" s="99"/>
      <c r="F18" s="99"/>
      <c r="G18" s="99"/>
      <c r="H18" s="99"/>
      <c r="I18" s="100"/>
    </row>
    <row r="19" spans="2:9" x14ac:dyDescent="0.25">
      <c r="B19" s="99"/>
      <c r="C19" s="99"/>
      <c r="D19" s="99"/>
      <c r="E19" s="99"/>
      <c r="F19" s="99"/>
      <c r="G19" s="99"/>
      <c r="H19" s="99"/>
      <c r="I19" s="100"/>
    </row>
    <row r="20" spans="2:9" x14ac:dyDescent="0.25">
      <c r="B20" s="87"/>
      <c r="C20" s="87"/>
      <c r="D20" s="87"/>
      <c r="E20" s="87"/>
      <c r="F20" s="87"/>
      <c r="G20" s="87"/>
      <c r="H20" s="87"/>
      <c r="I20" s="88"/>
    </row>
    <row r="21" spans="2:9" x14ac:dyDescent="0.25">
      <c r="B21" s="87"/>
      <c r="C21" s="87"/>
      <c r="D21" s="87"/>
      <c r="E21" s="87"/>
      <c r="F21" s="87"/>
      <c r="G21" s="87"/>
      <c r="H21" s="87"/>
      <c r="I21" s="88"/>
    </row>
    <row r="22" spans="2:9" x14ac:dyDescent="0.25">
      <c r="B22" s="87"/>
      <c r="C22" s="87"/>
      <c r="D22" s="87"/>
      <c r="E22" s="87"/>
      <c r="F22" s="87"/>
      <c r="G22" s="87"/>
      <c r="H22" s="87"/>
      <c r="I22" s="88"/>
    </row>
    <row r="23" spans="2:9" x14ac:dyDescent="0.25">
      <c r="B23" s="87"/>
      <c r="C23" s="87"/>
      <c r="D23" s="87"/>
      <c r="E23" s="87"/>
      <c r="F23" s="87"/>
      <c r="G23" s="87"/>
      <c r="H23" s="87"/>
      <c r="I23" s="88"/>
    </row>
    <row r="24" spans="2:9" x14ac:dyDescent="0.25">
      <c r="B24" s="87"/>
      <c r="C24" s="87"/>
      <c r="D24" s="87"/>
      <c r="E24" s="87"/>
      <c r="F24" s="87"/>
      <c r="G24" s="87"/>
      <c r="H24" s="87"/>
      <c r="I24" s="88"/>
    </row>
    <row r="25" spans="2:9" x14ac:dyDescent="0.25">
      <c r="B25" s="87"/>
      <c r="C25" s="87"/>
      <c r="D25" s="87"/>
      <c r="E25" s="87"/>
      <c r="F25" s="87"/>
      <c r="G25" s="87"/>
      <c r="H25" s="87"/>
      <c r="I25" s="88"/>
    </row>
    <row r="26" spans="2:9" x14ac:dyDescent="0.25">
      <c r="B26" s="87"/>
      <c r="C26" s="87"/>
      <c r="D26" s="87"/>
      <c r="E26" s="87"/>
      <c r="F26" s="87"/>
      <c r="G26" s="87"/>
      <c r="H26" s="87"/>
      <c r="I26" s="88"/>
    </row>
    <row r="27" spans="2:9" x14ac:dyDescent="0.25">
      <c r="B27" s="87"/>
      <c r="C27" s="87"/>
      <c r="D27" s="87"/>
      <c r="E27" s="87"/>
      <c r="F27" s="87"/>
      <c r="G27" s="87"/>
      <c r="H27" s="87"/>
      <c r="I27" s="88"/>
    </row>
    <row r="28" spans="2:9" x14ac:dyDescent="0.25">
      <c r="B28" s="87"/>
      <c r="C28" s="87"/>
      <c r="D28" s="87"/>
      <c r="E28" s="87"/>
      <c r="F28" s="87"/>
      <c r="G28" s="87"/>
      <c r="H28" s="87"/>
      <c r="I28" s="88"/>
    </row>
    <row r="29" spans="2:9" x14ac:dyDescent="0.25">
      <c r="B29" s="87"/>
      <c r="C29" s="87"/>
      <c r="D29" s="87"/>
      <c r="E29" s="87"/>
      <c r="F29" s="87"/>
      <c r="G29" s="87"/>
      <c r="H29" s="87"/>
      <c r="I29" s="88"/>
    </row>
    <row r="30" spans="2:9" x14ac:dyDescent="0.25">
      <c r="B30" s="87"/>
      <c r="C30" s="87"/>
      <c r="D30" s="87"/>
      <c r="E30" s="87"/>
      <c r="F30" s="87"/>
      <c r="G30" s="87"/>
      <c r="H30" s="87"/>
      <c r="I30" s="88"/>
    </row>
    <row r="31" spans="2:9" x14ac:dyDescent="0.25">
      <c r="B31" s="87"/>
      <c r="C31" s="87"/>
      <c r="D31" s="87"/>
      <c r="E31" s="87"/>
      <c r="F31" s="87"/>
      <c r="G31" s="87"/>
      <c r="H31" s="87"/>
      <c r="I31" s="88"/>
    </row>
    <row r="32" spans="2:9" x14ac:dyDescent="0.25">
      <c r="B32" s="87"/>
      <c r="C32" s="87"/>
      <c r="D32" s="87"/>
      <c r="E32" s="87"/>
      <c r="F32" s="87"/>
      <c r="G32" s="87"/>
      <c r="H32" s="87"/>
      <c r="I32" s="88"/>
    </row>
    <row r="33" spans="2:9" x14ac:dyDescent="0.25">
      <c r="B33" s="87"/>
      <c r="C33" s="87"/>
      <c r="D33" s="87"/>
      <c r="E33" s="87"/>
      <c r="F33" s="87"/>
      <c r="G33" s="87"/>
      <c r="H33" s="87"/>
      <c r="I33" s="88"/>
    </row>
    <row r="34" spans="2:9" x14ac:dyDescent="0.25">
      <c r="B34" s="87"/>
      <c r="C34" s="87"/>
      <c r="D34" s="87"/>
      <c r="E34" s="87"/>
      <c r="F34" s="87"/>
      <c r="G34" s="87"/>
      <c r="H34" s="87"/>
      <c r="I34" s="88"/>
    </row>
    <row r="35" spans="2:9" x14ac:dyDescent="0.25">
      <c r="B35" s="87"/>
      <c r="C35" s="87"/>
      <c r="D35" s="87"/>
      <c r="E35" s="87"/>
      <c r="F35" s="87"/>
      <c r="G35" s="87"/>
      <c r="H35" s="87"/>
      <c r="I35" s="88"/>
    </row>
    <row r="36" spans="2:9" x14ac:dyDescent="0.25">
      <c r="B36" s="87"/>
      <c r="C36" s="87"/>
      <c r="D36" s="87"/>
      <c r="E36" s="87"/>
      <c r="F36" s="87"/>
      <c r="G36" s="87"/>
      <c r="H36" s="87"/>
      <c r="I36" s="88"/>
    </row>
    <row r="37" spans="2:9" x14ac:dyDescent="0.25">
      <c r="B37" s="87"/>
      <c r="C37" s="87"/>
      <c r="D37" s="87"/>
      <c r="E37" s="87"/>
      <c r="F37" s="87"/>
      <c r="G37" s="87"/>
      <c r="H37" s="87"/>
      <c r="I37" s="88"/>
    </row>
    <row r="38" spans="2:9" x14ac:dyDescent="0.25">
      <c r="B38" s="87"/>
      <c r="C38" s="87"/>
      <c r="D38" s="87"/>
      <c r="E38" s="87"/>
      <c r="F38" s="87"/>
      <c r="G38" s="87"/>
      <c r="H38" s="87"/>
      <c r="I38" s="88"/>
    </row>
    <row r="39" spans="2:9" x14ac:dyDescent="0.25">
      <c r="B39" s="87"/>
      <c r="C39" s="87"/>
      <c r="D39" s="87"/>
      <c r="E39" s="87"/>
      <c r="F39" s="87"/>
      <c r="G39" s="87"/>
      <c r="H39" s="87"/>
      <c r="I39" s="88"/>
    </row>
    <row r="40" spans="2:9" x14ac:dyDescent="0.25">
      <c r="B40" s="87"/>
      <c r="C40" s="87"/>
      <c r="D40" s="87"/>
      <c r="E40" s="87"/>
      <c r="F40" s="87"/>
      <c r="G40" s="87"/>
      <c r="H40" s="87"/>
      <c r="I40" s="88"/>
    </row>
    <row r="41" spans="2:9" x14ac:dyDescent="0.25">
      <c r="B41" s="87"/>
      <c r="C41" s="87"/>
      <c r="D41" s="87"/>
      <c r="E41" s="87"/>
      <c r="F41" s="87"/>
      <c r="G41" s="87"/>
      <c r="H41" s="87"/>
      <c r="I41" s="88"/>
    </row>
    <row r="42" spans="2:9" x14ac:dyDescent="0.25">
      <c r="B42" s="87"/>
      <c r="C42" s="87"/>
      <c r="D42" s="87"/>
      <c r="E42" s="87"/>
      <c r="F42" s="87"/>
      <c r="G42" s="87"/>
      <c r="H42" s="87"/>
      <c r="I42" s="88"/>
    </row>
    <row r="43" spans="2:9" x14ac:dyDescent="0.25">
      <c r="B43" s="87"/>
      <c r="C43" s="87"/>
      <c r="D43" s="87"/>
      <c r="E43" s="87"/>
      <c r="F43" s="87"/>
      <c r="G43" s="87"/>
      <c r="H43" s="87"/>
      <c r="I43" s="88"/>
    </row>
    <row r="44" spans="2:9" x14ac:dyDescent="0.25">
      <c r="B44" s="87"/>
      <c r="C44" s="87"/>
      <c r="D44" s="87"/>
      <c r="E44" s="87"/>
      <c r="F44" s="87"/>
      <c r="G44" s="87"/>
      <c r="H44" s="87"/>
      <c r="I44" s="88"/>
    </row>
    <row r="45" spans="2:9" x14ac:dyDescent="0.25">
      <c r="B45" s="87"/>
      <c r="C45" s="87"/>
      <c r="D45" s="87"/>
      <c r="E45" s="87"/>
      <c r="F45" s="87"/>
      <c r="G45" s="87"/>
      <c r="H45" s="87"/>
      <c r="I45" s="88"/>
    </row>
    <row r="46" spans="2:9" x14ac:dyDescent="0.25">
      <c r="B46" s="87"/>
      <c r="C46" s="87"/>
      <c r="D46" s="87"/>
      <c r="E46" s="87"/>
      <c r="F46" s="87"/>
      <c r="G46" s="87"/>
      <c r="H46" s="87"/>
      <c r="I46" s="88"/>
    </row>
    <row r="47" spans="2:9" x14ac:dyDescent="0.25">
      <c r="B47" s="87"/>
      <c r="C47" s="87"/>
      <c r="D47" s="87"/>
      <c r="E47" s="87"/>
      <c r="F47" s="87"/>
      <c r="G47" s="87"/>
      <c r="H47" s="87"/>
      <c r="I47" s="88"/>
    </row>
    <row r="48" spans="2:9" x14ac:dyDescent="0.25">
      <c r="B48" s="87"/>
      <c r="C48" s="87"/>
      <c r="D48" s="87"/>
      <c r="E48" s="87"/>
      <c r="F48" s="87"/>
      <c r="G48" s="87"/>
      <c r="H48" s="87"/>
      <c r="I48" s="88"/>
    </row>
    <row r="49" spans="2:9" x14ac:dyDescent="0.25">
      <c r="B49" s="87"/>
      <c r="C49" s="87"/>
      <c r="D49" s="87"/>
      <c r="E49" s="87"/>
      <c r="F49" s="87"/>
      <c r="G49" s="87"/>
      <c r="H49" s="87"/>
      <c r="I49" s="88"/>
    </row>
    <row r="50" spans="2:9" x14ac:dyDescent="0.25">
      <c r="B50" s="87"/>
      <c r="C50" s="87"/>
      <c r="D50" s="87"/>
      <c r="E50" s="87"/>
      <c r="F50" s="87"/>
      <c r="G50" s="87"/>
      <c r="H50" s="87"/>
      <c r="I50" s="88"/>
    </row>
    <row r="51" spans="2:9" x14ac:dyDescent="0.25">
      <c r="B51" s="87"/>
      <c r="C51" s="87"/>
      <c r="D51" s="87"/>
      <c r="E51" s="87"/>
      <c r="F51" s="87"/>
      <c r="G51" s="87"/>
      <c r="H51" s="87"/>
      <c r="I51" s="88"/>
    </row>
    <row r="52" spans="2:9" x14ac:dyDescent="0.25">
      <c r="B52" s="87"/>
      <c r="C52" s="87"/>
      <c r="D52" s="87"/>
      <c r="E52" s="87"/>
      <c r="F52" s="87"/>
      <c r="G52" s="87"/>
      <c r="H52" s="87"/>
      <c r="I52" s="88"/>
    </row>
    <row r="53" spans="2:9" x14ac:dyDescent="0.25">
      <c r="B53" s="87"/>
      <c r="C53" s="87"/>
      <c r="D53" s="87"/>
      <c r="E53" s="87"/>
      <c r="F53" s="87"/>
      <c r="G53" s="87"/>
      <c r="H53" s="87"/>
      <c r="I53" s="88"/>
    </row>
    <row r="54" spans="2:9" x14ac:dyDescent="0.25">
      <c r="B54" s="87"/>
      <c r="C54" s="87"/>
      <c r="D54" s="87"/>
      <c r="E54" s="87"/>
      <c r="F54" s="87"/>
      <c r="G54" s="87"/>
      <c r="H54" s="87"/>
      <c r="I54" s="88"/>
    </row>
    <row r="55" spans="2:9" x14ac:dyDescent="0.25">
      <c r="B55" s="87"/>
      <c r="C55" s="87"/>
      <c r="D55" s="87"/>
      <c r="E55" s="87"/>
      <c r="F55" s="87"/>
      <c r="G55" s="87"/>
      <c r="H55" s="87"/>
      <c r="I55" s="88"/>
    </row>
    <row r="56" spans="2:9" x14ac:dyDescent="0.25">
      <c r="B56" s="87"/>
      <c r="C56" s="87"/>
      <c r="D56" s="87"/>
      <c r="E56" s="87"/>
      <c r="F56" s="87"/>
      <c r="G56" s="87"/>
      <c r="H56" s="87"/>
      <c r="I56" s="88"/>
    </row>
    <row r="57" spans="2:9" x14ac:dyDescent="0.25">
      <c r="B57" s="87"/>
      <c r="C57" s="87"/>
      <c r="D57" s="87"/>
      <c r="E57" s="87"/>
      <c r="F57" s="87"/>
      <c r="G57" s="87"/>
      <c r="H57" s="87"/>
      <c r="I57" s="88"/>
    </row>
    <row r="58" spans="2:9" x14ac:dyDescent="0.25">
      <c r="B58" s="87"/>
      <c r="C58" s="87"/>
      <c r="D58" s="87"/>
      <c r="E58" s="87"/>
      <c r="F58" s="87"/>
      <c r="G58" s="87"/>
      <c r="H58" s="87"/>
      <c r="I58" s="88"/>
    </row>
    <row r="59" spans="2:9" x14ac:dyDescent="0.25">
      <c r="B59" s="87"/>
      <c r="C59" s="87"/>
      <c r="D59" s="87"/>
      <c r="E59" s="87"/>
      <c r="F59" s="87"/>
      <c r="G59" s="87"/>
      <c r="H59" s="87"/>
      <c r="I59" s="88"/>
    </row>
    <row r="60" spans="2:9" x14ac:dyDescent="0.25">
      <c r="B60" s="87"/>
      <c r="C60" s="87"/>
      <c r="D60" s="87"/>
      <c r="E60" s="87"/>
      <c r="F60" s="87"/>
      <c r="G60" s="87"/>
      <c r="H60" s="87"/>
      <c r="I60" s="88"/>
    </row>
    <row r="61" spans="2:9" x14ac:dyDescent="0.25">
      <c r="B61" s="87"/>
      <c r="C61" s="87"/>
      <c r="D61" s="87"/>
      <c r="E61" s="87"/>
      <c r="F61" s="87"/>
      <c r="G61" s="87"/>
      <c r="H61" s="87"/>
      <c r="I61" s="88"/>
    </row>
    <row r="62" spans="2:9" x14ac:dyDescent="0.25">
      <c r="B62" s="87"/>
      <c r="C62" s="87"/>
      <c r="D62" s="87"/>
      <c r="E62" s="87"/>
      <c r="F62" s="87"/>
      <c r="G62" s="87"/>
      <c r="H62" s="87"/>
      <c r="I62" s="88"/>
    </row>
    <row r="63" spans="2:9" x14ac:dyDescent="0.25">
      <c r="B63" s="87"/>
      <c r="C63" s="87"/>
      <c r="D63" s="87"/>
      <c r="E63" s="87"/>
      <c r="F63" s="87"/>
      <c r="G63" s="87"/>
      <c r="H63" s="87"/>
      <c r="I63" s="88"/>
    </row>
    <row r="64" spans="2:9" x14ac:dyDescent="0.25">
      <c r="B64" s="87"/>
      <c r="C64" s="87"/>
      <c r="D64" s="87"/>
      <c r="E64" s="87"/>
      <c r="F64" s="87"/>
      <c r="G64" s="87"/>
      <c r="H64" s="87"/>
      <c r="I64" s="88"/>
    </row>
    <row r="65" spans="2:9" x14ac:dyDescent="0.25">
      <c r="B65" s="87"/>
      <c r="C65" s="87"/>
      <c r="D65" s="87"/>
      <c r="E65" s="87"/>
      <c r="F65" s="87"/>
      <c r="G65" s="87"/>
      <c r="H65" s="87"/>
      <c r="I65" s="88"/>
    </row>
    <row r="66" spans="2:9" x14ac:dyDescent="0.25">
      <c r="B66" s="87"/>
      <c r="C66" s="87"/>
      <c r="D66" s="87"/>
      <c r="E66" s="87"/>
      <c r="F66" s="87"/>
      <c r="G66" s="87"/>
      <c r="H66" s="87"/>
      <c r="I66" s="88"/>
    </row>
    <row r="67" spans="2:9" x14ac:dyDescent="0.25">
      <c r="B67" s="87"/>
      <c r="C67" s="87"/>
      <c r="D67" s="87"/>
      <c r="E67" s="87"/>
      <c r="F67" s="87"/>
      <c r="G67" s="87"/>
      <c r="H67" s="87"/>
      <c r="I67" s="88"/>
    </row>
    <row r="68" spans="2:9" x14ac:dyDescent="0.25">
      <c r="B68" s="87"/>
      <c r="C68" s="87"/>
      <c r="D68" s="87"/>
      <c r="E68" s="87"/>
      <c r="F68" s="87"/>
      <c r="G68" s="87"/>
      <c r="H68" s="87"/>
      <c r="I68" s="88"/>
    </row>
    <row r="69" spans="2:9" x14ac:dyDescent="0.25">
      <c r="B69" s="87"/>
      <c r="C69" s="87"/>
      <c r="D69" s="87"/>
      <c r="E69" s="87"/>
      <c r="F69" s="87"/>
      <c r="G69" s="87"/>
      <c r="H69" s="87"/>
      <c r="I69" s="88"/>
    </row>
    <row r="70" spans="2:9" x14ac:dyDescent="0.25">
      <c r="B70" s="87"/>
      <c r="C70" s="87"/>
      <c r="D70" s="87"/>
      <c r="E70" s="87"/>
      <c r="F70" s="87"/>
      <c r="G70" s="87"/>
      <c r="H70" s="87"/>
      <c r="I70" s="88"/>
    </row>
    <row r="71" spans="2:9" x14ac:dyDescent="0.25">
      <c r="B71" s="87"/>
      <c r="C71" s="87"/>
      <c r="D71" s="87"/>
      <c r="E71" s="87"/>
      <c r="F71" s="87"/>
      <c r="G71" s="87"/>
      <c r="H71" s="87"/>
      <c r="I71" s="88"/>
    </row>
    <row r="72" spans="2:9" x14ac:dyDescent="0.25">
      <c r="B72" s="87"/>
      <c r="C72" s="87"/>
      <c r="D72" s="87"/>
      <c r="E72" s="87"/>
      <c r="F72" s="87"/>
      <c r="G72" s="87"/>
      <c r="H72" s="87"/>
      <c r="I72" s="88"/>
    </row>
    <row r="73" spans="2:9" x14ac:dyDescent="0.25">
      <c r="B73" s="87"/>
      <c r="C73" s="87"/>
      <c r="D73" s="87"/>
      <c r="E73" s="87"/>
      <c r="F73" s="87"/>
      <c r="G73" s="87"/>
      <c r="H73" s="87"/>
      <c r="I73" s="88"/>
    </row>
    <row r="74" spans="2:9" x14ac:dyDescent="0.25">
      <c r="B74" s="87"/>
      <c r="C74" s="87"/>
      <c r="D74" s="87"/>
      <c r="E74" s="87"/>
      <c r="F74" s="87"/>
      <c r="G74" s="87"/>
      <c r="H74" s="87"/>
      <c r="I74" s="88"/>
    </row>
    <row r="75" spans="2:9" x14ac:dyDescent="0.25">
      <c r="B75" s="87"/>
      <c r="C75" s="87"/>
      <c r="D75" s="87"/>
      <c r="E75" s="87"/>
      <c r="F75" s="87"/>
      <c r="G75" s="87"/>
      <c r="H75" s="87"/>
      <c r="I75" s="88"/>
    </row>
    <row r="76" spans="2:9" x14ac:dyDescent="0.25">
      <c r="B76" s="87"/>
      <c r="C76" s="87"/>
      <c r="D76" s="87"/>
      <c r="E76" s="87"/>
      <c r="F76" s="87"/>
      <c r="G76" s="87"/>
      <c r="H76" s="87"/>
      <c r="I76" s="88"/>
    </row>
    <row r="77" spans="2:9" x14ac:dyDescent="0.25">
      <c r="B77" s="87"/>
      <c r="C77" s="87"/>
      <c r="D77" s="87"/>
      <c r="E77" s="87"/>
      <c r="F77" s="87"/>
      <c r="G77" s="87"/>
      <c r="H77" s="87"/>
      <c r="I77" s="88"/>
    </row>
    <row r="78" spans="2:9" x14ac:dyDescent="0.25">
      <c r="B78" s="87"/>
      <c r="C78" s="87"/>
      <c r="D78" s="87"/>
      <c r="E78" s="87"/>
      <c r="F78" s="87"/>
      <c r="G78" s="87"/>
      <c r="H78" s="87"/>
      <c r="I78" s="88"/>
    </row>
    <row r="79" spans="2:9" x14ac:dyDescent="0.25">
      <c r="B79" s="87"/>
      <c r="C79" s="87"/>
      <c r="D79" s="87"/>
      <c r="E79" s="87"/>
      <c r="F79" s="87"/>
      <c r="G79" s="87"/>
      <c r="H79" s="87"/>
      <c r="I79" s="88"/>
    </row>
    <row r="80" spans="2:9" x14ac:dyDescent="0.25">
      <c r="B80" s="87"/>
      <c r="C80" s="87"/>
      <c r="D80" s="87"/>
      <c r="E80" s="87"/>
      <c r="F80" s="87"/>
      <c r="G80" s="87"/>
      <c r="H80" s="87"/>
      <c r="I80" s="88"/>
    </row>
    <row r="81" spans="2:9" x14ac:dyDescent="0.25">
      <c r="B81" s="87"/>
      <c r="C81" s="87"/>
      <c r="D81" s="87"/>
      <c r="E81" s="87"/>
      <c r="F81" s="87"/>
      <c r="G81" s="87"/>
      <c r="H81" s="87"/>
      <c r="I81" s="88"/>
    </row>
    <row r="82" spans="2:9" x14ac:dyDescent="0.25">
      <c r="B82" s="87"/>
      <c r="C82" s="87"/>
      <c r="D82" s="87"/>
      <c r="E82" s="87"/>
      <c r="F82" s="87"/>
      <c r="G82" s="87"/>
      <c r="H82" s="87"/>
      <c r="I82" s="88"/>
    </row>
    <row r="83" spans="2:9" x14ac:dyDescent="0.25">
      <c r="B83" s="87"/>
      <c r="C83" s="87"/>
      <c r="D83" s="87"/>
      <c r="E83" s="87"/>
      <c r="F83" s="87"/>
      <c r="G83" s="87"/>
      <c r="H83" s="87"/>
      <c r="I83" s="88"/>
    </row>
    <row r="84" spans="2:9" x14ac:dyDescent="0.25">
      <c r="B84" s="87"/>
      <c r="C84" s="87"/>
      <c r="D84" s="87"/>
      <c r="E84" s="87"/>
      <c r="F84" s="87"/>
      <c r="G84" s="87"/>
      <c r="H84" s="87"/>
      <c r="I84" s="88"/>
    </row>
    <row r="85" spans="2:9" x14ac:dyDescent="0.25">
      <c r="B85" s="87"/>
      <c r="C85" s="87"/>
      <c r="D85" s="87"/>
      <c r="E85" s="87"/>
      <c r="F85" s="87"/>
      <c r="G85" s="87"/>
      <c r="H85" s="87"/>
      <c r="I85" s="88"/>
    </row>
    <row r="86" spans="2:9" x14ac:dyDescent="0.25">
      <c r="B86" s="87"/>
      <c r="C86" s="87"/>
      <c r="D86" s="87"/>
      <c r="E86" s="87"/>
      <c r="F86" s="87"/>
      <c r="G86" s="87"/>
      <c r="H86" s="87"/>
      <c r="I86" s="88"/>
    </row>
    <row r="87" spans="2:9" x14ac:dyDescent="0.25">
      <c r="B87" s="87"/>
      <c r="C87" s="87"/>
      <c r="D87" s="87"/>
      <c r="E87" s="87"/>
      <c r="F87" s="87"/>
      <c r="G87" s="87"/>
      <c r="H87" s="87"/>
      <c r="I87" s="88"/>
    </row>
    <row r="88" spans="2:9" x14ac:dyDescent="0.25">
      <c r="B88" s="87"/>
      <c r="C88" s="87"/>
      <c r="D88" s="87"/>
      <c r="E88" s="87"/>
      <c r="F88" s="87"/>
      <c r="G88" s="87"/>
      <c r="H88" s="87"/>
      <c r="I88" s="88"/>
    </row>
    <row r="89" spans="2:9" x14ac:dyDescent="0.25">
      <c r="B89" s="87"/>
      <c r="C89" s="87"/>
      <c r="D89" s="87"/>
      <c r="E89" s="87"/>
      <c r="F89" s="87"/>
      <c r="G89" s="87"/>
      <c r="H89" s="87"/>
      <c r="I89" s="88"/>
    </row>
    <row r="90" spans="2:9" x14ac:dyDescent="0.25">
      <c r="B90" s="87"/>
      <c r="C90" s="87"/>
      <c r="D90" s="87"/>
      <c r="E90" s="87"/>
      <c r="F90" s="87"/>
      <c r="G90" s="87"/>
      <c r="H90" s="87"/>
      <c r="I90" s="88"/>
    </row>
    <row r="91" spans="2:9" x14ac:dyDescent="0.25">
      <c r="B91" s="87"/>
      <c r="C91" s="87"/>
      <c r="D91" s="87"/>
      <c r="E91" s="87"/>
      <c r="F91" s="87"/>
      <c r="G91" s="87"/>
      <c r="H91" s="87"/>
      <c r="I91" s="88"/>
    </row>
    <row r="92" spans="2:9" x14ac:dyDescent="0.25">
      <c r="B92" s="87"/>
      <c r="C92" s="87"/>
      <c r="D92" s="87"/>
      <c r="E92" s="87"/>
      <c r="F92" s="87"/>
      <c r="G92" s="87"/>
      <c r="H92" s="87"/>
      <c r="I92" s="88"/>
    </row>
    <row r="93" spans="2:9" x14ac:dyDescent="0.25">
      <c r="B93" s="87"/>
      <c r="C93" s="87"/>
      <c r="D93" s="87"/>
      <c r="E93" s="87"/>
      <c r="F93" s="87"/>
      <c r="G93" s="87"/>
      <c r="H93" s="87"/>
      <c r="I93" s="88"/>
    </row>
    <row r="94" spans="2:9" x14ac:dyDescent="0.25">
      <c r="B94" s="87"/>
      <c r="C94" s="87"/>
      <c r="D94" s="87"/>
      <c r="E94" s="87"/>
      <c r="F94" s="87"/>
      <c r="G94" s="87"/>
      <c r="H94" s="87"/>
      <c r="I94" s="88"/>
    </row>
    <row r="95" spans="2:9" x14ac:dyDescent="0.25">
      <c r="B95" s="87"/>
      <c r="C95" s="87"/>
      <c r="D95" s="87"/>
      <c r="E95" s="87"/>
      <c r="F95" s="87"/>
      <c r="G95" s="87"/>
      <c r="H95" s="87"/>
      <c r="I95" s="88"/>
    </row>
    <row r="96" spans="2:9" x14ac:dyDescent="0.25">
      <c r="B96" s="87"/>
      <c r="C96" s="87"/>
      <c r="D96" s="87"/>
      <c r="E96" s="87"/>
      <c r="F96" s="87"/>
      <c r="G96" s="87"/>
      <c r="H96" s="87"/>
      <c r="I96" s="88"/>
    </row>
    <row r="97" spans="2:9" x14ac:dyDescent="0.25">
      <c r="B97" s="87"/>
      <c r="C97" s="87"/>
      <c r="D97" s="87"/>
      <c r="E97" s="87"/>
      <c r="F97" s="87"/>
      <c r="G97" s="87"/>
      <c r="H97" s="87"/>
      <c r="I97" s="88"/>
    </row>
    <row r="98" spans="2:9" x14ac:dyDescent="0.25">
      <c r="B98" s="87"/>
      <c r="C98" s="87"/>
      <c r="D98" s="87"/>
      <c r="E98" s="87"/>
      <c r="F98" s="87"/>
      <c r="G98" s="87"/>
      <c r="H98" s="87"/>
      <c r="I98" s="88"/>
    </row>
    <row r="99" spans="2:9" x14ac:dyDescent="0.25">
      <c r="B99" s="87"/>
      <c r="C99" s="87"/>
      <c r="D99" s="87"/>
      <c r="E99" s="87"/>
      <c r="F99" s="87"/>
      <c r="G99" s="87"/>
      <c r="H99" s="87"/>
      <c r="I99" s="88"/>
    </row>
    <row r="100" spans="2:9" x14ac:dyDescent="0.25">
      <c r="B100" s="87"/>
      <c r="C100" s="87"/>
      <c r="D100" s="87"/>
      <c r="E100" s="87"/>
      <c r="F100" s="87"/>
      <c r="G100" s="87"/>
      <c r="H100" s="87"/>
      <c r="I100" s="88"/>
    </row>
    <row r="101" spans="2:9" x14ac:dyDescent="0.25">
      <c r="B101" s="87"/>
      <c r="C101" s="87"/>
      <c r="D101" s="87"/>
      <c r="E101" s="87"/>
      <c r="F101" s="87"/>
      <c r="G101" s="87"/>
      <c r="H101" s="87"/>
      <c r="I101" s="88"/>
    </row>
    <row r="102" spans="2:9" x14ac:dyDescent="0.25">
      <c r="B102" s="87"/>
      <c r="C102" s="87"/>
      <c r="D102" s="87"/>
      <c r="E102" s="87"/>
      <c r="F102" s="87"/>
      <c r="G102" s="87"/>
      <c r="H102" s="87"/>
      <c r="I102" s="88"/>
    </row>
    <row r="103" spans="2:9" x14ac:dyDescent="0.25">
      <c r="B103" s="87"/>
      <c r="C103" s="87"/>
      <c r="D103" s="87"/>
      <c r="E103" s="87"/>
      <c r="F103" s="87"/>
      <c r="G103" s="87"/>
      <c r="H103" s="87"/>
      <c r="I103" s="88"/>
    </row>
    <row r="104" spans="2:9" x14ac:dyDescent="0.25">
      <c r="B104" s="87"/>
      <c r="C104" s="87"/>
      <c r="D104" s="87"/>
      <c r="E104" s="87"/>
      <c r="F104" s="87"/>
      <c r="G104" s="87"/>
      <c r="H104" s="87"/>
      <c r="I104" s="88"/>
    </row>
    <row r="105" spans="2:9" x14ac:dyDescent="0.25">
      <c r="B105" s="87"/>
      <c r="C105" s="87"/>
      <c r="D105" s="87"/>
      <c r="E105" s="87"/>
      <c r="F105" s="87"/>
      <c r="G105" s="87"/>
      <c r="H105" s="87"/>
      <c r="I105" s="88"/>
    </row>
    <row r="106" spans="2:9" x14ac:dyDescent="0.25">
      <c r="B106" s="87"/>
      <c r="C106" s="87"/>
      <c r="D106" s="87"/>
      <c r="E106" s="87"/>
      <c r="F106" s="87"/>
      <c r="G106" s="87"/>
      <c r="H106" s="87"/>
      <c r="I106" s="88"/>
    </row>
    <row r="107" spans="2:9" x14ac:dyDescent="0.25">
      <c r="B107" s="87"/>
      <c r="C107" s="87"/>
      <c r="D107" s="87"/>
      <c r="E107" s="87"/>
      <c r="F107" s="87"/>
      <c r="G107" s="87"/>
      <c r="H107" s="87"/>
      <c r="I107" s="88"/>
    </row>
    <row r="108" spans="2:9" x14ac:dyDescent="0.25">
      <c r="B108" s="87"/>
      <c r="C108" s="87"/>
      <c r="D108" s="87"/>
      <c r="E108" s="87"/>
      <c r="F108" s="87"/>
      <c r="G108" s="87"/>
      <c r="H108" s="87"/>
      <c r="I108" s="88"/>
    </row>
    <row r="109" spans="2:9" x14ac:dyDescent="0.25">
      <c r="B109" s="87"/>
      <c r="C109" s="87"/>
      <c r="D109" s="87"/>
      <c r="E109" s="87"/>
      <c r="F109" s="87"/>
      <c r="G109" s="87"/>
      <c r="H109" s="87"/>
      <c r="I109" s="88"/>
    </row>
    <row r="110" spans="2:9" x14ac:dyDescent="0.25">
      <c r="B110" s="87"/>
      <c r="C110" s="87"/>
      <c r="D110" s="87"/>
      <c r="E110" s="87"/>
      <c r="F110" s="87"/>
      <c r="G110" s="87"/>
      <c r="H110" s="87"/>
      <c r="I110" s="88"/>
    </row>
    <row r="111" spans="2:9" x14ac:dyDescent="0.25">
      <c r="B111" s="87"/>
      <c r="C111" s="87"/>
      <c r="D111" s="87"/>
      <c r="E111" s="87"/>
      <c r="F111" s="87"/>
      <c r="G111" s="87"/>
      <c r="H111" s="87"/>
      <c r="I111" s="88"/>
    </row>
    <row r="112" spans="2:9" x14ac:dyDescent="0.25">
      <c r="B112" s="87"/>
      <c r="C112" s="87"/>
      <c r="D112" s="87"/>
      <c r="E112" s="87"/>
      <c r="F112" s="87"/>
      <c r="G112" s="87"/>
      <c r="H112" s="87"/>
      <c r="I112" s="88"/>
    </row>
    <row r="113" spans="2:9" x14ac:dyDescent="0.25">
      <c r="B113" s="87"/>
      <c r="C113" s="87"/>
      <c r="D113" s="87"/>
      <c r="E113" s="87"/>
      <c r="F113" s="87"/>
      <c r="G113" s="87"/>
      <c r="H113" s="87"/>
      <c r="I113" s="88"/>
    </row>
    <row r="114" spans="2:9" x14ac:dyDescent="0.25">
      <c r="B114" s="87"/>
      <c r="C114" s="87"/>
      <c r="D114" s="87"/>
      <c r="E114" s="87"/>
      <c r="F114" s="87"/>
      <c r="G114" s="87"/>
      <c r="H114" s="87"/>
      <c r="I114" s="88"/>
    </row>
    <row r="115" spans="2:9" x14ac:dyDescent="0.25">
      <c r="B115" s="87"/>
      <c r="C115" s="87"/>
      <c r="D115" s="87"/>
      <c r="E115" s="87"/>
      <c r="F115" s="87"/>
      <c r="G115" s="87"/>
      <c r="H115" s="87"/>
      <c r="I115" s="88"/>
    </row>
    <row r="116" spans="2:9" x14ac:dyDescent="0.25">
      <c r="B116" s="87"/>
      <c r="C116" s="87"/>
      <c r="D116" s="87"/>
      <c r="E116" s="87"/>
      <c r="F116" s="87"/>
      <c r="G116" s="87"/>
      <c r="H116" s="87"/>
      <c r="I116" s="88"/>
    </row>
    <row r="117" spans="2:9" x14ac:dyDescent="0.25">
      <c r="B117" s="87"/>
      <c r="C117" s="87"/>
      <c r="D117" s="87"/>
      <c r="E117" s="87"/>
      <c r="F117" s="87"/>
      <c r="G117" s="87"/>
      <c r="H117" s="87"/>
      <c r="I117" s="88"/>
    </row>
    <row r="118" spans="2:9" x14ac:dyDescent="0.25">
      <c r="B118" s="87"/>
      <c r="C118" s="87"/>
      <c r="D118" s="87"/>
      <c r="E118" s="87"/>
      <c r="F118" s="87"/>
      <c r="G118" s="87"/>
      <c r="H118" s="87"/>
      <c r="I118" s="88"/>
    </row>
    <row r="119" spans="2:9" x14ac:dyDescent="0.25">
      <c r="B119" s="87"/>
      <c r="C119" s="87"/>
      <c r="D119" s="87"/>
      <c r="E119" s="87"/>
      <c r="F119" s="87"/>
      <c r="G119" s="87"/>
      <c r="H119" s="87"/>
      <c r="I119" s="88"/>
    </row>
    <row r="120" spans="2:9" x14ac:dyDescent="0.25">
      <c r="B120" s="87"/>
      <c r="C120" s="87"/>
      <c r="D120" s="87"/>
      <c r="E120" s="87"/>
      <c r="F120" s="87"/>
      <c r="G120" s="87"/>
      <c r="H120" s="87"/>
      <c r="I120" s="88"/>
    </row>
    <row r="121" spans="2:9" x14ac:dyDescent="0.25">
      <c r="B121" s="87"/>
      <c r="C121" s="87"/>
      <c r="D121" s="87"/>
      <c r="E121" s="87"/>
      <c r="F121" s="87"/>
      <c r="G121" s="87"/>
      <c r="H121" s="87"/>
      <c r="I121" s="88"/>
    </row>
    <row r="122" spans="2:9" x14ac:dyDescent="0.25">
      <c r="B122" s="87"/>
      <c r="C122" s="87"/>
      <c r="D122" s="87"/>
      <c r="E122" s="87"/>
      <c r="F122" s="87"/>
      <c r="G122" s="87"/>
      <c r="H122" s="87"/>
      <c r="I122" s="88"/>
    </row>
    <row r="123" spans="2:9" x14ac:dyDescent="0.25">
      <c r="B123" s="87"/>
      <c r="C123" s="87"/>
      <c r="D123" s="87"/>
      <c r="E123" s="87"/>
      <c r="F123" s="87"/>
      <c r="G123" s="87"/>
      <c r="H123" s="87"/>
      <c r="I123" s="88"/>
    </row>
    <row r="124" spans="2:9" x14ac:dyDescent="0.25">
      <c r="B124" s="87"/>
      <c r="C124" s="87"/>
      <c r="D124" s="87"/>
      <c r="E124" s="87"/>
      <c r="F124" s="87"/>
      <c r="G124" s="87"/>
      <c r="H124" s="87"/>
      <c r="I124" s="88"/>
    </row>
    <row r="125" spans="2:9" x14ac:dyDescent="0.25">
      <c r="B125" s="87"/>
      <c r="C125" s="87"/>
      <c r="D125" s="87"/>
      <c r="E125" s="87"/>
      <c r="F125" s="87"/>
      <c r="G125" s="87"/>
      <c r="H125" s="87"/>
      <c r="I125" s="88"/>
    </row>
    <row r="126" spans="2:9" x14ac:dyDescent="0.25">
      <c r="B126" s="87"/>
      <c r="C126" s="87"/>
      <c r="D126" s="87"/>
      <c r="E126" s="87"/>
      <c r="F126" s="87"/>
      <c r="G126" s="87"/>
      <c r="H126" s="87"/>
      <c r="I126" s="88"/>
    </row>
    <row r="127" spans="2:9" x14ac:dyDescent="0.25">
      <c r="B127" s="87"/>
      <c r="C127" s="87"/>
      <c r="D127" s="87"/>
      <c r="E127" s="87"/>
      <c r="F127" s="87"/>
      <c r="G127" s="87"/>
      <c r="H127" s="87"/>
      <c r="I127" s="89"/>
    </row>
    <row r="128" spans="2:9" x14ac:dyDescent="0.25">
      <c r="B128" s="87"/>
      <c r="C128" s="87"/>
      <c r="D128" s="87"/>
      <c r="E128" s="87"/>
      <c r="F128" s="87"/>
      <c r="G128" s="87"/>
      <c r="H128" s="87"/>
      <c r="I128" s="89"/>
    </row>
    <row r="129" spans="2:9" x14ac:dyDescent="0.25">
      <c r="B129" s="87"/>
      <c r="C129" s="87"/>
      <c r="D129" s="87"/>
      <c r="E129" s="87"/>
      <c r="F129" s="87"/>
      <c r="G129" s="87"/>
      <c r="H129" s="87"/>
      <c r="I129" s="89"/>
    </row>
    <row r="130" spans="2:9" x14ac:dyDescent="0.25">
      <c r="B130" s="87"/>
      <c r="C130" s="87"/>
      <c r="D130" s="87"/>
      <c r="E130" s="87"/>
      <c r="F130" s="87"/>
      <c r="G130" s="87"/>
      <c r="H130" s="87"/>
      <c r="I130" s="89"/>
    </row>
    <row r="131" spans="2:9" x14ac:dyDescent="0.25">
      <c r="B131" s="87"/>
      <c r="C131" s="87"/>
      <c r="D131" s="87"/>
      <c r="E131" s="87"/>
      <c r="F131" s="87"/>
      <c r="G131" s="87"/>
      <c r="H131" s="87"/>
      <c r="I131" s="89"/>
    </row>
    <row r="132" spans="2:9" x14ac:dyDescent="0.25">
      <c r="B132" s="87"/>
      <c r="C132" s="87"/>
      <c r="D132" s="87"/>
      <c r="E132" s="87"/>
      <c r="F132" s="87"/>
      <c r="G132" s="87"/>
      <c r="H132" s="87"/>
      <c r="I132" s="89"/>
    </row>
    <row r="133" spans="2:9" x14ac:dyDescent="0.25">
      <c r="B133" s="87"/>
      <c r="C133" s="87"/>
      <c r="D133" s="87"/>
      <c r="E133" s="87"/>
      <c r="F133" s="87"/>
      <c r="G133" s="87"/>
      <c r="H133" s="87"/>
      <c r="I133" s="89"/>
    </row>
    <row r="134" spans="2:9" x14ac:dyDescent="0.25">
      <c r="B134" s="87"/>
      <c r="C134" s="87"/>
      <c r="D134" s="87"/>
      <c r="E134" s="87"/>
      <c r="F134" s="87"/>
      <c r="G134" s="87"/>
      <c r="H134" s="87"/>
      <c r="I134" s="89"/>
    </row>
    <row r="135" spans="2:9" x14ac:dyDescent="0.25">
      <c r="B135" s="87"/>
      <c r="C135" s="87"/>
      <c r="D135" s="87"/>
      <c r="E135" s="87"/>
      <c r="F135" s="87"/>
      <c r="G135" s="87"/>
      <c r="H135" s="87"/>
      <c r="I135" s="89"/>
    </row>
    <row r="136" spans="2:9" x14ac:dyDescent="0.25">
      <c r="B136" s="87"/>
      <c r="C136" s="87"/>
      <c r="D136" s="87"/>
      <c r="E136" s="87"/>
      <c r="F136" s="87"/>
      <c r="G136" s="87"/>
      <c r="H136" s="87"/>
      <c r="I136" s="89"/>
    </row>
    <row r="137" spans="2:9" x14ac:dyDescent="0.25">
      <c r="B137" s="87"/>
      <c r="C137" s="87"/>
      <c r="D137" s="87"/>
      <c r="E137" s="87"/>
      <c r="F137" s="87"/>
      <c r="G137" s="87"/>
      <c r="H137" s="87"/>
      <c r="I137" s="89"/>
    </row>
    <row r="138" spans="2:9" x14ac:dyDescent="0.25">
      <c r="B138" s="87"/>
      <c r="C138" s="87"/>
      <c r="D138" s="87"/>
      <c r="E138" s="87"/>
      <c r="F138" s="87"/>
      <c r="G138" s="87"/>
      <c r="H138" s="87"/>
      <c r="I138" s="89"/>
    </row>
    <row r="139" spans="2:9" x14ac:dyDescent="0.25">
      <c r="B139" s="87"/>
      <c r="C139" s="87"/>
      <c r="D139" s="87"/>
      <c r="E139" s="87"/>
      <c r="F139" s="87"/>
      <c r="G139" s="87"/>
      <c r="H139" s="87"/>
      <c r="I139" s="89"/>
    </row>
    <row r="140" spans="2:9" x14ac:dyDescent="0.25">
      <c r="B140" s="87"/>
      <c r="C140" s="87"/>
      <c r="D140" s="87"/>
      <c r="E140" s="87"/>
      <c r="F140" s="87"/>
      <c r="G140" s="87"/>
      <c r="H140" s="87"/>
      <c r="I140" s="89"/>
    </row>
    <row r="141" spans="2:9" x14ac:dyDescent="0.25">
      <c r="B141" s="87"/>
      <c r="C141" s="87"/>
      <c r="D141" s="87"/>
      <c r="E141" s="87"/>
      <c r="F141" s="87"/>
      <c r="G141" s="87"/>
      <c r="H141" s="87"/>
      <c r="I141" s="89"/>
    </row>
    <row r="142" spans="2:9" x14ac:dyDescent="0.25">
      <c r="B142" s="87"/>
      <c r="C142" s="87"/>
      <c r="D142" s="87"/>
      <c r="E142" s="87"/>
      <c r="F142" s="87"/>
      <c r="G142" s="87"/>
      <c r="H142" s="87"/>
      <c r="I142" s="89"/>
    </row>
    <row r="143" spans="2:9" x14ac:dyDescent="0.25">
      <c r="B143" s="87"/>
      <c r="C143" s="87"/>
      <c r="D143" s="87"/>
      <c r="E143" s="87"/>
      <c r="F143" s="87"/>
      <c r="G143" s="87"/>
      <c r="H143" s="87"/>
      <c r="I143" s="89"/>
    </row>
    <row r="144" spans="2:9" x14ac:dyDescent="0.25">
      <c r="B144" s="87"/>
      <c r="C144" s="87"/>
      <c r="D144" s="87"/>
      <c r="E144" s="87"/>
      <c r="F144" s="87"/>
      <c r="G144" s="87"/>
      <c r="H144" s="87"/>
      <c r="I144" s="89"/>
    </row>
    <row r="145" spans="2:9" x14ac:dyDescent="0.25">
      <c r="B145" s="87"/>
      <c r="C145" s="87"/>
      <c r="D145" s="87"/>
      <c r="E145" s="87"/>
      <c r="F145" s="87"/>
      <c r="G145" s="87"/>
      <c r="H145" s="87"/>
      <c r="I145" s="89"/>
    </row>
    <row r="146" spans="2:9" x14ac:dyDescent="0.25">
      <c r="B146" s="87"/>
      <c r="C146" s="87"/>
      <c r="D146" s="87"/>
      <c r="E146" s="87"/>
      <c r="F146" s="87"/>
      <c r="G146" s="87"/>
      <c r="H146" s="87"/>
      <c r="I146" s="89"/>
    </row>
    <row r="147" spans="2:9" x14ac:dyDescent="0.25">
      <c r="B147" s="87"/>
      <c r="C147" s="87"/>
      <c r="D147" s="87"/>
      <c r="E147" s="87"/>
      <c r="F147" s="87"/>
      <c r="G147" s="87"/>
      <c r="H147" s="87"/>
      <c r="I147" s="89"/>
    </row>
    <row r="148" spans="2:9" x14ac:dyDescent="0.25">
      <c r="B148" s="87"/>
      <c r="C148" s="87"/>
      <c r="D148" s="87"/>
      <c r="E148" s="87"/>
      <c r="F148" s="87"/>
      <c r="G148" s="87"/>
      <c r="H148" s="87"/>
      <c r="I148" s="89"/>
    </row>
    <row r="149" spans="2:9" x14ac:dyDescent="0.25">
      <c r="B149" s="87"/>
      <c r="C149" s="87"/>
      <c r="D149" s="87"/>
      <c r="E149" s="87"/>
      <c r="F149" s="87"/>
      <c r="G149" s="87"/>
      <c r="H149" s="87"/>
      <c r="I149" s="89"/>
    </row>
    <row r="150" spans="2:9" x14ac:dyDescent="0.25">
      <c r="B150" s="87"/>
      <c r="C150" s="87"/>
      <c r="D150" s="87"/>
      <c r="E150" s="87"/>
      <c r="F150" s="87"/>
      <c r="G150" s="87"/>
      <c r="H150" s="87"/>
      <c r="I150" s="89"/>
    </row>
    <row r="151" spans="2:9" x14ac:dyDescent="0.25">
      <c r="B151" s="87"/>
      <c r="C151" s="87"/>
      <c r="D151" s="87"/>
      <c r="E151" s="87"/>
      <c r="F151" s="87"/>
      <c r="G151" s="87"/>
      <c r="H151" s="87"/>
      <c r="I151" s="89"/>
    </row>
    <row r="152" spans="2:9" x14ac:dyDescent="0.25">
      <c r="B152" s="87"/>
      <c r="C152" s="87"/>
      <c r="D152" s="87"/>
      <c r="E152" s="87"/>
      <c r="F152" s="87"/>
      <c r="G152" s="87"/>
      <c r="H152" s="87"/>
      <c r="I152" s="89"/>
    </row>
    <row r="153" spans="2:9" x14ac:dyDescent="0.25">
      <c r="B153" s="87"/>
      <c r="C153" s="87"/>
      <c r="D153" s="87"/>
      <c r="E153" s="87"/>
      <c r="F153" s="87"/>
      <c r="G153" s="87"/>
      <c r="H153" s="87"/>
      <c r="I153" s="89"/>
    </row>
    <row r="154" spans="2:9" x14ac:dyDescent="0.25">
      <c r="B154" s="87"/>
      <c r="C154" s="87"/>
      <c r="D154" s="87"/>
      <c r="E154" s="87"/>
      <c r="F154" s="87"/>
      <c r="G154" s="87"/>
      <c r="H154" s="87"/>
      <c r="I154" s="89"/>
    </row>
    <row r="155" spans="2:9" x14ac:dyDescent="0.25">
      <c r="B155" s="87"/>
      <c r="C155" s="87"/>
      <c r="D155" s="87"/>
      <c r="E155" s="87"/>
      <c r="F155" s="87"/>
      <c r="G155" s="87"/>
      <c r="H155" s="87"/>
      <c r="I155" s="89"/>
    </row>
    <row r="156" spans="2:9" x14ac:dyDescent="0.25">
      <c r="B156" s="87"/>
      <c r="C156" s="87"/>
      <c r="D156" s="87"/>
      <c r="E156" s="87"/>
      <c r="F156" s="87"/>
      <c r="G156" s="87"/>
      <c r="H156" s="87"/>
      <c r="I156" s="89"/>
    </row>
    <row r="157" spans="2:9" x14ac:dyDescent="0.25">
      <c r="B157" s="87"/>
      <c r="C157" s="87"/>
      <c r="D157" s="87"/>
      <c r="E157" s="87"/>
      <c r="F157" s="87"/>
      <c r="G157" s="87"/>
      <c r="H157" s="87"/>
      <c r="I157" s="89"/>
    </row>
    <row r="158" spans="2:9" x14ac:dyDescent="0.25">
      <c r="B158" s="87"/>
      <c r="C158" s="87"/>
      <c r="D158" s="87"/>
      <c r="E158" s="87"/>
      <c r="F158" s="87"/>
      <c r="G158" s="87"/>
      <c r="H158" s="87"/>
      <c r="I158" s="89"/>
    </row>
    <row r="159" spans="2:9" x14ac:dyDescent="0.25">
      <c r="B159" s="87"/>
      <c r="C159" s="87"/>
      <c r="D159" s="87"/>
      <c r="E159" s="87"/>
      <c r="F159" s="87"/>
      <c r="G159" s="87"/>
      <c r="H159" s="87"/>
      <c r="I159" s="89"/>
    </row>
    <row r="160" spans="2:9" x14ac:dyDescent="0.25">
      <c r="B160" s="87"/>
      <c r="C160" s="87"/>
      <c r="D160" s="87"/>
      <c r="E160" s="87"/>
      <c r="F160" s="87"/>
      <c r="G160" s="87"/>
      <c r="H160" s="87"/>
      <c r="I160" s="89"/>
    </row>
    <row r="161" spans="2:9" x14ac:dyDescent="0.25">
      <c r="B161" s="87"/>
      <c r="C161" s="87"/>
      <c r="D161" s="87"/>
      <c r="E161" s="87"/>
      <c r="F161" s="87"/>
      <c r="G161" s="87"/>
      <c r="H161" s="87"/>
      <c r="I161" s="89"/>
    </row>
    <row r="162" spans="2:9" x14ac:dyDescent="0.25">
      <c r="B162" s="87"/>
      <c r="C162" s="87"/>
      <c r="D162" s="87"/>
      <c r="E162" s="87"/>
      <c r="F162" s="87"/>
      <c r="G162" s="87"/>
      <c r="H162" s="87"/>
      <c r="I162" s="89"/>
    </row>
    <row r="163" spans="2:9" x14ac:dyDescent="0.25">
      <c r="B163" s="87"/>
      <c r="C163" s="87"/>
      <c r="D163" s="87"/>
      <c r="E163" s="87"/>
      <c r="F163" s="87"/>
      <c r="G163" s="87"/>
      <c r="H163" s="87"/>
      <c r="I163" s="89"/>
    </row>
    <row r="164" spans="2:9" x14ac:dyDescent="0.25">
      <c r="B164" s="87"/>
      <c r="C164" s="87"/>
      <c r="D164" s="87"/>
      <c r="E164" s="87"/>
      <c r="F164" s="87"/>
      <c r="G164" s="87"/>
      <c r="H164" s="87"/>
      <c r="I164" s="89"/>
    </row>
    <row r="165" spans="2:9" x14ac:dyDescent="0.25">
      <c r="B165" s="87"/>
      <c r="C165" s="87"/>
      <c r="D165" s="87"/>
      <c r="E165" s="87"/>
      <c r="F165" s="87"/>
      <c r="G165" s="87"/>
      <c r="H165" s="87"/>
      <c r="I165" s="89"/>
    </row>
    <row r="166" spans="2:9" x14ac:dyDescent="0.25">
      <c r="B166" s="87"/>
      <c r="C166" s="87"/>
      <c r="D166" s="87"/>
      <c r="E166" s="87"/>
      <c r="F166" s="87"/>
      <c r="G166" s="87"/>
      <c r="H166" s="87"/>
      <c r="I166" s="89"/>
    </row>
    <row r="167" spans="2:9" x14ac:dyDescent="0.25">
      <c r="B167" s="87"/>
      <c r="C167" s="87"/>
      <c r="D167" s="87"/>
      <c r="E167" s="87"/>
      <c r="F167" s="87"/>
      <c r="G167" s="87"/>
      <c r="H167" s="87"/>
      <c r="I167" s="88"/>
    </row>
    <row r="168" spans="2:9" x14ac:dyDescent="0.25">
      <c r="B168" s="87"/>
      <c r="C168" s="87"/>
      <c r="D168" s="87"/>
      <c r="E168" s="87"/>
      <c r="F168" s="87"/>
      <c r="G168" s="87"/>
      <c r="H168" s="87"/>
      <c r="I168" s="88"/>
    </row>
    <row r="169" spans="2:9" x14ac:dyDescent="0.25">
      <c r="B169" s="87"/>
      <c r="C169" s="87"/>
      <c r="D169" s="87"/>
      <c r="E169" s="87"/>
      <c r="F169" s="87"/>
      <c r="G169" s="87"/>
      <c r="H169" s="87"/>
      <c r="I169" s="88"/>
    </row>
    <row r="170" spans="2:9" x14ac:dyDescent="0.25">
      <c r="B170" s="87"/>
      <c r="C170" s="87"/>
      <c r="D170" s="87"/>
      <c r="E170" s="87"/>
      <c r="F170" s="87"/>
      <c r="G170" s="87"/>
      <c r="H170" s="87"/>
      <c r="I170" s="88"/>
    </row>
    <row r="171" spans="2:9" x14ac:dyDescent="0.25">
      <c r="B171" s="87"/>
      <c r="C171" s="87"/>
      <c r="D171" s="87"/>
      <c r="E171" s="87"/>
      <c r="F171" s="87"/>
      <c r="G171" s="87"/>
      <c r="H171" s="87"/>
      <c r="I171" s="88"/>
    </row>
    <row r="172" spans="2:9" x14ac:dyDescent="0.25">
      <c r="B172" s="87"/>
      <c r="C172" s="87"/>
      <c r="D172" s="87"/>
      <c r="E172" s="87"/>
      <c r="F172" s="87"/>
      <c r="G172" s="87"/>
      <c r="H172" s="87"/>
      <c r="I172" s="88"/>
    </row>
    <row r="173" spans="2:9" x14ac:dyDescent="0.25">
      <c r="B173" s="87"/>
      <c r="C173" s="87"/>
      <c r="D173" s="87"/>
      <c r="E173" s="87"/>
      <c r="F173" s="87"/>
      <c r="G173" s="87"/>
      <c r="H173" s="87"/>
      <c r="I173" s="88"/>
    </row>
    <row r="174" spans="2:9" x14ac:dyDescent="0.25">
      <c r="B174" s="87"/>
      <c r="C174" s="87"/>
      <c r="D174" s="87"/>
      <c r="E174" s="87"/>
      <c r="F174" s="87"/>
      <c r="G174" s="87"/>
      <c r="H174" s="87"/>
      <c r="I174" s="88"/>
    </row>
    <row r="175" spans="2:9" x14ac:dyDescent="0.25">
      <c r="B175" s="87"/>
      <c r="C175" s="87"/>
      <c r="D175" s="87"/>
      <c r="E175" s="87"/>
      <c r="F175" s="87"/>
      <c r="G175" s="87"/>
      <c r="H175" s="87"/>
      <c r="I175" s="88"/>
    </row>
    <row r="176" spans="2:9" x14ac:dyDescent="0.25">
      <c r="B176" s="87"/>
      <c r="C176" s="87"/>
      <c r="D176" s="87"/>
      <c r="E176" s="87"/>
      <c r="F176" s="87"/>
      <c r="G176" s="87"/>
      <c r="H176" s="87"/>
      <c r="I176" s="88"/>
    </row>
    <row r="177" spans="2:9" x14ac:dyDescent="0.25">
      <c r="B177" s="87"/>
      <c r="C177" s="87"/>
      <c r="D177" s="87"/>
      <c r="E177" s="87"/>
      <c r="F177" s="87"/>
      <c r="G177" s="87"/>
      <c r="H177" s="87"/>
      <c r="I177" s="88"/>
    </row>
    <row r="178" spans="2:9" x14ac:dyDescent="0.25">
      <c r="B178" s="87"/>
      <c r="C178" s="87"/>
      <c r="D178" s="87"/>
      <c r="E178" s="87"/>
      <c r="F178" s="87"/>
      <c r="G178" s="87"/>
      <c r="H178" s="87"/>
      <c r="I178" s="88"/>
    </row>
    <row r="179" spans="2:9" x14ac:dyDescent="0.25">
      <c r="B179" s="87"/>
      <c r="C179" s="87"/>
      <c r="D179" s="87"/>
      <c r="E179" s="87"/>
      <c r="F179" s="87"/>
      <c r="G179" s="87"/>
      <c r="H179" s="87"/>
      <c r="I179" s="88"/>
    </row>
    <row r="180" spans="2:9" x14ac:dyDescent="0.25">
      <c r="B180" s="87"/>
      <c r="C180" s="87"/>
      <c r="D180" s="87"/>
      <c r="E180" s="87"/>
      <c r="F180" s="87"/>
      <c r="G180" s="87"/>
      <c r="H180" s="87"/>
      <c r="I180" s="88"/>
    </row>
    <row r="181" spans="2:9" x14ac:dyDescent="0.25">
      <c r="B181" s="87"/>
      <c r="C181" s="87"/>
      <c r="D181" s="87"/>
      <c r="E181" s="87"/>
      <c r="F181" s="87"/>
      <c r="G181" s="87"/>
      <c r="H181" s="87"/>
      <c r="I181" s="88"/>
    </row>
    <row r="182" spans="2:9" x14ac:dyDescent="0.25">
      <c r="B182" s="87"/>
      <c r="C182" s="87"/>
      <c r="D182" s="87"/>
      <c r="E182" s="87"/>
      <c r="F182" s="87"/>
      <c r="G182" s="87"/>
      <c r="H182" s="87"/>
      <c r="I182" s="88"/>
    </row>
    <row r="183" spans="2:9" x14ac:dyDescent="0.25">
      <c r="B183" s="87"/>
      <c r="C183" s="87"/>
      <c r="D183" s="87"/>
      <c r="E183" s="87"/>
      <c r="F183" s="87"/>
      <c r="G183" s="87"/>
      <c r="H183" s="87"/>
      <c r="I183" s="88"/>
    </row>
    <row r="184" spans="2:9" x14ac:dyDescent="0.25">
      <c r="B184" s="87"/>
      <c r="C184" s="87"/>
      <c r="D184" s="87"/>
      <c r="E184" s="87"/>
      <c r="F184" s="87"/>
      <c r="G184" s="87"/>
      <c r="H184" s="87"/>
      <c r="I184" s="88"/>
    </row>
    <row r="185" spans="2:9" x14ac:dyDescent="0.25">
      <c r="B185" s="87"/>
      <c r="C185" s="87"/>
      <c r="D185" s="87"/>
      <c r="E185" s="87"/>
      <c r="F185" s="87"/>
      <c r="G185" s="87"/>
      <c r="H185" s="87"/>
      <c r="I185" s="88"/>
    </row>
    <row r="186" spans="2:9" x14ac:dyDescent="0.25">
      <c r="B186" s="87"/>
      <c r="C186" s="87"/>
      <c r="D186" s="87"/>
      <c r="E186" s="87"/>
      <c r="F186" s="87"/>
      <c r="G186" s="87"/>
      <c r="H186" s="87"/>
      <c r="I186" s="88"/>
    </row>
    <row r="187" spans="2:9" x14ac:dyDescent="0.25">
      <c r="B187" s="87"/>
      <c r="C187" s="87"/>
      <c r="D187" s="87"/>
      <c r="E187" s="87"/>
      <c r="F187" s="87"/>
      <c r="G187" s="87"/>
      <c r="H187" s="87"/>
      <c r="I187" s="88"/>
    </row>
    <row r="188" spans="2:9" x14ac:dyDescent="0.25">
      <c r="B188" s="87"/>
      <c r="C188" s="87"/>
      <c r="D188" s="87"/>
      <c r="E188" s="87"/>
      <c r="F188" s="87"/>
      <c r="G188" s="87"/>
      <c r="H188" s="87"/>
      <c r="I188" s="88"/>
    </row>
    <row r="189" spans="2:9" x14ac:dyDescent="0.25">
      <c r="B189" s="87"/>
      <c r="C189" s="87"/>
      <c r="D189" s="87"/>
      <c r="E189" s="87"/>
      <c r="F189" s="87"/>
      <c r="G189" s="87"/>
      <c r="H189" s="87"/>
      <c r="I189" s="88"/>
    </row>
    <row r="190" spans="2:9" x14ac:dyDescent="0.25">
      <c r="B190" s="87"/>
      <c r="C190" s="87"/>
      <c r="D190" s="87"/>
      <c r="E190" s="87"/>
      <c r="F190" s="87"/>
      <c r="G190" s="87"/>
      <c r="H190" s="87"/>
      <c r="I190" s="88"/>
    </row>
    <row r="191" spans="2:9" x14ac:dyDescent="0.25">
      <c r="B191" s="87"/>
      <c r="C191" s="87"/>
      <c r="D191" s="87"/>
      <c r="E191" s="87"/>
      <c r="F191" s="87"/>
      <c r="G191" s="87"/>
      <c r="H191" s="87"/>
      <c r="I191" s="88"/>
    </row>
    <row r="192" spans="2:9" x14ac:dyDescent="0.25">
      <c r="B192" s="87"/>
      <c r="C192" s="87"/>
      <c r="D192" s="87"/>
      <c r="E192" s="87"/>
      <c r="F192" s="87"/>
      <c r="G192" s="87"/>
      <c r="H192" s="87"/>
      <c r="I192" s="88"/>
    </row>
    <row r="193" spans="2:9" x14ac:dyDescent="0.25">
      <c r="B193" s="87"/>
      <c r="C193" s="87"/>
      <c r="D193" s="87"/>
      <c r="E193" s="87"/>
      <c r="F193" s="87"/>
      <c r="G193" s="87"/>
      <c r="H193" s="87"/>
      <c r="I193" s="88"/>
    </row>
    <row r="194" spans="2:9" x14ac:dyDescent="0.25">
      <c r="B194" s="87"/>
      <c r="C194" s="87"/>
      <c r="D194" s="87"/>
      <c r="E194" s="87"/>
      <c r="F194" s="87"/>
      <c r="G194" s="87"/>
      <c r="H194" s="87"/>
      <c r="I194" s="88"/>
    </row>
    <row r="195" spans="2:9" x14ac:dyDescent="0.25">
      <c r="B195" s="87"/>
      <c r="C195" s="87"/>
      <c r="D195" s="87"/>
      <c r="E195" s="87"/>
      <c r="F195" s="87"/>
      <c r="G195" s="87"/>
      <c r="H195" s="87"/>
      <c r="I195" s="88"/>
    </row>
    <row r="196" spans="2:9" x14ac:dyDescent="0.25">
      <c r="B196" s="87"/>
      <c r="C196" s="87"/>
      <c r="D196" s="87"/>
      <c r="E196" s="87"/>
      <c r="F196" s="87"/>
      <c r="G196" s="87"/>
      <c r="H196" s="87"/>
      <c r="I196" s="88"/>
    </row>
    <row r="197" spans="2:9" x14ac:dyDescent="0.25">
      <c r="B197" s="87"/>
      <c r="C197" s="87"/>
      <c r="D197" s="87"/>
      <c r="E197" s="87"/>
      <c r="F197" s="87"/>
      <c r="G197" s="87"/>
      <c r="H197" s="87"/>
      <c r="I197" s="88"/>
    </row>
    <row r="198" spans="2:9" x14ac:dyDescent="0.25">
      <c r="B198" s="87"/>
      <c r="C198" s="87"/>
      <c r="D198" s="87"/>
      <c r="E198" s="87"/>
      <c r="F198" s="87"/>
      <c r="G198" s="87"/>
      <c r="H198" s="87"/>
      <c r="I198" s="88"/>
    </row>
    <row r="199" spans="2:9" x14ac:dyDescent="0.25">
      <c r="B199" s="87"/>
      <c r="C199" s="87"/>
      <c r="D199" s="87"/>
      <c r="E199" s="87"/>
      <c r="F199" s="87"/>
      <c r="G199" s="87"/>
      <c r="H199" s="87"/>
      <c r="I199" s="88"/>
    </row>
    <row r="200" spans="2:9" x14ac:dyDescent="0.25">
      <c r="B200" s="87"/>
      <c r="C200" s="87"/>
      <c r="D200" s="87"/>
      <c r="E200" s="87"/>
      <c r="F200" s="87"/>
      <c r="G200" s="87"/>
      <c r="H200" s="87"/>
      <c r="I200" s="88"/>
    </row>
    <row r="201" spans="2:9" x14ac:dyDescent="0.25">
      <c r="B201" s="87"/>
      <c r="C201" s="87"/>
      <c r="D201" s="87"/>
      <c r="E201" s="87"/>
      <c r="F201" s="87"/>
      <c r="G201" s="87"/>
      <c r="H201" s="87"/>
      <c r="I201" s="88"/>
    </row>
    <row r="202" spans="2:9" x14ac:dyDescent="0.25">
      <c r="B202" s="87"/>
      <c r="C202" s="87"/>
      <c r="D202" s="87"/>
      <c r="E202" s="87"/>
      <c r="F202" s="87"/>
      <c r="G202" s="87"/>
      <c r="H202" s="87"/>
      <c r="I202" s="88"/>
    </row>
    <row r="203" spans="2:9" x14ac:dyDescent="0.25">
      <c r="B203" s="87"/>
      <c r="C203" s="87"/>
      <c r="D203" s="87"/>
      <c r="E203" s="87"/>
      <c r="F203" s="87"/>
      <c r="G203" s="87"/>
      <c r="H203" s="87"/>
      <c r="I203" s="88"/>
    </row>
    <row r="204" spans="2:9" x14ac:dyDescent="0.25">
      <c r="B204" s="87"/>
      <c r="C204" s="87"/>
      <c r="D204" s="87"/>
      <c r="E204" s="87"/>
      <c r="F204" s="87"/>
      <c r="G204" s="87"/>
      <c r="H204" s="87"/>
      <c r="I204" s="88"/>
    </row>
    <row r="205" spans="2:9" x14ac:dyDescent="0.25">
      <c r="B205" s="87"/>
      <c r="C205" s="87"/>
      <c r="D205" s="87"/>
      <c r="E205" s="87"/>
      <c r="F205" s="87"/>
      <c r="G205" s="87"/>
      <c r="H205" s="87"/>
      <c r="I205" s="88"/>
    </row>
    <row r="206" spans="2:9" x14ac:dyDescent="0.25">
      <c r="B206" s="87"/>
      <c r="C206" s="87"/>
      <c r="D206" s="87"/>
      <c r="E206" s="87"/>
      <c r="F206" s="87"/>
      <c r="G206" s="87"/>
      <c r="H206" s="87"/>
      <c r="I206" s="88"/>
    </row>
    <row r="207" spans="2:9" x14ac:dyDescent="0.25">
      <c r="B207" s="87"/>
      <c r="C207" s="87"/>
      <c r="D207" s="87"/>
      <c r="E207" s="87"/>
      <c r="F207" s="87"/>
      <c r="G207" s="87"/>
      <c r="H207" s="87"/>
      <c r="I207" s="88"/>
    </row>
    <row r="208" spans="2:9" x14ac:dyDescent="0.25">
      <c r="B208" s="87"/>
      <c r="C208" s="87"/>
      <c r="D208" s="87"/>
      <c r="E208" s="87"/>
      <c r="F208" s="87"/>
      <c r="G208" s="87"/>
      <c r="H208" s="87"/>
      <c r="I208" s="88"/>
    </row>
    <row r="209" spans="2:9" x14ac:dyDescent="0.25">
      <c r="B209" s="87"/>
      <c r="C209" s="87"/>
      <c r="D209" s="87"/>
      <c r="E209" s="87"/>
      <c r="F209" s="87"/>
      <c r="G209" s="87"/>
      <c r="H209" s="87"/>
      <c r="I209" s="88"/>
    </row>
    <row r="210" spans="2:9" x14ac:dyDescent="0.25">
      <c r="B210" s="87"/>
      <c r="C210" s="87"/>
      <c r="D210" s="87"/>
      <c r="E210" s="87"/>
      <c r="F210" s="87"/>
      <c r="G210" s="87"/>
      <c r="H210" s="87"/>
      <c r="I210" s="88"/>
    </row>
    <row r="211" spans="2:9" x14ac:dyDescent="0.25">
      <c r="B211" s="87"/>
      <c r="C211" s="87"/>
      <c r="D211" s="87"/>
      <c r="E211" s="87"/>
      <c r="F211" s="87"/>
      <c r="G211" s="87"/>
      <c r="H211" s="87"/>
      <c r="I211" s="88"/>
    </row>
    <row r="212" spans="2:9" x14ac:dyDescent="0.25">
      <c r="B212" s="87"/>
      <c r="C212" s="87"/>
      <c r="D212" s="87"/>
      <c r="E212" s="87"/>
      <c r="F212" s="87"/>
      <c r="G212" s="87"/>
      <c r="H212" s="87"/>
      <c r="I212" s="88"/>
    </row>
    <row r="213" spans="2:9" x14ac:dyDescent="0.25">
      <c r="B213" s="87"/>
      <c r="C213" s="87"/>
      <c r="D213" s="87"/>
      <c r="E213" s="87"/>
      <c r="F213" s="87"/>
      <c r="G213" s="87"/>
      <c r="H213" s="87"/>
      <c r="I213" s="88"/>
    </row>
    <row r="214" spans="2:9" x14ac:dyDescent="0.25">
      <c r="B214" s="87"/>
      <c r="C214" s="87"/>
      <c r="D214" s="87"/>
      <c r="E214" s="87"/>
      <c r="F214" s="87"/>
      <c r="G214" s="87"/>
      <c r="H214" s="87"/>
      <c r="I214" s="88"/>
    </row>
    <row r="215" spans="2:9" x14ac:dyDescent="0.25">
      <c r="B215" s="87"/>
      <c r="C215" s="87"/>
      <c r="D215" s="87"/>
      <c r="E215" s="87"/>
      <c r="F215" s="87"/>
      <c r="G215" s="87"/>
      <c r="H215" s="87"/>
      <c r="I215" s="88"/>
    </row>
    <row r="216" spans="2:9" x14ac:dyDescent="0.25">
      <c r="B216" s="87"/>
      <c r="C216" s="87"/>
      <c r="D216" s="87"/>
      <c r="E216" s="87"/>
      <c r="F216" s="87"/>
      <c r="G216" s="87"/>
      <c r="H216" s="87"/>
      <c r="I216" s="88"/>
    </row>
    <row r="217" spans="2:9" x14ac:dyDescent="0.25">
      <c r="B217" s="87"/>
      <c r="C217" s="87"/>
      <c r="D217" s="87"/>
      <c r="E217" s="87"/>
      <c r="F217" s="87"/>
      <c r="G217" s="87"/>
      <c r="H217" s="87"/>
      <c r="I217" s="88"/>
    </row>
    <row r="218" spans="2:9" x14ac:dyDescent="0.25">
      <c r="B218" s="87"/>
      <c r="C218" s="87"/>
      <c r="D218" s="87"/>
      <c r="E218" s="87"/>
      <c r="F218" s="87"/>
      <c r="G218" s="87"/>
      <c r="H218" s="87"/>
      <c r="I218" s="88"/>
    </row>
    <row r="219" spans="2:9" x14ac:dyDescent="0.25">
      <c r="B219" s="87"/>
      <c r="C219" s="87"/>
      <c r="D219" s="87"/>
      <c r="E219" s="87"/>
      <c r="F219" s="87"/>
      <c r="G219" s="87"/>
      <c r="H219" s="87"/>
      <c r="I219" s="88"/>
    </row>
    <row r="220" spans="2:9" x14ac:dyDescent="0.25">
      <c r="B220" s="87"/>
      <c r="C220" s="87"/>
      <c r="D220" s="87"/>
      <c r="E220" s="87"/>
      <c r="F220" s="87"/>
      <c r="G220" s="87"/>
      <c r="H220" s="87"/>
      <c r="I220" s="88"/>
    </row>
    <row r="221" spans="2:9" x14ac:dyDescent="0.25">
      <c r="B221" s="87"/>
      <c r="C221" s="87"/>
      <c r="D221" s="87"/>
      <c r="E221" s="87"/>
      <c r="F221" s="87"/>
      <c r="G221" s="87"/>
      <c r="H221" s="87"/>
      <c r="I221" s="88"/>
    </row>
    <row r="222" spans="2:9" x14ac:dyDescent="0.25">
      <c r="B222" s="87"/>
      <c r="C222" s="87"/>
      <c r="D222" s="87"/>
      <c r="E222" s="87"/>
      <c r="F222" s="87"/>
      <c r="G222" s="87"/>
      <c r="H222" s="87"/>
      <c r="I222" s="88"/>
    </row>
    <row r="223" spans="2:9" x14ac:dyDescent="0.25">
      <c r="B223" s="87"/>
      <c r="C223" s="87"/>
      <c r="D223" s="87"/>
      <c r="E223" s="87"/>
      <c r="F223" s="87"/>
      <c r="G223" s="87"/>
      <c r="H223" s="87"/>
      <c r="I223" s="88"/>
    </row>
    <row r="224" spans="2:9" x14ac:dyDescent="0.25">
      <c r="B224" s="87"/>
      <c r="C224" s="87"/>
      <c r="D224" s="87"/>
      <c r="E224" s="87"/>
      <c r="F224" s="87"/>
      <c r="G224" s="87"/>
      <c r="H224" s="87"/>
      <c r="I224" s="88"/>
    </row>
    <row r="225" spans="2:9" x14ac:dyDescent="0.25">
      <c r="B225" s="87"/>
      <c r="C225" s="87"/>
      <c r="D225" s="87"/>
      <c r="E225" s="87"/>
      <c r="F225" s="87"/>
      <c r="G225" s="87"/>
      <c r="H225" s="87"/>
      <c r="I225" s="88"/>
    </row>
    <row r="226" spans="2:9" x14ac:dyDescent="0.25">
      <c r="B226" s="87"/>
      <c r="C226" s="87"/>
      <c r="D226" s="87"/>
      <c r="E226" s="87"/>
      <c r="F226" s="87"/>
      <c r="G226" s="87"/>
      <c r="H226" s="87"/>
      <c r="I226" s="88"/>
    </row>
    <row r="227" spans="2:9" x14ac:dyDescent="0.25">
      <c r="B227" s="87"/>
      <c r="C227" s="87"/>
      <c r="D227" s="87"/>
      <c r="E227" s="87"/>
      <c r="F227" s="87"/>
      <c r="G227" s="87"/>
      <c r="H227" s="87"/>
      <c r="I227" s="88"/>
    </row>
    <row r="228" spans="2:9" x14ac:dyDescent="0.25">
      <c r="B228" s="87"/>
      <c r="C228" s="87"/>
      <c r="D228" s="87"/>
      <c r="E228" s="87"/>
      <c r="F228" s="87"/>
      <c r="G228" s="87"/>
      <c r="H228" s="87"/>
      <c r="I228" s="88"/>
    </row>
    <row r="229" spans="2:9" x14ac:dyDescent="0.25">
      <c r="B229" s="87"/>
      <c r="C229" s="87"/>
      <c r="D229" s="87"/>
      <c r="E229" s="87"/>
      <c r="F229" s="87"/>
      <c r="G229" s="87"/>
      <c r="H229" s="87"/>
      <c r="I229" s="88"/>
    </row>
    <row r="230" spans="2:9" x14ac:dyDescent="0.25">
      <c r="B230" s="87"/>
      <c r="C230" s="87"/>
      <c r="D230" s="87"/>
      <c r="E230" s="87"/>
      <c r="F230" s="87"/>
      <c r="G230" s="87"/>
      <c r="H230" s="87"/>
      <c r="I230" s="88"/>
    </row>
    <row r="231" spans="2:9" x14ac:dyDescent="0.25">
      <c r="B231" s="87"/>
      <c r="C231" s="87"/>
      <c r="D231" s="87"/>
      <c r="E231" s="87"/>
      <c r="F231" s="87"/>
      <c r="G231" s="87"/>
      <c r="H231" s="87"/>
      <c r="I231" s="88"/>
    </row>
    <row r="232" spans="2:9" x14ac:dyDescent="0.25">
      <c r="B232" s="87"/>
      <c r="C232" s="87"/>
      <c r="D232" s="87"/>
      <c r="E232" s="87"/>
      <c r="F232" s="87"/>
      <c r="G232" s="87"/>
      <c r="H232" s="87"/>
      <c r="I232" s="88"/>
    </row>
    <row r="233" spans="2:9" x14ac:dyDescent="0.25">
      <c r="B233" s="87"/>
      <c r="C233" s="87"/>
      <c r="D233" s="87"/>
      <c r="E233" s="87"/>
      <c r="F233" s="87"/>
      <c r="G233" s="87"/>
      <c r="H233" s="87"/>
      <c r="I233" s="88"/>
    </row>
    <row r="234" spans="2:9" x14ac:dyDescent="0.25">
      <c r="B234" s="87"/>
      <c r="C234" s="87"/>
      <c r="D234" s="87"/>
      <c r="E234" s="87"/>
      <c r="F234" s="87"/>
      <c r="G234" s="87"/>
      <c r="H234" s="87"/>
      <c r="I234" s="88"/>
    </row>
    <row r="235" spans="2:9" x14ac:dyDescent="0.25">
      <c r="B235" s="87"/>
      <c r="C235" s="87"/>
      <c r="D235" s="87"/>
      <c r="E235" s="87"/>
      <c r="F235" s="87"/>
      <c r="G235" s="87"/>
      <c r="H235" s="87"/>
      <c r="I235" s="88"/>
    </row>
    <row r="236" spans="2:9" x14ac:dyDescent="0.25">
      <c r="B236" s="87"/>
      <c r="C236" s="87"/>
      <c r="D236" s="87"/>
      <c r="E236" s="87"/>
      <c r="F236" s="87"/>
      <c r="G236" s="87"/>
      <c r="H236" s="87"/>
      <c r="I236" s="88"/>
    </row>
    <row r="237" spans="2:9" x14ac:dyDescent="0.25">
      <c r="B237" s="87"/>
      <c r="C237" s="87"/>
      <c r="D237" s="87"/>
      <c r="E237" s="87"/>
      <c r="F237" s="87"/>
      <c r="G237" s="87"/>
      <c r="H237" s="87"/>
      <c r="I237" s="88"/>
    </row>
    <row r="238" spans="2:9" x14ac:dyDescent="0.25">
      <c r="B238" s="87"/>
      <c r="C238" s="87"/>
      <c r="D238" s="87"/>
      <c r="E238" s="87"/>
      <c r="F238" s="87"/>
      <c r="G238" s="87"/>
      <c r="H238" s="87"/>
      <c r="I238" s="88"/>
    </row>
    <row r="239" spans="2:9" x14ac:dyDescent="0.25">
      <c r="B239" s="87"/>
      <c r="C239" s="87"/>
      <c r="D239" s="87"/>
      <c r="E239" s="87"/>
      <c r="F239" s="87"/>
      <c r="G239" s="87"/>
      <c r="H239" s="87"/>
      <c r="I239" s="88"/>
    </row>
    <row r="240" spans="2:9" x14ac:dyDescent="0.25">
      <c r="B240" s="87"/>
      <c r="C240" s="87"/>
      <c r="D240" s="87"/>
      <c r="E240" s="87"/>
      <c r="F240" s="87"/>
      <c r="G240" s="87"/>
      <c r="H240" s="87"/>
      <c r="I240" s="88"/>
    </row>
    <row r="241" spans="2:9" x14ac:dyDescent="0.25">
      <c r="B241" s="87"/>
      <c r="C241" s="87"/>
      <c r="D241" s="87"/>
      <c r="E241" s="87"/>
      <c r="F241" s="87"/>
      <c r="G241" s="87"/>
      <c r="H241" s="87"/>
      <c r="I241" s="88"/>
    </row>
    <row r="242" spans="2:9" x14ac:dyDescent="0.25">
      <c r="B242" s="87"/>
      <c r="C242" s="87"/>
      <c r="D242" s="87"/>
      <c r="E242" s="87"/>
      <c r="F242" s="87"/>
      <c r="G242" s="87"/>
      <c r="H242" s="87"/>
      <c r="I242" s="88"/>
    </row>
    <row r="243" spans="2:9" x14ac:dyDescent="0.25">
      <c r="B243" s="87"/>
      <c r="C243" s="87"/>
      <c r="D243" s="87"/>
      <c r="E243" s="87"/>
      <c r="F243" s="87"/>
      <c r="G243" s="87"/>
      <c r="H243" s="87"/>
      <c r="I243" s="88"/>
    </row>
    <row r="244" spans="2:9" x14ac:dyDescent="0.25">
      <c r="B244" s="87"/>
      <c r="C244" s="87"/>
      <c r="D244" s="87"/>
      <c r="E244" s="87"/>
      <c r="F244" s="87"/>
      <c r="G244" s="87"/>
      <c r="H244" s="87"/>
      <c r="I244" s="88"/>
    </row>
    <row r="245" spans="2:9" x14ac:dyDescent="0.25">
      <c r="B245" s="87"/>
      <c r="C245" s="87"/>
      <c r="D245" s="87"/>
      <c r="E245" s="87"/>
      <c r="F245" s="87"/>
      <c r="G245" s="87"/>
      <c r="H245" s="87"/>
      <c r="I245" s="88"/>
    </row>
    <row r="246" spans="2:9" x14ac:dyDescent="0.25">
      <c r="B246" s="87"/>
      <c r="C246" s="87"/>
      <c r="D246" s="87"/>
      <c r="E246" s="87"/>
      <c r="F246" s="87"/>
      <c r="G246" s="87"/>
      <c r="H246" s="87"/>
      <c r="I246" s="88"/>
    </row>
    <row r="247" spans="2:9" x14ac:dyDescent="0.25">
      <c r="B247" s="87"/>
      <c r="C247" s="87"/>
      <c r="D247" s="87"/>
      <c r="E247" s="87"/>
      <c r="F247" s="87"/>
      <c r="G247" s="87"/>
      <c r="H247" s="87"/>
      <c r="I247" s="88"/>
    </row>
    <row r="248" spans="2:9" x14ac:dyDescent="0.25">
      <c r="B248" s="87"/>
      <c r="C248" s="87"/>
      <c r="D248" s="87"/>
      <c r="E248" s="87"/>
      <c r="F248" s="87"/>
      <c r="G248" s="87"/>
      <c r="H248" s="87"/>
      <c r="I248" s="88"/>
    </row>
    <row r="249" spans="2:9" x14ac:dyDescent="0.25">
      <c r="B249" s="87"/>
      <c r="C249" s="87"/>
      <c r="D249" s="87"/>
      <c r="E249" s="87"/>
      <c r="F249" s="87"/>
      <c r="G249" s="87"/>
      <c r="H249" s="87"/>
      <c r="I249" s="88"/>
    </row>
    <row r="250" spans="2:9" x14ac:dyDescent="0.25">
      <c r="B250" s="87"/>
      <c r="C250" s="87"/>
      <c r="D250" s="87"/>
      <c r="E250" s="87"/>
      <c r="F250" s="87"/>
      <c r="G250" s="87"/>
      <c r="H250" s="87"/>
      <c r="I250" s="88"/>
    </row>
    <row r="251" spans="2:9" x14ac:dyDescent="0.25">
      <c r="B251" s="87"/>
      <c r="C251" s="87"/>
      <c r="D251" s="87"/>
      <c r="E251" s="87"/>
      <c r="F251" s="87"/>
      <c r="G251" s="87"/>
      <c r="H251" s="87"/>
      <c r="I251" s="88"/>
    </row>
    <row r="252" spans="2:9" x14ac:dyDescent="0.25">
      <c r="B252" s="87"/>
      <c r="C252" s="87"/>
      <c r="D252" s="87"/>
      <c r="E252" s="87"/>
      <c r="F252" s="87"/>
      <c r="G252" s="87"/>
      <c r="H252" s="87"/>
      <c r="I252" s="88"/>
    </row>
    <row r="253" spans="2:9" x14ac:dyDescent="0.25">
      <c r="B253" s="87"/>
      <c r="C253" s="87"/>
      <c r="D253" s="87"/>
      <c r="E253" s="87"/>
      <c r="F253" s="87"/>
      <c r="G253" s="87"/>
      <c r="H253" s="87"/>
      <c r="I253" s="88"/>
    </row>
    <row r="254" spans="2:9" x14ac:dyDescent="0.25">
      <c r="B254" s="87"/>
      <c r="C254" s="87"/>
      <c r="D254" s="87"/>
      <c r="E254" s="87"/>
      <c r="F254" s="87"/>
      <c r="G254" s="87"/>
      <c r="H254" s="87"/>
      <c r="I254" s="88"/>
    </row>
    <row r="255" spans="2:9" x14ac:dyDescent="0.25">
      <c r="B255" s="87"/>
      <c r="C255" s="87"/>
      <c r="D255" s="87"/>
      <c r="E255" s="87"/>
      <c r="F255" s="87"/>
      <c r="G255" s="87"/>
      <c r="H255" s="87"/>
      <c r="I255" s="88"/>
    </row>
    <row r="256" spans="2:9" x14ac:dyDescent="0.25">
      <c r="B256" s="87"/>
      <c r="C256" s="87"/>
      <c r="D256" s="87"/>
      <c r="E256" s="87"/>
      <c r="F256" s="87"/>
      <c r="G256" s="87"/>
      <c r="H256" s="87"/>
      <c r="I256" s="88"/>
    </row>
    <row r="257" spans="2:9" x14ac:dyDescent="0.25">
      <c r="B257" s="87"/>
      <c r="C257" s="87"/>
      <c r="D257" s="87"/>
      <c r="E257" s="87"/>
      <c r="F257" s="87"/>
      <c r="G257" s="87"/>
      <c r="H257" s="87"/>
      <c r="I257" s="88"/>
    </row>
    <row r="258" spans="2:9" x14ac:dyDescent="0.25">
      <c r="B258" s="87"/>
      <c r="C258" s="87"/>
      <c r="D258" s="87"/>
      <c r="E258" s="87"/>
      <c r="F258" s="87"/>
      <c r="G258" s="87"/>
      <c r="H258" s="87"/>
      <c r="I258" s="88"/>
    </row>
    <row r="259" spans="2:9" x14ac:dyDescent="0.25">
      <c r="B259" s="87"/>
      <c r="C259" s="87"/>
      <c r="D259" s="87"/>
      <c r="E259" s="87"/>
      <c r="F259" s="87"/>
      <c r="G259" s="87"/>
      <c r="H259" s="87"/>
      <c r="I259" s="88"/>
    </row>
    <row r="260" spans="2:9" x14ac:dyDescent="0.25">
      <c r="B260" s="87"/>
      <c r="C260" s="87"/>
      <c r="D260" s="87"/>
      <c r="E260" s="87"/>
      <c r="F260" s="87"/>
      <c r="G260" s="87"/>
      <c r="H260" s="87"/>
      <c r="I260" s="88"/>
    </row>
    <row r="261" spans="2:9" x14ac:dyDescent="0.25">
      <c r="B261" s="87"/>
      <c r="C261" s="87"/>
      <c r="D261" s="87"/>
      <c r="E261" s="87"/>
      <c r="F261" s="87"/>
      <c r="G261" s="87"/>
      <c r="H261" s="87"/>
      <c r="I261" s="88"/>
    </row>
    <row r="262" spans="2:9" x14ac:dyDescent="0.25">
      <c r="B262" s="87"/>
      <c r="C262" s="87"/>
      <c r="D262" s="87"/>
      <c r="E262" s="87"/>
      <c r="F262" s="87"/>
      <c r="G262" s="87"/>
      <c r="H262" s="87"/>
      <c r="I262" s="88"/>
    </row>
    <row r="263" spans="2:9" x14ac:dyDescent="0.25">
      <c r="B263" s="87"/>
      <c r="C263" s="87"/>
      <c r="D263" s="87"/>
      <c r="E263" s="87"/>
      <c r="F263" s="87"/>
      <c r="G263" s="87"/>
      <c r="H263" s="87"/>
      <c r="I263" s="88"/>
    </row>
    <row r="264" spans="2:9" x14ac:dyDescent="0.25">
      <c r="B264" s="87"/>
      <c r="C264" s="87"/>
      <c r="D264" s="87"/>
      <c r="E264" s="87"/>
      <c r="F264" s="87"/>
      <c r="G264" s="87"/>
      <c r="H264" s="87"/>
      <c r="I264" s="88"/>
    </row>
    <row r="265" spans="2:9" x14ac:dyDescent="0.25">
      <c r="B265" s="87"/>
      <c r="C265" s="87"/>
      <c r="D265" s="87"/>
      <c r="E265" s="87"/>
      <c r="F265" s="87"/>
      <c r="G265" s="87"/>
      <c r="H265" s="87"/>
      <c r="I265" s="88"/>
    </row>
    <row r="266" spans="2:9" x14ac:dyDescent="0.25">
      <c r="B266" s="87"/>
      <c r="C266" s="87"/>
      <c r="D266" s="87"/>
      <c r="E266" s="87"/>
      <c r="F266" s="87"/>
      <c r="G266" s="87"/>
      <c r="H266" s="87"/>
      <c r="I266" s="88"/>
    </row>
    <row r="267" spans="2:9" x14ac:dyDescent="0.25">
      <c r="B267" s="87"/>
      <c r="C267" s="87"/>
      <c r="D267" s="87"/>
      <c r="E267" s="87"/>
      <c r="F267" s="87"/>
      <c r="G267" s="87"/>
      <c r="H267" s="87"/>
      <c r="I267" s="88"/>
    </row>
    <row r="268" spans="2:9" x14ac:dyDescent="0.25">
      <c r="B268" s="87"/>
      <c r="C268" s="87"/>
      <c r="D268" s="87"/>
      <c r="E268" s="87"/>
      <c r="F268" s="87"/>
      <c r="G268" s="87"/>
      <c r="H268" s="87"/>
      <c r="I268" s="88"/>
    </row>
    <row r="269" spans="2:9" x14ac:dyDescent="0.25">
      <c r="B269" s="87"/>
      <c r="C269" s="87"/>
      <c r="D269" s="87"/>
      <c r="E269" s="87"/>
      <c r="F269" s="87"/>
      <c r="G269" s="87"/>
      <c r="H269" s="87"/>
      <c r="I269" s="88"/>
    </row>
    <row r="270" spans="2:9" x14ac:dyDescent="0.25">
      <c r="B270" s="87"/>
      <c r="C270" s="87"/>
      <c r="D270" s="87"/>
      <c r="E270" s="87"/>
      <c r="F270" s="87"/>
      <c r="G270" s="87"/>
      <c r="H270" s="87"/>
      <c r="I270" s="88"/>
    </row>
    <row r="271" spans="2:9" x14ac:dyDescent="0.25">
      <c r="B271" s="87"/>
      <c r="C271" s="87"/>
      <c r="D271" s="87"/>
      <c r="E271" s="87"/>
      <c r="F271" s="87"/>
      <c r="G271" s="87"/>
      <c r="H271" s="87"/>
      <c r="I271" s="88"/>
    </row>
    <row r="272" spans="2:9" x14ac:dyDescent="0.25">
      <c r="B272" s="87"/>
      <c r="C272" s="87"/>
      <c r="D272" s="87"/>
      <c r="E272" s="87"/>
      <c r="F272" s="87"/>
      <c r="G272" s="87"/>
      <c r="H272" s="87"/>
      <c r="I272" s="88"/>
    </row>
    <row r="273" spans="2:9" x14ac:dyDescent="0.25">
      <c r="B273" s="87"/>
      <c r="C273" s="87"/>
      <c r="D273" s="87"/>
      <c r="E273" s="87"/>
      <c r="F273" s="87"/>
      <c r="G273" s="87"/>
      <c r="H273" s="87"/>
      <c r="I273" s="88"/>
    </row>
    <row r="274" spans="2:9" x14ac:dyDescent="0.25">
      <c r="B274" s="87"/>
      <c r="C274" s="87"/>
      <c r="D274" s="87"/>
      <c r="E274" s="87"/>
      <c r="F274" s="87"/>
      <c r="G274" s="87"/>
      <c r="H274" s="87"/>
      <c r="I274" s="88"/>
    </row>
    <row r="275" spans="2:9" x14ac:dyDescent="0.25">
      <c r="B275" s="87"/>
      <c r="C275" s="87"/>
      <c r="D275" s="87"/>
      <c r="E275" s="87"/>
      <c r="F275" s="87"/>
      <c r="G275" s="87"/>
      <c r="H275" s="87"/>
      <c r="I275" s="88"/>
    </row>
    <row r="276" spans="2:9" x14ac:dyDescent="0.25">
      <c r="B276" s="87"/>
      <c r="C276" s="87"/>
      <c r="D276" s="87"/>
      <c r="E276" s="87"/>
      <c r="F276" s="87"/>
      <c r="G276" s="87"/>
      <c r="H276" s="87"/>
      <c r="I276" s="88"/>
    </row>
    <row r="277" spans="2:9" x14ac:dyDescent="0.25">
      <c r="B277" s="87"/>
      <c r="C277" s="87"/>
      <c r="D277" s="87"/>
      <c r="E277" s="87"/>
      <c r="F277" s="87"/>
      <c r="G277" s="87"/>
      <c r="H277" s="87"/>
      <c r="I277" s="88"/>
    </row>
    <row r="278" spans="2:9" x14ac:dyDescent="0.25">
      <c r="B278" s="87"/>
      <c r="C278" s="87"/>
      <c r="D278" s="87"/>
      <c r="E278" s="87"/>
      <c r="F278" s="87"/>
      <c r="G278" s="87"/>
      <c r="H278" s="87"/>
      <c r="I278" s="88"/>
    </row>
    <row r="279" spans="2:9" x14ac:dyDescent="0.25">
      <c r="B279" s="87"/>
      <c r="C279" s="87"/>
      <c r="D279" s="87"/>
      <c r="E279" s="87"/>
      <c r="F279" s="87"/>
      <c r="G279" s="87"/>
      <c r="H279" s="87"/>
      <c r="I279" s="88"/>
    </row>
    <row r="280" spans="2:9" x14ac:dyDescent="0.25">
      <c r="B280" s="87"/>
      <c r="C280" s="87"/>
      <c r="D280" s="87"/>
      <c r="E280" s="87"/>
      <c r="F280" s="87"/>
      <c r="G280" s="87"/>
      <c r="H280" s="87"/>
      <c r="I280" s="88"/>
    </row>
    <row r="281" spans="2:9" x14ac:dyDescent="0.25">
      <c r="B281" s="87"/>
      <c r="C281" s="87"/>
      <c r="D281" s="87"/>
      <c r="E281" s="87"/>
      <c r="F281" s="87"/>
      <c r="G281" s="87"/>
      <c r="H281" s="87"/>
      <c r="I281" s="88"/>
    </row>
    <row r="282" spans="2:9" x14ac:dyDescent="0.25">
      <c r="B282" s="87"/>
      <c r="C282" s="87"/>
      <c r="D282" s="87"/>
      <c r="E282" s="87"/>
      <c r="F282" s="87"/>
      <c r="G282" s="87"/>
      <c r="H282" s="87"/>
      <c r="I282" s="88"/>
    </row>
    <row r="283" spans="2:9" x14ac:dyDescent="0.25">
      <c r="B283" s="87"/>
      <c r="C283" s="87"/>
      <c r="D283" s="87"/>
      <c r="E283" s="87"/>
      <c r="F283" s="87"/>
      <c r="G283" s="87"/>
      <c r="H283" s="87"/>
      <c r="I283" s="88"/>
    </row>
    <row r="284" spans="2:9" x14ac:dyDescent="0.25">
      <c r="B284" s="87"/>
      <c r="C284" s="87"/>
      <c r="D284" s="87"/>
      <c r="E284" s="87"/>
      <c r="F284" s="87"/>
      <c r="G284" s="87"/>
      <c r="H284" s="87"/>
      <c r="I284" s="88"/>
    </row>
    <row r="285" spans="2:9" x14ac:dyDescent="0.25">
      <c r="B285" s="87"/>
      <c r="C285" s="87"/>
      <c r="D285" s="87"/>
      <c r="E285" s="87"/>
      <c r="F285" s="87"/>
      <c r="G285" s="87"/>
      <c r="H285" s="87"/>
      <c r="I285" s="88"/>
    </row>
    <row r="286" spans="2:9" x14ac:dyDescent="0.25">
      <c r="B286" s="87"/>
      <c r="C286" s="87"/>
      <c r="D286" s="87"/>
      <c r="E286" s="87"/>
      <c r="F286" s="87"/>
      <c r="G286" s="87"/>
      <c r="H286" s="87"/>
      <c r="I286" s="88"/>
    </row>
    <row r="287" spans="2:9" x14ac:dyDescent="0.25">
      <c r="B287" s="87"/>
      <c r="C287" s="87"/>
      <c r="D287" s="87"/>
      <c r="E287" s="87"/>
      <c r="F287" s="87"/>
      <c r="G287" s="87"/>
      <c r="H287" s="87"/>
      <c r="I287" s="88"/>
    </row>
    <row r="288" spans="2:9" x14ac:dyDescent="0.25">
      <c r="B288" s="87"/>
      <c r="C288" s="87"/>
      <c r="D288" s="87"/>
      <c r="E288" s="87"/>
      <c r="F288" s="87"/>
      <c r="G288" s="87"/>
      <c r="H288" s="87"/>
      <c r="I288" s="88"/>
    </row>
    <row r="289" spans="2:9" x14ac:dyDescent="0.25">
      <c r="B289" s="87"/>
      <c r="C289" s="87"/>
      <c r="D289" s="87"/>
      <c r="E289" s="87"/>
      <c r="F289" s="87"/>
      <c r="G289" s="87"/>
      <c r="H289" s="87"/>
      <c r="I289" s="88"/>
    </row>
    <row r="290" spans="2:9" x14ac:dyDescent="0.25">
      <c r="B290" s="87"/>
      <c r="C290" s="87"/>
      <c r="D290" s="87"/>
      <c r="E290" s="87"/>
      <c r="F290" s="87"/>
      <c r="G290" s="87"/>
      <c r="H290" s="87"/>
      <c r="I290" s="88"/>
    </row>
    <row r="291" spans="2:9" x14ac:dyDescent="0.25">
      <c r="B291" s="87"/>
      <c r="C291" s="87"/>
      <c r="D291" s="87"/>
      <c r="E291" s="87"/>
      <c r="F291" s="87"/>
      <c r="G291" s="87"/>
      <c r="H291" s="87"/>
      <c r="I291" s="88"/>
    </row>
    <row r="292" spans="2:9" x14ac:dyDescent="0.25">
      <c r="B292" s="87"/>
      <c r="C292" s="87"/>
      <c r="D292" s="87"/>
      <c r="E292" s="87"/>
      <c r="F292" s="87"/>
      <c r="G292" s="87"/>
      <c r="H292" s="87"/>
      <c r="I292" s="88"/>
    </row>
    <row r="293" spans="2:9" x14ac:dyDescent="0.25">
      <c r="B293" s="87"/>
      <c r="C293" s="87"/>
      <c r="D293" s="87"/>
      <c r="E293" s="87"/>
      <c r="F293" s="87"/>
      <c r="G293" s="87"/>
      <c r="H293" s="87"/>
      <c r="I293" s="88"/>
    </row>
    <row r="294" spans="2:9" x14ac:dyDescent="0.25">
      <c r="B294" s="87"/>
      <c r="C294" s="87"/>
      <c r="D294" s="87"/>
      <c r="E294" s="87"/>
      <c r="F294" s="87"/>
      <c r="G294" s="87"/>
      <c r="H294" s="87"/>
      <c r="I294" s="88"/>
    </row>
    <row r="295" spans="2:9" x14ac:dyDescent="0.25">
      <c r="B295" s="87"/>
      <c r="C295" s="87"/>
      <c r="D295" s="87"/>
      <c r="E295" s="87"/>
      <c r="F295" s="87"/>
      <c r="G295" s="87"/>
      <c r="H295" s="87"/>
      <c r="I295" s="88"/>
    </row>
    <row r="296" spans="2:9" x14ac:dyDescent="0.25">
      <c r="B296" s="87"/>
      <c r="C296" s="87"/>
      <c r="D296" s="87"/>
      <c r="E296" s="87"/>
      <c r="F296" s="87"/>
      <c r="G296" s="87"/>
      <c r="H296" s="87"/>
      <c r="I296" s="88"/>
    </row>
    <row r="297" spans="2:9" x14ac:dyDescent="0.25">
      <c r="B297" s="87"/>
      <c r="C297" s="87"/>
      <c r="D297" s="87"/>
      <c r="E297" s="87"/>
      <c r="F297" s="87"/>
      <c r="G297" s="87"/>
      <c r="H297" s="87"/>
      <c r="I297" s="88"/>
    </row>
    <row r="298" spans="2:9" x14ac:dyDescent="0.25">
      <c r="B298" s="87"/>
      <c r="C298" s="87"/>
      <c r="D298" s="87"/>
      <c r="E298" s="87"/>
      <c r="F298" s="87"/>
      <c r="G298" s="87"/>
      <c r="H298" s="87"/>
      <c r="I298" s="88"/>
    </row>
    <row r="299" spans="2:9" x14ac:dyDescent="0.25">
      <c r="B299" s="87"/>
      <c r="C299" s="87"/>
      <c r="D299" s="87"/>
      <c r="E299" s="87"/>
      <c r="F299" s="87"/>
      <c r="G299" s="87"/>
      <c r="H299" s="87"/>
      <c r="I299" s="88"/>
    </row>
    <row r="300" spans="2:9" x14ac:dyDescent="0.25">
      <c r="B300" s="87"/>
      <c r="C300" s="87"/>
      <c r="D300" s="87"/>
      <c r="E300" s="87"/>
      <c r="F300" s="87"/>
      <c r="G300" s="87"/>
      <c r="H300" s="87"/>
      <c r="I300" s="88"/>
    </row>
    <row r="301" spans="2:9" x14ac:dyDescent="0.25">
      <c r="B301" s="87"/>
      <c r="C301" s="87"/>
      <c r="D301" s="87"/>
      <c r="E301" s="87"/>
      <c r="F301" s="87"/>
      <c r="G301" s="87"/>
      <c r="H301" s="87"/>
      <c r="I301" s="88"/>
    </row>
    <row r="302" spans="2:9" x14ac:dyDescent="0.25">
      <c r="B302" s="87"/>
      <c r="C302" s="87"/>
      <c r="D302" s="87"/>
      <c r="E302" s="87"/>
      <c r="F302" s="87"/>
      <c r="G302" s="87"/>
      <c r="H302" s="87"/>
      <c r="I302" s="88"/>
    </row>
    <row r="303" spans="2:9" x14ac:dyDescent="0.25">
      <c r="B303" s="87"/>
      <c r="C303" s="87"/>
      <c r="D303" s="87"/>
      <c r="E303" s="87"/>
      <c r="F303" s="87"/>
      <c r="G303" s="87"/>
      <c r="H303" s="87"/>
      <c r="I303" s="88"/>
    </row>
    <row r="304" spans="2:9" x14ac:dyDescent="0.25">
      <c r="B304" s="87"/>
      <c r="C304" s="87"/>
      <c r="D304" s="87"/>
      <c r="E304" s="87"/>
      <c r="F304" s="87"/>
      <c r="G304" s="87"/>
      <c r="H304" s="87"/>
      <c r="I304" s="88"/>
    </row>
    <row r="305" spans="2:9" x14ac:dyDescent="0.25">
      <c r="B305" s="87"/>
      <c r="C305" s="87"/>
      <c r="D305" s="87"/>
      <c r="E305" s="87"/>
      <c r="F305" s="87"/>
      <c r="G305" s="87"/>
      <c r="H305" s="87"/>
      <c r="I305" s="88"/>
    </row>
    <row r="306" spans="2:9" x14ac:dyDescent="0.25">
      <c r="B306" s="87"/>
      <c r="C306" s="87"/>
      <c r="D306" s="87"/>
      <c r="E306" s="87"/>
      <c r="F306" s="87"/>
      <c r="G306" s="87"/>
      <c r="H306" s="87"/>
      <c r="I306" s="88"/>
    </row>
    <row r="307" spans="2:9" x14ac:dyDescent="0.25">
      <c r="B307" s="87"/>
      <c r="C307" s="87"/>
      <c r="D307" s="87"/>
      <c r="E307" s="87"/>
      <c r="F307" s="87"/>
      <c r="G307" s="87"/>
      <c r="H307" s="87"/>
      <c r="I307" s="88"/>
    </row>
    <row r="308" spans="2:9" x14ac:dyDescent="0.25">
      <c r="B308" s="87"/>
      <c r="C308" s="87"/>
      <c r="D308" s="87"/>
      <c r="E308" s="87"/>
      <c r="F308" s="87"/>
      <c r="G308" s="87"/>
      <c r="H308" s="87"/>
      <c r="I308" s="88"/>
    </row>
    <row r="309" spans="2:9" x14ac:dyDescent="0.25">
      <c r="B309" s="87"/>
      <c r="C309" s="87"/>
      <c r="D309" s="87"/>
      <c r="E309" s="87"/>
      <c r="F309" s="87"/>
      <c r="G309" s="87"/>
      <c r="H309" s="87"/>
      <c r="I309" s="88"/>
    </row>
    <row r="310" spans="2:9" x14ac:dyDescent="0.25">
      <c r="B310" s="87"/>
      <c r="C310" s="87"/>
      <c r="D310" s="87"/>
      <c r="E310" s="87"/>
      <c r="F310" s="87"/>
      <c r="G310" s="87"/>
      <c r="H310" s="87"/>
      <c r="I310" s="88"/>
    </row>
    <row r="311" spans="2:9" x14ac:dyDescent="0.25">
      <c r="B311" s="87"/>
      <c r="C311" s="87"/>
      <c r="D311" s="87"/>
      <c r="E311" s="87"/>
      <c r="F311" s="87"/>
      <c r="G311" s="87"/>
      <c r="H311" s="87"/>
      <c r="I311" s="88"/>
    </row>
    <row r="312" spans="2:9" x14ac:dyDescent="0.25">
      <c r="B312" s="87"/>
      <c r="C312" s="87"/>
      <c r="D312" s="87"/>
      <c r="E312" s="87"/>
      <c r="F312" s="87"/>
      <c r="G312" s="87"/>
      <c r="H312" s="87"/>
      <c r="I312" s="88"/>
    </row>
    <row r="313" spans="2:9" x14ac:dyDescent="0.25">
      <c r="B313" s="87"/>
      <c r="C313" s="87"/>
      <c r="D313" s="87"/>
      <c r="E313" s="87"/>
      <c r="F313" s="87"/>
      <c r="G313" s="87"/>
      <c r="H313" s="87"/>
      <c r="I313" s="88"/>
    </row>
    <row r="314" spans="2:9" x14ac:dyDescent="0.25">
      <c r="B314" s="87"/>
      <c r="C314" s="87"/>
      <c r="D314" s="87"/>
      <c r="E314" s="87"/>
      <c r="F314" s="87"/>
      <c r="G314" s="87"/>
      <c r="H314" s="87"/>
      <c r="I314" s="88"/>
    </row>
    <row r="315" spans="2:9" x14ac:dyDescent="0.25">
      <c r="B315" s="87"/>
      <c r="C315" s="87"/>
      <c r="D315" s="87"/>
      <c r="E315" s="87"/>
      <c r="F315" s="87"/>
      <c r="G315" s="87"/>
      <c r="H315" s="87"/>
      <c r="I315" s="88"/>
    </row>
    <row r="316" spans="2:9" x14ac:dyDescent="0.25">
      <c r="B316" s="87"/>
      <c r="C316" s="87"/>
      <c r="D316" s="87"/>
      <c r="E316" s="87"/>
      <c r="F316" s="87"/>
      <c r="G316" s="87"/>
      <c r="H316" s="87"/>
      <c r="I316" s="88"/>
    </row>
    <row r="317" spans="2:9" x14ac:dyDescent="0.25">
      <c r="B317" s="87"/>
      <c r="C317" s="87"/>
      <c r="D317" s="87"/>
      <c r="E317" s="87"/>
      <c r="F317" s="87"/>
      <c r="G317" s="87"/>
      <c r="H317" s="87"/>
      <c r="I317" s="88"/>
    </row>
    <row r="318" spans="2:9" x14ac:dyDescent="0.25">
      <c r="B318" s="87"/>
      <c r="C318" s="87"/>
      <c r="D318" s="87"/>
      <c r="E318" s="87"/>
      <c r="F318" s="87"/>
      <c r="G318" s="87"/>
      <c r="H318" s="87"/>
      <c r="I318" s="88"/>
    </row>
    <row r="319" spans="2:9" x14ac:dyDescent="0.25">
      <c r="B319" s="87"/>
      <c r="C319" s="87"/>
      <c r="D319" s="87"/>
      <c r="E319" s="87"/>
      <c r="F319" s="87"/>
      <c r="G319" s="87"/>
      <c r="H319" s="87"/>
      <c r="I319" s="88"/>
    </row>
    <row r="320" spans="2:9" x14ac:dyDescent="0.25">
      <c r="B320" s="87"/>
      <c r="C320" s="87"/>
      <c r="D320" s="87"/>
      <c r="E320" s="87"/>
      <c r="F320" s="87"/>
      <c r="G320" s="87"/>
      <c r="H320" s="87"/>
      <c r="I320" s="88"/>
    </row>
    <row r="321" spans="2:9" x14ac:dyDescent="0.25">
      <c r="B321" s="87"/>
      <c r="C321" s="87"/>
      <c r="D321" s="87"/>
      <c r="E321" s="87"/>
      <c r="F321" s="87"/>
      <c r="G321" s="87"/>
      <c r="H321" s="87"/>
      <c r="I321" s="88"/>
    </row>
    <row r="322" spans="2:9" x14ac:dyDescent="0.25">
      <c r="B322" s="87"/>
      <c r="C322" s="87"/>
      <c r="D322" s="87"/>
      <c r="E322" s="87"/>
      <c r="F322" s="87"/>
      <c r="G322" s="87"/>
      <c r="H322" s="87"/>
      <c r="I322" s="88"/>
    </row>
    <row r="323" spans="2:9" x14ac:dyDescent="0.25">
      <c r="B323" s="87"/>
      <c r="C323" s="87"/>
      <c r="D323" s="87"/>
      <c r="E323" s="87"/>
      <c r="F323" s="87"/>
      <c r="G323" s="87"/>
      <c r="H323" s="87"/>
      <c r="I323" s="88"/>
    </row>
    <row r="324" spans="2:9" x14ac:dyDescent="0.25">
      <c r="B324" s="87"/>
      <c r="C324" s="87"/>
      <c r="D324" s="87"/>
      <c r="E324" s="87"/>
      <c r="F324" s="87"/>
      <c r="G324" s="87"/>
      <c r="H324" s="87"/>
      <c r="I324" s="88"/>
    </row>
    <row r="325" spans="2:9" x14ac:dyDescent="0.25">
      <c r="B325" s="87"/>
      <c r="C325" s="87"/>
      <c r="D325" s="87"/>
      <c r="E325" s="87"/>
      <c r="F325" s="87"/>
      <c r="G325" s="87"/>
      <c r="H325" s="87"/>
      <c r="I325" s="88"/>
    </row>
    <row r="326" spans="2:9" x14ac:dyDescent="0.25">
      <c r="B326" s="87"/>
      <c r="C326" s="87"/>
      <c r="D326" s="87"/>
      <c r="E326" s="87"/>
      <c r="F326" s="87"/>
      <c r="G326" s="87"/>
      <c r="H326" s="87"/>
      <c r="I326" s="88"/>
    </row>
    <row r="327" spans="2:9" x14ac:dyDescent="0.25">
      <c r="B327" s="87"/>
      <c r="C327" s="87"/>
      <c r="D327" s="87"/>
      <c r="E327" s="87"/>
      <c r="F327" s="87"/>
      <c r="G327" s="87"/>
      <c r="H327" s="87"/>
      <c r="I327" s="88"/>
    </row>
    <row r="328" spans="2:9" x14ac:dyDescent="0.25">
      <c r="B328" s="87"/>
      <c r="C328" s="87"/>
      <c r="D328" s="87"/>
      <c r="E328" s="87"/>
      <c r="F328" s="87"/>
      <c r="G328" s="87"/>
      <c r="H328" s="87"/>
      <c r="I328" s="88"/>
    </row>
    <row r="329" spans="2:9" x14ac:dyDescent="0.25">
      <c r="B329" s="87"/>
      <c r="C329" s="87"/>
      <c r="D329" s="87"/>
      <c r="E329" s="87"/>
      <c r="F329" s="87"/>
      <c r="G329" s="87"/>
      <c r="H329" s="87"/>
      <c r="I329" s="88"/>
    </row>
    <row r="330" spans="2:9" x14ac:dyDescent="0.25">
      <c r="B330" s="87"/>
      <c r="C330" s="87"/>
      <c r="D330" s="87"/>
      <c r="E330" s="87"/>
      <c r="F330" s="87"/>
      <c r="G330" s="87"/>
      <c r="H330" s="87"/>
      <c r="I330" s="88"/>
    </row>
    <row r="331" spans="2:9" x14ac:dyDescent="0.25">
      <c r="B331" s="87"/>
      <c r="C331" s="87"/>
      <c r="D331" s="87"/>
      <c r="E331" s="87"/>
      <c r="F331" s="87"/>
      <c r="G331" s="87"/>
      <c r="H331" s="87"/>
      <c r="I331" s="88"/>
    </row>
    <row r="332" spans="2:9" x14ac:dyDescent="0.25">
      <c r="B332" s="87"/>
      <c r="C332" s="87"/>
      <c r="D332" s="87"/>
      <c r="E332" s="87"/>
      <c r="F332" s="87"/>
      <c r="G332" s="87"/>
      <c r="H332" s="87"/>
      <c r="I332" s="88"/>
    </row>
    <row r="333" spans="2:9" x14ac:dyDescent="0.25">
      <c r="B333" s="87"/>
      <c r="C333" s="87"/>
      <c r="D333" s="87"/>
      <c r="E333" s="87"/>
      <c r="F333" s="87"/>
      <c r="G333" s="87"/>
      <c r="H333" s="87"/>
      <c r="I333" s="88"/>
    </row>
    <row r="334" spans="2:9" x14ac:dyDescent="0.25">
      <c r="B334" s="87"/>
      <c r="C334" s="87"/>
      <c r="D334" s="87"/>
      <c r="E334" s="87"/>
      <c r="F334" s="87"/>
      <c r="G334" s="87"/>
      <c r="H334" s="87"/>
      <c r="I334" s="88"/>
    </row>
    <row r="335" spans="2:9" x14ac:dyDescent="0.25">
      <c r="B335" s="87"/>
      <c r="C335" s="87"/>
      <c r="D335" s="87"/>
      <c r="E335" s="87"/>
      <c r="F335" s="87"/>
      <c r="G335" s="87"/>
      <c r="H335" s="87"/>
      <c r="I335" s="88"/>
    </row>
    <row r="336" spans="2:9" x14ac:dyDescent="0.25">
      <c r="B336" s="87"/>
      <c r="C336" s="87"/>
      <c r="D336" s="87"/>
      <c r="E336" s="87"/>
      <c r="F336" s="87"/>
      <c r="G336" s="87"/>
      <c r="H336" s="87"/>
      <c r="I336" s="88"/>
    </row>
    <row r="337" spans="2:9" x14ac:dyDescent="0.25">
      <c r="B337" s="87"/>
      <c r="C337" s="87"/>
      <c r="D337" s="87"/>
      <c r="E337" s="87"/>
      <c r="F337" s="87"/>
      <c r="G337" s="87"/>
      <c r="H337" s="87"/>
      <c r="I337" s="88"/>
    </row>
    <row r="338" spans="2:9" x14ac:dyDescent="0.25">
      <c r="B338" s="87"/>
      <c r="C338" s="87"/>
      <c r="D338" s="87"/>
      <c r="E338" s="87"/>
      <c r="F338" s="87"/>
      <c r="G338" s="87"/>
      <c r="H338" s="87"/>
      <c r="I338" s="88"/>
    </row>
    <row r="339" spans="2:9" x14ac:dyDescent="0.25">
      <c r="B339" s="87"/>
      <c r="C339" s="87"/>
      <c r="D339" s="87"/>
      <c r="E339" s="87"/>
      <c r="F339" s="87"/>
      <c r="G339" s="87"/>
      <c r="H339" s="87"/>
      <c r="I339" s="88"/>
    </row>
    <row r="340" spans="2:9" x14ac:dyDescent="0.25">
      <c r="B340" s="87"/>
      <c r="C340" s="87"/>
      <c r="D340" s="87"/>
      <c r="E340" s="87"/>
      <c r="F340" s="87"/>
      <c r="G340" s="87"/>
      <c r="H340" s="87"/>
      <c r="I340" s="88"/>
    </row>
    <row r="341" spans="2:9" x14ac:dyDescent="0.25">
      <c r="B341" s="87"/>
      <c r="C341" s="87"/>
      <c r="D341" s="87"/>
      <c r="E341" s="87"/>
      <c r="F341" s="87"/>
      <c r="G341" s="87"/>
      <c r="H341" s="87"/>
      <c r="I341" s="88"/>
    </row>
    <row r="342" spans="2:9" x14ac:dyDescent="0.25">
      <c r="B342" s="87"/>
      <c r="C342" s="87"/>
      <c r="D342" s="87"/>
      <c r="E342" s="87"/>
      <c r="F342" s="87"/>
      <c r="G342" s="87"/>
      <c r="H342" s="87"/>
      <c r="I342" s="88"/>
    </row>
    <row r="343" spans="2:9" x14ac:dyDescent="0.25">
      <c r="B343" s="87"/>
      <c r="C343" s="87"/>
      <c r="D343" s="87"/>
      <c r="E343" s="87"/>
      <c r="F343" s="87"/>
      <c r="G343" s="87"/>
      <c r="H343" s="87"/>
      <c r="I343" s="88"/>
    </row>
    <row r="344" spans="2:9" x14ac:dyDescent="0.25">
      <c r="B344" s="87"/>
      <c r="C344" s="87"/>
      <c r="D344" s="87"/>
      <c r="E344" s="87"/>
      <c r="F344" s="87"/>
      <c r="G344" s="87"/>
      <c r="H344" s="87"/>
      <c r="I344" s="88"/>
    </row>
    <row r="345" spans="2:9" x14ac:dyDescent="0.25">
      <c r="B345" s="87"/>
      <c r="C345" s="87"/>
      <c r="D345" s="87"/>
      <c r="E345" s="87"/>
      <c r="F345" s="87"/>
      <c r="G345" s="87"/>
      <c r="H345" s="87"/>
      <c r="I345" s="88"/>
    </row>
    <row r="346" spans="2:9" x14ac:dyDescent="0.25">
      <c r="B346" s="87"/>
      <c r="C346" s="87"/>
      <c r="D346" s="87"/>
      <c r="E346" s="87"/>
      <c r="F346" s="87"/>
      <c r="G346" s="87"/>
      <c r="H346" s="87"/>
      <c r="I346" s="88"/>
    </row>
    <row r="347" spans="2:9" x14ac:dyDescent="0.25">
      <c r="B347" s="87"/>
      <c r="C347" s="87"/>
      <c r="D347" s="87"/>
      <c r="E347" s="87"/>
      <c r="F347" s="87"/>
      <c r="G347" s="87"/>
      <c r="H347" s="87"/>
      <c r="I347" s="88"/>
    </row>
    <row r="348" spans="2:9" x14ac:dyDescent="0.25">
      <c r="B348" s="87"/>
      <c r="C348" s="87"/>
      <c r="D348" s="87"/>
      <c r="E348" s="87"/>
      <c r="F348" s="87"/>
      <c r="G348" s="87"/>
      <c r="H348" s="87"/>
      <c r="I348" s="88"/>
    </row>
    <row r="349" spans="2:9" x14ac:dyDescent="0.25">
      <c r="B349" s="87"/>
      <c r="C349" s="87"/>
      <c r="D349" s="87"/>
      <c r="E349" s="87"/>
      <c r="F349" s="87"/>
      <c r="G349" s="87"/>
      <c r="H349" s="87"/>
      <c r="I349" s="88"/>
    </row>
    <row r="350" spans="2:9" x14ac:dyDescent="0.25">
      <c r="B350" s="87"/>
      <c r="C350" s="87"/>
      <c r="D350" s="87"/>
      <c r="E350" s="87"/>
      <c r="F350" s="87"/>
      <c r="G350" s="87"/>
      <c r="H350" s="87"/>
      <c r="I350" s="88"/>
    </row>
    <row r="351" spans="2:9" x14ac:dyDescent="0.25">
      <c r="B351" s="87"/>
      <c r="C351" s="87"/>
      <c r="D351" s="87"/>
      <c r="E351" s="87"/>
      <c r="F351" s="87"/>
      <c r="G351" s="87"/>
      <c r="H351" s="87"/>
      <c r="I351" s="88"/>
    </row>
    <row r="352" spans="2:9" x14ac:dyDescent="0.25">
      <c r="B352" s="87"/>
      <c r="C352" s="87"/>
      <c r="D352" s="87"/>
      <c r="E352" s="87"/>
      <c r="F352" s="87"/>
      <c r="G352" s="87"/>
      <c r="H352" s="87"/>
      <c r="I352" s="88"/>
    </row>
    <row r="353" spans="2:9" x14ac:dyDescent="0.25">
      <c r="B353" s="87"/>
      <c r="C353" s="87"/>
      <c r="D353" s="87"/>
      <c r="E353" s="87"/>
      <c r="F353" s="87"/>
      <c r="G353" s="87"/>
      <c r="H353" s="87"/>
      <c r="I353" s="88"/>
    </row>
    <row r="354" spans="2:9" x14ac:dyDescent="0.25">
      <c r="B354" s="87"/>
      <c r="C354" s="87"/>
      <c r="D354" s="87"/>
      <c r="E354" s="87"/>
      <c r="F354" s="87"/>
      <c r="G354" s="87"/>
      <c r="H354" s="87"/>
      <c r="I354" s="88"/>
    </row>
    <row r="355" spans="2:9" x14ac:dyDescent="0.25">
      <c r="B355" s="87"/>
      <c r="C355" s="87"/>
      <c r="D355" s="87"/>
      <c r="E355" s="87"/>
      <c r="F355" s="87"/>
      <c r="G355" s="87"/>
      <c r="H355" s="87"/>
      <c r="I355" s="88"/>
    </row>
    <row r="356" spans="2:9" x14ac:dyDescent="0.25">
      <c r="B356" s="87"/>
      <c r="C356" s="87"/>
      <c r="D356" s="87"/>
      <c r="E356" s="87"/>
      <c r="F356" s="87"/>
      <c r="G356" s="87"/>
      <c r="H356" s="87"/>
      <c r="I356" s="88"/>
    </row>
    <row r="357" spans="2:9" x14ac:dyDescent="0.25">
      <c r="B357" s="87"/>
      <c r="C357" s="87"/>
      <c r="D357" s="87"/>
      <c r="E357" s="87"/>
      <c r="F357" s="87"/>
      <c r="G357" s="87"/>
      <c r="H357" s="87"/>
      <c r="I357" s="88"/>
    </row>
    <row r="358" spans="2:9" x14ac:dyDescent="0.25">
      <c r="B358" s="87"/>
      <c r="C358" s="87"/>
      <c r="D358" s="87"/>
      <c r="E358" s="87"/>
      <c r="F358" s="87"/>
      <c r="G358" s="87"/>
      <c r="H358" s="87"/>
      <c r="I358" s="88"/>
    </row>
    <row r="359" spans="2:9" x14ac:dyDescent="0.25">
      <c r="B359" s="87"/>
      <c r="C359" s="87"/>
      <c r="D359" s="87"/>
      <c r="E359" s="87"/>
      <c r="F359" s="87"/>
      <c r="G359" s="87"/>
      <c r="H359" s="87"/>
      <c r="I359" s="88"/>
    </row>
    <row r="360" spans="2:9" x14ac:dyDescent="0.25">
      <c r="B360" s="87"/>
      <c r="C360" s="87"/>
      <c r="D360" s="87"/>
      <c r="E360" s="87"/>
      <c r="F360" s="87"/>
      <c r="G360" s="87"/>
      <c r="H360" s="87"/>
      <c r="I360" s="88"/>
    </row>
    <row r="361" spans="2:9" x14ac:dyDescent="0.25">
      <c r="B361" s="87"/>
      <c r="C361" s="87"/>
      <c r="D361" s="87"/>
      <c r="E361" s="87"/>
      <c r="F361" s="87"/>
      <c r="G361" s="87"/>
      <c r="H361" s="87"/>
      <c r="I361" s="88"/>
    </row>
    <row r="362" spans="2:9" x14ac:dyDescent="0.25">
      <c r="B362" s="87"/>
      <c r="C362" s="87"/>
      <c r="D362" s="87"/>
      <c r="E362" s="87"/>
      <c r="F362" s="87"/>
      <c r="G362" s="87"/>
      <c r="H362" s="87"/>
      <c r="I362" s="88"/>
    </row>
    <row r="363" spans="2:9" x14ac:dyDescent="0.25">
      <c r="B363" s="87"/>
      <c r="C363" s="87"/>
      <c r="D363" s="87"/>
      <c r="E363" s="87"/>
      <c r="F363" s="87"/>
      <c r="G363" s="87"/>
      <c r="H363" s="87"/>
      <c r="I363" s="88"/>
    </row>
    <row r="364" spans="2:9" x14ac:dyDescent="0.25">
      <c r="B364" s="87"/>
      <c r="C364" s="87"/>
      <c r="D364" s="87"/>
      <c r="E364" s="87"/>
      <c r="F364" s="87"/>
      <c r="G364" s="87"/>
      <c r="H364" s="87"/>
      <c r="I364" s="88"/>
    </row>
    <row r="365" spans="2:9" x14ac:dyDescent="0.25">
      <c r="B365" s="87"/>
      <c r="C365" s="87"/>
      <c r="D365" s="87"/>
      <c r="E365" s="87"/>
      <c r="F365" s="87"/>
      <c r="G365" s="87"/>
      <c r="H365" s="87"/>
      <c r="I365" s="88"/>
    </row>
    <row r="366" spans="2:9" x14ac:dyDescent="0.25">
      <c r="B366" s="87"/>
      <c r="C366" s="87"/>
      <c r="D366" s="87"/>
      <c r="E366" s="87"/>
      <c r="F366" s="87"/>
      <c r="G366" s="87"/>
      <c r="H366" s="87"/>
      <c r="I366" s="88"/>
    </row>
    <row r="367" spans="2:9" x14ac:dyDescent="0.25">
      <c r="B367" s="87"/>
      <c r="C367" s="87"/>
      <c r="D367" s="87"/>
      <c r="E367" s="87"/>
      <c r="F367" s="87"/>
      <c r="G367" s="87"/>
      <c r="H367" s="87"/>
      <c r="I367" s="88"/>
    </row>
    <row r="368" spans="2:9" x14ac:dyDescent="0.25">
      <c r="B368" s="87"/>
      <c r="C368" s="87"/>
      <c r="D368" s="87"/>
      <c r="E368" s="87"/>
      <c r="F368" s="87"/>
      <c r="G368" s="87"/>
      <c r="H368" s="87"/>
      <c r="I368" s="88"/>
    </row>
    <row r="369" spans="2:9" x14ac:dyDescent="0.25">
      <c r="B369" s="87"/>
      <c r="C369" s="87"/>
      <c r="D369" s="87"/>
      <c r="E369" s="87"/>
      <c r="F369" s="87"/>
      <c r="G369" s="87"/>
      <c r="H369" s="87"/>
      <c r="I369" s="88"/>
    </row>
    <row r="370" spans="2:9" x14ac:dyDescent="0.25">
      <c r="B370" s="87"/>
      <c r="C370" s="87"/>
      <c r="D370" s="87"/>
      <c r="E370" s="87"/>
      <c r="F370" s="87"/>
      <c r="G370" s="87"/>
      <c r="H370" s="87"/>
      <c r="I370" s="88"/>
    </row>
    <row r="371" spans="2:9" x14ac:dyDescent="0.25">
      <c r="B371" s="87"/>
      <c r="C371" s="87"/>
      <c r="D371" s="87"/>
      <c r="E371" s="87"/>
      <c r="F371" s="87"/>
      <c r="G371" s="87"/>
      <c r="H371" s="87"/>
      <c r="I371" s="88"/>
    </row>
    <row r="372" spans="2:9" x14ac:dyDescent="0.25">
      <c r="B372" s="87"/>
      <c r="C372" s="87"/>
      <c r="D372" s="87"/>
      <c r="E372" s="87"/>
      <c r="F372" s="87"/>
      <c r="G372" s="87"/>
      <c r="H372" s="87"/>
      <c r="I372" s="88"/>
    </row>
    <row r="373" spans="2:9" x14ac:dyDescent="0.25">
      <c r="B373" s="87"/>
      <c r="C373" s="87"/>
      <c r="D373" s="87"/>
      <c r="E373" s="87"/>
      <c r="F373" s="87"/>
      <c r="G373" s="87"/>
      <c r="H373" s="87"/>
      <c r="I373" s="88"/>
    </row>
    <row r="374" spans="2:9" x14ac:dyDescent="0.25">
      <c r="B374" s="87"/>
      <c r="C374" s="87"/>
      <c r="D374" s="87"/>
      <c r="E374" s="87"/>
      <c r="F374" s="87"/>
      <c r="G374" s="87"/>
      <c r="H374" s="87"/>
      <c r="I374" s="88"/>
    </row>
    <row r="375" spans="2:9" x14ac:dyDescent="0.25">
      <c r="B375" s="87"/>
      <c r="C375" s="87"/>
      <c r="D375" s="87"/>
      <c r="E375" s="87"/>
      <c r="F375" s="87"/>
      <c r="G375" s="87"/>
      <c r="H375" s="87"/>
      <c r="I375" s="88"/>
    </row>
    <row r="376" spans="2:9" x14ac:dyDescent="0.25">
      <c r="B376" s="87"/>
      <c r="C376" s="87"/>
      <c r="D376" s="87"/>
      <c r="E376" s="87"/>
      <c r="F376" s="87"/>
      <c r="G376" s="87"/>
      <c r="H376" s="87"/>
      <c r="I376" s="88"/>
    </row>
    <row r="377" spans="2:9" x14ac:dyDescent="0.25">
      <c r="B377" s="87"/>
      <c r="C377" s="87"/>
      <c r="D377" s="87"/>
      <c r="E377" s="87"/>
      <c r="F377" s="87"/>
      <c r="G377" s="87"/>
      <c r="H377" s="87"/>
      <c r="I377" s="88"/>
    </row>
    <row r="378" spans="2:9" x14ac:dyDescent="0.25">
      <c r="B378" s="87"/>
      <c r="C378" s="87"/>
      <c r="D378" s="87"/>
      <c r="E378" s="87"/>
      <c r="F378" s="87"/>
      <c r="G378" s="87"/>
      <c r="H378" s="87"/>
      <c r="I378" s="88"/>
    </row>
    <row r="379" spans="2:9" x14ac:dyDescent="0.25">
      <c r="B379" s="87"/>
      <c r="C379" s="87"/>
      <c r="D379" s="87"/>
      <c r="E379" s="87"/>
      <c r="F379" s="87"/>
      <c r="G379" s="87"/>
      <c r="H379" s="87"/>
      <c r="I379" s="88"/>
    </row>
    <row r="380" spans="2:9" x14ac:dyDescent="0.25">
      <c r="B380" s="87"/>
      <c r="C380" s="87"/>
      <c r="D380" s="87"/>
      <c r="E380" s="87"/>
      <c r="F380" s="87"/>
      <c r="G380" s="87"/>
      <c r="H380" s="87"/>
      <c r="I380" s="88"/>
    </row>
    <row r="381" spans="2:9" x14ac:dyDescent="0.25">
      <c r="B381" s="87"/>
      <c r="C381" s="87"/>
      <c r="D381" s="87"/>
      <c r="E381" s="87"/>
      <c r="F381" s="87"/>
      <c r="G381" s="87"/>
      <c r="H381" s="87"/>
      <c r="I381" s="88"/>
    </row>
    <row r="382" spans="2:9" x14ac:dyDescent="0.25">
      <c r="B382" s="88"/>
      <c r="C382" s="88"/>
      <c r="D382" s="88"/>
      <c r="E382" s="90"/>
      <c r="F382" s="88"/>
      <c r="G382" s="88"/>
      <c r="H382" s="87"/>
    </row>
    <row r="383" spans="2:9" x14ac:dyDescent="0.25">
      <c r="B383" s="88"/>
      <c r="C383" s="88"/>
      <c r="D383" s="88"/>
      <c r="E383" s="90"/>
      <c r="F383" s="88"/>
      <c r="G383" s="88"/>
      <c r="H383" s="87"/>
    </row>
    <row r="384" spans="2:9" x14ac:dyDescent="0.25">
      <c r="B384" s="88"/>
      <c r="C384" s="88"/>
      <c r="D384" s="88"/>
      <c r="E384" s="90"/>
      <c r="F384" s="88"/>
      <c r="G384" s="88"/>
      <c r="H384" s="87"/>
    </row>
    <row r="385" spans="2:8" x14ac:dyDescent="0.25">
      <c r="B385" s="88"/>
      <c r="C385" s="88"/>
      <c r="D385" s="88"/>
      <c r="E385" s="88"/>
      <c r="F385" s="88"/>
      <c r="G385" s="88"/>
      <c r="H385" s="88"/>
    </row>
    <row r="386" spans="2:8" x14ac:dyDescent="0.25">
      <c r="B386" s="88"/>
      <c r="C386" s="88"/>
      <c r="D386" s="88"/>
      <c r="E386" s="88"/>
      <c r="F386" s="88"/>
      <c r="G386" s="88"/>
      <c r="H386" s="88"/>
    </row>
    <row r="387" spans="2:8" x14ac:dyDescent="0.25">
      <c r="B387" s="88"/>
      <c r="C387" s="88"/>
      <c r="D387" s="88"/>
      <c r="E387" s="88"/>
      <c r="F387" s="88"/>
      <c r="G387" s="88"/>
      <c r="H387" s="88"/>
    </row>
    <row r="388" spans="2:8" x14ac:dyDescent="0.25">
      <c r="B388" s="88"/>
      <c r="C388" s="88"/>
      <c r="D388" s="88"/>
      <c r="E388" s="88"/>
      <c r="F388" s="88"/>
      <c r="G388" s="88"/>
      <c r="H388" s="88"/>
    </row>
    <row r="389" spans="2:8" x14ac:dyDescent="0.25">
      <c r="B389" s="88"/>
      <c r="C389" s="88"/>
      <c r="D389" s="88"/>
      <c r="E389" s="88"/>
      <c r="F389" s="88"/>
      <c r="G389" s="88"/>
      <c r="H389" s="88"/>
    </row>
    <row r="390" spans="2:8" x14ac:dyDescent="0.25">
      <c r="B390" s="88"/>
      <c r="C390" s="88"/>
      <c r="D390" s="88"/>
      <c r="E390" s="88"/>
      <c r="F390" s="88"/>
      <c r="G390" s="88"/>
      <c r="H390" s="88"/>
    </row>
    <row r="391" spans="2:8" x14ac:dyDescent="0.25">
      <c r="B391" s="88"/>
      <c r="C391" s="88"/>
      <c r="D391" s="88"/>
      <c r="E391" s="88"/>
      <c r="F391" s="88"/>
      <c r="G391" s="88"/>
      <c r="H391" s="88"/>
    </row>
    <row r="392" spans="2:8" x14ac:dyDescent="0.25">
      <c r="B392" s="88"/>
      <c r="C392" s="88"/>
      <c r="D392" s="88"/>
      <c r="E392" s="88"/>
      <c r="F392" s="88"/>
      <c r="G392" s="88"/>
      <c r="H392" s="88"/>
    </row>
    <row r="393" spans="2:8" x14ac:dyDescent="0.25">
      <c r="B393" s="88"/>
      <c r="C393" s="88"/>
      <c r="D393" s="88"/>
      <c r="E393" s="88"/>
      <c r="F393" s="88"/>
      <c r="G393" s="88"/>
      <c r="H393" s="88"/>
    </row>
    <row r="394" spans="2:8" x14ac:dyDescent="0.25">
      <c r="B394" s="88"/>
      <c r="C394" s="88"/>
      <c r="D394" s="88"/>
      <c r="E394" s="88"/>
      <c r="F394" s="88"/>
      <c r="G394" s="88"/>
      <c r="H394" s="88"/>
    </row>
    <row r="395" spans="2:8" x14ac:dyDescent="0.25">
      <c r="B395" s="88"/>
      <c r="C395" s="88"/>
      <c r="D395" s="88"/>
      <c r="E395" s="88"/>
      <c r="F395" s="88"/>
      <c r="G395" s="88"/>
      <c r="H395" s="88"/>
    </row>
    <row r="396" spans="2:8" x14ac:dyDescent="0.25">
      <c r="B396" s="88"/>
      <c r="C396" s="88"/>
      <c r="D396" s="88"/>
      <c r="E396" s="88"/>
      <c r="F396" s="88"/>
      <c r="G396" s="88"/>
      <c r="H396" s="88"/>
    </row>
    <row r="397" spans="2:8" x14ac:dyDescent="0.25">
      <c r="B397" s="88"/>
      <c r="C397" s="88"/>
      <c r="D397" s="88"/>
      <c r="E397" s="88"/>
      <c r="F397" s="88"/>
      <c r="G397" s="88"/>
      <c r="H397" s="88"/>
    </row>
    <row r="398" spans="2:8" x14ac:dyDescent="0.25">
      <c r="B398" s="88"/>
      <c r="C398" s="88"/>
      <c r="D398" s="88"/>
      <c r="E398" s="88"/>
      <c r="F398" s="88"/>
      <c r="G398" s="88"/>
      <c r="H398" s="88"/>
    </row>
    <row r="399" spans="2:8" x14ac:dyDescent="0.25">
      <c r="B399" s="88"/>
      <c r="C399" s="88"/>
      <c r="D399" s="88"/>
      <c r="E399" s="88"/>
      <c r="F399" s="88"/>
      <c r="G399" s="88"/>
      <c r="H399" s="88"/>
    </row>
    <row r="400" spans="2:8" x14ac:dyDescent="0.25">
      <c r="B400" s="88"/>
      <c r="C400" s="88"/>
      <c r="D400" s="88"/>
      <c r="E400" s="88"/>
      <c r="F400" s="88"/>
      <c r="G400" s="88"/>
      <c r="H400" s="88"/>
    </row>
    <row r="401" spans="2:8" x14ac:dyDescent="0.25">
      <c r="B401" s="88"/>
      <c r="C401" s="88"/>
      <c r="D401" s="88"/>
      <c r="E401" s="88"/>
      <c r="F401" s="88"/>
      <c r="G401" s="88"/>
      <c r="H401" s="88"/>
    </row>
    <row r="402" spans="2:8" x14ac:dyDescent="0.25">
      <c r="B402" s="88"/>
      <c r="C402" s="88"/>
      <c r="D402" s="88"/>
      <c r="E402" s="88"/>
      <c r="F402" s="88"/>
      <c r="G402" s="88"/>
      <c r="H402" s="88"/>
    </row>
    <row r="403" spans="2:8" x14ac:dyDescent="0.25">
      <c r="B403" s="88"/>
      <c r="C403" s="88"/>
      <c r="D403" s="88"/>
      <c r="E403" s="88"/>
      <c r="F403" s="88"/>
      <c r="G403" s="88"/>
      <c r="H403" s="88"/>
    </row>
  </sheetData>
  <mergeCells count="2">
    <mergeCell ref="B5:H5"/>
    <mergeCell ref="B7:H7"/>
  </mergeCells>
  <conditionalFormatting sqref="B9:I19">
    <cfRule type="expression" dxfId="1096" priority="4">
      <formula>ISBLANK($B9:$I9)-1</formula>
    </cfRule>
  </conditionalFormatting>
  <conditionalFormatting sqref="B9:B19">
    <cfRule type="expression" dxfId="1095" priority="3">
      <formula>ISBLANK($B9:$I9)-1</formula>
    </cfRule>
  </conditionalFormatting>
  <conditionalFormatting sqref="I9:I19">
    <cfRule type="expression" dxfId="1094" priority="2">
      <formula>ISBLANK($B9:$I9)-1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Spinner 1">
              <controlPr defaultSize="0" autoPict="0" macro="[0]!extractDataForEmail">
                <anchor moveWithCells="1">
                  <from>
                    <xdr:col>4</xdr:col>
                    <xdr:colOff>57150</xdr:colOff>
                    <xdr:row>0</xdr:row>
                    <xdr:rowOff>180975</xdr:rowOff>
                  </from>
                  <to>
                    <xdr:col>4</xdr:col>
                    <xdr:colOff>542925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F0F47-94A5-44C1-BBE1-8420964BBDE4}">
  <sheetPr codeName="Sheet3">
    <tabColor rgb="FF0070C0"/>
    <pageSetUpPr fitToPage="1"/>
  </sheetPr>
  <dimension ref="A1:AN488"/>
  <sheetViews>
    <sheetView topLeftCell="A122" workbookViewId="0">
      <selection activeCell="M130" sqref="M130"/>
    </sheetView>
    <sheetView topLeftCell="A5" workbookViewId="1"/>
  </sheetViews>
  <sheetFormatPr defaultColWidth="9.140625" defaultRowHeight="12.75" x14ac:dyDescent="0.2"/>
  <cols>
    <col min="1" max="1" width="10.5703125" customWidth="1"/>
    <col min="2" max="2" width="40.140625" bestFit="1" customWidth="1"/>
    <col min="3" max="3" width="48.28515625" bestFit="1" customWidth="1"/>
    <col min="4" max="4" width="33.28515625" bestFit="1" customWidth="1"/>
    <col min="5" max="5" width="11.42578125" bestFit="1" customWidth="1"/>
    <col min="6" max="6" width="6.7109375" hidden="1" customWidth="1"/>
    <col min="7" max="12" width="6.42578125" hidden="1" customWidth="1"/>
    <col min="13" max="36" width="6.42578125" customWidth="1"/>
    <col min="37" max="37" width="12.85546875" customWidth="1"/>
    <col min="38" max="38" width="39.28515625" bestFit="1" customWidth="1"/>
    <col min="39" max="39" width="23.140625" bestFit="1" customWidth="1"/>
    <col min="40" max="40" width="8.7109375" bestFit="1" customWidth="1"/>
    <col min="41" max="41" width="8.140625" bestFit="1" customWidth="1"/>
  </cols>
  <sheetData>
    <row r="1" spans="1:40" ht="47.25" customHeight="1" x14ac:dyDescent="0.2">
      <c r="A1" s="66" t="s">
        <v>3</v>
      </c>
      <c r="B1" s="60" t="s">
        <v>4</v>
      </c>
      <c r="C1" s="60" t="s">
        <v>5</v>
      </c>
      <c r="D1" s="66" t="s">
        <v>10</v>
      </c>
      <c r="E1" s="54" t="s">
        <v>8</v>
      </c>
      <c r="F1" s="60" t="s">
        <v>68</v>
      </c>
      <c r="G1" s="60" t="s">
        <v>69</v>
      </c>
      <c r="H1" s="60" t="s">
        <v>70</v>
      </c>
      <c r="I1" s="60" t="s">
        <v>71</v>
      </c>
      <c r="J1" s="60" t="s">
        <v>72</v>
      </c>
      <c r="K1" s="60" t="s">
        <v>73</v>
      </c>
      <c r="L1" s="60" t="s">
        <v>74</v>
      </c>
      <c r="M1" s="60" t="s">
        <v>75</v>
      </c>
      <c r="N1" s="60" t="s">
        <v>76</v>
      </c>
      <c r="O1" s="60" t="s">
        <v>77</v>
      </c>
      <c r="P1" s="60" t="s">
        <v>78</v>
      </c>
      <c r="Q1" s="60" t="s">
        <v>79</v>
      </c>
      <c r="R1" s="60" t="s">
        <v>80</v>
      </c>
      <c r="S1" s="60" t="s">
        <v>81</v>
      </c>
      <c r="T1" s="60" t="s">
        <v>82</v>
      </c>
      <c r="U1" s="60" t="s">
        <v>83</v>
      </c>
      <c r="V1" s="60" t="s">
        <v>84</v>
      </c>
      <c r="W1" s="60" t="s">
        <v>85</v>
      </c>
      <c r="X1" s="60" t="s">
        <v>86</v>
      </c>
      <c r="Y1" s="60" t="s">
        <v>87</v>
      </c>
      <c r="Z1" s="60" t="s">
        <v>88</v>
      </c>
      <c r="AA1" s="60" t="s">
        <v>89</v>
      </c>
      <c r="AB1" s="60" t="s">
        <v>90</v>
      </c>
      <c r="AC1" s="60" t="s">
        <v>91</v>
      </c>
      <c r="AD1" s="60" t="s">
        <v>92</v>
      </c>
      <c r="AE1" s="60" t="s">
        <v>93</v>
      </c>
      <c r="AF1" s="60" t="s">
        <v>94</v>
      </c>
      <c r="AG1" s="60" t="s">
        <v>95</v>
      </c>
      <c r="AH1" s="60" t="s">
        <v>96</v>
      </c>
      <c r="AI1" s="60" t="s">
        <v>97</v>
      </c>
      <c r="AJ1" s="60" t="s">
        <v>98</v>
      </c>
      <c r="AK1" s="69" t="s">
        <v>99</v>
      </c>
      <c r="AL1" s="60" t="s">
        <v>100</v>
      </c>
      <c r="AM1" s="60" t="s">
        <v>101</v>
      </c>
      <c r="AN1" s="60" t="s">
        <v>102</v>
      </c>
    </row>
    <row r="2" spans="1:40" ht="18" customHeight="1" x14ac:dyDescent="0.2">
      <c r="A2" s="12">
        <v>10479</v>
      </c>
      <c r="B2" s="11" t="s">
        <v>21</v>
      </c>
      <c r="C2" s="12" t="s">
        <v>103</v>
      </c>
      <c r="D2" s="12" t="s">
        <v>23</v>
      </c>
      <c r="E2" s="55">
        <v>6.67</v>
      </c>
      <c r="F2" s="61"/>
      <c r="G2" s="61"/>
      <c r="H2" s="61">
        <v>1</v>
      </c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70">
        <f>SUM(projectList[[#This Row],[1]:[31]])</f>
        <v>1</v>
      </c>
      <c r="AL2" s="11"/>
      <c r="AM2" s="11"/>
      <c r="AN2" s="11"/>
    </row>
    <row r="3" spans="1:40" ht="18" customHeight="1" x14ac:dyDescent="0.2">
      <c r="A3" s="12">
        <v>10475</v>
      </c>
      <c r="B3" s="12" t="s">
        <v>104</v>
      </c>
      <c r="C3" s="12" t="s">
        <v>103</v>
      </c>
      <c r="D3" s="12" t="s">
        <v>105</v>
      </c>
      <c r="E3" s="55">
        <v>6.67</v>
      </c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70">
        <f>SUM(projectList[[#This Row],[1]:[31]])</f>
        <v>0</v>
      </c>
      <c r="AL3" s="11"/>
      <c r="AM3" s="11"/>
      <c r="AN3" s="11"/>
    </row>
    <row r="4" spans="1:40" ht="18" customHeight="1" x14ac:dyDescent="0.2">
      <c r="A4" s="12">
        <v>10480</v>
      </c>
      <c r="B4" s="11" t="s">
        <v>21</v>
      </c>
      <c r="C4" s="12" t="s">
        <v>106</v>
      </c>
      <c r="D4" s="12" t="s">
        <v>23</v>
      </c>
      <c r="E4" s="55">
        <v>9.33</v>
      </c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70">
        <f>SUM(projectList[[#This Row],[1]:[31]])</f>
        <v>0</v>
      </c>
      <c r="AL4" s="11"/>
      <c r="AM4" s="11"/>
      <c r="AN4" s="11"/>
    </row>
    <row r="5" spans="1:40" ht="18" customHeight="1" x14ac:dyDescent="0.2">
      <c r="A5" s="12">
        <v>10474</v>
      </c>
      <c r="B5" s="12" t="s">
        <v>104</v>
      </c>
      <c r="C5" s="12" t="s">
        <v>106</v>
      </c>
      <c r="D5" s="12" t="s">
        <v>105</v>
      </c>
      <c r="E5" s="55">
        <v>9.33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70">
        <f>SUM(projectList[[#This Row],[1]:[31]])</f>
        <v>0</v>
      </c>
      <c r="AL5" s="11"/>
      <c r="AM5" s="11"/>
      <c r="AN5" s="11"/>
    </row>
    <row r="6" spans="1:40" ht="18" customHeight="1" x14ac:dyDescent="0.2">
      <c r="A6" s="12">
        <v>10481</v>
      </c>
      <c r="B6" s="11" t="s">
        <v>21</v>
      </c>
      <c r="C6" s="12" t="s">
        <v>107</v>
      </c>
      <c r="D6" s="12" t="s">
        <v>23</v>
      </c>
      <c r="E6" s="55">
        <v>12.44</v>
      </c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70">
        <f>SUM(projectList[[#This Row],[1]:[31]])</f>
        <v>0</v>
      </c>
      <c r="AL6" s="11"/>
      <c r="AM6" s="11"/>
      <c r="AN6" s="11"/>
    </row>
    <row r="7" spans="1:40" ht="18" customHeight="1" x14ac:dyDescent="0.2">
      <c r="A7" s="12">
        <v>10473</v>
      </c>
      <c r="B7" s="12" t="s">
        <v>104</v>
      </c>
      <c r="C7" s="12" t="s">
        <v>107</v>
      </c>
      <c r="D7" s="12" t="s">
        <v>105</v>
      </c>
      <c r="E7" s="55">
        <v>12.44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70">
        <f>SUM(projectList[[#This Row],[1]:[31]])</f>
        <v>0</v>
      </c>
      <c r="AL7" s="11"/>
      <c r="AM7" s="11"/>
      <c r="AN7" s="11"/>
    </row>
    <row r="8" spans="1:40" ht="18" customHeight="1" x14ac:dyDescent="0.2">
      <c r="A8" s="12">
        <v>10482</v>
      </c>
      <c r="B8" s="11" t="s">
        <v>21</v>
      </c>
      <c r="C8" s="12" t="s">
        <v>108</v>
      </c>
      <c r="D8" s="12" t="s">
        <v>23</v>
      </c>
      <c r="E8" s="56">
        <v>15.56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70">
        <f>SUM(projectList[[#This Row],[1]:[31]])</f>
        <v>0</v>
      </c>
      <c r="AL8" s="11"/>
      <c r="AM8" s="11"/>
      <c r="AN8" s="11"/>
    </row>
    <row r="9" spans="1:40" ht="18" customHeight="1" x14ac:dyDescent="0.2">
      <c r="A9" s="12">
        <v>10418</v>
      </c>
      <c r="B9" s="12" t="s">
        <v>104</v>
      </c>
      <c r="C9" s="12" t="s">
        <v>108</v>
      </c>
      <c r="D9" s="12" t="s">
        <v>105</v>
      </c>
      <c r="E9" s="57">
        <v>15.56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70">
        <f>SUM(projectList[[#This Row],[1]:[31]])</f>
        <v>0</v>
      </c>
      <c r="AL9" s="11"/>
      <c r="AM9" s="11"/>
      <c r="AN9" s="11"/>
    </row>
    <row r="10" spans="1:40" ht="18" customHeight="1" x14ac:dyDescent="0.2">
      <c r="A10" s="12">
        <v>10483</v>
      </c>
      <c r="B10" s="11" t="s">
        <v>21</v>
      </c>
      <c r="C10" s="12" t="s">
        <v>109</v>
      </c>
      <c r="D10" s="12" t="s">
        <v>23</v>
      </c>
      <c r="E10" s="55">
        <v>18.559999999999999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70">
        <f>SUM(projectList[[#This Row],[1]:[31]])</f>
        <v>0</v>
      </c>
      <c r="AL10" s="11"/>
      <c r="AM10" s="11"/>
      <c r="AN10" s="11"/>
    </row>
    <row r="11" spans="1:40" ht="18" customHeight="1" x14ac:dyDescent="0.2">
      <c r="A11" s="12">
        <v>10476</v>
      </c>
      <c r="B11" s="12" t="s">
        <v>104</v>
      </c>
      <c r="C11" s="12" t="s">
        <v>109</v>
      </c>
      <c r="D11" s="12" t="s">
        <v>105</v>
      </c>
      <c r="E11" s="55">
        <v>18.559999999999999</v>
      </c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70">
        <f>SUM(projectList[[#This Row],[1]:[31]])</f>
        <v>0</v>
      </c>
      <c r="AL11" s="11"/>
      <c r="AM11" s="11"/>
      <c r="AN11" s="11"/>
    </row>
    <row r="12" spans="1:40" ht="18" customHeight="1" x14ac:dyDescent="0.2">
      <c r="A12" s="11">
        <v>10196</v>
      </c>
      <c r="B12" s="12" t="s">
        <v>46</v>
      </c>
      <c r="C12" s="11" t="s">
        <v>110</v>
      </c>
      <c r="D12" s="11" t="s">
        <v>23</v>
      </c>
      <c r="E12" s="55">
        <v>6.67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70">
        <f>SUM(projectList[[#This Row],[1]:[31]])</f>
        <v>0</v>
      </c>
      <c r="AL12" s="11"/>
      <c r="AM12" s="11"/>
      <c r="AN12" s="11"/>
    </row>
    <row r="13" spans="1:40" ht="18" customHeight="1" x14ac:dyDescent="0.2">
      <c r="A13" s="11">
        <v>10206</v>
      </c>
      <c r="B13" s="11" t="s">
        <v>21</v>
      </c>
      <c r="C13" s="11" t="s">
        <v>110</v>
      </c>
      <c r="D13" s="11" t="s">
        <v>23</v>
      </c>
      <c r="E13" s="55">
        <v>6.67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70">
        <f>SUM(projectList[[#This Row],[1]:[31]])</f>
        <v>0</v>
      </c>
      <c r="AL13" s="11"/>
      <c r="AM13" s="11"/>
      <c r="AN13" s="11"/>
    </row>
    <row r="14" spans="1:40" ht="18" customHeight="1" x14ac:dyDescent="0.2">
      <c r="A14" s="11">
        <v>10191</v>
      </c>
      <c r="B14" s="11" t="s">
        <v>104</v>
      </c>
      <c r="C14" s="11" t="s">
        <v>110</v>
      </c>
      <c r="D14" s="11" t="s">
        <v>48</v>
      </c>
      <c r="E14" s="55">
        <v>6.67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70">
        <f>SUM(projectList[[#This Row],[1]:[31]])</f>
        <v>0</v>
      </c>
      <c r="AL14" s="11"/>
      <c r="AM14" s="11"/>
      <c r="AN14" s="11"/>
    </row>
    <row r="15" spans="1:40" ht="18" customHeight="1" x14ac:dyDescent="0.2">
      <c r="A15" s="11">
        <v>10197</v>
      </c>
      <c r="B15" s="12" t="s">
        <v>46</v>
      </c>
      <c r="C15" s="11" t="s">
        <v>111</v>
      </c>
      <c r="D15" s="11" t="s">
        <v>23</v>
      </c>
      <c r="E15" s="55">
        <v>9.33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70">
        <f>SUM(projectList[[#This Row],[1]:[31]])</f>
        <v>0</v>
      </c>
      <c r="AL15" s="11"/>
      <c r="AM15" s="11"/>
      <c r="AN15" s="11"/>
    </row>
    <row r="16" spans="1:40" ht="18" customHeight="1" x14ac:dyDescent="0.2">
      <c r="A16" s="11">
        <v>10207</v>
      </c>
      <c r="B16" s="11" t="s">
        <v>21</v>
      </c>
      <c r="C16" s="11" t="s">
        <v>111</v>
      </c>
      <c r="D16" s="11" t="s">
        <v>23</v>
      </c>
      <c r="E16" s="55">
        <v>9.33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70">
        <f>SUM(projectList[[#This Row],[1]:[31]])</f>
        <v>0</v>
      </c>
      <c r="AL16" s="11"/>
      <c r="AM16" s="11"/>
      <c r="AN16" s="11"/>
    </row>
    <row r="17" spans="1:40" ht="18" customHeight="1" x14ac:dyDescent="0.2">
      <c r="A17" s="11">
        <v>10192</v>
      </c>
      <c r="B17" s="11" t="s">
        <v>104</v>
      </c>
      <c r="C17" s="11" t="s">
        <v>111</v>
      </c>
      <c r="D17" s="11" t="s">
        <v>48</v>
      </c>
      <c r="E17" s="55">
        <v>9.33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70">
        <f>SUM(projectList[[#This Row],[1]:[31]])</f>
        <v>0</v>
      </c>
      <c r="AL17" s="11"/>
      <c r="AM17" s="11"/>
      <c r="AN17" s="11"/>
    </row>
    <row r="18" spans="1:40" ht="18" customHeight="1" x14ac:dyDescent="0.2">
      <c r="A18" s="11">
        <v>10198</v>
      </c>
      <c r="B18" s="12" t="s">
        <v>46</v>
      </c>
      <c r="C18" s="11" t="s">
        <v>112</v>
      </c>
      <c r="D18" s="11" t="s">
        <v>23</v>
      </c>
      <c r="E18" s="55">
        <v>12.44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70">
        <f>SUM(projectList[[#This Row],[1]:[31]])</f>
        <v>0</v>
      </c>
      <c r="AL18" s="11"/>
      <c r="AM18" s="11"/>
      <c r="AN18" s="11"/>
    </row>
    <row r="19" spans="1:40" ht="18" customHeight="1" x14ac:dyDescent="0.2">
      <c r="A19" s="11">
        <v>10208</v>
      </c>
      <c r="B19" s="11" t="s">
        <v>21</v>
      </c>
      <c r="C19" s="11" t="s">
        <v>112</v>
      </c>
      <c r="D19" s="11" t="s">
        <v>23</v>
      </c>
      <c r="E19" s="55">
        <v>12.44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70">
        <f>SUM(projectList[[#This Row],[1]:[31]])</f>
        <v>0</v>
      </c>
      <c r="AL19" s="11"/>
      <c r="AM19" s="11"/>
      <c r="AN19" s="11"/>
    </row>
    <row r="20" spans="1:40" ht="18" customHeight="1" x14ac:dyDescent="0.2">
      <c r="A20" s="11">
        <v>10193</v>
      </c>
      <c r="B20" s="11" t="s">
        <v>104</v>
      </c>
      <c r="C20" s="11" t="s">
        <v>112</v>
      </c>
      <c r="D20" s="11" t="s">
        <v>48</v>
      </c>
      <c r="E20" s="55">
        <v>12.44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70">
        <f>SUM(projectList[[#This Row],[1]:[31]])</f>
        <v>0</v>
      </c>
      <c r="AL20" s="11"/>
      <c r="AM20" s="11"/>
      <c r="AN20" s="11"/>
    </row>
    <row r="21" spans="1:40" ht="18" customHeight="1" x14ac:dyDescent="0.2">
      <c r="A21" s="11">
        <v>10199</v>
      </c>
      <c r="B21" s="12" t="s">
        <v>46</v>
      </c>
      <c r="C21" s="11" t="s">
        <v>113</v>
      </c>
      <c r="D21" s="11" t="s">
        <v>23</v>
      </c>
      <c r="E21" s="55">
        <v>14.58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70">
        <f>SUM(projectList[[#This Row],[1]:[31]])</f>
        <v>0</v>
      </c>
      <c r="AL21" s="11"/>
      <c r="AM21" s="11"/>
      <c r="AN21" s="11"/>
    </row>
    <row r="22" spans="1:40" ht="18" customHeight="1" x14ac:dyDescent="0.2">
      <c r="A22" s="11">
        <v>10194</v>
      </c>
      <c r="B22" s="11" t="s">
        <v>104</v>
      </c>
      <c r="C22" s="11" t="s">
        <v>113</v>
      </c>
      <c r="D22" s="11" t="s">
        <v>48</v>
      </c>
      <c r="E22" s="55">
        <v>14.58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70">
        <f>SUM(projectList[[#This Row],[1]:[31]])</f>
        <v>0</v>
      </c>
      <c r="AL22" s="11"/>
      <c r="AM22" s="11"/>
      <c r="AN22" s="11"/>
    </row>
    <row r="23" spans="1:40" ht="18" customHeight="1" x14ac:dyDescent="0.2">
      <c r="A23" s="11">
        <v>10209</v>
      </c>
      <c r="B23" s="11" t="s">
        <v>21</v>
      </c>
      <c r="C23" s="11" t="s">
        <v>113</v>
      </c>
      <c r="D23" s="11" t="s">
        <v>105</v>
      </c>
      <c r="E23" s="55">
        <v>14.58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70">
        <f>SUM(projectList[[#This Row],[1]:[31]])</f>
        <v>0</v>
      </c>
      <c r="AL23" s="11"/>
      <c r="AM23" s="11"/>
      <c r="AN23" s="11"/>
    </row>
    <row r="24" spans="1:40" ht="18" customHeight="1" x14ac:dyDescent="0.2">
      <c r="A24" s="11">
        <v>10454</v>
      </c>
      <c r="B24" s="11" t="s">
        <v>21</v>
      </c>
      <c r="C24" s="11" t="s">
        <v>114</v>
      </c>
      <c r="D24" s="11" t="s">
        <v>48</v>
      </c>
      <c r="E24" s="58">
        <v>18.559999999999999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70">
        <f>SUM(projectList[[#This Row],[1]:[31]])</f>
        <v>0</v>
      </c>
      <c r="AL24" s="11"/>
      <c r="AM24" s="11"/>
      <c r="AN24" s="11"/>
    </row>
    <row r="25" spans="1:40" ht="18" customHeight="1" x14ac:dyDescent="0.2">
      <c r="A25" s="11">
        <v>10419</v>
      </c>
      <c r="B25" s="11" t="s">
        <v>104</v>
      </c>
      <c r="C25" s="11" t="s">
        <v>114</v>
      </c>
      <c r="D25" s="11" t="s">
        <v>48</v>
      </c>
      <c r="E25" s="58">
        <v>18.559999999999999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70">
        <f>SUM(projectList[[#This Row],[1]:[31]])</f>
        <v>0</v>
      </c>
      <c r="AL25" s="11"/>
      <c r="AM25" s="11"/>
      <c r="AN25" s="11"/>
    </row>
    <row r="26" spans="1:40" ht="18" customHeight="1" x14ac:dyDescent="0.2">
      <c r="A26" s="11">
        <v>10498</v>
      </c>
      <c r="B26" s="12" t="s">
        <v>46</v>
      </c>
      <c r="C26" s="11" t="s">
        <v>114</v>
      </c>
      <c r="D26" s="11" t="s">
        <v>48</v>
      </c>
      <c r="E26" s="58">
        <v>18.559999999999999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70">
        <f>SUM(projectList[[#This Row],[1]:[31]])</f>
        <v>0</v>
      </c>
      <c r="AL26" s="11"/>
      <c r="AM26" s="11"/>
      <c r="AN26" s="11"/>
    </row>
    <row r="27" spans="1:40" ht="18" customHeight="1" x14ac:dyDescent="0.2">
      <c r="A27" s="11">
        <v>10004</v>
      </c>
      <c r="B27" s="11" t="s">
        <v>115</v>
      </c>
      <c r="C27" s="11" t="s">
        <v>22</v>
      </c>
      <c r="D27" s="11" t="s">
        <v>116</v>
      </c>
      <c r="E27" s="55">
        <v>3.5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70">
        <f>SUM(projectList[[#This Row],[1]:[31]])</f>
        <v>0</v>
      </c>
      <c r="AL27" s="11" t="s">
        <v>117</v>
      </c>
      <c r="AM27" s="11" t="s">
        <v>118</v>
      </c>
      <c r="AN27" s="11">
        <v>33634</v>
      </c>
    </row>
    <row r="28" spans="1:40" ht="18" customHeight="1" x14ac:dyDescent="0.2">
      <c r="A28" s="11">
        <v>10439</v>
      </c>
      <c r="B28" s="11" t="s">
        <v>28</v>
      </c>
      <c r="C28" s="11" t="s">
        <v>22</v>
      </c>
      <c r="D28" s="11" t="s">
        <v>27</v>
      </c>
      <c r="E28" s="58">
        <v>29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70">
        <f>SUM(projectList[[#This Row],[1]:[31]])</f>
        <v>0</v>
      </c>
      <c r="AL28" s="11" t="s">
        <v>117</v>
      </c>
      <c r="AM28" s="11" t="s">
        <v>118</v>
      </c>
      <c r="AN28" s="11">
        <v>33634</v>
      </c>
    </row>
    <row r="29" spans="1:40" ht="18" customHeight="1" x14ac:dyDescent="0.2">
      <c r="A29" s="11">
        <v>10436</v>
      </c>
      <c r="B29" s="11" t="s">
        <v>119</v>
      </c>
      <c r="C29" s="11" t="s">
        <v>22</v>
      </c>
      <c r="D29" s="11" t="s">
        <v>27</v>
      </c>
      <c r="E29" s="58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70">
        <f>SUM(projectList[[#This Row],[1]:[31]])</f>
        <v>0</v>
      </c>
      <c r="AL29" s="11" t="s">
        <v>117</v>
      </c>
      <c r="AM29" s="11" t="s">
        <v>118</v>
      </c>
      <c r="AN29" s="11">
        <v>33634</v>
      </c>
    </row>
    <row r="30" spans="1:40" ht="18" customHeight="1" x14ac:dyDescent="0.2">
      <c r="A30" s="11">
        <v>10321</v>
      </c>
      <c r="B30" s="11" t="s">
        <v>120</v>
      </c>
      <c r="C30" s="11" t="s">
        <v>22</v>
      </c>
      <c r="D30" s="11" t="s">
        <v>121</v>
      </c>
      <c r="E30" s="58">
        <v>5.5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70">
        <f>SUM(projectList[[#This Row],[1]:[31]])</f>
        <v>0</v>
      </c>
      <c r="AL30" s="11" t="s">
        <v>117</v>
      </c>
      <c r="AM30" s="11" t="s">
        <v>118</v>
      </c>
      <c r="AN30" s="11">
        <v>33634</v>
      </c>
    </row>
    <row r="31" spans="1:40" ht="18" customHeight="1" x14ac:dyDescent="0.2">
      <c r="A31" s="11">
        <v>10324</v>
      </c>
      <c r="B31" s="11" t="s">
        <v>120</v>
      </c>
      <c r="C31" s="11" t="s">
        <v>22</v>
      </c>
      <c r="D31" s="11" t="s">
        <v>122</v>
      </c>
      <c r="E31" s="58">
        <v>5.5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70">
        <f>SUM(projectList[[#This Row],[1]:[31]])</f>
        <v>0</v>
      </c>
      <c r="AL31" s="11" t="s">
        <v>117</v>
      </c>
      <c r="AM31" s="11" t="s">
        <v>118</v>
      </c>
      <c r="AN31" s="11">
        <v>33634</v>
      </c>
    </row>
    <row r="32" spans="1:40" ht="18" customHeight="1" x14ac:dyDescent="0.2">
      <c r="A32" s="11">
        <v>10094</v>
      </c>
      <c r="B32" s="11" t="s">
        <v>123</v>
      </c>
      <c r="C32" s="11" t="s">
        <v>22</v>
      </c>
      <c r="D32" s="11" t="s">
        <v>23</v>
      </c>
      <c r="E32" s="55">
        <v>8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70">
        <f>SUM(projectList[[#This Row],[1]:[31]])</f>
        <v>0</v>
      </c>
      <c r="AL32" s="11" t="s">
        <v>117</v>
      </c>
      <c r="AM32" s="11" t="s">
        <v>118</v>
      </c>
      <c r="AN32" s="11">
        <v>33634</v>
      </c>
    </row>
    <row r="33" spans="1:40" ht="18" customHeight="1" x14ac:dyDescent="0.2">
      <c r="A33" s="11">
        <v>10332</v>
      </c>
      <c r="B33" s="11" t="s">
        <v>21</v>
      </c>
      <c r="C33" s="11" t="s">
        <v>22</v>
      </c>
      <c r="D33" s="11" t="s">
        <v>23</v>
      </c>
      <c r="E33" s="58">
        <v>10</v>
      </c>
      <c r="F33" s="61">
        <v>7</v>
      </c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70">
        <f>SUM(projectList[[#This Row],[1]:[31]])</f>
        <v>7</v>
      </c>
      <c r="AL33" s="11" t="s">
        <v>117</v>
      </c>
      <c r="AM33" s="11" t="s">
        <v>118</v>
      </c>
      <c r="AN33" s="11">
        <v>33634</v>
      </c>
    </row>
    <row r="34" spans="1:40" ht="18" customHeight="1" x14ac:dyDescent="0.2">
      <c r="A34" s="11">
        <v>10003</v>
      </c>
      <c r="B34" s="11" t="s">
        <v>46</v>
      </c>
      <c r="C34" s="11" t="s">
        <v>22</v>
      </c>
      <c r="D34" s="11" t="s">
        <v>33</v>
      </c>
      <c r="E34" s="55">
        <v>10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70">
        <f>SUM(projectList[[#This Row],[1]:[31]])</f>
        <v>0</v>
      </c>
      <c r="AL34" s="11" t="s">
        <v>117</v>
      </c>
      <c r="AM34" s="11" t="s">
        <v>118</v>
      </c>
      <c r="AN34" s="11">
        <v>33634</v>
      </c>
    </row>
    <row r="35" spans="1:40" ht="18" customHeight="1" x14ac:dyDescent="0.2">
      <c r="A35" s="12">
        <v>10046</v>
      </c>
      <c r="B35" s="64" t="s">
        <v>124</v>
      </c>
      <c r="C35" s="12" t="s">
        <v>22</v>
      </c>
      <c r="D35" s="64" t="s">
        <v>125</v>
      </c>
      <c r="E35" s="56">
        <v>8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70">
        <f>SUM(projectList[[#This Row],[1]:[31]])</f>
        <v>0</v>
      </c>
      <c r="AL35" s="11" t="s">
        <v>117</v>
      </c>
      <c r="AM35" s="11" t="s">
        <v>118</v>
      </c>
      <c r="AN35" s="11">
        <v>33634</v>
      </c>
    </row>
    <row r="36" spans="1:40" ht="18" customHeight="1" x14ac:dyDescent="0.2">
      <c r="A36" s="11">
        <v>10337</v>
      </c>
      <c r="B36" s="11" t="s">
        <v>46</v>
      </c>
      <c r="C36" s="11" t="s">
        <v>22</v>
      </c>
      <c r="D36" s="11" t="s">
        <v>33</v>
      </c>
      <c r="E36" s="55">
        <v>10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70">
        <f>SUM(projectList[[#This Row],[1]:[31]])</f>
        <v>0</v>
      </c>
      <c r="AL36" s="11" t="s">
        <v>117</v>
      </c>
      <c r="AM36" s="11" t="s">
        <v>118</v>
      </c>
      <c r="AN36" s="11">
        <v>33634</v>
      </c>
    </row>
    <row r="37" spans="1:40" ht="18" customHeight="1" x14ac:dyDescent="0.2">
      <c r="A37" s="11">
        <v>9777</v>
      </c>
      <c r="B37" s="11" t="s">
        <v>28</v>
      </c>
      <c r="C37" s="11" t="s">
        <v>126</v>
      </c>
      <c r="D37" s="11" t="s">
        <v>27</v>
      </c>
      <c r="E37" s="55">
        <v>8</v>
      </c>
      <c r="F37" s="61"/>
      <c r="G37" s="61"/>
      <c r="H37" s="61"/>
      <c r="I37" s="61"/>
      <c r="J37" s="61"/>
      <c r="K37" s="61"/>
      <c r="L37" s="61">
        <v>1</v>
      </c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70">
        <f>SUM(projectList[[#This Row],[1]:[31]])</f>
        <v>1</v>
      </c>
      <c r="AL37" s="11" t="s">
        <v>127</v>
      </c>
      <c r="AM37" s="11" t="s">
        <v>128</v>
      </c>
      <c r="AN37" s="11">
        <v>32935</v>
      </c>
    </row>
    <row r="38" spans="1:40" ht="18" customHeight="1" x14ac:dyDescent="0.2">
      <c r="A38" s="11">
        <v>10249</v>
      </c>
      <c r="B38" s="12" t="s">
        <v>21</v>
      </c>
      <c r="C38" s="11" t="s">
        <v>126</v>
      </c>
      <c r="D38" s="11" t="s">
        <v>23</v>
      </c>
      <c r="E38" s="55">
        <v>12</v>
      </c>
      <c r="F38" s="61"/>
      <c r="G38" s="61"/>
      <c r="H38" s="61"/>
      <c r="I38" s="61"/>
      <c r="J38" s="61"/>
      <c r="K38" s="61"/>
      <c r="L38" s="61">
        <v>1</v>
      </c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70">
        <f>SUM(projectList[[#This Row],[1]:[31]])</f>
        <v>1</v>
      </c>
      <c r="AL38" s="11" t="s">
        <v>127</v>
      </c>
      <c r="AM38" s="11" t="s">
        <v>128</v>
      </c>
      <c r="AN38" s="11">
        <v>32935</v>
      </c>
    </row>
    <row r="39" spans="1:40" ht="18" customHeight="1" x14ac:dyDescent="0.2">
      <c r="A39" s="11">
        <v>9902</v>
      </c>
      <c r="B39" s="11" t="s">
        <v>104</v>
      </c>
      <c r="C39" s="11" t="s">
        <v>126</v>
      </c>
      <c r="D39" s="11" t="s">
        <v>48</v>
      </c>
      <c r="E39" s="55">
        <v>12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70">
        <f>SUM(projectList[[#This Row],[1]:[31]])</f>
        <v>0</v>
      </c>
      <c r="AL39" s="11" t="s">
        <v>127</v>
      </c>
      <c r="AM39" s="11" t="s">
        <v>128</v>
      </c>
      <c r="AN39" s="11">
        <v>32935</v>
      </c>
    </row>
    <row r="40" spans="1:40" ht="18" customHeight="1" x14ac:dyDescent="0.2">
      <c r="A40" s="11">
        <v>1765</v>
      </c>
      <c r="B40" s="11" t="s">
        <v>28</v>
      </c>
      <c r="C40" s="11" t="s">
        <v>129</v>
      </c>
      <c r="D40" s="11" t="s">
        <v>27</v>
      </c>
      <c r="E40" s="55">
        <v>8</v>
      </c>
      <c r="F40" s="61">
        <v>1</v>
      </c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70">
        <f>SUM(projectList[[#This Row],[1]:[31]])</f>
        <v>1</v>
      </c>
      <c r="AL40" s="11" t="s">
        <v>130</v>
      </c>
      <c r="AM40" s="11" t="s">
        <v>131</v>
      </c>
      <c r="AN40" s="11">
        <v>32796</v>
      </c>
    </row>
    <row r="41" spans="1:40" ht="18" customHeight="1" x14ac:dyDescent="0.2">
      <c r="A41" s="11">
        <v>10035</v>
      </c>
      <c r="B41" s="12" t="s">
        <v>132</v>
      </c>
      <c r="C41" s="11" t="s">
        <v>129</v>
      </c>
      <c r="D41" s="11" t="s">
        <v>23</v>
      </c>
      <c r="E41" s="55">
        <v>15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70">
        <f>SUM(projectList[[#This Row],[1]:[31]])</f>
        <v>0</v>
      </c>
      <c r="AL41" s="11" t="s">
        <v>130</v>
      </c>
      <c r="AM41" s="11" t="s">
        <v>131</v>
      </c>
      <c r="AN41" s="11">
        <v>32796</v>
      </c>
    </row>
    <row r="42" spans="1:40" ht="18" customHeight="1" x14ac:dyDescent="0.2">
      <c r="A42" s="11">
        <v>10036</v>
      </c>
      <c r="B42" s="12" t="s">
        <v>21</v>
      </c>
      <c r="C42" s="11" t="s">
        <v>129</v>
      </c>
      <c r="D42" s="11" t="s">
        <v>23</v>
      </c>
      <c r="E42" s="55">
        <v>15</v>
      </c>
      <c r="F42" s="61">
        <v>1</v>
      </c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70">
        <f>SUM(projectList[[#This Row],[1]:[31]])</f>
        <v>1</v>
      </c>
      <c r="AL42" s="11" t="s">
        <v>130</v>
      </c>
      <c r="AM42" s="11" t="s">
        <v>131</v>
      </c>
      <c r="AN42" s="11">
        <v>32796</v>
      </c>
    </row>
    <row r="43" spans="1:40" ht="18" customHeight="1" x14ac:dyDescent="0.2">
      <c r="A43" s="11">
        <v>1048</v>
      </c>
      <c r="B43" s="11" t="s">
        <v>104</v>
      </c>
      <c r="C43" s="11" t="s">
        <v>129</v>
      </c>
      <c r="D43" s="11" t="s">
        <v>105</v>
      </c>
      <c r="E43" s="55">
        <v>15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70">
        <f>SUM(projectList[[#This Row],[1]:[31]])</f>
        <v>0</v>
      </c>
      <c r="AL43" s="11" t="s">
        <v>130</v>
      </c>
      <c r="AM43" s="11" t="s">
        <v>131</v>
      </c>
      <c r="AN43" s="11">
        <v>32796</v>
      </c>
    </row>
    <row r="44" spans="1:40" ht="18" customHeight="1" x14ac:dyDescent="0.2">
      <c r="A44" s="11">
        <v>2885</v>
      </c>
      <c r="B44" s="11" t="s">
        <v>133</v>
      </c>
      <c r="C44" s="11" t="s">
        <v>62</v>
      </c>
      <c r="D44" s="11" t="s">
        <v>27</v>
      </c>
      <c r="E44" s="58">
        <v>12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70">
        <f>SUM(projectList[[#This Row],[1]:[31]])</f>
        <v>0</v>
      </c>
      <c r="AL44" s="11" t="s">
        <v>134</v>
      </c>
      <c r="AM44" s="11" t="s">
        <v>135</v>
      </c>
      <c r="AN44" s="11">
        <v>32110</v>
      </c>
    </row>
    <row r="45" spans="1:40" ht="18" customHeight="1" x14ac:dyDescent="0.2">
      <c r="A45" s="11">
        <v>2887</v>
      </c>
      <c r="B45" s="11" t="s">
        <v>28</v>
      </c>
      <c r="C45" s="11" t="s">
        <v>62</v>
      </c>
      <c r="D45" s="11" t="s">
        <v>27</v>
      </c>
      <c r="E45" s="58">
        <v>14.5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70">
        <f>SUM(projectList[[#This Row],[1]:[31]])</f>
        <v>0</v>
      </c>
      <c r="AL45" s="11" t="s">
        <v>136</v>
      </c>
      <c r="AM45" s="11" t="s">
        <v>135</v>
      </c>
      <c r="AN45" s="11">
        <v>32110</v>
      </c>
    </row>
    <row r="46" spans="1:40" ht="18" customHeight="1" x14ac:dyDescent="0.2">
      <c r="A46" s="11">
        <v>2889</v>
      </c>
      <c r="B46" s="11" t="s">
        <v>137</v>
      </c>
      <c r="C46" s="11" t="s">
        <v>62</v>
      </c>
      <c r="D46" s="11" t="s">
        <v>27</v>
      </c>
      <c r="E46" s="58">
        <v>7.98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70">
        <f>SUM(projectList[[#This Row],[1]:[31]])</f>
        <v>0</v>
      </c>
      <c r="AL46" s="11" t="s">
        <v>138</v>
      </c>
      <c r="AM46" s="11" t="s">
        <v>135</v>
      </c>
      <c r="AN46" s="11">
        <v>32110</v>
      </c>
    </row>
    <row r="47" spans="1:40" ht="18" customHeight="1" x14ac:dyDescent="0.2">
      <c r="A47" s="11">
        <v>10381</v>
      </c>
      <c r="B47" s="11" t="s">
        <v>139</v>
      </c>
      <c r="C47" s="11" t="s">
        <v>62</v>
      </c>
      <c r="D47" s="11" t="s">
        <v>27</v>
      </c>
      <c r="E47" s="58">
        <v>5.75</v>
      </c>
      <c r="F47" s="61">
        <v>4</v>
      </c>
      <c r="G47" s="61"/>
      <c r="H47" s="61">
        <v>6</v>
      </c>
      <c r="I47" s="61"/>
      <c r="J47" s="61"/>
      <c r="K47" s="61">
        <v>8</v>
      </c>
      <c r="L47" s="61">
        <v>8</v>
      </c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70">
        <f>SUM(projectList[[#This Row],[1]:[31]])</f>
        <v>26</v>
      </c>
      <c r="AL47" s="11" t="s">
        <v>138</v>
      </c>
      <c r="AM47" s="11" t="s">
        <v>135</v>
      </c>
      <c r="AN47" s="11">
        <v>32110</v>
      </c>
    </row>
    <row r="48" spans="1:40" ht="18" customHeight="1" x14ac:dyDescent="0.2">
      <c r="A48" s="11">
        <v>2830</v>
      </c>
      <c r="B48" s="11" t="s">
        <v>137</v>
      </c>
      <c r="C48" s="11" t="s">
        <v>62</v>
      </c>
      <c r="D48" s="11" t="s">
        <v>31</v>
      </c>
      <c r="E48" s="58">
        <v>7.98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70">
        <f>SUM(projectList[[#This Row],[1]:[31]])</f>
        <v>0</v>
      </c>
      <c r="AL48" s="11" t="s">
        <v>140</v>
      </c>
      <c r="AM48" s="11" t="s">
        <v>135</v>
      </c>
      <c r="AN48" s="11">
        <v>32110</v>
      </c>
    </row>
    <row r="49" spans="1:40" ht="18" customHeight="1" x14ac:dyDescent="0.2">
      <c r="A49" s="11">
        <v>2886</v>
      </c>
      <c r="B49" s="11" t="s">
        <v>133</v>
      </c>
      <c r="C49" s="11" t="s">
        <v>62</v>
      </c>
      <c r="D49" s="11" t="s">
        <v>31</v>
      </c>
      <c r="E49" s="58">
        <v>12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70">
        <f>SUM(projectList[[#This Row],[1]:[31]])</f>
        <v>0</v>
      </c>
      <c r="AL49" s="11" t="s">
        <v>141</v>
      </c>
      <c r="AM49" s="11" t="s">
        <v>135</v>
      </c>
      <c r="AN49" s="11">
        <v>32110</v>
      </c>
    </row>
    <row r="50" spans="1:40" ht="18" customHeight="1" x14ac:dyDescent="0.2">
      <c r="A50" s="11">
        <v>2888</v>
      </c>
      <c r="B50" s="11" t="s">
        <v>28</v>
      </c>
      <c r="C50" s="11" t="s">
        <v>62</v>
      </c>
      <c r="D50" s="11" t="s">
        <v>31</v>
      </c>
      <c r="E50" s="58">
        <v>14.5</v>
      </c>
      <c r="F50" s="61">
        <v>1</v>
      </c>
      <c r="G50" s="61">
        <v>1</v>
      </c>
      <c r="H50" s="61">
        <v>1</v>
      </c>
      <c r="I50" s="61"/>
      <c r="J50" s="61"/>
      <c r="K50" s="61">
        <v>4</v>
      </c>
      <c r="L50" s="61">
        <v>2</v>
      </c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70">
        <f>SUM(projectList[[#This Row],[1]:[31]])</f>
        <v>9</v>
      </c>
      <c r="AL50" s="11" t="s">
        <v>142</v>
      </c>
      <c r="AM50" s="11" t="s">
        <v>135</v>
      </c>
      <c r="AN50" s="11">
        <v>32110</v>
      </c>
    </row>
    <row r="51" spans="1:40" ht="18" customHeight="1" x14ac:dyDescent="0.2">
      <c r="A51" s="11">
        <v>2883</v>
      </c>
      <c r="B51" s="11" t="s">
        <v>61</v>
      </c>
      <c r="C51" s="11" t="s">
        <v>62</v>
      </c>
      <c r="D51" s="11" t="s">
        <v>33</v>
      </c>
      <c r="E51" s="55">
        <v>11</v>
      </c>
      <c r="F51" s="61">
        <v>3</v>
      </c>
      <c r="G51" s="61">
        <v>4</v>
      </c>
      <c r="H51" s="61">
        <v>5</v>
      </c>
      <c r="I51" s="61"/>
      <c r="J51" s="61"/>
      <c r="K51" s="61">
        <v>5</v>
      </c>
      <c r="L51" s="61">
        <v>5</v>
      </c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70">
        <f>SUM(projectList[[#This Row],[1]:[31]])</f>
        <v>22</v>
      </c>
      <c r="AL51" s="11" t="s">
        <v>143</v>
      </c>
      <c r="AM51" s="11" t="s">
        <v>135</v>
      </c>
      <c r="AN51" s="11">
        <v>32110</v>
      </c>
    </row>
    <row r="52" spans="1:40" ht="18" customHeight="1" x14ac:dyDescent="0.2">
      <c r="A52" s="11">
        <v>2884</v>
      </c>
      <c r="B52" s="11" t="s">
        <v>21</v>
      </c>
      <c r="C52" s="11" t="s">
        <v>62</v>
      </c>
      <c r="D52" s="11" t="s">
        <v>33</v>
      </c>
      <c r="E52" s="58">
        <v>14.5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70">
        <f>SUM(projectList[[#This Row],[1]:[31]])</f>
        <v>0</v>
      </c>
      <c r="AL52" s="11" t="s">
        <v>144</v>
      </c>
      <c r="AM52" s="11" t="s">
        <v>135</v>
      </c>
      <c r="AN52" s="11">
        <v>32110</v>
      </c>
    </row>
    <row r="53" spans="1:40" ht="18" customHeight="1" x14ac:dyDescent="0.2">
      <c r="A53" s="12" t="s">
        <v>24</v>
      </c>
      <c r="B53" s="12" t="s">
        <v>24</v>
      </c>
      <c r="C53" s="12" t="s">
        <v>24</v>
      </c>
      <c r="D53" s="12" t="s">
        <v>24</v>
      </c>
      <c r="E53" s="55">
        <v>0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70">
        <f>SUM(projectList[[#This Row],[1]:[31]])</f>
        <v>0</v>
      </c>
      <c r="AL53" s="12"/>
      <c r="AM53" s="12"/>
      <c r="AN53" s="12"/>
    </row>
    <row r="54" spans="1:40" ht="18" customHeight="1" x14ac:dyDescent="0.2">
      <c r="A54" s="11">
        <v>10393</v>
      </c>
      <c r="B54" s="11" t="s">
        <v>145</v>
      </c>
      <c r="C54" s="11" t="s">
        <v>104</v>
      </c>
      <c r="D54" s="11" t="s">
        <v>146</v>
      </c>
      <c r="E54" s="59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70">
        <f>SUM(projectList[[#This Row],[1]:[31]])</f>
        <v>0</v>
      </c>
      <c r="AL54" s="11" t="s">
        <v>147</v>
      </c>
      <c r="AM54" s="11" t="s">
        <v>148</v>
      </c>
      <c r="AN54" s="11">
        <v>34711</v>
      </c>
    </row>
    <row r="55" spans="1:40" ht="18" customHeight="1" x14ac:dyDescent="0.2">
      <c r="A55" s="11">
        <v>10394</v>
      </c>
      <c r="B55" s="11" t="s">
        <v>149</v>
      </c>
      <c r="C55" s="11" t="s">
        <v>104</v>
      </c>
      <c r="D55" s="11" t="s">
        <v>150</v>
      </c>
      <c r="E55" s="58">
        <v>4.5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70">
        <f>SUM(projectList[[#This Row],[1]:[31]])</f>
        <v>0</v>
      </c>
      <c r="AL55" s="11" t="s">
        <v>147</v>
      </c>
      <c r="AM55" s="11" t="s">
        <v>148</v>
      </c>
      <c r="AN55" s="11">
        <v>34711</v>
      </c>
    </row>
    <row r="56" spans="1:40" ht="18" customHeight="1" x14ac:dyDescent="0.2">
      <c r="A56" s="11">
        <v>9851</v>
      </c>
      <c r="B56" s="11" t="s">
        <v>28</v>
      </c>
      <c r="C56" s="11" t="s">
        <v>151</v>
      </c>
      <c r="D56" s="11" t="s">
        <v>27</v>
      </c>
      <c r="E56" s="55">
        <v>5.25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70">
        <f>SUM(projectList[[#This Row],[1]:[31]])</f>
        <v>0</v>
      </c>
      <c r="AL56" s="11" t="s">
        <v>152</v>
      </c>
      <c r="AM56" s="11" t="s">
        <v>153</v>
      </c>
      <c r="AN56" s="11">
        <v>32955</v>
      </c>
    </row>
    <row r="57" spans="1:40" ht="18" customHeight="1" x14ac:dyDescent="0.2">
      <c r="A57" s="11">
        <v>6900</v>
      </c>
      <c r="B57" s="11" t="s">
        <v>104</v>
      </c>
      <c r="C57" s="11" t="s">
        <v>151</v>
      </c>
      <c r="D57" s="11" t="s">
        <v>48</v>
      </c>
      <c r="E57" s="58">
        <v>19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70">
        <f>SUM(projectList[[#This Row],[1]:[31]])</f>
        <v>0</v>
      </c>
      <c r="AL57" s="11" t="s">
        <v>152</v>
      </c>
      <c r="AM57" s="11" t="s">
        <v>153</v>
      </c>
      <c r="AN57" s="11">
        <v>32955</v>
      </c>
    </row>
    <row r="58" spans="1:40" ht="18" customHeight="1" x14ac:dyDescent="0.2">
      <c r="A58" s="11">
        <v>9645</v>
      </c>
      <c r="B58" s="11" t="s">
        <v>28</v>
      </c>
      <c r="C58" s="11" t="s">
        <v>154</v>
      </c>
      <c r="D58" s="11" t="s">
        <v>27</v>
      </c>
      <c r="E58" s="55">
        <v>5.75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70">
        <f>SUM(projectList[[#This Row],[1]:[31]])</f>
        <v>0</v>
      </c>
      <c r="AL58" s="11" t="s">
        <v>155</v>
      </c>
      <c r="AM58" s="11" t="s">
        <v>156</v>
      </c>
      <c r="AN58" s="11">
        <v>32789</v>
      </c>
    </row>
    <row r="59" spans="1:40" ht="18" customHeight="1" x14ac:dyDescent="0.2">
      <c r="A59" s="11">
        <v>1035</v>
      </c>
      <c r="B59" s="12" t="s">
        <v>46</v>
      </c>
      <c r="C59" s="11" t="s">
        <v>154</v>
      </c>
      <c r="D59" s="11" t="s">
        <v>33</v>
      </c>
      <c r="E59" s="55">
        <v>5.69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70">
        <f>SUM(projectList[[#This Row],[1]:[31]])</f>
        <v>0</v>
      </c>
      <c r="AL59" s="11" t="s">
        <v>155</v>
      </c>
      <c r="AM59" s="11" t="s">
        <v>156</v>
      </c>
      <c r="AN59" s="11">
        <v>32789</v>
      </c>
    </row>
    <row r="60" spans="1:40" ht="18" customHeight="1" x14ac:dyDescent="0.2">
      <c r="A60" s="11">
        <v>10285</v>
      </c>
      <c r="B60" s="11" t="s">
        <v>25</v>
      </c>
      <c r="C60" s="11" t="s">
        <v>26</v>
      </c>
      <c r="D60" s="11" t="s">
        <v>27</v>
      </c>
      <c r="E60" s="58">
        <v>3.84</v>
      </c>
      <c r="F60" s="61">
        <v>12</v>
      </c>
      <c r="G60" s="61"/>
      <c r="H60" s="61">
        <v>14</v>
      </c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70">
        <f>SUM(projectList[[#This Row],[1]:[31]])</f>
        <v>26</v>
      </c>
      <c r="AL60" s="11" t="s">
        <v>157</v>
      </c>
      <c r="AM60" s="11" t="s">
        <v>158</v>
      </c>
      <c r="AN60" s="11">
        <v>32927</v>
      </c>
    </row>
    <row r="61" spans="1:40" ht="18" customHeight="1" x14ac:dyDescent="0.2">
      <c r="A61" s="11">
        <v>1036</v>
      </c>
      <c r="B61" s="11" t="s">
        <v>28</v>
      </c>
      <c r="C61" s="11" t="s">
        <v>26</v>
      </c>
      <c r="D61" s="11" t="s">
        <v>27</v>
      </c>
      <c r="E61" s="55">
        <v>5.75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70">
        <f>SUM(projectList[[#This Row],[1]:[31]])</f>
        <v>0</v>
      </c>
      <c r="AL61" s="11" t="s">
        <v>157</v>
      </c>
      <c r="AM61" s="11" t="s">
        <v>158</v>
      </c>
      <c r="AN61" s="11">
        <v>32927</v>
      </c>
    </row>
    <row r="62" spans="1:40" ht="18" customHeight="1" x14ac:dyDescent="0.2">
      <c r="A62" s="12">
        <v>10078</v>
      </c>
      <c r="B62" s="12" t="s">
        <v>137</v>
      </c>
      <c r="C62" s="12" t="s">
        <v>26</v>
      </c>
      <c r="D62" s="12" t="s">
        <v>159</v>
      </c>
      <c r="E62" s="56">
        <v>9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70">
        <f>SUM(projectList[[#This Row],[1]:[31]])</f>
        <v>0</v>
      </c>
      <c r="AL62" s="11" t="s">
        <v>157</v>
      </c>
      <c r="AM62" s="11" t="s">
        <v>158</v>
      </c>
      <c r="AN62" s="11">
        <v>32927</v>
      </c>
    </row>
    <row r="63" spans="1:40" ht="18" customHeight="1" x14ac:dyDescent="0.2">
      <c r="A63" s="11">
        <v>1122</v>
      </c>
      <c r="B63" s="11" t="s">
        <v>28</v>
      </c>
      <c r="C63" s="11" t="s">
        <v>26</v>
      </c>
      <c r="D63" s="11" t="s">
        <v>160</v>
      </c>
      <c r="E63" s="55">
        <v>5.75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70">
        <f>SUM(projectList[[#This Row],[1]:[31]])</f>
        <v>0</v>
      </c>
      <c r="AL63" s="11" t="s">
        <v>157</v>
      </c>
      <c r="AM63" s="11" t="s">
        <v>158</v>
      </c>
      <c r="AN63" s="11">
        <v>32927</v>
      </c>
    </row>
    <row r="64" spans="1:40" ht="18" customHeight="1" x14ac:dyDescent="0.2">
      <c r="A64" s="12">
        <v>10346</v>
      </c>
      <c r="B64" s="12" t="s">
        <v>28</v>
      </c>
      <c r="C64" s="12" t="s">
        <v>26</v>
      </c>
      <c r="D64" s="12" t="s">
        <v>29</v>
      </c>
      <c r="E64" s="57">
        <v>5.75</v>
      </c>
      <c r="F64" s="61">
        <v>6</v>
      </c>
      <c r="G64" s="61">
        <v>8</v>
      </c>
      <c r="H64" s="61">
        <v>6</v>
      </c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70">
        <f>SUM(projectList[[#This Row],[1]:[31]])</f>
        <v>20</v>
      </c>
      <c r="AL64" s="11" t="s">
        <v>157</v>
      </c>
      <c r="AM64" s="11" t="s">
        <v>158</v>
      </c>
      <c r="AN64" s="11">
        <v>32927</v>
      </c>
    </row>
    <row r="65" spans="1:40" ht="18" customHeight="1" x14ac:dyDescent="0.2">
      <c r="A65" s="11" t="s">
        <v>161</v>
      </c>
      <c r="B65" s="11" t="s">
        <v>21</v>
      </c>
      <c r="C65" s="11" t="s">
        <v>26</v>
      </c>
      <c r="D65" s="11" t="s">
        <v>23</v>
      </c>
      <c r="E65" s="55">
        <v>9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70">
        <f>SUM(projectList[[#This Row],[1]:[31]])</f>
        <v>0</v>
      </c>
      <c r="AL65" s="11" t="s">
        <v>157</v>
      </c>
      <c r="AM65" s="11" t="s">
        <v>158</v>
      </c>
      <c r="AN65" s="11">
        <v>32927</v>
      </c>
    </row>
    <row r="66" spans="1:40" ht="18" customHeight="1" x14ac:dyDescent="0.2">
      <c r="A66" s="11" t="s">
        <v>162</v>
      </c>
      <c r="B66" s="11" t="s">
        <v>21</v>
      </c>
      <c r="C66" s="11" t="s">
        <v>26</v>
      </c>
      <c r="D66" s="11" t="s">
        <v>33</v>
      </c>
      <c r="E66" s="55">
        <v>9</v>
      </c>
      <c r="F66" s="61"/>
      <c r="G66" s="61">
        <v>4</v>
      </c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70">
        <f>SUM(projectList[[#This Row],[1]:[31]])</f>
        <v>4</v>
      </c>
      <c r="AL66" s="11" t="s">
        <v>157</v>
      </c>
      <c r="AM66" s="11" t="s">
        <v>158</v>
      </c>
      <c r="AN66" s="11">
        <v>32927</v>
      </c>
    </row>
    <row r="67" spans="1:40" ht="18" customHeight="1" x14ac:dyDescent="0.2">
      <c r="A67" s="12">
        <v>10282</v>
      </c>
      <c r="B67" s="11" t="s">
        <v>25</v>
      </c>
      <c r="C67" s="11" t="s">
        <v>30</v>
      </c>
      <c r="D67" s="11" t="s">
        <v>27</v>
      </c>
      <c r="E67" s="57">
        <v>12.75</v>
      </c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70">
        <f>SUM(projectList[[#This Row],[1]:[31]])</f>
        <v>0</v>
      </c>
      <c r="AL67" s="11" t="s">
        <v>163</v>
      </c>
      <c r="AM67" s="11" t="s">
        <v>164</v>
      </c>
      <c r="AN67" s="11">
        <v>32114</v>
      </c>
    </row>
    <row r="68" spans="1:40" ht="18" customHeight="1" x14ac:dyDescent="0.2">
      <c r="A68" s="11">
        <v>10380</v>
      </c>
      <c r="B68" s="11" t="s">
        <v>139</v>
      </c>
      <c r="C68" s="11" t="s">
        <v>30</v>
      </c>
      <c r="D68" s="11" t="s">
        <v>27</v>
      </c>
      <c r="E68" s="58">
        <v>4.25</v>
      </c>
      <c r="F68" s="61">
        <v>5</v>
      </c>
      <c r="G68" s="61">
        <v>8</v>
      </c>
      <c r="H68" s="61">
        <v>12</v>
      </c>
      <c r="I68" s="61"/>
      <c r="J68" s="61"/>
      <c r="K68" s="61">
        <v>8</v>
      </c>
      <c r="L68" s="61">
        <v>8</v>
      </c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70">
        <f>SUM(projectList[[#This Row],[1]:[31]])</f>
        <v>41</v>
      </c>
      <c r="AL68" s="11" t="s">
        <v>163</v>
      </c>
      <c r="AM68" s="11" t="s">
        <v>164</v>
      </c>
      <c r="AN68" s="11">
        <v>32114</v>
      </c>
    </row>
    <row r="69" spans="1:40" ht="18" customHeight="1" x14ac:dyDescent="0.2">
      <c r="A69" s="11" t="s">
        <v>165</v>
      </c>
      <c r="B69" s="11" t="s">
        <v>137</v>
      </c>
      <c r="C69" s="11" t="s">
        <v>30</v>
      </c>
      <c r="D69" s="11" t="s">
        <v>27</v>
      </c>
      <c r="E69" s="55">
        <v>5.8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70">
        <f>SUM(projectList[[#This Row],[1]:[31]])</f>
        <v>0</v>
      </c>
      <c r="AL69" s="11" t="s">
        <v>163</v>
      </c>
      <c r="AM69" s="11" t="s">
        <v>164</v>
      </c>
      <c r="AN69" s="11">
        <v>32114</v>
      </c>
    </row>
    <row r="70" spans="1:40" ht="18" customHeight="1" x14ac:dyDescent="0.2">
      <c r="A70" s="11" t="s">
        <v>166</v>
      </c>
      <c r="B70" s="11" t="s">
        <v>28</v>
      </c>
      <c r="C70" s="11" t="s">
        <v>30</v>
      </c>
      <c r="D70" s="11" t="s">
        <v>27</v>
      </c>
      <c r="E70" s="55">
        <v>12.5</v>
      </c>
      <c r="F70" s="61"/>
      <c r="G70" s="61">
        <v>2</v>
      </c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70">
        <f>SUM(projectList[[#This Row],[1]:[31]])</f>
        <v>2</v>
      </c>
      <c r="AL70" s="11" t="s">
        <v>163</v>
      </c>
      <c r="AM70" s="11" t="s">
        <v>164</v>
      </c>
      <c r="AN70" s="11">
        <v>32114</v>
      </c>
    </row>
    <row r="71" spans="1:40" ht="18" customHeight="1" x14ac:dyDescent="0.2">
      <c r="A71" s="11" t="s">
        <v>167</v>
      </c>
      <c r="B71" s="11" t="s">
        <v>137</v>
      </c>
      <c r="C71" s="11" t="s">
        <v>30</v>
      </c>
      <c r="D71" s="11" t="s">
        <v>31</v>
      </c>
      <c r="E71" s="55">
        <v>5.8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70">
        <f>SUM(projectList[[#This Row],[1]:[31]])</f>
        <v>0</v>
      </c>
      <c r="AL71" s="11" t="s">
        <v>163</v>
      </c>
      <c r="AM71" s="11" t="s">
        <v>164</v>
      </c>
      <c r="AN71" s="11">
        <v>32114</v>
      </c>
    </row>
    <row r="72" spans="1:40" ht="18" customHeight="1" x14ac:dyDescent="0.2">
      <c r="A72" s="11" t="s">
        <v>168</v>
      </c>
      <c r="B72" s="11" t="s">
        <v>28</v>
      </c>
      <c r="C72" s="11" t="s">
        <v>30</v>
      </c>
      <c r="D72" s="11" t="s">
        <v>31</v>
      </c>
      <c r="E72" s="55">
        <v>12.5</v>
      </c>
      <c r="F72" s="61">
        <v>2</v>
      </c>
      <c r="G72" s="61">
        <v>2</v>
      </c>
      <c r="H72" s="61">
        <v>2</v>
      </c>
      <c r="I72" s="61"/>
      <c r="J72" s="61"/>
      <c r="K72" s="61">
        <v>2</v>
      </c>
      <c r="L72" s="61">
        <v>2</v>
      </c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70">
        <f>SUM(projectList[[#This Row],[1]:[31]])</f>
        <v>10</v>
      </c>
      <c r="AL72" s="11" t="s">
        <v>163</v>
      </c>
      <c r="AM72" s="11" t="s">
        <v>164</v>
      </c>
      <c r="AN72" s="11">
        <v>32114</v>
      </c>
    </row>
    <row r="73" spans="1:40" ht="18" customHeight="1" x14ac:dyDescent="0.2">
      <c r="A73" s="11">
        <v>10111</v>
      </c>
      <c r="B73" s="11" t="s">
        <v>169</v>
      </c>
      <c r="C73" s="11" t="s">
        <v>30</v>
      </c>
      <c r="D73" s="11" t="s">
        <v>170</v>
      </c>
      <c r="E73" s="55">
        <v>7.2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70">
        <f>SUM(projectList[[#This Row],[1]:[31]])</f>
        <v>0</v>
      </c>
      <c r="AL73" s="11" t="s">
        <v>171</v>
      </c>
      <c r="AM73" s="11" t="s">
        <v>172</v>
      </c>
      <c r="AN73" s="11">
        <v>32713</v>
      </c>
    </row>
    <row r="74" spans="1:40" ht="18" customHeight="1" x14ac:dyDescent="0.2">
      <c r="A74" s="11" t="s">
        <v>173</v>
      </c>
      <c r="B74" s="11" t="s">
        <v>21</v>
      </c>
      <c r="C74" s="11" t="s">
        <v>30</v>
      </c>
      <c r="D74" s="11" t="s">
        <v>23</v>
      </c>
      <c r="E74" s="55">
        <v>12.5</v>
      </c>
      <c r="F74" s="61">
        <v>8</v>
      </c>
      <c r="G74" s="61">
        <v>8</v>
      </c>
      <c r="H74" s="61">
        <v>8</v>
      </c>
      <c r="I74" s="61"/>
      <c r="J74" s="61"/>
      <c r="K74" s="61">
        <v>5</v>
      </c>
      <c r="L74" s="61">
        <v>8</v>
      </c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70">
        <f>SUM(projectList[[#This Row],[1]:[31]])</f>
        <v>37</v>
      </c>
      <c r="AL74" s="11" t="s">
        <v>163</v>
      </c>
      <c r="AM74" s="11" t="s">
        <v>164</v>
      </c>
      <c r="AN74" s="11">
        <v>32114</v>
      </c>
    </row>
    <row r="75" spans="1:40" ht="18" customHeight="1" x14ac:dyDescent="0.2">
      <c r="A75" s="11" t="s">
        <v>174</v>
      </c>
      <c r="B75" s="11" t="s">
        <v>21</v>
      </c>
      <c r="C75" s="11" t="s">
        <v>30</v>
      </c>
      <c r="D75" s="11" t="s">
        <v>33</v>
      </c>
      <c r="E75" s="55">
        <v>12.5</v>
      </c>
      <c r="F75" s="61">
        <v>2</v>
      </c>
      <c r="G75" s="61">
        <v>2</v>
      </c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70">
        <f>SUM(projectList[[#This Row],[1]:[31]])</f>
        <v>4</v>
      </c>
      <c r="AL75" s="11" t="s">
        <v>163</v>
      </c>
      <c r="AM75" s="11" t="s">
        <v>164</v>
      </c>
      <c r="AN75" s="11">
        <v>32114</v>
      </c>
    </row>
    <row r="76" spans="1:40" ht="18" customHeight="1" x14ac:dyDescent="0.2">
      <c r="A76" s="11">
        <v>10293</v>
      </c>
      <c r="B76" s="11" t="s">
        <v>25</v>
      </c>
      <c r="C76" s="11" t="s">
        <v>32</v>
      </c>
      <c r="D76" s="11" t="s">
        <v>27</v>
      </c>
      <c r="E76" s="58">
        <v>12.75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70">
        <f>SUM(projectList[[#This Row],[1]:[31]])</f>
        <v>0</v>
      </c>
      <c r="AL76" s="11" t="s">
        <v>175</v>
      </c>
      <c r="AM76" s="11" t="s">
        <v>176</v>
      </c>
      <c r="AN76" s="11">
        <v>32720</v>
      </c>
    </row>
    <row r="77" spans="1:40" ht="18" customHeight="1" x14ac:dyDescent="0.2">
      <c r="A77" s="11">
        <v>10382</v>
      </c>
      <c r="B77" s="11" t="s">
        <v>139</v>
      </c>
      <c r="C77" s="11" t="s">
        <v>32</v>
      </c>
      <c r="D77" s="11" t="s">
        <v>27</v>
      </c>
      <c r="E77" s="58">
        <v>6.4</v>
      </c>
      <c r="F77" s="61">
        <v>7</v>
      </c>
      <c r="G77" s="61">
        <v>2</v>
      </c>
      <c r="H77" s="61">
        <v>15</v>
      </c>
      <c r="I77" s="61"/>
      <c r="J77" s="61"/>
      <c r="K77" s="61">
        <v>2</v>
      </c>
      <c r="L77" s="61">
        <v>5</v>
      </c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70">
        <f>SUM(projectList[[#This Row],[1]:[31]])</f>
        <v>31</v>
      </c>
      <c r="AL77" s="11" t="s">
        <v>175</v>
      </c>
      <c r="AM77" s="11" t="s">
        <v>176</v>
      </c>
      <c r="AN77" s="11">
        <v>32720</v>
      </c>
    </row>
    <row r="78" spans="1:40" ht="18" customHeight="1" x14ac:dyDescent="0.2">
      <c r="A78" s="11" t="s">
        <v>177</v>
      </c>
      <c r="B78" s="11" t="s">
        <v>137</v>
      </c>
      <c r="C78" s="11" t="s">
        <v>32</v>
      </c>
      <c r="D78" s="11" t="s">
        <v>27</v>
      </c>
      <c r="E78" s="55">
        <v>6.5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70">
        <f>SUM(projectList[[#This Row],[1]:[31]])</f>
        <v>0</v>
      </c>
      <c r="AL78" s="11" t="s">
        <v>175</v>
      </c>
      <c r="AM78" s="11" t="s">
        <v>176</v>
      </c>
      <c r="AN78" s="11">
        <v>32720</v>
      </c>
    </row>
    <row r="79" spans="1:40" ht="18" customHeight="1" x14ac:dyDescent="0.2">
      <c r="A79" s="11" t="s">
        <v>178</v>
      </c>
      <c r="B79" s="11" t="s">
        <v>28</v>
      </c>
      <c r="C79" s="11" t="s">
        <v>32</v>
      </c>
      <c r="D79" s="11" t="s">
        <v>27</v>
      </c>
      <c r="E79" s="55">
        <v>12.5</v>
      </c>
      <c r="F79" s="61"/>
      <c r="G79" s="61">
        <v>8</v>
      </c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70">
        <f>SUM(projectList[[#This Row],[1]:[31]])</f>
        <v>8</v>
      </c>
      <c r="AL79" s="11" t="s">
        <v>175</v>
      </c>
      <c r="AM79" s="11" t="s">
        <v>176</v>
      </c>
      <c r="AN79" s="11">
        <v>32720</v>
      </c>
    </row>
    <row r="80" spans="1:40" ht="18" customHeight="1" x14ac:dyDescent="0.2">
      <c r="A80" s="11" t="s">
        <v>179</v>
      </c>
      <c r="B80" s="11" t="s">
        <v>137</v>
      </c>
      <c r="C80" s="11" t="s">
        <v>32</v>
      </c>
      <c r="D80" s="11" t="s">
        <v>31</v>
      </c>
      <c r="E80" s="55">
        <v>6.5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70">
        <f>SUM(projectList[[#This Row],[1]:[31]])</f>
        <v>0</v>
      </c>
      <c r="AL80" s="11" t="s">
        <v>175</v>
      </c>
      <c r="AM80" s="11" t="s">
        <v>176</v>
      </c>
      <c r="AN80" s="11">
        <v>32720</v>
      </c>
    </row>
    <row r="81" spans="1:40" ht="18" customHeight="1" x14ac:dyDescent="0.2">
      <c r="A81" s="11" t="s">
        <v>180</v>
      </c>
      <c r="B81" s="11" t="s">
        <v>28</v>
      </c>
      <c r="C81" s="11" t="s">
        <v>32</v>
      </c>
      <c r="D81" s="11" t="s">
        <v>31</v>
      </c>
      <c r="E81" s="55">
        <v>12.5</v>
      </c>
      <c r="F81" s="61"/>
      <c r="G81" s="61">
        <v>2</v>
      </c>
      <c r="H81" s="61">
        <v>2</v>
      </c>
      <c r="I81" s="61"/>
      <c r="J81" s="61"/>
      <c r="K81" s="61"/>
      <c r="L81" s="61">
        <v>1</v>
      </c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70">
        <f>SUM(projectList[[#This Row],[1]:[31]])</f>
        <v>5</v>
      </c>
      <c r="AL81" s="11" t="s">
        <v>175</v>
      </c>
      <c r="AM81" s="11" t="s">
        <v>176</v>
      </c>
      <c r="AN81" s="11">
        <v>32720</v>
      </c>
    </row>
    <row r="82" spans="1:40" ht="18" customHeight="1" x14ac:dyDescent="0.2">
      <c r="A82" s="11" t="s">
        <v>181</v>
      </c>
      <c r="B82" s="11" t="s">
        <v>21</v>
      </c>
      <c r="C82" s="11" t="s">
        <v>32</v>
      </c>
      <c r="D82" s="11" t="s">
        <v>23</v>
      </c>
      <c r="E82" s="55">
        <v>9.42</v>
      </c>
      <c r="F82" s="61">
        <v>6</v>
      </c>
      <c r="G82" s="61">
        <v>12</v>
      </c>
      <c r="H82" s="61">
        <v>9</v>
      </c>
      <c r="I82" s="61"/>
      <c r="J82" s="61"/>
      <c r="K82" s="61">
        <v>2</v>
      </c>
      <c r="L82" s="61">
        <v>2</v>
      </c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70">
        <f>SUM(projectList[[#This Row],[1]:[31]])</f>
        <v>31</v>
      </c>
      <c r="AL82" s="11" t="s">
        <v>175</v>
      </c>
      <c r="AM82" s="11" t="s">
        <v>176</v>
      </c>
      <c r="AN82" s="11">
        <v>32720</v>
      </c>
    </row>
    <row r="83" spans="1:40" ht="18" customHeight="1" x14ac:dyDescent="0.2">
      <c r="A83" s="11" t="s">
        <v>182</v>
      </c>
      <c r="B83" s="11" t="s">
        <v>21</v>
      </c>
      <c r="C83" s="11" t="s">
        <v>32</v>
      </c>
      <c r="D83" s="11" t="s">
        <v>33</v>
      </c>
      <c r="E83" s="55">
        <v>9.42</v>
      </c>
      <c r="F83" s="61">
        <v>1</v>
      </c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70">
        <f>SUM(projectList[[#This Row],[1]:[31]])</f>
        <v>1</v>
      </c>
      <c r="AL83" s="11" t="s">
        <v>175</v>
      </c>
      <c r="AM83" s="11" t="s">
        <v>176</v>
      </c>
      <c r="AN83" s="11">
        <v>32720</v>
      </c>
    </row>
    <row r="84" spans="1:40" ht="18" customHeight="1" x14ac:dyDescent="0.2">
      <c r="A84" s="11" t="s">
        <v>183</v>
      </c>
      <c r="B84" s="11" t="s">
        <v>183</v>
      </c>
      <c r="C84" s="11" t="s">
        <v>183</v>
      </c>
      <c r="D84" s="11" t="s">
        <v>183</v>
      </c>
      <c r="E84" s="55">
        <v>0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70">
        <f>SUM(projectList[[#This Row],[1]:[31]])</f>
        <v>0</v>
      </c>
      <c r="AL84" s="11"/>
      <c r="AM84" s="11"/>
      <c r="AN84" s="11"/>
    </row>
    <row r="85" spans="1:40" ht="18" customHeight="1" x14ac:dyDescent="0.2">
      <c r="A85" s="11">
        <v>10175</v>
      </c>
      <c r="B85" s="11" t="s">
        <v>137</v>
      </c>
      <c r="C85" s="11" t="s">
        <v>34</v>
      </c>
      <c r="D85" s="11" t="s">
        <v>27</v>
      </c>
      <c r="E85" s="55">
        <v>8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70">
        <f>SUM(projectList[[#This Row],[1]:[31]])</f>
        <v>0</v>
      </c>
      <c r="AL85" s="11" t="s">
        <v>184</v>
      </c>
      <c r="AM85" s="11" t="s">
        <v>185</v>
      </c>
      <c r="AN85" s="11">
        <v>32806</v>
      </c>
    </row>
    <row r="86" spans="1:40" ht="18" customHeight="1" x14ac:dyDescent="0.2">
      <c r="A86" s="11">
        <v>10428</v>
      </c>
      <c r="B86" s="11" t="s">
        <v>139</v>
      </c>
      <c r="C86" s="11" t="s">
        <v>34</v>
      </c>
      <c r="D86" s="11" t="s">
        <v>27</v>
      </c>
      <c r="E86" s="58">
        <v>13</v>
      </c>
      <c r="F86" s="61">
        <v>6</v>
      </c>
      <c r="G86" s="61"/>
      <c r="H86" s="61"/>
      <c r="I86" s="61"/>
      <c r="J86" s="61"/>
      <c r="K86" s="61">
        <v>5</v>
      </c>
      <c r="L86" s="61">
        <v>1</v>
      </c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70">
        <f>SUM(projectList[[#This Row],[1]:[31]])</f>
        <v>12</v>
      </c>
      <c r="AL86" s="11" t="s">
        <v>186</v>
      </c>
      <c r="AM86" s="11" t="s">
        <v>185</v>
      </c>
      <c r="AN86" s="11">
        <v>32806</v>
      </c>
    </row>
    <row r="87" spans="1:40" ht="18" customHeight="1" x14ac:dyDescent="0.2">
      <c r="A87" s="11">
        <v>10294</v>
      </c>
      <c r="B87" s="11" t="s">
        <v>25</v>
      </c>
      <c r="C87" s="11" t="s">
        <v>34</v>
      </c>
      <c r="D87" s="11" t="s">
        <v>27</v>
      </c>
      <c r="E87" s="58">
        <v>7.7</v>
      </c>
      <c r="F87" s="61"/>
      <c r="G87" s="61"/>
      <c r="H87" s="61"/>
      <c r="I87" s="61"/>
      <c r="J87" s="61"/>
      <c r="K87" s="61"/>
      <c r="L87" s="61">
        <v>4</v>
      </c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70">
        <f>SUM(projectList[[#This Row],[1]:[31]])</f>
        <v>4</v>
      </c>
      <c r="AL87" s="11" t="s">
        <v>186</v>
      </c>
      <c r="AM87" s="11" t="s">
        <v>185</v>
      </c>
      <c r="AN87" s="11">
        <v>32806</v>
      </c>
    </row>
    <row r="88" spans="1:40" ht="18" customHeight="1" x14ac:dyDescent="0.2">
      <c r="A88" s="11" t="s">
        <v>187</v>
      </c>
      <c r="B88" s="11" t="s">
        <v>28</v>
      </c>
      <c r="C88" s="11" t="s">
        <v>34</v>
      </c>
      <c r="D88" s="11" t="s">
        <v>27</v>
      </c>
      <c r="E88" s="55">
        <v>8.65</v>
      </c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70">
        <f>SUM(projectList[[#This Row],[1]:[31]])</f>
        <v>0</v>
      </c>
      <c r="AL88" s="11" t="s">
        <v>188</v>
      </c>
      <c r="AM88" s="11" t="s">
        <v>185</v>
      </c>
      <c r="AN88" s="11">
        <v>32806</v>
      </c>
    </row>
    <row r="89" spans="1:40" ht="18" customHeight="1" x14ac:dyDescent="0.2">
      <c r="A89" s="11">
        <v>10176</v>
      </c>
      <c r="B89" s="11" t="s">
        <v>137</v>
      </c>
      <c r="C89" s="11" t="s">
        <v>34</v>
      </c>
      <c r="D89" s="11" t="s">
        <v>31</v>
      </c>
      <c r="E89" s="55">
        <v>8</v>
      </c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70">
        <f>SUM(projectList[[#This Row],[1]:[31]])</f>
        <v>0</v>
      </c>
      <c r="AL89" s="11" t="s">
        <v>189</v>
      </c>
      <c r="AM89" s="11" t="s">
        <v>185</v>
      </c>
      <c r="AN89" s="11">
        <v>32806</v>
      </c>
    </row>
    <row r="90" spans="1:40" ht="18" customHeight="1" x14ac:dyDescent="0.2">
      <c r="A90" s="11" t="s">
        <v>190</v>
      </c>
      <c r="B90" s="11" t="s">
        <v>28</v>
      </c>
      <c r="C90" s="11" t="s">
        <v>34</v>
      </c>
      <c r="D90" s="11" t="s">
        <v>31</v>
      </c>
      <c r="E90" s="55">
        <v>8.65</v>
      </c>
      <c r="F90" s="61">
        <v>2</v>
      </c>
      <c r="G90" s="61">
        <v>2</v>
      </c>
      <c r="H90" s="61"/>
      <c r="I90" s="61"/>
      <c r="J90" s="61"/>
      <c r="K90" s="61">
        <v>2</v>
      </c>
      <c r="L90" s="61">
        <v>2</v>
      </c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70">
        <f>SUM(projectList[[#This Row],[1]:[31]])</f>
        <v>8</v>
      </c>
      <c r="AL90" s="11" t="s">
        <v>191</v>
      </c>
      <c r="AM90" s="11" t="s">
        <v>185</v>
      </c>
      <c r="AN90" s="11">
        <v>32806</v>
      </c>
    </row>
    <row r="91" spans="1:40" ht="18" customHeight="1" x14ac:dyDescent="0.2">
      <c r="A91" s="11" t="s">
        <v>192</v>
      </c>
      <c r="B91" s="11" t="s">
        <v>21</v>
      </c>
      <c r="C91" s="11" t="s">
        <v>34</v>
      </c>
      <c r="D91" s="11" t="s">
        <v>23</v>
      </c>
      <c r="E91" s="55">
        <v>7</v>
      </c>
      <c r="F91" s="61">
        <v>5</v>
      </c>
      <c r="G91" s="61"/>
      <c r="H91" s="61">
        <v>5</v>
      </c>
      <c r="I91" s="61"/>
      <c r="J91" s="61"/>
      <c r="K91" s="61">
        <v>5</v>
      </c>
      <c r="L91" s="61">
        <v>5</v>
      </c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70">
        <f>SUM(projectList[[#This Row],[1]:[31]])</f>
        <v>20</v>
      </c>
      <c r="AL91" s="11" t="s">
        <v>193</v>
      </c>
      <c r="AM91" s="11" t="s">
        <v>185</v>
      </c>
      <c r="AN91" s="11">
        <v>32806</v>
      </c>
    </row>
    <row r="92" spans="1:40" ht="18" customHeight="1" x14ac:dyDescent="0.2">
      <c r="A92" s="11" t="s">
        <v>194</v>
      </c>
      <c r="B92" s="11" t="s">
        <v>21</v>
      </c>
      <c r="C92" s="11" t="s">
        <v>34</v>
      </c>
      <c r="D92" s="11" t="s">
        <v>33</v>
      </c>
      <c r="E92" s="55">
        <v>7</v>
      </c>
      <c r="F92" s="61"/>
      <c r="G92" s="61"/>
      <c r="H92" s="61"/>
      <c r="I92" s="61"/>
      <c r="J92" s="61"/>
      <c r="K92" s="61">
        <v>1</v>
      </c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70">
        <f>SUM(projectList[[#This Row],[1]:[31]])</f>
        <v>1</v>
      </c>
      <c r="AL92" s="11" t="s">
        <v>195</v>
      </c>
      <c r="AM92" s="11" t="s">
        <v>185</v>
      </c>
      <c r="AN92" s="11">
        <v>32806</v>
      </c>
    </row>
    <row r="93" spans="1:40" ht="18" customHeight="1" x14ac:dyDescent="0.2">
      <c r="A93" s="11">
        <v>2020</v>
      </c>
      <c r="B93" s="64" t="s">
        <v>133</v>
      </c>
      <c r="C93" s="11" t="s">
        <v>196</v>
      </c>
      <c r="D93" s="11" t="s">
        <v>27</v>
      </c>
      <c r="E93" s="55">
        <v>7</v>
      </c>
      <c r="F93" s="61">
        <v>8</v>
      </c>
      <c r="G93" s="61">
        <v>4</v>
      </c>
      <c r="H93" s="61">
        <v>4</v>
      </c>
      <c r="I93" s="61"/>
      <c r="J93" s="61"/>
      <c r="K93" s="61">
        <v>6</v>
      </c>
      <c r="L93" s="61">
        <v>9</v>
      </c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70">
        <f>SUM(projectList[[#This Row],[1]:[31]])</f>
        <v>31</v>
      </c>
      <c r="AL93" s="11" t="s">
        <v>197</v>
      </c>
      <c r="AM93" s="11" t="s">
        <v>198</v>
      </c>
      <c r="AN93" s="11">
        <v>32218</v>
      </c>
    </row>
    <row r="94" spans="1:40" ht="18" customHeight="1" x14ac:dyDescent="0.2">
      <c r="A94" s="11">
        <v>10374</v>
      </c>
      <c r="B94" s="64" t="s">
        <v>133</v>
      </c>
      <c r="C94" s="11" t="s">
        <v>196</v>
      </c>
      <c r="D94" s="11" t="s">
        <v>199</v>
      </c>
      <c r="E94" s="55">
        <v>7</v>
      </c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70">
        <f>SUM(projectList[[#This Row],[1]:[31]])</f>
        <v>0</v>
      </c>
      <c r="AL94" s="11" t="s">
        <v>197</v>
      </c>
      <c r="AM94" s="11" t="s">
        <v>198</v>
      </c>
      <c r="AN94" s="11">
        <v>32218</v>
      </c>
    </row>
    <row r="95" spans="1:40" ht="18" customHeight="1" x14ac:dyDescent="0.2">
      <c r="A95" s="11">
        <v>2159</v>
      </c>
      <c r="B95" s="64" t="s">
        <v>133</v>
      </c>
      <c r="C95" s="11" t="s">
        <v>196</v>
      </c>
      <c r="D95" s="11" t="s">
        <v>31</v>
      </c>
      <c r="E95" s="55">
        <v>7</v>
      </c>
      <c r="F95" s="61"/>
      <c r="G95" s="61"/>
      <c r="H95" s="61"/>
      <c r="I95" s="61"/>
      <c r="J95" s="61"/>
      <c r="K95" s="61"/>
      <c r="L95" s="61">
        <v>2</v>
      </c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70">
        <f>SUM(projectList[[#This Row],[1]:[31]])</f>
        <v>2</v>
      </c>
      <c r="AL95" s="11" t="s">
        <v>197</v>
      </c>
      <c r="AM95" s="11" t="s">
        <v>198</v>
      </c>
      <c r="AN95" s="11">
        <v>32218</v>
      </c>
    </row>
    <row r="96" spans="1:40" ht="18" customHeight="1" x14ac:dyDescent="0.2">
      <c r="A96" s="11">
        <v>7663</v>
      </c>
      <c r="B96" s="11" t="s">
        <v>200</v>
      </c>
      <c r="C96" s="11" t="s">
        <v>196</v>
      </c>
      <c r="D96" s="11" t="s">
        <v>201</v>
      </c>
      <c r="E96" s="55">
        <v>120</v>
      </c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70">
        <f>SUM(projectList[[#This Row],[1]:[31]])</f>
        <v>0</v>
      </c>
      <c r="AL96" s="11" t="s">
        <v>197</v>
      </c>
      <c r="AM96" s="11" t="s">
        <v>198</v>
      </c>
      <c r="AN96" s="11">
        <v>32218</v>
      </c>
    </row>
    <row r="97" spans="1:40" ht="18" customHeight="1" x14ac:dyDescent="0.2">
      <c r="A97" s="11">
        <v>2148</v>
      </c>
      <c r="B97" s="64" t="s">
        <v>133</v>
      </c>
      <c r="C97" s="11" t="s">
        <v>196</v>
      </c>
      <c r="D97" s="11" t="s">
        <v>29</v>
      </c>
      <c r="E97" s="55">
        <v>7</v>
      </c>
      <c r="F97" s="61">
        <v>2</v>
      </c>
      <c r="G97" s="61"/>
      <c r="H97" s="61"/>
      <c r="I97" s="61"/>
      <c r="J97" s="61"/>
      <c r="K97" s="61"/>
      <c r="L97" s="61">
        <v>2</v>
      </c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70">
        <f>SUM(projectList[[#This Row],[1]:[31]])</f>
        <v>4</v>
      </c>
      <c r="AL97" s="11" t="s">
        <v>197</v>
      </c>
      <c r="AM97" s="11" t="s">
        <v>198</v>
      </c>
      <c r="AN97" s="11">
        <v>32218</v>
      </c>
    </row>
    <row r="98" spans="1:40" ht="18" customHeight="1" x14ac:dyDescent="0.2">
      <c r="A98" s="11">
        <v>2008</v>
      </c>
      <c r="B98" s="11" t="s">
        <v>61</v>
      </c>
      <c r="C98" s="11" t="s">
        <v>196</v>
      </c>
      <c r="D98" s="11" t="s">
        <v>33</v>
      </c>
      <c r="E98" s="55">
        <v>11.5</v>
      </c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70">
        <f>SUM(projectList[[#This Row],[1]:[31]])</f>
        <v>0</v>
      </c>
      <c r="AL98" s="11" t="s">
        <v>197</v>
      </c>
      <c r="AM98" s="11" t="s">
        <v>198</v>
      </c>
      <c r="AN98" s="11">
        <v>32218</v>
      </c>
    </row>
    <row r="99" spans="1:40" ht="18" customHeight="1" x14ac:dyDescent="0.2">
      <c r="A99" s="11">
        <v>10252</v>
      </c>
      <c r="B99" s="12" t="s">
        <v>132</v>
      </c>
      <c r="C99" s="64" t="s">
        <v>202</v>
      </c>
      <c r="D99" s="11" t="s">
        <v>29</v>
      </c>
      <c r="E99" s="55">
        <v>13</v>
      </c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70">
        <f>SUM(projectList[[#This Row],[1]:[31]])</f>
        <v>0</v>
      </c>
      <c r="AL99" s="11" t="s">
        <v>203</v>
      </c>
      <c r="AM99" s="11" t="s">
        <v>204</v>
      </c>
      <c r="AN99" s="11">
        <v>32132</v>
      </c>
    </row>
    <row r="100" spans="1:40" ht="18" customHeight="1" x14ac:dyDescent="0.2">
      <c r="A100" s="11" t="s">
        <v>205</v>
      </c>
      <c r="B100" s="12" t="s">
        <v>132</v>
      </c>
      <c r="C100" s="64" t="s">
        <v>202</v>
      </c>
      <c r="D100" s="11" t="s">
        <v>23</v>
      </c>
      <c r="E100" s="55">
        <v>13</v>
      </c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70">
        <f>SUM(projectList[[#This Row],[1]:[31]])</f>
        <v>0</v>
      </c>
      <c r="AL100" s="11" t="s">
        <v>206</v>
      </c>
      <c r="AM100" s="11" t="s">
        <v>204</v>
      </c>
      <c r="AN100" s="11">
        <v>32132</v>
      </c>
    </row>
    <row r="101" spans="1:40" ht="18" customHeight="1" x14ac:dyDescent="0.2">
      <c r="A101" s="11" t="s">
        <v>207</v>
      </c>
      <c r="B101" s="64" t="s">
        <v>21</v>
      </c>
      <c r="C101" s="64" t="s">
        <v>202</v>
      </c>
      <c r="D101" s="11" t="s">
        <v>23</v>
      </c>
      <c r="E101" s="55">
        <v>12.4</v>
      </c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70">
        <f>SUM(projectList[[#This Row],[1]:[31]])</f>
        <v>0</v>
      </c>
      <c r="AL101" s="11" t="s">
        <v>208</v>
      </c>
      <c r="AM101" s="11" t="s">
        <v>204</v>
      </c>
      <c r="AN101" s="11">
        <v>32132</v>
      </c>
    </row>
    <row r="102" spans="1:40" ht="18" customHeight="1" x14ac:dyDescent="0.2">
      <c r="A102" s="11" t="s">
        <v>209</v>
      </c>
      <c r="B102" s="12" t="s">
        <v>46</v>
      </c>
      <c r="C102" s="64" t="s">
        <v>202</v>
      </c>
      <c r="D102" s="11" t="s">
        <v>48</v>
      </c>
      <c r="E102" s="55">
        <v>12.4</v>
      </c>
      <c r="F102" s="61"/>
      <c r="G102" s="61"/>
      <c r="H102" s="61">
        <v>3</v>
      </c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70">
        <f>SUM(projectList[[#This Row],[1]:[31]])</f>
        <v>3</v>
      </c>
      <c r="AL102" s="11" t="s">
        <v>210</v>
      </c>
      <c r="AM102" s="11" t="s">
        <v>204</v>
      </c>
      <c r="AN102" s="11">
        <v>32132</v>
      </c>
    </row>
    <row r="103" spans="1:40" ht="18" customHeight="1" x14ac:dyDescent="0.2">
      <c r="A103" s="11">
        <v>1455</v>
      </c>
      <c r="B103" s="11" t="s">
        <v>104</v>
      </c>
      <c r="C103" s="64" t="s">
        <v>202</v>
      </c>
      <c r="D103" s="11" t="s">
        <v>48</v>
      </c>
      <c r="E103" s="55">
        <v>12.13</v>
      </c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70">
        <f>SUM(projectList[[#This Row],[1]:[31]])</f>
        <v>0</v>
      </c>
      <c r="AL103" s="11" t="s">
        <v>211</v>
      </c>
      <c r="AM103" s="11" t="s">
        <v>204</v>
      </c>
      <c r="AN103" s="11">
        <v>32132</v>
      </c>
    </row>
    <row r="104" spans="1:40" ht="18" customHeight="1" x14ac:dyDescent="0.2">
      <c r="A104" s="11" t="s">
        <v>212</v>
      </c>
      <c r="B104" s="12" t="s">
        <v>132</v>
      </c>
      <c r="C104" s="64" t="s">
        <v>202</v>
      </c>
      <c r="D104" s="11" t="s">
        <v>48</v>
      </c>
      <c r="E104" s="55">
        <v>13</v>
      </c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70">
        <f>SUM(projectList[[#This Row],[1]:[31]])</f>
        <v>0</v>
      </c>
      <c r="AL104" s="11" t="s">
        <v>213</v>
      </c>
      <c r="AM104" s="11" t="s">
        <v>204</v>
      </c>
      <c r="AN104" s="11">
        <v>32132</v>
      </c>
    </row>
    <row r="105" spans="1:40" ht="18" customHeight="1" x14ac:dyDescent="0.2">
      <c r="A105" s="11" t="s">
        <v>214</v>
      </c>
      <c r="B105" s="11" t="s">
        <v>21</v>
      </c>
      <c r="C105" s="11" t="s">
        <v>215</v>
      </c>
      <c r="D105" s="11" t="s">
        <v>23</v>
      </c>
      <c r="E105" s="55">
        <v>12.4</v>
      </c>
      <c r="F105" s="61"/>
      <c r="G105" s="61"/>
      <c r="H105" s="61"/>
      <c r="I105" s="61"/>
      <c r="J105" s="61"/>
      <c r="K105" s="61">
        <v>12</v>
      </c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70">
        <f>SUM(projectList[[#This Row],[1]:[31]])</f>
        <v>12</v>
      </c>
      <c r="AL105" s="11" t="s">
        <v>216</v>
      </c>
      <c r="AM105" s="11" t="s">
        <v>204</v>
      </c>
      <c r="AN105" s="11">
        <v>32132</v>
      </c>
    </row>
    <row r="106" spans="1:40" ht="18" customHeight="1" x14ac:dyDescent="0.2">
      <c r="A106" s="11">
        <v>9881</v>
      </c>
      <c r="B106" s="11" t="s">
        <v>21</v>
      </c>
      <c r="C106" s="11" t="s">
        <v>215</v>
      </c>
      <c r="D106" s="11" t="s">
        <v>33</v>
      </c>
      <c r="E106" s="55">
        <v>12.4</v>
      </c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70">
        <f>SUM(projectList[[#This Row],[1]:[31]])</f>
        <v>0</v>
      </c>
      <c r="AL106" s="11" t="s">
        <v>216</v>
      </c>
      <c r="AM106" s="11" t="s">
        <v>204</v>
      </c>
      <c r="AN106" s="11">
        <v>32132</v>
      </c>
    </row>
    <row r="107" spans="1:40" ht="18" customHeight="1" x14ac:dyDescent="0.2">
      <c r="A107" s="11">
        <v>1580</v>
      </c>
      <c r="B107" s="11" t="s">
        <v>104</v>
      </c>
      <c r="C107" s="11" t="s">
        <v>215</v>
      </c>
      <c r="D107" s="11" t="s">
        <v>48</v>
      </c>
      <c r="E107" s="55">
        <v>9.58</v>
      </c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70">
        <f>SUM(projectList[[#This Row],[1]:[31]])</f>
        <v>0</v>
      </c>
      <c r="AL107" s="11" t="s">
        <v>217</v>
      </c>
      <c r="AM107" s="11" t="s">
        <v>204</v>
      </c>
      <c r="AN107" s="11">
        <v>32133</v>
      </c>
    </row>
    <row r="108" spans="1:40" ht="18" customHeight="1" x14ac:dyDescent="0.2">
      <c r="A108" s="12">
        <v>3050</v>
      </c>
      <c r="B108" s="12" t="s">
        <v>43</v>
      </c>
      <c r="C108" s="12" t="s">
        <v>36</v>
      </c>
      <c r="D108" s="12" t="s">
        <v>218</v>
      </c>
      <c r="E108" s="55">
        <v>17</v>
      </c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70">
        <f>SUM(projectList[[#This Row],[1]:[31]])</f>
        <v>0</v>
      </c>
      <c r="AL108" s="11" t="s">
        <v>219</v>
      </c>
      <c r="AM108" s="11" t="s">
        <v>220</v>
      </c>
      <c r="AN108" s="11">
        <v>34221</v>
      </c>
    </row>
    <row r="109" spans="1:40" ht="18" customHeight="1" x14ac:dyDescent="0.2">
      <c r="A109" s="12">
        <v>3055</v>
      </c>
      <c r="B109" s="12" t="s">
        <v>221</v>
      </c>
      <c r="C109" s="12" t="s">
        <v>36</v>
      </c>
      <c r="D109" s="12" t="s">
        <v>218</v>
      </c>
      <c r="E109" s="55">
        <v>17</v>
      </c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70">
        <f>SUM(projectList[[#This Row],[1]:[31]])</f>
        <v>0</v>
      </c>
      <c r="AL109" s="11" t="s">
        <v>219</v>
      </c>
      <c r="AM109" s="11" t="s">
        <v>220</v>
      </c>
      <c r="AN109" s="11">
        <v>34221</v>
      </c>
    </row>
    <row r="110" spans="1:40" ht="18" customHeight="1" x14ac:dyDescent="0.2">
      <c r="A110" s="12">
        <v>10459</v>
      </c>
      <c r="B110" s="12" t="s">
        <v>120</v>
      </c>
      <c r="C110" s="12" t="s">
        <v>36</v>
      </c>
      <c r="D110" s="12" t="s">
        <v>218</v>
      </c>
      <c r="E110" s="58">
        <v>8</v>
      </c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70">
        <f>SUM(projectList[[#This Row],[1]:[31]])</f>
        <v>0</v>
      </c>
      <c r="AL110" s="11" t="s">
        <v>219</v>
      </c>
      <c r="AM110" s="11" t="s">
        <v>220</v>
      </c>
      <c r="AN110" s="11">
        <v>34221</v>
      </c>
    </row>
    <row r="111" spans="1:40" ht="18" customHeight="1" x14ac:dyDescent="0.2">
      <c r="A111" s="11" t="s">
        <v>222</v>
      </c>
      <c r="B111" s="11" t="s">
        <v>223</v>
      </c>
      <c r="C111" s="11" t="s">
        <v>36</v>
      </c>
      <c r="D111" s="11" t="s">
        <v>27</v>
      </c>
      <c r="E111" s="55">
        <v>1.25</v>
      </c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70">
        <f>SUM(projectList[[#This Row],[1]:[31]])</f>
        <v>0</v>
      </c>
      <c r="AL111" s="11" t="s">
        <v>219</v>
      </c>
      <c r="AM111" s="11" t="s">
        <v>220</v>
      </c>
      <c r="AN111" s="11">
        <v>34221</v>
      </c>
    </row>
    <row r="112" spans="1:40" ht="18" customHeight="1" x14ac:dyDescent="0.2">
      <c r="A112" s="12">
        <v>3051</v>
      </c>
      <c r="B112" s="12" t="s">
        <v>43</v>
      </c>
      <c r="C112" s="12" t="s">
        <v>36</v>
      </c>
      <c r="D112" s="12" t="s">
        <v>224</v>
      </c>
      <c r="E112" s="55">
        <v>17</v>
      </c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70">
        <f>SUM(projectList[[#This Row],[1]:[31]])</f>
        <v>0</v>
      </c>
      <c r="AL112" s="11" t="s">
        <v>219</v>
      </c>
      <c r="AM112" s="11" t="s">
        <v>220</v>
      </c>
      <c r="AN112" s="11">
        <v>34221</v>
      </c>
    </row>
    <row r="113" spans="1:40" ht="18" customHeight="1" x14ac:dyDescent="0.2">
      <c r="A113" s="12">
        <v>10304</v>
      </c>
      <c r="B113" s="12" t="s">
        <v>221</v>
      </c>
      <c r="C113" s="12" t="s">
        <v>36</v>
      </c>
      <c r="D113" s="12" t="s">
        <v>224</v>
      </c>
      <c r="E113" s="58">
        <v>17</v>
      </c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70">
        <f>SUM(projectList[[#This Row],[1]:[31]])</f>
        <v>0</v>
      </c>
      <c r="AL113" s="11" t="s">
        <v>219</v>
      </c>
      <c r="AM113" s="11" t="s">
        <v>220</v>
      </c>
      <c r="AN113" s="11">
        <v>34221</v>
      </c>
    </row>
    <row r="114" spans="1:40" ht="18" customHeight="1" x14ac:dyDescent="0.2">
      <c r="A114" s="11" t="s">
        <v>225</v>
      </c>
      <c r="B114" s="11" t="s">
        <v>223</v>
      </c>
      <c r="C114" s="11" t="s">
        <v>36</v>
      </c>
      <c r="D114" s="11" t="s">
        <v>31</v>
      </c>
      <c r="E114" s="55">
        <v>1.25</v>
      </c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70">
        <f>SUM(projectList[[#This Row],[1]:[31]])</f>
        <v>0</v>
      </c>
      <c r="AL114" s="11" t="s">
        <v>219</v>
      </c>
      <c r="AM114" s="11" t="s">
        <v>220</v>
      </c>
      <c r="AN114" s="11">
        <v>34221</v>
      </c>
    </row>
    <row r="115" spans="1:40" ht="18" customHeight="1" x14ac:dyDescent="0.2">
      <c r="A115" s="11">
        <v>10415</v>
      </c>
      <c r="B115" s="11" t="s">
        <v>226</v>
      </c>
      <c r="C115" s="11" t="s">
        <v>36</v>
      </c>
      <c r="D115" s="11" t="s">
        <v>227</v>
      </c>
      <c r="E115" s="58">
        <v>10.5</v>
      </c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70">
        <f>SUM(projectList[[#This Row],[1]:[31]])</f>
        <v>0</v>
      </c>
      <c r="AL115" s="11" t="s">
        <v>219</v>
      </c>
      <c r="AM115" s="11" t="s">
        <v>220</v>
      </c>
      <c r="AN115" s="11">
        <v>34221</v>
      </c>
    </row>
    <row r="116" spans="1:40" ht="18" customHeight="1" x14ac:dyDescent="0.2">
      <c r="A116" s="12">
        <v>10302</v>
      </c>
      <c r="B116" s="64" t="s">
        <v>221</v>
      </c>
      <c r="C116" s="12" t="s">
        <v>36</v>
      </c>
      <c r="D116" s="12" t="s">
        <v>29</v>
      </c>
      <c r="E116" s="58">
        <v>17</v>
      </c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70">
        <f>SUM(projectList[[#This Row],[1]:[31]])</f>
        <v>0</v>
      </c>
      <c r="AL116" s="11" t="s">
        <v>219</v>
      </c>
      <c r="AM116" s="11" t="s">
        <v>220</v>
      </c>
      <c r="AN116" s="11">
        <v>34222</v>
      </c>
    </row>
    <row r="117" spans="1:40" ht="18" customHeight="1" x14ac:dyDescent="0.2">
      <c r="A117" s="12">
        <v>3052</v>
      </c>
      <c r="B117" s="12" t="s">
        <v>43</v>
      </c>
      <c r="C117" s="12" t="s">
        <v>36</v>
      </c>
      <c r="D117" s="12" t="s">
        <v>29</v>
      </c>
      <c r="E117" s="55">
        <v>17</v>
      </c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70">
        <f>SUM(projectList[[#This Row],[1]:[31]])</f>
        <v>0</v>
      </c>
      <c r="AL117" s="11" t="s">
        <v>219</v>
      </c>
      <c r="AM117" s="11" t="s">
        <v>220</v>
      </c>
      <c r="AN117" s="11">
        <v>34221</v>
      </c>
    </row>
    <row r="118" spans="1:40" ht="18" customHeight="1" x14ac:dyDescent="0.2">
      <c r="A118" s="11">
        <v>1552</v>
      </c>
      <c r="B118" s="11" t="s">
        <v>21</v>
      </c>
      <c r="C118" s="11" t="s">
        <v>36</v>
      </c>
      <c r="D118" s="11" t="s">
        <v>23</v>
      </c>
      <c r="E118" s="55">
        <v>13</v>
      </c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70">
        <f>SUM(projectList[[#This Row],[1]:[31]])</f>
        <v>0</v>
      </c>
      <c r="AL118" s="11" t="s">
        <v>219</v>
      </c>
      <c r="AM118" s="11" t="s">
        <v>220</v>
      </c>
      <c r="AN118" s="11">
        <v>34221</v>
      </c>
    </row>
    <row r="119" spans="1:40" ht="18" customHeight="1" x14ac:dyDescent="0.2">
      <c r="A119" s="11">
        <v>10410</v>
      </c>
      <c r="B119" s="11" t="s">
        <v>35</v>
      </c>
      <c r="C119" s="11" t="s">
        <v>36</v>
      </c>
      <c r="D119" s="11" t="s">
        <v>23</v>
      </c>
      <c r="E119" s="58">
        <v>15</v>
      </c>
      <c r="F119" s="61">
        <v>7</v>
      </c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70">
        <f>SUM(projectList[[#This Row],[1]:[31]])</f>
        <v>7</v>
      </c>
      <c r="AL119" s="11" t="s">
        <v>219</v>
      </c>
      <c r="AM119" s="11" t="s">
        <v>220</v>
      </c>
      <c r="AN119" s="11">
        <v>34221</v>
      </c>
    </row>
    <row r="120" spans="1:40" ht="18" customHeight="1" x14ac:dyDescent="0.2">
      <c r="A120" s="11">
        <v>10085</v>
      </c>
      <c r="B120" s="11" t="s">
        <v>123</v>
      </c>
      <c r="C120" s="11" t="s">
        <v>36</v>
      </c>
      <c r="D120" s="11" t="s">
        <v>23</v>
      </c>
      <c r="E120" s="55">
        <v>9</v>
      </c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70">
        <f>SUM(projectList[[#This Row],[1]:[31]])</f>
        <v>0</v>
      </c>
      <c r="AL120" s="11" t="s">
        <v>219</v>
      </c>
      <c r="AM120" s="11" t="s">
        <v>220</v>
      </c>
      <c r="AN120" s="11">
        <v>34221</v>
      </c>
    </row>
    <row r="121" spans="1:40" ht="18" customHeight="1" x14ac:dyDescent="0.2">
      <c r="A121" s="12">
        <v>10029</v>
      </c>
      <c r="B121" s="64" t="s">
        <v>124</v>
      </c>
      <c r="C121" s="12" t="s">
        <v>36</v>
      </c>
      <c r="D121" s="64" t="s">
        <v>33</v>
      </c>
      <c r="E121" s="55">
        <v>10</v>
      </c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70">
        <f>SUM(projectList[[#This Row],[1]:[31]])</f>
        <v>0</v>
      </c>
      <c r="AL121" s="11" t="s">
        <v>219</v>
      </c>
      <c r="AM121" s="11" t="s">
        <v>220</v>
      </c>
      <c r="AN121" s="11">
        <v>34222</v>
      </c>
    </row>
    <row r="122" spans="1:40" ht="18" customHeight="1" x14ac:dyDescent="0.2">
      <c r="A122" s="11">
        <v>10341</v>
      </c>
      <c r="B122" s="11" t="s">
        <v>132</v>
      </c>
      <c r="C122" s="11" t="s">
        <v>228</v>
      </c>
      <c r="D122" s="11" t="s">
        <v>23</v>
      </c>
      <c r="E122" s="58">
        <v>5.5</v>
      </c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70">
        <f>SUM(projectList[[#This Row],[1]:[31]])</f>
        <v>0</v>
      </c>
      <c r="AL122" s="11" t="s">
        <v>229</v>
      </c>
      <c r="AM122" s="11" t="s">
        <v>185</v>
      </c>
      <c r="AN122" s="11">
        <v>32810</v>
      </c>
    </row>
    <row r="123" spans="1:40" ht="18" customHeight="1" x14ac:dyDescent="0.2">
      <c r="A123" s="11">
        <v>10342</v>
      </c>
      <c r="B123" s="11" t="s">
        <v>104</v>
      </c>
      <c r="C123" s="11" t="s">
        <v>228</v>
      </c>
      <c r="D123" s="11" t="s">
        <v>105</v>
      </c>
      <c r="E123" s="58">
        <v>5.5</v>
      </c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70">
        <f>SUM(projectList[[#This Row],[1]:[31]])</f>
        <v>0</v>
      </c>
      <c r="AL123" s="11" t="s">
        <v>229</v>
      </c>
      <c r="AM123" s="11" t="s">
        <v>185</v>
      </c>
      <c r="AN123" s="11">
        <v>32810</v>
      </c>
    </row>
    <row r="124" spans="1:40" ht="18" customHeight="1" x14ac:dyDescent="0.2">
      <c r="A124" s="12">
        <v>10063</v>
      </c>
      <c r="B124" s="12" t="s">
        <v>132</v>
      </c>
      <c r="C124" s="11" t="s">
        <v>230</v>
      </c>
      <c r="D124" s="12" t="s">
        <v>23</v>
      </c>
      <c r="E124" s="56">
        <v>7.5</v>
      </c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70">
        <f>SUM(projectList[[#This Row],[1]:[31]])</f>
        <v>0</v>
      </c>
      <c r="AL124" s="11" t="s">
        <v>231</v>
      </c>
      <c r="AM124" s="11" t="s">
        <v>176</v>
      </c>
      <c r="AN124" s="11">
        <v>32724</v>
      </c>
    </row>
    <row r="125" spans="1:40" ht="18" customHeight="1" x14ac:dyDescent="0.2">
      <c r="A125" s="12" t="s">
        <v>232</v>
      </c>
      <c r="B125" s="12" t="s">
        <v>46</v>
      </c>
      <c r="C125" s="11" t="s">
        <v>230</v>
      </c>
      <c r="D125" s="12" t="s">
        <v>23</v>
      </c>
      <c r="E125" s="56">
        <v>7.5</v>
      </c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70">
        <f>SUM(projectList[[#This Row],[1]:[31]])</f>
        <v>0</v>
      </c>
      <c r="AL125" s="11" t="s">
        <v>231</v>
      </c>
      <c r="AM125" s="11" t="s">
        <v>176</v>
      </c>
      <c r="AN125" s="11">
        <v>32724</v>
      </c>
    </row>
    <row r="126" spans="1:40" ht="18" customHeight="1" x14ac:dyDescent="0.2">
      <c r="A126" s="11">
        <v>10458</v>
      </c>
      <c r="B126" s="11" t="s">
        <v>21</v>
      </c>
      <c r="C126" s="11" t="s">
        <v>230</v>
      </c>
      <c r="D126" s="12" t="s">
        <v>23</v>
      </c>
      <c r="E126" s="55">
        <v>10</v>
      </c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7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70">
        <f>SUM(projectList[[#This Row],[1]:[31]])</f>
        <v>0</v>
      </c>
      <c r="AL126" s="11" t="s">
        <v>231</v>
      </c>
      <c r="AM126" s="11" t="s">
        <v>176</v>
      </c>
      <c r="AN126" s="11">
        <v>32724</v>
      </c>
    </row>
    <row r="127" spans="1:40" ht="18" customHeight="1" x14ac:dyDescent="0.2">
      <c r="A127" s="11">
        <v>1198</v>
      </c>
      <c r="B127" s="11" t="s">
        <v>104</v>
      </c>
      <c r="C127" s="11" t="s">
        <v>230</v>
      </c>
      <c r="D127" s="12" t="s">
        <v>105</v>
      </c>
      <c r="E127" s="55">
        <v>10</v>
      </c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7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70">
        <f>SUM(projectList[[#This Row],[1]:[31]])</f>
        <v>0</v>
      </c>
      <c r="AL127" s="11" t="s">
        <v>231</v>
      </c>
      <c r="AM127" s="11" t="s">
        <v>176</v>
      </c>
      <c r="AN127" s="11">
        <v>32724</v>
      </c>
    </row>
    <row r="128" spans="1:40" ht="18" customHeight="1" x14ac:dyDescent="0.2">
      <c r="A128" s="12">
        <v>10497</v>
      </c>
      <c r="B128" s="11" t="s">
        <v>21</v>
      </c>
      <c r="C128" s="12" t="s">
        <v>37</v>
      </c>
      <c r="D128" s="11" t="s">
        <v>23</v>
      </c>
      <c r="E128" s="55">
        <v>6</v>
      </c>
      <c r="F128" s="61">
        <v>3</v>
      </c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70">
        <f>SUM(projectList[[#This Row],[1]:[31]])</f>
        <v>3</v>
      </c>
      <c r="AL128" s="11" t="s">
        <v>233</v>
      </c>
      <c r="AM128" s="11" t="s">
        <v>185</v>
      </c>
      <c r="AN128" s="11">
        <v>32804</v>
      </c>
    </row>
    <row r="129" spans="1:40" ht="18" customHeight="1" x14ac:dyDescent="0.2">
      <c r="A129" s="12">
        <v>10496</v>
      </c>
      <c r="B129" s="12" t="s">
        <v>104</v>
      </c>
      <c r="C129" s="12" t="s">
        <v>37</v>
      </c>
      <c r="D129" s="12" t="s">
        <v>105</v>
      </c>
      <c r="E129" s="55">
        <v>6</v>
      </c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70">
        <f>SUM(projectList[[#This Row],[1]:[31]])</f>
        <v>0</v>
      </c>
      <c r="AL129" s="11" t="s">
        <v>233</v>
      </c>
      <c r="AM129" s="11" t="s">
        <v>185</v>
      </c>
      <c r="AN129" s="11">
        <v>32804</v>
      </c>
    </row>
    <row r="130" spans="1:40" ht="18" customHeight="1" x14ac:dyDescent="0.2">
      <c r="A130" s="11">
        <v>10243</v>
      </c>
      <c r="B130" s="11" t="s">
        <v>21</v>
      </c>
      <c r="C130" s="11" t="s">
        <v>234</v>
      </c>
      <c r="D130" s="12" t="s">
        <v>23</v>
      </c>
      <c r="E130" s="58">
        <v>12.5</v>
      </c>
      <c r="F130" s="61"/>
      <c r="G130" s="61"/>
      <c r="H130" s="61"/>
      <c r="I130" s="61"/>
      <c r="J130" s="61"/>
      <c r="K130" s="61"/>
      <c r="L130" s="61">
        <v>1</v>
      </c>
      <c r="M130" s="61">
        <v>1</v>
      </c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70">
        <f>SUM(projectList[[#This Row],[1]:[31]])</f>
        <v>2</v>
      </c>
      <c r="AL130" s="11" t="s">
        <v>235</v>
      </c>
      <c r="AM130" s="11" t="s">
        <v>236</v>
      </c>
      <c r="AN130" s="11">
        <v>32907</v>
      </c>
    </row>
    <row r="131" spans="1:40" ht="18" customHeight="1" x14ac:dyDescent="0.2">
      <c r="A131" s="11">
        <v>10344</v>
      </c>
      <c r="B131" s="11" t="s">
        <v>104</v>
      </c>
      <c r="C131" s="11" t="s">
        <v>234</v>
      </c>
      <c r="D131" s="11" t="s">
        <v>48</v>
      </c>
      <c r="E131" s="58">
        <v>12.5</v>
      </c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70">
        <f>SUM(projectList[[#This Row],[1]:[31]])</f>
        <v>0</v>
      </c>
      <c r="AL131" s="11" t="s">
        <v>235</v>
      </c>
      <c r="AM131" s="11" t="s">
        <v>236</v>
      </c>
      <c r="AN131" s="11">
        <v>32907</v>
      </c>
    </row>
    <row r="132" spans="1:40" ht="18" customHeight="1" x14ac:dyDescent="0.2">
      <c r="A132" s="11">
        <v>10244</v>
      </c>
      <c r="B132" s="11" t="s">
        <v>21</v>
      </c>
      <c r="C132" s="11" t="s">
        <v>234</v>
      </c>
      <c r="D132" s="11" t="s">
        <v>48</v>
      </c>
      <c r="E132" s="58">
        <v>12.5</v>
      </c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70">
        <f>SUM(projectList[[#This Row],[1]:[31]])</f>
        <v>0</v>
      </c>
      <c r="AL132" s="11" t="s">
        <v>235</v>
      </c>
      <c r="AM132" s="11" t="s">
        <v>236</v>
      </c>
      <c r="AN132" s="11">
        <v>32907</v>
      </c>
    </row>
    <row r="133" spans="1:40" ht="18" customHeight="1" x14ac:dyDescent="0.2">
      <c r="A133" s="11">
        <v>10343</v>
      </c>
      <c r="B133" s="11" t="s">
        <v>104</v>
      </c>
      <c r="C133" s="11" t="s">
        <v>234</v>
      </c>
      <c r="D133" s="11" t="s">
        <v>105</v>
      </c>
      <c r="E133" s="58">
        <v>12.5</v>
      </c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70">
        <f>SUM(projectList[[#This Row],[1]:[31]])</f>
        <v>0</v>
      </c>
      <c r="AL133" s="11" t="s">
        <v>235</v>
      </c>
      <c r="AM133" s="11" t="s">
        <v>236</v>
      </c>
      <c r="AN133" s="11">
        <v>32907</v>
      </c>
    </row>
    <row r="134" spans="1:40" ht="18" customHeight="1" x14ac:dyDescent="0.2">
      <c r="A134" s="11">
        <v>10301</v>
      </c>
      <c r="B134" s="12" t="s">
        <v>132</v>
      </c>
      <c r="C134" s="11" t="s">
        <v>237</v>
      </c>
      <c r="D134" s="11" t="s">
        <v>23</v>
      </c>
      <c r="E134" s="55">
        <v>6.52</v>
      </c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70">
        <f>SUM(projectList[[#This Row],[1]:[31]])</f>
        <v>0</v>
      </c>
      <c r="AL134" s="11" t="s">
        <v>238</v>
      </c>
      <c r="AM134" s="11" t="s">
        <v>239</v>
      </c>
      <c r="AN134" s="11">
        <v>32804</v>
      </c>
    </row>
    <row r="135" spans="1:40" ht="18" customHeight="1" x14ac:dyDescent="0.2">
      <c r="A135" s="11">
        <v>10448</v>
      </c>
      <c r="B135" s="11" t="s">
        <v>21</v>
      </c>
      <c r="C135" s="11" t="s">
        <v>237</v>
      </c>
      <c r="D135" s="11" t="s">
        <v>23</v>
      </c>
      <c r="E135" s="55">
        <v>6.52</v>
      </c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70">
        <f>SUM(projectList[[#This Row],[1]:[31]])</f>
        <v>0</v>
      </c>
      <c r="AL135" s="11" t="s">
        <v>238</v>
      </c>
      <c r="AM135" s="11" t="s">
        <v>239</v>
      </c>
      <c r="AN135" s="11">
        <v>32804</v>
      </c>
    </row>
    <row r="136" spans="1:40" ht="18" customHeight="1" x14ac:dyDescent="0.2">
      <c r="A136" s="11">
        <v>9869</v>
      </c>
      <c r="B136" s="11" t="s">
        <v>104</v>
      </c>
      <c r="C136" s="11" t="s">
        <v>237</v>
      </c>
      <c r="D136" s="11" t="s">
        <v>105</v>
      </c>
      <c r="E136" s="55">
        <v>6.52</v>
      </c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70">
        <f>SUM(projectList[[#This Row],[1]:[31]])</f>
        <v>0</v>
      </c>
      <c r="AL136" s="11" t="s">
        <v>238</v>
      </c>
      <c r="AM136" s="11" t="s">
        <v>239</v>
      </c>
      <c r="AN136" s="11">
        <v>32804</v>
      </c>
    </row>
    <row r="137" spans="1:40" ht="18" customHeight="1" x14ac:dyDescent="0.2">
      <c r="A137" s="12">
        <v>10450</v>
      </c>
      <c r="B137" s="11" t="s">
        <v>21</v>
      </c>
      <c r="C137" s="11" t="s">
        <v>240</v>
      </c>
      <c r="D137" s="12" t="s">
        <v>23</v>
      </c>
      <c r="E137" s="55">
        <v>17</v>
      </c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70">
        <f>SUM(projectList[[#This Row],[1]:[31]])</f>
        <v>0</v>
      </c>
      <c r="AL137" s="11" t="s">
        <v>241</v>
      </c>
      <c r="AM137" s="11" t="s">
        <v>118</v>
      </c>
      <c r="AN137" s="11">
        <v>33610</v>
      </c>
    </row>
    <row r="138" spans="1:40" ht="18" customHeight="1" x14ac:dyDescent="0.2">
      <c r="A138" s="12">
        <v>10487</v>
      </c>
      <c r="B138" s="11" t="s">
        <v>104</v>
      </c>
      <c r="C138" s="11" t="s">
        <v>240</v>
      </c>
      <c r="D138" s="11" t="s">
        <v>105</v>
      </c>
      <c r="E138" s="58">
        <v>17</v>
      </c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70">
        <f>SUM(projectList[[#This Row],[1]:[31]])</f>
        <v>0</v>
      </c>
      <c r="AL138" s="11" t="s">
        <v>241</v>
      </c>
      <c r="AM138" s="11" t="s">
        <v>118</v>
      </c>
      <c r="AN138" s="11">
        <v>33610</v>
      </c>
    </row>
    <row r="139" spans="1:40" ht="18" customHeight="1" x14ac:dyDescent="0.2">
      <c r="A139" s="11">
        <v>10174</v>
      </c>
      <c r="B139" s="11" t="s">
        <v>21</v>
      </c>
      <c r="C139" s="11" t="s">
        <v>242</v>
      </c>
      <c r="D139" s="11" t="s">
        <v>23</v>
      </c>
      <c r="E139" s="55">
        <v>14.58</v>
      </c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70">
        <f>SUM(projectList[[#This Row],[1]:[31]])</f>
        <v>0</v>
      </c>
      <c r="AL139" s="11" t="s">
        <v>243</v>
      </c>
      <c r="AM139" s="11" t="s">
        <v>244</v>
      </c>
      <c r="AN139" s="11">
        <v>32966</v>
      </c>
    </row>
    <row r="140" spans="1:40" ht="18" customHeight="1" x14ac:dyDescent="0.2">
      <c r="A140" s="11">
        <v>10225</v>
      </c>
      <c r="B140" s="11" t="s">
        <v>104</v>
      </c>
      <c r="C140" s="11" t="s">
        <v>242</v>
      </c>
      <c r="D140" s="11" t="s">
        <v>48</v>
      </c>
      <c r="E140" s="55">
        <v>14.58</v>
      </c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70">
        <f>SUM(projectList[[#This Row],[1]:[31]])</f>
        <v>0</v>
      </c>
      <c r="AL140" s="11" t="s">
        <v>243</v>
      </c>
      <c r="AM140" s="11" t="s">
        <v>244</v>
      </c>
      <c r="AN140" s="11">
        <v>32966</v>
      </c>
    </row>
    <row r="141" spans="1:40" ht="18" customHeight="1" x14ac:dyDescent="0.2">
      <c r="A141" s="11">
        <v>10456</v>
      </c>
      <c r="B141" s="11" t="s">
        <v>21</v>
      </c>
      <c r="C141" s="11" t="s">
        <v>245</v>
      </c>
      <c r="D141" s="11" t="s">
        <v>23</v>
      </c>
      <c r="E141" s="55">
        <v>6.67</v>
      </c>
      <c r="F141" s="61"/>
      <c r="G141" s="61"/>
      <c r="H141" s="61">
        <v>1</v>
      </c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70">
        <f>SUM(projectList[[#This Row],[1]:[31]])</f>
        <v>1</v>
      </c>
      <c r="AL141" s="11"/>
      <c r="AM141" s="11"/>
      <c r="AN141" s="11"/>
    </row>
    <row r="142" spans="1:40" ht="18" customHeight="1" x14ac:dyDescent="0.2">
      <c r="A142" s="11">
        <v>10245</v>
      </c>
      <c r="B142" s="11" t="s">
        <v>104</v>
      </c>
      <c r="C142" s="11" t="s">
        <v>245</v>
      </c>
      <c r="D142" s="11" t="s">
        <v>105</v>
      </c>
      <c r="E142" s="55">
        <v>6.67</v>
      </c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70">
        <f>SUM(projectList[[#This Row],[1]:[31]])</f>
        <v>0</v>
      </c>
      <c r="AL142" s="11"/>
      <c r="AM142" s="11"/>
      <c r="AN142" s="11"/>
    </row>
    <row r="143" spans="1:40" ht="18" customHeight="1" x14ac:dyDescent="0.2">
      <c r="A143" s="11">
        <v>10477</v>
      </c>
      <c r="B143" s="11" t="s">
        <v>21</v>
      </c>
      <c r="C143" s="11" t="s">
        <v>246</v>
      </c>
      <c r="D143" s="11" t="s">
        <v>23</v>
      </c>
      <c r="E143" s="55">
        <v>9.33</v>
      </c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70">
        <f>SUM(projectList[[#This Row],[1]:[31]])</f>
        <v>0</v>
      </c>
      <c r="AL143" s="11"/>
      <c r="AM143" s="11"/>
      <c r="AN143" s="11"/>
    </row>
    <row r="144" spans="1:40" ht="18" customHeight="1" x14ac:dyDescent="0.2">
      <c r="A144" s="11">
        <v>10246</v>
      </c>
      <c r="B144" s="11" t="s">
        <v>104</v>
      </c>
      <c r="C144" s="11" t="s">
        <v>246</v>
      </c>
      <c r="D144" s="11" t="s">
        <v>105</v>
      </c>
      <c r="E144" s="55">
        <v>9.33</v>
      </c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70">
        <f>SUM(projectList[[#This Row],[1]:[31]])</f>
        <v>0</v>
      </c>
      <c r="AL144" s="11"/>
      <c r="AM144" s="11"/>
      <c r="AN144" s="11"/>
    </row>
    <row r="145" spans="1:40" ht="18" customHeight="1" x14ac:dyDescent="0.2">
      <c r="A145" s="11">
        <v>10478</v>
      </c>
      <c r="B145" s="11" t="s">
        <v>21</v>
      </c>
      <c r="C145" s="11" t="s">
        <v>247</v>
      </c>
      <c r="D145" s="11" t="s">
        <v>23</v>
      </c>
      <c r="E145" s="55">
        <v>12.44</v>
      </c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70">
        <f>SUM(projectList[[#This Row],[1]:[31]])</f>
        <v>0</v>
      </c>
      <c r="AL145" s="11"/>
      <c r="AM145" s="11"/>
      <c r="AN145" s="11"/>
    </row>
    <row r="146" spans="1:40" ht="18" customHeight="1" x14ac:dyDescent="0.2">
      <c r="A146" s="11">
        <v>10247</v>
      </c>
      <c r="B146" s="11" t="s">
        <v>104</v>
      </c>
      <c r="C146" s="11" t="s">
        <v>247</v>
      </c>
      <c r="D146" s="11" t="s">
        <v>105</v>
      </c>
      <c r="E146" s="55">
        <v>12.44</v>
      </c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70">
        <f>SUM(projectList[[#This Row],[1]:[31]])</f>
        <v>0</v>
      </c>
      <c r="AL146" s="11"/>
      <c r="AM146" s="11"/>
      <c r="AN146" s="11"/>
    </row>
    <row r="147" spans="1:40" ht="18" customHeight="1" x14ac:dyDescent="0.2">
      <c r="A147" s="11">
        <v>10262</v>
      </c>
      <c r="B147" s="12" t="s">
        <v>132</v>
      </c>
      <c r="C147" s="11" t="s">
        <v>248</v>
      </c>
      <c r="D147" s="11" t="s">
        <v>23</v>
      </c>
      <c r="E147" s="55">
        <v>15.56</v>
      </c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70">
        <f>SUM(projectList[[#This Row],[1]:[31]])</f>
        <v>0</v>
      </c>
      <c r="AL147" s="11"/>
      <c r="AM147" s="11"/>
      <c r="AN147" s="11"/>
    </row>
    <row r="148" spans="1:40" ht="18" customHeight="1" x14ac:dyDescent="0.2">
      <c r="A148" s="11">
        <v>10451</v>
      </c>
      <c r="B148" s="11" t="s">
        <v>21</v>
      </c>
      <c r="C148" s="11" t="s">
        <v>248</v>
      </c>
      <c r="D148" s="11" t="s">
        <v>23</v>
      </c>
      <c r="E148" s="58">
        <v>18.559999999999999</v>
      </c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70">
        <f>SUM(projectList[[#This Row],[1]:[31]])</f>
        <v>0</v>
      </c>
      <c r="AL148" s="11"/>
      <c r="AM148" s="11"/>
      <c r="AN148" s="11"/>
    </row>
    <row r="149" spans="1:40" ht="18" customHeight="1" x14ac:dyDescent="0.2">
      <c r="A149" s="11">
        <v>10248</v>
      </c>
      <c r="B149" s="11" t="s">
        <v>104</v>
      </c>
      <c r="C149" s="11" t="s">
        <v>248</v>
      </c>
      <c r="D149" s="11" t="s">
        <v>105</v>
      </c>
      <c r="E149" s="55">
        <v>15.56</v>
      </c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70">
        <f>SUM(projectList[[#This Row],[1]:[31]])</f>
        <v>0</v>
      </c>
      <c r="AL149" s="11"/>
      <c r="AM149" s="11"/>
      <c r="AN149" s="11"/>
    </row>
    <row r="150" spans="1:40" ht="18" customHeight="1" x14ac:dyDescent="0.2">
      <c r="A150" s="11">
        <v>10457</v>
      </c>
      <c r="B150" s="11" t="s">
        <v>21</v>
      </c>
      <c r="C150" s="11" t="s">
        <v>249</v>
      </c>
      <c r="D150" s="11" t="s">
        <v>23</v>
      </c>
      <c r="E150" s="58">
        <v>18.559999999999999</v>
      </c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70">
        <f>SUM(projectList[[#This Row],[1]:[31]])</f>
        <v>0</v>
      </c>
      <c r="AL150" s="11"/>
      <c r="AM150" s="11"/>
      <c r="AN150" s="11"/>
    </row>
    <row r="151" spans="1:40" ht="18" customHeight="1" x14ac:dyDescent="0.2">
      <c r="A151" s="11">
        <v>10421</v>
      </c>
      <c r="B151" s="11" t="s">
        <v>104</v>
      </c>
      <c r="C151" s="11" t="s">
        <v>249</v>
      </c>
      <c r="D151" s="11" t="s">
        <v>105</v>
      </c>
      <c r="E151" s="58">
        <v>18.559999999999999</v>
      </c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70">
        <f>SUM(projectList[[#This Row],[1]:[31]])</f>
        <v>0</v>
      </c>
      <c r="AL151" s="11"/>
      <c r="AM151" s="11"/>
      <c r="AN151" s="11"/>
    </row>
    <row r="152" spans="1:40" ht="18" customHeight="1" x14ac:dyDescent="0.2">
      <c r="A152" s="12">
        <v>10492</v>
      </c>
      <c r="B152" s="64" t="s">
        <v>28</v>
      </c>
      <c r="C152" s="64" t="s">
        <v>250</v>
      </c>
      <c r="D152" s="113" t="s">
        <v>27</v>
      </c>
      <c r="E152" s="58">
        <v>6.67</v>
      </c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70">
        <f>SUM(projectList[[#This Row],[1]:[31]])</f>
        <v>0</v>
      </c>
      <c r="AL152" s="11"/>
      <c r="AM152" s="11"/>
      <c r="AN152" s="11"/>
    </row>
    <row r="153" spans="1:40" ht="18" customHeight="1" x14ac:dyDescent="0.2">
      <c r="A153" s="12">
        <v>3010</v>
      </c>
      <c r="B153" s="12" t="s">
        <v>43</v>
      </c>
      <c r="C153" s="12" t="s">
        <v>251</v>
      </c>
      <c r="D153" s="12" t="s">
        <v>218</v>
      </c>
      <c r="E153" s="55">
        <v>4</v>
      </c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70">
        <f>SUM(projectList[[#This Row],[1]:[31]])</f>
        <v>0</v>
      </c>
      <c r="AL153" s="11" t="s">
        <v>252</v>
      </c>
      <c r="AM153" s="11" t="s">
        <v>253</v>
      </c>
      <c r="AN153" s="11">
        <v>33916</v>
      </c>
    </row>
    <row r="154" spans="1:40" ht="18" customHeight="1" x14ac:dyDescent="0.2">
      <c r="A154" s="12">
        <v>3011</v>
      </c>
      <c r="B154" s="12" t="s">
        <v>43</v>
      </c>
      <c r="C154" s="12" t="s">
        <v>251</v>
      </c>
      <c r="D154" s="12" t="s">
        <v>254</v>
      </c>
      <c r="E154" s="55">
        <v>4</v>
      </c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70">
        <f>SUM(projectList[[#This Row],[1]:[31]])</f>
        <v>0</v>
      </c>
      <c r="AL154" s="11" t="s">
        <v>252</v>
      </c>
      <c r="AM154" s="11" t="s">
        <v>253</v>
      </c>
      <c r="AN154" s="11">
        <v>33916</v>
      </c>
    </row>
    <row r="155" spans="1:40" ht="18" customHeight="1" x14ac:dyDescent="0.2">
      <c r="A155" s="12">
        <v>3012</v>
      </c>
      <c r="B155" s="12" t="s">
        <v>43</v>
      </c>
      <c r="C155" s="12" t="s">
        <v>251</v>
      </c>
      <c r="D155" s="12" t="s">
        <v>29</v>
      </c>
      <c r="E155" s="55">
        <v>4</v>
      </c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70">
        <f>SUM(projectList[[#This Row],[1]:[31]])</f>
        <v>0</v>
      </c>
      <c r="AL155" s="11" t="s">
        <v>252</v>
      </c>
      <c r="AM155" s="11" t="s">
        <v>253</v>
      </c>
      <c r="AN155" s="11">
        <v>33916</v>
      </c>
    </row>
    <row r="156" spans="1:40" ht="18" customHeight="1" x14ac:dyDescent="0.2">
      <c r="A156" s="11">
        <v>3053</v>
      </c>
      <c r="B156" s="11" t="s">
        <v>221</v>
      </c>
      <c r="C156" s="12" t="s">
        <v>251</v>
      </c>
      <c r="D156" s="11" t="s">
        <v>29</v>
      </c>
      <c r="E156" s="58">
        <v>4</v>
      </c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70">
        <f>SUM(projectList[[#This Row],[1]:[31]])</f>
        <v>0</v>
      </c>
      <c r="AL156" s="11" t="s">
        <v>252</v>
      </c>
      <c r="AM156" s="11" t="s">
        <v>253</v>
      </c>
      <c r="AN156" s="11">
        <v>33916</v>
      </c>
    </row>
    <row r="157" spans="1:40" ht="18" customHeight="1" x14ac:dyDescent="0.2">
      <c r="A157" s="12">
        <v>3013</v>
      </c>
      <c r="B157" s="12" t="s">
        <v>255</v>
      </c>
      <c r="C157" s="12" t="s">
        <v>251</v>
      </c>
      <c r="D157" s="12" t="s">
        <v>33</v>
      </c>
      <c r="E157" s="55">
        <v>4</v>
      </c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70">
        <f>SUM(projectList[[#This Row],[1]:[31]])</f>
        <v>0</v>
      </c>
      <c r="AL157" s="11" t="s">
        <v>252</v>
      </c>
      <c r="AM157" s="11" t="s">
        <v>253</v>
      </c>
      <c r="AN157" s="11">
        <v>33916</v>
      </c>
    </row>
    <row r="158" spans="1:40" ht="18" customHeight="1" x14ac:dyDescent="0.2">
      <c r="A158" s="12">
        <v>10407</v>
      </c>
      <c r="B158" s="11" t="s">
        <v>104</v>
      </c>
      <c r="C158" s="11" t="s">
        <v>256</v>
      </c>
      <c r="D158" s="11" t="s">
        <v>48</v>
      </c>
      <c r="E158" s="58">
        <v>6.67</v>
      </c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70">
        <f>SUM(projectList[[#This Row],[1]:[31]])</f>
        <v>0</v>
      </c>
      <c r="AL158" s="11" t="s">
        <v>257</v>
      </c>
      <c r="AM158" s="11" t="s">
        <v>258</v>
      </c>
      <c r="AN158" s="11">
        <v>34787</v>
      </c>
    </row>
    <row r="159" spans="1:40" ht="18" customHeight="1" x14ac:dyDescent="0.2">
      <c r="A159" s="12">
        <v>10472</v>
      </c>
      <c r="B159" s="11" t="s">
        <v>139</v>
      </c>
      <c r="C159" s="11" t="s">
        <v>38</v>
      </c>
      <c r="D159" s="11" t="s">
        <v>27</v>
      </c>
      <c r="E159" s="55">
        <v>15.47</v>
      </c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70">
        <f>SUM(projectList[[#This Row],[1]:[31]])</f>
        <v>0</v>
      </c>
      <c r="AL159" s="11" t="s">
        <v>259</v>
      </c>
      <c r="AM159" s="11" t="s">
        <v>260</v>
      </c>
      <c r="AN159" s="11">
        <v>33897</v>
      </c>
    </row>
    <row r="160" spans="1:40" ht="18" customHeight="1" x14ac:dyDescent="0.2">
      <c r="A160" s="11">
        <v>10288</v>
      </c>
      <c r="B160" s="11" t="s">
        <v>25</v>
      </c>
      <c r="C160" s="11" t="s">
        <v>38</v>
      </c>
      <c r="D160" s="11" t="s">
        <v>27</v>
      </c>
      <c r="E160" s="58">
        <v>10</v>
      </c>
      <c r="F160" s="61">
        <v>5</v>
      </c>
      <c r="G160" s="61">
        <v>17</v>
      </c>
      <c r="H160" s="61">
        <v>10</v>
      </c>
      <c r="I160" s="61"/>
      <c r="J160" s="61"/>
      <c r="K160" s="61">
        <v>20</v>
      </c>
      <c r="L160" s="61">
        <v>10</v>
      </c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70">
        <f>SUM(projectList[[#This Row],[1]:[31]])</f>
        <v>62</v>
      </c>
      <c r="AL160" s="11" t="s">
        <v>259</v>
      </c>
      <c r="AM160" s="11" t="s">
        <v>260</v>
      </c>
      <c r="AN160" s="11">
        <v>33897</v>
      </c>
    </row>
    <row r="161" spans="1:40" ht="18" customHeight="1" x14ac:dyDescent="0.2">
      <c r="A161" s="11" t="s">
        <v>261</v>
      </c>
      <c r="B161" s="11" t="s">
        <v>28</v>
      </c>
      <c r="C161" s="11" t="s">
        <v>38</v>
      </c>
      <c r="D161" s="11" t="s">
        <v>27</v>
      </c>
      <c r="E161" s="55">
        <v>10.5</v>
      </c>
      <c r="F161" s="61">
        <v>13</v>
      </c>
      <c r="G161" s="61">
        <v>3</v>
      </c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70">
        <f>SUM(projectList[[#This Row],[1]:[31]])</f>
        <v>16</v>
      </c>
      <c r="AL161" s="11" t="s">
        <v>259</v>
      </c>
      <c r="AM161" s="11" t="s">
        <v>260</v>
      </c>
      <c r="AN161" s="11">
        <v>33897</v>
      </c>
    </row>
    <row r="162" spans="1:40" ht="18" customHeight="1" x14ac:dyDescent="0.2">
      <c r="A162" s="11">
        <v>10278</v>
      </c>
      <c r="B162" s="11" t="s">
        <v>262</v>
      </c>
      <c r="C162" s="11" t="s">
        <v>38</v>
      </c>
      <c r="D162" s="11" t="s">
        <v>263</v>
      </c>
      <c r="E162" s="58">
        <v>4.5</v>
      </c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70">
        <f>SUM(projectList[[#This Row],[1]:[31]])</f>
        <v>0</v>
      </c>
      <c r="AL162" s="11" t="s">
        <v>259</v>
      </c>
      <c r="AM162" s="11" t="s">
        <v>260</v>
      </c>
      <c r="AN162" s="11">
        <v>33897</v>
      </c>
    </row>
    <row r="163" spans="1:40" ht="18" customHeight="1" x14ac:dyDescent="0.2">
      <c r="A163" s="11" t="s">
        <v>264</v>
      </c>
      <c r="B163" s="11" t="s">
        <v>28</v>
      </c>
      <c r="C163" s="11" t="s">
        <v>38</v>
      </c>
      <c r="D163" s="11" t="s">
        <v>31</v>
      </c>
      <c r="E163" s="55">
        <v>10.5</v>
      </c>
      <c r="F163" s="61">
        <v>3</v>
      </c>
      <c r="G163" s="61">
        <v>2</v>
      </c>
      <c r="H163" s="61"/>
      <c r="I163" s="61"/>
      <c r="J163" s="61"/>
      <c r="K163" s="61">
        <v>3</v>
      </c>
      <c r="L163" s="61">
        <v>1</v>
      </c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70">
        <f>SUM(projectList[[#This Row],[1]:[31]])</f>
        <v>9</v>
      </c>
      <c r="AL163" s="11" t="s">
        <v>259</v>
      </c>
      <c r="AM163" s="11" t="s">
        <v>260</v>
      </c>
      <c r="AN163" s="11">
        <v>33897</v>
      </c>
    </row>
    <row r="164" spans="1:40" ht="18" customHeight="1" x14ac:dyDescent="0.2">
      <c r="A164" s="12">
        <v>10279</v>
      </c>
      <c r="B164" s="11" t="s">
        <v>226</v>
      </c>
      <c r="C164" s="11" t="s">
        <v>38</v>
      </c>
      <c r="D164" s="12" t="s">
        <v>265</v>
      </c>
      <c r="E164" s="57">
        <v>5</v>
      </c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70">
        <f>SUM(projectList[[#This Row],[1]:[31]])</f>
        <v>0</v>
      </c>
      <c r="AL164" s="11" t="s">
        <v>259</v>
      </c>
      <c r="AM164" s="11" t="s">
        <v>260</v>
      </c>
      <c r="AN164" s="11">
        <v>33897</v>
      </c>
    </row>
    <row r="165" spans="1:40" ht="18" customHeight="1" x14ac:dyDescent="0.2">
      <c r="A165" s="11" t="s">
        <v>266</v>
      </c>
      <c r="B165" s="11" t="s">
        <v>21</v>
      </c>
      <c r="C165" s="11" t="s">
        <v>38</v>
      </c>
      <c r="D165" s="11" t="s">
        <v>23</v>
      </c>
      <c r="E165" s="55">
        <v>2.25</v>
      </c>
      <c r="F165" s="61">
        <v>4</v>
      </c>
      <c r="G165" s="61">
        <v>20</v>
      </c>
      <c r="H165" s="61"/>
      <c r="I165" s="61"/>
      <c r="J165" s="61"/>
      <c r="K165" s="61">
        <v>15</v>
      </c>
      <c r="L165" s="61">
        <v>10</v>
      </c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70">
        <f>SUM(projectList[[#This Row],[1]:[31]])</f>
        <v>49</v>
      </c>
      <c r="AL165" s="11" t="s">
        <v>259</v>
      </c>
      <c r="AM165" s="11" t="s">
        <v>260</v>
      </c>
      <c r="AN165" s="11">
        <v>33897</v>
      </c>
    </row>
    <row r="166" spans="1:40" ht="18" customHeight="1" x14ac:dyDescent="0.2">
      <c r="A166" s="11" t="s">
        <v>267</v>
      </c>
      <c r="B166" s="11" t="s">
        <v>21</v>
      </c>
      <c r="C166" s="11" t="s">
        <v>38</v>
      </c>
      <c r="D166" s="11" t="s">
        <v>33</v>
      </c>
      <c r="E166" s="55">
        <v>2.25</v>
      </c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70">
        <f>SUM(projectList[[#This Row],[1]:[31]])</f>
        <v>0</v>
      </c>
      <c r="AL166" s="11" t="s">
        <v>259</v>
      </c>
      <c r="AM166" s="11" t="s">
        <v>260</v>
      </c>
      <c r="AN166" s="11">
        <v>33897</v>
      </c>
    </row>
    <row r="167" spans="1:40" ht="18" customHeight="1" x14ac:dyDescent="0.2">
      <c r="A167" s="11">
        <v>7662</v>
      </c>
      <c r="B167" s="11" t="s">
        <v>133</v>
      </c>
      <c r="C167" s="11" t="s">
        <v>268</v>
      </c>
      <c r="D167" s="11" t="s">
        <v>269</v>
      </c>
      <c r="E167" s="55">
        <v>3.75</v>
      </c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70">
        <f>SUM(projectList[[#This Row],[1]:[31]])</f>
        <v>0</v>
      </c>
      <c r="AL167" s="11" t="s">
        <v>270</v>
      </c>
      <c r="AM167" s="11" t="s">
        <v>198</v>
      </c>
      <c r="AN167" s="11">
        <v>32258</v>
      </c>
    </row>
    <row r="168" spans="1:40" ht="18" customHeight="1" x14ac:dyDescent="0.2">
      <c r="A168" s="11">
        <v>2088</v>
      </c>
      <c r="B168" s="64" t="s">
        <v>133</v>
      </c>
      <c r="C168" s="11" t="s">
        <v>268</v>
      </c>
      <c r="D168" s="11" t="s">
        <v>27</v>
      </c>
      <c r="E168" s="55">
        <v>3.75</v>
      </c>
      <c r="F168" s="61">
        <v>15</v>
      </c>
      <c r="G168" s="61">
        <v>6</v>
      </c>
      <c r="H168" s="61">
        <v>6</v>
      </c>
      <c r="I168" s="61"/>
      <c r="J168" s="61"/>
      <c r="K168" s="61">
        <v>13</v>
      </c>
      <c r="L168" s="61">
        <v>13</v>
      </c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70">
        <f>SUM(projectList[[#This Row],[1]:[31]])</f>
        <v>53</v>
      </c>
      <c r="AL168" s="11" t="s">
        <v>270</v>
      </c>
      <c r="AM168" s="11" t="s">
        <v>198</v>
      </c>
      <c r="AN168" s="11">
        <v>32258</v>
      </c>
    </row>
    <row r="169" spans="1:40" ht="18" customHeight="1" x14ac:dyDescent="0.2">
      <c r="A169" s="11">
        <v>2155</v>
      </c>
      <c r="B169" s="64" t="s">
        <v>133</v>
      </c>
      <c r="C169" s="11" t="s">
        <v>268</v>
      </c>
      <c r="D169" s="11" t="s">
        <v>31</v>
      </c>
      <c r="E169" s="55">
        <v>3.75</v>
      </c>
      <c r="F169" s="61">
        <v>5</v>
      </c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70">
        <f>SUM(projectList[[#This Row],[1]:[31]])</f>
        <v>5</v>
      </c>
      <c r="AL169" s="11" t="s">
        <v>270</v>
      </c>
      <c r="AM169" s="11" t="s">
        <v>198</v>
      </c>
      <c r="AN169" s="11">
        <v>32258</v>
      </c>
    </row>
    <row r="170" spans="1:40" ht="18" customHeight="1" x14ac:dyDescent="0.2">
      <c r="A170" s="11">
        <v>7665</v>
      </c>
      <c r="B170" s="11" t="s">
        <v>169</v>
      </c>
      <c r="C170" s="11" t="s">
        <v>268</v>
      </c>
      <c r="D170" s="11" t="s">
        <v>201</v>
      </c>
      <c r="E170" s="58">
        <v>18</v>
      </c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70">
        <f>SUM(projectList[[#This Row],[1]:[31]])</f>
        <v>0</v>
      </c>
      <c r="AL170" s="11" t="s">
        <v>270</v>
      </c>
      <c r="AM170" s="11" t="s">
        <v>198</v>
      </c>
      <c r="AN170" s="11">
        <v>32258</v>
      </c>
    </row>
    <row r="171" spans="1:40" ht="18" customHeight="1" x14ac:dyDescent="0.2">
      <c r="A171" s="11">
        <v>7664</v>
      </c>
      <c r="B171" s="11" t="s">
        <v>271</v>
      </c>
      <c r="C171" s="11" t="s">
        <v>268</v>
      </c>
      <c r="D171" s="11" t="s">
        <v>201</v>
      </c>
      <c r="E171" s="55">
        <v>4</v>
      </c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70">
        <f>SUM(projectList[[#This Row],[1]:[31]])</f>
        <v>0</v>
      </c>
      <c r="AL171" s="11" t="s">
        <v>270</v>
      </c>
      <c r="AM171" s="11" t="s">
        <v>198</v>
      </c>
      <c r="AN171" s="11">
        <v>32258</v>
      </c>
    </row>
    <row r="172" spans="1:40" ht="18" customHeight="1" x14ac:dyDescent="0.2">
      <c r="A172" s="11">
        <v>2141</v>
      </c>
      <c r="B172" s="11" t="s">
        <v>133</v>
      </c>
      <c r="C172" s="11" t="s">
        <v>268</v>
      </c>
      <c r="D172" s="11" t="s">
        <v>272</v>
      </c>
      <c r="E172" s="55">
        <v>3.75</v>
      </c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70">
        <f>SUM(projectList[[#This Row],[1]:[31]])</f>
        <v>0</v>
      </c>
      <c r="AL172" s="11" t="s">
        <v>270</v>
      </c>
      <c r="AM172" s="11" t="s">
        <v>198</v>
      </c>
      <c r="AN172" s="11">
        <v>32258</v>
      </c>
    </row>
    <row r="173" spans="1:40" ht="18" customHeight="1" x14ac:dyDescent="0.2">
      <c r="A173" s="11">
        <v>2010</v>
      </c>
      <c r="B173" s="11" t="s">
        <v>61</v>
      </c>
      <c r="C173" s="11" t="s">
        <v>268</v>
      </c>
      <c r="D173" s="11" t="s">
        <v>33</v>
      </c>
      <c r="E173" s="55">
        <v>10</v>
      </c>
      <c r="F173" s="61">
        <v>6</v>
      </c>
      <c r="G173" s="61">
        <v>6</v>
      </c>
      <c r="H173" s="61">
        <v>2</v>
      </c>
      <c r="I173" s="61"/>
      <c r="J173" s="61"/>
      <c r="K173" s="61">
        <v>5</v>
      </c>
      <c r="L173" s="61">
        <v>4</v>
      </c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70">
        <f>SUM(projectList[[#This Row],[1]:[31]])</f>
        <v>23</v>
      </c>
      <c r="AL173" s="11" t="s">
        <v>270</v>
      </c>
      <c r="AM173" s="11" t="s">
        <v>198</v>
      </c>
      <c r="AN173" s="11">
        <v>32258</v>
      </c>
    </row>
    <row r="174" spans="1:40" ht="18" customHeight="1" x14ac:dyDescent="0.2">
      <c r="A174" s="11">
        <v>10494</v>
      </c>
      <c r="B174" s="11" t="s">
        <v>21</v>
      </c>
      <c r="C174" s="11" t="s">
        <v>273</v>
      </c>
      <c r="D174" s="12" t="s">
        <v>48</v>
      </c>
      <c r="E174" s="58">
        <v>29</v>
      </c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70">
        <f>SUM(projectList[[#This Row],[1]:[31]])</f>
        <v>0</v>
      </c>
      <c r="AL174" s="11"/>
      <c r="AM174" s="11"/>
      <c r="AN174" s="11"/>
    </row>
    <row r="175" spans="1:40" ht="18" customHeight="1" x14ac:dyDescent="0.2">
      <c r="A175" s="11">
        <v>10386</v>
      </c>
      <c r="B175" s="11" t="s">
        <v>104</v>
      </c>
      <c r="C175" s="11" t="s">
        <v>274</v>
      </c>
      <c r="D175" s="11" t="s">
        <v>48</v>
      </c>
      <c r="E175" s="58">
        <v>6.5</v>
      </c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70">
        <f>SUM(projectList[[#This Row],[1]:[31]])</f>
        <v>0</v>
      </c>
      <c r="AL175" s="11"/>
      <c r="AM175" s="11"/>
      <c r="AN175" s="11"/>
    </row>
    <row r="176" spans="1:40" ht="18" customHeight="1" x14ac:dyDescent="0.2">
      <c r="A176" s="11">
        <v>10491</v>
      </c>
      <c r="B176" s="11" t="s">
        <v>46</v>
      </c>
      <c r="C176" s="11" t="s">
        <v>274</v>
      </c>
      <c r="D176" s="11" t="s">
        <v>48</v>
      </c>
      <c r="E176" s="58">
        <v>6.5</v>
      </c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70">
        <f>SUM(projectList[[#This Row],[1]:[31]])</f>
        <v>0</v>
      </c>
      <c r="AL176" s="11"/>
      <c r="AM176" s="11"/>
      <c r="AN176" s="11"/>
    </row>
    <row r="177" spans="1:40" ht="18" customHeight="1" x14ac:dyDescent="0.2">
      <c r="A177" s="11">
        <v>10387</v>
      </c>
      <c r="B177" s="11" t="s">
        <v>104</v>
      </c>
      <c r="C177" s="11" t="s">
        <v>275</v>
      </c>
      <c r="D177" s="11" t="s">
        <v>48</v>
      </c>
      <c r="E177" s="58">
        <v>8.75</v>
      </c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70">
        <f>SUM(projectList[[#This Row],[1]:[31]])</f>
        <v>0</v>
      </c>
      <c r="AL177" s="11"/>
      <c r="AM177" s="11"/>
      <c r="AN177" s="11"/>
    </row>
    <row r="178" spans="1:40" ht="18" customHeight="1" x14ac:dyDescent="0.2">
      <c r="A178" s="11">
        <v>10388</v>
      </c>
      <c r="B178" s="11" t="s">
        <v>104</v>
      </c>
      <c r="C178" s="11" t="s">
        <v>276</v>
      </c>
      <c r="D178" s="11" t="s">
        <v>48</v>
      </c>
      <c r="E178" s="58">
        <v>11.6</v>
      </c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70">
        <f>SUM(projectList[[#This Row],[1]:[31]])</f>
        <v>0</v>
      </c>
      <c r="AL178" s="11"/>
      <c r="AM178" s="11"/>
      <c r="AN178" s="11"/>
    </row>
    <row r="179" spans="1:40" ht="18" customHeight="1" x14ac:dyDescent="0.2">
      <c r="A179" s="11">
        <v>10389</v>
      </c>
      <c r="B179" s="11" t="s">
        <v>104</v>
      </c>
      <c r="C179" s="11" t="s">
        <v>277</v>
      </c>
      <c r="D179" s="11" t="s">
        <v>48</v>
      </c>
      <c r="E179" s="58">
        <v>14.58</v>
      </c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70">
        <f>SUM(projectList[[#This Row],[1]:[31]])</f>
        <v>0</v>
      </c>
      <c r="AL179" s="11"/>
      <c r="AM179" s="11"/>
      <c r="AN179" s="11"/>
    </row>
    <row r="180" spans="1:40" ht="18" customHeight="1" x14ac:dyDescent="0.2">
      <c r="A180" s="11">
        <v>10449</v>
      </c>
      <c r="B180" s="11" t="s">
        <v>21</v>
      </c>
      <c r="C180" s="11" t="s">
        <v>278</v>
      </c>
      <c r="D180" s="11" t="s">
        <v>48</v>
      </c>
      <c r="E180" s="58">
        <v>16</v>
      </c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70">
        <f>SUM(projectList[[#This Row],[1]:[31]])</f>
        <v>0</v>
      </c>
      <c r="AL180" s="11" t="s">
        <v>279</v>
      </c>
      <c r="AM180" s="11" t="s">
        <v>280</v>
      </c>
      <c r="AN180" s="11">
        <v>32127</v>
      </c>
    </row>
    <row r="181" spans="1:40" ht="18" customHeight="1" x14ac:dyDescent="0.2">
      <c r="A181" s="11">
        <v>10379</v>
      </c>
      <c r="B181" s="11" t="s">
        <v>104</v>
      </c>
      <c r="C181" s="11" t="s">
        <v>278</v>
      </c>
      <c r="D181" s="11" t="s">
        <v>105</v>
      </c>
      <c r="E181" s="58">
        <v>16</v>
      </c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70">
        <f>SUM(projectList[[#This Row],[1]:[31]])</f>
        <v>0</v>
      </c>
      <c r="AL181" s="11" t="s">
        <v>279</v>
      </c>
      <c r="AM181" s="11" t="s">
        <v>280</v>
      </c>
      <c r="AN181" s="11">
        <v>32127</v>
      </c>
    </row>
    <row r="182" spans="1:40" ht="18" customHeight="1" x14ac:dyDescent="0.2">
      <c r="A182" s="11">
        <v>10403</v>
      </c>
      <c r="B182" s="11" t="s">
        <v>104</v>
      </c>
      <c r="C182" s="11" t="s">
        <v>281</v>
      </c>
      <c r="D182" s="11" t="s">
        <v>105</v>
      </c>
      <c r="E182" s="58">
        <v>6.5</v>
      </c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70">
        <f>SUM(projectList[[#This Row],[1]:[31]])</f>
        <v>0</v>
      </c>
      <c r="AL182" s="11"/>
      <c r="AM182" s="11"/>
      <c r="AN182" s="11"/>
    </row>
    <row r="183" spans="1:40" ht="18" customHeight="1" x14ac:dyDescent="0.2">
      <c r="A183" s="11">
        <v>10404</v>
      </c>
      <c r="B183" s="11" t="s">
        <v>104</v>
      </c>
      <c r="C183" s="11" t="s">
        <v>282</v>
      </c>
      <c r="D183" s="11" t="s">
        <v>105</v>
      </c>
      <c r="E183" s="58">
        <v>8.75</v>
      </c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70">
        <f>SUM(projectList[[#This Row],[1]:[31]])</f>
        <v>0</v>
      </c>
      <c r="AL183" s="11"/>
      <c r="AM183" s="11"/>
      <c r="AN183" s="11"/>
    </row>
    <row r="184" spans="1:40" ht="18" customHeight="1" x14ac:dyDescent="0.2">
      <c r="A184" s="11">
        <v>10405</v>
      </c>
      <c r="B184" s="11" t="s">
        <v>104</v>
      </c>
      <c r="C184" s="11" t="s">
        <v>283</v>
      </c>
      <c r="D184" s="11" t="s">
        <v>105</v>
      </c>
      <c r="E184" s="58">
        <v>11.6</v>
      </c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70">
        <f>SUM(projectList[[#This Row],[1]:[31]])</f>
        <v>0</v>
      </c>
      <c r="AL184" s="11"/>
      <c r="AM184" s="11"/>
      <c r="AN184" s="11"/>
    </row>
    <row r="185" spans="1:40" ht="18" customHeight="1" x14ac:dyDescent="0.2">
      <c r="A185" s="11">
        <v>10406</v>
      </c>
      <c r="B185" s="11" t="s">
        <v>104</v>
      </c>
      <c r="C185" s="11" t="s">
        <v>284</v>
      </c>
      <c r="D185" s="11" t="s">
        <v>105</v>
      </c>
      <c r="E185" s="58">
        <v>14.58</v>
      </c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70">
        <f>SUM(projectList[[#This Row],[1]:[31]])</f>
        <v>0</v>
      </c>
      <c r="AL185" s="11"/>
      <c r="AM185" s="11"/>
      <c r="AN185" s="11"/>
    </row>
    <row r="186" spans="1:40" ht="18" customHeight="1" x14ac:dyDescent="0.2">
      <c r="A186" s="11">
        <v>10438</v>
      </c>
      <c r="B186" s="11" t="s">
        <v>104</v>
      </c>
      <c r="C186" s="11" t="s">
        <v>285</v>
      </c>
      <c r="D186" s="11" t="s">
        <v>105</v>
      </c>
      <c r="E186" s="58">
        <v>18.559999999999999</v>
      </c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70">
        <f>SUM(projectList[[#This Row],[1]:[31]])</f>
        <v>0</v>
      </c>
      <c r="AL186" s="11"/>
      <c r="AM186" s="11"/>
      <c r="AN186" s="11"/>
    </row>
    <row r="187" spans="1:40" ht="18" customHeight="1" x14ac:dyDescent="0.2">
      <c r="A187" s="11">
        <v>10445</v>
      </c>
      <c r="B187" s="64" t="s">
        <v>28</v>
      </c>
      <c r="C187" s="11" t="s">
        <v>286</v>
      </c>
      <c r="D187" s="11" t="s">
        <v>27</v>
      </c>
      <c r="E187" s="58">
        <v>28</v>
      </c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70">
        <f>SUM(projectList[[#This Row],[1]:[31]])</f>
        <v>0</v>
      </c>
      <c r="AL187" s="11" t="s">
        <v>287</v>
      </c>
      <c r="AM187" s="11" t="s">
        <v>118</v>
      </c>
      <c r="AN187" s="11">
        <v>33637</v>
      </c>
    </row>
    <row r="188" spans="1:40" ht="18" customHeight="1" x14ac:dyDescent="0.2">
      <c r="A188" s="11">
        <v>10435</v>
      </c>
      <c r="B188" s="11" t="s">
        <v>119</v>
      </c>
      <c r="C188" s="11" t="s">
        <v>286</v>
      </c>
      <c r="D188" s="11" t="s">
        <v>27</v>
      </c>
      <c r="E188" s="58">
        <v>7.79</v>
      </c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70">
        <f>SUM(projectList[[#This Row],[1]:[31]])</f>
        <v>0</v>
      </c>
      <c r="AL188" s="11" t="s">
        <v>287</v>
      </c>
      <c r="AM188" s="11" t="s">
        <v>118</v>
      </c>
      <c r="AN188" s="11">
        <v>33637</v>
      </c>
    </row>
    <row r="189" spans="1:40" ht="18" customHeight="1" x14ac:dyDescent="0.2">
      <c r="A189" s="11">
        <v>10109</v>
      </c>
      <c r="B189" s="11" t="s">
        <v>120</v>
      </c>
      <c r="C189" s="11" t="s">
        <v>286</v>
      </c>
      <c r="D189" s="11" t="s">
        <v>27</v>
      </c>
      <c r="E189" s="58">
        <v>5</v>
      </c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70">
        <f>SUM(projectList[[#This Row],[1]:[31]])</f>
        <v>0</v>
      </c>
      <c r="AL189" s="11" t="s">
        <v>287</v>
      </c>
      <c r="AM189" s="11" t="s">
        <v>118</v>
      </c>
      <c r="AN189" s="11">
        <v>33637</v>
      </c>
    </row>
    <row r="190" spans="1:40" ht="18" customHeight="1" x14ac:dyDescent="0.2">
      <c r="A190" s="11">
        <v>10113</v>
      </c>
      <c r="B190" s="11" t="s">
        <v>145</v>
      </c>
      <c r="C190" s="11" t="s">
        <v>286</v>
      </c>
      <c r="D190" s="11" t="s">
        <v>27</v>
      </c>
      <c r="E190" s="58">
        <v>9.75</v>
      </c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70">
        <f>SUM(projectList[[#This Row],[1]:[31]])</f>
        <v>0</v>
      </c>
      <c r="AL190" s="11" t="s">
        <v>287</v>
      </c>
      <c r="AM190" s="11" t="s">
        <v>118</v>
      </c>
      <c r="AN190" s="11">
        <v>33637</v>
      </c>
    </row>
    <row r="191" spans="1:40" ht="18" customHeight="1" x14ac:dyDescent="0.2">
      <c r="A191" s="11">
        <v>10108</v>
      </c>
      <c r="B191" s="11" t="s">
        <v>115</v>
      </c>
      <c r="C191" s="11" t="s">
        <v>286</v>
      </c>
      <c r="D191" s="11" t="s">
        <v>27</v>
      </c>
      <c r="E191" s="55">
        <v>3</v>
      </c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70">
        <f>SUM(projectList[[#This Row],[1]:[31]])</f>
        <v>0</v>
      </c>
      <c r="AL191" s="11" t="s">
        <v>287</v>
      </c>
      <c r="AM191" s="11" t="s">
        <v>118</v>
      </c>
      <c r="AN191" s="11">
        <v>33637</v>
      </c>
    </row>
    <row r="192" spans="1:40" ht="18" customHeight="1" x14ac:dyDescent="0.2">
      <c r="A192" s="11">
        <v>10112</v>
      </c>
      <c r="B192" s="11" t="s">
        <v>120</v>
      </c>
      <c r="C192" s="11" t="s">
        <v>286</v>
      </c>
      <c r="D192" s="11" t="s">
        <v>31</v>
      </c>
      <c r="E192" s="58">
        <v>5</v>
      </c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70">
        <f>SUM(projectList[[#This Row],[1]:[31]])</f>
        <v>0</v>
      </c>
      <c r="AL192" s="11" t="s">
        <v>287</v>
      </c>
      <c r="AM192" s="11" t="s">
        <v>118</v>
      </c>
      <c r="AN192" s="11">
        <v>33637</v>
      </c>
    </row>
    <row r="193" spans="1:40" ht="18" customHeight="1" x14ac:dyDescent="0.2">
      <c r="A193" s="11">
        <v>10114</v>
      </c>
      <c r="B193" s="11" t="s">
        <v>145</v>
      </c>
      <c r="C193" s="11" t="s">
        <v>286</v>
      </c>
      <c r="D193" s="11" t="s">
        <v>31</v>
      </c>
      <c r="E193" s="58">
        <v>9.75</v>
      </c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70">
        <f>SUM(projectList[[#This Row],[1]:[31]])</f>
        <v>0</v>
      </c>
      <c r="AL193" s="11" t="s">
        <v>287</v>
      </c>
      <c r="AM193" s="11" t="s">
        <v>118</v>
      </c>
      <c r="AN193" s="11">
        <v>33637</v>
      </c>
    </row>
    <row r="194" spans="1:40" ht="18" customHeight="1" x14ac:dyDescent="0.2">
      <c r="A194" s="12">
        <v>10423</v>
      </c>
      <c r="B194" s="64" t="s">
        <v>28</v>
      </c>
      <c r="C194" s="11" t="s">
        <v>286</v>
      </c>
      <c r="D194" s="64" t="s">
        <v>31</v>
      </c>
      <c r="E194" s="57">
        <v>28</v>
      </c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70">
        <f>SUM(projectList[[#This Row],[1]:[31]])</f>
        <v>0</v>
      </c>
      <c r="AL194" s="11" t="s">
        <v>287</v>
      </c>
      <c r="AM194" s="11" t="s">
        <v>118</v>
      </c>
      <c r="AN194" s="11">
        <v>33637</v>
      </c>
    </row>
    <row r="195" spans="1:40" ht="18" customHeight="1" x14ac:dyDescent="0.2">
      <c r="A195" s="11">
        <v>10431</v>
      </c>
      <c r="B195" s="11" t="s">
        <v>288</v>
      </c>
      <c r="C195" s="11" t="s">
        <v>286</v>
      </c>
      <c r="D195" s="11" t="s">
        <v>31</v>
      </c>
      <c r="E195" s="58">
        <v>23.5</v>
      </c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70">
        <f>SUM(projectList[[#This Row],[1]:[31]])</f>
        <v>0</v>
      </c>
      <c r="AL195" s="11" t="s">
        <v>287</v>
      </c>
      <c r="AM195" s="11" t="s">
        <v>118</v>
      </c>
      <c r="AN195" s="11">
        <v>33637</v>
      </c>
    </row>
    <row r="196" spans="1:40" ht="18" customHeight="1" x14ac:dyDescent="0.2">
      <c r="A196" s="11">
        <v>10084</v>
      </c>
      <c r="B196" s="11" t="s">
        <v>46</v>
      </c>
      <c r="C196" s="11" t="s">
        <v>286</v>
      </c>
      <c r="D196" s="11" t="s">
        <v>23</v>
      </c>
      <c r="E196" s="58">
        <v>9</v>
      </c>
      <c r="F196" s="61">
        <v>4</v>
      </c>
      <c r="G196" s="61">
        <v>3</v>
      </c>
      <c r="H196" s="61">
        <v>6</v>
      </c>
      <c r="I196" s="61"/>
      <c r="J196" s="61"/>
      <c r="K196" s="61">
        <v>12</v>
      </c>
      <c r="L196" s="61">
        <v>5</v>
      </c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70">
        <f>SUM(projectList[[#This Row],[1]:[31]])</f>
        <v>30</v>
      </c>
      <c r="AL196" s="11" t="s">
        <v>287</v>
      </c>
      <c r="AM196" s="11" t="s">
        <v>118</v>
      </c>
      <c r="AN196" s="11">
        <v>33637</v>
      </c>
    </row>
    <row r="197" spans="1:40" ht="18" customHeight="1" x14ac:dyDescent="0.2">
      <c r="A197" s="12">
        <v>10055</v>
      </c>
      <c r="B197" s="64" t="s">
        <v>124</v>
      </c>
      <c r="C197" s="11" t="s">
        <v>286</v>
      </c>
      <c r="D197" s="64" t="s">
        <v>125</v>
      </c>
      <c r="E197" s="56">
        <v>7</v>
      </c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70">
        <f>SUM(projectList[[#This Row],[1]:[31]])</f>
        <v>0</v>
      </c>
      <c r="AL197" s="11" t="s">
        <v>287</v>
      </c>
      <c r="AM197" s="11" t="s">
        <v>118</v>
      </c>
      <c r="AN197" s="11">
        <v>33637</v>
      </c>
    </row>
    <row r="198" spans="1:40" ht="18" customHeight="1" x14ac:dyDescent="0.2">
      <c r="A198" s="11">
        <v>10086</v>
      </c>
      <c r="B198" s="11" t="s">
        <v>21</v>
      </c>
      <c r="C198" s="11" t="s">
        <v>286</v>
      </c>
      <c r="D198" s="11" t="s">
        <v>33</v>
      </c>
      <c r="E198" s="58">
        <v>9</v>
      </c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70">
        <f>SUM(projectList[[#This Row],[1]:[31]])</f>
        <v>0</v>
      </c>
      <c r="AL198" s="11" t="s">
        <v>287</v>
      </c>
      <c r="AM198" s="11" t="s">
        <v>118</v>
      </c>
      <c r="AN198" s="11">
        <v>33637</v>
      </c>
    </row>
    <row r="199" spans="1:40" ht="18" customHeight="1" x14ac:dyDescent="0.2">
      <c r="A199" s="11">
        <v>10083</v>
      </c>
      <c r="B199" s="11" t="s">
        <v>123</v>
      </c>
      <c r="C199" s="11" t="s">
        <v>286</v>
      </c>
      <c r="D199" s="11" t="s">
        <v>105</v>
      </c>
      <c r="E199" s="55">
        <v>8</v>
      </c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70">
        <f>SUM(projectList[[#This Row],[1]:[31]])</f>
        <v>0</v>
      </c>
      <c r="AL199" s="11" t="s">
        <v>287</v>
      </c>
      <c r="AM199" s="11" t="s">
        <v>118</v>
      </c>
      <c r="AN199" s="11">
        <v>33637</v>
      </c>
    </row>
    <row r="200" spans="1:40" ht="18" customHeight="1" x14ac:dyDescent="0.2">
      <c r="A200" s="11" t="s">
        <v>289</v>
      </c>
      <c r="B200" s="11" t="s">
        <v>104</v>
      </c>
      <c r="C200" s="11" t="s">
        <v>133</v>
      </c>
      <c r="D200" s="11" t="s">
        <v>23</v>
      </c>
      <c r="E200" s="55">
        <v>17.77</v>
      </c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70">
        <f>SUM(projectList[[#This Row],[1]:[31]])</f>
        <v>0</v>
      </c>
      <c r="AL200" s="11" t="s">
        <v>290</v>
      </c>
      <c r="AM200" s="11" t="s">
        <v>198</v>
      </c>
      <c r="AN200" s="11">
        <v>32256</v>
      </c>
    </row>
    <row r="201" spans="1:40" ht="18" customHeight="1" x14ac:dyDescent="0.2">
      <c r="A201" s="11" t="s">
        <v>291</v>
      </c>
      <c r="B201" s="11" t="s">
        <v>104</v>
      </c>
      <c r="C201" s="11" t="s">
        <v>133</v>
      </c>
      <c r="D201" s="11" t="s">
        <v>48</v>
      </c>
      <c r="E201" s="55">
        <v>17.77</v>
      </c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70">
        <f>SUM(projectList[[#This Row],[1]:[31]])</f>
        <v>0</v>
      </c>
      <c r="AL201" s="11" t="s">
        <v>290</v>
      </c>
      <c r="AM201" s="11" t="s">
        <v>198</v>
      </c>
      <c r="AN201" s="11">
        <v>32256</v>
      </c>
    </row>
    <row r="202" spans="1:40" ht="18" customHeight="1" x14ac:dyDescent="0.2">
      <c r="A202" s="11">
        <v>10484</v>
      </c>
      <c r="B202" s="11" t="s">
        <v>21</v>
      </c>
      <c r="C202" s="11" t="s">
        <v>292</v>
      </c>
      <c r="D202" s="11" t="s">
        <v>23</v>
      </c>
      <c r="E202" s="58">
        <v>9.33</v>
      </c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70">
        <f>SUM(projectList[[#This Row],[1]:[31]])</f>
        <v>0</v>
      </c>
      <c r="AL202" s="11"/>
      <c r="AM202" s="11"/>
      <c r="AN202" s="11"/>
    </row>
    <row r="203" spans="1:40" ht="18" customHeight="1" x14ac:dyDescent="0.2">
      <c r="A203" s="11">
        <v>10469</v>
      </c>
      <c r="B203" s="11" t="s">
        <v>104</v>
      </c>
      <c r="C203" s="11" t="s">
        <v>292</v>
      </c>
      <c r="D203" s="11" t="s">
        <v>105</v>
      </c>
      <c r="E203" s="58">
        <v>9.33</v>
      </c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70">
        <f>SUM(projectList[[#This Row],[1]:[31]])</f>
        <v>0</v>
      </c>
      <c r="AL203" s="11"/>
      <c r="AM203" s="11"/>
      <c r="AN203" s="11"/>
    </row>
    <row r="204" spans="1:40" ht="18" customHeight="1" x14ac:dyDescent="0.2">
      <c r="A204" s="11">
        <v>10446</v>
      </c>
      <c r="B204" s="12" t="s">
        <v>28</v>
      </c>
      <c r="C204" s="11" t="s">
        <v>293</v>
      </c>
      <c r="D204" s="11" t="s">
        <v>27</v>
      </c>
      <c r="E204" s="58">
        <v>5</v>
      </c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70">
        <f>SUM(projectList[[#This Row],[1]:[31]])</f>
        <v>0</v>
      </c>
      <c r="AL204" s="11" t="s">
        <v>294</v>
      </c>
      <c r="AM204" s="11" t="s">
        <v>128</v>
      </c>
      <c r="AN204" s="11">
        <v>32903</v>
      </c>
    </row>
    <row r="205" spans="1:40" ht="18" customHeight="1" x14ac:dyDescent="0.2">
      <c r="A205" s="11">
        <v>10241</v>
      </c>
      <c r="B205" s="11" t="s">
        <v>21</v>
      </c>
      <c r="C205" s="11" t="s">
        <v>39</v>
      </c>
      <c r="D205" s="11" t="s">
        <v>23</v>
      </c>
      <c r="E205" s="55">
        <v>6.5</v>
      </c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70">
        <f>SUM(projectList[[#This Row],[1]:[31]])</f>
        <v>0</v>
      </c>
      <c r="AL205" s="11" t="s">
        <v>295</v>
      </c>
      <c r="AM205" s="11" t="s">
        <v>185</v>
      </c>
      <c r="AN205" s="11">
        <v>32839</v>
      </c>
    </row>
    <row r="206" spans="1:40" ht="18" customHeight="1" x14ac:dyDescent="0.2">
      <c r="A206" s="11">
        <v>10297</v>
      </c>
      <c r="B206" s="12" t="s">
        <v>132</v>
      </c>
      <c r="C206" s="11" t="s">
        <v>39</v>
      </c>
      <c r="D206" s="11" t="s">
        <v>23</v>
      </c>
      <c r="E206" s="55">
        <v>6.5</v>
      </c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70">
        <f>SUM(projectList[[#This Row],[1]:[31]])</f>
        <v>0</v>
      </c>
      <c r="AL206" s="11" t="s">
        <v>295</v>
      </c>
      <c r="AM206" s="11" t="s">
        <v>185</v>
      </c>
      <c r="AN206" s="11">
        <v>32839</v>
      </c>
    </row>
    <row r="207" spans="1:40" ht="18" customHeight="1" x14ac:dyDescent="0.2">
      <c r="A207" s="11">
        <v>6764</v>
      </c>
      <c r="B207" s="11" t="s">
        <v>104</v>
      </c>
      <c r="C207" s="11" t="s">
        <v>39</v>
      </c>
      <c r="D207" s="11" t="s">
        <v>105</v>
      </c>
      <c r="E207" s="55">
        <v>6.5</v>
      </c>
      <c r="F207" s="61">
        <v>8</v>
      </c>
      <c r="G207" s="61">
        <v>8</v>
      </c>
      <c r="H207" s="61">
        <v>8</v>
      </c>
      <c r="I207" s="61"/>
      <c r="J207" s="61"/>
      <c r="K207" s="61">
        <v>8</v>
      </c>
      <c r="L207" s="61">
        <v>8</v>
      </c>
      <c r="M207" s="61">
        <v>8</v>
      </c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70">
        <f>SUM(projectList[[#This Row],[1]:[31]])</f>
        <v>48</v>
      </c>
      <c r="AL207" s="11" t="s">
        <v>295</v>
      </c>
      <c r="AM207" s="11" t="s">
        <v>185</v>
      </c>
      <c r="AN207" s="11">
        <v>32839</v>
      </c>
    </row>
    <row r="208" spans="1:40" ht="18" customHeight="1" x14ac:dyDescent="0.2">
      <c r="A208" s="11">
        <v>10495</v>
      </c>
      <c r="B208" s="12" t="s">
        <v>21</v>
      </c>
      <c r="C208" s="11" t="s">
        <v>40</v>
      </c>
      <c r="D208" s="11" t="s">
        <v>23</v>
      </c>
      <c r="E208" s="58">
        <v>8.5</v>
      </c>
      <c r="F208" s="61">
        <v>3</v>
      </c>
      <c r="G208" s="61">
        <v>4</v>
      </c>
      <c r="H208" s="61">
        <v>2</v>
      </c>
      <c r="I208" s="61"/>
      <c r="J208" s="61"/>
      <c r="K208" s="61">
        <v>2</v>
      </c>
      <c r="L208" s="61">
        <v>2</v>
      </c>
      <c r="M208" s="61">
        <v>3</v>
      </c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70">
        <f>SUM(projectList[[#This Row],[1]:[31]])</f>
        <v>16</v>
      </c>
      <c r="AL208" s="11" t="s">
        <v>296</v>
      </c>
      <c r="AM208" s="11" t="s">
        <v>297</v>
      </c>
      <c r="AN208" s="11">
        <v>33803</v>
      </c>
    </row>
    <row r="209" spans="1:40" ht="18" customHeight="1" x14ac:dyDescent="0.2">
      <c r="A209" s="11">
        <v>10452</v>
      </c>
      <c r="B209" s="12" t="s">
        <v>21</v>
      </c>
      <c r="C209" s="11" t="s">
        <v>41</v>
      </c>
      <c r="D209" s="11" t="s">
        <v>23</v>
      </c>
      <c r="E209" s="58">
        <v>12</v>
      </c>
      <c r="F209" s="61">
        <v>1</v>
      </c>
      <c r="G209" s="61"/>
      <c r="H209" s="61"/>
      <c r="I209" s="61"/>
      <c r="J209" s="61"/>
      <c r="K209" s="61">
        <v>1</v>
      </c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70">
        <f>SUM(projectList[[#This Row],[1]:[31]])</f>
        <v>2</v>
      </c>
      <c r="AL209" s="11" t="s">
        <v>298</v>
      </c>
      <c r="AM209" s="11" t="s">
        <v>153</v>
      </c>
      <c r="AN209" s="11">
        <v>32955</v>
      </c>
    </row>
    <row r="210" spans="1:40" ht="18" customHeight="1" x14ac:dyDescent="0.2">
      <c r="A210" s="11">
        <v>10408</v>
      </c>
      <c r="B210" s="11" t="s">
        <v>104</v>
      </c>
      <c r="C210" s="11" t="s">
        <v>41</v>
      </c>
      <c r="D210" s="11" t="s">
        <v>105</v>
      </c>
      <c r="E210" s="58">
        <v>12</v>
      </c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70">
        <f>SUM(projectList[[#This Row],[1]:[31]])</f>
        <v>0</v>
      </c>
      <c r="AL210" s="11" t="s">
        <v>298</v>
      </c>
      <c r="AM210" s="11" t="s">
        <v>153</v>
      </c>
      <c r="AN210" s="11">
        <v>32955</v>
      </c>
    </row>
    <row r="211" spans="1:40" ht="18" customHeight="1" x14ac:dyDescent="0.2">
      <c r="A211" s="11">
        <v>10298</v>
      </c>
      <c r="B211" s="12" t="s">
        <v>132</v>
      </c>
      <c r="C211" s="11" t="s">
        <v>299</v>
      </c>
      <c r="D211" s="11" t="s">
        <v>23</v>
      </c>
      <c r="E211" s="58">
        <v>4.5</v>
      </c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70">
        <f>SUM(projectList[[#This Row],[1]:[31]])</f>
        <v>0</v>
      </c>
      <c r="AL211" s="11" t="s">
        <v>300</v>
      </c>
      <c r="AM211" s="11" t="s">
        <v>301</v>
      </c>
      <c r="AN211" s="11">
        <v>34785</v>
      </c>
    </row>
    <row r="212" spans="1:40" ht="18" customHeight="1" x14ac:dyDescent="0.2">
      <c r="A212" s="11">
        <v>10453</v>
      </c>
      <c r="B212" s="12" t="s">
        <v>21</v>
      </c>
      <c r="C212" s="11" t="s">
        <v>299</v>
      </c>
      <c r="D212" s="11" t="s">
        <v>23</v>
      </c>
      <c r="E212" s="58">
        <v>9</v>
      </c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70">
        <f>SUM(projectList[[#This Row],[1]:[31]])</f>
        <v>0</v>
      </c>
      <c r="AL212" s="11" t="s">
        <v>300</v>
      </c>
      <c r="AM212" s="11" t="s">
        <v>301</v>
      </c>
      <c r="AN212" s="11">
        <v>34785</v>
      </c>
    </row>
    <row r="213" spans="1:40" ht="18" customHeight="1" x14ac:dyDescent="0.2">
      <c r="A213" s="11">
        <v>10266</v>
      </c>
      <c r="B213" s="11" t="s">
        <v>104</v>
      </c>
      <c r="C213" s="11" t="s">
        <v>299</v>
      </c>
      <c r="D213" s="11" t="s">
        <v>105</v>
      </c>
      <c r="E213" s="58">
        <v>9</v>
      </c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70">
        <f>SUM(projectList[[#This Row],[1]:[31]])</f>
        <v>0</v>
      </c>
      <c r="AL213" s="11" t="s">
        <v>300</v>
      </c>
      <c r="AM213" s="11" t="s">
        <v>301</v>
      </c>
      <c r="AN213" s="11">
        <v>34785</v>
      </c>
    </row>
    <row r="214" spans="1:40" ht="18" customHeight="1" x14ac:dyDescent="0.2">
      <c r="A214" s="11">
        <v>10399</v>
      </c>
      <c r="B214" s="12" t="s">
        <v>21</v>
      </c>
      <c r="C214" s="11" t="s">
        <v>302</v>
      </c>
      <c r="D214" s="11" t="s">
        <v>23</v>
      </c>
      <c r="E214" s="56">
        <v>6.67</v>
      </c>
      <c r="F214" s="61">
        <v>2</v>
      </c>
      <c r="G214" s="61"/>
      <c r="H214" s="61"/>
      <c r="I214" s="61"/>
      <c r="J214" s="61"/>
      <c r="K214" s="61"/>
      <c r="L214" s="61">
        <v>2</v>
      </c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70">
        <f>SUM(projectList[[#This Row],[1]:[31]])</f>
        <v>4</v>
      </c>
      <c r="AL214" s="11"/>
      <c r="AM214" s="11"/>
      <c r="AN214" s="11"/>
    </row>
    <row r="215" spans="1:40" ht="18" customHeight="1" x14ac:dyDescent="0.2">
      <c r="A215" s="11">
        <v>10349</v>
      </c>
      <c r="B215" s="12" t="s">
        <v>132</v>
      </c>
      <c r="C215" s="11" t="s">
        <v>302</v>
      </c>
      <c r="D215" s="11" t="s">
        <v>23</v>
      </c>
      <c r="E215" s="55">
        <v>6.5</v>
      </c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70">
        <f>SUM(projectList[[#This Row],[1]:[31]])</f>
        <v>0</v>
      </c>
      <c r="AL215" s="11"/>
      <c r="AM215" s="11"/>
      <c r="AN215" s="11"/>
    </row>
    <row r="216" spans="1:40" ht="18" customHeight="1" x14ac:dyDescent="0.2">
      <c r="A216" s="11">
        <v>10019</v>
      </c>
      <c r="B216" s="11" t="s">
        <v>104</v>
      </c>
      <c r="C216" s="11" t="s">
        <v>302</v>
      </c>
      <c r="D216" s="11" t="s">
        <v>105</v>
      </c>
      <c r="E216" s="55">
        <v>6.5</v>
      </c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70">
        <f>SUM(projectList[[#This Row],[1]:[31]])</f>
        <v>0</v>
      </c>
      <c r="AL216" s="11"/>
      <c r="AM216" s="11"/>
      <c r="AN216" s="11"/>
    </row>
    <row r="217" spans="1:40" ht="18" customHeight="1" x14ac:dyDescent="0.2">
      <c r="A217" s="11">
        <v>10400</v>
      </c>
      <c r="B217" s="12" t="s">
        <v>21</v>
      </c>
      <c r="C217" s="11" t="s">
        <v>303</v>
      </c>
      <c r="D217" s="11" t="s">
        <v>23</v>
      </c>
      <c r="E217" s="56">
        <v>9.33</v>
      </c>
      <c r="F217" s="61"/>
      <c r="G217" s="61"/>
      <c r="H217" s="61"/>
      <c r="I217" s="61"/>
      <c r="J217" s="61"/>
      <c r="K217" s="61"/>
      <c r="L217" s="61">
        <v>1</v>
      </c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70">
        <f>SUM(projectList[[#This Row],[1]:[31]])</f>
        <v>1</v>
      </c>
      <c r="AL217" s="11"/>
      <c r="AM217" s="11"/>
      <c r="AN217" s="11"/>
    </row>
    <row r="218" spans="1:40" ht="18" customHeight="1" x14ac:dyDescent="0.2">
      <c r="A218" s="11">
        <v>10020</v>
      </c>
      <c r="B218" s="11" t="s">
        <v>104</v>
      </c>
      <c r="C218" s="11" t="s">
        <v>303</v>
      </c>
      <c r="D218" s="11" t="s">
        <v>105</v>
      </c>
      <c r="E218" s="55">
        <v>8.75</v>
      </c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70">
        <f>SUM(projectList[[#This Row],[1]:[31]])</f>
        <v>0</v>
      </c>
      <c r="AL218" s="11"/>
      <c r="AM218" s="11"/>
      <c r="AN218" s="11"/>
    </row>
    <row r="219" spans="1:40" ht="18" customHeight="1" x14ac:dyDescent="0.2">
      <c r="A219" s="11">
        <v>10401</v>
      </c>
      <c r="B219" s="12" t="s">
        <v>21</v>
      </c>
      <c r="C219" s="11" t="s">
        <v>304</v>
      </c>
      <c r="D219" s="11" t="s">
        <v>23</v>
      </c>
      <c r="E219" s="56">
        <v>12.44</v>
      </c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70">
        <f>SUM(projectList[[#This Row],[1]:[31]])</f>
        <v>0</v>
      </c>
      <c r="AL219" s="11"/>
      <c r="AM219" s="11"/>
      <c r="AN219" s="11"/>
    </row>
    <row r="220" spans="1:40" ht="18" customHeight="1" x14ac:dyDescent="0.2">
      <c r="A220" s="11">
        <v>10021</v>
      </c>
      <c r="B220" s="11" t="s">
        <v>104</v>
      </c>
      <c r="C220" s="11" t="s">
        <v>304</v>
      </c>
      <c r="D220" s="11" t="s">
        <v>105</v>
      </c>
      <c r="E220" s="55">
        <v>11.66</v>
      </c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70">
        <f>SUM(projectList[[#This Row],[1]:[31]])</f>
        <v>0</v>
      </c>
      <c r="AL220" s="11"/>
      <c r="AM220" s="11"/>
      <c r="AN220" s="11"/>
    </row>
    <row r="221" spans="1:40" ht="18" customHeight="1" x14ac:dyDescent="0.2">
      <c r="A221" s="11">
        <v>10402</v>
      </c>
      <c r="B221" s="12" t="s">
        <v>21</v>
      </c>
      <c r="C221" s="11" t="s">
        <v>305</v>
      </c>
      <c r="D221" s="11" t="s">
        <v>23</v>
      </c>
      <c r="E221" s="55">
        <v>14.58</v>
      </c>
      <c r="F221" s="61">
        <v>2</v>
      </c>
      <c r="G221" s="61"/>
      <c r="H221" s="61"/>
      <c r="I221" s="61"/>
      <c r="J221" s="61"/>
      <c r="K221" s="61"/>
      <c r="L221" s="61">
        <v>1</v>
      </c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70">
        <f>SUM(projectList[[#This Row],[1]:[31]])</f>
        <v>3</v>
      </c>
      <c r="AL221" s="11"/>
      <c r="AM221" s="11"/>
      <c r="AN221" s="11"/>
    </row>
    <row r="222" spans="1:40" ht="18" customHeight="1" x14ac:dyDescent="0.2">
      <c r="A222" s="11">
        <v>10022</v>
      </c>
      <c r="B222" s="11" t="s">
        <v>104</v>
      </c>
      <c r="C222" s="11" t="s">
        <v>305</v>
      </c>
      <c r="D222" s="11" t="s">
        <v>105</v>
      </c>
      <c r="E222" s="55">
        <v>14.58</v>
      </c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70">
        <f>SUM(projectList[[#This Row],[1]:[31]])</f>
        <v>0</v>
      </c>
      <c r="AL222" s="11"/>
      <c r="AM222" s="11"/>
      <c r="AN222" s="11"/>
    </row>
    <row r="223" spans="1:40" ht="18" customHeight="1" x14ac:dyDescent="0.2">
      <c r="A223" s="11">
        <v>10437</v>
      </c>
      <c r="B223" s="11" t="s">
        <v>28</v>
      </c>
      <c r="C223" s="11" t="s">
        <v>306</v>
      </c>
      <c r="D223" s="11" t="s">
        <v>27</v>
      </c>
      <c r="E223" s="58">
        <v>18.559999999999999</v>
      </c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70">
        <f>SUM(projectList[[#This Row],[1]:[31]])</f>
        <v>0</v>
      </c>
      <c r="AL223" s="11"/>
      <c r="AM223" s="11"/>
      <c r="AN223" s="11"/>
    </row>
    <row r="224" spans="1:40" ht="18" customHeight="1" x14ac:dyDescent="0.2">
      <c r="A224" s="11">
        <v>10417</v>
      </c>
      <c r="B224" s="12" t="s">
        <v>21</v>
      </c>
      <c r="C224" s="11" t="s">
        <v>306</v>
      </c>
      <c r="D224" s="11" t="s">
        <v>23</v>
      </c>
      <c r="E224" s="58">
        <v>18.559999999999999</v>
      </c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70">
        <f>SUM(projectList[[#This Row],[1]:[31]])</f>
        <v>0</v>
      </c>
      <c r="AL224" s="11"/>
      <c r="AM224" s="11"/>
      <c r="AN224" s="11"/>
    </row>
    <row r="225" spans="1:40" ht="18" customHeight="1" x14ac:dyDescent="0.2">
      <c r="A225" s="11">
        <v>10028</v>
      </c>
      <c r="B225" s="11" t="s">
        <v>104</v>
      </c>
      <c r="C225" s="11" t="s">
        <v>306</v>
      </c>
      <c r="D225" s="11" t="s">
        <v>105</v>
      </c>
      <c r="E225" s="58">
        <v>18.559999999999999</v>
      </c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70">
        <f>SUM(projectList[[#This Row],[1]:[31]])</f>
        <v>0</v>
      </c>
      <c r="AL225" s="11"/>
      <c r="AM225" s="11"/>
      <c r="AN225" s="11"/>
    </row>
    <row r="226" spans="1:40" ht="18" customHeight="1" x14ac:dyDescent="0.2">
      <c r="A226" s="11" t="s">
        <v>307</v>
      </c>
      <c r="B226" s="11" t="s">
        <v>308</v>
      </c>
      <c r="C226" s="11" t="s">
        <v>42</v>
      </c>
      <c r="D226" s="11" t="s">
        <v>218</v>
      </c>
      <c r="E226" s="55">
        <v>11.5</v>
      </c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2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70">
        <f>SUM(projectList[[#This Row],[1]:[31]])</f>
        <v>0</v>
      </c>
      <c r="AL226" s="11" t="s">
        <v>309</v>
      </c>
      <c r="AM226" s="11" t="s">
        <v>310</v>
      </c>
      <c r="AN226" s="11">
        <v>32750</v>
      </c>
    </row>
    <row r="227" spans="1:40" ht="18" customHeight="1" x14ac:dyDescent="0.2">
      <c r="A227" s="12">
        <v>10284</v>
      </c>
      <c r="B227" s="11" t="s">
        <v>25</v>
      </c>
      <c r="C227" s="12" t="s">
        <v>42</v>
      </c>
      <c r="D227" s="11" t="s">
        <v>27</v>
      </c>
      <c r="E227" s="57">
        <v>10</v>
      </c>
      <c r="F227" s="62"/>
      <c r="G227" s="62">
        <v>2</v>
      </c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1"/>
      <c r="AH227" s="62"/>
      <c r="AI227" s="62"/>
      <c r="AJ227" s="62"/>
      <c r="AK227" s="70">
        <f>SUM(projectList[[#This Row],[1]:[31]])</f>
        <v>2</v>
      </c>
      <c r="AL227" s="11" t="s">
        <v>309</v>
      </c>
      <c r="AM227" s="11" t="s">
        <v>310</v>
      </c>
      <c r="AN227" s="11">
        <v>32750</v>
      </c>
    </row>
    <row r="228" spans="1:40" ht="18" customHeight="1" x14ac:dyDescent="0.2">
      <c r="A228" s="11">
        <v>10392</v>
      </c>
      <c r="B228" s="11" t="s">
        <v>139</v>
      </c>
      <c r="C228" s="11" t="s">
        <v>42</v>
      </c>
      <c r="D228" s="11" t="s">
        <v>27</v>
      </c>
      <c r="E228" s="58">
        <v>10.5</v>
      </c>
      <c r="F228" s="61">
        <v>8</v>
      </c>
      <c r="G228" s="61"/>
      <c r="H228" s="61">
        <v>4</v>
      </c>
      <c r="I228" s="61"/>
      <c r="J228" s="61"/>
      <c r="K228" s="61">
        <v>8</v>
      </c>
      <c r="L228" s="61">
        <v>15</v>
      </c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70">
        <f>SUM(projectList[[#This Row],[1]:[31]])</f>
        <v>35</v>
      </c>
      <c r="AL228" s="11" t="s">
        <v>309</v>
      </c>
      <c r="AM228" s="11" t="s">
        <v>310</v>
      </c>
      <c r="AN228" s="11">
        <v>32750</v>
      </c>
    </row>
    <row r="229" spans="1:40" ht="18" customHeight="1" x14ac:dyDescent="0.2">
      <c r="A229" s="11">
        <v>1156</v>
      </c>
      <c r="B229" s="11" t="s">
        <v>28</v>
      </c>
      <c r="C229" s="11" t="s">
        <v>42</v>
      </c>
      <c r="D229" s="11" t="s">
        <v>27</v>
      </c>
      <c r="E229" s="55">
        <v>11.75</v>
      </c>
      <c r="F229" s="61"/>
      <c r="G229" s="61"/>
      <c r="H229" s="61">
        <v>6</v>
      </c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70">
        <f>SUM(projectList[[#This Row],[1]:[31]])</f>
        <v>6</v>
      </c>
      <c r="AL229" s="11" t="s">
        <v>309</v>
      </c>
      <c r="AM229" s="11" t="s">
        <v>310</v>
      </c>
      <c r="AN229" s="11">
        <v>32750</v>
      </c>
    </row>
    <row r="230" spans="1:40" ht="18" customHeight="1" x14ac:dyDescent="0.2">
      <c r="A230" s="11" t="s">
        <v>311</v>
      </c>
      <c r="B230" s="11" t="s">
        <v>137</v>
      </c>
      <c r="C230" s="11" t="s">
        <v>42</v>
      </c>
      <c r="D230" s="11" t="s">
        <v>27</v>
      </c>
      <c r="E230" s="55">
        <v>7.7</v>
      </c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70">
        <f>SUM(projectList[[#This Row],[1]:[31]])</f>
        <v>0</v>
      </c>
      <c r="AL230" s="11" t="s">
        <v>309</v>
      </c>
      <c r="AM230" s="11" t="s">
        <v>310</v>
      </c>
      <c r="AN230" s="11">
        <v>32750</v>
      </c>
    </row>
    <row r="231" spans="1:40" ht="18" customHeight="1" x14ac:dyDescent="0.2">
      <c r="A231" s="11" t="s">
        <v>312</v>
      </c>
      <c r="B231" s="11" t="s">
        <v>308</v>
      </c>
      <c r="C231" s="11" t="s">
        <v>42</v>
      </c>
      <c r="D231" s="11" t="s">
        <v>224</v>
      </c>
      <c r="E231" s="55">
        <v>11.5</v>
      </c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70">
        <f>SUM(projectList[[#This Row],[1]:[31]])</f>
        <v>0</v>
      </c>
      <c r="AL231" s="11" t="s">
        <v>309</v>
      </c>
      <c r="AM231" s="11" t="s">
        <v>310</v>
      </c>
      <c r="AN231" s="11">
        <v>32750</v>
      </c>
    </row>
    <row r="232" spans="1:40" ht="18" customHeight="1" x14ac:dyDescent="0.2">
      <c r="A232" s="11">
        <v>1140</v>
      </c>
      <c r="B232" s="11" t="s">
        <v>28</v>
      </c>
      <c r="C232" s="11" t="s">
        <v>42</v>
      </c>
      <c r="D232" s="11" t="s">
        <v>31</v>
      </c>
      <c r="E232" s="55">
        <v>11.75</v>
      </c>
      <c r="F232" s="61">
        <v>3</v>
      </c>
      <c r="G232" s="61"/>
      <c r="H232" s="61">
        <v>2</v>
      </c>
      <c r="I232" s="61"/>
      <c r="J232" s="61"/>
      <c r="K232" s="61">
        <v>2</v>
      </c>
      <c r="L232" s="61">
        <v>2</v>
      </c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70">
        <f>SUM(projectList[[#This Row],[1]:[31]])</f>
        <v>9</v>
      </c>
      <c r="AL232" s="11" t="s">
        <v>309</v>
      </c>
      <c r="AM232" s="11" t="s">
        <v>310</v>
      </c>
      <c r="AN232" s="11">
        <v>32750</v>
      </c>
    </row>
    <row r="233" spans="1:40" ht="18" customHeight="1" x14ac:dyDescent="0.2">
      <c r="A233" s="11" t="s">
        <v>313</v>
      </c>
      <c r="B233" s="11" t="s">
        <v>137</v>
      </c>
      <c r="C233" s="11" t="s">
        <v>42</v>
      </c>
      <c r="D233" s="11" t="s">
        <v>31</v>
      </c>
      <c r="E233" s="55">
        <v>7.7</v>
      </c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70">
        <f>SUM(projectList[[#This Row],[1]:[31]])</f>
        <v>0</v>
      </c>
      <c r="AL233" s="11" t="s">
        <v>309</v>
      </c>
      <c r="AM233" s="11" t="s">
        <v>310</v>
      </c>
      <c r="AN233" s="11">
        <v>32750</v>
      </c>
    </row>
    <row r="234" spans="1:40" ht="18" customHeight="1" x14ac:dyDescent="0.2">
      <c r="A234" s="11">
        <v>1266</v>
      </c>
      <c r="B234" s="11" t="s">
        <v>262</v>
      </c>
      <c r="C234" s="11" t="s">
        <v>42</v>
      </c>
      <c r="D234" s="11" t="s">
        <v>314</v>
      </c>
      <c r="E234" s="58">
        <v>5.95</v>
      </c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70">
        <f>SUM(projectList[[#This Row],[1]:[31]])</f>
        <v>0</v>
      </c>
      <c r="AL234" s="11" t="s">
        <v>309</v>
      </c>
      <c r="AM234" s="11" t="s">
        <v>310</v>
      </c>
      <c r="AN234" s="11">
        <v>32750</v>
      </c>
    </row>
    <row r="235" spans="1:40" ht="18" customHeight="1" x14ac:dyDescent="0.2">
      <c r="A235" s="12">
        <v>10377</v>
      </c>
      <c r="B235" s="11" t="s">
        <v>169</v>
      </c>
      <c r="C235" s="11" t="s">
        <v>42</v>
      </c>
      <c r="D235" s="11" t="s">
        <v>314</v>
      </c>
      <c r="E235" s="57">
        <v>6</v>
      </c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70">
        <f>SUM(projectList[[#This Row],[1]:[31]])</f>
        <v>0</v>
      </c>
      <c r="AL235" s="11" t="s">
        <v>309</v>
      </c>
      <c r="AM235" s="11" t="s">
        <v>310</v>
      </c>
      <c r="AN235" s="11">
        <v>32750</v>
      </c>
    </row>
    <row r="236" spans="1:40" ht="18" customHeight="1" x14ac:dyDescent="0.2">
      <c r="A236" s="11" t="s">
        <v>315</v>
      </c>
      <c r="B236" s="11" t="s">
        <v>21</v>
      </c>
      <c r="C236" s="11" t="s">
        <v>42</v>
      </c>
      <c r="D236" s="11" t="s">
        <v>23</v>
      </c>
      <c r="E236" s="55">
        <v>8</v>
      </c>
      <c r="F236" s="61">
        <v>10</v>
      </c>
      <c r="G236" s="61">
        <v>6</v>
      </c>
      <c r="H236" s="61">
        <v>15</v>
      </c>
      <c r="I236" s="61"/>
      <c r="J236" s="61"/>
      <c r="K236" s="61">
        <v>10</v>
      </c>
      <c r="L236" s="61">
        <v>14</v>
      </c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70">
        <f>SUM(projectList[[#This Row],[1]:[31]])</f>
        <v>55</v>
      </c>
      <c r="AL236" s="11" t="s">
        <v>309</v>
      </c>
      <c r="AM236" s="11" t="s">
        <v>310</v>
      </c>
      <c r="AN236" s="11">
        <v>32750</v>
      </c>
    </row>
    <row r="237" spans="1:40" ht="18" customHeight="1" x14ac:dyDescent="0.2">
      <c r="A237" s="11">
        <v>9710</v>
      </c>
      <c r="B237" s="64" t="s">
        <v>124</v>
      </c>
      <c r="C237" s="11" t="s">
        <v>42</v>
      </c>
      <c r="D237" s="11" t="s">
        <v>33</v>
      </c>
      <c r="E237" s="55">
        <v>6.25</v>
      </c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70">
        <f>SUM(projectList[[#This Row],[1]:[31]])</f>
        <v>0</v>
      </c>
      <c r="AL237" s="11" t="s">
        <v>309</v>
      </c>
      <c r="AM237" s="11" t="s">
        <v>310</v>
      </c>
      <c r="AN237" s="11">
        <v>32750</v>
      </c>
    </row>
    <row r="238" spans="1:40" ht="18" customHeight="1" x14ac:dyDescent="0.2">
      <c r="A238" s="11" t="s">
        <v>316</v>
      </c>
      <c r="B238" s="11" t="s">
        <v>21</v>
      </c>
      <c r="C238" s="11" t="s">
        <v>42</v>
      </c>
      <c r="D238" s="11" t="s">
        <v>33</v>
      </c>
      <c r="E238" s="55">
        <v>8</v>
      </c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70">
        <f>SUM(projectList[[#This Row],[1]:[31]])</f>
        <v>0</v>
      </c>
      <c r="AL238" s="11" t="s">
        <v>309</v>
      </c>
      <c r="AM238" s="11" t="s">
        <v>310</v>
      </c>
      <c r="AN238" s="11">
        <v>32750</v>
      </c>
    </row>
    <row r="239" spans="1:40" ht="18" customHeight="1" x14ac:dyDescent="0.2">
      <c r="A239" s="12">
        <v>3020</v>
      </c>
      <c r="B239" s="12" t="s">
        <v>43</v>
      </c>
      <c r="C239" s="12" t="s">
        <v>44</v>
      </c>
      <c r="D239" s="12" t="s">
        <v>218</v>
      </c>
      <c r="E239" s="55">
        <v>3.5</v>
      </c>
      <c r="F239" s="61">
        <v>12</v>
      </c>
      <c r="G239" s="61"/>
      <c r="H239" s="61">
        <v>10</v>
      </c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70">
        <f>SUM(projectList[[#This Row],[1]:[31]])</f>
        <v>22</v>
      </c>
      <c r="AL239" s="11" t="s">
        <v>317</v>
      </c>
      <c r="AM239" s="11" t="s">
        <v>318</v>
      </c>
      <c r="AN239" s="11">
        <v>33912</v>
      </c>
    </row>
    <row r="240" spans="1:40" ht="18" customHeight="1" x14ac:dyDescent="0.2">
      <c r="A240" s="12">
        <v>10369</v>
      </c>
      <c r="B240" s="11" t="s">
        <v>221</v>
      </c>
      <c r="C240" s="11" t="s">
        <v>44</v>
      </c>
      <c r="D240" s="11" t="s">
        <v>218</v>
      </c>
      <c r="E240" s="58">
        <v>3.5</v>
      </c>
      <c r="F240" s="61"/>
      <c r="G240" s="61"/>
      <c r="H240" s="61"/>
      <c r="I240" s="61"/>
      <c r="J240" s="61"/>
      <c r="K240" s="61"/>
      <c r="L240" s="61">
        <v>6</v>
      </c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70">
        <f>SUM(projectList[[#This Row],[1]:[31]])</f>
        <v>6</v>
      </c>
      <c r="AL240" s="11" t="s">
        <v>317</v>
      </c>
      <c r="AM240" s="11" t="s">
        <v>318</v>
      </c>
      <c r="AN240" s="11">
        <v>33912</v>
      </c>
    </row>
    <row r="241" spans="1:40" ht="18" customHeight="1" x14ac:dyDescent="0.2">
      <c r="A241" s="12">
        <v>3021</v>
      </c>
      <c r="B241" s="12" t="s">
        <v>43</v>
      </c>
      <c r="C241" s="12" t="s">
        <v>44</v>
      </c>
      <c r="D241" s="12" t="s">
        <v>224</v>
      </c>
      <c r="E241" s="55">
        <v>3.5</v>
      </c>
      <c r="F241" s="61"/>
      <c r="G241" s="61"/>
      <c r="H241" s="61">
        <v>2</v>
      </c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70">
        <f>SUM(projectList[[#This Row],[1]:[31]])</f>
        <v>2</v>
      </c>
      <c r="AL241" s="11" t="s">
        <v>317</v>
      </c>
      <c r="AM241" s="11" t="s">
        <v>318</v>
      </c>
      <c r="AN241" s="11">
        <v>33912</v>
      </c>
    </row>
    <row r="242" spans="1:40" ht="18" customHeight="1" x14ac:dyDescent="0.2">
      <c r="A242" s="11">
        <v>3054</v>
      </c>
      <c r="B242" s="11" t="s">
        <v>221</v>
      </c>
      <c r="C242" s="11" t="s">
        <v>44</v>
      </c>
      <c r="D242" s="11" t="s">
        <v>224</v>
      </c>
      <c r="E242" s="58">
        <v>3.5</v>
      </c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70">
        <f>SUM(projectList[[#This Row],[1]:[31]])</f>
        <v>0</v>
      </c>
      <c r="AL242" s="11" t="s">
        <v>317</v>
      </c>
      <c r="AM242" s="11" t="s">
        <v>318</v>
      </c>
      <c r="AN242" s="11">
        <v>33912</v>
      </c>
    </row>
    <row r="243" spans="1:40" ht="18" customHeight="1" x14ac:dyDescent="0.2">
      <c r="A243" s="12">
        <v>3023</v>
      </c>
      <c r="B243" s="12" t="s">
        <v>255</v>
      </c>
      <c r="C243" s="12" t="s">
        <v>44</v>
      </c>
      <c r="D243" s="12" t="s">
        <v>319</v>
      </c>
      <c r="E243" s="55">
        <v>5.5</v>
      </c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70">
        <f>SUM(projectList[[#This Row],[1]:[31]])</f>
        <v>0</v>
      </c>
      <c r="AL243" s="11" t="s">
        <v>317</v>
      </c>
      <c r="AM243" s="11" t="s">
        <v>318</v>
      </c>
      <c r="AN243" s="11">
        <v>33912</v>
      </c>
    </row>
    <row r="244" spans="1:40" ht="18" customHeight="1" x14ac:dyDescent="0.2">
      <c r="A244" s="12">
        <v>10368</v>
      </c>
      <c r="B244" s="11" t="s">
        <v>221</v>
      </c>
      <c r="C244" s="11" t="s">
        <v>44</v>
      </c>
      <c r="D244" s="12" t="s">
        <v>29</v>
      </c>
      <c r="E244" s="58">
        <v>3.5</v>
      </c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70">
        <f>SUM(projectList[[#This Row],[1]:[31]])</f>
        <v>0</v>
      </c>
      <c r="AL244" s="11" t="s">
        <v>317</v>
      </c>
      <c r="AM244" s="11" t="s">
        <v>318</v>
      </c>
      <c r="AN244" s="11">
        <v>33912</v>
      </c>
    </row>
    <row r="245" spans="1:40" ht="18" customHeight="1" x14ac:dyDescent="0.2">
      <c r="A245" s="12">
        <v>3022</v>
      </c>
      <c r="B245" s="11" t="s">
        <v>43</v>
      </c>
      <c r="C245" s="12" t="s">
        <v>44</v>
      </c>
      <c r="D245" s="12" t="s">
        <v>29</v>
      </c>
      <c r="E245" s="55">
        <v>3.5</v>
      </c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70">
        <f>SUM(projectList[[#This Row],[1]:[31]])</f>
        <v>0</v>
      </c>
      <c r="AL245" s="11" t="s">
        <v>317</v>
      </c>
      <c r="AM245" s="11" t="s">
        <v>318</v>
      </c>
      <c r="AN245" s="11">
        <v>33912</v>
      </c>
    </row>
    <row r="246" spans="1:40" ht="18" customHeight="1" x14ac:dyDescent="0.2">
      <c r="A246" s="12">
        <v>10383</v>
      </c>
      <c r="B246" s="12" t="s">
        <v>320</v>
      </c>
      <c r="C246" s="12" t="s">
        <v>44</v>
      </c>
      <c r="D246" s="12" t="s">
        <v>33</v>
      </c>
      <c r="E246" s="58">
        <v>5.5</v>
      </c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70">
        <f>SUM(projectList[[#This Row],[1]:[31]])</f>
        <v>0</v>
      </c>
      <c r="AL246" s="11" t="s">
        <v>317</v>
      </c>
      <c r="AM246" s="11" t="s">
        <v>318</v>
      </c>
      <c r="AN246" s="11">
        <v>33912</v>
      </c>
    </row>
    <row r="247" spans="1:40" ht="18" customHeight="1" x14ac:dyDescent="0.2">
      <c r="A247" s="11">
        <v>10218</v>
      </c>
      <c r="B247" s="11" t="s">
        <v>21</v>
      </c>
      <c r="C247" s="11" t="s">
        <v>321</v>
      </c>
      <c r="D247" s="11" t="s">
        <v>23</v>
      </c>
      <c r="E247" s="55">
        <v>6</v>
      </c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70">
        <f>SUM(projectList[[#This Row],[1]:[31]])</f>
        <v>0</v>
      </c>
      <c r="AL247" s="11" t="s">
        <v>233</v>
      </c>
      <c r="AM247" s="11" t="s">
        <v>185</v>
      </c>
      <c r="AN247" s="11">
        <v>32804</v>
      </c>
    </row>
    <row r="248" spans="1:40" ht="18" customHeight="1" x14ac:dyDescent="0.2">
      <c r="A248" s="11">
        <v>10290</v>
      </c>
      <c r="B248" s="12" t="s">
        <v>132</v>
      </c>
      <c r="C248" s="11" t="s">
        <v>321</v>
      </c>
      <c r="D248" s="11" t="s">
        <v>23</v>
      </c>
      <c r="E248" s="55">
        <v>6</v>
      </c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70">
        <f>SUM(projectList[[#This Row],[1]:[31]])</f>
        <v>0</v>
      </c>
      <c r="AL248" s="11" t="s">
        <v>233</v>
      </c>
      <c r="AM248" s="11" t="s">
        <v>185</v>
      </c>
      <c r="AN248" s="11">
        <v>32804</v>
      </c>
    </row>
    <row r="249" spans="1:40" ht="18" customHeight="1" x14ac:dyDescent="0.2">
      <c r="A249" s="11">
        <v>10179</v>
      </c>
      <c r="B249" s="11" t="s">
        <v>104</v>
      </c>
      <c r="C249" s="11" t="s">
        <v>321</v>
      </c>
      <c r="D249" s="11" t="s">
        <v>105</v>
      </c>
      <c r="E249" s="55">
        <v>6</v>
      </c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70">
        <f>SUM(projectList[[#This Row],[1]:[31]])</f>
        <v>0</v>
      </c>
      <c r="AL249" s="11" t="s">
        <v>233</v>
      </c>
      <c r="AM249" s="11" t="s">
        <v>185</v>
      </c>
      <c r="AN249" s="11">
        <v>32804</v>
      </c>
    </row>
    <row r="250" spans="1:40" ht="18" customHeight="1" x14ac:dyDescent="0.2">
      <c r="A250" s="11">
        <v>10295</v>
      </c>
      <c r="B250" s="11" t="s">
        <v>21</v>
      </c>
      <c r="C250" s="11" t="s">
        <v>322</v>
      </c>
      <c r="D250" s="11" t="s">
        <v>23</v>
      </c>
      <c r="E250" s="58">
        <v>14</v>
      </c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70">
        <f>SUM(projectList[[#This Row],[1]:[31]])</f>
        <v>0</v>
      </c>
      <c r="AL250" s="11" t="s">
        <v>323</v>
      </c>
      <c r="AM250" s="11" t="s">
        <v>244</v>
      </c>
      <c r="AN250" s="11">
        <v>32966</v>
      </c>
    </row>
    <row r="251" spans="1:40" ht="18" customHeight="1" x14ac:dyDescent="0.2">
      <c r="A251" s="12">
        <v>10291</v>
      </c>
      <c r="B251" s="12" t="s">
        <v>104</v>
      </c>
      <c r="C251" s="12" t="s">
        <v>322</v>
      </c>
      <c r="D251" s="12" t="s">
        <v>105</v>
      </c>
      <c r="E251" s="57">
        <v>14</v>
      </c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70">
        <f>SUM(projectList[[#This Row],[1]:[31]])</f>
        <v>0</v>
      </c>
      <c r="AL251" s="11" t="s">
        <v>323</v>
      </c>
      <c r="AM251" s="11" t="s">
        <v>244</v>
      </c>
      <c r="AN251" s="11">
        <v>32966</v>
      </c>
    </row>
    <row r="252" spans="1:40" ht="18" customHeight="1" x14ac:dyDescent="0.2">
      <c r="A252" s="11">
        <v>10210</v>
      </c>
      <c r="B252" s="11" t="s">
        <v>104</v>
      </c>
      <c r="C252" s="11" t="s">
        <v>324</v>
      </c>
      <c r="D252" s="11" t="s">
        <v>105</v>
      </c>
      <c r="E252" s="55">
        <v>6.67</v>
      </c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70">
        <f>SUM(projectList[[#This Row],[1]:[31]])</f>
        <v>0</v>
      </c>
      <c r="AL252" s="11"/>
      <c r="AM252" s="11"/>
      <c r="AN252" s="11"/>
    </row>
    <row r="253" spans="1:40" ht="18" customHeight="1" x14ac:dyDescent="0.2">
      <c r="A253" s="11">
        <v>10211</v>
      </c>
      <c r="B253" s="11" t="s">
        <v>104</v>
      </c>
      <c r="C253" s="11" t="s">
        <v>325</v>
      </c>
      <c r="D253" s="11" t="s">
        <v>105</v>
      </c>
      <c r="E253" s="55">
        <v>9.33</v>
      </c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70">
        <f>SUM(projectList[[#This Row],[1]:[31]])</f>
        <v>0</v>
      </c>
      <c r="AL253" s="11"/>
      <c r="AM253" s="11"/>
      <c r="AN253" s="11"/>
    </row>
    <row r="254" spans="1:40" ht="18" customHeight="1" x14ac:dyDescent="0.2">
      <c r="A254" s="11">
        <v>10212</v>
      </c>
      <c r="B254" s="11" t="s">
        <v>104</v>
      </c>
      <c r="C254" s="11" t="s">
        <v>326</v>
      </c>
      <c r="D254" s="11" t="s">
        <v>105</v>
      </c>
      <c r="E254" s="55">
        <v>12.44</v>
      </c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  <c r="AK254" s="70">
        <f>SUM(projectList[[#This Row],[1]:[31]])</f>
        <v>0</v>
      </c>
      <c r="AL254" s="11"/>
      <c r="AM254" s="11"/>
      <c r="AN254" s="11"/>
    </row>
    <row r="255" spans="1:40" ht="18" customHeight="1" x14ac:dyDescent="0.2">
      <c r="A255" s="11">
        <v>10213</v>
      </c>
      <c r="B255" s="11" t="s">
        <v>104</v>
      </c>
      <c r="C255" s="11" t="s">
        <v>327</v>
      </c>
      <c r="D255" s="11" t="s">
        <v>105</v>
      </c>
      <c r="E255" s="55">
        <v>15.56</v>
      </c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70">
        <f>SUM(projectList[[#This Row],[1]:[31]])</f>
        <v>0</v>
      </c>
      <c r="AL255" s="11"/>
      <c r="AM255" s="11"/>
      <c r="AN255" s="11"/>
    </row>
    <row r="256" spans="1:40" ht="18" customHeight="1" x14ac:dyDescent="0.2">
      <c r="A256" s="11">
        <v>9965</v>
      </c>
      <c r="B256" s="11" t="s">
        <v>104</v>
      </c>
      <c r="C256" s="11" t="s">
        <v>328</v>
      </c>
      <c r="D256" s="11" t="s">
        <v>48</v>
      </c>
      <c r="E256" s="55">
        <v>6.25</v>
      </c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70">
        <f>SUM(projectList[[#This Row],[1]:[31]])</f>
        <v>0</v>
      </c>
      <c r="AL256" s="11" t="s">
        <v>329</v>
      </c>
      <c r="AM256" s="11" t="s">
        <v>185</v>
      </c>
      <c r="AN256" s="11">
        <v>32824</v>
      </c>
    </row>
    <row r="257" spans="1:40" ht="18" customHeight="1" x14ac:dyDescent="0.2">
      <c r="A257" s="11">
        <v>10440</v>
      </c>
      <c r="B257" s="11" t="s">
        <v>104</v>
      </c>
      <c r="C257" s="11" t="s">
        <v>330</v>
      </c>
      <c r="D257" s="11" t="s">
        <v>48</v>
      </c>
      <c r="E257" s="55">
        <v>6.67</v>
      </c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70">
        <f>SUM(projectList[[#This Row],[1]:[31]])</f>
        <v>0</v>
      </c>
      <c r="AL257" s="11"/>
      <c r="AM257" s="11"/>
      <c r="AN257" s="11"/>
    </row>
    <row r="258" spans="1:40" ht="18" customHeight="1" x14ac:dyDescent="0.2">
      <c r="A258" s="11">
        <v>10441</v>
      </c>
      <c r="B258" s="11" t="s">
        <v>104</v>
      </c>
      <c r="C258" s="11" t="s">
        <v>331</v>
      </c>
      <c r="D258" s="11" t="s">
        <v>48</v>
      </c>
      <c r="E258" s="55">
        <v>9.33</v>
      </c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  <c r="AK258" s="70">
        <f>SUM(projectList[[#This Row],[1]:[31]])</f>
        <v>0</v>
      </c>
      <c r="AL258" s="11"/>
      <c r="AM258" s="11"/>
      <c r="AN258" s="11"/>
    </row>
    <row r="259" spans="1:40" ht="18" customHeight="1" x14ac:dyDescent="0.2">
      <c r="A259" s="11">
        <v>10442</v>
      </c>
      <c r="B259" s="11" t="s">
        <v>104</v>
      </c>
      <c r="C259" s="11" t="s">
        <v>332</v>
      </c>
      <c r="D259" s="11" t="s">
        <v>48</v>
      </c>
      <c r="E259" s="55">
        <v>12.44</v>
      </c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70">
        <f>SUM(projectList[[#This Row],[1]:[31]])</f>
        <v>0</v>
      </c>
      <c r="AL259" s="11"/>
      <c r="AM259" s="11"/>
      <c r="AN259" s="11"/>
    </row>
    <row r="260" spans="1:40" ht="18" customHeight="1" x14ac:dyDescent="0.2">
      <c r="A260" s="11">
        <v>10443</v>
      </c>
      <c r="B260" s="11" t="s">
        <v>104</v>
      </c>
      <c r="C260" s="11" t="s">
        <v>333</v>
      </c>
      <c r="D260" s="11" t="s">
        <v>48</v>
      </c>
      <c r="E260" s="55">
        <v>15.56</v>
      </c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70">
        <f>SUM(projectList[[#This Row],[1]:[31]])</f>
        <v>0</v>
      </c>
      <c r="AL260" s="11"/>
      <c r="AM260" s="11"/>
      <c r="AN260" s="11"/>
    </row>
    <row r="261" spans="1:40" ht="18" customHeight="1" x14ac:dyDescent="0.2">
      <c r="A261" s="11">
        <v>10444</v>
      </c>
      <c r="B261" s="11" t="s">
        <v>104</v>
      </c>
      <c r="C261" s="11" t="s">
        <v>334</v>
      </c>
      <c r="D261" s="11" t="s">
        <v>48</v>
      </c>
      <c r="E261" s="55">
        <v>18.559999999999999</v>
      </c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70">
        <f>SUM(projectList[[#This Row],[1]:[31]])</f>
        <v>0</v>
      </c>
      <c r="AL261" s="11"/>
      <c r="AM261" s="11"/>
      <c r="AN261" s="11"/>
    </row>
    <row r="262" spans="1:40" ht="18" customHeight="1" x14ac:dyDescent="0.2">
      <c r="A262" s="11">
        <v>1876</v>
      </c>
      <c r="B262" s="11" t="s">
        <v>104</v>
      </c>
      <c r="C262" s="11" t="s">
        <v>335</v>
      </c>
      <c r="D262" s="11" t="s">
        <v>48</v>
      </c>
      <c r="E262" s="55">
        <v>8.25</v>
      </c>
      <c r="F262" s="61"/>
      <c r="G262" s="61"/>
      <c r="H262" s="61">
        <v>4</v>
      </c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70">
        <f>SUM(projectList[[#This Row],[1]:[31]])</f>
        <v>4</v>
      </c>
      <c r="AL262" s="11" t="s">
        <v>336</v>
      </c>
      <c r="AM262" s="11" t="s">
        <v>128</v>
      </c>
      <c r="AN262" s="11">
        <v>32935</v>
      </c>
    </row>
    <row r="263" spans="1:40" ht="18" customHeight="1" x14ac:dyDescent="0.2">
      <c r="A263" s="11" t="s">
        <v>337</v>
      </c>
      <c r="B263" s="11" t="s">
        <v>46</v>
      </c>
      <c r="C263" s="11" t="s">
        <v>335</v>
      </c>
      <c r="D263" s="11" t="s">
        <v>48</v>
      </c>
      <c r="E263" s="55">
        <v>9.5</v>
      </c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70">
        <f>SUM(projectList[[#This Row],[1]:[31]])</f>
        <v>0</v>
      </c>
      <c r="AL263" s="11" t="s">
        <v>336</v>
      </c>
      <c r="AM263" s="11" t="s">
        <v>128</v>
      </c>
      <c r="AN263" s="11">
        <v>32935</v>
      </c>
    </row>
    <row r="264" spans="1:40" ht="18" customHeight="1" x14ac:dyDescent="0.2">
      <c r="A264" s="11" t="s">
        <v>338</v>
      </c>
      <c r="B264" s="11" t="s">
        <v>21</v>
      </c>
      <c r="C264" s="11" t="s">
        <v>45</v>
      </c>
      <c r="D264" s="11" t="s">
        <v>23</v>
      </c>
      <c r="E264" s="55">
        <v>9.5</v>
      </c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70">
        <f>SUM(projectList[[#This Row],[1]:[31]])</f>
        <v>0</v>
      </c>
      <c r="AL264" s="11" t="s">
        <v>336</v>
      </c>
      <c r="AM264" s="11" t="s">
        <v>128</v>
      </c>
      <c r="AN264" s="11">
        <v>32935</v>
      </c>
    </row>
    <row r="265" spans="1:40" ht="18" customHeight="1" x14ac:dyDescent="0.2">
      <c r="A265" s="11" t="s">
        <v>339</v>
      </c>
      <c r="B265" s="11" t="s">
        <v>21</v>
      </c>
      <c r="C265" s="11" t="s">
        <v>45</v>
      </c>
      <c r="D265" s="11" t="s">
        <v>33</v>
      </c>
      <c r="E265" s="55">
        <v>9.5</v>
      </c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70">
        <f>SUM(projectList[[#This Row],[1]:[31]])</f>
        <v>0</v>
      </c>
      <c r="AL265" s="11" t="s">
        <v>336</v>
      </c>
      <c r="AM265" s="11" t="s">
        <v>128</v>
      </c>
      <c r="AN265" s="11">
        <v>32935</v>
      </c>
    </row>
    <row r="266" spans="1:40" ht="18" customHeight="1" x14ac:dyDescent="0.2">
      <c r="A266" s="12">
        <v>9519</v>
      </c>
      <c r="B266" s="12" t="s">
        <v>104</v>
      </c>
      <c r="C266" s="12" t="s">
        <v>340</v>
      </c>
      <c r="D266" s="12" t="s">
        <v>48</v>
      </c>
      <c r="E266" s="58">
        <v>17.5</v>
      </c>
      <c r="F266" s="61"/>
      <c r="G266" s="61"/>
      <c r="H266" s="61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70">
        <f>SUM(projectList[[#This Row],[1]:[31]])</f>
        <v>0</v>
      </c>
      <c r="AL266" s="12" t="s">
        <v>341</v>
      </c>
      <c r="AM266" s="12" t="s">
        <v>342</v>
      </c>
      <c r="AN266" s="12">
        <v>32967</v>
      </c>
    </row>
    <row r="267" spans="1:40" ht="18" customHeight="1" x14ac:dyDescent="0.2">
      <c r="A267" s="12">
        <v>10351</v>
      </c>
      <c r="B267" s="12" t="s">
        <v>43</v>
      </c>
      <c r="C267" s="12" t="s">
        <v>343</v>
      </c>
      <c r="D267" s="12" t="s">
        <v>27</v>
      </c>
      <c r="E267" s="57">
        <v>5.5</v>
      </c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70">
        <f>SUM(projectList[[#This Row],[1]:[31]])</f>
        <v>0</v>
      </c>
      <c r="AL267" s="11" t="s">
        <v>344</v>
      </c>
      <c r="AM267" s="11" t="s">
        <v>345</v>
      </c>
      <c r="AN267" s="11">
        <v>34117</v>
      </c>
    </row>
    <row r="268" spans="1:40" ht="18" customHeight="1" x14ac:dyDescent="0.2">
      <c r="A268" s="12">
        <v>10359</v>
      </c>
      <c r="B268" s="12" t="s">
        <v>346</v>
      </c>
      <c r="C268" s="12" t="s">
        <v>343</v>
      </c>
      <c r="D268" s="12" t="s">
        <v>27</v>
      </c>
      <c r="E268" s="58">
        <v>3.25</v>
      </c>
      <c r="F268" s="61"/>
      <c r="G268" s="61"/>
      <c r="H268" s="61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70">
        <f>SUM(projectList[[#This Row],[1]:[31]])</f>
        <v>0</v>
      </c>
      <c r="AL268" s="11" t="s">
        <v>344</v>
      </c>
      <c r="AM268" s="11" t="s">
        <v>345</v>
      </c>
      <c r="AN268" s="11">
        <v>34117</v>
      </c>
    </row>
    <row r="269" spans="1:40" ht="18" customHeight="1" x14ac:dyDescent="0.2">
      <c r="A269" s="12">
        <v>10272</v>
      </c>
      <c r="B269" s="12" t="s">
        <v>221</v>
      </c>
      <c r="C269" s="12" t="s">
        <v>343</v>
      </c>
      <c r="D269" s="12" t="s">
        <v>27</v>
      </c>
      <c r="E269" s="58">
        <v>5.5</v>
      </c>
      <c r="F269" s="61"/>
      <c r="G269" s="61"/>
      <c r="H269" s="61"/>
      <c r="I269" s="62"/>
      <c r="J269" s="62"/>
      <c r="K269" s="62">
        <v>10</v>
      </c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70">
        <f>SUM(projectList[[#This Row],[1]:[31]])</f>
        <v>10</v>
      </c>
      <c r="AL269" s="11" t="s">
        <v>344</v>
      </c>
      <c r="AM269" s="11" t="s">
        <v>345</v>
      </c>
      <c r="AN269" s="11">
        <v>34117</v>
      </c>
    </row>
    <row r="270" spans="1:40" ht="18" customHeight="1" x14ac:dyDescent="0.2">
      <c r="A270" s="12">
        <v>10352</v>
      </c>
      <c r="B270" s="12" t="s">
        <v>43</v>
      </c>
      <c r="C270" s="12" t="s">
        <v>343</v>
      </c>
      <c r="D270" s="12" t="s">
        <v>31</v>
      </c>
      <c r="E270" s="57">
        <v>5.5</v>
      </c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70">
        <f>SUM(projectList[[#This Row],[1]:[31]])</f>
        <v>0</v>
      </c>
      <c r="AL270" s="11" t="s">
        <v>344</v>
      </c>
      <c r="AM270" s="11" t="s">
        <v>345</v>
      </c>
      <c r="AN270" s="11">
        <v>34117</v>
      </c>
    </row>
    <row r="271" spans="1:40" ht="18" customHeight="1" x14ac:dyDescent="0.2">
      <c r="A271" s="12">
        <v>10360</v>
      </c>
      <c r="B271" s="12" t="s">
        <v>346</v>
      </c>
      <c r="C271" s="12" t="s">
        <v>343</v>
      </c>
      <c r="D271" s="12" t="s">
        <v>31</v>
      </c>
      <c r="E271" s="58">
        <v>3.25</v>
      </c>
      <c r="F271" s="61"/>
      <c r="G271" s="61"/>
      <c r="H271" s="61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70">
        <f>SUM(projectList[[#This Row],[1]:[31]])</f>
        <v>0</v>
      </c>
      <c r="AL271" s="11" t="s">
        <v>344</v>
      </c>
      <c r="AM271" s="11" t="s">
        <v>345</v>
      </c>
      <c r="AN271" s="11">
        <v>34117</v>
      </c>
    </row>
    <row r="272" spans="1:40" ht="18" customHeight="1" x14ac:dyDescent="0.2">
      <c r="A272" s="12">
        <v>10455</v>
      </c>
      <c r="B272" s="12" t="s">
        <v>221</v>
      </c>
      <c r="C272" s="12" t="s">
        <v>343</v>
      </c>
      <c r="D272" s="12" t="s">
        <v>31</v>
      </c>
      <c r="E272" s="58">
        <v>5.5</v>
      </c>
      <c r="F272" s="61"/>
      <c r="G272" s="61"/>
      <c r="H272" s="61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70">
        <f>SUM(projectList[[#This Row],[1]:[31]])</f>
        <v>0</v>
      </c>
      <c r="AL272" s="11" t="s">
        <v>344</v>
      </c>
      <c r="AM272" s="11" t="s">
        <v>345</v>
      </c>
      <c r="AN272" s="11">
        <v>34117</v>
      </c>
    </row>
    <row r="273" spans="1:40" ht="18" customHeight="1" x14ac:dyDescent="0.2">
      <c r="A273" s="12">
        <v>10493</v>
      </c>
      <c r="B273" s="12" t="s">
        <v>320</v>
      </c>
      <c r="C273" s="12" t="s">
        <v>343</v>
      </c>
      <c r="D273" s="12" t="s">
        <v>319</v>
      </c>
      <c r="E273" s="58">
        <v>9.5</v>
      </c>
      <c r="F273" s="61"/>
      <c r="G273" s="61"/>
      <c r="H273" s="61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70">
        <f>SUM(projectList[[#This Row],[1]:[31]])</f>
        <v>0</v>
      </c>
      <c r="AL273" s="11"/>
      <c r="AM273" s="11"/>
      <c r="AN273" s="11"/>
    </row>
    <row r="274" spans="1:40" ht="18" customHeight="1" x14ac:dyDescent="0.2">
      <c r="A274" s="12">
        <v>10468</v>
      </c>
      <c r="B274" s="12" t="s">
        <v>255</v>
      </c>
      <c r="C274" s="12" t="s">
        <v>343</v>
      </c>
      <c r="D274" s="12" t="s">
        <v>319</v>
      </c>
      <c r="E274" s="58">
        <v>6.5</v>
      </c>
      <c r="F274" s="61"/>
      <c r="G274" s="61"/>
      <c r="H274" s="61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70">
        <f>SUM(projectList[[#This Row],[1]:[31]])</f>
        <v>0</v>
      </c>
      <c r="AL274" s="11" t="s">
        <v>344</v>
      </c>
      <c r="AM274" s="11" t="s">
        <v>345</v>
      </c>
      <c r="AN274" s="11">
        <v>34117</v>
      </c>
    </row>
    <row r="275" spans="1:40" ht="18" customHeight="1" x14ac:dyDescent="0.2">
      <c r="A275" s="12">
        <v>10354</v>
      </c>
      <c r="B275" s="12" t="s">
        <v>43</v>
      </c>
      <c r="C275" s="12" t="s">
        <v>343</v>
      </c>
      <c r="D275" s="12" t="s">
        <v>29</v>
      </c>
      <c r="E275" s="57">
        <v>5.5</v>
      </c>
      <c r="F275" s="61"/>
      <c r="G275" s="61">
        <v>12</v>
      </c>
      <c r="H275" s="61"/>
      <c r="I275" s="61"/>
      <c r="J275" s="61"/>
      <c r="K275" s="61"/>
      <c r="L275" s="61">
        <v>3</v>
      </c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  <c r="AK275" s="70">
        <f>SUM(projectList[[#This Row],[1]:[31]])</f>
        <v>15</v>
      </c>
      <c r="AL275" s="11" t="s">
        <v>344</v>
      </c>
      <c r="AM275" s="11" t="s">
        <v>345</v>
      </c>
      <c r="AN275" s="11">
        <v>34117</v>
      </c>
    </row>
    <row r="276" spans="1:40" ht="18" customHeight="1" x14ac:dyDescent="0.2">
      <c r="A276" s="12">
        <v>10361</v>
      </c>
      <c r="B276" s="12" t="s">
        <v>346</v>
      </c>
      <c r="C276" s="12" t="s">
        <v>343</v>
      </c>
      <c r="D276" s="12" t="s">
        <v>29</v>
      </c>
      <c r="E276" s="58">
        <v>3.25</v>
      </c>
      <c r="F276" s="61"/>
      <c r="G276" s="61"/>
      <c r="H276" s="61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70">
        <f>SUM(projectList[[#This Row],[1]:[31]])</f>
        <v>0</v>
      </c>
      <c r="AL276" s="11" t="s">
        <v>344</v>
      </c>
      <c r="AM276" s="11" t="s">
        <v>345</v>
      </c>
      <c r="AN276" s="11">
        <v>34117</v>
      </c>
    </row>
    <row r="277" spans="1:40" ht="18" customHeight="1" x14ac:dyDescent="0.2">
      <c r="A277" s="12">
        <v>10447</v>
      </c>
      <c r="B277" s="12" t="s">
        <v>221</v>
      </c>
      <c r="C277" s="12" t="s">
        <v>343</v>
      </c>
      <c r="D277" s="12" t="s">
        <v>29</v>
      </c>
      <c r="E277" s="58">
        <v>5.5</v>
      </c>
      <c r="F277" s="61"/>
      <c r="G277" s="61"/>
      <c r="H277" s="61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70">
        <f>SUM(projectList[[#This Row],[1]:[31]])</f>
        <v>0</v>
      </c>
      <c r="AL277" s="11" t="s">
        <v>344</v>
      </c>
      <c r="AM277" s="11" t="s">
        <v>345</v>
      </c>
      <c r="AN277" s="11">
        <v>34117</v>
      </c>
    </row>
    <row r="278" spans="1:40" ht="18" customHeight="1" x14ac:dyDescent="0.2">
      <c r="A278" s="11" t="s">
        <v>347</v>
      </c>
      <c r="B278" s="11" t="s">
        <v>347</v>
      </c>
      <c r="C278" s="11" t="s">
        <v>347</v>
      </c>
      <c r="D278" s="11" t="s">
        <v>347</v>
      </c>
      <c r="E278" s="55">
        <v>0</v>
      </c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  <c r="AK278" s="70">
        <f>SUM(projectList[[#This Row],[1]:[31]])</f>
        <v>0</v>
      </c>
      <c r="AL278" s="11"/>
      <c r="AM278" s="11"/>
      <c r="AN278" s="11"/>
    </row>
    <row r="279" spans="1:40" ht="18" customHeight="1" x14ac:dyDescent="0.2">
      <c r="A279" s="11">
        <v>2024</v>
      </c>
      <c r="B279" s="64" t="s">
        <v>133</v>
      </c>
      <c r="C279" s="11" t="s">
        <v>67</v>
      </c>
      <c r="D279" s="11" t="s">
        <v>116</v>
      </c>
      <c r="E279" s="55">
        <v>6.5</v>
      </c>
      <c r="F279" s="61">
        <v>8</v>
      </c>
      <c r="G279" s="61">
        <v>4</v>
      </c>
      <c r="H279" s="61"/>
      <c r="I279" s="61"/>
      <c r="J279" s="61"/>
      <c r="K279" s="61">
        <v>5</v>
      </c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70">
        <f>SUM(projectList[[#This Row],[1]:[31]])</f>
        <v>17</v>
      </c>
      <c r="AL279" s="11" t="s">
        <v>348</v>
      </c>
      <c r="AM279" s="11" t="s">
        <v>349</v>
      </c>
      <c r="AN279" s="11">
        <v>32065</v>
      </c>
    </row>
    <row r="280" spans="1:40" ht="18" customHeight="1" x14ac:dyDescent="0.2">
      <c r="A280" s="11">
        <v>2154</v>
      </c>
      <c r="B280" s="64" t="s">
        <v>133</v>
      </c>
      <c r="C280" s="11" t="s">
        <v>67</v>
      </c>
      <c r="D280" s="11" t="s">
        <v>160</v>
      </c>
      <c r="E280" s="55">
        <v>6.5</v>
      </c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70">
        <f>SUM(projectList[[#This Row],[1]:[31]])</f>
        <v>0</v>
      </c>
      <c r="AL280" s="11" t="s">
        <v>348</v>
      </c>
      <c r="AM280" s="11" t="s">
        <v>349</v>
      </c>
      <c r="AN280" s="11">
        <v>32065</v>
      </c>
    </row>
    <row r="281" spans="1:40" ht="18" customHeight="1" x14ac:dyDescent="0.2">
      <c r="A281" s="11">
        <v>10485</v>
      </c>
      <c r="B281" s="64" t="s">
        <v>133</v>
      </c>
      <c r="C281" s="11" t="s">
        <v>67</v>
      </c>
      <c r="D281" s="12" t="s">
        <v>29</v>
      </c>
      <c r="E281" s="55">
        <v>6.5</v>
      </c>
      <c r="F281" s="61">
        <v>3</v>
      </c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70">
        <f>SUM(projectList[[#This Row],[1]:[31]])</f>
        <v>3</v>
      </c>
      <c r="AL281" s="11" t="s">
        <v>348</v>
      </c>
      <c r="AM281" s="11" t="s">
        <v>349</v>
      </c>
      <c r="AN281" s="11">
        <v>32065</v>
      </c>
    </row>
    <row r="282" spans="1:40" ht="18" customHeight="1" x14ac:dyDescent="0.2">
      <c r="A282" s="11">
        <v>2011</v>
      </c>
      <c r="B282" s="11" t="s">
        <v>61</v>
      </c>
      <c r="C282" s="11" t="s">
        <v>67</v>
      </c>
      <c r="D282" s="11" t="s">
        <v>33</v>
      </c>
      <c r="E282" s="55">
        <v>8.59</v>
      </c>
      <c r="F282" s="61"/>
      <c r="G282" s="61">
        <v>4</v>
      </c>
      <c r="H282" s="61"/>
      <c r="I282" s="61"/>
      <c r="J282" s="61"/>
      <c r="K282" s="61">
        <v>4</v>
      </c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70">
        <f>SUM(projectList[[#This Row],[1]:[31]])</f>
        <v>8</v>
      </c>
      <c r="AL282" s="11" t="s">
        <v>348</v>
      </c>
      <c r="AM282" s="11" t="s">
        <v>349</v>
      </c>
      <c r="AN282" s="11">
        <v>32065</v>
      </c>
    </row>
    <row r="283" spans="1:40" ht="18" customHeight="1" x14ac:dyDescent="0.2">
      <c r="A283" s="11" t="s">
        <v>350</v>
      </c>
      <c r="B283" s="11" t="s">
        <v>28</v>
      </c>
      <c r="C283" s="11" t="s">
        <v>47</v>
      </c>
      <c r="D283" s="11" t="s">
        <v>218</v>
      </c>
      <c r="E283" s="55">
        <v>8.5</v>
      </c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70">
        <f>SUM(projectList[[#This Row],[1]:[31]])</f>
        <v>0</v>
      </c>
      <c r="AL283" s="11" t="s">
        <v>351</v>
      </c>
      <c r="AM283" s="11" t="s">
        <v>185</v>
      </c>
      <c r="AN283" s="11">
        <v>32824</v>
      </c>
    </row>
    <row r="284" spans="1:40" ht="18" customHeight="1" x14ac:dyDescent="0.2">
      <c r="A284" s="11" t="s">
        <v>352</v>
      </c>
      <c r="B284" s="11" t="s">
        <v>28</v>
      </c>
      <c r="C284" s="11" t="s">
        <v>47</v>
      </c>
      <c r="D284" s="11" t="s">
        <v>31</v>
      </c>
      <c r="E284" s="58">
        <v>8.5</v>
      </c>
      <c r="F284" s="61">
        <v>6</v>
      </c>
      <c r="G284" s="61">
        <v>10</v>
      </c>
      <c r="H284" s="61">
        <v>10</v>
      </c>
      <c r="I284" s="61"/>
      <c r="J284" s="61"/>
      <c r="K284" s="61">
        <v>8</v>
      </c>
      <c r="L284" s="61">
        <v>10</v>
      </c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70">
        <f>SUM(projectList[[#This Row],[1]:[31]])</f>
        <v>44</v>
      </c>
      <c r="AL284" s="11" t="s">
        <v>351</v>
      </c>
      <c r="AM284" s="11" t="s">
        <v>185</v>
      </c>
      <c r="AN284" s="11">
        <v>32824</v>
      </c>
    </row>
    <row r="285" spans="1:40" ht="18" customHeight="1" x14ac:dyDescent="0.2">
      <c r="A285" s="11">
        <v>10409</v>
      </c>
      <c r="B285" s="11" t="s">
        <v>120</v>
      </c>
      <c r="C285" s="11" t="s">
        <v>47</v>
      </c>
      <c r="D285" s="11" t="s">
        <v>31</v>
      </c>
      <c r="E285" s="58">
        <v>13.75</v>
      </c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  <c r="AK285" s="70">
        <f>SUM(projectList[[#This Row],[1]:[31]])</f>
        <v>0</v>
      </c>
      <c r="AL285" s="11" t="s">
        <v>351</v>
      </c>
      <c r="AM285" s="11" t="s">
        <v>185</v>
      </c>
      <c r="AN285" s="11">
        <v>32824</v>
      </c>
    </row>
    <row r="286" spans="1:40" ht="18" customHeight="1" x14ac:dyDescent="0.2">
      <c r="A286" s="11">
        <v>1840</v>
      </c>
      <c r="B286" s="11" t="s">
        <v>28</v>
      </c>
      <c r="C286" s="11" t="s">
        <v>47</v>
      </c>
      <c r="D286" s="11" t="s">
        <v>353</v>
      </c>
      <c r="E286" s="55">
        <v>8.5</v>
      </c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  <c r="AK286" s="70">
        <f>SUM(projectList[[#This Row],[1]:[31]])</f>
        <v>0</v>
      </c>
      <c r="AL286" s="11" t="s">
        <v>351</v>
      </c>
      <c r="AM286" s="11" t="s">
        <v>185</v>
      </c>
      <c r="AN286" s="11">
        <v>32824</v>
      </c>
    </row>
    <row r="287" spans="1:40" ht="18" customHeight="1" x14ac:dyDescent="0.2">
      <c r="A287" s="11" t="s">
        <v>354</v>
      </c>
      <c r="B287" s="11" t="s">
        <v>137</v>
      </c>
      <c r="C287" s="11" t="s">
        <v>47</v>
      </c>
      <c r="D287" s="11" t="s">
        <v>353</v>
      </c>
      <c r="E287" s="58">
        <v>8.5</v>
      </c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  <c r="AK287" s="70">
        <f>SUM(projectList[[#This Row],[1]:[31]])</f>
        <v>0</v>
      </c>
      <c r="AL287" s="11" t="s">
        <v>351</v>
      </c>
      <c r="AM287" s="11" t="s">
        <v>185</v>
      </c>
      <c r="AN287" s="11">
        <v>32824</v>
      </c>
    </row>
    <row r="288" spans="1:40" ht="18" customHeight="1" x14ac:dyDescent="0.2">
      <c r="A288" s="11">
        <v>1255</v>
      </c>
      <c r="B288" s="11" t="s">
        <v>21</v>
      </c>
      <c r="C288" s="11" t="s">
        <v>47</v>
      </c>
      <c r="D288" s="11" t="s">
        <v>23</v>
      </c>
      <c r="E288" s="55">
        <v>6.45</v>
      </c>
      <c r="F288" s="61">
        <v>8</v>
      </c>
      <c r="G288" s="61">
        <v>10</v>
      </c>
      <c r="H288" s="61">
        <v>6</v>
      </c>
      <c r="I288" s="61"/>
      <c r="J288" s="61"/>
      <c r="K288" s="61">
        <v>8</v>
      </c>
      <c r="L288" s="61">
        <v>10</v>
      </c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70">
        <f>SUM(projectList[[#This Row],[1]:[31]])</f>
        <v>42</v>
      </c>
      <c r="AL288" s="11" t="s">
        <v>351</v>
      </c>
      <c r="AM288" s="11" t="s">
        <v>185</v>
      </c>
      <c r="AN288" s="11">
        <v>32824</v>
      </c>
    </row>
    <row r="289" spans="1:40" ht="18" customHeight="1" x14ac:dyDescent="0.2">
      <c r="A289" s="11">
        <v>10001</v>
      </c>
      <c r="B289" s="12" t="s">
        <v>132</v>
      </c>
      <c r="C289" s="11" t="s">
        <v>47</v>
      </c>
      <c r="D289" s="11" t="s">
        <v>23</v>
      </c>
      <c r="E289" s="55">
        <v>6.5</v>
      </c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70">
        <f>SUM(projectList[[#This Row],[1]:[31]])</f>
        <v>0</v>
      </c>
      <c r="AL289" s="11" t="s">
        <v>351</v>
      </c>
      <c r="AM289" s="11" t="s">
        <v>185</v>
      </c>
      <c r="AN289" s="11">
        <v>32824</v>
      </c>
    </row>
    <row r="290" spans="1:40" ht="18" customHeight="1" x14ac:dyDescent="0.2">
      <c r="A290" s="11">
        <v>9914</v>
      </c>
      <c r="B290" s="11" t="s">
        <v>46</v>
      </c>
      <c r="C290" s="11" t="s">
        <v>47</v>
      </c>
      <c r="D290" s="11" t="s">
        <v>23</v>
      </c>
      <c r="E290" s="55">
        <v>6.5</v>
      </c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70">
        <f>SUM(projectList[[#This Row],[1]:[31]])</f>
        <v>0</v>
      </c>
      <c r="AL290" s="11" t="s">
        <v>351</v>
      </c>
      <c r="AM290" s="11" t="s">
        <v>185</v>
      </c>
      <c r="AN290" s="11">
        <v>32824</v>
      </c>
    </row>
    <row r="291" spans="1:40" ht="18" customHeight="1" x14ac:dyDescent="0.2">
      <c r="A291" s="11">
        <v>10239</v>
      </c>
      <c r="B291" s="64" t="s">
        <v>145</v>
      </c>
      <c r="C291" s="11" t="s">
        <v>47</v>
      </c>
      <c r="D291" s="11" t="s">
        <v>355</v>
      </c>
      <c r="E291" s="55">
        <v>8.3699999999999992</v>
      </c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70">
        <f>SUM(projectList[[#This Row],[1]:[31]])</f>
        <v>0</v>
      </c>
      <c r="AL291" s="11" t="s">
        <v>351</v>
      </c>
      <c r="AM291" s="11" t="s">
        <v>185</v>
      </c>
      <c r="AN291" s="11">
        <v>32824</v>
      </c>
    </row>
    <row r="292" spans="1:40" ht="18" customHeight="1" x14ac:dyDescent="0.2">
      <c r="A292" s="11" t="s">
        <v>356</v>
      </c>
      <c r="B292" s="11" t="s">
        <v>28</v>
      </c>
      <c r="C292" s="11" t="s">
        <v>47</v>
      </c>
      <c r="D292" s="11" t="s">
        <v>357</v>
      </c>
      <c r="E292" s="55">
        <v>8.5</v>
      </c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70">
        <f>SUM(projectList[[#This Row],[1]:[31]])</f>
        <v>0</v>
      </c>
      <c r="AL292" s="11" t="s">
        <v>351</v>
      </c>
      <c r="AM292" s="11" t="s">
        <v>185</v>
      </c>
      <c r="AN292" s="11">
        <v>32824</v>
      </c>
    </row>
    <row r="293" spans="1:40" ht="18" customHeight="1" x14ac:dyDescent="0.2">
      <c r="A293" s="11">
        <v>1971</v>
      </c>
      <c r="B293" s="11" t="s">
        <v>104</v>
      </c>
      <c r="C293" s="11" t="s">
        <v>47</v>
      </c>
      <c r="D293" s="11" t="s">
        <v>48</v>
      </c>
      <c r="E293" s="55">
        <v>6.25</v>
      </c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70">
        <f>SUM(projectList[[#This Row],[1]:[31]])</f>
        <v>0</v>
      </c>
      <c r="AL293" s="11" t="s">
        <v>351</v>
      </c>
      <c r="AM293" s="11" t="s">
        <v>185</v>
      </c>
      <c r="AN293" s="11">
        <v>32824</v>
      </c>
    </row>
    <row r="294" spans="1:40" ht="18" customHeight="1" x14ac:dyDescent="0.2">
      <c r="A294" s="11">
        <v>10131</v>
      </c>
      <c r="B294" s="11" t="s">
        <v>46</v>
      </c>
      <c r="C294" s="11" t="s">
        <v>47</v>
      </c>
      <c r="D294" s="11" t="s">
        <v>48</v>
      </c>
      <c r="E294" s="55">
        <v>6.45</v>
      </c>
      <c r="F294" s="61"/>
      <c r="G294" s="61">
        <v>4</v>
      </c>
      <c r="H294" s="61">
        <v>2</v>
      </c>
      <c r="I294" s="61"/>
      <c r="J294" s="61"/>
      <c r="K294" s="61">
        <v>2</v>
      </c>
      <c r="L294" s="61">
        <v>2</v>
      </c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70">
        <f>SUM(projectList[[#This Row],[1]:[31]])</f>
        <v>10</v>
      </c>
      <c r="AL294" s="11" t="s">
        <v>351</v>
      </c>
      <c r="AM294" s="11" t="s">
        <v>185</v>
      </c>
      <c r="AN294" s="11">
        <v>32824</v>
      </c>
    </row>
    <row r="295" spans="1:40" ht="18" customHeight="1" x14ac:dyDescent="0.2">
      <c r="A295" s="11">
        <v>1970</v>
      </c>
      <c r="B295" s="11" t="s">
        <v>104</v>
      </c>
      <c r="C295" s="11" t="s">
        <v>47</v>
      </c>
      <c r="D295" s="11" t="s">
        <v>105</v>
      </c>
      <c r="E295" s="55">
        <v>6.25</v>
      </c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70">
        <f>SUM(projectList[[#This Row],[1]:[31]])</f>
        <v>0</v>
      </c>
      <c r="AL295" s="11" t="s">
        <v>351</v>
      </c>
      <c r="AM295" s="11" t="s">
        <v>185</v>
      </c>
      <c r="AN295" s="11">
        <v>32824</v>
      </c>
    </row>
    <row r="296" spans="1:40" ht="18" customHeight="1" x14ac:dyDescent="0.2">
      <c r="A296" s="11">
        <v>10375</v>
      </c>
      <c r="B296" s="11" t="s">
        <v>133</v>
      </c>
      <c r="C296" s="11" t="s">
        <v>358</v>
      </c>
      <c r="D296" s="11" t="s">
        <v>27</v>
      </c>
      <c r="E296" s="58">
        <v>11</v>
      </c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70">
        <f>SUM(projectList[[#This Row],[1]:[31]])</f>
        <v>0</v>
      </c>
      <c r="AL296" s="11" t="s">
        <v>359</v>
      </c>
      <c r="AM296" s="11" t="s">
        <v>360</v>
      </c>
      <c r="AN296" s="11">
        <v>32177</v>
      </c>
    </row>
    <row r="297" spans="1:40" ht="18" customHeight="1" x14ac:dyDescent="0.2">
      <c r="A297" s="11">
        <v>10376</v>
      </c>
      <c r="B297" s="11" t="s">
        <v>133</v>
      </c>
      <c r="C297" s="11" t="s">
        <v>358</v>
      </c>
      <c r="D297" s="11" t="s">
        <v>31</v>
      </c>
      <c r="E297" s="58">
        <v>11</v>
      </c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70">
        <f>SUM(projectList[[#This Row],[1]:[31]])</f>
        <v>0</v>
      </c>
      <c r="AL297" s="11" t="s">
        <v>359</v>
      </c>
      <c r="AM297" s="11" t="s">
        <v>360</v>
      </c>
      <c r="AN297" s="11">
        <v>32177</v>
      </c>
    </row>
    <row r="298" spans="1:40" ht="18" customHeight="1" x14ac:dyDescent="0.2">
      <c r="A298" s="11" t="s">
        <v>361</v>
      </c>
      <c r="B298" s="11" t="s">
        <v>361</v>
      </c>
      <c r="C298" s="11" t="s">
        <v>361</v>
      </c>
      <c r="D298" s="11" t="s">
        <v>361</v>
      </c>
      <c r="E298" s="55">
        <v>0</v>
      </c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70">
        <f>SUM(projectList[[#This Row],[1]:[31]])</f>
        <v>0</v>
      </c>
      <c r="AL298" s="11"/>
      <c r="AM298" s="11"/>
      <c r="AN298" s="11"/>
    </row>
    <row r="299" spans="1:40" ht="18" customHeight="1" x14ac:dyDescent="0.2">
      <c r="A299" s="11">
        <v>10432</v>
      </c>
      <c r="B299" s="11" t="s">
        <v>119</v>
      </c>
      <c r="C299" s="11" t="s">
        <v>362</v>
      </c>
      <c r="D299" s="11" t="s">
        <v>27</v>
      </c>
      <c r="E299" s="58">
        <v>5.66</v>
      </c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70">
        <f>SUM(projectList[[#This Row],[1]:[31]])</f>
        <v>0</v>
      </c>
      <c r="AL299" s="11" t="s">
        <v>363</v>
      </c>
      <c r="AM299" s="11" t="s">
        <v>364</v>
      </c>
      <c r="AN299" s="11">
        <v>33563</v>
      </c>
    </row>
    <row r="300" spans="1:40" ht="18" customHeight="1" x14ac:dyDescent="0.2">
      <c r="A300" s="11">
        <v>10322</v>
      </c>
      <c r="B300" s="11" t="s">
        <v>120</v>
      </c>
      <c r="C300" s="11" t="s">
        <v>362</v>
      </c>
      <c r="D300" s="11" t="s">
        <v>27</v>
      </c>
      <c r="E300" s="58">
        <v>7.5</v>
      </c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70">
        <f>SUM(projectList[[#This Row],[1]:[31]])</f>
        <v>0</v>
      </c>
      <c r="AL300" s="11" t="s">
        <v>363</v>
      </c>
      <c r="AM300" s="11" t="s">
        <v>364</v>
      </c>
      <c r="AN300" s="11">
        <v>33563</v>
      </c>
    </row>
    <row r="301" spans="1:40" ht="18" customHeight="1" x14ac:dyDescent="0.2">
      <c r="A301" s="12">
        <v>10353</v>
      </c>
      <c r="B301" s="64" t="s">
        <v>145</v>
      </c>
      <c r="C301" s="64" t="s">
        <v>362</v>
      </c>
      <c r="D301" s="64" t="s">
        <v>27</v>
      </c>
      <c r="E301" s="57">
        <v>9.4</v>
      </c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70">
        <f>SUM(projectList[[#This Row],[1]:[31]])</f>
        <v>0</v>
      </c>
      <c r="AL301" s="11" t="s">
        <v>363</v>
      </c>
      <c r="AM301" s="11" t="s">
        <v>364</v>
      </c>
      <c r="AN301" s="11">
        <v>33563</v>
      </c>
    </row>
    <row r="302" spans="1:40" ht="18" customHeight="1" x14ac:dyDescent="0.2">
      <c r="A302" s="11">
        <v>10105</v>
      </c>
      <c r="B302" s="11" t="s">
        <v>115</v>
      </c>
      <c r="C302" s="11" t="s">
        <v>362</v>
      </c>
      <c r="D302" s="64" t="s">
        <v>27</v>
      </c>
      <c r="E302" s="55">
        <v>3.5</v>
      </c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70">
        <f>SUM(projectList[[#This Row],[1]:[31]])</f>
        <v>0</v>
      </c>
      <c r="AL302" s="11" t="s">
        <v>363</v>
      </c>
      <c r="AM302" s="11" t="s">
        <v>364</v>
      </c>
      <c r="AN302" s="11">
        <v>33563</v>
      </c>
    </row>
    <row r="303" spans="1:40" ht="18" customHeight="1" x14ac:dyDescent="0.2">
      <c r="A303" s="11" t="s">
        <v>365</v>
      </c>
      <c r="B303" s="11" t="s">
        <v>223</v>
      </c>
      <c r="C303" s="11" t="s">
        <v>362</v>
      </c>
      <c r="D303" s="64" t="s">
        <v>27</v>
      </c>
      <c r="E303" s="55">
        <v>3.43</v>
      </c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70">
        <f>SUM(projectList[[#This Row],[1]:[31]])</f>
        <v>0</v>
      </c>
      <c r="AL303" s="11" t="s">
        <v>363</v>
      </c>
      <c r="AM303" s="11" t="s">
        <v>364</v>
      </c>
      <c r="AN303" s="11">
        <v>33563</v>
      </c>
    </row>
    <row r="304" spans="1:40" ht="18" customHeight="1" x14ac:dyDescent="0.2">
      <c r="A304" s="11">
        <v>10429</v>
      </c>
      <c r="B304" s="11" t="s">
        <v>25</v>
      </c>
      <c r="C304" s="11" t="s">
        <v>362</v>
      </c>
      <c r="D304" s="64" t="s">
        <v>27</v>
      </c>
      <c r="E304" s="58">
        <v>27</v>
      </c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70">
        <f>SUM(projectList[[#This Row],[1]:[31]])</f>
        <v>0</v>
      </c>
      <c r="AL304" s="11" t="s">
        <v>363</v>
      </c>
      <c r="AM304" s="11" t="s">
        <v>364</v>
      </c>
      <c r="AN304" s="11">
        <v>33563</v>
      </c>
    </row>
    <row r="305" spans="1:40" ht="18" customHeight="1" x14ac:dyDescent="0.2">
      <c r="A305" s="11">
        <v>10426</v>
      </c>
      <c r="B305" s="11" t="s">
        <v>28</v>
      </c>
      <c r="C305" s="11" t="s">
        <v>362</v>
      </c>
      <c r="D305" s="64" t="s">
        <v>27</v>
      </c>
      <c r="E305" s="58">
        <v>27</v>
      </c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70">
        <f>SUM(projectList[[#This Row],[1]:[31]])</f>
        <v>0</v>
      </c>
      <c r="AL305" s="11" t="s">
        <v>363</v>
      </c>
      <c r="AM305" s="11" t="s">
        <v>364</v>
      </c>
      <c r="AN305" s="11">
        <v>33563</v>
      </c>
    </row>
    <row r="306" spans="1:40" ht="18" customHeight="1" x14ac:dyDescent="0.2">
      <c r="A306" s="11">
        <v>10422</v>
      </c>
      <c r="B306" s="11" t="s">
        <v>28</v>
      </c>
      <c r="C306" s="11" t="s">
        <v>362</v>
      </c>
      <c r="D306" s="11" t="s">
        <v>31</v>
      </c>
      <c r="E306" s="58">
        <v>27</v>
      </c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70">
        <f>SUM(projectList[[#This Row],[1]:[31]])</f>
        <v>0</v>
      </c>
      <c r="AL306" s="11" t="s">
        <v>363</v>
      </c>
      <c r="AM306" s="11" t="s">
        <v>364</v>
      </c>
      <c r="AN306" s="11">
        <v>33563</v>
      </c>
    </row>
    <row r="307" spans="1:40" ht="18" customHeight="1" x14ac:dyDescent="0.2">
      <c r="A307" s="11" t="s">
        <v>366</v>
      </c>
      <c r="B307" s="11" t="s">
        <v>223</v>
      </c>
      <c r="C307" s="11" t="s">
        <v>362</v>
      </c>
      <c r="D307" s="11" t="s">
        <v>31</v>
      </c>
      <c r="E307" s="55">
        <v>3.43</v>
      </c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70">
        <f>SUM(projectList[[#This Row],[1]:[31]])</f>
        <v>0</v>
      </c>
      <c r="AL307" s="11" t="s">
        <v>363</v>
      </c>
      <c r="AM307" s="11" t="s">
        <v>364</v>
      </c>
      <c r="AN307" s="11">
        <v>33563</v>
      </c>
    </row>
    <row r="308" spans="1:40" ht="18" customHeight="1" x14ac:dyDescent="0.2">
      <c r="A308" s="11" t="s">
        <v>367</v>
      </c>
      <c r="B308" s="11" t="s">
        <v>308</v>
      </c>
      <c r="C308" s="11" t="s">
        <v>362</v>
      </c>
      <c r="D308" s="11" t="s">
        <v>122</v>
      </c>
      <c r="E308" s="55">
        <v>7.04</v>
      </c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70">
        <f>SUM(projectList[[#This Row],[1]:[31]])</f>
        <v>0</v>
      </c>
      <c r="AL308" s="11" t="s">
        <v>363</v>
      </c>
      <c r="AM308" s="11" t="s">
        <v>364</v>
      </c>
      <c r="AN308" s="11">
        <v>33563</v>
      </c>
    </row>
    <row r="309" spans="1:40" ht="18" customHeight="1" x14ac:dyDescent="0.2">
      <c r="A309" s="11" t="s">
        <v>368</v>
      </c>
      <c r="B309" s="11" t="s">
        <v>308</v>
      </c>
      <c r="C309" s="11" t="s">
        <v>362</v>
      </c>
      <c r="D309" s="11" t="s">
        <v>369</v>
      </c>
      <c r="E309" s="55">
        <v>7.04</v>
      </c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70">
        <f>SUM(projectList[[#This Row],[1]:[31]])</f>
        <v>0</v>
      </c>
      <c r="AL309" s="11" t="s">
        <v>363</v>
      </c>
      <c r="AM309" s="11" t="s">
        <v>364</v>
      </c>
      <c r="AN309" s="11">
        <v>33563</v>
      </c>
    </row>
    <row r="310" spans="1:40" ht="18" customHeight="1" x14ac:dyDescent="0.2">
      <c r="A310" s="11">
        <v>10323</v>
      </c>
      <c r="B310" s="11" t="s">
        <v>46</v>
      </c>
      <c r="C310" s="11" t="s">
        <v>362</v>
      </c>
      <c r="D310" s="11" t="s">
        <v>23</v>
      </c>
      <c r="E310" s="58">
        <v>7.25</v>
      </c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70">
        <f>SUM(projectList[[#This Row],[1]:[31]])</f>
        <v>0</v>
      </c>
      <c r="AL310" s="11" t="s">
        <v>363</v>
      </c>
      <c r="AM310" s="11" t="s">
        <v>364</v>
      </c>
      <c r="AN310" s="11">
        <v>33563</v>
      </c>
    </row>
    <row r="311" spans="1:40" ht="18" customHeight="1" x14ac:dyDescent="0.2">
      <c r="A311" s="11">
        <v>10347</v>
      </c>
      <c r="B311" s="11" t="s">
        <v>370</v>
      </c>
      <c r="C311" s="11" t="s">
        <v>362</v>
      </c>
      <c r="D311" s="11" t="s">
        <v>23</v>
      </c>
      <c r="E311" s="58">
        <v>5</v>
      </c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70">
        <f>SUM(projectList[[#This Row],[1]:[31]])</f>
        <v>0</v>
      </c>
      <c r="AL311" s="11" t="s">
        <v>363</v>
      </c>
      <c r="AM311" s="11" t="s">
        <v>364</v>
      </c>
      <c r="AN311" s="11">
        <v>33563</v>
      </c>
    </row>
    <row r="312" spans="1:40" ht="18" customHeight="1" x14ac:dyDescent="0.2">
      <c r="A312" s="11">
        <v>1553</v>
      </c>
      <c r="B312" s="11" t="s">
        <v>21</v>
      </c>
      <c r="C312" s="11" t="s">
        <v>362</v>
      </c>
      <c r="D312" s="64" t="s">
        <v>33</v>
      </c>
      <c r="E312" s="55">
        <v>7.25</v>
      </c>
      <c r="F312" s="61"/>
      <c r="G312" s="61"/>
      <c r="H312" s="61"/>
      <c r="I312" s="61"/>
      <c r="J312" s="61"/>
      <c r="K312" s="61"/>
      <c r="L312" s="61">
        <v>4</v>
      </c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70">
        <f>SUM(projectList[[#This Row],[1]:[31]])</f>
        <v>4</v>
      </c>
      <c r="AL312" s="11" t="s">
        <v>363</v>
      </c>
      <c r="AM312" s="11" t="s">
        <v>364</v>
      </c>
      <c r="AN312" s="11">
        <v>33563</v>
      </c>
    </row>
    <row r="313" spans="1:40" ht="18" customHeight="1" x14ac:dyDescent="0.2">
      <c r="A313" s="12">
        <v>10051</v>
      </c>
      <c r="B313" s="64" t="s">
        <v>124</v>
      </c>
      <c r="C313" s="64" t="s">
        <v>362</v>
      </c>
      <c r="D313" s="64" t="s">
        <v>33</v>
      </c>
      <c r="E313" s="56">
        <v>4.5</v>
      </c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70">
        <f>SUM(projectList[[#This Row],[1]:[31]])</f>
        <v>0</v>
      </c>
      <c r="AL313" s="11" t="s">
        <v>363</v>
      </c>
      <c r="AM313" s="11" t="s">
        <v>364</v>
      </c>
      <c r="AN313" s="11">
        <v>33563</v>
      </c>
    </row>
    <row r="314" spans="1:40" ht="18" customHeight="1" x14ac:dyDescent="0.2">
      <c r="A314" s="11">
        <v>10095</v>
      </c>
      <c r="B314" s="11" t="s">
        <v>123</v>
      </c>
      <c r="C314" s="11" t="s">
        <v>362</v>
      </c>
      <c r="D314" s="64" t="s">
        <v>33</v>
      </c>
      <c r="E314" s="55">
        <v>5</v>
      </c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70">
        <f>SUM(projectList[[#This Row],[1]:[31]])</f>
        <v>0</v>
      </c>
      <c r="AL314" s="11" t="s">
        <v>363</v>
      </c>
      <c r="AM314" s="11" t="s">
        <v>364</v>
      </c>
      <c r="AN314" s="11">
        <v>33563</v>
      </c>
    </row>
    <row r="315" spans="1:40" ht="18" customHeight="1" x14ac:dyDescent="0.2">
      <c r="A315" s="12">
        <v>3030</v>
      </c>
      <c r="B315" s="12" t="s">
        <v>43</v>
      </c>
      <c r="C315" s="12" t="s">
        <v>371</v>
      </c>
      <c r="D315" s="12" t="s">
        <v>218</v>
      </c>
      <c r="E315" s="55">
        <v>6.5</v>
      </c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70">
        <f>SUM(projectList[[#This Row],[1]:[31]])</f>
        <v>0</v>
      </c>
      <c r="AL315" s="11" t="s">
        <v>372</v>
      </c>
      <c r="AM315" s="11" t="s">
        <v>373</v>
      </c>
      <c r="AN315" s="11">
        <v>33950</v>
      </c>
    </row>
    <row r="316" spans="1:40" ht="18" customHeight="1" x14ac:dyDescent="0.2">
      <c r="A316" s="11">
        <v>10371</v>
      </c>
      <c r="B316" s="11" t="s">
        <v>221</v>
      </c>
      <c r="C316" s="12" t="s">
        <v>371</v>
      </c>
      <c r="D316" s="11" t="s">
        <v>218</v>
      </c>
      <c r="E316" s="58">
        <v>6.5</v>
      </c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  <c r="AK316" s="70">
        <f>SUM(projectList[[#This Row],[1]:[31]])</f>
        <v>0</v>
      </c>
      <c r="AL316" s="11" t="s">
        <v>372</v>
      </c>
      <c r="AM316" s="11" t="s">
        <v>373</v>
      </c>
      <c r="AN316" s="11">
        <v>33950</v>
      </c>
    </row>
    <row r="317" spans="1:40" ht="18" customHeight="1" x14ac:dyDescent="0.2">
      <c r="A317" s="12">
        <v>3031</v>
      </c>
      <c r="B317" s="12" t="s">
        <v>43</v>
      </c>
      <c r="C317" s="12" t="s">
        <v>371</v>
      </c>
      <c r="D317" s="12" t="s">
        <v>224</v>
      </c>
      <c r="E317" s="55">
        <v>6.5</v>
      </c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  <c r="AK317" s="70">
        <f>SUM(projectList[[#This Row],[1]:[31]])</f>
        <v>0</v>
      </c>
      <c r="AL317" s="11" t="s">
        <v>372</v>
      </c>
      <c r="AM317" s="11" t="s">
        <v>373</v>
      </c>
      <c r="AN317" s="11">
        <v>33950</v>
      </c>
    </row>
    <row r="318" spans="1:40" ht="18" customHeight="1" x14ac:dyDescent="0.2">
      <c r="A318" s="11">
        <v>10372</v>
      </c>
      <c r="B318" s="11" t="s">
        <v>221</v>
      </c>
      <c r="C318" s="12" t="s">
        <v>371</v>
      </c>
      <c r="D318" s="11" t="s">
        <v>224</v>
      </c>
      <c r="E318" s="58">
        <v>6.5</v>
      </c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  <c r="AK318" s="70">
        <f>SUM(projectList[[#This Row],[1]:[31]])</f>
        <v>0</v>
      </c>
      <c r="AL318" s="11" t="s">
        <v>372</v>
      </c>
      <c r="AM318" s="11" t="s">
        <v>373</v>
      </c>
      <c r="AN318" s="11">
        <v>33950</v>
      </c>
    </row>
    <row r="319" spans="1:40" ht="18" customHeight="1" x14ac:dyDescent="0.2">
      <c r="A319" s="12">
        <v>3033</v>
      </c>
      <c r="B319" s="12" t="s">
        <v>255</v>
      </c>
      <c r="C319" s="12" t="s">
        <v>371</v>
      </c>
      <c r="D319" s="12" t="s">
        <v>319</v>
      </c>
      <c r="E319" s="55">
        <v>9.8000000000000007</v>
      </c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  <c r="AK319" s="70">
        <f>SUM(projectList[[#This Row],[1]:[31]])</f>
        <v>0</v>
      </c>
      <c r="AL319" s="11" t="s">
        <v>372</v>
      </c>
      <c r="AM319" s="11" t="s">
        <v>373</v>
      </c>
      <c r="AN319" s="11">
        <v>33950</v>
      </c>
    </row>
    <row r="320" spans="1:40" ht="18" customHeight="1" x14ac:dyDescent="0.2">
      <c r="A320" s="12">
        <v>3032</v>
      </c>
      <c r="B320" s="12" t="s">
        <v>43</v>
      </c>
      <c r="C320" s="12" t="s">
        <v>371</v>
      </c>
      <c r="D320" s="12" t="s">
        <v>29</v>
      </c>
      <c r="E320" s="55">
        <v>6.5</v>
      </c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  <c r="AK320" s="70">
        <f>SUM(projectList[[#This Row],[1]:[31]])</f>
        <v>0</v>
      </c>
      <c r="AL320" s="11" t="s">
        <v>372</v>
      </c>
      <c r="AM320" s="11" t="s">
        <v>373</v>
      </c>
      <c r="AN320" s="11">
        <v>33950</v>
      </c>
    </row>
    <row r="321" spans="1:40" ht="18" customHeight="1" x14ac:dyDescent="0.2">
      <c r="A321" s="11">
        <v>10373</v>
      </c>
      <c r="B321" s="11" t="s">
        <v>221</v>
      </c>
      <c r="C321" s="12" t="s">
        <v>371</v>
      </c>
      <c r="D321" s="11" t="s">
        <v>29</v>
      </c>
      <c r="E321" s="58">
        <v>6.5</v>
      </c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  <c r="AK321" s="70">
        <f>SUM(projectList[[#This Row],[1]:[31]])</f>
        <v>0</v>
      </c>
      <c r="AL321" s="11" t="s">
        <v>372</v>
      </c>
      <c r="AM321" s="11" t="s">
        <v>373</v>
      </c>
      <c r="AN321" s="11">
        <v>33950</v>
      </c>
    </row>
    <row r="322" spans="1:40" ht="18" customHeight="1" x14ac:dyDescent="0.2">
      <c r="A322" s="12">
        <v>10336</v>
      </c>
      <c r="B322" s="12" t="s">
        <v>320</v>
      </c>
      <c r="C322" s="12" t="s">
        <v>371</v>
      </c>
      <c r="D322" s="12" t="s">
        <v>33</v>
      </c>
      <c r="E322" s="58">
        <v>5</v>
      </c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  <c r="AK322" s="70">
        <f>SUM(projectList[[#This Row],[1]:[31]])</f>
        <v>0</v>
      </c>
      <c r="AL322" s="11" t="s">
        <v>372</v>
      </c>
      <c r="AM322" s="11" t="s">
        <v>373</v>
      </c>
      <c r="AN322" s="11">
        <v>33950</v>
      </c>
    </row>
    <row r="323" spans="1:40" ht="18" customHeight="1" x14ac:dyDescent="0.2">
      <c r="A323" s="12">
        <v>2311</v>
      </c>
      <c r="B323" s="12" t="s">
        <v>133</v>
      </c>
      <c r="C323" s="12" t="s">
        <v>374</v>
      </c>
      <c r="D323" s="12" t="s">
        <v>27</v>
      </c>
      <c r="E323" s="56">
        <v>4</v>
      </c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  <c r="AK323" s="70">
        <f>SUM(projectList[[#This Row],[1]:[31]])</f>
        <v>0</v>
      </c>
      <c r="AL323" s="11" t="s">
        <v>375</v>
      </c>
      <c r="AM323" s="11" t="s">
        <v>198</v>
      </c>
      <c r="AN323" s="11">
        <v>32218</v>
      </c>
    </row>
    <row r="324" spans="1:40" ht="18" customHeight="1" x14ac:dyDescent="0.2">
      <c r="A324" s="11">
        <v>10378</v>
      </c>
      <c r="B324" s="11" t="s">
        <v>28</v>
      </c>
      <c r="C324" s="11" t="s">
        <v>376</v>
      </c>
      <c r="D324" s="11" t="s">
        <v>31</v>
      </c>
      <c r="E324" s="58">
        <v>10</v>
      </c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  <c r="AK324" s="70">
        <f>SUM(projectList[[#This Row],[1]:[31]])</f>
        <v>0</v>
      </c>
      <c r="AL324" s="11" t="s">
        <v>377</v>
      </c>
      <c r="AM324" s="11" t="s">
        <v>378</v>
      </c>
      <c r="AN324" s="11">
        <v>34746</v>
      </c>
    </row>
    <row r="325" spans="1:40" ht="18" customHeight="1" x14ac:dyDescent="0.2">
      <c r="A325" s="11">
        <v>9362</v>
      </c>
      <c r="B325" s="12" t="s">
        <v>132</v>
      </c>
      <c r="C325" s="11" t="s">
        <v>379</v>
      </c>
      <c r="D325" s="11" t="s">
        <v>23</v>
      </c>
      <c r="E325" s="55">
        <v>4.75</v>
      </c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70">
        <f>SUM(projectList[[#This Row],[1]:[31]])</f>
        <v>0</v>
      </c>
      <c r="AL325" s="11" t="s">
        <v>380</v>
      </c>
      <c r="AM325" s="11" t="s">
        <v>185</v>
      </c>
      <c r="AN325" s="11">
        <v>32808</v>
      </c>
    </row>
    <row r="326" spans="1:40" ht="18" customHeight="1" x14ac:dyDescent="0.2">
      <c r="A326" s="12">
        <v>10363</v>
      </c>
      <c r="B326" s="12" t="s">
        <v>21</v>
      </c>
      <c r="C326" s="11" t="s">
        <v>379</v>
      </c>
      <c r="D326" s="11" t="s">
        <v>23</v>
      </c>
      <c r="E326" s="55">
        <v>6</v>
      </c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  <c r="AK326" s="70">
        <f>SUM(projectList[[#This Row],[1]:[31]])</f>
        <v>0</v>
      </c>
      <c r="AL326" s="11" t="s">
        <v>380</v>
      </c>
      <c r="AM326" s="11" t="s">
        <v>185</v>
      </c>
      <c r="AN326" s="11">
        <v>32808</v>
      </c>
    </row>
    <row r="327" spans="1:40" ht="18" customHeight="1" x14ac:dyDescent="0.2">
      <c r="A327" s="11">
        <v>1170</v>
      </c>
      <c r="B327" s="11" t="s">
        <v>104</v>
      </c>
      <c r="C327" s="11" t="s">
        <v>379</v>
      </c>
      <c r="D327" s="11" t="s">
        <v>105</v>
      </c>
      <c r="E327" s="55">
        <v>6</v>
      </c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70">
        <f>SUM(projectList[[#This Row],[1]:[31]])</f>
        <v>0</v>
      </c>
      <c r="AL327" s="11" t="s">
        <v>380</v>
      </c>
      <c r="AM327" s="11" t="s">
        <v>185</v>
      </c>
      <c r="AN327" s="11">
        <v>32808</v>
      </c>
    </row>
    <row r="328" spans="1:40" ht="18" customHeight="1" x14ac:dyDescent="0.2">
      <c r="A328" s="11">
        <v>10391</v>
      </c>
      <c r="B328" s="12" t="s">
        <v>46</v>
      </c>
      <c r="C328" s="11" t="s">
        <v>381</v>
      </c>
      <c r="D328" s="11" t="s">
        <v>23</v>
      </c>
      <c r="E328" s="58">
        <v>7.25</v>
      </c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  <c r="AK328" s="70">
        <f>SUM(projectList[[#This Row],[1]:[31]])</f>
        <v>0</v>
      </c>
      <c r="AL328" s="11" t="s">
        <v>382</v>
      </c>
      <c r="AM328" s="11" t="s">
        <v>364</v>
      </c>
      <c r="AN328" s="11">
        <v>33563</v>
      </c>
    </row>
    <row r="329" spans="1:40" ht="18" customHeight="1" x14ac:dyDescent="0.2">
      <c r="A329" s="11">
        <v>10273</v>
      </c>
      <c r="B329" s="11" t="s">
        <v>104</v>
      </c>
      <c r="C329" s="11" t="s">
        <v>383</v>
      </c>
      <c r="D329" s="11" t="s">
        <v>105</v>
      </c>
      <c r="E329" s="55">
        <v>24</v>
      </c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  <c r="AK329" s="70">
        <f>SUM(projectList[[#This Row],[1]:[31]])</f>
        <v>0</v>
      </c>
      <c r="AL329" s="11" t="s">
        <v>384</v>
      </c>
      <c r="AM329" s="11" t="s">
        <v>244</v>
      </c>
      <c r="AN329" s="11">
        <v>32963</v>
      </c>
    </row>
    <row r="330" spans="1:40" ht="18" customHeight="1" x14ac:dyDescent="0.2">
      <c r="A330" s="11">
        <v>10395</v>
      </c>
      <c r="B330" s="12" t="s">
        <v>21</v>
      </c>
      <c r="C330" s="12" t="s">
        <v>385</v>
      </c>
      <c r="D330" s="11" t="s">
        <v>23</v>
      </c>
      <c r="E330" s="56">
        <v>6.67</v>
      </c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  <c r="AK330" s="70">
        <f>SUM(projectList[[#This Row],[1]:[31]])</f>
        <v>0</v>
      </c>
      <c r="AL330" s="11"/>
      <c r="AM330" s="11"/>
      <c r="AN330" s="11"/>
    </row>
    <row r="331" spans="1:40" ht="18" customHeight="1" x14ac:dyDescent="0.2">
      <c r="A331" s="12">
        <v>10023</v>
      </c>
      <c r="B331" s="12" t="s">
        <v>132</v>
      </c>
      <c r="C331" s="12" t="s">
        <v>385</v>
      </c>
      <c r="D331" s="11" t="s">
        <v>23</v>
      </c>
      <c r="E331" s="56">
        <v>6.67</v>
      </c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2"/>
      <c r="AJ331" s="62"/>
      <c r="AK331" s="70">
        <f>SUM(projectList[[#This Row],[1]:[31]])</f>
        <v>0</v>
      </c>
      <c r="AL331" s="11"/>
      <c r="AM331" s="11"/>
      <c r="AN331" s="11"/>
    </row>
    <row r="332" spans="1:40" ht="18" customHeight="1" x14ac:dyDescent="0.2">
      <c r="A332" s="11">
        <v>9611</v>
      </c>
      <c r="B332" s="11" t="s">
        <v>104</v>
      </c>
      <c r="C332" s="12" t="s">
        <v>385</v>
      </c>
      <c r="D332" s="11" t="s">
        <v>105</v>
      </c>
      <c r="E332" s="55">
        <v>6.67</v>
      </c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  <c r="AK332" s="70">
        <f>SUM(projectList[[#This Row],[1]:[31]])</f>
        <v>0</v>
      </c>
      <c r="AL332" s="11"/>
      <c r="AM332" s="11"/>
      <c r="AN332" s="11"/>
    </row>
    <row r="333" spans="1:40" ht="18" customHeight="1" x14ac:dyDescent="0.2">
      <c r="A333" s="11">
        <v>10396</v>
      </c>
      <c r="B333" s="12" t="s">
        <v>21</v>
      </c>
      <c r="C333" s="12" t="s">
        <v>386</v>
      </c>
      <c r="D333" s="11" t="s">
        <v>23</v>
      </c>
      <c r="E333" s="56">
        <v>9.33</v>
      </c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  <c r="AK333" s="70">
        <f>SUM(projectList[[#This Row],[1]:[31]])</f>
        <v>0</v>
      </c>
      <c r="AL333" s="11"/>
      <c r="AM333" s="11"/>
      <c r="AN333" s="11"/>
    </row>
    <row r="334" spans="1:40" ht="18" customHeight="1" x14ac:dyDescent="0.2">
      <c r="A334" s="12">
        <v>10024</v>
      </c>
      <c r="B334" s="12" t="s">
        <v>132</v>
      </c>
      <c r="C334" s="12" t="s">
        <v>386</v>
      </c>
      <c r="D334" s="11" t="s">
        <v>23</v>
      </c>
      <c r="E334" s="56">
        <v>9.33</v>
      </c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  <c r="AA334" s="62"/>
      <c r="AB334" s="62"/>
      <c r="AC334" s="62"/>
      <c r="AD334" s="62"/>
      <c r="AE334" s="62"/>
      <c r="AF334" s="62"/>
      <c r="AG334" s="62"/>
      <c r="AH334" s="62"/>
      <c r="AI334" s="62"/>
      <c r="AJ334" s="62"/>
      <c r="AK334" s="70">
        <f>SUM(projectList[[#This Row],[1]:[31]])</f>
        <v>0</v>
      </c>
      <c r="AL334" s="12"/>
      <c r="AM334" s="12"/>
      <c r="AN334" s="12"/>
    </row>
    <row r="335" spans="1:40" ht="18" customHeight="1" x14ac:dyDescent="0.2">
      <c r="A335" s="11">
        <v>9612</v>
      </c>
      <c r="B335" s="11" t="s">
        <v>104</v>
      </c>
      <c r="C335" s="12" t="s">
        <v>386</v>
      </c>
      <c r="D335" s="11" t="s">
        <v>105</v>
      </c>
      <c r="E335" s="55">
        <v>9.33</v>
      </c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70">
        <f>SUM(projectList[[#This Row],[1]:[31]])</f>
        <v>0</v>
      </c>
      <c r="AL335" s="11"/>
      <c r="AM335" s="11"/>
      <c r="AN335" s="11"/>
    </row>
    <row r="336" spans="1:40" ht="18" customHeight="1" x14ac:dyDescent="0.2">
      <c r="A336" s="11">
        <v>10397</v>
      </c>
      <c r="B336" s="12" t="s">
        <v>21</v>
      </c>
      <c r="C336" s="12" t="s">
        <v>387</v>
      </c>
      <c r="D336" s="11" t="s">
        <v>23</v>
      </c>
      <c r="E336" s="56">
        <v>12.44</v>
      </c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  <c r="AK336" s="70">
        <f>SUM(projectList[[#This Row],[1]:[31]])</f>
        <v>0</v>
      </c>
      <c r="AL336" s="11"/>
      <c r="AM336" s="11"/>
      <c r="AN336" s="11"/>
    </row>
    <row r="337" spans="1:40" ht="18" customHeight="1" x14ac:dyDescent="0.2">
      <c r="A337" s="12">
        <v>10025</v>
      </c>
      <c r="B337" s="12" t="s">
        <v>132</v>
      </c>
      <c r="C337" s="12" t="s">
        <v>387</v>
      </c>
      <c r="D337" s="11" t="s">
        <v>23</v>
      </c>
      <c r="E337" s="56">
        <v>12.44</v>
      </c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2"/>
      <c r="AJ337" s="62"/>
      <c r="AK337" s="70">
        <f>SUM(projectList[[#This Row],[1]:[31]])</f>
        <v>0</v>
      </c>
      <c r="AL337" s="12"/>
      <c r="AM337" s="12"/>
      <c r="AN337" s="12"/>
    </row>
    <row r="338" spans="1:40" ht="18" customHeight="1" x14ac:dyDescent="0.2">
      <c r="A338" s="11">
        <v>9613</v>
      </c>
      <c r="B338" s="11" t="s">
        <v>104</v>
      </c>
      <c r="C338" s="12" t="s">
        <v>387</v>
      </c>
      <c r="D338" s="11" t="s">
        <v>105</v>
      </c>
      <c r="E338" s="55">
        <v>12.44</v>
      </c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  <c r="AK338" s="70">
        <f>SUM(projectList[[#This Row],[1]:[31]])</f>
        <v>0</v>
      </c>
      <c r="AL338" s="11"/>
      <c r="AM338" s="11"/>
      <c r="AN338" s="11"/>
    </row>
    <row r="339" spans="1:40" ht="18" customHeight="1" x14ac:dyDescent="0.2">
      <c r="A339" s="11">
        <v>10398</v>
      </c>
      <c r="B339" s="12" t="s">
        <v>21</v>
      </c>
      <c r="C339" s="12" t="s">
        <v>388</v>
      </c>
      <c r="D339" s="11" t="s">
        <v>23</v>
      </c>
      <c r="E339" s="55">
        <v>15.56</v>
      </c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  <c r="AK339" s="70">
        <f>SUM(projectList[[#This Row],[1]:[31]])</f>
        <v>0</v>
      </c>
      <c r="AL339" s="11"/>
      <c r="AM339" s="11"/>
      <c r="AN339" s="11"/>
    </row>
    <row r="340" spans="1:40" ht="18" customHeight="1" x14ac:dyDescent="0.2">
      <c r="A340" s="11">
        <v>10026</v>
      </c>
      <c r="B340" s="12" t="s">
        <v>132</v>
      </c>
      <c r="C340" s="12" t="s">
        <v>388</v>
      </c>
      <c r="D340" s="11" t="s">
        <v>23</v>
      </c>
      <c r="E340" s="55">
        <v>15.56</v>
      </c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70">
        <f>SUM(projectList[[#This Row],[1]:[31]])</f>
        <v>0</v>
      </c>
      <c r="AL340" s="11"/>
      <c r="AM340" s="11"/>
      <c r="AN340" s="11"/>
    </row>
    <row r="341" spans="1:40" ht="18" customHeight="1" x14ac:dyDescent="0.2">
      <c r="A341" s="11">
        <v>9614</v>
      </c>
      <c r="B341" s="11" t="s">
        <v>104</v>
      </c>
      <c r="C341" s="12" t="s">
        <v>388</v>
      </c>
      <c r="D341" s="11" t="s">
        <v>105</v>
      </c>
      <c r="E341" s="55">
        <v>15.56</v>
      </c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  <c r="AK341" s="70">
        <f>SUM(projectList[[#This Row],[1]:[31]])</f>
        <v>0</v>
      </c>
      <c r="AL341" s="11"/>
      <c r="AM341" s="11"/>
      <c r="AN341" s="11"/>
    </row>
    <row r="342" spans="1:40" ht="18" customHeight="1" x14ac:dyDescent="0.2">
      <c r="A342" s="11">
        <v>10420</v>
      </c>
      <c r="B342" s="12" t="s">
        <v>21</v>
      </c>
      <c r="C342" s="12" t="s">
        <v>389</v>
      </c>
      <c r="D342" s="11" t="s">
        <v>23</v>
      </c>
      <c r="E342" s="55">
        <v>18.559999999999999</v>
      </c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  <c r="AK342" s="70">
        <f>SUM(projectList[[#This Row],[1]:[31]])</f>
        <v>0</v>
      </c>
      <c r="AL342" s="11"/>
      <c r="AM342" s="11"/>
      <c r="AN342" s="11"/>
    </row>
    <row r="343" spans="1:40" ht="18" customHeight="1" x14ac:dyDescent="0.2">
      <c r="A343" s="11">
        <v>10027</v>
      </c>
      <c r="B343" s="12" t="s">
        <v>132</v>
      </c>
      <c r="C343" s="12" t="s">
        <v>389</v>
      </c>
      <c r="D343" s="11" t="s">
        <v>23</v>
      </c>
      <c r="E343" s="55">
        <v>18.559999999999999</v>
      </c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  <c r="AK343" s="70">
        <f>SUM(projectList[[#This Row],[1]:[31]])</f>
        <v>0</v>
      </c>
      <c r="AL343" s="11"/>
      <c r="AM343" s="11"/>
      <c r="AN343" s="11"/>
    </row>
    <row r="344" spans="1:40" ht="18" customHeight="1" x14ac:dyDescent="0.2">
      <c r="A344" s="11">
        <v>9615</v>
      </c>
      <c r="B344" s="11" t="s">
        <v>104</v>
      </c>
      <c r="C344" s="12" t="s">
        <v>389</v>
      </c>
      <c r="D344" s="11" t="s">
        <v>105</v>
      </c>
      <c r="E344" s="55">
        <v>18.559999999999999</v>
      </c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  <c r="AK344" s="70">
        <f>SUM(projectList[[#This Row],[1]:[31]])</f>
        <v>0</v>
      </c>
      <c r="AL344" s="11"/>
      <c r="AM344" s="11"/>
      <c r="AN344" s="11"/>
    </row>
    <row r="345" spans="1:40" ht="18" customHeight="1" x14ac:dyDescent="0.2">
      <c r="A345" s="11">
        <v>10355</v>
      </c>
      <c r="B345" s="11" t="s">
        <v>133</v>
      </c>
      <c r="C345" s="11" t="s">
        <v>390</v>
      </c>
      <c r="D345" s="11" t="s">
        <v>27</v>
      </c>
      <c r="E345" s="58">
        <v>8.8000000000000007</v>
      </c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70">
        <f>SUM(projectList[[#This Row],[1]:[31]])</f>
        <v>0</v>
      </c>
      <c r="AL345" s="11" t="s">
        <v>391</v>
      </c>
      <c r="AM345" s="11" t="s">
        <v>360</v>
      </c>
      <c r="AN345" s="11">
        <v>32177</v>
      </c>
    </row>
    <row r="346" spans="1:40" ht="18" customHeight="1" x14ac:dyDescent="0.2">
      <c r="A346" s="11">
        <v>10356</v>
      </c>
      <c r="B346" s="11" t="s">
        <v>133</v>
      </c>
      <c r="C346" s="11" t="s">
        <v>390</v>
      </c>
      <c r="D346" s="11" t="s">
        <v>31</v>
      </c>
      <c r="E346" s="58">
        <v>8.8000000000000007</v>
      </c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  <c r="AK346" s="70">
        <f>SUM(projectList[[#This Row],[1]:[31]])</f>
        <v>0</v>
      </c>
      <c r="AL346" s="11" t="s">
        <v>391</v>
      </c>
      <c r="AM346" s="11" t="s">
        <v>360</v>
      </c>
      <c r="AN346" s="11">
        <v>32177</v>
      </c>
    </row>
    <row r="347" spans="1:40" ht="18" customHeight="1" x14ac:dyDescent="0.2">
      <c r="A347" s="12">
        <v>10362</v>
      </c>
      <c r="B347" s="12" t="s">
        <v>104</v>
      </c>
      <c r="C347" s="12" t="s">
        <v>392</v>
      </c>
      <c r="D347" s="12" t="s">
        <v>48</v>
      </c>
      <c r="E347" s="58">
        <v>11.5</v>
      </c>
      <c r="F347" s="61"/>
      <c r="G347" s="61"/>
      <c r="H347" s="61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2"/>
      <c r="AJ347" s="62"/>
      <c r="AK347" s="70">
        <f>SUM(projectList[[#This Row],[1]:[31]])</f>
        <v>0</v>
      </c>
      <c r="AL347" s="11" t="s">
        <v>393</v>
      </c>
      <c r="AM347" s="11" t="s">
        <v>394</v>
      </c>
      <c r="AN347" s="11">
        <v>34734</v>
      </c>
    </row>
    <row r="348" spans="1:40" ht="18" customHeight="1" x14ac:dyDescent="0.2">
      <c r="A348" s="11">
        <v>10315</v>
      </c>
      <c r="B348" s="11" t="s">
        <v>221</v>
      </c>
      <c r="C348" s="11" t="s">
        <v>395</v>
      </c>
      <c r="D348" s="12" t="s">
        <v>218</v>
      </c>
      <c r="E348" s="58">
        <v>17.5</v>
      </c>
      <c r="F348" s="61"/>
      <c r="G348" s="61"/>
      <c r="H348" s="61"/>
      <c r="I348" s="61"/>
      <c r="J348" s="61"/>
      <c r="K348" s="61"/>
      <c r="L348" s="61">
        <v>5</v>
      </c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  <c r="AK348" s="70">
        <f>SUM(projectList[[#This Row],[1]:[31]])</f>
        <v>5</v>
      </c>
      <c r="AL348" s="11" t="s">
        <v>396</v>
      </c>
      <c r="AM348" s="11" t="s">
        <v>397</v>
      </c>
      <c r="AN348" s="11">
        <v>33570</v>
      </c>
    </row>
    <row r="349" spans="1:40" ht="18" customHeight="1" x14ac:dyDescent="0.2">
      <c r="A349" s="12">
        <v>10384</v>
      </c>
      <c r="B349" s="12" t="s">
        <v>43</v>
      </c>
      <c r="C349" s="12" t="s">
        <v>395</v>
      </c>
      <c r="D349" s="12" t="s">
        <v>218</v>
      </c>
      <c r="E349" s="58">
        <v>17.5</v>
      </c>
      <c r="F349" s="61"/>
      <c r="G349" s="61"/>
      <c r="H349" s="61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2"/>
      <c r="AJ349" s="62"/>
      <c r="AK349" s="70">
        <f>SUM(projectList[[#This Row],[1]:[31]])</f>
        <v>0</v>
      </c>
      <c r="AL349" s="11" t="s">
        <v>398</v>
      </c>
      <c r="AM349" s="11" t="s">
        <v>397</v>
      </c>
      <c r="AN349" s="11">
        <v>33570</v>
      </c>
    </row>
    <row r="350" spans="1:40" ht="18" customHeight="1" x14ac:dyDescent="0.2">
      <c r="A350" s="11" t="s">
        <v>399</v>
      </c>
      <c r="B350" s="11" t="s">
        <v>223</v>
      </c>
      <c r="C350" s="11" t="s">
        <v>395</v>
      </c>
      <c r="D350" s="11" t="s">
        <v>116</v>
      </c>
      <c r="E350" s="55">
        <v>2.1</v>
      </c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  <c r="AK350" s="70">
        <f>SUM(projectList[[#This Row],[1]:[31]])</f>
        <v>0</v>
      </c>
      <c r="AL350" s="11" t="s">
        <v>400</v>
      </c>
      <c r="AM350" s="11" t="s">
        <v>397</v>
      </c>
      <c r="AN350" s="11">
        <v>33570</v>
      </c>
    </row>
    <row r="351" spans="1:40" ht="18" customHeight="1" x14ac:dyDescent="0.2">
      <c r="A351" s="11">
        <v>10106</v>
      </c>
      <c r="B351" s="11" t="s">
        <v>115</v>
      </c>
      <c r="C351" s="11" t="s">
        <v>395</v>
      </c>
      <c r="D351" s="11" t="s">
        <v>121</v>
      </c>
      <c r="E351" s="55">
        <v>3.75</v>
      </c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  <c r="AK351" s="70">
        <f>SUM(projectList[[#This Row],[1]:[31]])</f>
        <v>0</v>
      </c>
      <c r="AL351" s="11" t="s">
        <v>401</v>
      </c>
      <c r="AM351" s="11" t="s">
        <v>397</v>
      </c>
      <c r="AN351" s="11">
        <v>33570</v>
      </c>
    </row>
    <row r="352" spans="1:40" ht="18" customHeight="1" x14ac:dyDescent="0.2">
      <c r="A352" s="11">
        <v>10412</v>
      </c>
      <c r="B352" s="11" t="s">
        <v>120</v>
      </c>
      <c r="C352" s="11" t="s">
        <v>395</v>
      </c>
      <c r="D352" s="11" t="s">
        <v>121</v>
      </c>
      <c r="E352" s="58">
        <v>5</v>
      </c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  <c r="AK352" s="70">
        <f>SUM(projectList[[#This Row],[1]:[31]])</f>
        <v>0</v>
      </c>
      <c r="AL352" s="11" t="s">
        <v>401</v>
      </c>
      <c r="AM352" s="11" t="s">
        <v>397</v>
      </c>
      <c r="AN352" s="11">
        <v>33570</v>
      </c>
    </row>
    <row r="353" spans="1:40" ht="18" customHeight="1" x14ac:dyDescent="0.2">
      <c r="A353" s="11">
        <v>10313</v>
      </c>
      <c r="B353" s="11" t="s">
        <v>221</v>
      </c>
      <c r="C353" s="11" t="s">
        <v>395</v>
      </c>
      <c r="D353" s="11" t="s">
        <v>224</v>
      </c>
      <c r="E353" s="58">
        <v>17.5</v>
      </c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  <c r="AK353" s="70">
        <f>SUM(projectList[[#This Row],[1]:[31]])</f>
        <v>0</v>
      </c>
      <c r="AL353" s="11" t="s">
        <v>396</v>
      </c>
      <c r="AM353" s="11" t="s">
        <v>397</v>
      </c>
      <c r="AN353" s="11">
        <v>33570</v>
      </c>
    </row>
    <row r="354" spans="1:40" ht="18" customHeight="1" x14ac:dyDescent="0.2">
      <c r="A354" s="11">
        <v>10385</v>
      </c>
      <c r="B354" s="11" t="s">
        <v>43</v>
      </c>
      <c r="C354" s="11" t="s">
        <v>395</v>
      </c>
      <c r="D354" s="11" t="s">
        <v>224</v>
      </c>
      <c r="E354" s="58">
        <v>17.5</v>
      </c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  <c r="AK354" s="70">
        <f>SUM(projectList[[#This Row],[1]:[31]])</f>
        <v>0</v>
      </c>
      <c r="AL354" s="11" t="s">
        <v>396</v>
      </c>
      <c r="AM354" s="11" t="s">
        <v>397</v>
      </c>
      <c r="AN354" s="11">
        <v>33570</v>
      </c>
    </row>
    <row r="355" spans="1:40" ht="18" customHeight="1" x14ac:dyDescent="0.2">
      <c r="A355" s="11">
        <v>10414</v>
      </c>
      <c r="B355" s="11" t="s">
        <v>120</v>
      </c>
      <c r="C355" s="11" t="s">
        <v>395</v>
      </c>
      <c r="D355" s="11" t="s">
        <v>224</v>
      </c>
      <c r="E355" s="58">
        <v>5</v>
      </c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  <c r="AK355" s="70">
        <f>SUM(projectList[[#This Row],[1]:[31]])</f>
        <v>0</v>
      </c>
      <c r="AL355" s="11" t="s">
        <v>396</v>
      </c>
      <c r="AM355" s="11" t="s">
        <v>397</v>
      </c>
      <c r="AN355" s="11">
        <v>33570</v>
      </c>
    </row>
    <row r="356" spans="1:40" ht="18" customHeight="1" x14ac:dyDescent="0.2">
      <c r="A356" s="11" t="s">
        <v>402</v>
      </c>
      <c r="B356" s="11" t="s">
        <v>223</v>
      </c>
      <c r="C356" s="11" t="s">
        <v>395</v>
      </c>
      <c r="D356" s="11" t="s">
        <v>160</v>
      </c>
      <c r="E356" s="55">
        <v>2.1</v>
      </c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  <c r="AK356" s="70">
        <f>SUM(projectList[[#This Row],[1]:[31]])</f>
        <v>0</v>
      </c>
      <c r="AL356" s="11" t="s">
        <v>403</v>
      </c>
      <c r="AM356" s="11" t="s">
        <v>397</v>
      </c>
      <c r="AN356" s="11">
        <v>33570</v>
      </c>
    </row>
    <row r="357" spans="1:40" ht="18" customHeight="1" x14ac:dyDescent="0.2">
      <c r="A357" s="11">
        <v>10314</v>
      </c>
      <c r="B357" s="11" t="s">
        <v>221</v>
      </c>
      <c r="C357" s="11" t="s">
        <v>395</v>
      </c>
      <c r="D357" s="11" t="s">
        <v>29</v>
      </c>
      <c r="E357" s="58">
        <v>17.5</v>
      </c>
      <c r="F357" s="61"/>
      <c r="G357" s="61"/>
      <c r="H357" s="61"/>
      <c r="I357" s="61"/>
      <c r="J357" s="61"/>
      <c r="K357" s="61"/>
      <c r="L357" s="61">
        <v>8</v>
      </c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  <c r="AK357" s="70">
        <f>SUM(projectList[[#This Row],[1]:[31]])</f>
        <v>8</v>
      </c>
      <c r="AL357" s="11" t="s">
        <v>404</v>
      </c>
      <c r="AM357" s="11" t="s">
        <v>397</v>
      </c>
      <c r="AN357" s="11">
        <v>33570</v>
      </c>
    </row>
    <row r="358" spans="1:40" ht="18" customHeight="1" x14ac:dyDescent="0.2">
      <c r="A358" s="11">
        <v>10339</v>
      </c>
      <c r="B358" s="11" t="s">
        <v>43</v>
      </c>
      <c r="C358" s="11" t="s">
        <v>395</v>
      </c>
      <c r="D358" s="11" t="s">
        <v>29</v>
      </c>
      <c r="E358" s="58">
        <v>17.5</v>
      </c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  <c r="AK358" s="70">
        <f>SUM(projectList[[#This Row],[1]:[31]])</f>
        <v>0</v>
      </c>
      <c r="AL358" s="11" t="s">
        <v>404</v>
      </c>
      <c r="AM358" s="11" t="s">
        <v>397</v>
      </c>
      <c r="AN358" s="11">
        <v>33570</v>
      </c>
    </row>
    <row r="359" spans="1:40" ht="18" customHeight="1" x14ac:dyDescent="0.2">
      <c r="A359" s="11">
        <v>10413</v>
      </c>
      <c r="B359" s="11" t="s">
        <v>120</v>
      </c>
      <c r="C359" s="11" t="s">
        <v>395</v>
      </c>
      <c r="D359" s="11" t="s">
        <v>29</v>
      </c>
      <c r="E359" s="58">
        <v>5</v>
      </c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  <c r="AK359" s="70">
        <f>SUM(projectList[[#This Row],[1]:[31]])</f>
        <v>0</v>
      </c>
      <c r="AL359" s="11" t="s">
        <v>404</v>
      </c>
      <c r="AM359" s="11" t="s">
        <v>397</v>
      </c>
      <c r="AN359" s="11">
        <v>33570</v>
      </c>
    </row>
    <row r="360" spans="1:40" ht="18" customHeight="1" x14ac:dyDescent="0.2">
      <c r="A360" s="11" t="s">
        <v>405</v>
      </c>
      <c r="B360" s="11" t="s">
        <v>406</v>
      </c>
      <c r="C360" s="11" t="s">
        <v>395</v>
      </c>
      <c r="D360" s="11" t="s">
        <v>23</v>
      </c>
      <c r="E360" s="55">
        <v>8</v>
      </c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70">
        <f>SUM(projectList[[#This Row],[1]:[31]])</f>
        <v>0</v>
      </c>
      <c r="AL360" s="11" t="s">
        <v>407</v>
      </c>
      <c r="AM360" s="11" t="s">
        <v>397</v>
      </c>
      <c r="AN360" s="11">
        <v>33570</v>
      </c>
    </row>
    <row r="361" spans="1:40" ht="18" customHeight="1" x14ac:dyDescent="0.2">
      <c r="A361" s="11">
        <v>1555</v>
      </c>
      <c r="B361" s="11" t="s">
        <v>21</v>
      </c>
      <c r="C361" s="11" t="s">
        <v>516</v>
      </c>
      <c r="D361" s="11" t="s">
        <v>23</v>
      </c>
      <c r="E361" s="55">
        <v>9</v>
      </c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70">
        <f>SUM(projectList[[#This Row],[1]:[31]])</f>
        <v>0</v>
      </c>
      <c r="AL361" s="11" t="s">
        <v>408</v>
      </c>
      <c r="AM361" s="11" t="s">
        <v>397</v>
      </c>
      <c r="AN361" s="11">
        <v>33570</v>
      </c>
    </row>
    <row r="362" spans="1:40" ht="18" customHeight="1" x14ac:dyDescent="0.2">
      <c r="A362" s="11">
        <v>10411</v>
      </c>
      <c r="B362" s="11" t="s">
        <v>35</v>
      </c>
      <c r="C362" s="11" t="s">
        <v>395</v>
      </c>
      <c r="D362" s="11" t="s">
        <v>23</v>
      </c>
      <c r="E362" s="58">
        <v>13.5</v>
      </c>
      <c r="F362" s="61"/>
      <c r="G362" s="61">
        <v>7</v>
      </c>
      <c r="H362" s="61">
        <v>6</v>
      </c>
      <c r="I362" s="61"/>
      <c r="J362" s="61"/>
      <c r="K362" s="61">
        <v>6</v>
      </c>
      <c r="L362" s="61">
        <v>8</v>
      </c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  <c r="AK362" s="70">
        <f>SUM(projectList[[#This Row],[1]:[31]])</f>
        <v>27</v>
      </c>
      <c r="AL362" s="11" t="s">
        <v>408</v>
      </c>
      <c r="AM362" s="11" t="s">
        <v>397</v>
      </c>
      <c r="AN362" s="11">
        <v>33570</v>
      </c>
    </row>
    <row r="363" spans="1:40" ht="18" customHeight="1" x14ac:dyDescent="0.2">
      <c r="A363" s="11">
        <v>10357</v>
      </c>
      <c r="B363" s="11" t="s">
        <v>46</v>
      </c>
      <c r="C363" s="11" t="s">
        <v>395</v>
      </c>
      <c r="D363" s="11" t="s">
        <v>23</v>
      </c>
      <c r="E363" s="58">
        <v>13</v>
      </c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  <c r="AK363" s="70">
        <f>SUM(projectList[[#This Row],[1]:[31]])</f>
        <v>0</v>
      </c>
      <c r="AL363" s="11" t="s">
        <v>409</v>
      </c>
      <c r="AM363" s="11" t="s">
        <v>397</v>
      </c>
      <c r="AN363" s="11">
        <v>33570</v>
      </c>
    </row>
    <row r="364" spans="1:40" ht="18" customHeight="1" x14ac:dyDescent="0.2">
      <c r="A364" s="12">
        <v>10050</v>
      </c>
      <c r="B364" s="64" t="s">
        <v>124</v>
      </c>
      <c r="C364" s="12" t="s">
        <v>395</v>
      </c>
      <c r="D364" s="64" t="s">
        <v>125</v>
      </c>
      <c r="E364" s="56">
        <v>8.85</v>
      </c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  <c r="AK364" s="70">
        <f>SUM(projectList[[#This Row],[1]:[31]])</f>
        <v>0</v>
      </c>
      <c r="AL364" s="11" t="s">
        <v>410</v>
      </c>
      <c r="AM364" s="11" t="s">
        <v>397</v>
      </c>
      <c r="AN364" s="11">
        <v>33570</v>
      </c>
    </row>
    <row r="365" spans="1:40" ht="18" customHeight="1" x14ac:dyDescent="0.2">
      <c r="A365" s="11" t="s">
        <v>411</v>
      </c>
      <c r="B365" s="11" t="s">
        <v>123</v>
      </c>
      <c r="C365" s="11" t="s">
        <v>395</v>
      </c>
      <c r="D365" s="64" t="s">
        <v>33</v>
      </c>
      <c r="E365" s="55">
        <v>8</v>
      </c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  <c r="AK365" s="70">
        <f>SUM(projectList[[#This Row],[1]:[31]])</f>
        <v>0</v>
      </c>
      <c r="AL365" s="11" t="s">
        <v>412</v>
      </c>
      <c r="AM365" s="11" t="s">
        <v>397</v>
      </c>
      <c r="AN365" s="11">
        <v>33570</v>
      </c>
    </row>
    <row r="366" spans="1:40" ht="18" customHeight="1" x14ac:dyDescent="0.2">
      <c r="A366" s="11">
        <v>9952</v>
      </c>
      <c r="B366" s="11" t="s">
        <v>137</v>
      </c>
      <c r="C366" s="11" t="s">
        <v>413</v>
      </c>
      <c r="D366" s="11" t="s">
        <v>414</v>
      </c>
      <c r="E366" s="55">
        <v>6.35</v>
      </c>
      <c r="F366" s="61">
        <v>2</v>
      </c>
      <c r="G366" s="61"/>
      <c r="H366" s="61"/>
      <c r="I366" s="61"/>
      <c r="J366" s="61"/>
      <c r="K366" s="61"/>
      <c r="L366" s="61"/>
      <c r="M366" s="61">
        <v>2</v>
      </c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  <c r="AK366" s="70">
        <f>SUM(projectList[[#This Row],[1]:[31]])</f>
        <v>4</v>
      </c>
      <c r="AL366" s="11" t="s">
        <v>415</v>
      </c>
      <c r="AM366" s="11" t="s">
        <v>172</v>
      </c>
      <c r="AN366" s="11">
        <v>32713</v>
      </c>
    </row>
    <row r="367" spans="1:40" ht="18" customHeight="1" x14ac:dyDescent="0.2">
      <c r="A367" s="11">
        <v>1249</v>
      </c>
      <c r="B367" s="11" t="s">
        <v>28</v>
      </c>
      <c r="C367" s="11" t="s">
        <v>413</v>
      </c>
      <c r="D367" s="11" t="s">
        <v>416</v>
      </c>
      <c r="E367" s="55">
        <v>7.5</v>
      </c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  <c r="AK367" s="70">
        <f>SUM(projectList[[#This Row],[1]:[31]])</f>
        <v>0</v>
      </c>
      <c r="AL367" s="11" t="s">
        <v>415</v>
      </c>
      <c r="AM367" s="11" t="s">
        <v>172</v>
      </c>
      <c r="AN367" s="11">
        <v>32713</v>
      </c>
    </row>
    <row r="368" spans="1:40" ht="18" customHeight="1" x14ac:dyDescent="0.2">
      <c r="A368" s="11">
        <v>1258</v>
      </c>
      <c r="B368" s="11" t="s">
        <v>28</v>
      </c>
      <c r="C368" s="11" t="s">
        <v>413</v>
      </c>
      <c r="D368" s="11" t="s">
        <v>416</v>
      </c>
      <c r="E368" s="55">
        <v>7.5</v>
      </c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  <c r="AK368" s="70">
        <f>SUM(projectList[[#This Row],[1]:[31]])</f>
        <v>0</v>
      </c>
      <c r="AL368" s="11" t="s">
        <v>415</v>
      </c>
      <c r="AM368" s="11" t="s">
        <v>172</v>
      </c>
      <c r="AN368" s="11">
        <v>32713</v>
      </c>
    </row>
    <row r="369" spans="1:40" ht="18" customHeight="1" x14ac:dyDescent="0.2">
      <c r="A369" s="11">
        <v>1220</v>
      </c>
      <c r="B369" s="11" t="s">
        <v>417</v>
      </c>
      <c r="C369" s="11" t="s">
        <v>413</v>
      </c>
      <c r="D369" s="64" t="s">
        <v>33</v>
      </c>
      <c r="E369" s="55">
        <v>5.08</v>
      </c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  <c r="AK369" s="70">
        <f>SUM(projectList[[#This Row],[1]:[31]])</f>
        <v>0</v>
      </c>
      <c r="AL369" s="11" t="s">
        <v>415</v>
      </c>
      <c r="AM369" s="11" t="s">
        <v>172</v>
      </c>
      <c r="AN369" s="11">
        <v>32713</v>
      </c>
    </row>
    <row r="370" spans="1:40" ht="18" customHeight="1" x14ac:dyDescent="0.2">
      <c r="A370" s="11">
        <v>9960</v>
      </c>
      <c r="B370" s="11" t="s">
        <v>417</v>
      </c>
      <c r="C370" s="11" t="s">
        <v>413</v>
      </c>
      <c r="D370" s="64" t="s">
        <v>33</v>
      </c>
      <c r="E370" s="55">
        <v>5.08</v>
      </c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  <c r="AK370" s="70">
        <f>SUM(projectList[[#This Row],[1]:[31]])</f>
        <v>0</v>
      </c>
      <c r="AL370" s="11" t="s">
        <v>415</v>
      </c>
      <c r="AM370" s="11" t="s">
        <v>172</v>
      </c>
      <c r="AN370" s="11">
        <v>32713</v>
      </c>
    </row>
    <row r="371" spans="1:40" ht="18" customHeight="1" x14ac:dyDescent="0.2">
      <c r="A371" s="11">
        <v>10237</v>
      </c>
      <c r="B371" s="11" t="s">
        <v>21</v>
      </c>
      <c r="C371" s="11" t="s">
        <v>413</v>
      </c>
      <c r="D371" s="64" t="s">
        <v>33</v>
      </c>
      <c r="E371" s="55">
        <v>9.5</v>
      </c>
      <c r="F371" s="61">
        <v>2</v>
      </c>
      <c r="G371" s="61"/>
      <c r="H371" s="61"/>
      <c r="I371" s="61"/>
      <c r="J371" s="61"/>
      <c r="K371" s="61"/>
      <c r="L371" s="61"/>
      <c r="M371" s="61">
        <v>2</v>
      </c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  <c r="AK371" s="70">
        <f>SUM(projectList[[#This Row],[1]:[31]])</f>
        <v>4</v>
      </c>
      <c r="AL371" s="11" t="s">
        <v>415</v>
      </c>
      <c r="AM371" s="11" t="s">
        <v>172</v>
      </c>
      <c r="AN371" s="11">
        <v>32713</v>
      </c>
    </row>
    <row r="372" spans="1:40" ht="18" customHeight="1" x14ac:dyDescent="0.2">
      <c r="A372" s="11">
        <v>10238</v>
      </c>
      <c r="B372" s="11" t="s">
        <v>418</v>
      </c>
      <c r="C372" s="11" t="s">
        <v>413</v>
      </c>
      <c r="D372" s="64" t="s">
        <v>33</v>
      </c>
      <c r="E372" s="55">
        <v>5.08</v>
      </c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  <c r="AK372" s="70">
        <f>SUM(projectList[[#This Row],[1]:[31]])</f>
        <v>0</v>
      </c>
      <c r="AL372" s="11" t="s">
        <v>415</v>
      </c>
      <c r="AM372" s="11" t="s">
        <v>172</v>
      </c>
      <c r="AN372" s="11">
        <v>32713</v>
      </c>
    </row>
    <row r="373" spans="1:40" ht="18" customHeight="1" x14ac:dyDescent="0.2">
      <c r="A373" s="12">
        <v>10277</v>
      </c>
      <c r="B373" s="11" t="s">
        <v>21</v>
      </c>
      <c r="C373" s="12" t="s">
        <v>419</v>
      </c>
      <c r="D373" s="12" t="s">
        <v>48</v>
      </c>
      <c r="E373" s="57">
        <v>11</v>
      </c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2"/>
      <c r="AJ373" s="62"/>
      <c r="AK373" s="70">
        <f>SUM(projectList[[#This Row],[1]:[31]])</f>
        <v>0</v>
      </c>
      <c r="AL373" s="11" t="s">
        <v>420</v>
      </c>
      <c r="AM373" s="11" t="s">
        <v>421</v>
      </c>
      <c r="AN373" s="11">
        <v>32771</v>
      </c>
    </row>
    <row r="374" spans="1:40" ht="18" customHeight="1" x14ac:dyDescent="0.2">
      <c r="A374" s="11">
        <v>10275</v>
      </c>
      <c r="B374" s="11" t="s">
        <v>104</v>
      </c>
      <c r="C374" s="11" t="s">
        <v>419</v>
      </c>
      <c r="D374" s="11" t="s">
        <v>105</v>
      </c>
      <c r="E374" s="58">
        <v>9</v>
      </c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  <c r="AK374" s="70">
        <f>SUM(projectList[[#This Row],[1]:[31]])</f>
        <v>0</v>
      </c>
      <c r="AL374" s="11" t="s">
        <v>420</v>
      </c>
      <c r="AM374" s="11" t="s">
        <v>421</v>
      </c>
      <c r="AN374" s="11">
        <v>32771</v>
      </c>
    </row>
    <row r="375" spans="1:40" ht="18" customHeight="1" x14ac:dyDescent="0.2">
      <c r="A375" s="11">
        <v>10155</v>
      </c>
      <c r="B375" s="12" t="s">
        <v>132</v>
      </c>
      <c r="C375" s="11" t="s">
        <v>422</v>
      </c>
      <c r="D375" s="11" t="s">
        <v>23</v>
      </c>
      <c r="E375" s="55">
        <v>12</v>
      </c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  <c r="AK375" s="70">
        <f>SUM(projectList[[#This Row],[1]:[31]])</f>
        <v>0</v>
      </c>
      <c r="AL375" s="11" t="s">
        <v>423</v>
      </c>
      <c r="AM375" s="11" t="s">
        <v>236</v>
      </c>
      <c r="AN375" s="11">
        <v>32907</v>
      </c>
    </row>
    <row r="376" spans="1:40" ht="18" customHeight="1" x14ac:dyDescent="0.2">
      <c r="A376" s="11">
        <v>10157</v>
      </c>
      <c r="B376" s="11" t="s">
        <v>21</v>
      </c>
      <c r="C376" s="11" t="s">
        <v>422</v>
      </c>
      <c r="D376" s="11" t="s">
        <v>23</v>
      </c>
      <c r="E376" s="55">
        <v>12</v>
      </c>
      <c r="F376" s="61"/>
      <c r="G376" s="61"/>
      <c r="H376" s="61"/>
      <c r="I376" s="61"/>
      <c r="J376" s="61"/>
      <c r="K376" s="61"/>
      <c r="L376" s="61">
        <v>1</v>
      </c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  <c r="AK376" s="70">
        <f>SUM(projectList[[#This Row],[1]:[31]])</f>
        <v>1</v>
      </c>
      <c r="AL376" s="11" t="s">
        <v>423</v>
      </c>
      <c r="AM376" s="11" t="s">
        <v>236</v>
      </c>
      <c r="AN376" s="11">
        <v>32907</v>
      </c>
    </row>
    <row r="377" spans="1:40" ht="18" customHeight="1" x14ac:dyDescent="0.2">
      <c r="A377" s="11">
        <v>8989</v>
      </c>
      <c r="B377" s="11" t="s">
        <v>28</v>
      </c>
      <c r="C377" s="11" t="s">
        <v>424</v>
      </c>
      <c r="D377" s="11" t="s">
        <v>27</v>
      </c>
      <c r="E377" s="55">
        <v>5</v>
      </c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  <c r="AK377" s="70">
        <f>SUM(projectList[[#This Row],[1]:[31]])</f>
        <v>0</v>
      </c>
      <c r="AL377" s="11" t="s">
        <v>423</v>
      </c>
      <c r="AM377" s="11" t="s">
        <v>236</v>
      </c>
      <c r="AN377" s="11">
        <v>32907</v>
      </c>
    </row>
    <row r="378" spans="1:40" ht="18" customHeight="1" x14ac:dyDescent="0.2">
      <c r="A378" s="11">
        <v>8829</v>
      </c>
      <c r="B378" s="11" t="s">
        <v>104</v>
      </c>
      <c r="C378" s="11" t="s">
        <v>424</v>
      </c>
      <c r="D378" s="11" t="s">
        <v>48</v>
      </c>
      <c r="E378" s="55">
        <v>12</v>
      </c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70">
        <f>SUM(projectList[[#This Row],[1]:[31]])</f>
        <v>0</v>
      </c>
      <c r="AL378" s="11" t="s">
        <v>423</v>
      </c>
      <c r="AM378" s="11" t="s">
        <v>236</v>
      </c>
      <c r="AN378" s="11">
        <v>32907</v>
      </c>
    </row>
    <row r="379" spans="1:40" ht="18" customHeight="1" x14ac:dyDescent="0.2">
      <c r="A379" s="11" t="s">
        <v>425</v>
      </c>
      <c r="B379" s="11" t="s">
        <v>308</v>
      </c>
      <c r="C379" s="11" t="s">
        <v>49</v>
      </c>
      <c r="D379" s="11" t="s">
        <v>218</v>
      </c>
      <c r="E379" s="55">
        <v>10.69</v>
      </c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70">
        <f>SUM(projectList[[#This Row],[1]:[31]])</f>
        <v>0</v>
      </c>
      <c r="AL379" s="11" t="s">
        <v>426</v>
      </c>
      <c r="AM379" s="11" t="s">
        <v>427</v>
      </c>
      <c r="AN379" s="11">
        <v>32824</v>
      </c>
    </row>
    <row r="380" spans="1:40" ht="18" customHeight="1" x14ac:dyDescent="0.2">
      <c r="A380" s="11">
        <v>10488</v>
      </c>
      <c r="B380" s="11" t="s">
        <v>428</v>
      </c>
      <c r="C380" s="11" t="s">
        <v>49</v>
      </c>
      <c r="D380" s="11" t="s">
        <v>27</v>
      </c>
      <c r="E380" s="58">
        <v>7.45</v>
      </c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70">
        <f>SUM(projectList[[#This Row],[1]:[31]])</f>
        <v>0</v>
      </c>
      <c r="AL380" s="11" t="s">
        <v>426</v>
      </c>
      <c r="AM380" s="11" t="s">
        <v>427</v>
      </c>
      <c r="AN380" s="11">
        <v>32824</v>
      </c>
    </row>
    <row r="381" spans="1:40" ht="18" customHeight="1" x14ac:dyDescent="0.2">
      <c r="A381" s="11">
        <v>10490</v>
      </c>
      <c r="B381" s="11" t="s">
        <v>139</v>
      </c>
      <c r="C381" s="11" t="s">
        <v>49</v>
      </c>
      <c r="D381" s="11" t="s">
        <v>27</v>
      </c>
      <c r="E381" s="58">
        <v>14.2</v>
      </c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70">
        <f>SUM(projectList[[#This Row],[1]:[31]])</f>
        <v>0</v>
      </c>
      <c r="AL381" s="11"/>
      <c r="AM381" s="11"/>
      <c r="AN381" s="11"/>
    </row>
    <row r="382" spans="1:40" ht="18" customHeight="1" x14ac:dyDescent="0.2">
      <c r="A382" s="11">
        <v>10289</v>
      </c>
      <c r="B382" s="12" t="s">
        <v>25</v>
      </c>
      <c r="C382" s="11" t="s">
        <v>49</v>
      </c>
      <c r="D382" s="11" t="s">
        <v>27</v>
      </c>
      <c r="E382" s="58">
        <v>7.45</v>
      </c>
      <c r="F382" s="61">
        <v>15</v>
      </c>
      <c r="G382" s="61">
        <v>15</v>
      </c>
      <c r="H382" s="61">
        <v>15</v>
      </c>
      <c r="I382" s="61"/>
      <c r="J382" s="61"/>
      <c r="K382" s="61">
        <v>15</v>
      </c>
      <c r="L382" s="61">
        <v>13</v>
      </c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70">
        <f>SUM(projectList[[#This Row],[1]:[31]])</f>
        <v>73</v>
      </c>
      <c r="AL382" s="11" t="s">
        <v>426</v>
      </c>
      <c r="AM382" s="11" t="s">
        <v>427</v>
      </c>
      <c r="AN382" s="11">
        <v>32824</v>
      </c>
    </row>
    <row r="383" spans="1:40" ht="20.25" customHeight="1" x14ac:dyDescent="0.2">
      <c r="A383" s="11">
        <v>1047</v>
      </c>
      <c r="B383" s="11" t="s">
        <v>28</v>
      </c>
      <c r="C383" s="11" t="s">
        <v>49</v>
      </c>
      <c r="D383" s="11" t="s">
        <v>27</v>
      </c>
      <c r="E383" s="55">
        <v>8.5</v>
      </c>
      <c r="F383" s="61"/>
      <c r="G383" s="61"/>
      <c r="H383" s="61"/>
      <c r="I383" s="61"/>
      <c r="J383" s="61"/>
      <c r="K383" s="61">
        <v>10</v>
      </c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70">
        <f>SUM(projectList[[#This Row],[1]:[31]])</f>
        <v>10</v>
      </c>
      <c r="AL383" s="11" t="s">
        <v>426</v>
      </c>
      <c r="AM383" s="11" t="s">
        <v>427</v>
      </c>
      <c r="AN383" s="11">
        <v>32824</v>
      </c>
    </row>
    <row r="384" spans="1:40" ht="20.25" customHeight="1" x14ac:dyDescent="0.2">
      <c r="A384" s="11" t="s">
        <v>429</v>
      </c>
      <c r="B384" s="11" t="s">
        <v>28</v>
      </c>
      <c r="C384" s="11" t="s">
        <v>49</v>
      </c>
      <c r="D384" s="11" t="s">
        <v>27</v>
      </c>
      <c r="E384" s="55">
        <v>8</v>
      </c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70">
        <f>SUM(projectList[[#This Row],[1]:[31]])</f>
        <v>0</v>
      </c>
      <c r="AL384" s="11" t="s">
        <v>426</v>
      </c>
      <c r="AM384" s="11" t="s">
        <v>427</v>
      </c>
      <c r="AN384" s="11">
        <v>32824</v>
      </c>
    </row>
    <row r="385" spans="1:40" ht="18" customHeight="1" x14ac:dyDescent="0.2">
      <c r="A385" s="11" t="s">
        <v>430</v>
      </c>
      <c r="B385" s="11" t="s">
        <v>115</v>
      </c>
      <c r="C385" s="11" t="s">
        <v>49</v>
      </c>
      <c r="D385" s="11" t="s">
        <v>27</v>
      </c>
      <c r="E385" s="55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70">
        <f>SUM(projectList[[#This Row],[1]:[31]])</f>
        <v>0</v>
      </c>
      <c r="AL385" s="11" t="s">
        <v>426</v>
      </c>
      <c r="AM385" s="11" t="s">
        <v>427</v>
      </c>
      <c r="AN385" s="11">
        <v>32824</v>
      </c>
    </row>
    <row r="386" spans="1:40" ht="18" customHeight="1" x14ac:dyDescent="0.2">
      <c r="A386" s="11">
        <v>10416</v>
      </c>
      <c r="B386" s="11" t="s">
        <v>431</v>
      </c>
      <c r="C386" s="11" t="s">
        <v>49</v>
      </c>
      <c r="D386" s="11" t="s">
        <v>27</v>
      </c>
      <c r="E386" s="58">
        <v>3.5</v>
      </c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70">
        <f>SUM(projectList[[#This Row],[1]:[31]])</f>
        <v>0</v>
      </c>
      <c r="AL386" s="11" t="s">
        <v>426</v>
      </c>
      <c r="AM386" s="11" t="s">
        <v>427</v>
      </c>
      <c r="AN386" s="11">
        <v>32824</v>
      </c>
    </row>
    <row r="387" spans="1:40" ht="18" customHeight="1" x14ac:dyDescent="0.2">
      <c r="A387" s="11">
        <v>10177</v>
      </c>
      <c r="B387" s="11" t="s">
        <v>137</v>
      </c>
      <c r="C387" s="11" t="s">
        <v>49</v>
      </c>
      <c r="D387" s="11" t="s">
        <v>199</v>
      </c>
      <c r="E387" s="55">
        <v>8</v>
      </c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70">
        <f>SUM(projectList[[#This Row],[1]:[31]])</f>
        <v>0</v>
      </c>
      <c r="AL387" s="11" t="s">
        <v>426</v>
      </c>
      <c r="AM387" s="11" t="s">
        <v>427</v>
      </c>
      <c r="AN387" s="11">
        <v>32824</v>
      </c>
    </row>
    <row r="388" spans="1:40" ht="18" customHeight="1" x14ac:dyDescent="0.2">
      <c r="A388" s="11">
        <v>1185</v>
      </c>
      <c r="B388" s="11" t="s">
        <v>28</v>
      </c>
      <c r="C388" s="11" t="s">
        <v>49</v>
      </c>
      <c r="D388" s="11" t="s">
        <v>31</v>
      </c>
      <c r="E388" s="55">
        <v>8.5</v>
      </c>
      <c r="F388" s="61">
        <v>5</v>
      </c>
      <c r="G388" s="61">
        <v>2</v>
      </c>
      <c r="H388" s="61">
        <v>2</v>
      </c>
      <c r="I388" s="61"/>
      <c r="J388" s="61"/>
      <c r="K388" s="61">
        <v>2</v>
      </c>
      <c r="L388" s="61">
        <v>2</v>
      </c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70">
        <f>SUM(projectList[[#This Row],[1]:[31]])</f>
        <v>13</v>
      </c>
      <c r="AL388" s="11" t="s">
        <v>426</v>
      </c>
      <c r="AM388" s="11" t="s">
        <v>427</v>
      </c>
      <c r="AN388" s="11">
        <v>32824</v>
      </c>
    </row>
    <row r="389" spans="1:40" ht="18" customHeight="1" x14ac:dyDescent="0.2">
      <c r="A389" s="11" t="s">
        <v>432</v>
      </c>
      <c r="B389" s="11" t="s">
        <v>137</v>
      </c>
      <c r="C389" s="11" t="s">
        <v>49</v>
      </c>
      <c r="D389" s="11" t="s">
        <v>31</v>
      </c>
      <c r="E389" s="55">
        <v>8</v>
      </c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70">
        <f>SUM(projectList[[#This Row],[1]:[31]])</f>
        <v>0</v>
      </c>
      <c r="AL389" s="11" t="s">
        <v>426</v>
      </c>
      <c r="AM389" s="11" t="s">
        <v>427</v>
      </c>
      <c r="AN389" s="11">
        <v>32824</v>
      </c>
    </row>
    <row r="390" spans="1:40" ht="18" customHeight="1" x14ac:dyDescent="0.2">
      <c r="A390" s="11" t="s">
        <v>433</v>
      </c>
      <c r="B390" s="11" t="s">
        <v>115</v>
      </c>
      <c r="C390" s="11" t="s">
        <v>49</v>
      </c>
      <c r="D390" s="11" t="s">
        <v>31</v>
      </c>
      <c r="E390" s="55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70">
        <f>SUM(projectList[[#This Row],[1]:[31]])</f>
        <v>0</v>
      </c>
      <c r="AL390" s="11" t="s">
        <v>426</v>
      </c>
      <c r="AM390" s="11" t="s">
        <v>427</v>
      </c>
      <c r="AN390" s="11">
        <v>32824</v>
      </c>
    </row>
    <row r="391" spans="1:40" ht="18" customHeight="1" x14ac:dyDescent="0.2">
      <c r="A391" s="11" t="s">
        <v>434</v>
      </c>
      <c r="B391" s="11" t="s">
        <v>308</v>
      </c>
      <c r="C391" s="11" t="s">
        <v>49</v>
      </c>
      <c r="D391" s="11" t="s">
        <v>122</v>
      </c>
      <c r="E391" s="55">
        <v>10.69</v>
      </c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70">
        <f>SUM(projectList[[#This Row],[1]:[31]])</f>
        <v>0</v>
      </c>
      <c r="AL391" s="11" t="s">
        <v>426</v>
      </c>
      <c r="AM391" s="11" t="s">
        <v>427</v>
      </c>
      <c r="AN391" s="11">
        <v>32824</v>
      </c>
    </row>
    <row r="392" spans="1:40" ht="18" customHeight="1" x14ac:dyDescent="0.2">
      <c r="A392" s="11">
        <v>10120</v>
      </c>
      <c r="B392" s="11" t="s">
        <v>115</v>
      </c>
      <c r="C392" s="11" t="s">
        <v>49</v>
      </c>
      <c r="D392" s="11" t="s">
        <v>435</v>
      </c>
      <c r="E392" s="55">
        <v>12.5</v>
      </c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70">
        <f>SUM(projectList[[#This Row],[1]:[31]])</f>
        <v>0</v>
      </c>
      <c r="AL392" s="11" t="s">
        <v>426</v>
      </c>
      <c r="AM392" s="11" t="s">
        <v>427</v>
      </c>
      <c r="AN392" s="11">
        <v>32824</v>
      </c>
    </row>
    <row r="393" spans="1:40" ht="18" customHeight="1" x14ac:dyDescent="0.2">
      <c r="A393" s="11">
        <v>1046</v>
      </c>
      <c r="B393" s="11" t="s">
        <v>28</v>
      </c>
      <c r="C393" s="11" t="s">
        <v>49</v>
      </c>
      <c r="D393" s="12" t="s">
        <v>29</v>
      </c>
      <c r="E393" s="55">
        <v>8.5</v>
      </c>
      <c r="F393" s="61">
        <v>10</v>
      </c>
      <c r="G393" s="61">
        <v>10</v>
      </c>
      <c r="H393" s="61">
        <v>10</v>
      </c>
      <c r="I393" s="61"/>
      <c r="J393" s="61"/>
      <c r="K393" s="61">
        <v>10</v>
      </c>
      <c r="L393" s="61">
        <v>10</v>
      </c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70">
        <f>SUM(projectList[[#This Row],[1]:[31]])</f>
        <v>50</v>
      </c>
      <c r="AL393" s="11" t="s">
        <v>426</v>
      </c>
      <c r="AM393" s="11" t="s">
        <v>427</v>
      </c>
      <c r="AN393" s="11">
        <v>32824</v>
      </c>
    </row>
    <row r="394" spans="1:40" ht="18" customHeight="1" x14ac:dyDescent="0.2">
      <c r="A394" s="11" t="s">
        <v>436</v>
      </c>
      <c r="B394" s="11" t="s">
        <v>21</v>
      </c>
      <c r="C394" s="11" t="s">
        <v>49</v>
      </c>
      <c r="D394" s="11" t="s">
        <v>23</v>
      </c>
      <c r="E394" s="55">
        <v>6.45</v>
      </c>
      <c r="F394" s="61">
        <v>7</v>
      </c>
      <c r="G394" s="61"/>
      <c r="H394" s="61"/>
      <c r="I394" s="61"/>
      <c r="J394" s="61"/>
      <c r="K394" s="61">
        <v>5</v>
      </c>
      <c r="L394" s="61">
        <v>10</v>
      </c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70">
        <f>SUM(projectList[[#This Row],[1]:[31]])</f>
        <v>22</v>
      </c>
      <c r="AL394" s="11" t="s">
        <v>426</v>
      </c>
      <c r="AM394" s="11" t="s">
        <v>427</v>
      </c>
      <c r="AN394" s="11">
        <v>32824</v>
      </c>
    </row>
    <row r="395" spans="1:40" ht="18" customHeight="1" x14ac:dyDescent="0.2">
      <c r="A395" s="11" t="s">
        <v>437</v>
      </c>
      <c r="B395" s="11" t="s">
        <v>21</v>
      </c>
      <c r="C395" s="11" t="s">
        <v>49</v>
      </c>
      <c r="D395" s="11" t="s">
        <v>33</v>
      </c>
      <c r="E395" s="55">
        <v>6.45</v>
      </c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70">
        <f>SUM(projectList[[#This Row],[1]:[31]])</f>
        <v>0</v>
      </c>
      <c r="AL395" s="11" t="s">
        <v>426</v>
      </c>
      <c r="AM395" s="11" t="s">
        <v>427</v>
      </c>
      <c r="AN395" s="11">
        <v>32824</v>
      </c>
    </row>
    <row r="396" spans="1:40" ht="18" customHeight="1" x14ac:dyDescent="0.2">
      <c r="A396" s="11">
        <v>10306</v>
      </c>
      <c r="B396" s="11" t="s">
        <v>169</v>
      </c>
      <c r="C396" s="11" t="s">
        <v>49</v>
      </c>
      <c r="D396" s="11" t="s">
        <v>438</v>
      </c>
      <c r="E396" s="58">
        <v>11.11</v>
      </c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70">
        <f>SUM(projectList[[#This Row],[1]:[31]])</f>
        <v>0</v>
      </c>
      <c r="AL396" s="11" t="s">
        <v>426</v>
      </c>
      <c r="AM396" s="11" t="s">
        <v>427</v>
      </c>
      <c r="AN396" s="11">
        <v>32824</v>
      </c>
    </row>
    <row r="397" spans="1:40" ht="18" customHeight="1" x14ac:dyDescent="0.2">
      <c r="A397" s="11">
        <v>10104</v>
      </c>
      <c r="B397" s="11" t="s">
        <v>169</v>
      </c>
      <c r="C397" s="11" t="s">
        <v>439</v>
      </c>
      <c r="D397" s="11" t="s">
        <v>121</v>
      </c>
      <c r="E397" s="55">
        <v>8</v>
      </c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70">
        <f>SUM(projectList[[#This Row],[1]:[31]])</f>
        <v>0</v>
      </c>
      <c r="AL397" s="11" t="s">
        <v>440</v>
      </c>
      <c r="AM397" s="11" t="s">
        <v>131</v>
      </c>
      <c r="AN397" s="11">
        <v>32780</v>
      </c>
    </row>
    <row r="398" spans="1:40" ht="18" customHeight="1" x14ac:dyDescent="0.2">
      <c r="A398" s="11">
        <v>9783</v>
      </c>
      <c r="B398" s="11" t="s">
        <v>104</v>
      </c>
      <c r="C398" s="11" t="s">
        <v>441</v>
      </c>
      <c r="D398" s="11" t="s">
        <v>48</v>
      </c>
      <c r="E398" s="55">
        <v>12</v>
      </c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70">
        <f>SUM(projectList[[#This Row],[1]:[31]])</f>
        <v>0</v>
      </c>
      <c r="AL398" s="11" t="s">
        <v>442</v>
      </c>
      <c r="AM398" s="11" t="s">
        <v>153</v>
      </c>
      <c r="AN398" s="11">
        <v>32955</v>
      </c>
    </row>
    <row r="399" spans="1:40" ht="18" customHeight="1" x14ac:dyDescent="0.2">
      <c r="A399" s="11">
        <v>10130</v>
      </c>
      <c r="B399" s="11" t="s">
        <v>21</v>
      </c>
      <c r="C399" s="11" t="s">
        <v>443</v>
      </c>
      <c r="D399" s="11" t="s">
        <v>48</v>
      </c>
      <c r="E399" s="55">
        <v>12</v>
      </c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70">
        <f>SUM(projectList[[#This Row],[1]:[31]])</f>
        <v>0</v>
      </c>
      <c r="AL399" s="11" t="s">
        <v>442</v>
      </c>
      <c r="AM399" s="11" t="s">
        <v>153</v>
      </c>
      <c r="AN399" s="11">
        <v>32955</v>
      </c>
    </row>
    <row r="400" spans="1:40" ht="18" customHeight="1" x14ac:dyDescent="0.2">
      <c r="A400" s="11">
        <v>2081</v>
      </c>
      <c r="B400" s="11" t="s">
        <v>61</v>
      </c>
      <c r="C400" s="11" t="s">
        <v>444</v>
      </c>
      <c r="D400" s="11" t="s">
        <v>33</v>
      </c>
      <c r="E400" s="55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  <c r="AK400" s="70">
        <f>SUM(projectList[[#This Row],[1]:[31]])</f>
        <v>0</v>
      </c>
      <c r="AL400" s="11" t="s">
        <v>445</v>
      </c>
      <c r="AM400" s="11" t="s">
        <v>446</v>
      </c>
      <c r="AN400" s="11">
        <v>32033</v>
      </c>
    </row>
    <row r="401" spans="1:40" ht="18" customHeight="1" x14ac:dyDescent="0.2">
      <c r="A401" s="11">
        <v>2122</v>
      </c>
      <c r="B401" s="64" t="s">
        <v>133</v>
      </c>
      <c r="C401" s="11" t="s">
        <v>65</v>
      </c>
      <c r="D401" s="11" t="s">
        <v>27</v>
      </c>
      <c r="E401" s="55">
        <v>8.5</v>
      </c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  <c r="AK401" s="70">
        <f>SUM(projectList[[#This Row],[1]:[31]])</f>
        <v>0</v>
      </c>
      <c r="AL401" s="11" t="s">
        <v>445</v>
      </c>
      <c r="AM401" s="11" t="s">
        <v>446</v>
      </c>
      <c r="AN401" s="11">
        <v>32033</v>
      </c>
    </row>
    <row r="402" spans="1:40" ht="18" customHeight="1" x14ac:dyDescent="0.2">
      <c r="A402" s="11">
        <v>2121</v>
      </c>
      <c r="B402" s="64" t="s">
        <v>133</v>
      </c>
      <c r="C402" s="11" t="s">
        <v>65</v>
      </c>
      <c r="D402" s="11" t="s">
        <v>31</v>
      </c>
      <c r="E402" s="55">
        <v>8.5</v>
      </c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  <c r="AK402" s="70">
        <f>SUM(projectList[[#This Row],[1]:[31]])</f>
        <v>0</v>
      </c>
      <c r="AL402" s="11" t="s">
        <v>445</v>
      </c>
      <c r="AM402" s="11" t="s">
        <v>446</v>
      </c>
      <c r="AN402" s="11">
        <v>32033</v>
      </c>
    </row>
    <row r="403" spans="1:40" ht="18" customHeight="1" x14ac:dyDescent="0.2">
      <c r="A403" s="11">
        <v>10300</v>
      </c>
      <c r="B403" s="11" t="s">
        <v>271</v>
      </c>
      <c r="C403" s="11" t="s">
        <v>65</v>
      </c>
      <c r="D403" s="11" t="s">
        <v>447</v>
      </c>
      <c r="E403" s="58">
        <v>9.8000000000000007</v>
      </c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  <c r="AK403" s="70">
        <f>SUM(projectList[[#This Row],[1]:[31]])</f>
        <v>0</v>
      </c>
      <c r="AL403" s="11" t="s">
        <v>445</v>
      </c>
      <c r="AM403" s="11" t="s">
        <v>446</v>
      </c>
      <c r="AN403" s="11">
        <v>32033</v>
      </c>
    </row>
    <row r="404" spans="1:40" ht="18" customHeight="1" x14ac:dyDescent="0.2">
      <c r="A404" s="11">
        <v>10486</v>
      </c>
      <c r="B404" s="64" t="s">
        <v>133</v>
      </c>
      <c r="C404" s="11" t="s">
        <v>65</v>
      </c>
      <c r="D404" s="12" t="s">
        <v>29</v>
      </c>
      <c r="E404" s="55">
        <v>8.5</v>
      </c>
      <c r="F404" s="61"/>
      <c r="G404" s="61">
        <v>4</v>
      </c>
      <c r="H404" s="61">
        <v>2</v>
      </c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  <c r="AK404" s="70">
        <f>SUM(projectList[[#This Row],[1]:[31]])</f>
        <v>6</v>
      </c>
      <c r="AL404" s="11" t="s">
        <v>445</v>
      </c>
      <c r="AM404" s="11" t="s">
        <v>446</v>
      </c>
      <c r="AN404" s="11">
        <v>32033</v>
      </c>
    </row>
    <row r="405" spans="1:40" ht="18" customHeight="1" x14ac:dyDescent="0.2">
      <c r="A405" s="11">
        <v>2012</v>
      </c>
      <c r="B405" s="11" t="s">
        <v>61</v>
      </c>
      <c r="C405" s="11" t="s">
        <v>65</v>
      </c>
      <c r="D405" s="11" t="s">
        <v>33</v>
      </c>
      <c r="E405" s="55">
        <v>8.8000000000000007</v>
      </c>
      <c r="F405" s="61"/>
      <c r="G405" s="61">
        <v>4</v>
      </c>
      <c r="H405" s="61">
        <v>4</v>
      </c>
      <c r="I405" s="61"/>
      <c r="J405" s="61"/>
      <c r="K405" s="61"/>
      <c r="L405" s="61">
        <v>4</v>
      </c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  <c r="AK405" s="70">
        <f>SUM(projectList[[#This Row],[1]:[31]])</f>
        <v>12</v>
      </c>
      <c r="AL405" s="11" t="s">
        <v>445</v>
      </c>
      <c r="AM405" s="11" t="s">
        <v>446</v>
      </c>
      <c r="AN405" s="11">
        <v>32033</v>
      </c>
    </row>
    <row r="406" spans="1:40" ht="18" customHeight="1" x14ac:dyDescent="0.2">
      <c r="A406" s="11">
        <v>10489</v>
      </c>
      <c r="B406" s="11" t="s">
        <v>428</v>
      </c>
      <c r="C406" s="11" t="s">
        <v>50</v>
      </c>
      <c r="D406" s="12" t="s">
        <v>218</v>
      </c>
      <c r="E406" s="58">
        <v>7.2</v>
      </c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  <c r="AK406" s="70">
        <f>SUM(projectList[[#This Row],[1]:[31]])</f>
        <v>0</v>
      </c>
      <c r="AL406" s="11"/>
      <c r="AM406" s="11"/>
      <c r="AN406" s="11"/>
    </row>
    <row r="407" spans="1:40" ht="18" customHeight="1" x14ac:dyDescent="0.2">
      <c r="A407" s="11">
        <v>10292</v>
      </c>
      <c r="B407" s="11" t="s">
        <v>25</v>
      </c>
      <c r="C407" s="11" t="s">
        <v>50</v>
      </c>
      <c r="D407" s="11" t="s">
        <v>27</v>
      </c>
      <c r="E407" s="58">
        <v>7.2</v>
      </c>
      <c r="F407" s="61">
        <v>5</v>
      </c>
      <c r="G407" s="61">
        <v>5</v>
      </c>
      <c r="H407" s="61">
        <v>5</v>
      </c>
      <c r="I407" s="61"/>
      <c r="J407" s="61"/>
      <c r="K407" s="61">
        <v>6</v>
      </c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  <c r="AK407" s="70">
        <f>SUM(projectList[[#This Row],[1]:[31]])</f>
        <v>21</v>
      </c>
      <c r="AL407" s="11" t="s">
        <v>448</v>
      </c>
      <c r="AM407" s="11" t="s">
        <v>449</v>
      </c>
      <c r="AN407" s="11">
        <v>34771</v>
      </c>
    </row>
    <row r="408" spans="1:40" ht="18" customHeight="1" x14ac:dyDescent="0.2">
      <c r="A408" s="11">
        <v>10230</v>
      </c>
      <c r="B408" s="11" t="s">
        <v>28</v>
      </c>
      <c r="C408" s="11" t="s">
        <v>50</v>
      </c>
      <c r="D408" s="11" t="s">
        <v>27</v>
      </c>
      <c r="E408" s="55">
        <v>7.8</v>
      </c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  <c r="AK408" s="70">
        <f>SUM(projectList[[#This Row],[1]:[31]])</f>
        <v>0</v>
      </c>
      <c r="AL408" s="11" t="s">
        <v>448</v>
      </c>
      <c r="AM408" s="11" t="s">
        <v>449</v>
      </c>
      <c r="AN408" s="11">
        <v>34771</v>
      </c>
    </row>
    <row r="409" spans="1:40" ht="15" x14ac:dyDescent="0.2">
      <c r="A409" s="11" t="s">
        <v>450</v>
      </c>
      <c r="B409" s="11" t="s">
        <v>137</v>
      </c>
      <c r="C409" s="11" t="s">
        <v>50</v>
      </c>
      <c r="D409" s="11" t="s">
        <v>224</v>
      </c>
      <c r="E409" s="58">
        <v>12</v>
      </c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  <c r="AK409" s="70">
        <f>SUM(projectList[[#This Row],[1]:[31]])</f>
        <v>0</v>
      </c>
      <c r="AL409" s="11" t="s">
        <v>448</v>
      </c>
      <c r="AM409" s="11" t="s">
        <v>449</v>
      </c>
      <c r="AN409" s="11">
        <v>34771</v>
      </c>
    </row>
    <row r="410" spans="1:40" ht="18" customHeight="1" x14ac:dyDescent="0.2">
      <c r="A410" s="11">
        <v>10231</v>
      </c>
      <c r="B410" s="11" t="s">
        <v>28</v>
      </c>
      <c r="C410" s="11" t="s">
        <v>50</v>
      </c>
      <c r="D410" s="11" t="s">
        <v>31</v>
      </c>
      <c r="E410" s="55">
        <v>7.8</v>
      </c>
      <c r="F410" s="61"/>
      <c r="G410" s="61">
        <v>1</v>
      </c>
      <c r="H410" s="61"/>
      <c r="I410" s="61"/>
      <c r="J410" s="61"/>
      <c r="K410" s="61">
        <v>1</v>
      </c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70">
        <f>SUM(projectList[[#This Row],[1]:[31]])</f>
        <v>2</v>
      </c>
      <c r="AL410" s="11" t="s">
        <v>448</v>
      </c>
      <c r="AM410" s="11" t="s">
        <v>449</v>
      </c>
      <c r="AN410" s="11">
        <v>34771</v>
      </c>
    </row>
    <row r="411" spans="1:40" ht="18" customHeight="1" x14ac:dyDescent="0.2">
      <c r="A411" s="11">
        <v>10309</v>
      </c>
      <c r="B411" s="11" t="s">
        <v>451</v>
      </c>
      <c r="C411" s="11" t="s">
        <v>50</v>
      </c>
      <c r="D411" s="11" t="s">
        <v>170</v>
      </c>
      <c r="E411" s="58">
        <v>5.2</v>
      </c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70">
        <f>SUM(projectList[[#This Row],[1]:[31]])</f>
        <v>0</v>
      </c>
      <c r="AL411" s="11" t="s">
        <v>448</v>
      </c>
      <c r="AM411" s="11" t="s">
        <v>449</v>
      </c>
      <c r="AN411" s="11">
        <v>34771</v>
      </c>
    </row>
    <row r="412" spans="1:40" ht="18" customHeight="1" x14ac:dyDescent="0.2">
      <c r="A412" s="11">
        <v>1034</v>
      </c>
      <c r="B412" s="11" t="s">
        <v>28</v>
      </c>
      <c r="C412" s="11" t="s">
        <v>50</v>
      </c>
      <c r="D412" s="12" t="s">
        <v>29</v>
      </c>
      <c r="E412" s="55">
        <v>7.8</v>
      </c>
      <c r="F412" s="61">
        <v>4</v>
      </c>
      <c r="G412" s="61">
        <v>5</v>
      </c>
      <c r="H412" s="61">
        <v>4</v>
      </c>
      <c r="I412" s="61"/>
      <c r="J412" s="61"/>
      <c r="K412" s="61">
        <v>6</v>
      </c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70">
        <f>SUM(projectList[[#This Row],[1]:[31]])</f>
        <v>19</v>
      </c>
      <c r="AL412" s="11" t="s">
        <v>448</v>
      </c>
      <c r="AM412" s="11" t="s">
        <v>449</v>
      </c>
      <c r="AN412" s="11">
        <v>34771</v>
      </c>
    </row>
    <row r="413" spans="1:40" ht="18" customHeight="1" x14ac:dyDescent="0.2">
      <c r="A413" s="11">
        <v>10229</v>
      </c>
      <c r="B413" s="11" t="s">
        <v>21</v>
      </c>
      <c r="C413" s="11" t="s">
        <v>50</v>
      </c>
      <c r="D413" s="11" t="s">
        <v>23</v>
      </c>
      <c r="E413" s="55">
        <v>8</v>
      </c>
      <c r="F413" s="61">
        <v>2</v>
      </c>
      <c r="G413" s="61">
        <v>2</v>
      </c>
      <c r="H413" s="61"/>
      <c r="I413" s="61"/>
      <c r="J413" s="61"/>
      <c r="K413" s="61">
        <v>2</v>
      </c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70">
        <f>SUM(projectList[[#This Row],[1]:[31]])</f>
        <v>6</v>
      </c>
      <c r="AL413" s="11" t="s">
        <v>448</v>
      </c>
      <c r="AM413" s="11" t="s">
        <v>449</v>
      </c>
      <c r="AN413" s="11">
        <v>34771</v>
      </c>
    </row>
    <row r="414" spans="1:40" ht="18" customHeight="1" x14ac:dyDescent="0.2">
      <c r="A414" s="11">
        <v>10305</v>
      </c>
      <c r="B414" s="11" t="s">
        <v>169</v>
      </c>
      <c r="C414" s="11" t="s">
        <v>50</v>
      </c>
      <c r="D414" s="11" t="s">
        <v>438</v>
      </c>
      <c r="E414" s="58">
        <v>13.8</v>
      </c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70">
        <f>SUM(projectList[[#This Row],[1]:[31]])</f>
        <v>0</v>
      </c>
      <c r="AL414" s="11" t="s">
        <v>448</v>
      </c>
      <c r="AM414" s="11" t="s">
        <v>449</v>
      </c>
      <c r="AN414" s="11">
        <v>34771</v>
      </c>
    </row>
    <row r="415" spans="1:40" ht="18" customHeight="1" x14ac:dyDescent="0.2">
      <c r="A415" s="11">
        <v>7661</v>
      </c>
      <c r="B415" s="11" t="s">
        <v>133</v>
      </c>
      <c r="C415" s="11" t="s">
        <v>452</v>
      </c>
      <c r="D415" s="11" t="s">
        <v>27</v>
      </c>
      <c r="E415" s="55">
        <v>8</v>
      </c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70">
        <f>SUM(projectList[[#This Row],[1]:[31]])</f>
        <v>0</v>
      </c>
      <c r="AL415" s="11" t="s">
        <v>453</v>
      </c>
      <c r="AM415" s="11" t="s">
        <v>360</v>
      </c>
      <c r="AN415" s="11">
        <v>32177</v>
      </c>
    </row>
    <row r="416" spans="1:40" ht="18" customHeight="1" x14ac:dyDescent="0.2">
      <c r="A416" s="11" t="s">
        <v>454</v>
      </c>
      <c r="B416" s="11" t="s">
        <v>133</v>
      </c>
      <c r="C416" s="11" t="s">
        <v>452</v>
      </c>
      <c r="D416" s="11" t="s">
        <v>31</v>
      </c>
      <c r="E416" s="55">
        <v>8</v>
      </c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70">
        <f>SUM(projectList[[#This Row],[1]:[31]])</f>
        <v>0</v>
      </c>
      <c r="AL416" s="11" t="s">
        <v>453</v>
      </c>
      <c r="AM416" s="11" t="s">
        <v>360</v>
      </c>
      <c r="AN416" s="11">
        <v>32176</v>
      </c>
    </row>
    <row r="417" spans="1:40" ht="18" customHeight="1" x14ac:dyDescent="0.2">
      <c r="A417" s="11">
        <v>10335</v>
      </c>
      <c r="B417" s="11" t="s">
        <v>104</v>
      </c>
      <c r="C417" s="11" t="s">
        <v>455</v>
      </c>
      <c r="D417" s="11" t="s">
        <v>48</v>
      </c>
      <c r="E417" s="58">
        <v>15</v>
      </c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70">
        <f>SUM(projectList[[#This Row],[1]:[31]])</f>
        <v>0</v>
      </c>
      <c r="AL417" s="11" t="s">
        <v>456</v>
      </c>
      <c r="AM417" s="11" t="s">
        <v>457</v>
      </c>
      <c r="AN417" s="11">
        <v>32920</v>
      </c>
    </row>
    <row r="418" spans="1:40" ht="18" customHeight="1" x14ac:dyDescent="0.2">
      <c r="A418" s="11">
        <v>10425</v>
      </c>
      <c r="B418" s="11" t="s">
        <v>28</v>
      </c>
      <c r="C418" s="11" t="s">
        <v>458</v>
      </c>
      <c r="D418" s="11" t="s">
        <v>31</v>
      </c>
      <c r="E418" s="58">
        <v>28</v>
      </c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70">
        <f>SUM(projectList[[#This Row],[1]:[31]])</f>
        <v>0</v>
      </c>
      <c r="AL418" s="11" t="s">
        <v>287</v>
      </c>
      <c r="AM418" s="11" t="s">
        <v>118</v>
      </c>
      <c r="AN418" s="11">
        <v>33637</v>
      </c>
    </row>
    <row r="419" spans="1:40" ht="18" customHeight="1" x14ac:dyDescent="0.2">
      <c r="A419" s="11">
        <v>10370</v>
      </c>
      <c r="B419" s="11" t="s">
        <v>120</v>
      </c>
      <c r="C419" s="11" t="s">
        <v>458</v>
      </c>
      <c r="D419" s="11" t="s">
        <v>459</v>
      </c>
      <c r="E419" s="58">
        <v>5</v>
      </c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  <c r="AK419" s="70">
        <f>SUM(projectList[[#This Row],[1]:[31]])</f>
        <v>0</v>
      </c>
      <c r="AL419" s="11" t="s">
        <v>287</v>
      </c>
      <c r="AM419" s="11" t="s">
        <v>118</v>
      </c>
      <c r="AN419" s="11">
        <v>33637</v>
      </c>
    </row>
    <row r="420" spans="1:40" ht="18" customHeight="1" x14ac:dyDescent="0.2">
      <c r="A420" s="11">
        <v>10242</v>
      </c>
      <c r="B420" s="11" t="s">
        <v>21</v>
      </c>
      <c r="C420" s="11" t="s">
        <v>458</v>
      </c>
      <c r="D420" s="11" t="s">
        <v>48</v>
      </c>
      <c r="E420" s="55">
        <v>7.25</v>
      </c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  <c r="AK420" s="70">
        <f>SUM(projectList[[#This Row],[1]:[31]])</f>
        <v>0</v>
      </c>
      <c r="AL420" s="11" t="s">
        <v>287</v>
      </c>
      <c r="AM420" s="11" t="s">
        <v>118</v>
      </c>
      <c r="AN420" s="11">
        <v>33637</v>
      </c>
    </row>
    <row r="421" spans="1:40" ht="18" customHeight="1" x14ac:dyDescent="0.2">
      <c r="A421" s="11">
        <v>10461</v>
      </c>
      <c r="B421" s="11" t="s">
        <v>120</v>
      </c>
      <c r="C421" s="11" t="s">
        <v>51</v>
      </c>
      <c r="D421" s="11" t="s">
        <v>121</v>
      </c>
      <c r="E421" s="58">
        <v>3</v>
      </c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  <c r="AK421" s="70">
        <f>SUM(projectList[[#This Row],[1]:[31]])</f>
        <v>0</v>
      </c>
      <c r="AL421" s="11" t="s">
        <v>460</v>
      </c>
      <c r="AM421" s="11" t="s">
        <v>118</v>
      </c>
      <c r="AN421" s="11">
        <v>33605</v>
      </c>
    </row>
    <row r="422" spans="1:40" ht="18" customHeight="1" x14ac:dyDescent="0.2">
      <c r="A422" s="11">
        <v>10460</v>
      </c>
      <c r="B422" s="11" t="s">
        <v>21</v>
      </c>
      <c r="C422" s="11" t="s">
        <v>51</v>
      </c>
      <c r="D422" s="11" t="s">
        <v>33</v>
      </c>
      <c r="E422" s="58">
        <v>10.5</v>
      </c>
      <c r="F422" s="61"/>
      <c r="G422" s="61">
        <v>7</v>
      </c>
      <c r="H422" s="61">
        <v>4</v>
      </c>
      <c r="I422" s="61"/>
      <c r="J422" s="61"/>
      <c r="K422" s="61"/>
      <c r="L422" s="61">
        <v>5</v>
      </c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  <c r="AK422" s="70">
        <f>SUM(projectList[[#This Row],[1]:[31]])</f>
        <v>16</v>
      </c>
      <c r="AL422" s="11" t="s">
        <v>460</v>
      </c>
      <c r="AM422" s="11" t="s">
        <v>118</v>
      </c>
      <c r="AN422" s="11">
        <v>33605</v>
      </c>
    </row>
    <row r="423" spans="1:40" ht="18" customHeight="1" x14ac:dyDescent="0.2">
      <c r="A423" s="11">
        <v>10434</v>
      </c>
      <c r="B423" s="11" t="s">
        <v>119</v>
      </c>
      <c r="C423" s="11" t="s">
        <v>461</v>
      </c>
      <c r="D423" s="11" t="s">
        <v>27</v>
      </c>
      <c r="E423" s="58">
        <v>10.26</v>
      </c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  <c r="AK423" s="70">
        <f>SUM(projectList[[#This Row],[1]:[31]])</f>
        <v>0</v>
      </c>
      <c r="AL423" s="11" t="s">
        <v>462</v>
      </c>
      <c r="AM423" s="11" t="s">
        <v>118</v>
      </c>
      <c r="AN423" s="11">
        <v>33611</v>
      </c>
    </row>
    <row r="424" spans="1:40" ht="18" customHeight="1" x14ac:dyDescent="0.2">
      <c r="A424" s="11" t="s">
        <v>463</v>
      </c>
      <c r="B424" s="11" t="s">
        <v>223</v>
      </c>
      <c r="C424" s="11" t="s">
        <v>461</v>
      </c>
      <c r="D424" s="11" t="s">
        <v>116</v>
      </c>
      <c r="E424" s="55">
        <v>4.0999999999999996</v>
      </c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  <c r="AK424" s="70">
        <f>SUM(projectList[[#This Row],[1]:[31]])</f>
        <v>0</v>
      </c>
      <c r="AL424" s="11" t="s">
        <v>462</v>
      </c>
      <c r="AM424" s="11" t="s">
        <v>118</v>
      </c>
      <c r="AN424" s="11">
        <v>33611</v>
      </c>
    </row>
    <row r="425" spans="1:40" ht="18" customHeight="1" x14ac:dyDescent="0.2">
      <c r="A425" s="11">
        <v>10107</v>
      </c>
      <c r="B425" s="11" t="s">
        <v>115</v>
      </c>
      <c r="C425" s="11" t="s">
        <v>461</v>
      </c>
      <c r="D425" s="11" t="s">
        <v>121</v>
      </c>
      <c r="E425" s="55">
        <v>3.6</v>
      </c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70">
        <f>SUM(projectList[[#This Row],[1]:[31]])</f>
        <v>0</v>
      </c>
      <c r="AL425" s="11" t="s">
        <v>462</v>
      </c>
      <c r="AM425" s="11" t="s">
        <v>118</v>
      </c>
      <c r="AN425" s="11">
        <v>33611</v>
      </c>
    </row>
    <row r="426" spans="1:40" ht="18" customHeight="1" x14ac:dyDescent="0.2">
      <c r="A426" s="11" t="s">
        <v>464</v>
      </c>
      <c r="B426" s="11" t="s">
        <v>223</v>
      </c>
      <c r="C426" s="11" t="s">
        <v>461</v>
      </c>
      <c r="D426" s="11" t="s">
        <v>160</v>
      </c>
      <c r="E426" s="55">
        <v>4.0999999999999996</v>
      </c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70">
        <f>SUM(projectList[[#This Row],[1]:[31]])</f>
        <v>0</v>
      </c>
      <c r="AL426" s="11" t="s">
        <v>462</v>
      </c>
      <c r="AM426" s="11" t="s">
        <v>118</v>
      </c>
      <c r="AN426" s="11">
        <v>33611</v>
      </c>
    </row>
    <row r="427" spans="1:40" ht="18" customHeight="1" x14ac:dyDescent="0.2">
      <c r="A427" s="11">
        <v>10110</v>
      </c>
      <c r="B427" s="11" t="s">
        <v>115</v>
      </c>
      <c r="C427" s="11" t="s">
        <v>461</v>
      </c>
      <c r="D427" s="11" t="s">
        <v>122</v>
      </c>
      <c r="E427" s="58">
        <v>3.6</v>
      </c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70">
        <f>SUM(projectList[[#This Row],[1]:[31]])</f>
        <v>0</v>
      </c>
      <c r="AL427" s="11" t="s">
        <v>462</v>
      </c>
      <c r="AM427" s="11" t="s">
        <v>118</v>
      </c>
      <c r="AN427" s="11">
        <v>33611</v>
      </c>
    </row>
    <row r="428" spans="1:40" ht="18" customHeight="1" x14ac:dyDescent="0.2">
      <c r="A428" s="11">
        <v>10082</v>
      </c>
      <c r="B428" s="11" t="s">
        <v>123</v>
      </c>
      <c r="C428" s="11" t="s">
        <v>461</v>
      </c>
      <c r="D428" s="11" t="s">
        <v>33</v>
      </c>
      <c r="E428" s="55">
        <v>7.9</v>
      </c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  <c r="AK428" s="70">
        <f>SUM(projectList[[#This Row],[1]:[31]])</f>
        <v>0</v>
      </c>
      <c r="AL428" s="11" t="s">
        <v>462</v>
      </c>
      <c r="AM428" s="11" t="s">
        <v>118</v>
      </c>
      <c r="AN428" s="11">
        <v>33611</v>
      </c>
    </row>
    <row r="429" spans="1:40" ht="18" customHeight="1" x14ac:dyDescent="0.2">
      <c r="A429" s="11">
        <v>1554</v>
      </c>
      <c r="B429" s="11" t="s">
        <v>46</v>
      </c>
      <c r="C429" s="11" t="s">
        <v>461</v>
      </c>
      <c r="D429" s="11" t="s">
        <v>125</v>
      </c>
      <c r="E429" s="55">
        <v>11</v>
      </c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  <c r="AK429" s="70">
        <f>SUM(projectList[[#This Row],[1]:[31]])</f>
        <v>0</v>
      </c>
      <c r="AL429" s="11" t="s">
        <v>462</v>
      </c>
      <c r="AM429" s="11" t="s">
        <v>118</v>
      </c>
      <c r="AN429" s="11">
        <v>33611</v>
      </c>
    </row>
    <row r="430" spans="1:40" ht="18" customHeight="1" x14ac:dyDescent="0.2">
      <c r="A430" s="12">
        <v>10030</v>
      </c>
      <c r="B430" s="64" t="s">
        <v>124</v>
      </c>
      <c r="C430" s="12" t="s">
        <v>461</v>
      </c>
      <c r="D430" s="64" t="s">
        <v>125</v>
      </c>
      <c r="E430" s="55">
        <v>9</v>
      </c>
      <c r="F430" s="61"/>
      <c r="G430" s="61"/>
      <c r="H430" s="61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70">
        <f>SUM(projectList[[#This Row],[1]:[31]])</f>
        <v>0</v>
      </c>
      <c r="AL430" s="11" t="s">
        <v>462</v>
      </c>
      <c r="AM430" s="11" t="s">
        <v>118</v>
      </c>
      <c r="AN430" s="11">
        <v>33611</v>
      </c>
    </row>
    <row r="431" spans="1:40" ht="18" customHeight="1" x14ac:dyDescent="0.2">
      <c r="A431" s="11">
        <v>10462</v>
      </c>
      <c r="B431" s="11" t="s">
        <v>25</v>
      </c>
      <c r="C431" s="11" t="s">
        <v>52</v>
      </c>
      <c r="D431" s="11" t="s">
        <v>27</v>
      </c>
      <c r="E431" s="58">
        <v>17</v>
      </c>
      <c r="F431" s="61">
        <v>6</v>
      </c>
      <c r="G431" s="61">
        <v>6</v>
      </c>
      <c r="H431" s="61">
        <v>3</v>
      </c>
      <c r="I431" s="61"/>
      <c r="J431" s="61"/>
      <c r="K431" s="61">
        <v>4</v>
      </c>
      <c r="L431" s="61">
        <v>15</v>
      </c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  <c r="AK431" s="70">
        <f>SUM(projectList[[#This Row],[1]:[31]])</f>
        <v>34</v>
      </c>
      <c r="AL431" s="11" t="s">
        <v>465</v>
      </c>
      <c r="AM431" s="11" t="s">
        <v>466</v>
      </c>
      <c r="AN431" s="11">
        <v>32778</v>
      </c>
    </row>
    <row r="432" spans="1:40" ht="18" customHeight="1" x14ac:dyDescent="0.2">
      <c r="A432" s="11">
        <v>10463</v>
      </c>
      <c r="B432" s="11" t="s">
        <v>139</v>
      </c>
      <c r="C432" s="11" t="s">
        <v>52</v>
      </c>
      <c r="D432" s="11" t="s">
        <v>27</v>
      </c>
      <c r="E432" s="58">
        <v>11.5</v>
      </c>
      <c r="F432" s="61"/>
      <c r="G432" s="61"/>
      <c r="H432" s="61"/>
      <c r="I432" s="61"/>
      <c r="J432" s="61"/>
      <c r="K432" s="61">
        <v>6</v>
      </c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70">
        <f>SUM(projectList[[#This Row],[1]:[31]])</f>
        <v>6</v>
      </c>
      <c r="AL432" s="11" t="s">
        <v>465</v>
      </c>
      <c r="AM432" s="11" t="s">
        <v>466</v>
      </c>
      <c r="AN432" s="11">
        <v>32778</v>
      </c>
    </row>
    <row r="433" spans="1:40" ht="18" customHeight="1" x14ac:dyDescent="0.2">
      <c r="A433" s="11">
        <v>10464</v>
      </c>
      <c r="B433" s="11" t="s">
        <v>28</v>
      </c>
      <c r="C433" s="11" t="s">
        <v>52</v>
      </c>
      <c r="D433" s="11" t="s">
        <v>27</v>
      </c>
      <c r="E433" s="58">
        <v>18.2</v>
      </c>
      <c r="F433" s="61"/>
      <c r="G433" s="61"/>
      <c r="H433" s="61">
        <v>7</v>
      </c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70">
        <f>SUM(projectList[[#This Row],[1]:[31]])</f>
        <v>7</v>
      </c>
      <c r="AL433" s="11" t="s">
        <v>465</v>
      </c>
      <c r="AM433" s="11" t="s">
        <v>466</v>
      </c>
      <c r="AN433" s="11">
        <v>32778</v>
      </c>
    </row>
    <row r="434" spans="1:40" ht="18" customHeight="1" x14ac:dyDescent="0.2">
      <c r="A434" s="11">
        <v>10465</v>
      </c>
      <c r="B434" s="11" t="s">
        <v>28</v>
      </c>
      <c r="C434" s="11" t="s">
        <v>52</v>
      </c>
      <c r="D434" s="11" t="s">
        <v>31</v>
      </c>
      <c r="E434" s="58">
        <v>18.2</v>
      </c>
      <c r="F434" s="61"/>
      <c r="G434" s="61">
        <v>2</v>
      </c>
      <c r="H434" s="61">
        <v>2</v>
      </c>
      <c r="I434" s="61"/>
      <c r="J434" s="61"/>
      <c r="K434" s="61">
        <v>2</v>
      </c>
      <c r="L434" s="61">
        <v>2</v>
      </c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70">
        <f>SUM(projectList[[#This Row],[1]:[31]])</f>
        <v>8</v>
      </c>
      <c r="AL434" s="11" t="s">
        <v>465</v>
      </c>
      <c r="AM434" s="11" t="s">
        <v>466</v>
      </c>
      <c r="AN434" s="11">
        <v>32778</v>
      </c>
    </row>
    <row r="435" spans="1:40" ht="18" customHeight="1" x14ac:dyDescent="0.2">
      <c r="A435" s="11">
        <v>10470</v>
      </c>
      <c r="B435" s="11" t="s">
        <v>418</v>
      </c>
      <c r="C435" s="11" t="s">
        <v>52</v>
      </c>
      <c r="D435" s="11" t="s">
        <v>29</v>
      </c>
      <c r="E435" s="58">
        <v>3.75</v>
      </c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  <c r="AK435" s="70">
        <f>SUM(projectList[[#This Row],[1]:[31]])</f>
        <v>0</v>
      </c>
      <c r="AL435" s="11" t="s">
        <v>465</v>
      </c>
      <c r="AM435" s="11" t="s">
        <v>466</v>
      </c>
      <c r="AN435" s="11">
        <v>32778</v>
      </c>
    </row>
    <row r="436" spans="1:40" ht="18" customHeight="1" x14ac:dyDescent="0.2">
      <c r="A436" s="11">
        <v>10466</v>
      </c>
      <c r="B436" s="11" t="s">
        <v>21</v>
      </c>
      <c r="C436" s="11" t="s">
        <v>52</v>
      </c>
      <c r="D436" s="11" t="s">
        <v>23</v>
      </c>
      <c r="E436" s="58">
        <v>8.5</v>
      </c>
      <c r="F436" s="61">
        <v>6</v>
      </c>
      <c r="G436" s="61">
        <v>6</v>
      </c>
      <c r="H436" s="61">
        <v>9</v>
      </c>
      <c r="I436" s="61"/>
      <c r="J436" s="61"/>
      <c r="K436" s="61">
        <v>12</v>
      </c>
      <c r="L436" s="61">
        <v>9</v>
      </c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  <c r="AK436" s="70">
        <f>SUM(projectList[[#This Row],[1]:[31]])</f>
        <v>42</v>
      </c>
      <c r="AL436" s="11" t="s">
        <v>465</v>
      </c>
      <c r="AM436" s="11" t="s">
        <v>466</v>
      </c>
      <c r="AN436" s="11">
        <v>32778</v>
      </c>
    </row>
    <row r="437" spans="1:40" ht="18" customHeight="1" x14ac:dyDescent="0.2">
      <c r="A437" s="11">
        <v>9608</v>
      </c>
      <c r="B437" s="12" t="s">
        <v>132</v>
      </c>
      <c r="C437" s="11" t="s">
        <v>53</v>
      </c>
      <c r="D437" s="11" t="s">
        <v>23</v>
      </c>
      <c r="E437" s="55">
        <v>12</v>
      </c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  <c r="AK437" s="70">
        <f>SUM(projectList[[#This Row],[1]:[31]])</f>
        <v>0</v>
      </c>
      <c r="AL437" s="11" t="s">
        <v>467</v>
      </c>
      <c r="AM437" s="11" t="s">
        <v>128</v>
      </c>
      <c r="AN437" s="11">
        <v>32904</v>
      </c>
    </row>
    <row r="438" spans="1:40" ht="18" customHeight="1" x14ac:dyDescent="0.2">
      <c r="A438" s="11">
        <v>10364</v>
      </c>
      <c r="B438" s="11" t="s">
        <v>21</v>
      </c>
      <c r="C438" s="11" t="s">
        <v>53</v>
      </c>
      <c r="D438" s="11" t="s">
        <v>23</v>
      </c>
      <c r="E438" s="58">
        <v>12</v>
      </c>
      <c r="F438" s="61">
        <v>1</v>
      </c>
      <c r="G438" s="61">
        <v>1</v>
      </c>
      <c r="H438" s="61">
        <v>3</v>
      </c>
      <c r="I438" s="61"/>
      <c r="J438" s="61"/>
      <c r="K438" s="61">
        <v>4</v>
      </c>
      <c r="L438" s="61">
        <v>2</v>
      </c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  <c r="AK438" s="70">
        <f>SUM(projectList[[#This Row],[1]:[31]])</f>
        <v>11</v>
      </c>
      <c r="AL438" s="11" t="s">
        <v>467</v>
      </c>
      <c r="AM438" s="11" t="s">
        <v>128</v>
      </c>
      <c r="AN438" s="11">
        <v>32904</v>
      </c>
    </row>
    <row r="439" spans="1:40" ht="18" customHeight="1" x14ac:dyDescent="0.2">
      <c r="A439" s="11">
        <v>9921</v>
      </c>
      <c r="B439" s="12" t="s">
        <v>46</v>
      </c>
      <c r="C439" s="11" t="s">
        <v>53</v>
      </c>
      <c r="D439" s="11" t="s">
        <v>48</v>
      </c>
      <c r="E439" s="55">
        <v>12</v>
      </c>
      <c r="F439" s="61">
        <v>1</v>
      </c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70">
        <f>SUM(projectList[[#This Row],[1]:[31]])</f>
        <v>1</v>
      </c>
      <c r="AL439" s="11" t="s">
        <v>467</v>
      </c>
      <c r="AM439" s="11" t="s">
        <v>128</v>
      </c>
      <c r="AN439" s="11">
        <v>32904</v>
      </c>
    </row>
    <row r="440" spans="1:40" ht="18" customHeight="1" x14ac:dyDescent="0.2">
      <c r="A440" s="11">
        <v>1054</v>
      </c>
      <c r="B440" s="11" t="s">
        <v>104</v>
      </c>
      <c r="C440" s="11" t="s">
        <v>53</v>
      </c>
      <c r="D440" s="11" t="s">
        <v>48</v>
      </c>
      <c r="E440" s="55">
        <v>12</v>
      </c>
      <c r="F440" s="61"/>
      <c r="G440" s="61">
        <v>1</v>
      </c>
      <c r="H440" s="61"/>
      <c r="I440" s="61"/>
      <c r="J440" s="61"/>
      <c r="K440" s="61"/>
      <c r="L440" s="61">
        <v>1</v>
      </c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70">
        <f>SUM(projectList[[#This Row],[1]:[31]])</f>
        <v>2</v>
      </c>
      <c r="AL440" s="11" t="s">
        <v>467</v>
      </c>
      <c r="AM440" s="11" t="s">
        <v>128</v>
      </c>
      <c r="AN440" s="11">
        <v>32904</v>
      </c>
    </row>
    <row r="441" spans="1:40" ht="18" customHeight="1" x14ac:dyDescent="0.2">
      <c r="A441" s="11">
        <v>10143</v>
      </c>
      <c r="B441" s="11" t="s">
        <v>21</v>
      </c>
      <c r="C441" s="11" t="s">
        <v>53</v>
      </c>
      <c r="D441" s="11" t="s">
        <v>48</v>
      </c>
      <c r="E441" s="55">
        <v>12</v>
      </c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70">
        <f>SUM(projectList[[#This Row],[1]:[31]])</f>
        <v>0</v>
      </c>
      <c r="AL441" s="11" t="s">
        <v>467</v>
      </c>
      <c r="AM441" s="11" t="s">
        <v>128</v>
      </c>
      <c r="AN441" s="11">
        <v>32904</v>
      </c>
    </row>
    <row r="442" spans="1:40" ht="18" customHeight="1" x14ac:dyDescent="0.2">
      <c r="A442" s="11">
        <v>1010</v>
      </c>
      <c r="B442" s="11" t="s">
        <v>104</v>
      </c>
      <c r="C442" s="11" t="s">
        <v>53</v>
      </c>
      <c r="D442" s="11" t="s">
        <v>105</v>
      </c>
      <c r="E442" s="55">
        <v>12</v>
      </c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  <c r="AK442" s="70">
        <f>SUM(projectList[[#This Row],[1]:[31]])</f>
        <v>0</v>
      </c>
      <c r="AL442" s="11" t="s">
        <v>467</v>
      </c>
      <c r="AM442" s="11" t="s">
        <v>128</v>
      </c>
      <c r="AN442" s="11">
        <v>32904</v>
      </c>
    </row>
    <row r="443" spans="1:40" ht="18" customHeight="1" x14ac:dyDescent="0.2">
      <c r="A443" s="11" t="s">
        <v>468</v>
      </c>
      <c r="B443" s="11" t="s">
        <v>468</v>
      </c>
      <c r="C443" s="11" t="s">
        <v>468</v>
      </c>
      <c r="D443" s="11" t="s">
        <v>468</v>
      </c>
      <c r="E443" s="55">
        <v>0</v>
      </c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  <c r="AK443" s="70">
        <f>SUM(projectList[[#This Row],[1]:[31]])</f>
        <v>0</v>
      </c>
      <c r="AL443" s="11"/>
      <c r="AM443" s="11"/>
      <c r="AN443" s="11"/>
    </row>
    <row r="444" spans="1:40" ht="18" customHeight="1" x14ac:dyDescent="0.2">
      <c r="A444" s="12">
        <v>3040</v>
      </c>
      <c r="B444" s="12" t="s">
        <v>43</v>
      </c>
      <c r="C444" s="12" t="s">
        <v>469</v>
      </c>
      <c r="D444" s="12" t="s">
        <v>218</v>
      </c>
      <c r="E444" s="55">
        <v>13.75</v>
      </c>
      <c r="F444" s="61">
        <v>12</v>
      </c>
      <c r="G444" s="61">
        <v>12</v>
      </c>
      <c r="H444" s="61">
        <v>12</v>
      </c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  <c r="AK444" s="70">
        <f>SUM(projectList[[#This Row],[1]:[31]])</f>
        <v>36</v>
      </c>
      <c r="AL444" s="11" t="s">
        <v>470</v>
      </c>
      <c r="AM444" s="11" t="s">
        <v>471</v>
      </c>
      <c r="AN444" s="11">
        <v>34275</v>
      </c>
    </row>
    <row r="445" spans="1:40" ht="18" customHeight="1" x14ac:dyDescent="0.2">
      <c r="A445" s="12">
        <v>10365</v>
      </c>
      <c r="B445" s="12" t="s">
        <v>221</v>
      </c>
      <c r="C445" s="12" t="s">
        <v>469</v>
      </c>
      <c r="D445" s="12" t="s">
        <v>218</v>
      </c>
      <c r="E445" s="55">
        <v>13.75</v>
      </c>
      <c r="F445" s="61"/>
      <c r="G445" s="61"/>
      <c r="H445" s="61"/>
      <c r="I445" s="61"/>
      <c r="J445" s="61"/>
      <c r="K445" s="61">
        <v>11</v>
      </c>
      <c r="L445" s="61">
        <v>4</v>
      </c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70">
        <f>SUM(projectList[[#This Row],[1]:[31]])</f>
        <v>15</v>
      </c>
      <c r="AL445" s="11" t="s">
        <v>470</v>
      </c>
      <c r="AM445" s="11" t="s">
        <v>471</v>
      </c>
      <c r="AN445" s="11">
        <v>34275</v>
      </c>
    </row>
    <row r="446" spans="1:40" ht="18" customHeight="1" x14ac:dyDescent="0.2">
      <c r="A446" s="11" t="s">
        <v>472</v>
      </c>
      <c r="B446" s="11" t="s">
        <v>255</v>
      </c>
      <c r="C446" s="11" t="s">
        <v>469</v>
      </c>
      <c r="D446" s="11" t="s">
        <v>116</v>
      </c>
      <c r="E446" s="55">
        <v>4.0999999999999996</v>
      </c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70">
        <f>SUM(projectList[[#This Row],[1]:[31]])</f>
        <v>0</v>
      </c>
      <c r="AL446" s="11" t="s">
        <v>470</v>
      </c>
      <c r="AM446" s="11" t="s">
        <v>471</v>
      </c>
      <c r="AN446" s="11">
        <v>34275</v>
      </c>
    </row>
    <row r="447" spans="1:40" ht="18" customHeight="1" x14ac:dyDescent="0.2">
      <c r="A447" s="12">
        <v>3041</v>
      </c>
      <c r="B447" s="12" t="s">
        <v>43</v>
      </c>
      <c r="C447" s="12" t="s">
        <v>469</v>
      </c>
      <c r="D447" s="12" t="s">
        <v>224</v>
      </c>
      <c r="E447" s="55">
        <v>13.75</v>
      </c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70">
        <f>SUM(projectList[[#This Row],[1]:[31]])</f>
        <v>0</v>
      </c>
      <c r="AL447" s="11" t="s">
        <v>470</v>
      </c>
      <c r="AM447" s="11" t="s">
        <v>471</v>
      </c>
      <c r="AN447" s="11">
        <v>34275</v>
      </c>
    </row>
    <row r="448" spans="1:40" ht="18" customHeight="1" x14ac:dyDescent="0.2">
      <c r="A448" s="12">
        <v>10366</v>
      </c>
      <c r="B448" s="12" t="s">
        <v>221</v>
      </c>
      <c r="C448" s="12" t="s">
        <v>469</v>
      </c>
      <c r="D448" s="12" t="s">
        <v>473</v>
      </c>
      <c r="E448" s="55">
        <v>13.75</v>
      </c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70">
        <f>SUM(projectList[[#This Row],[1]:[31]])</f>
        <v>0</v>
      </c>
      <c r="AL448" s="11" t="s">
        <v>470</v>
      </c>
      <c r="AM448" s="11" t="s">
        <v>471</v>
      </c>
      <c r="AN448" s="11">
        <v>34275</v>
      </c>
    </row>
    <row r="449" spans="1:40" ht="18" customHeight="1" x14ac:dyDescent="0.2">
      <c r="A449" s="11" t="s">
        <v>474</v>
      </c>
      <c r="B449" s="11" t="s">
        <v>223</v>
      </c>
      <c r="C449" s="11" t="s">
        <v>469</v>
      </c>
      <c r="D449" s="11" t="s">
        <v>160</v>
      </c>
      <c r="E449" s="55">
        <v>4.0999999999999996</v>
      </c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70">
        <f>SUM(projectList[[#This Row],[1]:[31]])</f>
        <v>0</v>
      </c>
      <c r="AL449" s="11" t="s">
        <v>470</v>
      </c>
      <c r="AM449" s="11" t="s">
        <v>471</v>
      </c>
      <c r="AN449" s="11">
        <v>34275</v>
      </c>
    </row>
    <row r="450" spans="1:40" ht="18" customHeight="1" x14ac:dyDescent="0.2">
      <c r="A450" s="12">
        <v>3044</v>
      </c>
      <c r="B450" s="12" t="s">
        <v>255</v>
      </c>
      <c r="C450" s="12" t="s">
        <v>469</v>
      </c>
      <c r="D450" s="12" t="s">
        <v>319</v>
      </c>
      <c r="E450" s="58">
        <v>13.75</v>
      </c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70">
        <f>SUM(projectList[[#This Row],[1]:[31]])</f>
        <v>0</v>
      </c>
      <c r="AL450" s="11" t="s">
        <v>470</v>
      </c>
      <c r="AM450" s="11" t="s">
        <v>471</v>
      </c>
      <c r="AN450" s="11">
        <v>34275</v>
      </c>
    </row>
    <row r="451" spans="1:40" ht="18" customHeight="1" x14ac:dyDescent="0.2">
      <c r="A451" s="12">
        <v>10350</v>
      </c>
      <c r="B451" s="12" t="s">
        <v>320</v>
      </c>
      <c r="C451" s="12" t="s">
        <v>469</v>
      </c>
      <c r="D451" s="12" t="s">
        <v>319</v>
      </c>
      <c r="E451" s="58">
        <v>13.5</v>
      </c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70">
        <f>SUM(projectList[[#This Row],[1]:[31]])</f>
        <v>0</v>
      </c>
      <c r="AL451" s="11" t="s">
        <v>470</v>
      </c>
      <c r="AM451" s="11" t="s">
        <v>471</v>
      </c>
      <c r="AN451" s="11">
        <v>34275</v>
      </c>
    </row>
    <row r="452" spans="1:40" ht="18" customHeight="1" x14ac:dyDescent="0.2">
      <c r="A452" s="12">
        <v>3042</v>
      </c>
      <c r="B452" s="12" t="s">
        <v>43</v>
      </c>
      <c r="C452" s="12" t="s">
        <v>469</v>
      </c>
      <c r="D452" s="12" t="s">
        <v>29</v>
      </c>
      <c r="E452" s="55">
        <v>13.75</v>
      </c>
      <c r="F452" s="61">
        <v>12</v>
      </c>
      <c r="G452" s="61">
        <v>12</v>
      </c>
      <c r="H452" s="61">
        <v>12</v>
      </c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70">
        <f>SUM(projectList[[#This Row],[1]:[31]])</f>
        <v>36</v>
      </c>
      <c r="AL452" s="11" t="s">
        <v>470</v>
      </c>
      <c r="AM452" s="11" t="s">
        <v>471</v>
      </c>
      <c r="AN452" s="11">
        <v>34275</v>
      </c>
    </row>
    <row r="453" spans="1:40" ht="18" customHeight="1" x14ac:dyDescent="0.2">
      <c r="A453" s="12">
        <v>10367</v>
      </c>
      <c r="B453" s="12" t="s">
        <v>221</v>
      </c>
      <c r="C453" s="12" t="s">
        <v>469</v>
      </c>
      <c r="D453" s="12" t="s">
        <v>29</v>
      </c>
      <c r="E453" s="58">
        <v>13.75</v>
      </c>
      <c r="F453" s="61"/>
      <c r="G453" s="61"/>
      <c r="H453" s="61"/>
      <c r="I453" s="61"/>
      <c r="J453" s="61"/>
      <c r="K453" s="61">
        <v>11</v>
      </c>
      <c r="L453" s="61">
        <v>5</v>
      </c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70">
        <f>SUM(projectList[[#This Row],[1]:[31]])</f>
        <v>16</v>
      </c>
      <c r="AL453" s="11" t="s">
        <v>470</v>
      </c>
      <c r="AM453" s="11" t="s">
        <v>471</v>
      </c>
      <c r="AN453" s="11">
        <v>34275</v>
      </c>
    </row>
    <row r="454" spans="1:40" ht="18" customHeight="1" x14ac:dyDescent="0.2">
      <c r="A454" s="12">
        <v>10345</v>
      </c>
      <c r="B454" s="12" t="s">
        <v>46</v>
      </c>
      <c r="C454" s="12" t="s">
        <v>469</v>
      </c>
      <c r="D454" s="12" t="s">
        <v>23</v>
      </c>
      <c r="E454" s="57">
        <v>30</v>
      </c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70">
        <f>SUM(projectList[[#This Row],[1]:[31]])</f>
        <v>0</v>
      </c>
      <c r="AL454" s="11" t="s">
        <v>470</v>
      </c>
      <c r="AM454" s="11" t="s">
        <v>471</v>
      </c>
      <c r="AN454" s="11">
        <v>34275</v>
      </c>
    </row>
    <row r="455" spans="1:40" ht="18" customHeight="1" x14ac:dyDescent="0.2">
      <c r="A455" s="12">
        <v>3043</v>
      </c>
      <c r="B455" s="12" t="s">
        <v>255</v>
      </c>
      <c r="C455" s="12" t="s">
        <v>469</v>
      </c>
      <c r="D455" s="12" t="s">
        <v>33</v>
      </c>
      <c r="E455" s="55">
        <v>13.5</v>
      </c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70">
        <f>SUM(projectList[[#This Row],[1]:[31]])</f>
        <v>0</v>
      </c>
      <c r="AL455" s="11" t="s">
        <v>470</v>
      </c>
      <c r="AM455" s="11" t="s">
        <v>471</v>
      </c>
      <c r="AN455" s="11">
        <v>34275</v>
      </c>
    </row>
    <row r="456" spans="1:40" ht="18" customHeight="1" x14ac:dyDescent="0.2">
      <c r="A456" s="11">
        <v>9992</v>
      </c>
      <c r="B456" s="11" t="s">
        <v>21</v>
      </c>
      <c r="C456" s="11" t="s">
        <v>475</v>
      </c>
      <c r="D456" s="11" t="s">
        <v>125</v>
      </c>
      <c r="E456" s="55">
        <v>14.5</v>
      </c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70">
        <f>SUM(projectList[[#This Row],[1]:[31]])</f>
        <v>0</v>
      </c>
      <c r="AL456" s="11" t="s">
        <v>476</v>
      </c>
      <c r="AM456" s="11" t="s">
        <v>244</v>
      </c>
      <c r="AN456" s="11">
        <v>32967</v>
      </c>
    </row>
    <row r="457" spans="1:40" ht="18" customHeight="1" x14ac:dyDescent="0.2">
      <c r="A457" s="12">
        <v>10319</v>
      </c>
      <c r="B457" s="12" t="s">
        <v>28</v>
      </c>
      <c r="C457" s="12" t="s">
        <v>477</v>
      </c>
      <c r="D457" s="12" t="s">
        <v>27</v>
      </c>
      <c r="E457" s="57">
        <v>5.9</v>
      </c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70">
        <f>SUM(projectList[[#This Row],[1]:[31]])</f>
        <v>0</v>
      </c>
      <c r="AL457" s="11" t="s">
        <v>478</v>
      </c>
      <c r="AM457" s="11" t="s">
        <v>479</v>
      </c>
      <c r="AN457" s="11">
        <v>34771</v>
      </c>
    </row>
    <row r="458" spans="1:40" ht="18" customHeight="1" x14ac:dyDescent="0.2">
      <c r="A458" s="11">
        <v>9821</v>
      </c>
      <c r="B458" s="11" t="s">
        <v>104</v>
      </c>
      <c r="C458" s="11" t="s">
        <v>480</v>
      </c>
      <c r="D458" s="11" t="s">
        <v>48</v>
      </c>
      <c r="E458" s="55">
        <v>15</v>
      </c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70">
        <f>SUM(projectList[[#This Row],[1]:[31]])</f>
        <v>0</v>
      </c>
      <c r="AL458" s="11" t="s">
        <v>481</v>
      </c>
      <c r="AM458" s="11" t="s">
        <v>153</v>
      </c>
      <c r="AN458" s="11">
        <v>32955</v>
      </c>
    </row>
    <row r="459" spans="1:40" ht="18" customHeight="1" x14ac:dyDescent="0.2">
      <c r="A459" s="11">
        <v>10205</v>
      </c>
      <c r="B459" s="11" t="s">
        <v>104</v>
      </c>
      <c r="C459" s="11" t="s">
        <v>482</v>
      </c>
      <c r="D459" s="11" t="s">
        <v>48</v>
      </c>
      <c r="E459" s="55">
        <v>6.67</v>
      </c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70">
        <f>SUM(projectList[[#This Row],[1]:[31]])</f>
        <v>0</v>
      </c>
      <c r="AL459" s="11"/>
      <c r="AM459" s="11"/>
      <c r="AN459" s="11">
        <v>32805</v>
      </c>
    </row>
    <row r="460" spans="1:40" ht="18" customHeight="1" x14ac:dyDescent="0.2">
      <c r="A460" s="11">
        <v>10216</v>
      </c>
      <c r="B460" s="11" t="s">
        <v>104</v>
      </c>
      <c r="C460" s="11" t="s">
        <v>483</v>
      </c>
      <c r="D460" s="11" t="s">
        <v>48</v>
      </c>
      <c r="E460" s="55">
        <v>9.33</v>
      </c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70">
        <f>SUM(projectList[[#This Row],[1]:[31]])</f>
        <v>0</v>
      </c>
      <c r="AL460" s="11"/>
      <c r="AM460" s="11"/>
      <c r="AN460" s="11">
        <v>32827</v>
      </c>
    </row>
    <row r="461" spans="1:40" ht="18" customHeight="1" x14ac:dyDescent="0.2">
      <c r="A461" s="11">
        <v>10217</v>
      </c>
      <c r="B461" s="11" t="s">
        <v>104</v>
      </c>
      <c r="C461" s="11" t="s">
        <v>484</v>
      </c>
      <c r="D461" s="11" t="s">
        <v>48</v>
      </c>
      <c r="E461" s="55">
        <v>12.44</v>
      </c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70">
        <f>SUM(projectList[[#This Row],[1]:[31]])</f>
        <v>0</v>
      </c>
      <c r="AL461" s="11"/>
      <c r="AM461" s="11"/>
      <c r="AN461" s="11"/>
    </row>
    <row r="462" spans="1:40" ht="18" customHeight="1" x14ac:dyDescent="0.2">
      <c r="A462" s="11">
        <v>10201</v>
      </c>
      <c r="B462" s="11" t="s">
        <v>104</v>
      </c>
      <c r="C462" s="11" t="s">
        <v>485</v>
      </c>
      <c r="D462" s="11" t="s">
        <v>48</v>
      </c>
      <c r="E462" s="55">
        <v>15.56</v>
      </c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70">
        <f>SUM(projectList[[#This Row],[1]:[31]])</f>
        <v>0</v>
      </c>
      <c r="AL462" s="11"/>
      <c r="AM462" s="11"/>
      <c r="AN462" s="11"/>
    </row>
    <row r="463" spans="1:40" ht="18" customHeight="1" x14ac:dyDescent="0.2">
      <c r="A463" s="11">
        <v>10430</v>
      </c>
      <c r="B463" s="11" t="s">
        <v>104</v>
      </c>
      <c r="C463" s="11" t="s">
        <v>486</v>
      </c>
      <c r="D463" s="11" t="s">
        <v>48</v>
      </c>
      <c r="E463" s="58">
        <v>18.559999999999999</v>
      </c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70">
        <f>SUM(projectList[[#This Row],[1]:[31]])</f>
        <v>0</v>
      </c>
      <c r="AL463" s="11"/>
      <c r="AM463" s="11"/>
      <c r="AN463" s="11"/>
    </row>
    <row r="464" spans="1:40" ht="18" customHeight="1" x14ac:dyDescent="0.2">
      <c r="A464" s="11" t="s">
        <v>487</v>
      </c>
      <c r="B464" s="11" t="s">
        <v>308</v>
      </c>
      <c r="C464" s="11" t="s">
        <v>54</v>
      </c>
      <c r="D464" s="11" t="s">
        <v>218</v>
      </c>
      <c r="E464" s="55">
        <v>9</v>
      </c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70">
        <f>SUM(projectList[[#This Row],[1]:[31]])</f>
        <v>0</v>
      </c>
      <c r="AL464" s="11" t="s">
        <v>488</v>
      </c>
      <c r="AM464" s="11" t="s">
        <v>258</v>
      </c>
      <c r="AN464" s="11">
        <v>34787</v>
      </c>
    </row>
    <row r="465" spans="1:40" ht="18" customHeight="1" x14ac:dyDescent="0.2">
      <c r="A465" s="11">
        <v>10427</v>
      </c>
      <c r="B465" s="11" t="s">
        <v>139</v>
      </c>
      <c r="C465" s="12" t="s">
        <v>54</v>
      </c>
      <c r="D465" s="11" t="s">
        <v>27</v>
      </c>
      <c r="E465" s="58">
        <v>13.5</v>
      </c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70">
        <f>SUM(projectList[[#This Row],[1]:[31]])</f>
        <v>0</v>
      </c>
      <c r="AL465" s="11" t="s">
        <v>488</v>
      </c>
      <c r="AM465" s="11" t="s">
        <v>258</v>
      </c>
      <c r="AN465" s="11">
        <v>34787</v>
      </c>
    </row>
    <row r="466" spans="1:40" ht="18" customHeight="1" x14ac:dyDescent="0.2">
      <c r="A466" s="12">
        <v>10283</v>
      </c>
      <c r="B466" s="11" t="s">
        <v>25</v>
      </c>
      <c r="C466" s="12" t="s">
        <v>54</v>
      </c>
      <c r="D466" s="11" t="s">
        <v>27</v>
      </c>
      <c r="E466" s="57">
        <v>9.5</v>
      </c>
      <c r="F466" s="62">
        <v>10</v>
      </c>
      <c r="G466" s="62">
        <v>8</v>
      </c>
      <c r="H466" s="62">
        <v>6</v>
      </c>
      <c r="I466" s="62"/>
      <c r="J466" s="62"/>
      <c r="K466" s="62">
        <v>8</v>
      </c>
      <c r="L466" s="62">
        <v>2</v>
      </c>
      <c r="M466" s="62"/>
      <c r="N466" s="62"/>
      <c r="O466" s="68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70">
        <f>SUM(projectList[[#This Row],[1]:[31]])</f>
        <v>34</v>
      </c>
      <c r="AL466" s="11" t="s">
        <v>488</v>
      </c>
      <c r="AM466" s="11" t="s">
        <v>258</v>
      </c>
      <c r="AN466" s="11">
        <v>34787</v>
      </c>
    </row>
    <row r="467" spans="1:40" ht="18" customHeight="1" x14ac:dyDescent="0.2">
      <c r="A467" s="11">
        <v>1113</v>
      </c>
      <c r="B467" s="11" t="s">
        <v>28</v>
      </c>
      <c r="C467" s="11" t="s">
        <v>54</v>
      </c>
      <c r="D467" s="11" t="s">
        <v>27</v>
      </c>
      <c r="E467" s="55">
        <v>11.5</v>
      </c>
      <c r="F467" s="61"/>
      <c r="G467" s="61"/>
      <c r="H467" s="61"/>
      <c r="I467" s="61"/>
      <c r="J467" s="61"/>
      <c r="K467" s="61"/>
      <c r="L467" s="61">
        <v>5</v>
      </c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70">
        <f>SUM(projectList[[#This Row],[1]:[31]])</f>
        <v>5</v>
      </c>
      <c r="AL467" s="11" t="s">
        <v>488</v>
      </c>
      <c r="AM467" s="11" t="s">
        <v>258</v>
      </c>
      <c r="AN467" s="11">
        <v>34787</v>
      </c>
    </row>
    <row r="468" spans="1:40" ht="18" customHeight="1" x14ac:dyDescent="0.2">
      <c r="A468" s="11" t="s">
        <v>489</v>
      </c>
      <c r="B468" s="11" t="s">
        <v>137</v>
      </c>
      <c r="C468" s="11" t="s">
        <v>54</v>
      </c>
      <c r="D468" s="11" t="s">
        <v>490</v>
      </c>
      <c r="E468" s="55">
        <v>10</v>
      </c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70">
        <f>SUM(projectList[[#This Row],[1]:[31]])</f>
        <v>0</v>
      </c>
      <c r="AL468" s="11" t="s">
        <v>488</v>
      </c>
      <c r="AM468" s="11" t="s">
        <v>258</v>
      </c>
      <c r="AN468" s="11">
        <v>34787</v>
      </c>
    </row>
    <row r="469" spans="1:40" ht="18" customHeight="1" x14ac:dyDescent="0.2">
      <c r="A469" s="11">
        <v>1197</v>
      </c>
      <c r="B469" s="11" t="s">
        <v>28</v>
      </c>
      <c r="C469" s="11" t="s">
        <v>54</v>
      </c>
      <c r="D469" s="11" t="s">
        <v>160</v>
      </c>
      <c r="E469" s="55">
        <v>11.5</v>
      </c>
      <c r="F469" s="61">
        <v>6</v>
      </c>
      <c r="G469" s="61">
        <v>2</v>
      </c>
      <c r="H469" s="61">
        <v>2</v>
      </c>
      <c r="I469" s="61"/>
      <c r="J469" s="61"/>
      <c r="K469" s="61">
        <v>4</v>
      </c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70">
        <f>SUM(projectList[[#This Row],[1]:[31]])</f>
        <v>14</v>
      </c>
      <c r="AL469" s="11" t="s">
        <v>488</v>
      </c>
      <c r="AM469" s="11" t="s">
        <v>258</v>
      </c>
      <c r="AN469" s="11">
        <v>34787</v>
      </c>
    </row>
    <row r="470" spans="1:40" ht="18" customHeight="1" x14ac:dyDescent="0.2">
      <c r="A470" s="11">
        <v>9999</v>
      </c>
      <c r="B470" s="8" t="s">
        <v>115</v>
      </c>
      <c r="C470" s="11" t="s">
        <v>54</v>
      </c>
      <c r="D470" s="11" t="s">
        <v>491</v>
      </c>
      <c r="E470" s="55">
        <v>9.18</v>
      </c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70">
        <f>SUM(projectList[[#This Row],[1]:[31]])</f>
        <v>0</v>
      </c>
      <c r="AL470" s="11" t="s">
        <v>488</v>
      </c>
      <c r="AM470" s="11" t="s">
        <v>258</v>
      </c>
      <c r="AN470" s="11">
        <v>34787</v>
      </c>
    </row>
    <row r="471" spans="1:40" ht="18" customHeight="1" x14ac:dyDescent="0.2">
      <c r="A471" s="11">
        <v>10228</v>
      </c>
      <c r="B471" s="11" t="s">
        <v>492</v>
      </c>
      <c r="C471" s="11" t="s">
        <v>54</v>
      </c>
      <c r="D471" s="11" t="s">
        <v>493</v>
      </c>
      <c r="E471" s="55">
        <v>9.23</v>
      </c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70">
        <f>SUM(projectList[[#This Row],[1]:[31]])</f>
        <v>0</v>
      </c>
      <c r="AL471" s="11" t="s">
        <v>488</v>
      </c>
      <c r="AM471" s="11" t="s">
        <v>258</v>
      </c>
      <c r="AN471" s="11">
        <v>34787</v>
      </c>
    </row>
    <row r="472" spans="1:40" ht="18" customHeight="1" x14ac:dyDescent="0.2">
      <c r="A472" s="11">
        <v>10121</v>
      </c>
      <c r="B472" s="11" t="s">
        <v>115</v>
      </c>
      <c r="C472" s="11" t="s">
        <v>54</v>
      </c>
      <c r="D472" s="11" t="s">
        <v>435</v>
      </c>
      <c r="E472" s="55">
        <v>12.5</v>
      </c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70">
        <f>SUM(projectList[[#This Row],[1]:[31]])</f>
        <v>0</v>
      </c>
      <c r="AL472" s="11" t="s">
        <v>488</v>
      </c>
      <c r="AM472" s="11" t="s">
        <v>258</v>
      </c>
      <c r="AN472" s="11">
        <v>34787</v>
      </c>
    </row>
    <row r="473" spans="1:40" ht="18" customHeight="1" x14ac:dyDescent="0.2">
      <c r="A473" s="12">
        <v>10467</v>
      </c>
      <c r="B473" s="12" t="s">
        <v>418</v>
      </c>
      <c r="C473" s="12" t="s">
        <v>54</v>
      </c>
      <c r="D473" s="12" t="s">
        <v>319</v>
      </c>
      <c r="E473" s="57">
        <v>6.5</v>
      </c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70">
        <f>SUM(projectList[[#This Row],[1]:[31]])</f>
        <v>0</v>
      </c>
      <c r="AL473" s="11" t="s">
        <v>488</v>
      </c>
      <c r="AM473" s="11" t="s">
        <v>258</v>
      </c>
      <c r="AN473" s="11">
        <v>33837</v>
      </c>
    </row>
    <row r="474" spans="1:40" ht="18" customHeight="1" x14ac:dyDescent="0.2">
      <c r="A474" s="11" t="s">
        <v>494</v>
      </c>
      <c r="B474" s="11" t="s">
        <v>21</v>
      </c>
      <c r="C474" s="11" t="s">
        <v>54</v>
      </c>
      <c r="D474" s="11" t="s">
        <v>23</v>
      </c>
      <c r="E474" s="55">
        <v>5.5</v>
      </c>
      <c r="F474" s="61">
        <v>10</v>
      </c>
      <c r="G474" s="61">
        <v>15</v>
      </c>
      <c r="H474" s="61">
        <v>12</v>
      </c>
      <c r="I474" s="61"/>
      <c r="J474" s="61"/>
      <c r="K474" s="61">
        <v>8</v>
      </c>
      <c r="L474" s="61">
        <v>15</v>
      </c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70">
        <f>SUM(projectList[[#This Row],[1]:[31]])</f>
        <v>60</v>
      </c>
      <c r="AL474" s="11" t="s">
        <v>488</v>
      </c>
      <c r="AM474" s="11" t="s">
        <v>258</v>
      </c>
      <c r="AN474" s="11">
        <v>34787</v>
      </c>
    </row>
    <row r="475" spans="1:40" ht="18" customHeight="1" x14ac:dyDescent="0.2">
      <c r="A475" s="11" t="s">
        <v>495</v>
      </c>
      <c r="B475" s="11" t="s">
        <v>21</v>
      </c>
      <c r="C475" s="11" t="s">
        <v>54</v>
      </c>
      <c r="D475" s="11" t="s">
        <v>33</v>
      </c>
      <c r="E475" s="55">
        <v>5.5</v>
      </c>
      <c r="F475" s="61"/>
      <c r="G475" s="61"/>
      <c r="H475" s="61"/>
      <c r="I475" s="61"/>
      <c r="J475" s="61"/>
      <c r="K475" s="61">
        <v>2</v>
      </c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70">
        <f>SUM(projectList[[#This Row],[1]:[31]])</f>
        <v>2</v>
      </c>
      <c r="AL475" s="11" t="s">
        <v>488</v>
      </c>
      <c r="AM475" s="11" t="s">
        <v>258</v>
      </c>
      <c r="AN475" s="11">
        <v>34787</v>
      </c>
    </row>
    <row r="476" spans="1:40" ht="18" customHeight="1" x14ac:dyDescent="0.2">
      <c r="A476" s="11">
        <v>1024</v>
      </c>
      <c r="B476" s="11" t="s">
        <v>104</v>
      </c>
      <c r="C476" s="11" t="s">
        <v>54</v>
      </c>
      <c r="D476" s="11" t="s">
        <v>496</v>
      </c>
      <c r="E476" s="55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70">
        <f>SUM(projectList[[#This Row],[1]:[31]])</f>
        <v>0</v>
      </c>
      <c r="AL476" s="11" t="s">
        <v>488</v>
      </c>
      <c r="AM476" s="11" t="s">
        <v>258</v>
      </c>
      <c r="AN476" s="11">
        <v>34787</v>
      </c>
    </row>
    <row r="477" spans="1:40" ht="18" customHeight="1" x14ac:dyDescent="0.2">
      <c r="A477" s="12">
        <v>10048</v>
      </c>
      <c r="B477" s="12" t="s">
        <v>497</v>
      </c>
      <c r="C477" s="12" t="s">
        <v>54</v>
      </c>
      <c r="D477" s="12" t="s">
        <v>498</v>
      </c>
      <c r="E477" s="56">
        <v>9.5</v>
      </c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70">
        <f>SUM(projectList[[#This Row],[1]:[31]])</f>
        <v>0</v>
      </c>
      <c r="AL477" s="11" t="s">
        <v>488</v>
      </c>
      <c r="AM477" s="11" t="s">
        <v>258</v>
      </c>
      <c r="AN477" s="11">
        <v>33837</v>
      </c>
    </row>
    <row r="478" spans="1:40" ht="18" customHeight="1" x14ac:dyDescent="0.2">
      <c r="A478" s="11">
        <v>10433</v>
      </c>
      <c r="B478" s="12" t="s">
        <v>119</v>
      </c>
      <c r="C478" s="12" t="s">
        <v>499</v>
      </c>
      <c r="D478" s="12" t="s">
        <v>27</v>
      </c>
      <c r="E478" s="58">
        <v>7.6</v>
      </c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70">
        <f>SUM(projectList[[#This Row],[1]:[31]])</f>
        <v>0</v>
      </c>
      <c r="AL478" s="11" t="s">
        <v>500</v>
      </c>
      <c r="AM478" s="11" t="s">
        <v>501</v>
      </c>
      <c r="AN478" s="11">
        <v>33542</v>
      </c>
    </row>
    <row r="479" spans="1:40" ht="18" customHeight="1" x14ac:dyDescent="0.2">
      <c r="A479" s="12">
        <v>10334</v>
      </c>
      <c r="B479" s="12" t="s">
        <v>120</v>
      </c>
      <c r="C479" s="12" t="s">
        <v>499</v>
      </c>
      <c r="D479" s="12" t="s">
        <v>27</v>
      </c>
      <c r="E479" s="57">
        <v>8</v>
      </c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70">
        <f>SUM(projectList[[#This Row],[1]:[31]])</f>
        <v>0</v>
      </c>
      <c r="AL479" s="11" t="s">
        <v>500</v>
      </c>
      <c r="AM479" s="11" t="s">
        <v>501</v>
      </c>
      <c r="AN479" s="11">
        <v>33542</v>
      </c>
    </row>
    <row r="480" spans="1:40" ht="18" customHeight="1" x14ac:dyDescent="0.2">
      <c r="A480" s="11">
        <v>10348</v>
      </c>
      <c r="B480" s="11" t="s">
        <v>145</v>
      </c>
      <c r="C480" s="11" t="s">
        <v>499</v>
      </c>
      <c r="D480" s="11" t="s">
        <v>27</v>
      </c>
      <c r="E480" s="58">
        <v>5</v>
      </c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70">
        <f>SUM(projectList[[#This Row],[1]:[31]])</f>
        <v>0</v>
      </c>
      <c r="AL480" s="11" t="s">
        <v>500</v>
      </c>
      <c r="AM480" s="11" t="s">
        <v>501</v>
      </c>
      <c r="AN480" s="11">
        <v>33542</v>
      </c>
    </row>
    <row r="481" spans="1:40" ht="18" customHeight="1" x14ac:dyDescent="0.2">
      <c r="A481" s="11" t="s">
        <v>502</v>
      </c>
      <c r="B481" s="11" t="s">
        <v>137</v>
      </c>
      <c r="C481" s="11" t="s">
        <v>499</v>
      </c>
      <c r="D481" s="11" t="s">
        <v>27</v>
      </c>
      <c r="E481" s="55">
        <v>7.4</v>
      </c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70">
        <f>SUM(projectList[[#This Row],[1]:[31]])</f>
        <v>0</v>
      </c>
      <c r="AL481" s="11" t="s">
        <v>500</v>
      </c>
      <c r="AM481" s="11" t="s">
        <v>501</v>
      </c>
      <c r="AN481" s="11">
        <v>33542</v>
      </c>
    </row>
    <row r="482" spans="1:40" ht="18" customHeight="1" x14ac:dyDescent="0.2">
      <c r="A482" s="11">
        <v>10390</v>
      </c>
      <c r="B482" s="11" t="s">
        <v>115</v>
      </c>
      <c r="C482" s="11" t="s">
        <v>499</v>
      </c>
      <c r="D482" s="11" t="s">
        <v>27</v>
      </c>
      <c r="E482" s="58">
        <v>9</v>
      </c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70">
        <f>SUM(projectList[[#This Row],[1]:[31]])</f>
        <v>0</v>
      </c>
      <c r="AL482" s="11" t="s">
        <v>500</v>
      </c>
      <c r="AM482" s="11" t="s">
        <v>501</v>
      </c>
      <c r="AN482" s="11">
        <v>33542</v>
      </c>
    </row>
    <row r="483" spans="1:40" ht="18" customHeight="1" x14ac:dyDescent="0.2">
      <c r="A483" s="11">
        <v>10424</v>
      </c>
      <c r="B483" s="11" t="s">
        <v>28</v>
      </c>
      <c r="C483" s="11" t="s">
        <v>499</v>
      </c>
      <c r="D483" s="12" t="s">
        <v>27</v>
      </c>
      <c r="E483" s="58">
        <v>26</v>
      </c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70">
        <f>SUM(projectList[[#This Row],[1]:[31]])</f>
        <v>0</v>
      </c>
      <c r="AL483" s="11"/>
      <c r="AM483" s="11" t="s">
        <v>501</v>
      </c>
      <c r="AN483" s="11">
        <v>33542</v>
      </c>
    </row>
    <row r="484" spans="1:40" ht="18" customHeight="1" x14ac:dyDescent="0.2">
      <c r="A484" s="12">
        <v>10338</v>
      </c>
      <c r="B484" s="12" t="s">
        <v>120</v>
      </c>
      <c r="C484" s="12" t="s">
        <v>499</v>
      </c>
      <c r="D484" s="12" t="s">
        <v>31</v>
      </c>
      <c r="E484" s="57">
        <v>8</v>
      </c>
      <c r="F484" s="61"/>
      <c r="G484" s="61"/>
      <c r="H484" s="61"/>
      <c r="I484" s="61"/>
      <c r="J484" s="61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70">
        <f>SUM(projectList[[#This Row],[1]:[31]])</f>
        <v>0</v>
      </c>
      <c r="AL484" s="11" t="s">
        <v>500</v>
      </c>
      <c r="AM484" s="11" t="s">
        <v>501</v>
      </c>
      <c r="AN484" s="11">
        <v>33542</v>
      </c>
    </row>
    <row r="485" spans="1:40" ht="18" customHeight="1" x14ac:dyDescent="0.2">
      <c r="A485" s="12">
        <v>10299</v>
      </c>
      <c r="B485" s="12" t="s">
        <v>123</v>
      </c>
      <c r="C485" s="12" t="s">
        <v>499</v>
      </c>
      <c r="D485" s="12" t="s">
        <v>23</v>
      </c>
      <c r="E485" s="57">
        <v>6.5</v>
      </c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70">
        <f>SUM(projectList[[#This Row],[1]:[31]])</f>
        <v>0</v>
      </c>
      <c r="AL485" s="11" t="s">
        <v>500</v>
      </c>
      <c r="AM485" s="11" t="s">
        <v>501</v>
      </c>
      <c r="AN485" s="11">
        <v>33542</v>
      </c>
    </row>
    <row r="486" spans="1:40" ht="18" customHeight="1" x14ac:dyDescent="0.2">
      <c r="A486" s="12">
        <v>10358</v>
      </c>
      <c r="B486" s="12" t="s">
        <v>370</v>
      </c>
      <c r="C486" s="12" t="s">
        <v>499</v>
      </c>
      <c r="D486" s="12" t="s">
        <v>23</v>
      </c>
      <c r="E486" s="57">
        <v>7.5</v>
      </c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70">
        <f>SUM(projectList[[#This Row],[1]:[31]])</f>
        <v>0</v>
      </c>
      <c r="AL486" s="11" t="s">
        <v>500</v>
      </c>
      <c r="AM486" s="11" t="s">
        <v>501</v>
      </c>
      <c r="AN486" s="11">
        <v>33542</v>
      </c>
    </row>
    <row r="487" spans="1:40" ht="15" x14ac:dyDescent="0.2">
      <c r="A487" s="12">
        <v>10333</v>
      </c>
      <c r="B487" s="12" t="s">
        <v>21</v>
      </c>
      <c r="C487" s="12" t="s">
        <v>499</v>
      </c>
      <c r="D487" s="12" t="s">
        <v>33</v>
      </c>
      <c r="E487" s="56">
        <v>7</v>
      </c>
      <c r="F487" s="63"/>
      <c r="G487" s="63"/>
      <c r="H487" s="63"/>
      <c r="I487" s="63"/>
      <c r="J487" s="63"/>
      <c r="K487" s="63">
        <v>1</v>
      </c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71">
        <f>SUM(projectList[[#This Row],[1]:[31]])</f>
        <v>1</v>
      </c>
      <c r="AL487" s="63" t="s">
        <v>500</v>
      </c>
      <c r="AM487" s="63" t="s">
        <v>501</v>
      </c>
      <c r="AN487" s="63">
        <v>33542</v>
      </c>
    </row>
    <row r="488" spans="1:40" ht="15" x14ac:dyDescent="0.2">
      <c r="A488" s="11" t="s">
        <v>503</v>
      </c>
      <c r="B488" s="11"/>
      <c r="C488" s="11"/>
      <c r="D488" s="11"/>
      <c r="E488" s="11"/>
      <c r="F488" s="61">
        <f t="shared" ref="F488:L488" si="0">SUBTOTAL(109,F2:F487)</f>
        <v>344</v>
      </c>
      <c r="G488" s="61">
        <f t="shared" si="0"/>
        <v>317</v>
      </c>
      <c r="H488" s="61">
        <f t="shared" si="0"/>
        <v>309</v>
      </c>
      <c r="I488" s="61">
        <f t="shared" si="0"/>
        <v>0</v>
      </c>
      <c r="J488" s="61">
        <f t="shared" si="0"/>
        <v>0</v>
      </c>
      <c r="K488" s="61">
        <f t="shared" si="0"/>
        <v>339</v>
      </c>
      <c r="L488" s="61">
        <f t="shared" si="0"/>
        <v>318</v>
      </c>
      <c r="M488" s="61"/>
      <c r="N488" s="61">
        <f t="shared" ref="N488:AK488" si="1">SUBTOTAL(109,N2:N487)</f>
        <v>0</v>
      </c>
      <c r="O488" s="61">
        <f t="shared" si="1"/>
        <v>0</v>
      </c>
      <c r="P488" s="61">
        <f t="shared" si="1"/>
        <v>0</v>
      </c>
      <c r="Q488" s="61">
        <f t="shared" si="1"/>
        <v>0</v>
      </c>
      <c r="R488" s="61">
        <f t="shared" si="1"/>
        <v>0</v>
      </c>
      <c r="S488" s="61">
        <f t="shared" si="1"/>
        <v>0</v>
      </c>
      <c r="T488" s="61">
        <f t="shared" si="1"/>
        <v>0</v>
      </c>
      <c r="U488" s="61">
        <f t="shared" si="1"/>
        <v>0</v>
      </c>
      <c r="V488" s="61">
        <f t="shared" si="1"/>
        <v>0</v>
      </c>
      <c r="W488" s="61">
        <f t="shared" si="1"/>
        <v>0</v>
      </c>
      <c r="X488" s="61">
        <f t="shared" si="1"/>
        <v>0</v>
      </c>
      <c r="Y488" s="61">
        <f t="shared" si="1"/>
        <v>0</v>
      </c>
      <c r="Z488" s="61">
        <f t="shared" si="1"/>
        <v>0</v>
      </c>
      <c r="AA488" s="61">
        <f t="shared" si="1"/>
        <v>0</v>
      </c>
      <c r="AB488" s="61">
        <f t="shared" si="1"/>
        <v>0</v>
      </c>
      <c r="AC488" s="61">
        <f t="shared" si="1"/>
        <v>0</v>
      </c>
      <c r="AD488" s="61">
        <f t="shared" si="1"/>
        <v>0</v>
      </c>
      <c r="AE488" s="61">
        <f t="shared" si="1"/>
        <v>0</v>
      </c>
      <c r="AF488" s="61">
        <f t="shared" si="1"/>
        <v>0</v>
      </c>
      <c r="AG488" s="61">
        <f t="shared" si="1"/>
        <v>0</v>
      </c>
      <c r="AH488" s="61">
        <f t="shared" si="1"/>
        <v>0</v>
      </c>
      <c r="AI488" s="61">
        <f t="shared" si="1"/>
        <v>0</v>
      </c>
      <c r="AJ488" s="61">
        <f t="shared" si="1"/>
        <v>0</v>
      </c>
      <c r="AK488" s="65">
        <f t="shared" si="1"/>
        <v>1643</v>
      </c>
      <c r="AL488" s="11"/>
      <c r="AM488" s="11"/>
      <c r="AN488" s="11"/>
    </row>
  </sheetData>
  <sheetProtection formatColumns="0" sort="0" autoFilter="0"/>
  <phoneticPr fontId="48" type="noConversion"/>
  <pageMargins left="0.7" right="0.7" top="0.75" bottom="0.75" header="0.3" footer="0.3"/>
  <pageSetup scale="24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70C0"/>
    <pageSetUpPr fitToPage="1"/>
  </sheetPr>
  <dimension ref="A1:K507"/>
  <sheetViews>
    <sheetView workbookViewId="0">
      <selection activeCell="A209" sqref="A209:K209"/>
    </sheetView>
    <sheetView tabSelected="1" workbookViewId="1">
      <selection activeCell="B2" sqref="B2"/>
    </sheetView>
  </sheetViews>
  <sheetFormatPr defaultColWidth="17.42578125" defaultRowHeight="18" customHeight="1" x14ac:dyDescent="0.2"/>
  <cols>
    <col min="1" max="1" width="12.42578125" style="13" bestFit="1" customWidth="1"/>
    <col min="2" max="2" width="43.85546875" style="13" bestFit="1" customWidth="1"/>
    <col min="3" max="3" width="49.42578125" customWidth="1"/>
    <col min="4" max="4" width="35.5703125" style="13" bestFit="1" customWidth="1"/>
    <col min="5" max="5" width="14.85546875" style="13" hidden="1" customWidth="1"/>
    <col min="6" max="6" width="16.85546875" style="13" bestFit="1" customWidth="1"/>
    <col min="7" max="7" width="19.42578125" style="13" bestFit="1" customWidth="1"/>
    <col min="8" max="8" width="15.5703125" style="13" customWidth="1"/>
    <col min="9" max="9" width="13.7109375" style="13" bestFit="1" customWidth="1"/>
    <col min="10" max="10" width="21.7109375" style="13" bestFit="1" customWidth="1"/>
    <col min="11" max="11" width="18.42578125" style="30" bestFit="1" customWidth="1"/>
    <col min="12" max="16384" width="17.42578125" style="13"/>
  </cols>
  <sheetData>
    <row r="1" spans="1:11" ht="18" customHeight="1" x14ac:dyDescent="0.2">
      <c r="A1" s="73"/>
      <c r="B1" s="65" t="str">
        <f ca="1">"Tomorrow's load Count: " &amp; SUM(F3:F488)</f>
        <v>Tomorrow's load Count: 16</v>
      </c>
      <c r="C1" s="65" t="str">
        <f ca="1">"Cocoa Agg load Count: " &amp; SUMIF($B:$B,"COCOA AGGREGATE",$F:$F) &amp; " - Remaining: " &amp; 53-SUMIF($B:$B,"COCOA AGGREGATE",$F:$F)</f>
        <v>Cocoa Agg load Count: 0 - Remaining: 53</v>
      </c>
      <c r="D1" s="73"/>
      <c r="E1" s="11" t="s">
        <v>504</v>
      </c>
      <c r="F1" s="11">
        <f ca="1">INDIRECT("'"&amp;DAY(Generic!$B$1)&amp;"'!K1")</f>
        <v>208</v>
      </c>
      <c r="G1" s="65" t="s">
        <v>505</v>
      </c>
      <c r="H1" s="31">
        <f ca="1">SUM(SUMIF($B:$B,"MELBOURNE TERMINAL",$J:$J),SUM(SUMIF($B:$B,"VULCAN - TAFT",$J:$J),SUMIF($B:$B,"EDGEWATER TERMINAL",$J:$J),SUMIF($B:$B,"COCOA AGGREGATE",$J:$J),SUMIF($B:$B,"CEMEX - CITY POINT",$J:$J),SUMIF($B:$B,"CY - DAVENPORT",$J:$J),SUMIF($B:$B,"NATIONAL GARDENS",$J:$J),SUMIF($B:$B,"MID COAST -6AGGREGATES",$J:$J)))</f>
        <v>2</v>
      </c>
      <c r="I1" s="74">
        <f ca="1">F2-H1</f>
        <v>102</v>
      </c>
      <c r="J1" s="73" t="s">
        <v>506</v>
      </c>
      <c r="K1" s="74">
        <f ca="1">SUM(I1:I2)</f>
        <v>192</v>
      </c>
    </row>
    <row r="2" spans="1:11" ht="18" customHeight="1" x14ac:dyDescent="0.2">
      <c r="A2" s="65" t="s">
        <v>507</v>
      </c>
      <c r="B2" s="75">
        <v>37</v>
      </c>
      <c r="C2" s="65" t="str">
        <f ca="1">"NT: " &amp; SUMIF($B:$B,"NATIONAL GARDENS",$F:$F)  &amp; " - Remaining: " &amp; B2 - (SUMIF($B:$B,"NATIONAL GARDENS",$F:$F))</f>
        <v>NT: 0 - Remaining: 37</v>
      </c>
      <c r="D2" s="11"/>
      <c r="E2" s="11" t="s">
        <v>508</v>
      </c>
      <c r="F2" s="76">
        <f ca="1">F1/2</f>
        <v>104</v>
      </c>
      <c r="G2" s="65" t="s">
        <v>509</v>
      </c>
      <c r="H2" s="31">
        <f ca="1">SUM(SUMIF($B:$B,"JAHNA - GREENBAY",$J:$J),SUMIF($B:$B,"JAHNA - CGA",$J:$J),SUMIF($B:$B,"CENTER SAND",$J:$J),SUMIF($B:$B,"Florida Rock - Astatula",$J:$J),SUMIF($B:$B,"JAHNA - INDEPENDENT",$J:$J))</f>
        <v>14</v>
      </c>
      <c r="I2" s="11">
        <f ca="1">F2-H2</f>
        <v>90</v>
      </c>
      <c r="J2" s="73" t="s">
        <v>510</v>
      </c>
      <c r="K2" s="106">
        <f ca="1">SUMIF($J$3:$J$488,"&gt;0")</f>
        <v>16</v>
      </c>
    </row>
    <row r="3" spans="1:11" ht="45.75" customHeight="1" x14ac:dyDescent="0.2">
      <c r="A3" s="17" t="s">
        <v>3</v>
      </c>
      <c r="B3" s="17" t="s">
        <v>4</v>
      </c>
      <c r="C3" s="17" t="s">
        <v>5</v>
      </c>
      <c r="D3" s="17" t="s">
        <v>10</v>
      </c>
      <c r="E3" s="39" t="s">
        <v>8</v>
      </c>
      <c r="F3" s="17" t="s">
        <v>511</v>
      </c>
      <c r="G3" s="17" t="s">
        <v>512</v>
      </c>
      <c r="H3" s="37" t="s">
        <v>513</v>
      </c>
      <c r="I3" s="17" t="s">
        <v>99</v>
      </c>
      <c r="J3" s="17" t="s">
        <v>514</v>
      </c>
      <c r="K3" s="17" t="s">
        <v>515</v>
      </c>
    </row>
    <row r="4" spans="1:11" ht="18" hidden="1" customHeight="1" x14ac:dyDescent="0.2">
      <c r="A4" s="13">
        <f>Projects!$A2</f>
        <v>10479</v>
      </c>
      <c r="B4" s="13" t="str">
        <f>VLOOKUP($A4,projectList[],2,0)</f>
        <v>JAHNA - GREENBAY</v>
      </c>
      <c r="C4" s="13" t="str">
        <f>VLOOKUP($A4,projectList[],3,0)</f>
        <v>AFI CONSTRUCTIONS - ZONE 1</v>
      </c>
      <c r="D4" s="13" t="str">
        <f>VLOOKUP($A4,projectList[],4,0)</f>
        <v>CONCRETE SAND</v>
      </c>
      <c r="E4" s="40">
        <f>VLOOKUP($A4,projectList[],5,0)</f>
        <v>6.67</v>
      </c>
      <c r="F4" s="13" cm="1">
        <f t="array" aca="1" ref="F4" ca="1">INDEX(Projects!F:AJ,MATCH($A4,Projects!A:A,0),DAY(Generic!$B$1))</f>
        <v>0</v>
      </c>
      <c r="G4" s="13">
        <f ca="1">COUNTIF(Data!$J:$J,$A4)</f>
        <v>0</v>
      </c>
      <c r="H4" s="29"/>
      <c r="I4" s="13">
        <f ca="1">IF(AND(orders_table[[#This Row],[LOADS ON BOARD]]="",orders_table[[#This Row],[MANUAL OVERWRITE]]=""),"",SUM(orders_table[[#This Row],[LOADS ON BOARD]],orders_table[[#This Row],[MANUAL OVERWRITE]]))</f>
        <v>0</v>
      </c>
      <c r="J4" s="30" t="str">
        <f t="shared" ref="J4:J5" ca="1" si="0">IF(OR(A4="CC",A4="Down",A4="Vaca",A4="Off",A4="Park"),"",IF(AND(F4=0,I4=0),"",-I4+F4))</f>
        <v/>
      </c>
      <c r="K4" s="13" t="str">
        <f t="shared" ref="K4:K5" ca="1" si="1">IF(OR(A4="CC",A4="Down",A4="Vaca",A4="Off",A4="Park"),"",IF(AND(F4=0,I4=0),"",IF(J4=0,"ALL COVERED",IF(J4&gt;0,"OPEN LOADS","OVER BOOKED"))))</f>
        <v/>
      </c>
    </row>
    <row r="5" spans="1:11" ht="18" hidden="1" customHeight="1" x14ac:dyDescent="0.2">
      <c r="A5" s="13">
        <f>Projects!$A3</f>
        <v>10475</v>
      </c>
      <c r="B5" s="13" t="str">
        <f>VLOOKUP($A5,projectList[],2,0)</f>
        <v>CENTER SAND</v>
      </c>
      <c r="C5" s="13" t="str">
        <f>VLOOKUP($A5,projectList[],3,0)</f>
        <v>AFI CONSTRUCTIONS - ZONE 1</v>
      </c>
      <c r="D5" s="13" t="str">
        <f>VLOOKUP($A5,projectList[],4,0)</f>
        <v>STUCCO SAND</v>
      </c>
      <c r="E5" s="40">
        <f>VLOOKUP($A5,projectList[],5,0)</f>
        <v>6.67</v>
      </c>
      <c r="F5" s="13" cm="1">
        <f t="array" aca="1" ref="F5" ca="1">INDEX(Projects!F:AJ,MATCH($A5,Projects!A:A,0),DAY(Generic!$B$1))</f>
        <v>0</v>
      </c>
      <c r="G5" s="13">
        <f ca="1">COUNTIF(Data!$J:$J,$A5)</f>
        <v>0</v>
      </c>
      <c r="H5" s="29"/>
      <c r="I5" s="13">
        <f ca="1">IF(AND(orders_table[[#This Row],[LOADS ON BOARD]]="",orders_table[[#This Row],[MANUAL OVERWRITE]]=""),"",SUM(orders_table[[#This Row],[LOADS ON BOARD]],orders_table[[#This Row],[MANUAL OVERWRITE]]))</f>
        <v>0</v>
      </c>
      <c r="J5" s="30" t="str">
        <f t="shared" ca="1" si="0"/>
        <v/>
      </c>
      <c r="K5" s="13" t="str">
        <f t="shared" ca="1" si="1"/>
        <v/>
      </c>
    </row>
    <row r="6" spans="1:11" ht="18" hidden="1" customHeight="1" x14ac:dyDescent="0.2">
      <c r="A6" s="13">
        <f>Projects!$A4</f>
        <v>10480</v>
      </c>
      <c r="B6" s="13" t="str">
        <f>VLOOKUP($A6,projectList[],2,0)</f>
        <v>JAHNA - GREENBAY</v>
      </c>
      <c r="C6" s="13" t="str">
        <f>VLOOKUP($A6,projectList[],3,0)</f>
        <v>AFI CONSTRUCTIONS - ZONE 2</v>
      </c>
      <c r="D6" s="13" t="str">
        <f>VLOOKUP($A6,projectList[],4,0)</f>
        <v>CONCRETE SAND</v>
      </c>
      <c r="E6" s="40">
        <f>VLOOKUP($A6,projectList[],5,0)</f>
        <v>9.33</v>
      </c>
      <c r="F6" s="13" cm="1">
        <f t="array" aca="1" ref="F6" ca="1">INDEX(Projects!F:AJ,MATCH($A6,Projects!A:A,0),DAY(Generic!$B$1))</f>
        <v>0</v>
      </c>
      <c r="G6" s="13">
        <f ca="1">COUNTIF(Data!$J:$J,$A6)</f>
        <v>0</v>
      </c>
      <c r="H6" s="29"/>
      <c r="I6" s="13">
        <f ca="1">IF(AND(orders_table[[#This Row],[LOADS ON BOARD]]="",orders_table[[#This Row],[MANUAL OVERWRITE]]=""),"",SUM(orders_table[[#This Row],[LOADS ON BOARD]],orders_table[[#This Row],[MANUAL OVERWRITE]]))</f>
        <v>0</v>
      </c>
      <c r="J6" s="30" t="str">
        <f t="shared" ref="J6:J32" ca="1" si="2">IF(OR(A6="CC",A6="Down",A6="Vaca",A6="Off",A6="Park"),"",IF(AND(F6=0,I6=0),"",-I6+F6))</f>
        <v/>
      </c>
      <c r="K6" s="13" t="str">
        <f t="shared" ref="K6:K32" ca="1" si="3">IF(OR(A6="CC",A6="Down",A6="Vaca",A6="Off",A6="Park"),"",IF(AND(F6=0,I6=0),"",IF(J6=0,"ALL COVERED",IF(J6&gt;0,"OPEN LOADS","OVER BOOKED"))))</f>
        <v/>
      </c>
    </row>
    <row r="7" spans="1:11" ht="18" hidden="1" customHeight="1" x14ac:dyDescent="0.2">
      <c r="A7" s="13">
        <f>Projects!$A5</f>
        <v>10474</v>
      </c>
      <c r="B7" s="13" t="str">
        <f>VLOOKUP($A7,projectList[],2,0)</f>
        <v>CENTER SAND</v>
      </c>
      <c r="C7" s="13" t="str">
        <f>VLOOKUP($A7,projectList[],3,0)</f>
        <v>AFI CONSTRUCTIONS - ZONE 2</v>
      </c>
      <c r="D7" s="13" t="str">
        <f>VLOOKUP($A7,projectList[],4,0)</f>
        <v>STUCCO SAND</v>
      </c>
      <c r="E7" s="40">
        <f>VLOOKUP($A7,projectList[],5,0)</f>
        <v>9.33</v>
      </c>
      <c r="F7" s="13" cm="1">
        <f t="array" aca="1" ref="F7" ca="1">INDEX(Projects!F:AJ,MATCH($A7,Projects!A:A,0),DAY(Generic!$B$1))</f>
        <v>0</v>
      </c>
      <c r="G7" s="13">
        <f ca="1">COUNTIF(Data!$J:$J,$A7)</f>
        <v>0</v>
      </c>
      <c r="H7" s="29"/>
      <c r="I7" s="13">
        <f ca="1">IF(AND(orders_table[[#This Row],[LOADS ON BOARD]]="",orders_table[[#This Row],[MANUAL OVERWRITE]]=""),"",SUM(orders_table[[#This Row],[LOADS ON BOARD]],orders_table[[#This Row],[MANUAL OVERWRITE]]))</f>
        <v>0</v>
      </c>
      <c r="J7" s="30" t="str">
        <f t="shared" ca="1" si="2"/>
        <v/>
      </c>
      <c r="K7" s="13" t="str">
        <f t="shared" ca="1" si="3"/>
        <v/>
      </c>
    </row>
    <row r="8" spans="1:11" ht="18" hidden="1" customHeight="1" x14ac:dyDescent="0.2">
      <c r="A8" s="13">
        <f>Projects!$A6</f>
        <v>10481</v>
      </c>
      <c r="B8" s="13" t="str">
        <f>VLOOKUP($A8,projectList[],2,0)</f>
        <v>JAHNA - GREENBAY</v>
      </c>
      <c r="C8" s="13" t="str">
        <f>VLOOKUP($A8,projectList[],3,0)</f>
        <v>AFI CONSTRUCTIONS - ZONE 3</v>
      </c>
      <c r="D8" s="13" t="str">
        <f>VLOOKUP($A8,projectList[],4,0)</f>
        <v>CONCRETE SAND</v>
      </c>
      <c r="E8" s="40">
        <f>VLOOKUP($A8,projectList[],5,0)</f>
        <v>12.44</v>
      </c>
      <c r="F8" s="13" cm="1">
        <f t="array" aca="1" ref="F8" ca="1">INDEX(Projects!F:AJ,MATCH($A8,Projects!A:A,0),DAY(Generic!$B$1))</f>
        <v>0</v>
      </c>
      <c r="G8" s="13">
        <f ca="1">COUNTIF(Data!$J:$J,$A8)</f>
        <v>0</v>
      </c>
      <c r="H8" s="29"/>
      <c r="I8" s="13">
        <f ca="1">IF(AND(orders_table[[#This Row],[LOADS ON BOARD]]="",orders_table[[#This Row],[MANUAL OVERWRITE]]=""),"",SUM(orders_table[[#This Row],[LOADS ON BOARD]],orders_table[[#This Row],[MANUAL OVERWRITE]]))</f>
        <v>0</v>
      </c>
      <c r="J8" s="30" t="str">
        <f t="shared" ca="1" si="2"/>
        <v/>
      </c>
      <c r="K8" s="13" t="str">
        <f t="shared" ca="1" si="3"/>
        <v/>
      </c>
    </row>
    <row r="9" spans="1:11" ht="18" hidden="1" customHeight="1" x14ac:dyDescent="0.2">
      <c r="A9" s="13">
        <f>Projects!$A7</f>
        <v>10473</v>
      </c>
      <c r="B9" s="13" t="str">
        <f>VLOOKUP($A9,projectList[],2,0)</f>
        <v>CENTER SAND</v>
      </c>
      <c r="C9" s="13" t="str">
        <f>VLOOKUP($A9,projectList[],3,0)</f>
        <v>AFI CONSTRUCTIONS - ZONE 3</v>
      </c>
      <c r="D9" s="13" t="str">
        <f>VLOOKUP($A9,projectList[],4,0)</f>
        <v>STUCCO SAND</v>
      </c>
      <c r="E9" s="40">
        <f>VLOOKUP($A9,projectList[],5,0)</f>
        <v>12.44</v>
      </c>
      <c r="F9" s="13" cm="1">
        <f t="array" aca="1" ref="F9" ca="1">INDEX(Projects!F:AJ,MATCH($A9,Projects!A:A,0),DAY(Generic!$B$1))</f>
        <v>0</v>
      </c>
      <c r="G9" s="13">
        <f ca="1">COUNTIF(Data!$J:$J,$A9)</f>
        <v>0</v>
      </c>
      <c r="H9" s="29"/>
      <c r="I9" s="13">
        <f ca="1">IF(AND(orders_table[[#This Row],[LOADS ON BOARD]]="",orders_table[[#This Row],[MANUAL OVERWRITE]]=""),"",SUM(orders_table[[#This Row],[LOADS ON BOARD]],orders_table[[#This Row],[MANUAL OVERWRITE]]))</f>
        <v>0</v>
      </c>
      <c r="J9" s="30" t="str">
        <f t="shared" ca="1" si="2"/>
        <v/>
      </c>
      <c r="K9" s="13" t="str">
        <f t="shared" ca="1" si="3"/>
        <v/>
      </c>
    </row>
    <row r="10" spans="1:11" ht="18" hidden="1" customHeight="1" x14ac:dyDescent="0.2">
      <c r="A10" s="13">
        <f>Projects!$A8</f>
        <v>10482</v>
      </c>
      <c r="B10" s="13" t="str">
        <f>VLOOKUP($A10,projectList[],2,0)</f>
        <v>JAHNA - GREENBAY</v>
      </c>
      <c r="C10" s="13" t="str">
        <f>VLOOKUP($A10,projectList[],3,0)</f>
        <v>AFI CONSTRUCTIONS - ZONE 4</v>
      </c>
      <c r="D10" s="13" t="str">
        <f>VLOOKUP($A10,projectList[],4,0)</f>
        <v>CONCRETE SAND</v>
      </c>
      <c r="E10" s="40">
        <f>VLOOKUP($A10,projectList[],5,0)</f>
        <v>15.56</v>
      </c>
      <c r="F10" s="13" cm="1">
        <f t="array" aca="1" ref="F10" ca="1">INDEX(Projects!F:AJ,MATCH($A10,Projects!A:A,0),DAY(Generic!$B$1))</f>
        <v>0</v>
      </c>
      <c r="G10" s="13">
        <f ca="1">COUNTIF(Data!$J:$J,$A10)</f>
        <v>0</v>
      </c>
      <c r="H10" s="29"/>
      <c r="I10" s="13">
        <f ca="1">IF(AND(orders_table[[#This Row],[LOADS ON BOARD]]="",orders_table[[#This Row],[MANUAL OVERWRITE]]=""),"",SUM(orders_table[[#This Row],[LOADS ON BOARD]],orders_table[[#This Row],[MANUAL OVERWRITE]]))</f>
        <v>0</v>
      </c>
      <c r="J10" s="30" t="str">
        <f t="shared" ca="1" si="2"/>
        <v/>
      </c>
      <c r="K10" s="13" t="str">
        <f t="shared" ca="1" si="3"/>
        <v/>
      </c>
    </row>
    <row r="11" spans="1:11" ht="18" hidden="1" customHeight="1" x14ac:dyDescent="0.2">
      <c r="A11" s="13">
        <f>Projects!$A9</f>
        <v>10418</v>
      </c>
      <c r="B11" s="13" t="str">
        <f>VLOOKUP($A11,projectList[],2,0)</f>
        <v>CENTER SAND</v>
      </c>
      <c r="C11" s="13" t="str">
        <f>VLOOKUP($A11,projectList[],3,0)</f>
        <v>AFI CONSTRUCTIONS - ZONE 4</v>
      </c>
      <c r="D11" s="13" t="str">
        <f>VLOOKUP($A11,projectList[],4,0)</f>
        <v>STUCCO SAND</v>
      </c>
      <c r="E11" s="40">
        <f>VLOOKUP($A11,projectList[],5,0)</f>
        <v>15.56</v>
      </c>
      <c r="F11" s="13" cm="1">
        <f t="array" aca="1" ref="F11" ca="1">INDEX(Projects!F:AJ,MATCH($A11,Projects!A:A,0),DAY(Generic!$B$1))</f>
        <v>0</v>
      </c>
      <c r="G11" s="13">
        <f ca="1">COUNTIF(Data!$J:$J,$A11)</f>
        <v>0</v>
      </c>
      <c r="H11" s="29"/>
      <c r="I11" s="13">
        <f ca="1">IF(AND(orders_table[[#This Row],[LOADS ON BOARD]]="",orders_table[[#This Row],[MANUAL OVERWRITE]]=""),"",SUM(orders_table[[#This Row],[LOADS ON BOARD]],orders_table[[#This Row],[MANUAL OVERWRITE]]))</f>
        <v>0</v>
      </c>
      <c r="J11" s="30" t="str">
        <f t="shared" ca="1" si="2"/>
        <v/>
      </c>
      <c r="K11" s="13" t="str">
        <f t="shared" ca="1" si="3"/>
        <v/>
      </c>
    </row>
    <row r="12" spans="1:11" ht="18" hidden="1" customHeight="1" x14ac:dyDescent="0.2">
      <c r="A12" s="13">
        <f>Projects!$A10</f>
        <v>10483</v>
      </c>
      <c r="B12" s="13" t="str">
        <f>VLOOKUP($A12,projectList[],2,0)</f>
        <v>JAHNA - GREENBAY</v>
      </c>
      <c r="C12" s="13" t="str">
        <f>VLOOKUP($A12,projectList[],3,0)</f>
        <v>AFI CONSTRUCTIONS - ZONE 5</v>
      </c>
      <c r="D12" s="13" t="str">
        <f>VLOOKUP($A12,projectList[],4,0)</f>
        <v>CONCRETE SAND</v>
      </c>
      <c r="E12" s="40">
        <f>VLOOKUP($A12,projectList[],5,0)</f>
        <v>18.559999999999999</v>
      </c>
      <c r="F12" s="13" cm="1">
        <f t="array" aca="1" ref="F12" ca="1">INDEX(Projects!F:AJ,MATCH($A12,Projects!A:A,0),DAY(Generic!$B$1))</f>
        <v>0</v>
      </c>
      <c r="G12" s="13">
        <f ca="1">COUNTIF(Data!$J:$J,$A12)</f>
        <v>0</v>
      </c>
      <c r="H12" s="29"/>
      <c r="I12" s="13">
        <f ca="1">IF(AND(orders_table[[#This Row],[LOADS ON BOARD]]="",orders_table[[#This Row],[MANUAL OVERWRITE]]=""),"",SUM(orders_table[[#This Row],[LOADS ON BOARD]],orders_table[[#This Row],[MANUAL OVERWRITE]]))</f>
        <v>0</v>
      </c>
      <c r="J12" s="30" t="str">
        <f t="shared" ca="1" si="2"/>
        <v/>
      </c>
      <c r="K12" s="13" t="str">
        <f t="shared" ca="1" si="3"/>
        <v/>
      </c>
    </row>
    <row r="13" spans="1:11" ht="18" hidden="1" customHeight="1" x14ac:dyDescent="0.2">
      <c r="A13" s="13">
        <f>Projects!$A11</f>
        <v>10476</v>
      </c>
      <c r="B13" s="13" t="str">
        <f>VLOOKUP($A13,projectList[],2,0)</f>
        <v>CENTER SAND</v>
      </c>
      <c r="C13" s="13" t="str">
        <f>VLOOKUP($A13,projectList[],3,0)</f>
        <v>AFI CONSTRUCTIONS - ZONE 5</v>
      </c>
      <c r="D13" s="13" t="str">
        <f>VLOOKUP($A13,projectList[],4,0)</f>
        <v>STUCCO SAND</v>
      </c>
      <c r="E13" s="40">
        <f>VLOOKUP($A13,projectList[],5,0)</f>
        <v>18.559999999999999</v>
      </c>
      <c r="F13" s="13" cm="1">
        <f t="array" aca="1" ref="F13" ca="1">INDEX(Projects!F:AJ,MATCH($A13,Projects!A:A,0),DAY(Generic!$B$1))</f>
        <v>0</v>
      </c>
      <c r="G13" s="13">
        <f ca="1">COUNTIF(Data!$J:$J,$A13)</f>
        <v>0</v>
      </c>
      <c r="H13" s="29"/>
      <c r="I13" s="13">
        <f ca="1">IF(AND(orders_table[[#This Row],[LOADS ON BOARD]]="",orders_table[[#This Row],[MANUAL OVERWRITE]]=""),"",SUM(orders_table[[#This Row],[LOADS ON BOARD]],orders_table[[#This Row],[MANUAL OVERWRITE]]))</f>
        <v>0</v>
      </c>
      <c r="J13" s="30" t="str">
        <f t="shared" ca="1" si="2"/>
        <v/>
      </c>
      <c r="K13" s="13" t="str">
        <f t="shared" ca="1" si="3"/>
        <v/>
      </c>
    </row>
    <row r="14" spans="1:11" ht="18" hidden="1" customHeight="1" x14ac:dyDescent="0.2">
      <c r="A14" s="13">
        <f>Projects!$A12</f>
        <v>10196</v>
      </c>
      <c r="B14" s="13" t="str">
        <f>VLOOKUP($A14,projectList[],2,0)</f>
        <v>JAHNA - INDEPENDENT</v>
      </c>
      <c r="C14" s="13" t="str">
        <f>VLOOKUP($A14,projectList[],3,0)</f>
        <v>AGGRETECH - ZONE 1</v>
      </c>
      <c r="D14" s="13" t="str">
        <f>VLOOKUP($A14,projectList[],4,0)</f>
        <v>CONCRETE SAND</v>
      </c>
      <c r="E14" s="40">
        <f>VLOOKUP($A14,projectList[],5,0)</f>
        <v>6.67</v>
      </c>
      <c r="F14" s="13" cm="1">
        <f t="array" aca="1" ref="F14" ca="1">INDEX(Projects!F:AJ,MATCH($A14,Projects!A:A,0),DAY(Generic!$B$1))</f>
        <v>0</v>
      </c>
      <c r="G14" s="13">
        <f ca="1">COUNTIF(Data!$J:$J,$A14)</f>
        <v>0</v>
      </c>
      <c r="H14" s="29"/>
      <c r="I14" s="13">
        <f ca="1">IF(AND(orders_table[[#This Row],[LOADS ON BOARD]]="",orders_table[[#This Row],[MANUAL OVERWRITE]]=""),"",SUM(orders_table[[#This Row],[LOADS ON BOARD]],orders_table[[#This Row],[MANUAL OVERWRITE]]))</f>
        <v>0</v>
      </c>
      <c r="J14" s="30" t="str">
        <f t="shared" ca="1" si="2"/>
        <v/>
      </c>
      <c r="K14" s="13" t="str">
        <f t="shared" ca="1" si="3"/>
        <v/>
      </c>
    </row>
    <row r="15" spans="1:11" ht="18" hidden="1" customHeight="1" x14ac:dyDescent="0.2">
      <c r="A15" s="13">
        <f>Projects!$A13</f>
        <v>10206</v>
      </c>
      <c r="B15" s="13" t="str">
        <f>VLOOKUP($A15,projectList[],2,0)</f>
        <v>JAHNA - GREENBAY</v>
      </c>
      <c r="C15" s="13" t="str">
        <f>VLOOKUP($A15,projectList[],3,0)</f>
        <v>AGGRETECH - ZONE 1</v>
      </c>
      <c r="D15" s="13" t="str">
        <f>VLOOKUP($A15,projectList[],4,0)</f>
        <v>CONCRETE SAND</v>
      </c>
      <c r="E15" s="40">
        <f>VLOOKUP($A15,projectList[],5,0)</f>
        <v>6.67</v>
      </c>
      <c r="F15" s="13" cm="1">
        <f t="array" aca="1" ref="F15" ca="1">INDEX(Projects!F:AJ,MATCH($A15,Projects!A:A,0),DAY(Generic!$B$1))</f>
        <v>0</v>
      </c>
      <c r="G15" s="13">
        <f ca="1">COUNTIF(Data!$J:$J,$A15)</f>
        <v>0</v>
      </c>
      <c r="H15" s="29"/>
      <c r="I15" s="13">
        <f ca="1">IF(AND(orders_table[[#This Row],[LOADS ON BOARD]]="",orders_table[[#This Row],[MANUAL OVERWRITE]]=""),"",SUM(orders_table[[#This Row],[LOADS ON BOARD]],orders_table[[#This Row],[MANUAL OVERWRITE]]))</f>
        <v>0</v>
      </c>
      <c r="J15" s="30" t="str">
        <f t="shared" ca="1" si="2"/>
        <v/>
      </c>
      <c r="K15" s="13" t="str">
        <f t="shared" ca="1" si="3"/>
        <v/>
      </c>
    </row>
    <row r="16" spans="1:11" ht="18" hidden="1" customHeight="1" x14ac:dyDescent="0.2">
      <c r="A16" s="13">
        <f>Projects!$A14</f>
        <v>10191</v>
      </c>
      <c r="B16" s="13" t="str">
        <f>VLOOKUP($A16,projectList[],2,0)</f>
        <v>CENTER SAND</v>
      </c>
      <c r="C16" s="13" t="str">
        <f>VLOOKUP($A16,projectList[],3,0)</f>
        <v>AGGRETECH - ZONE 1</v>
      </c>
      <c r="D16" s="13" t="str">
        <f>VLOOKUP($A16,projectList[],4,0)</f>
        <v>MASON SAND</v>
      </c>
      <c r="E16" s="40">
        <f>VLOOKUP($A16,projectList[],5,0)</f>
        <v>6.67</v>
      </c>
      <c r="F16" s="13" cm="1">
        <f t="array" aca="1" ref="F16" ca="1">INDEX(Projects!F:AJ,MATCH($A16,Projects!A:A,0),DAY(Generic!$B$1))</f>
        <v>0</v>
      </c>
      <c r="G16" s="13">
        <f ca="1">COUNTIF(Data!$J:$J,$A16)</f>
        <v>0</v>
      </c>
      <c r="H16" s="29"/>
      <c r="I16" s="13">
        <f ca="1">IF(AND(orders_table[[#This Row],[LOADS ON BOARD]]="",orders_table[[#This Row],[MANUAL OVERWRITE]]=""),"",SUM(orders_table[[#This Row],[LOADS ON BOARD]],orders_table[[#This Row],[MANUAL OVERWRITE]]))</f>
        <v>0</v>
      </c>
      <c r="J16" s="30" t="str">
        <f t="shared" ca="1" si="2"/>
        <v/>
      </c>
      <c r="K16" s="13" t="str">
        <f t="shared" ca="1" si="3"/>
        <v/>
      </c>
    </row>
    <row r="17" spans="1:11" ht="18" hidden="1" customHeight="1" x14ac:dyDescent="0.2">
      <c r="A17" s="13">
        <f>Projects!$A15</f>
        <v>10197</v>
      </c>
      <c r="B17" s="13" t="str">
        <f>VLOOKUP($A17,projectList[],2,0)</f>
        <v>JAHNA - INDEPENDENT</v>
      </c>
      <c r="C17" s="13" t="str">
        <f>VLOOKUP($A17,projectList[],3,0)</f>
        <v>AGGRETECH - ZONE 2</v>
      </c>
      <c r="D17" s="13" t="str">
        <f>VLOOKUP($A17,projectList[],4,0)</f>
        <v>CONCRETE SAND</v>
      </c>
      <c r="E17" s="40">
        <f>VLOOKUP($A17,projectList[],5,0)</f>
        <v>9.33</v>
      </c>
      <c r="F17" s="13" cm="1">
        <f t="array" aca="1" ref="F17" ca="1">INDEX(Projects!F:AJ,MATCH($A17,Projects!A:A,0),DAY(Generic!$B$1))</f>
        <v>0</v>
      </c>
      <c r="G17" s="13">
        <f ca="1">COUNTIF(Data!$J:$J,$A17)</f>
        <v>0</v>
      </c>
      <c r="H17" s="29"/>
      <c r="I17" s="13">
        <f ca="1">IF(AND(orders_table[[#This Row],[LOADS ON BOARD]]="",orders_table[[#This Row],[MANUAL OVERWRITE]]=""),"",SUM(orders_table[[#This Row],[LOADS ON BOARD]],orders_table[[#This Row],[MANUAL OVERWRITE]]))</f>
        <v>0</v>
      </c>
      <c r="J17" s="30" t="str">
        <f t="shared" ca="1" si="2"/>
        <v/>
      </c>
      <c r="K17" s="13" t="str">
        <f t="shared" ca="1" si="3"/>
        <v/>
      </c>
    </row>
    <row r="18" spans="1:11" ht="18" hidden="1" customHeight="1" x14ac:dyDescent="0.2">
      <c r="A18" s="13">
        <f>Projects!$A16</f>
        <v>10207</v>
      </c>
      <c r="B18" s="13" t="str">
        <f>VLOOKUP($A18,projectList[],2,0)</f>
        <v>JAHNA - GREENBAY</v>
      </c>
      <c r="C18" s="13" t="str">
        <f>VLOOKUP($A18,projectList[],3,0)</f>
        <v>AGGRETECH - ZONE 2</v>
      </c>
      <c r="D18" s="13" t="str">
        <f>VLOOKUP($A18,projectList[],4,0)</f>
        <v>CONCRETE SAND</v>
      </c>
      <c r="E18" s="40">
        <f>VLOOKUP($A18,projectList[],5,0)</f>
        <v>9.33</v>
      </c>
      <c r="F18" s="13" cm="1">
        <f t="array" aca="1" ref="F18" ca="1">INDEX(Projects!F:AJ,MATCH($A18,Projects!A:A,0),DAY(Generic!$B$1))</f>
        <v>0</v>
      </c>
      <c r="G18" s="13">
        <f ca="1">COUNTIF(Data!$J:$J,$A18)</f>
        <v>0</v>
      </c>
      <c r="H18" s="29"/>
      <c r="I18" s="13">
        <f ca="1">IF(AND(orders_table[[#This Row],[LOADS ON BOARD]]="",orders_table[[#This Row],[MANUAL OVERWRITE]]=""),"",SUM(orders_table[[#This Row],[LOADS ON BOARD]],orders_table[[#This Row],[MANUAL OVERWRITE]]))</f>
        <v>0</v>
      </c>
      <c r="J18" s="30" t="str">
        <f t="shared" ca="1" si="2"/>
        <v/>
      </c>
      <c r="K18" s="13" t="str">
        <f t="shared" ca="1" si="3"/>
        <v/>
      </c>
    </row>
    <row r="19" spans="1:11" ht="18" hidden="1" customHeight="1" x14ac:dyDescent="0.2">
      <c r="A19" s="13">
        <f>Projects!$A17</f>
        <v>10192</v>
      </c>
      <c r="B19" s="13" t="str">
        <f>VLOOKUP($A19,projectList[],2,0)</f>
        <v>CENTER SAND</v>
      </c>
      <c r="C19" s="13" t="str">
        <f>VLOOKUP($A19,projectList[],3,0)</f>
        <v>AGGRETECH - ZONE 2</v>
      </c>
      <c r="D19" s="13" t="str">
        <f>VLOOKUP($A19,projectList[],4,0)</f>
        <v>MASON SAND</v>
      </c>
      <c r="E19" s="40">
        <f>VLOOKUP($A19,projectList[],5,0)</f>
        <v>9.33</v>
      </c>
      <c r="F19" s="13" cm="1">
        <f t="array" aca="1" ref="F19" ca="1">INDEX(Projects!F:AJ,MATCH($A19,Projects!A:A,0),DAY(Generic!$B$1))</f>
        <v>0</v>
      </c>
      <c r="G19" s="13">
        <f ca="1">COUNTIF(Data!$J:$J,$A19)</f>
        <v>0</v>
      </c>
      <c r="H19" s="29"/>
      <c r="I19" s="13">
        <f ca="1">IF(AND(orders_table[[#This Row],[LOADS ON BOARD]]="",orders_table[[#This Row],[MANUAL OVERWRITE]]=""),"",SUM(orders_table[[#This Row],[LOADS ON BOARD]],orders_table[[#This Row],[MANUAL OVERWRITE]]))</f>
        <v>0</v>
      </c>
      <c r="J19" s="30" t="str">
        <f t="shared" ca="1" si="2"/>
        <v/>
      </c>
      <c r="K19" s="13" t="str">
        <f t="shared" ca="1" si="3"/>
        <v/>
      </c>
    </row>
    <row r="20" spans="1:11" ht="18" hidden="1" customHeight="1" x14ac:dyDescent="0.2">
      <c r="A20" s="13">
        <f>Projects!$A18</f>
        <v>10198</v>
      </c>
      <c r="B20" s="13" t="str">
        <f>VLOOKUP($A20,projectList[],2,0)</f>
        <v>JAHNA - INDEPENDENT</v>
      </c>
      <c r="C20" s="13" t="str">
        <f>VLOOKUP($A20,projectList[],3,0)</f>
        <v>AGGRETECH - ZONE 3</v>
      </c>
      <c r="D20" s="13" t="str">
        <f>VLOOKUP($A20,projectList[],4,0)</f>
        <v>CONCRETE SAND</v>
      </c>
      <c r="E20" s="40">
        <f>VLOOKUP($A20,projectList[],5,0)</f>
        <v>12.44</v>
      </c>
      <c r="F20" s="13" cm="1">
        <f t="array" aca="1" ref="F20" ca="1">INDEX(Projects!F:AJ,MATCH($A20,Projects!A:A,0),DAY(Generic!$B$1))</f>
        <v>0</v>
      </c>
      <c r="G20" s="13">
        <f ca="1">COUNTIF(Data!$J:$J,$A20)</f>
        <v>0</v>
      </c>
      <c r="H20" s="29"/>
      <c r="I20" s="13">
        <f ca="1">IF(AND(orders_table[[#This Row],[LOADS ON BOARD]]="",orders_table[[#This Row],[MANUAL OVERWRITE]]=""),"",SUM(orders_table[[#This Row],[LOADS ON BOARD]],orders_table[[#This Row],[MANUAL OVERWRITE]]))</f>
        <v>0</v>
      </c>
      <c r="J20" s="30" t="str">
        <f t="shared" ca="1" si="2"/>
        <v/>
      </c>
      <c r="K20" s="13" t="str">
        <f t="shared" ca="1" si="3"/>
        <v/>
      </c>
    </row>
    <row r="21" spans="1:11" ht="18" hidden="1" customHeight="1" x14ac:dyDescent="0.2">
      <c r="A21" s="13">
        <f>Projects!$A19</f>
        <v>10208</v>
      </c>
      <c r="B21" s="13" t="str">
        <f>VLOOKUP($A21,projectList[],2,0)</f>
        <v>JAHNA - GREENBAY</v>
      </c>
      <c r="C21" s="13" t="str">
        <f>VLOOKUP($A21,projectList[],3,0)</f>
        <v>AGGRETECH - ZONE 3</v>
      </c>
      <c r="D21" s="13" t="str">
        <f>VLOOKUP($A21,projectList[],4,0)</f>
        <v>CONCRETE SAND</v>
      </c>
      <c r="E21" s="40">
        <f>VLOOKUP($A21,projectList[],5,0)</f>
        <v>12.44</v>
      </c>
      <c r="F21" s="13" cm="1">
        <f t="array" aca="1" ref="F21" ca="1">INDEX(Projects!F:AJ,MATCH($A21,Projects!A:A,0),DAY(Generic!$B$1))</f>
        <v>0</v>
      </c>
      <c r="G21" s="13">
        <f ca="1">COUNTIF(Data!$J:$J,$A21)</f>
        <v>0</v>
      </c>
      <c r="H21" s="29"/>
      <c r="I21" s="13">
        <f ca="1">IF(AND(orders_table[[#This Row],[LOADS ON BOARD]]="",orders_table[[#This Row],[MANUAL OVERWRITE]]=""),"",SUM(orders_table[[#This Row],[LOADS ON BOARD]],orders_table[[#This Row],[MANUAL OVERWRITE]]))</f>
        <v>0</v>
      </c>
      <c r="J21" s="30" t="str">
        <f t="shared" ca="1" si="2"/>
        <v/>
      </c>
      <c r="K21" s="13" t="str">
        <f t="shared" ca="1" si="3"/>
        <v/>
      </c>
    </row>
    <row r="22" spans="1:11" ht="18" hidden="1" customHeight="1" x14ac:dyDescent="0.2">
      <c r="A22" s="13">
        <f>Projects!$A20</f>
        <v>10193</v>
      </c>
      <c r="B22" s="13" t="str">
        <f>VLOOKUP($A22,projectList[],2,0)</f>
        <v>CENTER SAND</v>
      </c>
      <c r="C22" s="13" t="str">
        <f>VLOOKUP($A22,projectList[],3,0)</f>
        <v>AGGRETECH - ZONE 3</v>
      </c>
      <c r="D22" s="13" t="str">
        <f>VLOOKUP($A22,projectList[],4,0)</f>
        <v>MASON SAND</v>
      </c>
      <c r="E22" s="40">
        <f>VLOOKUP($A22,projectList[],5,0)</f>
        <v>12.44</v>
      </c>
      <c r="F22" s="13" cm="1">
        <f t="array" aca="1" ref="F22" ca="1">INDEX(Projects!F:AJ,MATCH($A22,Projects!A:A,0),DAY(Generic!$B$1))</f>
        <v>0</v>
      </c>
      <c r="G22" s="13">
        <f ca="1">COUNTIF(Data!$J:$J,$A22)</f>
        <v>0</v>
      </c>
      <c r="H22" s="29"/>
      <c r="I22" s="13">
        <f ca="1">IF(AND(orders_table[[#This Row],[LOADS ON BOARD]]="",orders_table[[#This Row],[MANUAL OVERWRITE]]=""),"",SUM(orders_table[[#This Row],[LOADS ON BOARD]],orders_table[[#This Row],[MANUAL OVERWRITE]]))</f>
        <v>0</v>
      </c>
      <c r="J22" s="30" t="str">
        <f t="shared" ca="1" si="2"/>
        <v/>
      </c>
      <c r="K22" s="13" t="str">
        <f t="shared" ca="1" si="3"/>
        <v/>
      </c>
    </row>
    <row r="23" spans="1:11" ht="18" hidden="1" customHeight="1" x14ac:dyDescent="0.2">
      <c r="A23" s="13">
        <f>Projects!$A21</f>
        <v>10199</v>
      </c>
      <c r="B23" s="13" t="str">
        <f>VLOOKUP($A23,projectList[],2,0)</f>
        <v>JAHNA - INDEPENDENT</v>
      </c>
      <c r="C23" s="13" t="str">
        <f>VLOOKUP($A23,projectList[],3,0)</f>
        <v>AGGRETECH - ZONE 4</v>
      </c>
      <c r="D23" s="13" t="str">
        <f>VLOOKUP($A23,projectList[],4,0)</f>
        <v>CONCRETE SAND</v>
      </c>
      <c r="E23" s="40">
        <f>VLOOKUP($A23,projectList[],5,0)</f>
        <v>14.58</v>
      </c>
      <c r="F23" s="13" cm="1">
        <f t="array" aca="1" ref="F23" ca="1">INDEX(Projects!F:AJ,MATCH($A23,Projects!A:A,0),DAY(Generic!$B$1))</f>
        <v>0</v>
      </c>
      <c r="G23" s="13">
        <f ca="1">COUNTIF(Data!$J:$J,$A23)</f>
        <v>0</v>
      </c>
      <c r="H23" s="29"/>
      <c r="I23" s="13">
        <f ca="1">IF(AND(orders_table[[#This Row],[LOADS ON BOARD]]="",orders_table[[#This Row],[MANUAL OVERWRITE]]=""),"",SUM(orders_table[[#This Row],[LOADS ON BOARD]],orders_table[[#This Row],[MANUAL OVERWRITE]]))</f>
        <v>0</v>
      </c>
      <c r="J23" s="30" t="str">
        <f t="shared" ca="1" si="2"/>
        <v/>
      </c>
      <c r="K23" s="13" t="str">
        <f t="shared" ca="1" si="3"/>
        <v/>
      </c>
    </row>
    <row r="24" spans="1:11" ht="18" hidden="1" customHeight="1" x14ac:dyDescent="0.2">
      <c r="A24" s="13">
        <f>Projects!$A22</f>
        <v>10194</v>
      </c>
      <c r="B24" s="13" t="str">
        <f>VLOOKUP($A24,projectList[],2,0)</f>
        <v>CENTER SAND</v>
      </c>
      <c r="C24" s="13" t="str">
        <f>VLOOKUP($A24,projectList[],3,0)</f>
        <v>AGGRETECH - ZONE 4</v>
      </c>
      <c r="D24" s="13" t="str">
        <f>VLOOKUP($A24,projectList[],4,0)</f>
        <v>MASON SAND</v>
      </c>
      <c r="E24" s="40">
        <f>VLOOKUP($A24,projectList[],5,0)</f>
        <v>14.58</v>
      </c>
      <c r="F24" s="13" cm="1">
        <f t="array" aca="1" ref="F24" ca="1">INDEX(Projects!F:AJ,MATCH($A24,Projects!A:A,0),DAY(Generic!$B$1))</f>
        <v>0</v>
      </c>
      <c r="G24" s="13">
        <f ca="1">COUNTIF(Data!$J:$J,$A24)</f>
        <v>0</v>
      </c>
      <c r="H24" s="29"/>
      <c r="I24" s="13">
        <f ca="1">IF(AND(orders_table[[#This Row],[LOADS ON BOARD]]="",orders_table[[#This Row],[MANUAL OVERWRITE]]=""),"",SUM(orders_table[[#This Row],[LOADS ON BOARD]],orders_table[[#This Row],[MANUAL OVERWRITE]]))</f>
        <v>0</v>
      </c>
      <c r="J24" s="30" t="str">
        <f t="shared" ca="1" si="2"/>
        <v/>
      </c>
      <c r="K24" s="13" t="str">
        <f t="shared" ca="1" si="3"/>
        <v/>
      </c>
    </row>
    <row r="25" spans="1:11" ht="18" hidden="1" customHeight="1" x14ac:dyDescent="0.2">
      <c r="A25" s="13">
        <f>Projects!$A23</f>
        <v>10209</v>
      </c>
      <c r="B25" s="13" t="str">
        <f>VLOOKUP($A25,projectList[],2,0)</f>
        <v>JAHNA - GREENBAY</v>
      </c>
      <c r="C25" s="13" t="str">
        <f>VLOOKUP($A25,projectList[],3,0)</f>
        <v>AGGRETECH - ZONE 4</v>
      </c>
      <c r="D25" s="13" t="str">
        <f>VLOOKUP($A25,projectList[],4,0)</f>
        <v>STUCCO SAND</v>
      </c>
      <c r="E25" s="40">
        <f>VLOOKUP($A25,projectList[],5,0)</f>
        <v>14.58</v>
      </c>
      <c r="F25" s="13" cm="1">
        <f t="array" aca="1" ref="F25" ca="1">INDEX(Projects!F:AJ,MATCH($A25,Projects!A:A,0),DAY(Generic!$B$1))</f>
        <v>0</v>
      </c>
      <c r="G25" s="13">
        <f ca="1">COUNTIF(Data!$J:$J,$A25)</f>
        <v>0</v>
      </c>
      <c r="H25" s="29"/>
      <c r="I25" s="13">
        <f ca="1">IF(AND(orders_table[[#This Row],[LOADS ON BOARD]]="",orders_table[[#This Row],[MANUAL OVERWRITE]]=""),"",SUM(orders_table[[#This Row],[LOADS ON BOARD]],orders_table[[#This Row],[MANUAL OVERWRITE]]))</f>
        <v>0</v>
      </c>
      <c r="J25" s="30" t="str">
        <f t="shared" ca="1" si="2"/>
        <v/>
      </c>
      <c r="K25" s="13" t="str">
        <f t="shared" ca="1" si="3"/>
        <v/>
      </c>
    </row>
    <row r="26" spans="1:11" ht="18" hidden="1" customHeight="1" x14ac:dyDescent="0.2">
      <c r="A26" s="13">
        <f>Projects!$A24</f>
        <v>10454</v>
      </c>
      <c r="B26" s="13" t="str">
        <f>VLOOKUP($A26,projectList[],2,0)</f>
        <v>JAHNA - GREENBAY</v>
      </c>
      <c r="C26" s="13" t="str">
        <f>VLOOKUP($A26,projectList[],3,0)</f>
        <v>AGGRETECH - ZONE 5</v>
      </c>
      <c r="D26" s="13" t="str">
        <f>VLOOKUP($A26,projectList[],4,0)</f>
        <v>MASON SAND</v>
      </c>
      <c r="E26" s="40">
        <f>VLOOKUP($A26,projectList[],5,0)</f>
        <v>18.559999999999999</v>
      </c>
      <c r="F26" s="13" cm="1">
        <f t="array" aca="1" ref="F26" ca="1">INDEX(Projects!F:AJ,MATCH($A26,Projects!A:A,0),DAY(Generic!$B$1))</f>
        <v>0</v>
      </c>
      <c r="G26" s="13">
        <f ca="1">COUNTIF(Data!$J:$J,$A26)</f>
        <v>0</v>
      </c>
      <c r="H26" s="29"/>
      <c r="I26" s="13">
        <f ca="1">IF(AND(orders_table[[#This Row],[LOADS ON BOARD]]="",orders_table[[#This Row],[MANUAL OVERWRITE]]=""),"",SUM(orders_table[[#This Row],[LOADS ON BOARD]],orders_table[[#This Row],[MANUAL OVERWRITE]]))</f>
        <v>0</v>
      </c>
      <c r="J26" s="30" t="str">
        <f t="shared" ca="1" si="2"/>
        <v/>
      </c>
      <c r="K26" s="13" t="str">
        <f t="shared" ca="1" si="3"/>
        <v/>
      </c>
    </row>
    <row r="27" spans="1:11" ht="18" hidden="1" customHeight="1" x14ac:dyDescent="0.2">
      <c r="A27" s="13">
        <f>Projects!$A25</f>
        <v>10419</v>
      </c>
      <c r="B27" s="13" t="str">
        <f>VLOOKUP($A27,projectList[],2,0)</f>
        <v>CENTER SAND</v>
      </c>
      <c r="C27" s="13" t="str">
        <f>VLOOKUP($A27,projectList[],3,0)</f>
        <v>AGGRETECH - ZONE 5</v>
      </c>
      <c r="D27" s="13" t="str">
        <f>VLOOKUP($A27,projectList[],4,0)</f>
        <v>MASON SAND</v>
      </c>
      <c r="E27" s="40">
        <f>VLOOKUP($A27,projectList[],5,0)</f>
        <v>18.559999999999999</v>
      </c>
      <c r="F27" s="13" cm="1">
        <f t="array" aca="1" ref="F27" ca="1">INDEX(Projects!F:AJ,MATCH($A27,Projects!A:A,0),DAY(Generic!$B$1))</f>
        <v>0</v>
      </c>
      <c r="G27" s="13">
        <f ca="1">COUNTIF(Data!$J:$J,$A27)</f>
        <v>0</v>
      </c>
      <c r="H27" s="29"/>
      <c r="I27" s="13">
        <f ca="1">IF(AND(orders_table[[#This Row],[LOADS ON BOARD]]="",orders_table[[#This Row],[MANUAL OVERWRITE]]=""),"",SUM(orders_table[[#This Row],[LOADS ON BOARD]],orders_table[[#This Row],[MANUAL OVERWRITE]]))</f>
        <v>0</v>
      </c>
      <c r="J27" s="30" t="str">
        <f t="shared" ca="1" si="2"/>
        <v/>
      </c>
      <c r="K27" s="13" t="str">
        <f t="shared" ca="1" si="3"/>
        <v/>
      </c>
    </row>
    <row r="28" spans="1:11" ht="18" hidden="1" customHeight="1" x14ac:dyDescent="0.2">
      <c r="A28" s="13">
        <f>Projects!$A27</f>
        <v>10004</v>
      </c>
      <c r="B28" s="13" t="str">
        <f>VLOOKUP($A28,projectList[],2,0)</f>
        <v>CY - TAMPA</v>
      </c>
      <c r="C28" s="13" t="str">
        <f>VLOOKUP($A28,projectList[],3,0)</f>
        <v>ANDERSON RD RMC</v>
      </c>
      <c r="D28" s="13" t="str">
        <f>VLOOKUP($A28,projectList[],4,0)</f>
        <v>#57 DOT Rock</v>
      </c>
      <c r="E28" s="40">
        <f>VLOOKUP($A28,projectList[],5,0)</f>
        <v>3.5</v>
      </c>
      <c r="F28" s="13" cm="1">
        <f t="array" aca="1" ref="F28" ca="1">INDEX(Projects!F:AJ,MATCH($A28,Projects!A:A,0),DAY(Generic!$B$1))</f>
        <v>0</v>
      </c>
      <c r="G28" s="13">
        <f ca="1">COUNTIF(Data!$J:$J,$A28)</f>
        <v>0</v>
      </c>
      <c r="H28" s="29"/>
      <c r="I28" s="13">
        <f ca="1">IF(AND(orders_table[[#This Row],[LOADS ON BOARD]]="",orders_table[[#This Row],[MANUAL OVERWRITE]]=""),"",SUM(orders_table[[#This Row],[LOADS ON BOARD]],orders_table[[#This Row],[MANUAL OVERWRITE]]))</f>
        <v>0</v>
      </c>
      <c r="J28" s="30" t="str">
        <f t="shared" ca="1" si="2"/>
        <v/>
      </c>
      <c r="K28" s="13" t="str">
        <f t="shared" ca="1" si="3"/>
        <v/>
      </c>
    </row>
    <row r="29" spans="1:11" ht="18" hidden="1" customHeight="1" x14ac:dyDescent="0.2">
      <c r="A29" s="13">
        <f>Projects!$A28</f>
        <v>10439</v>
      </c>
      <c r="B29" s="13" t="str">
        <f>VLOOKUP($A29,projectList[],2,0)</f>
        <v>MELBOURNE TERMINAL</v>
      </c>
      <c r="C29" s="13" t="str">
        <f>VLOOKUP($A29,projectList[],3,0)</f>
        <v>ANDERSON RD RMC</v>
      </c>
      <c r="D29" s="13" t="str">
        <f>VLOOKUP($A29,projectList[],4,0)</f>
        <v>#57 DOT ROCK</v>
      </c>
      <c r="E29" s="40">
        <f>VLOOKUP($A29,projectList[],5,0)</f>
        <v>29</v>
      </c>
      <c r="F29" s="13" cm="1">
        <f t="array" aca="1" ref="F29" ca="1">INDEX(Projects!F:AJ,MATCH($A29,Projects!A:A,0),DAY(Generic!$B$1))</f>
        <v>0</v>
      </c>
      <c r="G29" s="13">
        <f ca="1">COUNTIF(Data!$J:$J,$A29)</f>
        <v>0</v>
      </c>
      <c r="H29" s="29"/>
      <c r="I29" s="13">
        <f ca="1">IF(AND(orders_table[[#This Row],[LOADS ON BOARD]]="",orders_table[[#This Row],[MANUAL OVERWRITE]]=""),"",SUM(orders_table[[#This Row],[LOADS ON BOARD]],orders_table[[#This Row],[MANUAL OVERWRITE]]))</f>
        <v>0</v>
      </c>
      <c r="J29" s="30" t="str">
        <f t="shared" ca="1" si="2"/>
        <v/>
      </c>
      <c r="K29" s="13" t="str">
        <f t="shared" ca="1" si="3"/>
        <v/>
      </c>
    </row>
    <row r="30" spans="1:11" ht="18" hidden="1" customHeight="1" x14ac:dyDescent="0.2">
      <c r="A30" s="13">
        <f>Projects!$A29</f>
        <v>10436</v>
      </c>
      <c r="B30" s="13" t="str">
        <f>VLOOKUP($A30,projectList[],2,0)</f>
        <v>VULCAN - AUBURNDALE</v>
      </c>
      <c r="C30" s="13" t="str">
        <f>VLOOKUP($A30,projectList[],3,0)</f>
        <v>ANDERSON RD RMC</v>
      </c>
      <c r="D30" s="13" t="str">
        <f>VLOOKUP($A30,projectList[],4,0)</f>
        <v>#57 DOT ROCK</v>
      </c>
      <c r="E30" s="40">
        <f>VLOOKUP($A30,projectList[],5,0)</f>
        <v>0</v>
      </c>
      <c r="F30" s="13" cm="1">
        <f t="array" aca="1" ref="F30" ca="1">INDEX(Projects!F:AJ,MATCH($A30,Projects!A:A,0),DAY(Generic!$B$1))</f>
        <v>0</v>
      </c>
      <c r="G30" s="13">
        <f ca="1">COUNTIF(Data!$J:$J,$A30)</f>
        <v>0</v>
      </c>
      <c r="H30" s="29"/>
      <c r="I30" s="13">
        <f ca="1">IF(AND(orders_table[[#This Row],[LOADS ON BOARD]]="",orders_table[[#This Row],[MANUAL OVERWRITE]]=""),"",SUM(orders_table[[#This Row],[LOADS ON BOARD]],orders_table[[#This Row],[MANUAL OVERWRITE]]))</f>
        <v>0</v>
      </c>
      <c r="J30" s="30" t="str">
        <f t="shared" ca="1" si="2"/>
        <v/>
      </c>
      <c r="K30" s="13" t="str">
        <f t="shared" ca="1" si="3"/>
        <v/>
      </c>
    </row>
    <row r="31" spans="1:11" ht="18" hidden="1" customHeight="1" x14ac:dyDescent="0.2">
      <c r="A31" s="13">
        <f>Projects!$A30</f>
        <v>10321</v>
      </c>
      <c r="B31" s="13" t="str">
        <f>VLOOKUP($A31,projectList[],2,0)</f>
        <v>VULCAN - TAMPA</v>
      </c>
      <c r="C31" s="13" t="str">
        <f>VLOOKUP($A31,projectList[],3,0)</f>
        <v>ANDERSON RD RMC</v>
      </c>
      <c r="D31" s="13" t="str">
        <f>VLOOKUP($A31,projectList[],4,0)</f>
        <v>#57 ROCK</v>
      </c>
      <c r="E31" s="40">
        <f>VLOOKUP($A31,projectList[],5,0)</f>
        <v>5.5</v>
      </c>
      <c r="F31" s="13" cm="1">
        <f t="array" aca="1" ref="F31" ca="1">INDEX(Projects!F:AJ,MATCH($A31,Projects!A:A,0),DAY(Generic!$B$1))</f>
        <v>0</v>
      </c>
      <c r="G31" s="13">
        <f ca="1">COUNTIF(Data!$J:$J,$A31)</f>
        <v>0</v>
      </c>
      <c r="H31" s="29"/>
      <c r="I31" s="13">
        <f ca="1">IF(AND(orders_table[[#This Row],[LOADS ON BOARD]]="",orders_table[[#This Row],[MANUAL OVERWRITE]]=""),"",SUM(orders_table[[#This Row],[LOADS ON BOARD]],orders_table[[#This Row],[MANUAL OVERWRITE]]))</f>
        <v>0</v>
      </c>
      <c r="J31" s="30" t="str">
        <f t="shared" ca="1" si="2"/>
        <v/>
      </c>
      <c r="K31" s="13" t="str">
        <f t="shared" ca="1" si="3"/>
        <v/>
      </c>
    </row>
    <row r="32" spans="1:11" ht="18" hidden="1" customHeight="1" x14ac:dyDescent="0.2">
      <c r="A32" s="13">
        <f>Projects!$A31</f>
        <v>10324</v>
      </c>
      <c r="B32" s="13" t="str">
        <f>VLOOKUP($A32,projectList[],2,0)</f>
        <v>VULCAN - TAMPA</v>
      </c>
      <c r="C32" s="13" t="str">
        <f>VLOOKUP($A32,projectList[],3,0)</f>
        <v>ANDERSON RD RMC</v>
      </c>
      <c r="D32" s="13" t="str">
        <f>VLOOKUP($A32,projectList[],4,0)</f>
        <v>#89 ROCK</v>
      </c>
      <c r="E32" s="40">
        <f>VLOOKUP($A32,projectList[],5,0)</f>
        <v>5.5</v>
      </c>
      <c r="F32" s="13" cm="1">
        <f t="array" aca="1" ref="F32" ca="1">INDEX(Projects!F:AJ,MATCH($A32,Projects!A:A,0),DAY(Generic!$B$1))</f>
        <v>0</v>
      </c>
      <c r="G32" s="13">
        <f ca="1">COUNTIF(Data!$J:$J,$A32)</f>
        <v>0</v>
      </c>
      <c r="H32" s="29"/>
      <c r="I32" s="13">
        <f ca="1">IF(AND(orders_table[[#This Row],[LOADS ON BOARD]]="",orders_table[[#This Row],[MANUAL OVERWRITE]]=""),"",SUM(orders_table[[#This Row],[LOADS ON BOARD]],orders_table[[#This Row],[MANUAL OVERWRITE]]))</f>
        <v>0</v>
      </c>
      <c r="J32" s="30" t="str">
        <f t="shared" ca="1" si="2"/>
        <v/>
      </c>
      <c r="K32" s="13" t="str">
        <f t="shared" ca="1" si="3"/>
        <v/>
      </c>
    </row>
    <row r="33" spans="1:11" ht="18" hidden="1" customHeight="1" x14ac:dyDescent="0.2">
      <c r="A33" s="13">
        <f>Projects!$A32</f>
        <v>10094</v>
      </c>
      <c r="B33" s="13" t="str">
        <f>VLOOKUP($A33,projectList[],2,0)</f>
        <v>CEMEX - LAKE WALES</v>
      </c>
      <c r="C33" s="13" t="str">
        <f>VLOOKUP($A33,projectList[],3,0)</f>
        <v>ANDERSON RD RMC</v>
      </c>
      <c r="D33" s="13" t="str">
        <f>VLOOKUP($A33,projectList[],4,0)</f>
        <v>CONCRETE SAND</v>
      </c>
      <c r="E33" s="40">
        <f>VLOOKUP($A33,projectList[],5,0)</f>
        <v>8</v>
      </c>
      <c r="F33" s="13" cm="1">
        <f t="array" aca="1" ref="F33" ca="1">INDEX(Projects!F:AJ,MATCH($A33,Projects!A:A,0),DAY(Generic!$B$1))</f>
        <v>0</v>
      </c>
      <c r="G33" s="13">
        <f ca="1">COUNTIF(Data!$J:$J,$A33)</f>
        <v>0</v>
      </c>
      <c r="H33" s="29"/>
      <c r="I33" s="13">
        <f ca="1">IF(AND(orders_table[[#This Row],[LOADS ON BOARD]]="",orders_table[[#This Row],[MANUAL OVERWRITE]]=""),"",SUM(orders_table[[#This Row],[LOADS ON BOARD]],orders_table[[#This Row],[MANUAL OVERWRITE]]))</f>
        <v>0</v>
      </c>
      <c r="J33" s="30" t="str">
        <f t="shared" ref="J33" ca="1" si="4">IF(OR(A33="CC",A33="Down",A33="Vaca",A33="Off",A33="Park"),"",IF(AND(F33=0,I33=0),"",-I33+F33))</f>
        <v/>
      </c>
      <c r="K33" s="13" t="str">
        <f t="shared" ref="K33" ca="1" si="5">IF(OR(A33="CC",A33="Down",A33="Vaca",A33="Off",A33="Park"),"",IF(AND(F33=0,I33=0),"",IF(J33=0,"ALL COVERED",IF(J33&gt;0,"OPEN LOADS","OVER BOOKED"))))</f>
        <v/>
      </c>
    </row>
    <row r="34" spans="1:11" ht="18" hidden="1" customHeight="1" x14ac:dyDescent="0.2">
      <c r="A34" s="13">
        <f>Projects!$A33</f>
        <v>10332</v>
      </c>
      <c r="B34" s="13" t="str">
        <f>VLOOKUP($A34,projectList[],2,0)</f>
        <v>JAHNA - GREENBAY</v>
      </c>
      <c r="C34" s="13" t="str">
        <f>VLOOKUP($A34,projectList[],3,0)</f>
        <v>ANDERSON RD RMC</v>
      </c>
      <c r="D34" s="13" t="str">
        <f>VLOOKUP($A34,projectList[],4,0)</f>
        <v>CONCRETE SAND</v>
      </c>
      <c r="E34" s="40">
        <f>VLOOKUP($A34,projectList[],5,0)</f>
        <v>10</v>
      </c>
      <c r="F34" s="13" cm="1">
        <f t="array" aca="1" ref="F34" ca="1">INDEX(Projects!F:AJ,MATCH($A34,Projects!A:A,0),DAY(Generic!$B$1))</f>
        <v>0</v>
      </c>
      <c r="G34" s="13">
        <f ca="1">COUNTIF(Data!$J:$J,$A34)</f>
        <v>0</v>
      </c>
      <c r="H34" s="29"/>
      <c r="I34" s="13">
        <f ca="1">IF(AND(orders_table[[#This Row],[LOADS ON BOARD]]="",orders_table[[#This Row],[MANUAL OVERWRITE]]=""),"",SUM(orders_table[[#This Row],[LOADS ON BOARD]],orders_table[[#This Row],[MANUAL OVERWRITE]]))</f>
        <v>0</v>
      </c>
      <c r="J34" s="30" t="str">
        <f t="shared" ref="J34:J50" ca="1" si="6">IF(OR(A34="CC",A34="Down",A34="Vaca",A34="Off",A34="Park"),"",IF(AND(F34=0,I34=0),"",-I34+F34))</f>
        <v/>
      </c>
      <c r="K34" s="13" t="str">
        <f t="shared" ref="K34:K50" ca="1" si="7">IF(OR(A34="CC",A34="Down",A34="Vaca",A34="Off",A34="Park"),"",IF(AND(F34=0,I34=0),"",IF(J34=0,"ALL COVERED",IF(J34&gt;0,"OPEN LOADS","OVER BOOKED"))))</f>
        <v/>
      </c>
    </row>
    <row r="35" spans="1:11" ht="18" hidden="1" customHeight="1" x14ac:dyDescent="0.2">
      <c r="A35" s="13">
        <f>Projects!$A34</f>
        <v>10003</v>
      </c>
      <c r="B35" s="13" t="str">
        <f>VLOOKUP($A35,projectList[],2,0)</f>
        <v>JAHNA - INDEPENDENT</v>
      </c>
      <c r="C35" s="13" t="str">
        <f>VLOOKUP($A35,projectList[],3,0)</f>
        <v>ANDERSON RD RMC</v>
      </c>
      <c r="D35" s="13" t="str">
        <f>VLOOKUP($A35,projectList[],4,0)</f>
        <v>DOT SILICA SAND</v>
      </c>
      <c r="E35" s="40">
        <f>VLOOKUP($A35,projectList[],5,0)</f>
        <v>10</v>
      </c>
      <c r="F35" s="13" cm="1">
        <f t="array" aca="1" ref="F35" ca="1">INDEX(Projects!F:AJ,MATCH($A35,Projects!A:A,0),DAY(Generic!$B$1))</f>
        <v>0</v>
      </c>
      <c r="G35" s="13">
        <f ca="1">COUNTIF(Data!$J:$J,$A35)</f>
        <v>0</v>
      </c>
      <c r="H35" s="29"/>
      <c r="I35" s="13">
        <f ca="1">IF(AND(orders_table[[#This Row],[LOADS ON BOARD]]="",orders_table[[#This Row],[MANUAL OVERWRITE]]=""),"",SUM(orders_table[[#This Row],[LOADS ON BOARD]],orders_table[[#This Row],[MANUAL OVERWRITE]]))</f>
        <v>0</v>
      </c>
      <c r="J35" s="30" t="str">
        <f t="shared" ca="1" si="6"/>
        <v/>
      </c>
      <c r="K35" s="13" t="str">
        <f t="shared" ca="1" si="7"/>
        <v/>
      </c>
    </row>
    <row r="36" spans="1:11" ht="18" hidden="1" customHeight="1" x14ac:dyDescent="0.2">
      <c r="A36" s="13">
        <f>Projects!$A35</f>
        <v>10046</v>
      </c>
      <c r="B36" s="13" t="str">
        <f>VLOOKUP($A36,projectList[],2,0)</f>
        <v>CEMEX - GATOR</v>
      </c>
      <c r="C36" s="13" t="str">
        <f>VLOOKUP($A36,projectList[],3,0)</f>
        <v>ANDERSON RD RMC</v>
      </c>
      <c r="D36" s="13" t="str">
        <f>VLOOKUP($A36,projectList[],4,0)</f>
        <v>DOT Silica Sand</v>
      </c>
      <c r="E36" s="40">
        <f>VLOOKUP($A36,projectList[],5,0)</f>
        <v>8</v>
      </c>
      <c r="F36" s="13" cm="1">
        <f t="array" aca="1" ref="F36" ca="1">INDEX(Projects!F:AJ,MATCH($A36,Projects!A:A,0),DAY(Generic!$B$1))</f>
        <v>0</v>
      </c>
      <c r="G36" s="13">
        <f ca="1">COUNTIF(Data!$J:$J,$A36)</f>
        <v>0</v>
      </c>
      <c r="H36" s="29"/>
      <c r="I36" s="13">
        <f ca="1">IF(AND(orders_table[[#This Row],[LOADS ON BOARD]]="",orders_table[[#This Row],[MANUAL OVERWRITE]]=""),"",SUM(orders_table[[#This Row],[LOADS ON BOARD]],orders_table[[#This Row],[MANUAL OVERWRITE]]))</f>
        <v>0</v>
      </c>
      <c r="J36" s="30" t="str">
        <f t="shared" ca="1" si="6"/>
        <v/>
      </c>
      <c r="K36" s="13" t="str">
        <f t="shared" ca="1" si="7"/>
        <v/>
      </c>
    </row>
    <row r="37" spans="1:11" ht="18" hidden="1" customHeight="1" x14ac:dyDescent="0.2">
      <c r="A37" s="13">
        <f>Projects!$A36</f>
        <v>10337</v>
      </c>
      <c r="B37" s="13" t="str">
        <f>VLOOKUP($A37,projectList[],2,0)</f>
        <v>JAHNA - INDEPENDENT</v>
      </c>
      <c r="C37" s="13" t="str">
        <f>VLOOKUP($A37,projectList[],3,0)</f>
        <v>ANDERSON RD RMC</v>
      </c>
      <c r="D37" s="13" t="str">
        <f>VLOOKUP($A37,projectList[],4,0)</f>
        <v>DOT SILICA SAND</v>
      </c>
      <c r="E37" s="40">
        <f>VLOOKUP($A37,projectList[],5,0)</f>
        <v>10</v>
      </c>
      <c r="F37" s="13" cm="1">
        <f t="array" aca="1" ref="F37" ca="1">INDEX(Projects!F:AJ,MATCH($A37,Projects!A:A,0),DAY(Generic!$B$1))</f>
        <v>0</v>
      </c>
      <c r="G37" s="13">
        <f ca="1">COUNTIF(Data!$J:$J,$A37)</f>
        <v>0</v>
      </c>
      <c r="H37" s="29"/>
      <c r="I37" s="13">
        <f ca="1">IF(AND(orders_table[[#This Row],[LOADS ON BOARD]]="",orders_table[[#This Row],[MANUAL OVERWRITE]]=""),"",SUM(orders_table[[#This Row],[LOADS ON BOARD]],orders_table[[#This Row],[MANUAL OVERWRITE]]))</f>
        <v>0</v>
      </c>
      <c r="J37" s="30" t="str">
        <f t="shared" ca="1" si="6"/>
        <v/>
      </c>
      <c r="K37" s="13" t="str">
        <f t="shared" ca="1" si="7"/>
        <v/>
      </c>
    </row>
    <row r="38" spans="1:11" ht="18" hidden="1" customHeight="1" x14ac:dyDescent="0.2">
      <c r="A38" s="13">
        <f>Projects!$A37</f>
        <v>9777</v>
      </c>
      <c r="B38" s="13" t="str">
        <f>VLOOKUP($A38,projectList[],2,0)</f>
        <v>MELBOURNE TERMINAL</v>
      </c>
      <c r="C38" s="13" t="str">
        <f>VLOOKUP($A38,projectList[],3,0)</f>
        <v>AURORA STONE &amp; GRAVEL (MINI)</v>
      </c>
      <c r="D38" s="13" t="str">
        <f>VLOOKUP($A38,projectList[],4,0)</f>
        <v>#57 DOT ROCK</v>
      </c>
      <c r="E38" s="40">
        <f>VLOOKUP($A38,projectList[],5,0)</f>
        <v>8</v>
      </c>
      <c r="F38" s="13" cm="1">
        <f t="array" aca="1" ref="F38" ca="1">INDEX(Projects!F:AJ,MATCH($A38,Projects!A:A,0),DAY(Generic!$B$1))</f>
        <v>0</v>
      </c>
      <c r="G38" s="13">
        <f ca="1">COUNTIF(Data!$J:$J,$A38)</f>
        <v>0</v>
      </c>
      <c r="H38" s="29"/>
      <c r="I38" s="13">
        <f ca="1">IF(AND(orders_table[[#This Row],[LOADS ON BOARD]]="",orders_table[[#This Row],[MANUAL OVERWRITE]]=""),"",SUM(orders_table[[#This Row],[LOADS ON BOARD]],orders_table[[#This Row],[MANUAL OVERWRITE]]))</f>
        <v>0</v>
      </c>
      <c r="J38" s="30" t="str">
        <f t="shared" ca="1" si="6"/>
        <v/>
      </c>
      <c r="K38" s="13" t="str">
        <f t="shared" ca="1" si="7"/>
        <v/>
      </c>
    </row>
    <row r="39" spans="1:11" ht="18" hidden="1" customHeight="1" x14ac:dyDescent="0.2">
      <c r="A39" s="13">
        <f>Projects!$A38</f>
        <v>10249</v>
      </c>
      <c r="B39" s="13" t="str">
        <f>VLOOKUP($A39,projectList[],2,0)</f>
        <v>JAHNA - GREENBAY</v>
      </c>
      <c r="C39" s="13" t="str">
        <f>VLOOKUP($A39,projectList[],3,0)</f>
        <v>AURORA STONE &amp; GRAVEL (MINI)</v>
      </c>
      <c r="D39" s="13" t="str">
        <f>VLOOKUP($A39,projectList[],4,0)</f>
        <v>CONCRETE SAND</v>
      </c>
      <c r="E39" s="40">
        <f>VLOOKUP($A39,projectList[],5,0)</f>
        <v>12</v>
      </c>
      <c r="F39" s="13" cm="1">
        <f t="array" aca="1" ref="F39" ca="1">INDEX(Projects!F:AJ,MATCH($A39,Projects!A:A,0),DAY(Generic!$B$1))</f>
        <v>0</v>
      </c>
      <c r="G39" s="13">
        <f ca="1">COUNTIF(Data!$J:$J,$A39)</f>
        <v>0</v>
      </c>
      <c r="H39" s="29"/>
      <c r="I39" s="13">
        <f ca="1">IF(AND(orders_table[[#This Row],[LOADS ON BOARD]]="",orders_table[[#This Row],[MANUAL OVERWRITE]]=""),"",SUM(orders_table[[#This Row],[LOADS ON BOARD]],orders_table[[#This Row],[MANUAL OVERWRITE]]))</f>
        <v>0</v>
      </c>
      <c r="J39" s="30" t="str">
        <f t="shared" ca="1" si="6"/>
        <v/>
      </c>
      <c r="K39" s="13" t="str">
        <f t="shared" ca="1" si="7"/>
        <v/>
      </c>
    </row>
    <row r="40" spans="1:11" ht="18" hidden="1" customHeight="1" x14ac:dyDescent="0.2">
      <c r="A40" s="13">
        <f>Projects!$A39</f>
        <v>9902</v>
      </c>
      <c r="B40" s="13" t="str">
        <f>VLOOKUP($A40,projectList[],2,0)</f>
        <v>CENTER SAND</v>
      </c>
      <c r="C40" s="13" t="str">
        <f>VLOOKUP($A40,projectList[],3,0)</f>
        <v>AURORA STONE &amp; GRAVEL (MINI)</v>
      </c>
      <c r="D40" s="13" t="str">
        <f>VLOOKUP($A40,projectList[],4,0)</f>
        <v>MASON SAND</v>
      </c>
      <c r="E40" s="40">
        <f>VLOOKUP($A40,projectList[],5,0)</f>
        <v>12</v>
      </c>
      <c r="F40" s="13" cm="1">
        <f t="array" aca="1" ref="F40" ca="1">INDEX(Projects!F:AJ,MATCH($A40,Projects!A:A,0),DAY(Generic!$B$1))</f>
        <v>0</v>
      </c>
      <c r="G40" s="13">
        <f ca="1">COUNTIF(Data!$J:$J,$A40)</f>
        <v>0</v>
      </c>
      <c r="H40" s="29"/>
      <c r="I40" s="13">
        <f ca="1">IF(AND(orders_table[[#This Row],[LOADS ON BOARD]]="",orders_table[[#This Row],[MANUAL OVERWRITE]]=""),"",SUM(orders_table[[#This Row],[LOADS ON BOARD]],orders_table[[#This Row],[MANUAL OVERWRITE]]))</f>
        <v>0</v>
      </c>
      <c r="J40" s="30" t="str">
        <f t="shared" ca="1" si="6"/>
        <v/>
      </c>
      <c r="K40" s="13" t="str">
        <f t="shared" ca="1" si="7"/>
        <v/>
      </c>
    </row>
    <row r="41" spans="1:11" ht="18" hidden="1" customHeight="1" x14ac:dyDescent="0.2">
      <c r="A41" s="13">
        <f>Projects!$A40</f>
        <v>1765</v>
      </c>
      <c r="B41" s="13" t="str">
        <f>VLOOKUP($A41,projectList[],2,0)</f>
        <v>MELBOURNE TERMINAL</v>
      </c>
      <c r="C41" s="13" t="str">
        <f>VLOOKUP($A41,projectList[],3,0)</f>
        <v>BREVARD LUMBER (EITHER)</v>
      </c>
      <c r="D41" s="13" t="str">
        <f>VLOOKUP($A41,projectList[],4,0)</f>
        <v>#57 DOT ROCK</v>
      </c>
      <c r="E41" s="40">
        <f>VLOOKUP($A41,projectList[],5,0)</f>
        <v>8</v>
      </c>
      <c r="F41" s="13" cm="1">
        <f t="array" aca="1" ref="F41" ca="1">INDEX(Projects!F:AJ,MATCH($A41,Projects!A:A,0),DAY(Generic!$B$1))</f>
        <v>0</v>
      </c>
      <c r="G41" s="13">
        <f ca="1">COUNTIF(Data!$J:$J,$A41)</f>
        <v>0</v>
      </c>
      <c r="H41" s="29"/>
      <c r="I41" s="13">
        <f ca="1">IF(AND(orders_table[[#This Row],[LOADS ON BOARD]]="",orders_table[[#This Row],[MANUAL OVERWRITE]]=""),"",SUM(orders_table[[#This Row],[LOADS ON BOARD]],orders_table[[#This Row],[MANUAL OVERWRITE]]))</f>
        <v>0</v>
      </c>
      <c r="J41" s="30" t="str">
        <f t="shared" ca="1" si="6"/>
        <v/>
      </c>
      <c r="K41" s="13" t="str">
        <f t="shared" ca="1" si="7"/>
        <v/>
      </c>
    </row>
    <row r="42" spans="1:11" ht="18" hidden="1" customHeight="1" x14ac:dyDescent="0.2">
      <c r="A42" s="13">
        <f>Projects!$A41</f>
        <v>10035</v>
      </c>
      <c r="B42" s="13" t="str">
        <f>VLOOKUP($A42,projectList[],2,0)</f>
        <v>JAHNA - CGA</v>
      </c>
      <c r="C42" s="13" t="str">
        <f>VLOOKUP($A42,projectList[],3,0)</f>
        <v>BREVARD LUMBER (EITHER)</v>
      </c>
      <c r="D42" s="13" t="str">
        <f>VLOOKUP($A42,projectList[],4,0)</f>
        <v>CONCRETE SAND</v>
      </c>
      <c r="E42" s="40">
        <f>VLOOKUP($A42,projectList[],5,0)</f>
        <v>15</v>
      </c>
      <c r="F42" s="13" cm="1">
        <f t="array" aca="1" ref="F42" ca="1">INDEX(Projects!F:AJ,MATCH($A42,Projects!A:A,0),DAY(Generic!$B$1))</f>
        <v>0</v>
      </c>
      <c r="G42" s="13">
        <f ca="1">COUNTIF(Data!$J:$J,$A42)</f>
        <v>0</v>
      </c>
      <c r="H42" s="29"/>
      <c r="I42" s="13">
        <f ca="1">IF(AND(orders_table[[#This Row],[LOADS ON BOARD]]="",orders_table[[#This Row],[MANUAL OVERWRITE]]=""),"",SUM(orders_table[[#This Row],[LOADS ON BOARD]],orders_table[[#This Row],[MANUAL OVERWRITE]]))</f>
        <v>0</v>
      </c>
      <c r="J42" s="30" t="str">
        <f t="shared" ca="1" si="6"/>
        <v/>
      </c>
      <c r="K42" s="13" t="str">
        <f t="shared" ca="1" si="7"/>
        <v/>
      </c>
    </row>
    <row r="43" spans="1:11" ht="18" hidden="1" customHeight="1" x14ac:dyDescent="0.2">
      <c r="A43" s="13">
        <f>Projects!$A42</f>
        <v>10036</v>
      </c>
      <c r="B43" s="13" t="str">
        <f>VLOOKUP($A43,projectList[],2,0)</f>
        <v>JAHNA - GREENBAY</v>
      </c>
      <c r="C43" s="13" t="str">
        <f>VLOOKUP($A43,projectList[],3,0)</f>
        <v>BREVARD LUMBER (EITHER)</v>
      </c>
      <c r="D43" s="13" t="str">
        <f>VLOOKUP($A43,projectList[],4,0)</f>
        <v>CONCRETE SAND</v>
      </c>
      <c r="E43" s="40">
        <f>VLOOKUP($A43,projectList[],5,0)</f>
        <v>15</v>
      </c>
      <c r="F43" s="13" cm="1">
        <f t="array" aca="1" ref="F43" ca="1">INDEX(Projects!F:AJ,MATCH($A43,Projects!A:A,0),DAY(Generic!$B$1))</f>
        <v>0</v>
      </c>
      <c r="G43" s="13">
        <f ca="1">COUNTIF(Data!$J:$J,$A43)</f>
        <v>0</v>
      </c>
      <c r="H43" s="29"/>
      <c r="I43" s="13">
        <f ca="1">IF(AND(orders_table[[#This Row],[LOADS ON BOARD]]="",orders_table[[#This Row],[MANUAL OVERWRITE]]=""),"",SUM(orders_table[[#This Row],[LOADS ON BOARD]],orders_table[[#This Row],[MANUAL OVERWRITE]]))</f>
        <v>0</v>
      </c>
      <c r="J43" s="30" t="str">
        <f t="shared" ca="1" si="6"/>
        <v/>
      </c>
      <c r="K43" s="13" t="str">
        <f t="shared" ca="1" si="7"/>
        <v/>
      </c>
    </row>
    <row r="44" spans="1:11" ht="18" hidden="1" customHeight="1" x14ac:dyDescent="0.2">
      <c r="A44" s="13">
        <f>Projects!$A43</f>
        <v>1048</v>
      </c>
      <c r="B44" s="13" t="str">
        <f>VLOOKUP($A44,projectList[],2,0)</f>
        <v>CENTER SAND</v>
      </c>
      <c r="C44" s="13" t="str">
        <f>VLOOKUP($A44,projectList[],3,0)</f>
        <v>BREVARD LUMBER (EITHER)</v>
      </c>
      <c r="D44" s="13" t="str">
        <f>VLOOKUP($A44,projectList[],4,0)</f>
        <v>STUCCO SAND</v>
      </c>
      <c r="E44" s="40">
        <f>VLOOKUP($A44,projectList[],5,0)</f>
        <v>15</v>
      </c>
      <c r="F44" s="13" cm="1">
        <f t="array" aca="1" ref="F44" ca="1">INDEX(Projects!F:AJ,MATCH($A44,Projects!A:A,0),DAY(Generic!$B$1))</f>
        <v>0</v>
      </c>
      <c r="G44" s="13">
        <f ca="1">COUNTIF(Data!$J:$J,$A44)</f>
        <v>0</v>
      </c>
      <c r="H44" s="29"/>
      <c r="I44" s="13">
        <f ca="1">IF(AND(orders_table[[#This Row],[LOADS ON BOARD]]="",orders_table[[#This Row],[MANUAL OVERWRITE]]=""),"",SUM(orders_table[[#This Row],[LOADS ON BOARD]],orders_table[[#This Row],[MANUAL OVERWRITE]]))</f>
        <v>0</v>
      </c>
      <c r="J44" s="30" t="str">
        <f t="shared" ca="1" si="6"/>
        <v/>
      </c>
      <c r="K44" s="13" t="str">
        <f t="shared" ca="1" si="7"/>
        <v/>
      </c>
    </row>
    <row r="45" spans="1:11" ht="18" hidden="1" customHeight="1" x14ac:dyDescent="0.2">
      <c r="A45" s="13">
        <f>Projects!$A44</f>
        <v>2885</v>
      </c>
      <c r="B45" s="13" t="str">
        <f>VLOOKUP($A45,projectList[],2,0)</f>
        <v>JACKSONVILLE TERMINAL</v>
      </c>
      <c r="C45" s="13" t="str">
        <f>VLOOKUP($A45,projectList[],3,0)</f>
        <v>BUNNELL RMC</v>
      </c>
      <c r="D45" s="13" t="str">
        <f>VLOOKUP($A45,projectList[],4,0)</f>
        <v>#57 DOT ROCK</v>
      </c>
      <c r="E45" s="40">
        <f>VLOOKUP($A45,projectList[],5,0)</f>
        <v>12</v>
      </c>
      <c r="F45" s="13" cm="1">
        <f t="array" aca="1" ref="F45" ca="1">INDEX(Projects!F:AJ,MATCH($A45,Projects!A:A,0),DAY(Generic!$B$1))</f>
        <v>0</v>
      </c>
      <c r="G45" s="13">
        <f ca="1">COUNTIF(Data!$J:$J,$A45)</f>
        <v>0</v>
      </c>
      <c r="H45" s="29"/>
      <c r="I45" s="13">
        <f ca="1">IF(AND(orders_table[[#This Row],[LOADS ON BOARD]]="",orders_table[[#This Row],[MANUAL OVERWRITE]]=""),"",SUM(orders_table[[#This Row],[LOADS ON BOARD]],orders_table[[#This Row],[MANUAL OVERWRITE]]))</f>
        <v>0</v>
      </c>
      <c r="J45" s="30" t="str">
        <f t="shared" ca="1" si="6"/>
        <v/>
      </c>
      <c r="K45" s="13" t="str">
        <f t="shared" ca="1" si="7"/>
        <v/>
      </c>
    </row>
    <row r="46" spans="1:11" ht="18" hidden="1" customHeight="1" x14ac:dyDescent="0.2">
      <c r="A46" s="13">
        <f>Projects!$A45</f>
        <v>2887</v>
      </c>
      <c r="B46" s="13" t="str">
        <f>VLOOKUP($A46,projectList[],2,0)</f>
        <v>MELBOURNE TERMINAL</v>
      </c>
      <c r="C46" s="13" t="str">
        <f>VLOOKUP($A46,projectList[],3,0)</f>
        <v>BUNNELL RMC</v>
      </c>
      <c r="D46" s="13" t="str">
        <f>VLOOKUP($A46,projectList[],4,0)</f>
        <v>#57 DOT ROCK</v>
      </c>
      <c r="E46" s="40">
        <f>VLOOKUP($A46,projectList[],5,0)</f>
        <v>14.5</v>
      </c>
      <c r="F46" s="13" cm="1">
        <f t="array" aca="1" ref="F46" ca="1">INDEX(Projects!F:AJ,MATCH($A46,Projects!A:A,0),DAY(Generic!$B$1))</f>
        <v>0</v>
      </c>
      <c r="G46" s="13">
        <f ca="1">COUNTIF(Data!$J:$J,$A46)</f>
        <v>0</v>
      </c>
      <c r="H46" s="29"/>
      <c r="I46" s="13">
        <f ca="1">IF(AND(orders_table[[#This Row],[LOADS ON BOARD]]="",orders_table[[#This Row],[MANUAL OVERWRITE]]=""),"",SUM(orders_table[[#This Row],[LOADS ON BOARD]],orders_table[[#This Row],[MANUAL OVERWRITE]]))</f>
        <v>0</v>
      </c>
      <c r="J46" s="30" t="str">
        <f t="shared" ca="1" si="6"/>
        <v/>
      </c>
      <c r="K46" s="13" t="str">
        <f t="shared" ca="1" si="7"/>
        <v/>
      </c>
    </row>
    <row r="47" spans="1:11" ht="18" hidden="1" customHeight="1" x14ac:dyDescent="0.2">
      <c r="A47" s="13">
        <f>Projects!$A46</f>
        <v>2889</v>
      </c>
      <c r="B47" s="13" t="str">
        <f>VLOOKUP($A47,projectList[],2,0)</f>
        <v>EDGEWATER TERMINAL</v>
      </c>
      <c r="C47" s="13" t="str">
        <f>VLOOKUP($A47,projectList[],3,0)</f>
        <v>BUNNELL RMC</v>
      </c>
      <c r="D47" s="13" t="str">
        <f>VLOOKUP($A47,projectList[],4,0)</f>
        <v>#57 DOT ROCK</v>
      </c>
      <c r="E47" s="40">
        <f>VLOOKUP($A47,projectList[],5,0)</f>
        <v>7.98</v>
      </c>
      <c r="F47" s="13" cm="1">
        <f t="array" aca="1" ref="F47" ca="1">INDEX(Projects!F:AJ,MATCH($A47,Projects!A:A,0),DAY(Generic!$B$1))</f>
        <v>0</v>
      </c>
      <c r="G47" s="13">
        <f ca="1">COUNTIF(Data!$J:$J,$A47)</f>
        <v>0</v>
      </c>
      <c r="H47" s="29"/>
      <c r="I47" s="13">
        <f ca="1">IF(AND(orders_table[[#This Row],[LOADS ON BOARD]]="",orders_table[[#This Row],[MANUAL OVERWRITE]]=""),"",SUM(orders_table[[#This Row],[LOADS ON BOARD]],orders_table[[#This Row],[MANUAL OVERWRITE]]))</f>
        <v>0</v>
      </c>
      <c r="J47" s="30" t="str">
        <f t="shared" ca="1" si="6"/>
        <v/>
      </c>
      <c r="K47" s="13" t="str">
        <f t="shared" ca="1" si="7"/>
        <v/>
      </c>
    </row>
    <row r="48" spans="1:11" ht="18" hidden="1" customHeight="1" x14ac:dyDescent="0.2">
      <c r="A48" s="13">
        <f>Projects!$A47</f>
        <v>10381</v>
      </c>
      <c r="B48" s="13" t="str">
        <f>VLOOKUP($A48,projectList[],2,0)</f>
        <v>NATIONAL GARDENS</v>
      </c>
      <c r="C48" s="13" t="str">
        <f>VLOOKUP($A48,projectList[],3,0)</f>
        <v>BUNNELL RMC</v>
      </c>
      <c r="D48" s="13" t="str">
        <f>VLOOKUP($A48,projectList[],4,0)</f>
        <v>#57 DOT ROCK</v>
      </c>
      <c r="E48" s="40">
        <f>VLOOKUP($A48,projectList[],5,0)</f>
        <v>5.75</v>
      </c>
      <c r="F48" s="13" cm="1">
        <f t="array" aca="1" ref="F48" ca="1">INDEX(Projects!F:AJ,MATCH($A48,Projects!A:A,0),DAY(Generic!$B$1))</f>
        <v>0</v>
      </c>
      <c r="G48" s="13">
        <f ca="1">COUNTIF(Data!$J:$J,$A48)</f>
        <v>0</v>
      </c>
      <c r="H48" s="29"/>
      <c r="I48" s="13">
        <f ca="1">IF(AND(orders_table[[#This Row],[LOADS ON BOARD]]="",orders_table[[#This Row],[MANUAL OVERWRITE]]=""),"",SUM(orders_table[[#This Row],[LOADS ON BOARD]],orders_table[[#This Row],[MANUAL OVERWRITE]]))</f>
        <v>0</v>
      </c>
      <c r="J48" s="30" t="str">
        <f t="shared" ca="1" si="6"/>
        <v/>
      </c>
      <c r="K48" s="13" t="str">
        <f t="shared" ca="1" si="7"/>
        <v/>
      </c>
    </row>
    <row r="49" spans="1:11" ht="18" hidden="1" customHeight="1" x14ac:dyDescent="0.2">
      <c r="A49" s="13">
        <f>Projects!$A48</f>
        <v>2830</v>
      </c>
      <c r="B49" s="13" t="str">
        <f>VLOOKUP($A49,projectList[],2,0)</f>
        <v>EDGEWATER TERMINAL</v>
      </c>
      <c r="C49" s="13" t="str">
        <f>VLOOKUP($A49,projectList[],3,0)</f>
        <v>BUNNELL RMC</v>
      </c>
      <c r="D49" s="13" t="str">
        <f>VLOOKUP($A49,projectList[],4,0)</f>
        <v>#89 DOT ROCK</v>
      </c>
      <c r="E49" s="40">
        <f>VLOOKUP($A49,projectList[],5,0)</f>
        <v>7.98</v>
      </c>
      <c r="F49" s="13" cm="1">
        <f t="array" aca="1" ref="F49" ca="1">INDEX(Projects!F:AJ,MATCH($A49,Projects!A:A,0),DAY(Generic!$B$1))</f>
        <v>0</v>
      </c>
      <c r="G49" s="13">
        <f ca="1">COUNTIF(Data!$J:$J,$A49)</f>
        <v>0</v>
      </c>
      <c r="H49" s="29"/>
      <c r="I49" s="13">
        <f ca="1">IF(AND(orders_table[[#This Row],[LOADS ON BOARD]]="",orders_table[[#This Row],[MANUAL OVERWRITE]]=""),"",SUM(orders_table[[#This Row],[LOADS ON BOARD]],orders_table[[#This Row],[MANUAL OVERWRITE]]))</f>
        <v>0</v>
      </c>
      <c r="J49" s="30" t="str">
        <f t="shared" ca="1" si="6"/>
        <v/>
      </c>
      <c r="K49" s="13" t="str">
        <f t="shared" ca="1" si="7"/>
        <v/>
      </c>
    </row>
    <row r="50" spans="1:11" ht="18" hidden="1" customHeight="1" x14ac:dyDescent="0.2">
      <c r="A50" s="13">
        <f>Projects!$A49</f>
        <v>2886</v>
      </c>
      <c r="B50" s="13" t="str">
        <f>VLOOKUP($A50,projectList[],2,0)</f>
        <v>JACKSONVILLE TERMINAL</v>
      </c>
      <c r="C50" s="13" t="str">
        <f>VLOOKUP($A50,projectList[],3,0)</f>
        <v>BUNNELL RMC</v>
      </c>
      <c r="D50" s="13" t="str">
        <f>VLOOKUP($A50,projectList[],4,0)</f>
        <v>#89 DOT ROCK</v>
      </c>
      <c r="E50" s="40">
        <f>VLOOKUP($A50,projectList[],5,0)</f>
        <v>12</v>
      </c>
      <c r="F50" s="13" cm="1">
        <f t="array" aca="1" ref="F50" ca="1">INDEX(Projects!F:AJ,MATCH($A50,Projects!A:A,0),DAY(Generic!$B$1))</f>
        <v>0</v>
      </c>
      <c r="G50" s="13">
        <f ca="1">COUNTIF(Data!$J:$J,$A50)</f>
        <v>0</v>
      </c>
      <c r="H50" s="29"/>
      <c r="I50" s="13">
        <f ca="1">IF(AND(orders_table[[#This Row],[LOADS ON BOARD]]="",orders_table[[#This Row],[MANUAL OVERWRITE]]=""),"",SUM(orders_table[[#This Row],[LOADS ON BOARD]],orders_table[[#This Row],[MANUAL OVERWRITE]]))</f>
        <v>0</v>
      </c>
      <c r="J50" s="30" t="str">
        <f t="shared" ca="1" si="6"/>
        <v/>
      </c>
      <c r="K50" s="13" t="str">
        <f t="shared" ca="1" si="7"/>
        <v/>
      </c>
    </row>
    <row r="51" spans="1:11" ht="18" hidden="1" customHeight="1" x14ac:dyDescent="0.2">
      <c r="A51" s="13">
        <f>Projects!$A50</f>
        <v>2888</v>
      </c>
      <c r="B51" s="13" t="str">
        <f>VLOOKUP($A51,projectList[],2,0)</f>
        <v>MELBOURNE TERMINAL</v>
      </c>
      <c r="C51" s="13" t="str">
        <f>VLOOKUP($A51,projectList[],3,0)</f>
        <v>BUNNELL RMC</v>
      </c>
      <c r="D51" s="13" t="str">
        <f>VLOOKUP($A51,projectList[],4,0)</f>
        <v>#89 DOT ROCK</v>
      </c>
      <c r="E51" s="40">
        <f>VLOOKUP($A51,projectList[],5,0)</f>
        <v>14.5</v>
      </c>
      <c r="F51" s="13" cm="1">
        <f t="array" aca="1" ref="F51" ca="1">INDEX(Projects!F:AJ,MATCH($A51,Projects!A:A,0),DAY(Generic!$B$1))</f>
        <v>0</v>
      </c>
      <c r="G51" s="13">
        <f ca="1">COUNTIF(Data!$J:$J,$A51)</f>
        <v>0</v>
      </c>
      <c r="H51" s="29"/>
      <c r="I51" s="13">
        <f ca="1">IF(AND(orders_table[[#This Row],[LOADS ON BOARD]]="",orders_table[[#This Row],[MANUAL OVERWRITE]]=""),"",SUM(orders_table[[#This Row],[LOADS ON BOARD]],orders_table[[#This Row],[MANUAL OVERWRITE]]))</f>
        <v>0</v>
      </c>
      <c r="J51" s="30" t="str">
        <f t="shared" ref="J51:J114" ca="1" si="8">IF(OR(A51="CC",A51="Down",A51="Vaca",A51="Off",A51="Park"),"",IF(AND(F51=0,I51=0),"",-I51+F51))</f>
        <v/>
      </c>
      <c r="K51" s="13" t="str">
        <f t="shared" ref="K51:K114" ca="1" si="9">IF(OR(A51="CC",A51="Down",A51="Vaca",A51="Off",A51="Park"),"",IF(AND(F51=0,I51=0),"",IF(J51=0,"ALL COVERED",IF(J51&gt;0,"OPEN LOADS","OVER BOOKED"))))</f>
        <v/>
      </c>
    </row>
    <row r="52" spans="1:11" ht="18" hidden="1" customHeight="1" x14ac:dyDescent="0.2">
      <c r="A52" s="13">
        <f>Projects!$A51</f>
        <v>2883</v>
      </c>
      <c r="B52" s="13" t="str">
        <f>VLOOKUP($A52,projectList[],2,0)</f>
        <v>VULCAN - GRANDIN</v>
      </c>
      <c r="C52" s="13" t="str">
        <f>VLOOKUP($A52,projectList[],3,0)</f>
        <v>BUNNELL RMC</v>
      </c>
      <c r="D52" s="13" t="str">
        <f>VLOOKUP($A52,projectList[],4,0)</f>
        <v>DOT SILICA SAND</v>
      </c>
      <c r="E52" s="40">
        <f>VLOOKUP($A52,projectList[],5,0)</f>
        <v>11</v>
      </c>
      <c r="F52" s="13" cm="1">
        <f t="array" aca="1" ref="F52" ca="1">INDEX(Projects!F:AJ,MATCH($A52,Projects!A:A,0),DAY(Generic!$B$1))</f>
        <v>0</v>
      </c>
      <c r="G52" s="13">
        <f ca="1">COUNTIF(Data!$J:$J,$A52)</f>
        <v>0</v>
      </c>
      <c r="H52" s="29"/>
      <c r="I52" s="13">
        <f ca="1">IF(AND(orders_table[[#This Row],[LOADS ON BOARD]]="",orders_table[[#This Row],[MANUAL OVERWRITE]]=""),"",SUM(orders_table[[#This Row],[LOADS ON BOARD]],orders_table[[#This Row],[MANUAL OVERWRITE]]))</f>
        <v>0</v>
      </c>
      <c r="J52" s="30" t="str">
        <f t="shared" ca="1" si="8"/>
        <v/>
      </c>
      <c r="K52" s="13" t="str">
        <f t="shared" ca="1" si="9"/>
        <v/>
      </c>
    </row>
    <row r="53" spans="1:11" ht="18" hidden="1" customHeight="1" x14ac:dyDescent="0.2">
      <c r="A53" s="13">
        <f>Projects!$A52</f>
        <v>2884</v>
      </c>
      <c r="B53" s="13" t="str">
        <f>VLOOKUP($A53,projectList[],2,0)</f>
        <v>JAHNA - GREENBAY</v>
      </c>
      <c r="C53" s="13" t="str">
        <f>VLOOKUP($A53,projectList[],3,0)</f>
        <v>BUNNELL RMC</v>
      </c>
      <c r="D53" s="13" t="str">
        <f>VLOOKUP($A53,projectList[],4,0)</f>
        <v>DOT SILICA SAND</v>
      </c>
      <c r="E53" s="40">
        <f>VLOOKUP($A53,projectList[],5,0)</f>
        <v>14.5</v>
      </c>
      <c r="F53" s="13" cm="1">
        <f t="array" aca="1" ref="F53" ca="1">INDEX(Projects!F:AJ,MATCH($A53,Projects!A:A,0),DAY(Generic!$B$1))</f>
        <v>0</v>
      </c>
      <c r="G53" s="13">
        <f ca="1">COUNTIF(Data!$J:$J,$A53)</f>
        <v>0</v>
      </c>
      <c r="H53" s="29"/>
      <c r="I53" s="13">
        <f ca="1">IF(AND(orders_table[[#This Row],[LOADS ON BOARD]]="",orders_table[[#This Row],[MANUAL OVERWRITE]]=""),"",SUM(orders_table[[#This Row],[LOADS ON BOARD]],orders_table[[#This Row],[MANUAL OVERWRITE]]))</f>
        <v>0</v>
      </c>
      <c r="J53" s="30" t="str">
        <f t="shared" ca="1" si="8"/>
        <v/>
      </c>
      <c r="K53" s="13" t="str">
        <f t="shared" ca="1" si="9"/>
        <v/>
      </c>
    </row>
    <row r="54" spans="1:11" ht="18" hidden="1" customHeight="1" x14ac:dyDescent="0.2">
      <c r="A54" s="13" t="str">
        <f>Projects!$A53</f>
        <v>CC</v>
      </c>
      <c r="B54" s="13" t="str">
        <f>VLOOKUP($A54,projectList[],2,0)</f>
        <v>CC</v>
      </c>
      <c r="C54" s="13" t="str">
        <f>VLOOKUP($A54,projectList[],3,0)</f>
        <v>CC</v>
      </c>
      <c r="D54" s="13" t="str">
        <f>VLOOKUP($A54,projectList[],4,0)</f>
        <v>CC</v>
      </c>
      <c r="E54" s="40">
        <f>VLOOKUP($A54,projectList[],5,0)</f>
        <v>0</v>
      </c>
      <c r="F54" s="13" cm="1">
        <f t="array" aca="1" ref="F54" ca="1">INDEX(Projects!F:AJ,MATCH($A54,Projects!A:A,0),DAY(Generic!$B$1))</f>
        <v>0</v>
      </c>
      <c r="G54" s="13">
        <f ca="1">COUNTIF(Data!$J:$J,$A54)</f>
        <v>0</v>
      </c>
      <c r="H54" s="29"/>
      <c r="I54" s="13">
        <f ca="1">IF(AND(orders_table[[#This Row],[LOADS ON BOARD]]="",orders_table[[#This Row],[MANUAL OVERWRITE]]=""),"",SUM(orders_table[[#This Row],[LOADS ON BOARD]],orders_table[[#This Row],[MANUAL OVERWRITE]]))</f>
        <v>0</v>
      </c>
      <c r="J54" s="30" t="str">
        <f t="shared" si="8"/>
        <v/>
      </c>
      <c r="K54" s="13" t="str">
        <f t="shared" si="9"/>
        <v/>
      </c>
    </row>
    <row r="55" spans="1:11" ht="18" hidden="1" customHeight="1" x14ac:dyDescent="0.2">
      <c r="A55" s="13">
        <f>Projects!$A54</f>
        <v>10393</v>
      </c>
      <c r="B55" s="13" t="str">
        <f>VLOOKUP($A55,projectList[],2,0)</f>
        <v>MID COAST AGGREGATES</v>
      </c>
      <c r="C55" s="13" t="str">
        <f>VLOOKUP($A55,projectList[],3,0)</f>
        <v>CENTER SAND</v>
      </c>
      <c r="D55" s="13" t="str">
        <f>VLOOKUP($A55,projectList[],4,0)</f>
        <v>BASE ROCK</v>
      </c>
      <c r="E55" s="40">
        <f>VLOOKUP($A55,projectList[],5,0)</f>
        <v>0</v>
      </c>
      <c r="F55" s="13" cm="1">
        <f t="array" aca="1" ref="F55" ca="1">INDEX(Projects!F:AJ,MATCH($A55,Projects!A:A,0),DAY(Generic!$B$1))</f>
        <v>0</v>
      </c>
      <c r="G55" s="13">
        <f ca="1">COUNTIF(Data!$J:$J,$A55)</f>
        <v>0</v>
      </c>
      <c r="H55" s="29"/>
      <c r="I55" s="13">
        <f ca="1">IF(AND(orders_table[[#This Row],[LOADS ON BOARD]]="",orders_table[[#This Row],[MANUAL OVERWRITE]]=""),"",SUM(orders_table[[#This Row],[LOADS ON BOARD]],orders_table[[#This Row],[MANUAL OVERWRITE]]))</f>
        <v>0</v>
      </c>
      <c r="J55" s="30" t="str">
        <f t="shared" ca="1" si="8"/>
        <v/>
      </c>
      <c r="K55" s="13" t="str">
        <f t="shared" ca="1" si="9"/>
        <v/>
      </c>
    </row>
    <row r="56" spans="1:11" ht="18" hidden="1" customHeight="1" x14ac:dyDescent="0.2">
      <c r="A56" s="13">
        <f>Projects!$A55</f>
        <v>10394</v>
      </c>
      <c r="B56" s="13" t="str">
        <f>VLOOKUP($A56,projectList[],2,0)</f>
        <v>CEMEX - CLERMONT</v>
      </c>
      <c r="C56" s="13" t="str">
        <f>VLOOKUP($A56,projectList[],3,0)</f>
        <v>CENTER SAND</v>
      </c>
      <c r="D56" s="13" t="str">
        <f>VLOOKUP($A56,projectList[],4,0)</f>
        <v>CRUSH ROCK</v>
      </c>
      <c r="E56" s="40">
        <f>VLOOKUP($A56,projectList[],5,0)</f>
        <v>4.5</v>
      </c>
      <c r="F56" s="13" cm="1">
        <f t="array" aca="1" ref="F56" ca="1">INDEX(Projects!F:AJ,MATCH($A56,Projects!A:A,0),DAY(Generic!$B$1))</f>
        <v>0</v>
      </c>
      <c r="G56" s="13">
        <f ca="1">COUNTIF(Data!$J:$J,$A56)</f>
        <v>0</v>
      </c>
      <c r="H56" s="29"/>
      <c r="I56" s="13">
        <f ca="1">IF(AND(orders_table[[#This Row],[LOADS ON BOARD]]="",orders_table[[#This Row],[MANUAL OVERWRITE]]=""),"",SUM(orders_table[[#This Row],[LOADS ON BOARD]],orders_table[[#This Row],[MANUAL OVERWRITE]]))</f>
        <v>0</v>
      </c>
      <c r="J56" s="30" t="str">
        <f t="shared" ca="1" si="8"/>
        <v/>
      </c>
      <c r="K56" s="13" t="str">
        <f t="shared" ca="1" si="9"/>
        <v/>
      </c>
    </row>
    <row r="57" spans="1:11" ht="18" hidden="1" customHeight="1" x14ac:dyDescent="0.2">
      <c r="A57" s="13">
        <f>Projects!$A56</f>
        <v>9851</v>
      </c>
      <c r="B57" s="13" t="str">
        <f>VLOOKUP($A57,projectList[],2,0)</f>
        <v>MELBOURNE TERMINAL</v>
      </c>
      <c r="C57" s="13" t="str">
        <f>VLOOKUP($A57,projectList[],3,0)</f>
        <v>CITY OF ROCKLEDGE</v>
      </c>
      <c r="D57" s="13" t="str">
        <f>VLOOKUP($A57,projectList[],4,0)</f>
        <v>#57 DOT ROCK</v>
      </c>
      <c r="E57" s="40">
        <f>VLOOKUP($A57,projectList[],5,0)</f>
        <v>5.25</v>
      </c>
      <c r="F57" s="13" cm="1">
        <f t="array" aca="1" ref="F57" ca="1">INDEX(Projects!F:AJ,MATCH($A57,Projects!A:A,0),DAY(Generic!$B$1))</f>
        <v>0</v>
      </c>
      <c r="G57" s="13">
        <f ca="1">COUNTIF(Data!$J:$J,$A57)</f>
        <v>0</v>
      </c>
      <c r="H57" s="29"/>
      <c r="I57" s="13">
        <f ca="1">IF(AND(orders_table[[#This Row],[LOADS ON BOARD]]="",orders_table[[#This Row],[MANUAL OVERWRITE]]=""),"",SUM(orders_table[[#This Row],[LOADS ON BOARD]],orders_table[[#This Row],[MANUAL OVERWRITE]]))</f>
        <v>0</v>
      </c>
      <c r="J57" s="30" t="str">
        <f t="shared" ca="1" si="8"/>
        <v/>
      </c>
      <c r="K57" s="13" t="str">
        <f t="shared" ca="1" si="9"/>
        <v/>
      </c>
    </row>
    <row r="58" spans="1:11" ht="18" hidden="1" customHeight="1" x14ac:dyDescent="0.2">
      <c r="A58" s="13">
        <f>Projects!$A57</f>
        <v>6900</v>
      </c>
      <c r="B58" s="13" t="str">
        <f>VLOOKUP($A58,projectList[],2,0)</f>
        <v>CENTER SAND</v>
      </c>
      <c r="C58" s="13" t="str">
        <f>VLOOKUP($A58,projectList[],3,0)</f>
        <v>CITY OF ROCKLEDGE</v>
      </c>
      <c r="D58" s="13" t="str">
        <f>VLOOKUP($A58,projectList[],4,0)</f>
        <v>MASON SAND</v>
      </c>
      <c r="E58" s="40">
        <f>VLOOKUP($A58,projectList[],5,0)</f>
        <v>19</v>
      </c>
      <c r="F58" s="13" cm="1">
        <f t="array" aca="1" ref="F58" ca="1">INDEX(Projects!F:AJ,MATCH($A58,Projects!A:A,0),DAY(Generic!$B$1))</f>
        <v>0</v>
      </c>
      <c r="G58" s="13">
        <f ca="1">COUNTIF(Data!$J:$J,$A58)</f>
        <v>0</v>
      </c>
      <c r="H58" s="29"/>
      <c r="I58" s="13">
        <f ca="1">IF(AND(orders_table[[#This Row],[LOADS ON BOARD]]="",orders_table[[#This Row],[MANUAL OVERWRITE]]=""),"",SUM(orders_table[[#This Row],[LOADS ON BOARD]],orders_table[[#This Row],[MANUAL OVERWRITE]]))</f>
        <v>0</v>
      </c>
      <c r="J58" s="30" t="str">
        <f t="shared" ca="1" si="8"/>
        <v/>
      </c>
      <c r="K58" s="13" t="str">
        <f t="shared" ca="1" si="9"/>
        <v/>
      </c>
    </row>
    <row r="59" spans="1:11" ht="18" hidden="1" customHeight="1" x14ac:dyDescent="0.2">
      <c r="A59" s="13">
        <f>Projects!$A58</f>
        <v>9645</v>
      </c>
      <c r="B59" s="13" t="str">
        <f>VLOOKUP($A59,projectList[],2,0)</f>
        <v>MELBOURNE TERMINAL</v>
      </c>
      <c r="C59" s="13" t="str">
        <f>VLOOKUP($A59,projectList[],3,0)</f>
        <v>CITY OF WINTER PARK</v>
      </c>
      <c r="D59" s="13" t="str">
        <f>VLOOKUP($A59,projectList[],4,0)</f>
        <v>#57 DOT ROCK</v>
      </c>
      <c r="E59" s="40">
        <f>VLOOKUP($A59,projectList[],5,0)</f>
        <v>5.75</v>
      </c>
      <c r="F59" s="13" cm="1">
        <f t="array" aca="1" ref="F59" ca="1">INDEX(Projects!F:AJ,MATCH($A59,Projects!A:A,0),DAY(Generic!$B$1))</f>
        <v>0</v>
      </c>
      <c r="G59" s="13">
        <f ca="1">COUNTIF(Data!$J:$J,$A59)</f>
        <v>0</v>
      </c>
      <c r="H59" s="29"/>
      <c r="I59" s="13">
        <f ca="1">IF(AND(orders_table[[#This Row],[LOADS ON BOARD]]="",orders_table[[#This Row],[MANUAL OVERWRITE]]=""),"",SUM(orders_table[[#This Row],[LOADS ON BOARD]],orders_table[[#This Row],[MANUAL OVERWRITE]]))</f>
        <v>0</v>
      </c>
      <c r="J59" s="30" t="str">
        <f t="shared" ca="1" si="8"/>
        <v/>
      </c>
      <c r="K59" s="13" t="str">
        <f t="shared" ca="1" si="9"/>
        <v/>
      </c>
    </row>
    <row r="60" spans="1:11" ht="18" hidden="1" customHeight="1" x14ac:dyDescent="0.2">
      <c r="A60" s="13">
        <f>Projects!$A59</f>
        <v>1035</v>
      </c>
      <c r="B60" s="13" t="str">
        <f>VLOOKUP($A60,projectList[],2,0)</f>
        <v>JAHNA - INDEPENDENT</v>
      </c>
      <c r="C60" s="13" t="str">
        <f>VLOOKUP($A60,projectList[],3,0)</f>
        <v>CITY OF WINTER PARK</v>
      </c>
      <c r="D60" s="13" t="str">
        <f>VLOOKUP($A60,projectList[],4,0)</f>
        <v>DOT SILICA SAND</v>
      </c>
      <c r="E60" s="40">
        <f>VLOOKUP($A60,projectList[],5,0)</f>
        <v>5.69</v>
      </c>
      <c r="F60" s="13" cm="1">
        <f t="array" aca="1" ref="F60" ca="1">INDEX(Projects!F:AJ,MATCH($A60,Projects!A:A,0),DAY(Generic!$B$1))</f>
        <v>0</v>
      </c>
      <c r="G60" s="13">
        <f ca="1">COUNTIF(Data!$J:$J,$A60)</f>
        <v>0</v>
      </c>
      <c r="H60" s="29"/>
      <c r="I60" s="13">
        <f ca="1">IF(AND(orders_table[[#This Row],[LOADS ON BOARD]]="",orders_table[[#This Row],[MANUAL OVERWRITE]]=""),"",SUM(orders_table[[#This Row],[LOADS ON BOARD]],orders_table[[#This Row],[MANUAL OVERWRITE]]))</f>
        <v>0</v>
      </c>
      <c r="J60" s="30" t="str">
        <f t="shared" ca="1" si="8"/>
        <v/>
      </c>
      <c r="K60" s="13" t="str">
        <f t="shared" ca="1" si="9"/>
        <v/>
      </c>
    </row>
    <row r="61" spans="1:11" ht="18" hidden="1" customHeight="1" x14ac:dyDescent="0.2">
      <c r="A61" s="13">
        <f>Projects!$A60</f>
        <v>10285</v>
      </c>
      <c r="B61" s="13" t="str">
        <f>VLOOKUP($A61,projectList[],2,0)</f>
        <v>COCOA AGGREGATE</v>
      </c>
      <c r="C61" s="13" t="str">
        <f>VLOOKUP($A61,projectList[],3,0)</f>
        <v>COCOA RMC</v>
      </c>
      <c r="D61" s="13" t="str">
        <f>VLOOKUP($A61,projectList[],4,0)</f>
        <v>#57 DOT ROCK</v>
      </c>
      <c r="E61" s="40">
        <f>VLOOKUP($A61,projectList[],5,0)</f>
        <v>3.84</v>
      </c>
      <c r="F61" s="13" cm="1">
        <f t="array" aca="1" ref="F61" ca="1">INDEX(Projects!F:AJ,MATCH($A61,Projects!A:A,0),DAY(Generic!$B$1))</f>
        <v>0</v>
      </c>
      <c r="G61" s="13">
        <f ca="1">COUNTIF(Data!$J:$J,$A61)</f>
        <v>0</v>
      </c>
      <c r="H61" s="29"/>
      <c r="I61" s="13">
        <f ca="1">IF(AND(orders_table[[#This Row],[LOADS ON BOARD]]="",orders_table[[#This Row],[MANUAL OVERWRITE]]=""),"",SUM(orders_table[[#This Row],[LOADS ON BOARD]],orders_table[[#This Row],[MANUAL OVERWRITE]]))</f>
        <v>0</v>
      </c>
      <c r="J61" s="30" t="str">
        <f t="shared" ca="1" si="8"/>
        <v/>
      </c>
      <c r="K61" s="13" t="str">
        <f t="shared" ca="1" si="9"/>
        <v/>
      </c>
    </row>
    <row r="62" spans="1:11" ht="18" hidden="1" customHeight="1" x14ac:dyDescent="0.2">
      <c r="A62" s="13">
        <f>Projects!$A61</f>
        <v>1036</v>
      </c>
      <c r="B62" s="13" t="str">
        <f>VLOOKUP($A62,projectList[],2,0)</f>
        <v>MELBOURNE TERMINAL</v>
      </c>
      <c r="C62" s="13" t="str">
        <f>VLOOKUP($A62,projectList[],3,0)</f>
        <v>COCOA RMC</v>
      </c>
      <c r="D62" s="13" t="str">
        <f>VLOOKUP($A62,projectList[],4,0)</f>
        <v>#57 DOT ROCK</v>
      </c>
      <c r="E62" s="40">
        <f>VLOOKUP($A62,projectList[],5,0)</f>
        <v>5.75</v>
      </c>
      <c r="F62" s="13" cm="1">
        <f t="array" aca="1" ref="F62" ca="1">INDEX(Projects!F:AJ,MATCH($A62,Projects!A:A,0),DAY(Generic!$B$1))</f>
        <v>0</v>
      </c>
      <c r="G62" s="13">
        <f ca="1">COUNTIF(Data!$J:$J,$A62)</f>
        <v>0</v>
      </c>
      <c r="H62" s="29"/>
      <c r="I62" s="13">
        <f ca="1">IF(AND(orders_table[[#This Row],[LOADS ON BOARD]]="",orders_table[[#This Row],[MANUAL OVERWRITE]]=""),"",SUM(orders_table[[#This Row],[LOADS ON BOARD]],orders_table[[#This Row],[MANUAL OVERWRITE]]))</f>
        <v>0</v>
      </c>
      <c r="J62" s="30" t="str">
        <f t="shared" ca="1" si="8"/>
        <v/>
      </c>
      <c r="K62" s="13" t="str">
        <f t="shared" ca="1" si="9"/>
        <v/>
      </c>
    </row>
    <row r="63" spans="1:11" ht="18" hidden="1" customHeight="1" x14ac:dyDescent="0.2">
      <c r="A63" s="13">
        <f>Projects!$A62</f>
        <v>10078</v>
      </c>
      <c r="B63" s="13" t="str">
        <f>VLOOKUP($A63,projectList[],2,0)</f>
        <v>EDGEWATER TERMINAL</v>
      </c>
      <c r="C63" s="13" t="str">
        <f>VLOOKUP($A63,projectList[],3,0)</f>
        <v>COCOA RMC</v>
      </c>
      <c r="D63" s="13" t="str">
        <f>VLOOKUP($A63,projectList[],4,0)</f>
        <v>#67</v>
      </c>
      <c r="E63" s="40">
        <f>VLOOKUP($A63,projectList[],5,0)</f>
        <v>9</v>
      </c>
      <c r="F63" s="13" cm="1">
        <f t="array" aca="1" ref="F63" ca="1">INDEX(Projects!F:AJ,MATCH($A63,Projects!A:A,0),DAY(Generic!$B$1))</f>
        <v>0</v>
      </c>
      <c r="G63" s="13">
        <f ca="1">COUNTIF(Data!$J:$J,$A63)</f>
        <v>0</v>
      </c>
      <c r="H63" s="29"/>
      <c r="I63" s="13">
        <f ca="1">IF(AND(orders_table[[#This Row],[LOADS ON BOARD]]="",orders_table[[#This Row],[MANUAL OVERWRITE]]=""),"",SUM(orders_table[[#This Row],[LOADS ON BOARD]],orders_table[[#This Row],[MANUAL OVERWRITE]]))</f>
        <v>0</v>
      </c>
      <c r="J63" s="30" t="str">
        <f t="shared" ca="1" si="8"/>
        <v/>
      </c>
      <c r="K63" s="13" t="str">
        <f t="shared" ca="1" si="9"/>
        <v/>
      </c>
    </row>
    <row r="64" spans="1:11" ht="18" hidden="1" customHeight="1" x14ac:dyDescent="0.2">
      <c r="A64" s="13">
        <f>Projects!$A63</f>
        <v>1122</v>
      </c>
      <c r="B64" s="13" t="str">
        <f>VLOOKUP($A64,projectList[],2,0)</f>
        <v>MELBOURNE TERMINAL</v>
      </c>
      <c r="C64" s="13" t="str">
        <f>VLOOKUP($A64,projectList[],3,0)</f>
        <v>COCOA RMC</v>
      </c>
      <c r="D64" s="13" t="str">
        <f>VLOOKUP($A64,projectList[],4,0)</f>
        <v>#89 DOT Rock</v>
      </c>
      <c r="E64" s="40">
        <f>VLOOKUP($A64,projectList[],5,0)</f>
        <v>5.75</v>
      </c>
      <c r="F64" s="13" cm="1">
        <f t="array" aca="1" ref="F64" ca="1">INDEX(Projects!F:AJ,MATCH($A64,Projects!A:A,0),DAY(Generic!$B$1))</f>
        <v>0</v>
      </c>
      <c r="G64" s="13">
        <f ca="1">COUNTIF(Data!$J:$J,$A64)</f>
        <v>0</v>
      </c>
      <c r="H64" s="29"/>
      <c r="I64" s="13">
        <f ca="1">IF(AND(orders_table[[#This Row],[LOADS ON BOARD]]="",orders_table[[#This Row],[MANUAL OVERWRITE]]=""),"",SUM(orders_table[[#This Row],[LOADS ON BOARD]],orders_table[[#This Row],[MANUAL OVERWRITE]]))</f>
        <v>0</v>
      </c>
      <c r="J64" s="30" t="str">
        <f t="shared" ca="1" si="8"/>
        <v/>
      </c>
      <c r="K64" s="13" t="str">
        <f t="shared" ca="1" si="9"/>
        <v/>
      </c>
    </row>
    <row r="65" spans="1:11" ht="18" hidden="1" customHeight="1" x14ac:dyDescent="0.2">
      <c r="A65" s="13">
        <f>Projects!$A64</f>
        <v>10346</v>
      </c>
      <c r="B65" s="13" t="str">
        <f>VLOOKUP($A65,projectList[],2,0)</f>
        <v>MELBOURNE TERMINAL</v>
      </c>
      <c r="C65" s="13" t="str">
        <f>VLOOKUP($A65,projectList[],3,0)</f>
        <v>COCOA RMC</v>
      </c>
      <c r="D65" s="13" t="str">
        <f>VLOOKUP($A65,projectList[],4,0)</f>
        <v>COMMERCIAL SCREENINGS</v>
      </c>
      <c r="E65" s="40">
        <f>VLOOKUP($A65,projectList[],5,0)</f>
        <v>5.75</v>
      </c>
      <c r="F65" s="13" cm="1">
        <f t="array" aca="1" ref="F65" ca="1">INDEX(Projects!F:AJ,MATCH($A65,Projects!A:A,0),DAY(Generic!$B$1))</f>
        <v>0</v>
      </c>
      <c r="G65" s="13">
        <f ca="1">COUNTIF(Data!$J:$J,$A65)</f>
        <v>0</v>
      </c>
      <c r="H65" s="29"/>
      <c r="I65" s="13">
        <f ca="1">IF(AND(orders_table[[#This Row],[LOADS ON BOARD]]="",orders_table[[#This Row],[MANUAL OVERWRITE]]=""),"",SUM(orders_table[[#This Row],[LOADS ON BOARD]],orders_table[[#This Row],[MANUAL OVERWRITE]]))</f>
        <v>0</v>
      </c>
      <c r="J65" s="30" t="str">
        <f t="shared" ca="1" si="8"/>
        <v/>
      </c>
      <c r="K65" s="13" t="str">
        <f t="shared" ca="1" si="9"/>
        <v/>
      </c>
    </row>
    <row r="66" spans="1:11" ht="18" hidden="1" customHeight="1" x14ac:dyDescent="0.2">
      <c r="A66" s="13" t="str">
        <f>Projects!$A65</f>
        <v>1252-C</v>
      </c>
      <c r="B66" s="13" t="str">
        <f>VLOOKUP($A66,projectList[],2,0)</f>
        <v>JAHNA - GREENBAY</v>
      </c>
      <c r="C66" s="13" t="str">
        <f>VLOOKUP($A66,projectList[],3,0)</f>
        <v>COCOA RMC</v>
      </c>
      <c r="D66" s="13" t="str">
        <f>VLOOKUP($A66,projectList[],4,0)</f>
        <v>CONCRETE SAND</v>
      </c>
      <c r="E66" s="40">
        <f>VLOOKUP($A66,projectList[],5,0)</f>
        <v>9</v>
      </c>
      <c r="F66" s="13" cm="1">
        <f t="array" aca="1" ref="F66" ca="1">INDEX(Projects!F:AJ,MATCH($A66,Projects!A:A,0),DAY(Generic!$B$1))</f>
        <v>0</v>
      </c>
      <c r="G66" s="13">
        <f ca="1">COUNTIF(Data!$J:$J,$A66)</f>
        <v>0</v>
      </c>
      <c r="H66" s="29"/>
      <c r="I66" s="13">
        <f ca="1">IF(AND(orders_table[[#This Row],[LOADS ON BOARD]]="",orders_table[[#This Row],[MANUAL OVERWRITE]]=""),"",SUM(orders_table[[#This Row],[LOADS ON BOARD]],orders_table[[#This Row],[MANUAL OVERWRITE]]))</f>
        <v>0</v>
      </c>
      <c r="J66" s="30" t="str">
        <f t="shared" ca="1" si="8"/>
        <v/>
      </c>
      <c r="K66" s="13" t="str">
        <f t="shared" ca="1" si="9"/>
        <v/>
      </c>
    </row>
    <row r="67" spans="1:11" ht="18" hidden="1" customHeight="1" x14ac:dyDescent="0.2">
      <c r="A67" s="13" t="str">
        <f>Projects!$A66</f>
        <v>1252-D</v>
      </c>
      <c r="B67" s="13" t="str">
        <f>VLOOKUP($A67,projectList[],2,0)</f>
        <v>JAHNA - GREENBAY</v>
      </c>
      <c r="C67" s="13" t="str">
        <f>VLOOKUP($A67,projectList[],3,0)</f>
        <v>COCOA RMC</v>
      </c>
      <c r="D67" s="13" t="str">
        <f>VLOOKUP($A67,projectList[],4,0)</f>
        <v>DOT SILICA SAND</v>
      </c>
      <c r="E67" s="40">
        <f>VLOOKUP($A67,projectList[],5,0)</f>
        <v>9</v>
      </c>
      <c r="F67" s="13" cm="1">
        <f t="array" aca="1" ref="F67" ca="1">INDEX(Projects!F:AJ,MATCH($A67,Projects!A:A,0),DAY(Generic!$B$1))</f>
        <v>0</v>
      </c>
      <c r="G67" s="13">
        <f ca="1">COUNTIF(Data!$J:$J,$A67)</f>
        <v>0</v>
      </c>
      <c r="H67" s="29"/>
      <c r="I67" s="13">
        <f ca="1">IF(AND(orders_table[[#This Row],[LOADS ON BOARD]]="",orders_table[[#This Row],[MANUAL OVERWRITE]]=""),"",SUM(orders_table[[#This Row],[LOADS ON BOARD]],orders_table[[#This Row],[MANUAL OVERWRITE]]))</f>
        <v>0</v>
      </c>
      <c r="J67" s="30" t="str">
        <f t="shared" ca="1" si="8"/>
        <v/>
      </c>
      <c r="K67" s="13" t="str">
        <f t="shared" ca="1" si="9"/>
        <v/>
      </c>
    </row>
    <row r="68" spans="1:11" ht="18" hidden="1" customHeight="1" x14ac:dyDescent="0.2">
      <c r="A68" s="13">
        <f>Projects!$A67</f>
        <v>10282</v>
      </c>
      <c r="B68" s="13" t="str">
        <f>VLOOKUP($A68,projectList[],2,0)</f>
        <v>COCOA AGGREGATE</v>
      </c>
      <c r="C68" s="13" t="str">
        <f>VLOOKUP($A68,projectList[],3,0)</f>
        <v>DAYTONA RMC</v>
      </c>
      <c r="D68" s="13" t="str">
        <f>VLOOKUP($A68,projectList[],4,0)</f>
        <v>#57 DOT ROCK</v>
      </c>
      <c r="E68" s="40">
        <f>VLOOKUP($A68,projectList[],5,0)</f>
        <v>12.75</v>
      </c>
      <c r="F68" s="13" cm="1">
        <f t="array" aca="1" ref="F68" ca="1">INDEX(Projects!F:AJ,MATCH($A68,Projects!A:A,0),DAY(Generic!$B$1))</f>
        <v>0</v>
      </c>
      <c r="G68" s="13">
        <f ca="1">COUNTIF(Data!$J:$J,$A68)</f>
        <v>0</v>
      </c>
      <c r="H68" s="29"/>
      <c r="I68" s="13">
        <f ca="1">IF(AND(orders_table[[#This Row],[LOADS ON BOARD]]="",orders_table[[#This Row],[MANUAL OVERWRITE]]=""),"",SUM(orders_table[[#This Row],[LOADS ON BOARD]],orders_table[[#This Row],[MANUAL OVERWRITE]]))</f>
        <v>0</v>
      </c>
      <c r="J68" s="30" t="str">
        <f t="shared" ca="1" si="8"/>
        <v/>
      </c>
      <c r="K68" s="13" t="str">
        <f t="shared" ca="1" si="9"/>
        <v/>
      </c>
    </row>
    <row r="69" spans="1:11" ht="18" hidden="1" customHeight="1" x14ac:dyDescent="0.2">
      <c r="A69" s="13">
        <f>Projects!$A68</f>
        <v>10380</v>
      </c>
      <c r="B69" s="13" t="str">
        <f>VLOOKUP($A69,projectList[],2,0)</f>
        <v>NATIONAL GARDENS</v>
      </c>
      <c r="C69" s="13" t="str">
        <f>VLOOKUP($A69,projectList[],3,0)</f>
        <v>DAYTONA RMC</v>
      </c>
      <c r="D69" s="13" t="str">
        <f>VLOOKUP($A69,projectList[],4,0)</f>
        <v>#57 DOT ROCK</v>
      </c>
      <c r="E69" s="40">
        <f>VLOOKUP($A69,projectList[],5,0)</f>
        <v>4.25</v>
      </c>
      <c r="F69" s="13" cm="1">
        <f t="array" aca="1" ref="F69" ca="1">INDEX(Projects!F:AJ,MATCH($A69,Projects!A:A,0),DAY(Generic!$B$1))</f>
        <v>0</v>
      </c>
      <c r="G69" s="13">
        <f ca="1">COUNTIF(Data!$J:$J,$A69)</f>
        <v>0</v>
      </c>
      <c r="H69" s="29"/>
      <c r="I69" s="13">
        <f ca="1">IF(AND(orders_table[[#This Row],[LOADS ON BOARD]]="",orders_table[[#This Row],[MANUAL OVERWRITE]]=""),"",SUM(orders_table[[#This Row],[LOADS ON BOARD]],orders_table[[#This Row],[MANUAL OVERWRITE]]))</f>
        <v>0</v>
      </c>
      <c r="J69" s="30" t="str">
        <f t="shared" ca="1" si="8"/>
        <v/>
      </c>
      <c r="K69" s="13" t="str">
        <f t="shared" ca="1" si="9"/>
        <v/>
      </c>
    </row>
    <row r="70" spans="1:11" ht="18" hidden="1" customHeight="1" x14ac:dyDescent="0.2">
      <c r="A70" s="13" t="str">
        <f>Projects!$A69</f>
        <v>1147-57</v>
      </c>
      <c r="B70" s="13" t="str">
        <f>VLOOKUP($A70,projectList[],2,0)</f>
        <v>EDGEWATER TERMINAL</v>
      </c>
      <c r="C70" s="13" t="str">
        <f>VLOOKUP($A70,projectList[],3,0)</f>
        <v>DAYTONA RMC</v>
      </c>
      <c r="D70" s="13" t="str">
        <f>VLOOKUP($A70,projectList[],4,0)</f>
        <v>#57 DOT ROCK</v>
      </c>
      <c r="E70" s="40">
        <f>VLOOKUP($A70,projectList[],5,0)</f>
        <v>5.8</v>
      </c>
      <c r="F70" s="13" cm="1">
        <f t="array" aca="1" ref="F70" ca="1">INDEX(Projects!F:AJ,MATCH($A70,Projects!A:A,0),DAY(Generic!$B$1))</f>
        <v>0</v>
      </c>
      <c r="G70" s="13">
        <f ca="1">COUNTIF(Data!$J:$J,$A70)</f>
        <v>0</v>
      </c>
      <c r="H70" s="29"/>
      <c r="I70" s="13">
        <f ca="1">IF(AND(orders_table[[#This Row],[LOADS ON BOARD]]="",orders_table[[#This Row],[MANUAL OVERWRITE]]=""),"",SUM(orders_table[[#This Row],[LOADS ON BOARD]],orders_table[[#This Row],[MANUAL OVERWRITE]]))</f>
        <v>0</v>
      </c>
      <c r="J70" s="30" t="str">
        <f t="shared" ca="1" si="8"/>
        <v/>
      </c>
      <c r="K70" s="13" t="str">
        <f t="shared" ca="1" si="9"/>
        <v/>
      </c>
    </row>
    <row r="71" spans="1:11" ht="18" hidden="1" customHeight="1" x14ac:dyDescent="0.2">
      <c r="A71" s="13" t="str">
        <f>Projects!$A70</f>
        <v>9609-57</v>
      </c>
      <c r="B71" s="13" t="str">
        <f>VLOOKUP($A71,projectList[],2,0)</f>
        <v>MELBOURNE TERMINAL</v>
      </c>
      <c r="C71" s="13" t="str">
        <f>VLOOKUP($A71,projectList[],3,0)</f>
        <v>DAYTONA RMC</v>
      </c>
      <c r="D71" s="13" t="str">
        <f>VLOOKUP($A71,projectList[],4,0)</f>
        <v>#57 DOT ROCK</v>
      </c>
      <c r="E71" s="40">
        <f>VLOOKUP($A71,projectList[],5,0)</f>
        <v>12.5</v>
      </c>
      <c r="F71" s="13" cm="1">
        <f t="array" aca="1" ref="F71" ca="1">INDEX(Projects!F:AJ,MATCH($A71,Projects!A:A,0),DAY(Generic!$B$1))</f>
        <v>0</v>
      </c>
      <c r="G71" s="13">
        <f ca="1">COUNTIF(Data!$J:$J,$A71)</f>
        <v>0</v>
      </c>
      <c r="H71" s="29"/>
      <c r="I71" s="13">
        <f ca="1">IF(AND(orders_table[[#This Row],[LOADS ON BOARD]]="",orders_table[[#This Row],[MANUAL OVERWRITE]]=""),"",SUM(orders_table[[#This Row],[LOADS ON BOARD]],orders_table[[#This Row],[MANUAL OVERWRITE]]))</f>
        <v>0</v>
      </c>
      <c r="J71" s="30" t="str">
        <f t="shared" ca="1" si="8"/>
        <v/>
      </c>
      <c r="K71" s="13" t="str">
        <f t="shared" ca="1" si="9"/>
        <v/>
      </c>
    </row>
    <row r="72" spans="1:11" ht="18" hidden="1" customHeight="1" x14ac:dyDescent="0.2">
      <c r="A72" s="13" t="str">
        <f>Projects!$A71</f>
        <v>1147-8</v>
      </c>
      <c r="B72" s="13" t="str">
        <f>VLOOKUP($A72,projectList[],2,0)</f>
        <v>EDGEWATER TERMINAL</v>
      </c>
      <c r="C72" s="13" t="str">
        <f>VLOOKUP($A72,projectList[],3,0)</f>
        <v>DAYTONA RMC</v>
      </c>
      <c r="D72" s="13" t="str">
        <f>VLOOKUP($A72,projectList[],4,0)</f>
        <v>#89 DOT ROCK</v>
      </c>
      <c r="E72" s="40">
        <f>VLOOKUP($A72,projectList[],5,0)</f>
        <v>5.8</v>
      </c>
      <c r="F72" s="13" cm="1">
        <f t="array" aca="1" ref="F72" ca="1">INDEX(Projects!F:AJ,MATCH($A72,Projects!A:A,0),DAY(Generic!$B$1))</f>
        <v>0</v>
      </c>
      <c r="G72" s="13">
        <f ca="1">COUNTIF(Data!$J:$J,$A72)</f>
        <v>0</v>
      </c>
      <c r="H72" s="29"/>
      <c r="I72" s="13">
        <f ca="1">IF(AND(orders_table[[#This Row],[LOADS ON BOARD]]="",orders_table[[#This Row],[MANUAL OVERWRITE]]=""),"",SUM(orders_table[[#This Row],[LOADS ON BOARD]],orders_table[[#This Row],[MANUAL OVERWRITE]]))</f>
        <v>0</v>
      </c>
      <c r="J72" s="30" t="str">
        <f t="shared" ca="1" si="8"/>
        <v/>
      </c>
      <c r="K72" s="13" t="str">
        <f t="shared" ca="1" si="9"/>
        <v/>
      </c>
    </row>
    <row r="73" spans="1:11" ht="18" hidden="1" customHeight="1" x14ac:dyDescent="0.2">
      <c r="A73" s="13" t="str">
        <f>Projects!$A72</f>
        <v>9609-89</v>
      </c>
      <c r="B73" s="13" t="str">
        <f>VLOOKUP($A73,projectList[],2,0)</f>
        <v>MELBOURNE TERMINAL</v>
      </c>
      <c r="C73" s="13" t="str">
        <f>VLOOKUP($A73,projectList[],3,0)</f>
        <v>DAYTONA RMC</v>
      </c>
      <c r="D73" s="13" t="str">
        <f>VLOOKUP($A73,projectList[],4,0)</f>
        <v>#89 DOT ROCK</v>
      </c>
      <c r="E73" s="40">
        <f>VLOOKUP($A73,projectList[],5,0)</f>
        <v>12.5</v>
      </c>
      <c r="F73" s="13" cm="1">
        <f t="array" aca="1" ref="F73" ca="1">INDEX(Projects!F:AJ,MATCH($A73,Projects!A:A,0),DAY(Generic!$B$1))</f>
        <v>0</v>
      </c>
      <c r="G73" s="13">
        <f ca="1">COUNTIF(Data!$J:$J,$A73)</f>
        <v>0</v>
      </c>
      <c r="H73" s="29"/>
      <c r="I73" s="13">
        <f ca="1">IF(AND(orders_table[[#This Row],[LOADS ON BOARD]]="",orders_table[[#This Row],[MANUAL OVERWRITE]]=""),"",SUM(orders_table[[#This Row],[LOADS ON BOARD]],orders_table[[#This Row],[MANUAL OVERWRITE]]))</f>
        <v>0</v>
      </c>
      <c r="J73" s="30" t="str">
        <f t="shared" ca="1" si="8"/>
        <v/>
      </c>
      <c r="K73" s="13" t="str">
        <f t="shared" ca="1" si="9"/>
        <v/>
      </c>
    </row>
    <row r="74" spans="1:11" ht="18" hidden="1" customHeight="1" x14ac:dyDescent="0.2">
      <c r="A74" s="13">
        <f>Projects!$A73</f>
        <v>10111</v>
      </c>
      <c r="B74" s="13" t="str">
        <f>VLOOKUP($A74,projectList[],2,0)</f>
        <v>CY - DEBARY</v>
      </c>
      <c r="C74" s="13" t="str">
        <f>VLOOKUP($A74,projectList[],3,0)</f>
        <v>DAYTONA RMC</v>
      </c>
      <c r="D74" s="13" t="str">
        <f>VLOOKUP($A74,projectList[],4,0)</f>
        <v>3/8 STATELITE ROCK</v>
      </c>
      <c r="E74" s="40">
        <f>VLOOKUP($A74,projectList[],5,0)</f>
        <v>7.2</v>
      </c>
      <c r="F74" s="13" cm="1">
        <f t="array" aca="1" ref="F74" ca="1">INDEX(Projects!F:AJ,MATCH($A74,Projects!A:A,0),DAY(Generic!$B$1))</f>
        <v>0</v>
      </c>
      <c r="G74" s="13">
        <f ca="1">COUNTIF(Data!$J:$J,$A74)</f>
        <v>0</v>
      </c>
      <c r="H74" s="29"/>
      <c r="I74" s="13">
        <f ca="1">IF(AND(orders_table[[#This Row],[LOADS ON BOARD]]="",orders_table[[#This Row],[MANUAL OVERWRITE]]=""),"",SUM(orders_table[[#This Row],[LOADS ON BOARD]],orders_table[[#This Row],[MANUAL OVERWRITE]]))</f>
        <v>0</v>
      </c>
      <c r="J74" s="30" t="str">
        <f t="shared" ca="1" si="8"/>
        <v/>
      </c>
      <c r="K74" s="13" t="str">
        <f t="shared" ca="1" si="9"/>
        <v/>
      </c>
    </row>
    <row r="75" spans="1:11" ht="18" hidden="1" customHeight="1" x14ac:dyDescent="0.2">
      <c r="A75" s="13" t="str">
        <f>Projects!$A74</f>
        <v>9879-C</v>
      </c>
      <c r="B75" s="13" t="str">
        <f>VLOOKUP($A75,projectList[],2,0)</f>
        <v>JAHNA - GREENBAY</v>
      </c>
      <c r="C75" s="13" t="str">
        <f>VLOOKUP($A75,projectList[],3,0)</f>
        <v>DAYTONA RMC</v>
      </c>
      <c r="D75" s="13" t="str">
        <f>VLOOKUP($A75,projectList[],4,0)</f>
        <v>CONCRETE SAND</v>
      </c>
      <c r="E75" s="40">
        <f>VLOOKUP($A75,projectList[],5,0)</f>
        <v>12.5</v>
      </c>
      <c r="F75" s="13" cm="1">
        <f t="array" aca="1" ref="F75" ca="1">INDEX(Projects!F:AJ,MATCH($A75,Projects!A:A,0),DAY(Generic!$B$1))</f>
        <v>0</v>
      </c>
      <c r="G75" s="13">
        <f ca="1">COUNTIF(Data!$J:$J,$A75)</f>
        <v>0</v>
      </c>
      <c r="H75" s="29"/>
      <c r="I75" s="13">
        <f ca="1">IF(AND(orders_table[[#This Row],[LOADS ON BOARD]]="",orders_table[[#This Row],[MANUAL OVERWRITE]]=""),"",SUM(orders_table[[#This Row],[LOADS ON BOARD]],orders_table[[#This Row],[MANUAL OVERWRITE]]))</f>
        <v>0</v>
      </c>
      <c r="J75" s="30" t="str">
        <f t="shared" ca="1" si="8"/>
        <v/>
      </c>
      <c r="K75" s="13" t="str">
        <f t="shared" ca="1" si="9"/>
        <v/>
      </c>
    </row>
    <row r="76" spans="1:11" ht="18" hidden="1" customHeight="1" x14ac:dyDescent="0.2">
      <c r="A76" s="13" t="str">
        <f>Projects!$A75</f>
        <v>9879-D</v>
      </c>
      <c r="B76" s="13" t="str">
        <f>VLOOKUP($A76,projectList[],2,0)</f>
        <v>JAHNA - GREENBAY</v>
      </c>
      <c r="C76" s="13" t="str">
        <f>VLOOKUP($A76,projectList[],3,0)</f>
        <v>DAYTONA RMC</v>
      </c>
      <c r="D76" s="13" t="str">
        <f>VLOOKUP($A76,projectList[],4,0)</f>
        <v>DOT SILICA SAND</v>
      </c>
      <c r="E76" s="40">
        <f>VLOOKUP($A76,projectList[],5,0)</f>
        <v>12.5</v>
      </c>
      <c r="F76" s="13" cm="1">
        <f t="array" aca="1" ref="F76" ca="1">INDEX(Projects!F:AJ,MATCH($A76,Projects!A:A,0),DAY(Generic!$B$1))</f>
        <v>0</v>
      </c>
      <c r="G76" s="13">
        <f ca="1">COUNTIF(Data!$J:$J,$A76)</f>
        <v>0</v>
      </c>
      <c r="H76" s="29"/>
      <c r="I76" s="13">
        <f ca="1">IF(AND(orders_table[[#This Row],[LOADS ON BOARD]]="",orders_table[[#This Row],[MANUAL OVERWRITE]]=""),"",SUM(orders_table[[#This Row],[LOADS ON BOARD]],orders_table[[#This Row],[MANUAL OVERWRITE]]))</f>
        <v>0</v>
      </c>
      <c r="J76" s="30" t="str">
        <f t="shared" ca="1" si="8"/>
        <v/>
      </c>
      <c r="K76" s="13" t="str">
        <f t="shared" ca="1" si="9"/>
        <v/>
      </c>
    </row>
    <row r="77" spans="1:11" ht="18" hidden="1" customHeight="1" x14ac:dyDescent="0.2">
      <c r="A77" s="13">
        <f>Projects!$A76</f>
        <v>10293</v>
      </c>
      <c r="B77" s="13" t="str">
        <f>VLOOKUP($A77,projectList[],2,0)</f>
        <v>COCOA AGGREGATE</v>
      </c>
      <c r="C77" s="13" t="str">
        <f>VLOOKUP($A77,projectList[],3,0)</f>
        <v>DELAND RMC</v>
      </c>
      <c r="D77" s="13" t="str">
        <f>VLOOKUP($A77,projectList[],4,0)</f>
        <v>#57 DOT ROCK</v>
      </c>
      <c r="E77" s="40">
        <f>VLOOKUP($A77,projectList[],5,0)</f>
        <v>12.75</v>
      </c>
      <c r="F77" s="13" cm="1">
        <f t="array" aca="1" ref="F77" ca="1">INDEX(Projects!F:AJ,MATCH($A77,Projects!A:A,0),DAY(Generic!$B$1))</f>
        <v>0</v>
      </c>
      <c r="G77" s="13">
        <f ca="1">COUNTIF(Data!$J:$J,$A77)</f>
        <v>0</v>
      </c>
      <c r="H77" s="29"/>
      <c r="I77" s="13">
        <f ca="1">IF(AND(orders_table[[#This Row],[LOADS ON BOARD]]="",orders_table[[#This Row],[MANUAL OVERWRITE]]=""),"",SUM(orders_table[[#This Row],[LOADS ON BOARD]],orders_table[[#This Row],[MANUAL OVERWRITE]]))</f>
        <v>0</v>
      </c>
      <c r="J77" s="30" t="str">
        <f t="shared" ca="1" si="8"/>
        <v/>
      </c>
      <c r="K77" s="13" t="str">
        <f t="shared" ca="1" si="9"/>
        <v/>
      </c>
    </row>
    <row r="78" spans="1:11" ht="18" hidden="1" customHeight="1" x14ac:dyDescent="0.2">
      <c r="A78" s="13">
        <f>Projects!$A77</f>
        <v>10382</v>
      </c>
      <c r="B78" s="13" t="str">
        <f>VLOOKUP($A78,projectList[],2,0)</f>
        <v>NATIONAL GARDENS</v>
      </c>
      <c r="C78" s="13" t="str">
        <f>VLOOKUP($A78,projectList[],3,0)</f>
        <v>DELAND RMC</v>
      </c>
      <c r="D78" s="13" t="str">
        <f>VLOOKUP($A78,projectList[],4,0)</f>
        <v>#57 DOT ROCK</v>
      </c>
      <c r="E78" s="40">
        <f>VLOOKUP($A78,projectList[],5,0)</f>
        <v>6.4</v>
      </c>
      <c r="F78" s="13" cm="1">
        <f t="array" aca="1" ref="F78" ca="1">INDEX(Projects!F:AJ,MATCH($A78,Projects!A:A,0),DAY(Generic!$B$1))</f>
        <v>0</v>
      </c>
      <c r="G78" s="13">
        <f ca="1">COUNTIF(Data!$J:$J,$A78)</f>
        <v>0</v>
      </c>
      <c r="H78" s="29"/>
      <c r="I78" s="13">
        <f ca="1">IF(AND(orders_table[[#This Row],[LOADS ON BOARD]]="",orders_table[[#This Row],[MANUAL OVERWRITE]]=""),"",SUM(orders_table[[#This Row],[LOADS ON BOARD]],orders_table[[#This Row],[MANUAL OVERWRITE]]))</f>
        <v>0</v>
      </c>
      <c r="J78" s="30" t="str">
        <f t="shared" ca="1" si="8"/>
        <v/>
      </c>
      <c r="K78" s="13" t="str">
        <f t="shared" ca="1" si="9"/>
        <v/>
      </c>
    </row>
    <row r="79" spans="1:11" ht="18" hidden="1" customHeight="1" x14ac:dyDescent="0.2">
      <c r="A79" s="13" t="str">
        <f>Projects!$A78</f>
        <v>1293-57</v>
      </c>
      <c r="B79" s="13" t="str">
        <f>VLOOKUP($A79,projectList[],2,0)</f>
        <v>EDGEWATER TERMINAL</v>
      </c>
      <c r="C79" s="13" t="str">
        <f>VLOOKUP($A79,projectList[],3,0)</f>
        <v>DELAND RMC</v>
      </c>
      <c r="D79" s="13" t="str">
        <f>VLOOKUP($A79,projectList[],4,0)</f>
        <v>#57 DOT ROCK</v>
      </c>
      <c r="E79" s="40">
        <f>VLOOKUP($A79,projectList[],5,0)</f>
        <v>6.5</v>
      </c>
      <c r="F79" s="13" cm="1">
        <f t="array" aca="1" ref="F79" ca="1">INDEX(Projects!F:AJ,MATCH($A79,Projects!A:A,0),DAY(Generic!$B$1))</f>
        <v>0</v>
      </c>
      <c r="G79" s="13">
        <f ca="1">COUNTIF(Data!$J:$J,$A79)</f>
        <v>0</v>
      </c>
      <c r="H79" s="29"/>
      <c r="I79" s="13">
        <f ca="1">IF(AND(orders_table[[#This Row],[LOADS ON BOARD]]="",orders_table[[#This Row],[MANUAL OVERWRITE]]=""),"",SUM(orders_table[[#This Row],[LOADS ON BOARD]],orders_table[[#This Row],[MANUAL OVERWRITE]]))</f>
        <v>0</v>
      </c>
      <c r="J79" s="30" t="str">
        <f t="shared" ca="1" si="8"/>
        <v/>
      </c>
      <c r="K79" s="13" t="str">
        <f t="shared" ca="1" si="9"/>
        <v/>
      </c>
    </row>
    <row r="80" spans="1:11" ht="18" hidden="1" customHeight="1" x14ac:dyDescent="0.2">
      <c r="A80" s="13" t="str">
        <f>Projects!$A79</f>
        <v>9895-57</v>
      </c>
      <c r="B80" s="13" t="str">
        <f>VLOOKUP($A80,projectList[],2,0)</f>
        <v>MELBOURNE TERMINAL</v>
      </c>
      <c r="C80" s="13" t="str">
        <f>VLOOKUP($A80,projectList[],3,0)</f>
        <v>DELAND RMC</v>
      </c>
      <c r="D80" s="13" t="str">
        <f>VLOOKUP($A80,projectList[],4,0)</f>
        <v>#57 DOT ROCK</v>
      </c>
      <c r="E80" s="40">
        <f>VLOOKUP($A80,projectList[],5,0)</f>
        <v>12.5</v>
      </c>
      <c r="F80" s="13" cm="1">
        <f t="array" aca="1" ref="F80" ca="1">INDEX(Projects!F:AJ,MATCH($A80,Projects!A:A,0),DAY(Generic!$B$1))</f>
        <v>0</v>
      </c>
      <c r="G80" s="13">
        <f ca="1">COUNTIF(Data!$J:$J,$A80)</f>
        <v>0</v>
      </c>
      <c r="H80" s="29"/>
      <c r="I80" s="13">
        <f ca="1">IF(AND(orders_table[[#This Row],[LOADS ON BOARD]]="",orders_table[[#This Row],[MANUAL OVERWRITE]]=""),"",SUM(orders_table[[#This Row],[LOADS ON BOARD]],orders_table[[#This Row],[MANUAL OVERWRITE]]))</f>
        <v>0</v>
      </c>
      <c r="J80" s="30" t="str">
        <f t="shared" ca="1" si="8"/>
        <v/>
      </c>
      <c r="K80" s="13" t="str">
        <f t="shared" ca="1" si="9"/>
        <v/>
      </c>
    </row>
    <row r="81" spans="1:11" ht="18" hidden="1" customHeight="1" x14ac:dyDescent="0.2">
      <c r="A81" s="13" t="str">
        <f>Projects!$A80</f>
        <v>1293-89</v>
      </c>
      <c r="B81" s="13" t="str">
        <f>VLOOKUP($A81,projectList[],2,0)</f>
        <v>EDGEWATER TERMINAL</v>
      </c>
      <c r="C81" s="13" t="str">
        <f>VLOOKUP($A81,projectList[],3,0)</f>
        <v>DELAND RMC</v>
      </c>
      <c r="D81" s="13" t="str">
        <f>VLOOKUP($A81,projectList[],4,0)</f>
        <v>#89 DOT ROCK</v>
      </c>
      <c r="E81" s="40">
        <f>VLOOKUP($A81,projectList[],5,0)</f>
        <v>6.5</v>
      </c>
      <c r="F81" s="13" cm="1">
        <f t="array" aca="1" ref="F81" ca="1">INDEX(Projects!F:AJ,MATCH($A81,Projects!A:A,0),DAY(Generic!$B$1))</f>
        <v>0</v>
      </c>
      <c r="G81" s="13">
        <f ca="1">COUNTIF(Data!$J:$J,$A81)</f>
        <v>0</v>
      </c>
      <c r="H81" s="29"/>
      <c r="I81" s="13">
        <f ca="1">IF(AND(orders_table[[#This Row],[LOADS ON BOARD]]="",orders_table[[#This Row],[MANUAL OVERWRITE]]=""),"",SUM(orders_table[[#This Row],[LOADS ON BOARD]],orders_table[[#This Row],[MANUAL OVERWRITE]]))</f>
        <v>0</v>
      </c>
      <c r="J81" s="30" t="str">
        <f t="shared" ca="1" si="8"/>
        <v/>
      </c>
      <c r="K81" s="13" t="str">
        <f t="shared" ca="1" si="9"/>
        <v/>
      </c>
    </row>
    <row r="82" spans="1:11" ht="18" hidden="1" customHeight="1" x14ac:dyDescent="0.2">
      <c r="A82" s="13" t="str">
        <f>Projects!$A81</f>
        <v>9895-89</v>
      </c>
      <c r="B82" s="13" t="str">
        <f>VLOOKUP($A82,projectList[],2,0)</f>
        <v>MELBOURNE TERMINAL</v>
      </c>
      <c r="C82" s="13" t="str">
        <f>VLOOKUP($A82,projectList[],3,0)</f>
        <v>DELAND RMC</v>
      </c>
      <c r="D82" s="13" t="str">
        <f>VLOOKUP($A82,projectList[],4,0)</f>
        <v>#89 DOT ROCK</v>
      </c>
      <c r="E82" s="40">
        <f>VLOOKUP($A82,projectList[],5,0)</f>
        <v>12.5</v>
      </c>
      <c r="F82" s="13" cm="1">
        <f t="array" aca="1" ref="F82" ca="1">INDEX(Projects!F:AJ,MATCH($A82,Projects!A:A,0),DAY(Generic!$B$1))</f>
        <v>0</v>
      </c>
      <c r="G82" s="13">
        <f ca="1">COUNTIF(Data!$J:$J,$A82)</f>
        <v>0</v>
      </c>
      <c r="H82" s="29"/>
      <c r="I82" s="13">
        <f ca="1">IF(AND(orders_table[[#This Row],[LOADS ON BOARD]]="",orders_table[[#This Row],[MANUAL OVERWRITE]]=""),"",SUM(orders_table[[#This Row],[LOADS ON BOARD]],orders_table[[#This Row],[MANUAL OVERWRITE]]))</f>
        <v>0</v>
      </c>
      <c r="J82" s="30" t="str">
        <f t="shared" ca="1" si="8"/>
        <v/>
      </c>
      <c r="K82" s="13" t="str">
        <f t="shared" ca="1" si="9"/>
        <v/>
      </c>
    </row>
    <row r="83" spans="1:11" ht="18" hidden="1" customHeight="1" x14ac:dyDescent="0.2">
      <c r="A83" s="13" t="str">
        <f>Projects!$A82</f>
        <v>9880-C</v>
      </c>
      <c r="B83" s="13" t="str">
        <f>VLOOKUP($A83,projectList[],2,0)</f>
        <v>JAHNA - GREENBAY</v>
      </c>
      <c r="C83" s="13" t="str">
        <f>VLOOKUP($A83,projectList[],3,0)</f>
        <v>DELAND RMC</v>
      </c>
      <c r="D83" s="13" t="str">
        <f>VLOOKUP($A83,projectList[],4,0)</f>
        <v>CONCRETE SAND</v>
      </c>
      <c r="E83" s="40">
        <f>VLOOKUP($A83,projectList[],5,0)</f>
        <v>9.42</v>
      </c>
      <c r="F83" s="13" cm="1">
        <f t="array" aca="1" ref="F83" ca="1">INDEX(Projects!F:AJ,MATCH($A83,Projects!A:A,0),DAY(Generic!$B$1))</f>
        <v>0</v>
      </c>
      <c r="G83" s="13">
        <f ca="1">COUNTIF(Data!$J:$J,$A83)</f>
        <v>0</v>
      </c>
      <c r="H83" s="29"/>
      <c r="I83" s="13">
        <f ca="1">IF(AND(orders_table[[#This Row],[LOADS ON BOARD]]="",orders_table[[#This Row],[MANUAL OVERWRITE]]=""),"",SUM(orders_table[[#This Row],[LOADS ON BOARD]],orders_table[[#This Row],[MANUAL OVERWRITE]]))</f>
        <v>0</v>
      </c>
      <c r="J83" s="30" t="str">
        <f t="shared" ca="1" si="8"/>
        <v/>
      </c>
      <c r="K83" s="13" t="str">
        <f t="shared" ca="1" si="9"/>
        <v/>
      </c>
    </row>
    <row r="84" spans="1:11" ht="18" hidden="1" customHeight="1" x14ac:dyDescent="0.2">
      <c r="A84" s="13" t="str">
        <f>Projects!$A83</f>
        <v>9880-D</v>
      </c>
      <c r="B84" s="13" t="str">
        <f>VLOOKUP($A84,projectList[],2,0)</f>
        <v>JAHNA - GREENBAY</v>
      </c>
      <c r="C84" s="13" t="str">
        <f>VLOOKUP($A84,projectList[],3,0)</f>
        <v>DELAND RMC</v>
      </c>
      <c r="D84" s="13" t="str">
        <f>VLOOKUP($A84,projectList[],4,0)</f>
        <v>DOT SILICA SAND</v>
      </c>
      <c r="E84" s="40">
        <f>VLOOKUP($A84,projectList[],5,0)</f>
        <v>9.42</v>
      </c>
      <c r="F84" s="13" cm="1">
        <f t="array" aca="1" ref="F84" ca="1">INDEX(Projects!F:AJ,MATCH($A84,Projects!A:A,0),DAY(Generic!$B$1))</f>
        <v>0</v>
      </c>
      <c r="G84" s="13">
        <f ca="1">COUNTIF(Data!$J:$J,$A84)</f>
        <v>0</v>
      </c>
      <c r="H84" s="29"/>
      <c r="I84" s="13">
        <f ca="1">IF(AND(orders_table[[#This Row],[LOADS ON BOARD]]="",orders_table[[#This Row],[MANUAL OVERWRITE]]=""),"",SUM(orders_table[[#This Row],[LOADS ON BOARD]],orders_table[[#This Row],[MANUAL OVERWRITE]]))</f>
        <v>0</v>
      </c>
      <c r="J84" s="30" t="str">
        <f t="shared" ca="1" si="8"/>
        <v/>
      </c>
      <c r="K84" s="13" t="str">
        <f t="shared" ca="1" si="9"/>
        <v/>
      </c>
    </row>
    <row r="85" spans="1:11" ht="18" hidden="1" customHeight="1" x14ac:dyDescent="0.2">
      <c r="A85" s="13" t="str">
        <f>Projects!$A84</f>
        <v>DOWN</v>
      </c>
      <c r="B85" s="13" t="str">
        <f>VLOOKUP($A85,projectList[],2,0)</f>
        <v>DOWN</v>
      </c>
      <c r="C85" s="13" t="str">
        <f>VLOOKUP($A85,projectList[],3,0)</f>
        <v>DOWN</v>
      </c>
      <c r="D85" s="13" t="str">
        <f>VLOOKUP($A85,projectList[],4,0)</f>
        <v>DOWN</v>
      </c>
      <c r="E85" s="40">
        <f>VLOOKUP($A85,projectList[],5,0)</f>
        <v>0</v>
      </c>
      <c r="F85" s="13" cm="1">
        <f t="array" aca="1" ref="F85" ca="1">INDEX(Projects!F:AJ,MATCH($A85,Projects!A:A,0),DAY(Generic!$B$1))</f>
        <v>0</v>
      </c>
      <c r="G85" s="13">
        <f ca="1">COUNTIF(Data!$J:$J,$A85)</f>
        <v>3</v>
      </c>
      <c r="H85" s="29"/>
      <c r="I85" s="13">
        <f ca="1">IF(AND(orders_table[[#This Row],[LOADS ON BOARD]]="",orders_table[[#This Row],[MANUAL OVERWRITE]]=""),"",SUM(orders_table[[#This Row],[LOADS ON BOARD]],orders_table[[#This Row],[MANUAL OVERWRITE]]))</f>
        <v>3</v>
      </c>
      <c r="J85" s="30" t="str">
        <f t="shared" si="8"/>
        <v/>
      </c>
      <c r="K85" s="13" t="str">
        <f t="shared" si="9"/>
        <v/>
      </c>
    </row>
    <row r="86" spans="1:11" ht="18" hidden="1" customHeight="1" x14ac:dyDescent="0.2">
      <c r="A86" s="13">
        <f>Projects!$A85</f>
        <v>10175</v>
      </c>
      <c r="B86" s="13" t="str">
        <f>VLOOKUP($A86,projectList[],2,0)</f>
        <v>EDGEWATER TERMINAL</v>
      </c>
      <c r="C86" s="13" t="str">
        <f>VLOOKUP($A86,projectList[],3,0)</f>
        <v>DOWNTOWN ORLANDO RM</v>
      </c>
      <c r="D86" s="13" t="str">
        <f>VLOOKUP($A86,projectList[],4,0)</f>
        <v>#57 DOT ROCK</v>
      </c>
      <c r="E86" s="40">
        <f>VLOOKUP($A86,projectList[],5,0)</f>
        <v>8</v>
      </c>
      <c r="F86" s="13" cm="1">
        <f t="array" aca="1" ref="F86" ca="1">INDEX(Projects!F:AJ,MATCH($A86,Projects!A:A,0),DAY(Generic!$B$1))</f>
        <v>0</v>
      </c>
      <c r="G86" s="13">
        <f ca="1">COUNTIF(Data!$J:$J,$A86)</f>
        <v>0</v>
      </c>
      <c r="H86" s="29"/>
      <c r="I86" s="13">
        <f ca="1">IF(AND(orders_table[[#This Row],[LOADS ON BOARD]]="",orders_table[[#This Row],[MANUAL OVERWRITE]]=""),"",SUM(orders_table[[#This Row],[LOADS ON BOARD]],orders_table[[#This Row],[MANUAL OVERWRITE]]))</f>
        <v>0</v>
      </c>
      <c r="J86" s="30" t="str">
        <f t="shared" ca="1" si="8"/>
        <v/>
      </c>
      <c r="K86" s="13" t="str">
        <f t="shared" ca="1" si="9"/>
        <v/>
      </c>
    </row>
    <row r="87" spans="1:11" ht="18" hidden="1" customHeight="1" x14ac:dyDescent="0.2">
      <c r="A87" s="13">
        <f>Projects!$A86</f>
        <v>10428</v>
      </c>
      <c r="B87" s="13" t="str">
        <f>VLOOKUP($A87,projectList[],2,0)</f>
        <v>NATIONAL GARDENS</v>
      </c>
      <c r="C87" s="13" t="str">
        <f>VLOOKUP($A87,projectList[],3,0)</f>
        <v>DOWNTOWN ORLANDO RM</v>
      </c>
      <c r="D87" s="13" t="str">
        <f>VLOOKUP($A87,projectList[],4,0)</f>
        <v>#57 DOT ROCK</v>
      </c>
      <c r="E87" s="40">
        <f>VLOOKUP($A87,projectList[],5,0)</f>
        <v>13</v>
      </c>
      <c r="F87" s="13" cm="1">
        <f t="array" aca="1" ref="F87" ca="1">INDEX(Projects!F:AJ,MATCH($A87,Projects!A:A,0),DAY(Generic!$B$1))</f>
        <v>0</v>
      </c>
      <c r="G87" s="13">
        <f ca="1">COUNTIF(Data!$J:$J,$A87)</f>
        <v>0</v>
      </c>
      <c r="H87" s="29"/>
      <c r="I87" s="13">
        <f ca="1">IF(AND(orders_table[[#This Row],[LOADS ON BOARD]]="",orders_table[[#This Row],[MANUAL OVERWRITE]]=""),"",SUM(orders_table[[#This Row],[LOADS ON BOARD]],orders_table[[#This Row],[MANUAL OVERWRITE]]))</f>
        <v>0</v>
      </c>
      <c r="J87" s="30" t="str">
        <f t="shared" ca="1" si="8"/>
        <v/>
      </c>
      <c r="K87" s="13" t="str">
        <f t="shared" ca="1" si="9"/>
        <v/>
      </c>
    </row>
    <row r="88" spans="1:11" ht="18" hidden="1" customHeight="1" x14ac:dyDescent="0.2">
      <c r="A88" s="13">
        <f>Projects!$A87</f>
        <v>10294</v>
      </c>
      <c r="B88" s="13" t="str">
        <f>VLOOKUP($A88,projectList[],2,0)</f>
        <v>COCOA AGGREGATE</v>
      </c>
      <c r="C88" s="13" t="str">
        <f>VLOOKUP($A88,projectList[],3,0)</f>
        <v>DOWNTOWN ORLANDO RM</v>
      </c>
      <c r="D88" s="13" t="str">
        <f>VLOOKUP($A88,projectList[],4,0)</f>
        <v>#57 DOT ROCK</v>
      </c>
      <c r="E88" s="40">
        <f>VLOOKUP($A88,projectList[],5,0)</f>
        <v>7.7</v>
      </c>
      <c r="F88" s="13" cm="1">
        <f t="array" aca="1" ref="F88" ca="1">INDEX(Projects!F:AJ,MATCH($A88,Projects!A:A,0),DAY(Generic!$B$1))</f>
        <v>0</v>
      </c>
      <c r="G88" s="13">
        <f ca="1">COUNTIF(Data!$J:$J,$A88)</f>
        <v>0</v>
      </c>
      <c r="H88" s="29"/>
      <c r="I88" s="13">
        <f ca="1">IF(AND(orders_table[[#This Row],[LOADS ON BOARD]]="",orders_table[[#This Row],[MANUAL OVERWRITE]]=""),"",SUM(orders_table[[#This Row],[LOADS ON BOARD]],orders_table[[#This Row],[MANUAL OVERWRITE]]))</f>
        <v>0</v>
      </c>
      <c r="J88" s="30" t="str">
        <f t="shared" ca="1" si="8"/>
        <v/>
      </c>
      <c r="K88" s="13" t="str">
        <f t="shared" ca="1" si="9"/>
        <v/>
      </c>
    </row>
    <row r="89" spans="1:11" ht="18" hidden="1" customHeight="1" x14ac:dyDescent="0.2">
      <c r="A89" s="13" t="str">
        <f>Projects!$A88</f>
        <v>10006-57</v>
      </c>
      <c r="B89" s="13" t="str">
        <f>VLOOKUP($A89,projectList[],2,0)</f>
        <v>MELBOURNE TERMINAL</v>
      </c>
      <c r="C89" s="13" t="str">
        <f>VLOOKUP($A89,projectList[],3,0)</f>
        <v>DOWNTOWN ORLANDO RM</v>
      </c>
      <c r="D89" s="13" t="str">
        <f>VLOOKUP($A89,projectList[],4,0)</f>
        <v>#57 DOT ROCK</v>
      </c>
      <c r="E89" s="40">
        <f>VLOOKUP($A89,projectList[],5,0)</f>
        <v>8.65</v>
      </c>
      <c r="F89" s="13" cm="1">
        <f t="array" aca="1" ref="F89" ca="1">INDEX(Projects!F:AJ,MATCH($A89,Projects!A:A,0),DAY(Generic!$B$1))</f>
        <v>0</v>
      </c>
      <c r="G89" s="13">
        <f ca="1">COUNTIF(Data!$J:$J,$A89)</f>
        <v>0</v>
      </c>
      <c r="H89" s="29"/>
      <c r="I89" s="13">
        <f ca="1">IF(AND(orders_table[[#This Row],[LOADS ON BOARD]]="",orders_table[[#This Row],[MANUAL OVERWRITE]]=""),"",SUM(orders_table[[#This Row],[LOADS ON BOARD]],orders_table[[#This Row],[MANUAL OVERWRITE]]))</f>
        <v>0</v>
      </c>
      <c r="J89" s="30" t="str">
        <f t="shared" ca="1" si="8"/>
        <v/>
      </c>
      <c r="K89" s="13" t="str">
        <f t="shared" ca="1" si="9"/>
        <v/>
      </c>
    </row>
    <row r="90" spans="1:11" ht="18" hidden="1" customHeight="1" x14ac:dyDescent="0.2">
      <c r="A90" s="13">
        <f>Projects!$A89</f>
        <v>10176</v>
      </c>
      <c r="B90" s="13" t="str">
        <f>VLOOKUP($A90,projectList[],2,0)</f>
        <v>EDGEWATER TERMINAL</v>
      </c>
      <c r="C90" s="13" t="str">
        <f>VLOOKUP($A90,projectList[],3,0)</f>
        <v>DOWNTOWN ORLANDO RM</v>
      </c>
      <c r="D90" s="13" t="str">
        <f>VLOOKUP($A90,projectList[],4,0)</f>
        <v>#89 DOT ROCK</v>
      </c>
      <c r="E90" s="40">
        <f>VLOOKUP($A90,projectList[],5,0)</f>
        <v>8</v>
      </c>
      <c r="F90" s="13" cm="1">
        <f t="array" aca="1" ref="F90" ca="1">INDEX(Projects!F:AJ,MATCH($A90,Projects!A:A,0),DAY(Generic!$B$1))</f>
        <v>0</v>
      </c>
      <c r="G90" s="13">
        <f ca="1">COUNTIF(Data!$J:$J,$A90)</f>
        <v>0</v>
      </c>
      <c r="H90" s="29"/>
      <c r="I90" s="13">
        <f ca="1">IF(AND(orders_table[[#This Row],[LOADS ON BOARD]]="",orders_table[[#This Row],[MANUAL OVERWRITE]]=""),"",SUM(orders_table[[#This Row],[LOADS ON BOARD]],orders_table[[#This Row],[MANUAL OVERWRITE]]))</f>
        <v>0</v>
      </c>
      <c r="J90" s="30" t="str">
        <f t="shared" ca="1" si="8"/>
        <v/>
      </c>
      <c r="K90" s="13" t="str">
        <f t="shared" ca="1" si="9"/>
        <v/>
      </c>
    </row>
    <row r="91" spans="1:11" ht="18" hidden="1" customHeight="1" x14ac:dyDescent="0.2">
      <c r="A91" s="13" t="str">
        <f>Projects!$A90</f>
        <v>10006-89</v>
      </c>
      <c r="B91" s="13" t="str">
        <f>VLOOKUP($A91,projectList[],2,0)</f>
        <v>MELBOURNE TERMINAL</v>
      </c>
      <c r="C91" s="13" t="str">
        <f>VLOOKUP($A91,projectList[],3,0)</f>
        <v>DOWNTOWN ORLANDO RM</v>
      </c>
      <c r="D91" s="13" t="str">
        <f>VLOOKUP($A91,projectList[],4,0)</f>
        <v>#89 DOT ROCK</v>
      </c>
      <c r="E91" s="40">
        <f>VLOOKUP($A91,projectList[],5,0)</f>
        <v>8.65</v>
      </c>
      <c r="F91" s="13" cm="1">
        <f t="array" aca="1" ref="F91" ca="1">INDEX(Projects!F:AJ,MATCH($A91,Projects!A:A,0),DAY(Generic!$B$1))</f>
        <v>0</v>
      </c>
      <c r="G91" s="13">
        <f ca="1">COUNTIF(Data!$J:$J,$A91)</f>
        <v>0</v>
      </c>
      <c r="H91" s="29"/>
      <c r="I91" s="13">
        <f ca="1">IF(AND(orders_table[[#This Row],[LOADS ON BOARD]]="",orders_table[[#This Row],[MANUAL OVERWRITE]]=""),"",SUM(orders_table[[#This Row],[LOADS ON BOARD]],orders_table[[#This Row],[MANUAL OVERWRITE]]))</f>
        <v>0</v>
      </c>
      <c r="J91" s="30" t="str">
        <f t="shared" ca="1" si="8"/>
        <v/>
      </c>
      <c r="K91" s="13" t="str">
        <f t="shared" ca="1" si="9"/>
        <v/>
      </c>
    </row>
    <row r="92" spans="1:11" ht="18" hidden="1" customHeight="1" x14ac:dyDescent="0.2">
      <c r="A92" s="13" t="str">
        <f>Projects!$A91</f>
        <v>10005-C</v>
      </c>
      <c r="B92" s="13" t="str">
        <f>VLOOKUP($A92,projectList[],2,0)</f>
        <v>JAHNA - GREENBAY</v>
      </c>
      <c r="C92" s="13" t="str">
        <f>VLOOKUP($A92,projectList[],3,0)</f>
        <v>DOWNTOWN ORLANDO RM</v>
      </c>
      <c r="D92" s="13" t="str">
        <f>VLOOKUP($A92,projectList[],4,0)</f>
        <v>CONCRETE SAND</v>
      </c>
      <c r="E92" s="40">
        <f>VLOOKUP($A92,projectList[],5,0)</f>
        <v>7</v>
      </c>
      <c r="F92" s="13" cm="1">
        <f t="array" aca="1" ref="F92" ca="1">INDEX(Projects!F:AJ,MATCH($A92,Projects!A:A,0),DAY(Generic!$B$1))</f>
        <v>0</v>
      </c>
      <c r="G92" s="13">
        <f ca="1">COUNTIF(Data!$J:$J,$A92)</f>
        <v>0</v>
      </c>
      <c r="H92" s="29"/>
      <c r="I92" s="13">
        <f ca="1">IF(AND(orders_table[[#This Row],[LOADS ON BOARD]]="",orders_table[[#This Row],[MANUAL OVERWRITE]]=""),"",SUM(orders_table[[#This Row],[LOADS ON BOARD]],orders_table[[#This Row],[MANUAL OVERWRITE]]))</f>
        <v>0</v>
      </c>
      <c r="J92" s="30" t="str">
        <f t="shared" ca="1" si="8"/>
        <v/>
      </c>
      <c r="K92" s="13" t="str">
        <f t="shared" ca="1" si="9"/>
        <v/>
      </c>
    </row>
    <row r="93" spans="1:11" ht="18" hidden="1" customHeight="1" x14ac:dyDescent="0.2">
      <c r="A93" s="13" t="str">
        <f>Projects!$A92</f>
        <v>10005-D</v>
      </c>
      <c r="B93" s="13" t="str">
        <f>VLOOKUP($A93,projectList[],2,0)</f>
        <v>JAHNA - GREENBAY</v>
      </c>
      <c r="C93" s="13" t="str">
        <f>VLOOKUP($A93,projectList[],3,0)</f>
        <v>DOWNTOWN ORLANDO RM</v>
      </c>
      <c r="D93" s="13" t="str">
        <f>VLOOKUP($A93,projectList[],4,0)</f>
        <v>DOT SILICA SAND</v>
      </c>
      <c r="E93" s="40">
        <f>VLOOKUP($A93,projectList[],5,0)</f>
        <v>7</v>
      </c>
      <c r="F93" s="13" cm="1">
        <f t="array" aca="1" ref="F93" ca="1">INDEX(Projects!F:AJ,MATCH($A93,Projects!A:A,0),DAY(Generic!$B$1))</f>
        <v>0</v>
      </c>
      <c r="G93" s="13">
        <f ca="1">COUNTIF(Data!$J:$J,$A93)</f>
        <v>0</v>
      </c>
      <c r="H93" s="29"/>
      <c r="I93" s="13">
        <f ca="1">IF(AND(orders_table[[#This Row],[LOADS ON BOARD]]="",orders_table[[#This Row],[MANUAL OVERWRITE]]=""),"",SUM(orders_table[[#This Row],[LOADS ON BOARD]],orders_table[[#This Row],[MANUAL OVERWRITE]]))</f>
        <v>0</v>
      </c>
      <c r="J93" s="30" t="str">
        <f t="shared" ca="1" si="8"/>
        <v/>
      </c>
      <c r="K93" s="13" t="str">
        <f t="shared" ca="1" si="9"/>
        <v/>
      </c>
    </row>
    <row r="94" spans="1:11" ht="18" hidden="1" customHeight="1" x14ac:dyDescent="0.2">
      <c r="A94" s="13">
        <f>Projects!$A93</f>
        <v>2020</v>
      </c>
      <c r="B94" s="13" t="str">
        <f>VLOOKUP($A94,projectList[],2,0)</f>
        <v>JACKSONVILLE TERMINAL</v>
      </c>
      <c r="C94" s="13" t="str">
        <f>VLOOKUP($A94,projectList[],3,0)</f>
        <v>EASTPORT ROAD RMC</v>
      </c>
      <c r="D94" s="13" t="str">
        <f>VLOOKUP($A94,projectList[],4,0)</f>
        <v>#57 DOT ROCK</v>
      </c>
      <c r="E94" s="40">
        <f>VLOOKUP($A94,projectList[],5,0)</f>
        <v>7</v>
      </c>
      <c r="F94" s="13" cm="1">
        <f t="array" aca="1" ref="F94" ca="1">INDEX(Projects!F:AJ,MATCH($A94,Projects!A:A,0),DAY(Generic!$B$1))</f>
        <v>0</v>
      </c>
      <c r="G94" s="13">
        <f ca="1">COUNTIF(Data!$J:$J,$A94)</f>
        <v>0</v>
      </c>
      <c r="H94" s="29"/>
      <c r="I94" s="13">
        <f ca="1">IF(AND(orders_table[[#This Row],[LOADS ON BOARD]]="",orders_table[[#This Row],[MANUAL OVERWRITE]]=""),"",SUM(orders_table[[#This Row],[LOADS ON BOARD]],orders_table[[#This Row],[MANUAL OVERWRITE]]))</f>
        <v>0</v>
      </c>
      <c r="J94" s="30" t="str">
        <f t="shared" ca="1" si="8"/>
        <v/>
      </c>
      <c r="K94" s="13" t="str">
        <f t="shared" ca="1" si="9"/>
        <v/>
      </c>
    </row>
    <row r="95" spans="1:11" ht="18" hidden="1" customHeight="1" x14ac:dyDescent="0.2">
      <c r="A95" s="13">
        <f>Projects!$A94</f>
        <v>10374</v>
      </c>
      <c r="B95" s="13" t="str">
        <f>VLOOKUP($A95,projectList[],2,0)</f>
        <v>JACKSONVILLE TERMINAL</v>
      </c>
      <c r="C95" s="13" t="str">
        <f>VLOOKUP($A95,projectList[],3,0)</f>
        <v>EASTPORT ROAD RMC</v>
      </c>
      <c r="D95" s="13" t="str">
        <f>VLOOKUP($A95,projectList[],4,0)</f>
        <v>#67 ROCK</v>
      </c>
      <c r="E95" s="40">
        <f>VLOOKUP($A95,projectList[],5,0)</f>
        <v>7</v>
      </c>
      <c r="F95" s="13" cm="1">
        <f t="array" aca="1" ref="F95" ca="1">INDEX(Projects!F:AJ,MATCH($A95,Projects!A:A,0),DAY(Generic!$B$1))</f>
        <v>0</v>
      </c>
      <c r="G95" s="13">
        <f ca="1">COUNTIF(Data!$J:$J,$A95)</f>
        <v>0</v>
      </c>
      <c r="H95" s="29"/>
      <c r="I95" s="13">
        <f ca="1">IF(AND(orders_table[[#This Row],[LOADS ON BOARD]]="",orders_table[[#This Row],[MANUAL OVERWRITE]]=""),"",SUM(orders_table[[#This Row],[LOADS ON BOARD]],orders_table[[#This Row],[MANUAL OVERWRITE]]))</f>
        <v>0</v>
      </c>
      <c r="J95" s="30" t="str">
        <f t="shared" ca="1" si="8"/>
        <v/>
      </c>
      <c r="K95" s="13" t="str">
        <f t="shared" ca="1" si="9"/>
        <v/>
      </c>
    </row>
    <row r="96" spans="1:11" ht="18" hidden="1" customHeight="1" x14ac:dyDescent="0.2">
      <c r="A96" s="13">
        <f>Projects!$A95</f>
        <v>2159</v>
      </c>
      <c r="B96" s="13" t="str">
        <f>VLOOKUP($A96,projectList[],2,0)</f>
        <v>JACKSONVILLE TERMINAL</v>
      </c>
      <c r="C96" s="13" t="str">
        <f>VLOOKUP($A96,projectList[],3,0)</f>
        <v>EASTPORT ROAD RMC</v>
      </c>
      <c r="D96" s="13" t="str">
        <f>VLOOKUP($A96,projectList[],4,0)</f>
        <v>#89 DOT ROCK</v>
      </c>
      <c r="E96" s="40">
        <f>VLOOKUP($A96,projectList[],5,0)</f>
        <v>7</v>
      </c>
      <c r="F96" s="13" cm="1">
        <f t="array" aca="1" ref="F96" ca="1">INDEX(Projects!F:AJ,MATCH($A96,Projects!A:A,0),DAY(Generic!$B$1))</f>
        <v>0</v>
      </c>
      <c r="G96" s="13">
        <f ca="1">COUNTIF(Data!$J:$J,$A96)</f>
        <v>0</v>
      </c>
      <c r="H96" s="29"/>
      <c r="I96" s="13">
        <f ca="1">IF(AND(orders_table[[#This Row],[LOADS ON BOARD]]="",orders_table[[#This Row],[MANUAL OVERWRITE]]=""),"",SUM(orders_table[[#This Row],[LOADS ON BOARD]],orders_table[[#This Row],[MANUAL OVERWRITE]]))</f>
        <v>0</v>
      </c>
      <c r="J96" s="30" t="str">
        <f t="shared" ca="1" si="8"/>
        <v/>
      </c>
      <c r="K96" s="13" t="str">
        <f t="shared" ca="1" si="9"/>
        <v/>
      </c>
    </row>
    <row r="97" spans="1:11" ht="18" hidden="1" customHeight="1" x14ac:dyDescent="0.2">
      <c r="A97" s="13">
        <f>Projects!$A96</f>
        <v>7663</v>
      </c>
      <c r="B97" s="13" t="str">
        <f>VLOOKUP($A97,projectList[],2,0)</f>
        <v>MARTIN MARIETTA - JACKSONVILLE</v>
      </c>
      <c r="C97" s="13" t="str">
        <f>VLOOKUP($A97,projectList[],3,0)</f>
        <v>EASTPORT ROAD RMC</v>
      </c>
      <c r="D97" s="13" t="str">
        <f>VLOOKUP($A97,projectList[],4,0)</f>
        <v>3/8 STALITE LIGHTWEIGHT</v>
      </c>
      <c r="E97" s="40">
        <f>VLOOKUP($A97,projectList[],5,0)</f>
        <v>120</v>
      </c>
      <c r="F97" s="13" cm="1">
        <f t="array" aca="1" ref="F97" ca="1">INDEX(Projects!F:AJ,MATCH($A97,Projects!A:A,0),DAY(Generic!$B$1))</f>
        <v>0</v>
      </c>
      <c r="G97" s="13">
        <f ca="1">COUNTIF(Data!$J:$J,$A97)</f>
        <v>0</v>
      </c>
      <c r="H97" s="29"/>
      <c r="I97" s="13">
        <f ca="1">IF(AND(orders_table[[#This Row],[LOADS ON BOARD]]="",orders_table[[#This Row],[MANUAL OVERWRITE]]=""),"",SUM(orders_table[[#This Row],[LOADS ON BOARD]],orders_table[[#This Row],[MANUAL OVERWRITE]]))</f>
        <v>0</v>
      </c>
      <c r="J97" s="30" t="str">
        <f t="shared" ca="1" si="8"/>
        <v/>
      </c>
      <c r="K97" s="13" t="str">
        <f t="shared" ca="1" si="9"/>
        <v/>
      </c>
    </row>
    <row r="98" spans="1:11" ht="18" hidden="1" customHeight="1" x14ac:dyDescent="0.2">
      <c r="A98" s="13">
        <f>Projects!$A97</f>
        <v>2148</v>
      </c>
      <c r="B98" s="13" t="str">
        <f>VLOOKUP($A98,projectList[],2,0)</f>
        <v>JACKSONVILLE TERMINAL</v>
      </c>
      <c r="C98" s="13" t="str">
        <f>VLOOKUP($A98,projectList[],3,0)</f>
        <v>EASTPORT ROAD RMC</v>
      </c>
      <c r="D98" s="13" t="str">
        <f>VLOOKUP($A98,projectList[],4,0)</f>
        <v>COMMERCIAL SCREENINGS</v>
      </c>
      <c r="E98" s="40">
        <f>VLOOKUP($A98,projectList[],5,0)</f>
        <v>7</v>
      </c>
      <c r="F98" s="13" cm="1">
        <f t="array" aca="1" ref="F98" ca="1">INDEX(Projects!F:AJ,MATCH($A98,Projects!A:A,0),DAY(Generic!$B$1))</f>
        <v>0</v>
      </c>
      <c r="G98" s="13">
        <f ca="1">COUNTIF(Data!$J:$J,$A98)</f>
        <v>0</v>
      </c>
      <c r="H98" s="29"/>
      <c r="I98" s="13">
        <f ca="1">IF(AND(orders_table[[#This Row],[LOADS ON BOARD]]="",orders_table[[#This Row],[MANUAL OVERWRITE]]=""),"",SUM(orders_table[[#This Row],[LOADS ON BOARD]],orders_table[[#This Row],[MANUAL OVERWRITE]]))</f>
        <v>0</v>
      </c>
      <c r="J98" s="30" t="str">
        <f t="shared" ca="1" si="8"/>
        <v/>
      </c>
      <c r="K98" s="13" t="str">
        <f t="shared" ca="1" si="9"/>
        <v/>
      </c>
    </row>
    <row r="99" spans="1:11" ht="18" hidden="1" customHeight="1" x14ac:dyDescent="0.2">
      <c r="A99" s="13">
        <f>Projects!$A98</f>
        <v>2008</v>
      </c>
      <c r="B99" s="13" t="str">
        <f>VLOOKUP($A99,projectList[],2,0)</f>
        <v>VULCAN - GRANDIN</v>
      </c>
      <c r="C99" s="13" t="str">
        <f>VLOOKUP($A99,projectList[],3,0)</f>
        <v>EASTPORT ROAD RMC</v>
      </c>
      <c r="D99" s="13" t="str">
        <f>VLOOKUP($A99,projectList[],4,0)</f>
        <v>DOT SILICA SAND</v>
      </c>
      <c r="E99" s="40">
        <f>VLOOKUP($A99,projectList[],5,0)</f>
        <v>11.5</v>
      </c>
      <c r="F99" s="13" cm="1">
        <f t="array" aca="1" ref="F99" ca="1">INDEX(Projects!F:AJ,MATCH($A99,Projects!A:A,0),DAY(Generic!$B$1))</f>
        <v>0</v>
      </c>
      <c r="G99" s="13">
        <f ca="1">COUNTIF(Data!$J:$J,$A99)</f>
        <v>0</v>
      </c>
      <c r="H99" s="29"/>
      <c r="I99" s="13">
        <f ca="1">IF(AND(orders_table[[#This Row],[LOADS ON BOARD]]="",orders_table[[#This Row],[MANUAL OVERWRITE]]=""),"",SUM(orders_table[[#This Row],[LOADS ON BOARD]],orders_table[[#This Row],[MANUAL OVERWRITE]]))</f>
        <v>0</v>
      </c>
      <c r="J99" s="30" t="str">
        <f t="shared" ca="1" si="8"/>
        <v/>
      </c>
      <c r="K99" s="13" t="str">
        <f t="shared" ca="1" si="9"/>
        <v/>
      </c>
    </row>
    <row r="100" spans="1:11" ht="18" hidden="1" customHeight="1" x14ac:dyDescent="0.2">
      <c r="A100" s="13">
        <f>Projects!$A99</f>
        <v>10252</v>
      </c>
      <c r="B100" s="13" t="str">
        <f>VLOOKUP($A100,projectList[],2,0)</f>
        <v>JAHNA - CGA</v>
      </c>
      <c r="C100" s="13" t="str">
        <f>VLOOKUP($A100,projectList[],3,0)</f>
        <v>EDGEWATER BLOCK</v>
      </c>
      <c r="D100" s="13" t="str">
        <f>VLOOKUP($A100,projectList[],4,0)</f>
        <v>COMMERCIAL SCREENINGS</v>
      </c>
      <c r="E100" s="40">
        <f>VLOOKUP($A100,projectList[],5,0)</f>
        <v>13</v>
      </c>
      <c r="F100" s="13" cm="1">
        <f t="array" aca="1" ref="F100" ca="1">INDEX(Projects!F:AJ,MATCH($A100,Projects!A:A,0),DAY(Generic!$B$1))</f>
        <v>0</v>
      </c>
      <c r="G100" s="13">
        <f ca="1">COUNTIF(Data!$J:$J,$A100)</f>
        <v>0</v>
      </c>
      <c r="H100" s="29"/>
      <c r="I100" s="13">
        <f ca="1">IF(AND(orders_table[[#This Row],[LOADS ON BOARD]]="",orders_table[[#This Row],[MANUAL OVERWRITE]]=""),"",SUM(orders_table[[#This Row],[LOADS ON BOARD]],orders_table[[#This Row],[MANUAL OVERWRITE]]))</f>
        <v>0</v>
      </c>
      <c r="J100" s="30" t="str">
        <f t="shared" ca="1" si="8"/>
        <v/>
      </c>
      <c r="K100" s="13" t="str">
        <f t="shared" ca="1" si="9"/>
        <v/>
      </c>
    </row>
    <row r="101" spans="1:11" ht="18" hidden="1" customHeight="1" x14ac:dyDescent="0.2">
      <c r="A101" s="13" t="str">
        <f>Projects!$A100</f>
        <v>9364-C</v>
      </c>
      <c r="B101" s="13" t="str">
        <f>VLOOKUP($A101,projectList[],2,0)</f>
        <v>JAHNA - CGA</v>
      </c>
      <c r="C101" s="13" t="str">
        <f>VLOOKUP($A101,projectList[],3,0)</f>
        <v>EDGEWATER BLOCK</v>
      </c>
      <c r="D101" s="13" t="str">
        <f>VLOOKUP($A101,projectList[],4,0)</f>
        <v>CONCRETE SAND</v>
      </c>
      <c r="E101" s="40">
        <f>VLOOKUP($A101,projectList[],5,0)</f>
        <v>13</v>
      </c>
      <c r="F101" s="13" cm="1">
        <f t="array" aca="1" ref="F101" ca="1">INDEX(Projects!F:AJ,MATCH($A101,Projects!A:A,0),DAY(Generic!$B$1))</f>
        <v>0</v>
      </c>
      <c r="G101" s="13">
        <f ca="1">COUNTIF(Data!$J:$J,$A101)</f>
        <v>0</v>
      </c>
      <c r="H101" s="29"/>
      <c r="I101" s="13">
        <f ca="1">IF(AND(orders_table[[#This Row],[LOADS ON BOARD]]="",orders_table[[#This Row],[MANUAL OVERWRITE]]=""),"",SUM(orders_table[[#This Row],[LOADS ON BOARD]],orders_table[[#This Row],[MANUAL OVERWRITE]]))</f>
        <v>0</v>
      </c>
      <c r="J101" s="30" t="str">
        <f t="shared" ca="1" si="8"/>
        <v/>
      </c>
      <c r="K101" s="13" t="str">
        <f t="shared" ca="1" si="9"/>
        <v/>
      </c>
    </row>
    <row r="102" spans="1:11" ht="18" hidden="1" customHeight="1" x14ac:dyDescent="0.2">
      <c r="A102" s="13" t="str">
        <f>Projects!$A101</f>
        <v>9850-C</v>
      </c>
      <c r="B102" s="13" t="str">
        <f>VLOOKUP($A102,projectList[],2,0)</f>
        <v>JAHNA - GREENBAY</v>
      </c>
      <c r="C102" s="13" t="str">
        <f>VLOOKUP($A102,projectList[],3,0)</f>
        <v>EDGEWATER BLOCK</v>
      </c>
      <c r="D102" s="13" t="str">
        <f>VLOOKUP($A102,projectList[],4,0)</f>
        <v>CONCRETE SAND</v>
      </c>
      <c r="E102" s="40">
        <f>VLOOKUP($A102,projectList[],5,0)</f>
        <v>12.4</v>
      </c>
      <c r="F102" s="13" cm="1">
        <f t="array" aca="1" ref="F102" ca="1">INDEX(Projects!F:AJ,MATCH($A102,Projects!A:A,0),DAY(Generic!$B$1))</f>
        <v>0</v>
      </c>
      <c r="G102" s="13">
        <f ca="1">COUNTIF(Data!$J:$J,$A102)</f>
        <v>0</v>
      </c>
      <c r="H102" s="29"/>
      <c r="I102" s="13">
        <f ca="1">IF(AND(orders_table[[#This Row],[LOADS ON BOARD]]="",orders_table[[#This Row],[MANUAL OVERWRITE]]=""),"",SUM(orders_table[[#This Row],[LOADS ON BOARD]],orders_table[[#This Row],[MANUAL OVERWRITE]]))</f>
        <v>0</v>
      </c>
      <c r="J102" s="30" t="str">
        <f t="shared" ca="1" si="8"/>
        <v/>
      </c>
      <c r="K102" s="13" t="str">
        <f t="shared" ca="1" si="9"/>
        <v/>
      </c>
    </row>
    <row r="103" spans="1:11" ht="18" hidden="1" customHeight="1" x14ac:dyDescent="0.2">
      <c r="A103" s="13" t="str">
        <f>Projects!$A102</f>
        <v>9850-M</v>
      </c>
      <c r="B103" s="13" t="str">
        <f>VLOOKUP($A103,projectList[],2,0)</f>
        <v>JAHNA - INDEPENDENT</v>
      </c>
      <c r="C103" s="13" t="str">
        <f>VLOOKUP($A103,projectList[],3,0)</f>
        <v>EDGEWATER BLOCK</v>
      </c>
      <c r="D103" s="13" t="str">
        <f>VLOOKUP($A103,projectList[],4,0)</f>
        <v>MASON SAND</v>
      </c>
      <c r="E103" s="40">
        <f>VLOOKUP($A103,projectList[],5,0)</f>
        <v>12.4</v>
      </c>
      <c r="F103" s="13" cm="1">
        <f t="array" aca="1" ref="F103" ca="1">INDEX(Projects!F:AJ,MATCH($A103,Projects!A:A,0),DAY(Generic!$B$1))</f>
        <v>0</v>
      </c>
      <c r="G103" s="13">
        <f ca="1">COUNTIF(Data!$J:$J,$A103)</f>
        <v>0</v>
      </c>
      <c r="H103" s="29"/>
      <c r="I103" s="13">
        <f ca="1">IF(AND(orders_table[[#This Row],[LOADS ON BOARD]]="",orders_table[[#This Row],[MANUAL OVERWRITE]]=""),"",SUM(orders_table[[#This Row],[LOADS ON BOARD]],orders_table[[#This Row],[MANUAL OVERWRITE]]))</f>
        <v>0</v>
      </c>
      <c r="J103" s="30" t="str">
        <f t="shared" ca="1" si="8"/>
        <v/>
      </c>
      <c r="K103" s="13" t="str">
        <f t="shared" ca="1" si="9"/>
        <v/>
      </c>
    </row>
    <row r="104" spans="1:11" ht="18" hidden="1" customHeight="1" x14ac:dyDescent="0.2">
      <c r="A104" s="13">
        <f>Projects!$A103</f>
        <v>1455</v>
      </c>
      <c r="B104" s="13" t="str">
        <f>VLOOKUP($A104,projectList[],2,0)</f>
        <v>CENTER SAND</v>
      </c>
      <c r="C104" s="13" t="str">
        <f>VLOOKUP($A104,projectList[],3,0)</f>
        <v>EDGEWATER BLOCK</v>
      </c>
      <c r="D104" s="13" t="str">
        <f>VLOOKUP($A104,projectList[],4,0)</f>
        <v>MASON SAND</v>
      </c>
      <c r="E104" s="40">
        <f>VLOOKUP($A104,projectList[],5,0)</f>
        <v>12.13</v>
      </c>
      <c r="F104" s="13" cm="1">
        <f t="array" aca="1" ref="F104" ca="1">INDEX(Projects!F:AJ,MATCH($A104,Projects!A:A,0),DAY(Generic!$B$1))</f>
        <v>0</v>
      </c>
      <c r="G104" s="13">
        <f ca="1">COUNTIF(Data!$J:$J,$A104)</f>
        <v>0</v>
      </c>
      <c r="H104" s="29"/>
      <c r="I104" s="13">
        <f ca="1">IF(AND(orders_table[[#This Row],[LOADS ON BOARD]]="",orders_table[[#This Row],[MANUAL OVERWRITE]]=""),"",SUM(orders_table[[#This Row],[LOADS ON BOARD]],orders_table[[#This Row],[MANUAL OVERWRITE]]))</f>
        <v>0</v>
      </c>
      <c r="J104" s="30" t="str">
        <f t="shared" ca="1" si="8"/>
        <v/>
      </c>
      <c r="K104" s="13" t="str">
        <f t="shared" ca="1" si="9"/>
        <v/>
      </c>
    </row>
    <row r="105" spans="1:11" ht="18" hidden="1" customHeight="1" x14ac:dyDescent="0.2">
      <c r="A105" s="13" t="str">
        <f>Projects!$A104</f>
        <v>9634-M</v>
      </c>
      <c r="B105" s="13" t="str">
        <f>VLOOKUP($A105,projectList[],2,0)</f>
        <v>JAHNA - CGA</v>
      </c>
      <c r="C105" s="13" t="str">
        <f>VLOOKUP($A105,projectList[],3,0)</f>
        <v>EDGEWATER BLOCK</v>
      </c>
      <c r="D105" s="13" t="str">
        <f>VLOOKUP($A105,projectList[],4,0)</f>
        <v>MASON SAND</v>
      </c>
      <c r="E105" s="40">
        <f>VLOOKUP($A105,projectList[],5,0)</f>
        <v>13</v>
      </c>
      <c r="F105" s="13" cm="1">
        <f t="array" aca="1" ref="F105" ca="1">INDEX(Projects!F:AJ,MATCH($A105,Projects!A:A,0),DAY(Generic!$B$1))</f>
        <v>0</v>
      </c>
      <c r="G105" s="13">
        <f ca="1">COUNTIF(Data!$J:$J,$A105)</f>
        <v>0</v>
      </c>
      <c r="H105" s="29"/>
      <c r="I105" s="13">
        <f ca="1">IF(AND(orders_table[[#This Row],[LOADS ON BOARD]]="",orders_table[[#This Row],[MANUAL OVERWRITE]]=""),"",SUM(orders_table[[#This Row],[LOADS ON BOARD]],orders_table[[#This Row],[MANUAL OVERWRITE]]))</f>
        <v>0</v>
      </c>
      <c r="J105" s="30" t="str">
        <f t="shared" ca="1" si="8"/>
        <v/>
      </c>
      <c r="K105" s="13" t="str">
        <f t="shared" ca="1" si="9"/>
        <v/>
      </c>
    </row>
    <row r="106" spans="1:11" ht="18" hidden="1" customHeight="1" x14ac:dyDescent="0.2">
      <c r="A106" s="13" t="str">
        <f>Projects!$A105</f>
        <v>9881-C</v>
      </c>
      <c r="B106" s="13" t="str">
        <f>VLOOKUP($A106,projectList[],2,0)</f>
        <v>JAHNA - GREENBAY</v>
      </c>
      <c r="C106" s="13" t="str">
        <f>VLOOKUP($A106,projectList[],3,0)</f>
        <v>EDGEWATER RMC</v>
      </c>
      <c r="D106" s="13" t="str">
        <f>VLOOKUP($A106,projectList[],4,0)</f>
        <v>CONCRETE SAND</v>
      </c>
      <c r="E106" s="40">
        <f>VLOOKUP($A106,projectList[],5,0)</f>
        <v>12.4</v>
      </c>
      <c r="F106" s="13" cm="1">
        <f t="array" aca="1" ref="F106" ca="1">INDEX(Projects!F:AJ,MATCH($A106,Projects!A:A,0),DAY(Generic!$B$1))</f>
        <v>0</v>
      </c>
      <c r="G106" s="13">
        <f ca="1">COUNTIF(Data!$J:$J,$A106)</f>
        <v>0</v>
      </c>
      <c r="H106" s="29"/>
      <c r="I106" s="13">
        <f ca="1">IF(AND(orders_table[[#This Row],[LOADS ON BOARD]]="",orders_table[[#This Row],[MANUAL OVERWRITE]]=""),"",SUM(orders_table[[#This Row],[LOADS ON BOARD]],orders_table[[#This Row],[MANUAL OVERWRITE]]))</f>
        <v>0</v>
      </c>
      <c r="J106" s="30" t="str">
        <f t="shared" ca="1" si="8"/>
        <v/>
      </c>
      <c r="K106" s="13" t="str">
        <f t="shared" ca="1" si="9"/>
        <v/>
      </c>
    </row>
    <row r="107" spans="1:11" ht="18" hidden="1" customHeight="1" x14ac:dyDescent="0.2">
      <c r="A107" s="13">
        <f>Projects!$A106</f>
        <v>9881</v>
      </c>
      <c r="B107" s="13" t="str">
        <f>VLOOKUP($A107,projectList[],2,0)</f>
        <v>JAHNA - GREENBAY</v>
      </c>
      <c r="C107" s="13" t="str">
        <f>VLOOKUP($A107,projectList[],3,0)</f>
        <v>EDGEWATER RMC</v>
      </c>
      <c r="D107" s="13" t="str">
        <f>VLOOKUP($A107,projectList[],4,0)</f>
        <v>DOT SILICA SAND</v>
      </c>
      <c r="E107" s="40">
        <f>VLOOKUP($A107,projectList[],5,0)</f>
        <v>12.4</v>
      </c>
      <c r="F107" s="13" cm="1">
        <f t="array" aca="1" ref="F107" ca="1">INDEX(Projects!F:AJ,MATCH($A107,Projects!A:A,0),DAY(Generic!$B$1))</f>
        <v>0</v>
      </c>
      <c r="G107" s="13">
        <f ca="1">COUNTIF(Data!$J:$J,$A107)</f>
        <v>0</v>
      </c>
      <c r="H107" s="29"/>
      <c r="I107" s="13">
        <f ca="1">IF(AND(orders_table[[#This Row],[LOADS ON BOARD]]="",orders_table[[#This Row],[MANUAL OVERWRITE]]=""),"",SUM(orders_table[[#This Row],[LOADS ON BOARD]],orders_table[[#This Row],[MANUAL OVERWRITE]]))</f>
        <v>0</v>
      </c>
      <c r="J107" s="30" t="str">
        <f t="shared" ca="1" si="8"/>
        <v/>
      </c>
      <c r="K107" s="13" t="str">
        <f t="shared" ca="1" si="9"/>
        <v/>
      </c>
    </row>
    <row r="108" spans="1:11" ht="18" hidden="1" customHeight="1" x14ac:dyDescent="0.2">
      <c r="A108" s="13">
        <f>Projects!$A107</f>
        <v>1580</v>
      </c>
      <c r="B108" s="13" t="str">
        <f>VLOOKUP($A108,projectList[],2,0)</f>
        <v>CENTER SAND</v>
      </c>
      <c r="C108" s="13" t="str">
        <f>VLOOKUP($A108,projectList[],3,0)</f>
        <v>EDGEWATER RMC</v>
      </c>
      <c r="D108" s="13" t="str">
        <f>VLOOKUP($A108,projectList[],4,0)</f>
        <v>MASON SAND</v>
      </c>
      <c r="E108" s="40">
        <f>VLOOKUP($A108,projectList[],5,0)</f>
        <v>9.58</v>
      </c>
      <c r="F108" s="13" cm="1">
        <f t="array" aca="1" ref="F108" ca="1">INDEX(Projects!F:AJ,MATCH($A108,Projects!A:A,0),DAY(Generic!$B$1))</f>
        <v>0</v>
      </c>
      <c r="G108" s="13">
        <f ca="1">COUNTIF(Data!$J:$J,$A108)</f>
        <v>0</v>
      </c>
      <c r="H108" s="29"/>
      <c r="I108" s="13">
        <f ca="1">IF(AND(orders_table[[#This Row],[LOADS ON BOARD]]="",orders_table[[#This Row],[MANUAL OVERWRITE]]=""),"",SUM(orders_table[[#This Row],[LOADS ON BOARD]],orders_table[[#This Row],[MANUAL OVERWRITE]]))</f>
        <v>0</v>
      </c>
      <c r="J108" s="30" t="str">
        <f t="shared" ca="1" si="8"/>
        <v/>
      </c>
      <c r="K108" s="13" t="str">
        <f t="shared" ca="1" si="9"/>
        <v/>
      </c>
    </row>
    <row r="109" spans="1:11" ht="18" hidden="1" customHeight="1" x14ac:dyDescent="0.2">
      <c r="A109" s="13">
        <f>Projects!$A108</f>
        <v>3050</v>
      </c>
      <c r="B109" s="13" t="str">
        <f>VLOOKUP($A109,projectList[],2,0)</f>
        <v>CORKSCREW MINE</v>
      </c>
      <c r="C109" s="13" t="str">
        <f>VLOOKUP($A109,projectList[],3,0)</f>
        <v>ELLENTON RMC</v>
      </c>
      <c r="D109" s="13" t="str">
        <f>VLOOKUP($A109,projectList[],4,0)</f>
        <v>#57</v>
      </c>
      <c r="E109" s="40">
        <f>VLOOKUP($A109,projectList[],5,0)</f>
        <v>17</v>
      </c>
      <c r="F109" s="13" cm="1">
        <f t="array" aca="1" ref="F109" ca="1">INDEX(Projects!F:AJ,MATCH($A109,Projects!A:A,0),DAY(Generic!$B$1))</f>
        <v>0</v>
      </c>
      <c r="G109" s="13">
        <f ca="1">COUNTIF(Data!$J:$J,$A109)</f>
        <v>0</v>
      </c>
      <c r="H109" s="29"/>
      <c r="I109" s="13">
        <f ca="1">IF(AND(orders_table[[#This Row],[LOADS ON BOARD]]="",orders_table[[#This Row],[MANUAL OVERWRITE]]=""),"",SUM(orders_table[[#This Row],[LOADS ON BOARD]],orders_table[[#This Row],[MANUAL OVERWRITE]]))</f>
        <v>0</v>
      </c>
      <c r="J109" s="30" t="str">
        <f t="shared" ca="1" si="8"/>
        <v/>
      </c>
      <c r="K109" s="13" t="str">
        <f t="shared" ca="1" si="9"/>
        <v/>
      </c>
    </row>
    <row r="110" spans="1:11" ht="18" hidden="1" customHeight="1" x14ac:dyDescent="0.2">
      <c r="A110" s="13">
        <f>Projects!$A109</f>
        <v>3055</v>
      </c>
      <c r="B110" s="13" t="str">
        <f>VLOOKUP($A110,projectList[],2,0)</f>
        <v>VULCAN - FT MYERS</v>
      </c>
      <c r="C110" s="13" t="str">
        <f>VLOOKUP($A110,projectList[],3,0)</f>
        <v>ELLENTON RMC</v>
      </c>
      <c r="D110" s="13" t="str">
        <f>VLOOKUP($A110,projectList[],4,0)</f>
        <v>#57</v>
      </c>
      <c r="E110" s="40">
        <f>VLOOKUP($A110,projectList[],5,0)</f>
        <v>17</v>
      </c>
      <c r="F110" s="13" cm="1">
        <f t="array" aca="1" ref="F110" ca="1">INDEX(Projects!F:AJ,MATCH($A110,Projects!A:A,0),DAY(Generic!$B$1))</f>
        <v>0</v>
      </c>
      <c r="G110" s="13">
        <f ca="1">COUNTIF(Data!$J:$J,$A110)</f>
        <v>0</v>
      </c>
      <c r="H110" s="29"/>
      <c r="I110" s="13">
        <f ca="1">IF(AND(orders_table[[#This Row],[LOADS ON BOARD]]="",orders_table[[#This Row],[MANUAL OVERWRITE]]=""),"",SUM(orders_table[[#This Row],[LOADS ON BOARD]],orders_table[[#This Row],[MANUAL OVERWRITE]]))</f>
        <v>0</v>
      </c>
      <c r="J110" s="30" t="str">
        <f t="shared" ca="1" si="8"/>
        <v/>
      </c>
      <c r="K110" s="13" t="str">
        <f t="shared" ca="1" si="9"/>
        <v/>
      </c>
    </row>
    <row r="111" spans="1:11" ht="18" hidden="1" customHeight="1" x14ac:dyDescent="0.2">
      <c r="A111" s="13">
        <f>Projects!$A110</f>
        <v>10459</v>
      </c>
      <c r="B111" s="13" t="str">
        <f>VLOOKUP($A111,projectList[],2,0)</f>
        <v>VULCAN - TAMPA</v>
      </c>
      <c r="C111" s="13" t="str">
        <f>VLOOKUP($A111,projectList[],3,0)</f>
        <v>ELLENTON RMC</v>
      </c>
      <c r="D111" s="13" t="str">
        <f>VLOOKUP($A111,projectList[],4,0)</f>
        <v>#57</v>
      </c>
      <c r="E111" s="40">
        <f>VLOOKUP($A111,projectList[],5,0)</f>
        <v>8</v>
      </c>
      <c r="F111" s="13" cm="1">
        <f t="array" aca="1" ref="F111" ca="1">INDEX(Projects!F:AJ,MATCH($A111,Projects!A:A,0),DAY(Generic!$B$1))</f>
        <v>0</v>
      </c>
      <c r="G111" s="13">
        <f ca="1">COUNTIF(Data!$J:$J,$A111)</f>
        <v>0</v>
      </c>
      <c r="H111" s="29"/>
      <c r="I111" s="13">
        <f ca="1">IF(AND(orders_table[[#This Row],[LOADS ON BOARD]]="",orders_table[[#This Row],[MANUAL OVERWRITE]]=""),"",SUM(orders_table[[#This Row],[LOADS ON BOARD]],orders_table[[#This Row],[MANUAL OVERWRITE]]))</f>
        <v>0</v>
      </c>
      <c r="J111" s="30" t="str">
        <f t="shared" ca="1" si="8"/>
        <v/>
      </c>
      <c r="K111" s="13" t="str">
        <f t="shared" ca="1" si="9"/>
        <v/>
      </c>
    </row>
    <row r="112" spans="1:11" ht="18" hidden="1" customHeight="1" x14ac:dyDescent="0.2">
      <c r="A112" s="13" t="str">
        <f>Projects!$A111</f>
        <v>1548-57</v>
      </c>
      <c r="B112" s="13" t="str">
        <f>VLOOKUP($A112,projectList[],2,0)</f>
        <v>CY - PALMETTO</v>
      </c>
      <c r="C112" s="13" t="str">
        <f>VLOOKUP($A112,projectList[],3,0)</f>
        <v>ELLENTON RMC</v>
      </c>
      <c r="D112" s="13" t="str">
        <f>VLOOKUP($A112,projectList[],4,0)</f>
        <v>#57 DOT ROCK</v>
      </c>
      <c r="E112" s="40">
        <f>VLOOKUP($A112,projectList[],5,0)</f>
        <v>1.25</v>
      </c>
      <c r="F112" s="13" cm="1">
        <f t="array" aca="1" ref="F112" ca="1">INDEX(Projects!F:AJ,MATCH($A112,Projects!A:A,0),DAY(Generic!$B$1))</f>
        <v>0</v>
      </c>
      <c r="G112" s="13">
        <f ca="1">COUNTIF(Data!$J:$J,$A112)</f>
        <v>0</v>
      </c>
      <c r="H112" s="29"/>
      <c r="I112" s="13">
        <f ca="1">IF(AND(orders_table[[#This Row],[LOADS ON BOARD]]="",orders_table[[#This Row],[MANUAL OVERWRITE]]=""),"",SUM(orders_table[[#This Row],[LOADS ON BOARD]],orders_table[[#This Row],[MANUAL OVERWRITE]]))</f>
        <v>0</v>
      </c>
      <c r="J112" s="30" t="str">
        <f t="shared" ca="1" si="8"/>
        <v/>
      </c>
      <c r="K112" s="13" t="str">
        <f t="shared" ca="1" si="9"/>
        <v/>
      </c>
    </row>
    <row r="113" spans="1:11" ht="18" hidden="1" customHeight="1" x14ac:dyDescent="0.2">
      <c r="A113" s="13">
        <f>Projects!$A112</f>
        <v>3051</v>
      </c>
      <c r="B113" s="13" t="str">
        <f>VLOOKUP($A113,projectList[],2,0)</f>
        <v>CORKSCREW MINE</v>
      </c>
      <c r="C113" s="13" t="str">
        <f>VLOOKUP($A113,projectList[],3,0)</f>
        <v>ELLENTON RMC</v>
      </c>
      <c r="D113" s="13" t="str">
        <f>VLOOKUP($A113,projectList[],4,0)</f>
        <v>#89</v>
      </c>
      <c r="E113" s="40">
        <f>VLOOKUP($A113,projectList[],5,0)</f>
        <v>17</v>
      </c>
      <c r="F113" s="13" cm="1">
        <f t="array" aca="1" ref="F113" ca="1">INDEX(Projects!F:AJ,MATCH($A113,Projects!A:A,0),DAY(Generic!$B$1))</f>
        <v>0</v>
      </c>
      <c r="G113" s="13">
        <f ca="1">COUNTIF(Data!$J:$J,$A113)</f>
        <v>0</v>
      </c>
      <c r="H113" s="29"/>
      <c r="I113" s="13">
        <f ca="1">IF(AND(orders_table[[#This Row],[LOADS ON BOARD]]="",orders_table[[#This Row],[MANUAL OVERWRITE]]=""),"",SUM(orders_table[[#This Row],[LOADS ON BOARD]],orders_table[[#This Row],[MANUAL OVERWRITE]]))</f>
        <v>0</v>
      </c>
      <c r="J113" s="30" t="str">
        <f t="shared" ca="1" si="8"/>
        <v/>
      </c>
      <c r="K113" s="13" t="str">
        <f t="shared" ca="1" si="9"/>
        <v/>
      </c>
    </row>
    <row r="114" spans="1:11" ht="18" hidden="1" customHeight="1" x14ac:dyDescent="0.2">
      <c r="A114" s="13">
        <f>Projects!$A113</f>
        <v>10304</v>
      </c>
      <c r="B114" s="13" t="str">
        <f>VLOOKUP($A114,projectList[],2,0)</f>
        <v>VULCAN - FT MYERS</v>
      </c>
      <c r="C114" s="13" t="str">
        <f>VLOOKUP($A114,projectList[],3,0)</f>
        <v>ELLENTON RMC</v>
      </c>
      <c r="D114" s="13" t="str">
        <f>VLOOKUP($A114,projectList[],4,0)</f>
        <v>#89</v>
      </c>
      <c r="E114" s="40">
        <f>VLOOKUP($A114,projectList[],5,0)</f>
        <v>17</v>
      </c>
      <c r="F114" s="13" cm="1">
        <f t="array" aca="1" ref="F114" ca="1">INDEX(Projects!F:AJ,MATCH($A114,Projects!A:A,0),DAY(Generic!$B$1))</f>
        <v>0</v>
      </c>
      <c r="G114" s="13">
        <f ca="1">COUNTIF(Data!$J:$J,$A114)</f>
        <v>0</v>
      </c>
      <c r="H114" s="29"/>
      <c r="I114" s="13">
        <f ca="1">IF(AND(orders_table[[#This Row],[LOADS ON BOARD]]="",orders_table[[#This Row],[MANUAL OVERWRITE]]=""),"",SUM(orders_table[[#This Row],[LOADS ON BOARD]],orders_table[[#This Row],[MANUAL OVERWRITE]]))</f>
        <v>0</v>
      </c>
      <c r="J114" s="30" t="str">
        <f t="shared" ca="1" si="8"/>
        <v/>
      </c>
      <c r="K114" s="13" t="str">
        <f t="shared" ca="1" si="9"/>
        <v/>
      </c>
    </row>
    <row r="115" spans="1:11" ht="18" hidden="1" customHeight="1" x14ac:dyDescent="0.2">
      <c r="A115" s="13" t="str">
        <f>Projects!$A114</f>
        <v>1548-8</v>
      </c>
      <c r="B115" s="13" t="str">
        <f>VLOOKUP($A115,projectList[],2,0)</f>
        <v>CY - PALMETTO</v>
      </c>
      <c r="C115" s="13" t="str">
        <f>VLOOKUP($A115,projectList[],3,0)</f>
        <v>ELLENTON RMC</v>
      </c>
      <c r="D115" s="13" t="str">
        <f>VLOOKUP($A115,projectList[],4,0)</f>
        <v>#89 DOT ROCK</v>
      </c>
      <c r="E115" s="40">
        <f>VLOOKUP($A115,projectList[],5,0)</f>
        <v>1.25</v>
      </c>
      <c r="F115" s="13" cm="1">
        <f t="array" aca="1" ref="F115" ca="1">INDEX(Projects!F:AJ,MATCH($A115,Projects!A:A,0),DAY(Generic!$B$1))</f>
        <v>0</v>
      </c>
      <c r="G115" s="13">
        <f ca="1">COUNTIF(Data!$J:$J,$A115)</f>
        <v>0</v>
      </c>
      <c r="H115" s="29"/>
      <c r="I115" s="13">
        <f ca="1">IF(AND(orders_table[[#This Row],[LOADS ON BOARD]]="",orders_table[[#This Row],[MANUAL OVERWRITE]]=""),"",SUM(orders_table[[#This Row],[LOADS ON BOARD]],orders_table[[#This Row],[MANUAL OVERWRITE]]))</f>
        <v>0</v>
      </c>
      <c r="J115" s="30" t="str">
        <f t="shared" ref="J115:J160" ca="1" si="10">IF(OR(A115="CC",A115="Down",A115="Vaca",A115="Off",A115="Park"),"",IF(AND(F115=0,I115=0),"",-I115+F115))</f>
        <v/>
      </c>
      <c r="K115" s="13" t="str">
        <f t="shared" ref="K115:K160" ca="1" si="11">IF(OR(A115="CC",A115="Down",A115="Vaca",A115="Off",A115="Park"),"",IF(AND(F115=0,I115=0),"",IF(J115=0,"ALL COVERED",IF(J115&gt;0,"OPEN LOADS","OVER BOOKED"))))</f>
        <v/>
      </c>
    </row>
    <row r="116" spans="1:11" ht="18" hidden="1" customHeight="1" x14ac:dyDescent="0.2">
      <c r="A116" s="13">
        <f>Projects!$A115</f>
        <v>10415</v>
      </c>
      <c r="B116" s="13" t="str">
        <f>VLOOKUP($A116,projectList[],2,0)</f>
        <v>CY - MULBERRY</v>
      </c>
      <c r="C116" s="13" t="str">
        <f>VLOOKUP($A116,projectList[],3,0)</f>
        <v>ELLENTON RMC</v>
      </c>
      <c r="D116" s="13" t="str">
        <f>VLOOKUP($A116,projectList[],4,0)</f>
        <v>3/8" BROWN RIVER ROCK</v>
      </c>
      <c r="E116" s="40">
        <f>VLOOKUP($A116,projectList[],5,0)</f>
        <v>10.5</v>
      </c>
      <c r="F116" s="13" cm="1">
        <f t="array" aca="1" ref="F116" ca="1">INDEX(Projects!F:AJ,MATCH($A116,Projects!A:A,0),DAY(Generic!$B$1))</f>
        <v>0</v>
      </c>
      <c r="G116" s="13">
        <f ca="1">COUNTIF(Data!$J:$J,$A116)</f>
        <v>0</v>
      </c>
      <c r="H116" s="29"/>
      <c r="I116" s="13">
        <f ca="1">IF(AND(orders_table[[#This Row],[LOADS ON BOARD]]="",orders_table[[#This Row],[MANUAL OVERWRITE]]=""),"",SUM(orders_table[[#This Row],[LOADS ON BOARD]],orders_table[[#This Row],[MANUAL OVERWRITE]]))</f>
        <v>0</v>
      </c>
      <c r="J116" s="30" t="str">
        <f t="shared" ca="1" si="10"/>
        <v/>
      </c>
      <c r="K116" s="13" t="str">
        <f t="shared" ca="1" si="11"/>
        <v/>
      </c>
    </row>
    <row r="117" spans="1:11" ht="18" hidden="1" customHeight="1" x14ac:dyDescent="0.2">
      <c r="A117" s="13">
        <f>Projects!$A116</f>
        <v>10302</v>
      </c>
      <c r="B117" s="13" t="str">
        <f>VLOOKUP($A117,projectList[],2,0)</f>
        <v>VULCAN - FT MYERS</v>
      </c>
      <c r="C117" s="13" t="str">
        <f>VLOOKUP($A117,projectList[],3,0)</f>
        <v>ELLENTON RMC</v>
      </c>
      <c r="D117" s="13" t="str">
        <f>VLOOKUP($A117,projectList[],4,0)</f>
        <v>COMMERCIAL SCREENINGS</v>
      </c>
      <c r="E117" s="40">
        <f>VLOOKUP($A117,projectList[],5,0)</f>
        <v>17</v>
      </c>
      <c r="F117" s="13" cm="1">
        <f t="array" aca="1" ref="F117" ca="1">INDEX(Projects!F:AJ,MATCH($A117,Projects!A:A,0),DAY(Generic!$B$1))</f>
        <v>0</v>
      </c>
      <c r="G117" s="13">
        <f ca="1">COUNTIF(Data!$J:$J,$A117)</f>
        <v>0</v>
      </c>
      <c r="H117" s="29"/>
      <c r="I117" s="13">
        <f ca="1">IF(AND(orders_table[[#This Row],[LOADS ON BOARD]]="",orders_table[[#This Row],[MANUAL OVERWRITE]]=""),"",SUM(orders_table[[#This Row],[LOADS ON BOARD]],orders_table[[#This Row],[MANUAL OVERWRITE]]))</f>
        <v>0</v>
      </c>
      <c r="J117" s="30" t="str">
        <f t="shared" ca="1" si="10"/>
        <v/>
      </c>
      <c r="K117" s="13" t="str">
        <f t="shared" ca="1" si="11"/>
        <v/>
      </c>
    </row>
    <row r="118" spans="1:11" ht="18" hidden="1" customHeight="1" x14ac:dyDescent="0.2">
      <c r="A118" s="13">
        <f>Projects!$A117</f>
        <v>3052</v>
      </c>
      <c r="B118" s="13" t="str">
        <f>VLOOKUP($A118,projectList[],2,0)</f>
        <v>CORKSCREW MINE</v>
      </c>
      <c r="C118" s="13" t="str">
        <f>VLOOKUP($A118,projectList[],3,0)</f>
        <v>ELLENTON RMC</v>
      </c>
      <c r="D118" s="13" t="str">
        <f>VLOOKUP($A118,projectList[],4,0)</f>
        <v>COMMERCIAL SCREENINGS</v>
      </c>
      <c r="E118" s="40">
        <f>VLOOKUP($A118,projectList[],5,0)</f>
        <v>17</v>
      </c>
      <c r="F118" s="13" cm="1">
        <f t="array" aca="1" ref="F118" ca="1">INDEX(Projects!F:AJ,MATCH($A118,Projects!A:A,0),DAY(Generic!$B$1))</f>
        <v>0</v>
      </c>
      <c r="G118" s="13">
        <f ca="1">COUNTIF(Data!$J:$J,$A118)</f>
        <v>0</v>
      </c>
      <c r="H118" s="29"/>
      <c r="I118" s="13">
        <f ca="1">IF(AND(orders_table[[#This Row],[LOADS ON BOARD]]="",orders_table[[#This Row],[MANUAL OVERWRITE]]=""),"",SUM(orders_table[[#This Row],[LOADS ON BOARD]],orders_table[[#This Row],[MANUAL OVERWRITE]]))</f>
        <v>0</v>
      </c>
      <c r="J118" s="30" t="str">
        <f t="shared" ca="1" si="10"/>
        <v/>
      </c>
      <c r="K118" s="13" t="str">
        <f t="shared" ca="1" si="11"/>
        <v/>
      </c>
    </row>
    <row r="119" spans="1:11" ht="18" hidden="1" customHeight="1" x14ac:dyDescent="0.2">
      <c r="A119" s="13">
        <f>Projects!$A118</f>
        <v>1552</v>
      </c>
      <c r="B119" s="13" t="str">
        <f>VLOOKUP($A119,projectList[],2,0)</f>
        <v>JAHNA - GREENBAY</v>
      </c>
      <c r="C119" s="13" t="str">
        <f>VLOOKUP($A119,projectList[],3,0)</f>
        <v>ELLENTON RMC</v>
      </c>
      <c r="D119" s="13" t="str">
        <f>VLOOKUP($A119,projectList[],4,0)</f>
        <v>CONCRETE SAND</v>
      </c>
      <c r="E119" s="40">
        <f>VLOOKUP($A119,projectList[],5,0)</f>
        <v>13</v>
      </c>
      <c r="F119" s="13" cm="1">
        <f t="array" aca="1" ref="F119" ca="1">INDEX(Projects!F:AJ,MATCH($A119,Projects!A:A,0),DAY(Generic!$B$1))</f>
        <v>0</v>
      </c>
      <c r="G119" s="13">
        <f ca="1">COUNTIF(Data!$J:$J,$A119)</f>
        <v>0</v>
      </c>
      <c r="H119" s="29"/>
      <c r="I119" s="13">
        <f ca="1">IF(AND(orders_table[[#This Row],[LOADS ON BOARD]]="",orders_table[[#This Row],[MANUAL OVERWRITE]]=""),"",SUM(orders_table[[#This Row],[LOADS ON BOARD]],orders_table[[#This Row],[MANUAL OVERWRITE]]))</f>
        <v>0</v>
      </c>
      <c r="J119" s="30" t="str">
        <f t="shared" ca="1" si="10"/>
        <v/>
      </c>
      <c r="K119" s="13" t="str">
        <f t="shared" ca="1" si="11"/>
        <v/>
      </c>
    </row>
    <row r="120" spans="1:11" ht="18" hidden="1" customHeight="1" x14ac:dyDescent="0.2">
      <c r="A120" s="13">
        <f>Projects!$A119</f>
        <v>10410</v>
      </c>
      <c r="B120" s="13" t="str">
        <f>VLOOKUP($A120,projectList[],2,0)</f>
        <v>JAHNA - HAINES CITY</v>
      </c>
      <c r="C120" s="13" t="str">
        <f>VLOOKUP($A120,projectList[],3,0)</f>
        <v>ELLENTON RMC</v>
      </c>
      <c r="D120" s="13" t="str">
        <f>VLOOKUP($A120,projectList[],4,0)</f>
        <v>CONCRETE SAND</v>
      </c>
      <c r="E120" s="40">
        <f>VLOOKUP($A120,projectList[],5,0)</f>
        <v>15</v>
      </c>
      <c r="F120" s="13" cm="1">
        <f t="array" aca="1" ref="F120" ca="1">INDEX(Projects!F:AJ,MATCH($A120,Projects!A:A,0),DAY(Generic!$B$1))</f>
        <v>0</v>
      </c>
      <c r="G120" s="13">
        <f ca="1">COUNTIF(Data!$J:$J,$A120)</f>
        <v>0</v>
      </c>
      <c r="H120" s="29"/>
      <c r="I120" s="13">
        <f ca="1">IF(AND(orders_table[[#This Row],[LOADS ON BOARD]]="",orders_table[[#This Row],[MANUAL OVERWRITE]]=""),"",SUM(orders_table[[#This Row],[LOADS ON BOARD]],orders_table[[#This Row],[MANUAL OVERWRITE]]))</f>
        <v>0</v>
      </c>
      <c r="J120" s="30" t="str">
        <f t="shared" ca="1" si="10"/>
        <v/>
      </c>
      <c r="K120" s="13" t="str">
        <f t="shared" ca="1" si="11"/>
        <v/>
      </c>
    </row>
    <row r="121" spans="1:11" ht="18" hidden="1" customHeight="1" x14ac:dyDescent="0.2">
      <c r="A121" s="13">
        <f>Projects!$A120</f>
        <v>10085</v>
      </c>
      <c r="B121" s="13" t="str">
        <f>VLOOKUP($A121,projectList[],2,0)</f>
        <v>CEMEX - LAKE WALES</v>
      </c>
      <c r="C121" s="13" t="str">
        <f>VLOOKUP($A121,projectList[],3,0)</f>
        <v>ELLENTON RMC</v>
      </c>
      <c r="D121" s="13" t="str">
        <f>VLOOKUP($A121,projectList[],4,0)</f>
        <v>CONCRETE SAND</v>
      </c>
      <c r="E121" s="40">
        <f>VLOOKUP($A121,projectList[],5,0)</f>
        <v>9</v>
      </c>
      <c r="F121" s="13" cm="1">
        <f t="array" aca="1" ref="F121" ca="1">INDEX(Projects!F:AJ,MATCH($A121,Projects!A:A,0),DAY(Generic!$B$1))</f>
        <v>0</v>
      </c>
      <c r="G121" s="13">
        <f ca="1">COUNTIF(Data!$J:$J,$A121)</f>
        <v>0</v>
      </c>
      <c r="H121" s="29"/>
      <c r="I121" s="13">
        <f ca="1">IF(AND(orders_table[[#This Row],[LOADS ON BOARD]]="",orders_table[[#This Row],[MANUAL OVERWRITE]]=""),"",SUM(orders_table[[#This Row],[LOADS ON BOARD]],orders_table[[#This Row],[MANUAL OVERWRITE]]))</f>
        <v>0</v>
      </c>
      <c r="J121" s="30" t="str">
        <f t="shared" ca="1" si="10"/>
        <v/>
      </c>
      <c r="K121" s="13" t="str">
        <f t="shared" ca="1" si="11"/>
        <v/>
      </c>
    </row>
    <row r="122" spans="1:11" ht="18" hidden="1" customHeight="1" x14ac:dyDescent="0.2">
      <c r="A122" s="13">
        <f>Projects!$A121</f>
        <v>10029</v>
      </c>
      <c r="B122" s="13" t="str">
        <f>VLOOKUP($A122,projectList[],2,0)</f>
        <v>CEMEX - GATOR</v>
      </c>
      <c r="C122" s="13" t="str">
        <f>VLOOKUP($A122,projectList[],3,0)</f>
        <v>ELLENTON RMC</v>
      </c>
      <c r="D122" s="13" t="str">
        <f>VLOOKUP($A122,projectList[],4,0)</f>
        <v>DOT SILICA SAND</v>
      </c>
      <c r="E122" s="40">
        <f>VLOOKUP($A122,projectList[],5,0)</f>
        <v>10</v>
      </c>
      <c r="F122" s="13" cm="1">
        <f t="array" aca="1" ref="F122" ca="1">INDEX(Projects!F:AJ,MATCH($A122,Projects!A:A,0),DAY(Generic!$B$1))</f>
        <v>0</v>
      </c>
      <c r="G122" s="13">
        <f ca="1">COUNTIF(Data!$J:$J,$A122)</f>
        <v>0</v>
      </c>
      <c r="H122" s="29"/>
      <c r="I122" s="13">
        <f ca="1">IF(AND(orders_table[[#This Row],[LOADS ON BOARD]]="",orders_table[[#This Row],[MANUAL OVERWRITE]]=""),"",SUM(orders_table[[#This Row],[LOADS ON BOARD]],orders_table[[#This Row],[MANUAL OVERWRITE]]))</f>
        <v>0</v>
      </c>
      <c r="J122" s="30" t="str">
        <f t="shared" ca="1" si="10"/>
        <v/>
      </c>
      <c r="K122" s="13" t="str">
        <f t="shared" ca="1" si="11"/>
        <v/>
      </c>
    </row>
    <row r="123" spans="1:11" ht="18" hidden="1" customHeight="1" x14ac:dyDescent="0.2">
      <c r="A123" s="13">
        <f>Projects!$A122</f>
        <v>10341</v>
      </c>
      <c r="B123" s="13" t="str">
        <f>VLOOKUP($A123,projectList[],2,0)</f>
        <v>JAHNA - CGA</v>
      </c>
      <c r="C123" s="13" t="str">
        <f>VLOOKUP($A123,projectList[],3,0)</f>
        <v>FBM - CLARCONA OCOEE - ORLANDO YARD</v>
      </c>
      <c r="D123" s="13" t="str">
        <f>VLOOKUP($A123,projectList[],4,0)</f>
        <v>CONCRETE SAND</v>
      </c>
      <c r="E123" s="40">
        <f>VLOOKUP($A123,projectList[],5,0)</f>
        <v>5.5</v>
      </c>
      <c r="F123" s="13" cm="1">
        <f t="array" aca="1" ref="F123" ca="1">INDEX(Projects!F:AJ,MATCH($A123,Projects!A:A,0),DAY(Generic!$B$1))</f>
        <v>0</v>
      </c>
      <c r="G123" s="13">
        <f ca="1">COUNTIF(Data!$J:$J,$A123)</f>
        <v>0</v>
      </c>
      <c r="H123" s="29"/>
      <c r="I123" s="13">
        <f ca="1">IF(AND(orders_table[[#This Row],[LOADS ON BOARD]]="",orders_table[[#This Row],[MANUAL OVERWRITE]]=""),"",SUM(orders_table[[#This Row],[LOADS ON BOARD]],orders_table[[#This Row],[MANUAL OVERWRITE]]))</f>
        <v>0</v>
      </c>
      <c r="J123" s="30" t="str">
        <f t="shared" ca="1" si="10"/>
        <v/>
      </c>
      <c r="K123" s="13" t="str">
        <f t="shared" ca="1" si="11"/>
        <v/>
      </c>
    </row>
    <row r="124" spans="1:11" ht="18" hidden="1" customHeight="1" x14ac:dyDescent="0.2">
      <c r="A124" s="13">
        <f>Projects!$A123</f>
        <v>10342</v>
      </c>
      <c r="B124" s="13" t="str">
        <f>VLOOKUP($A124,projectList[],2,0)</f>
        <v>CENTER SAND</v>
      </c>
      <c r="C124" s="13" t="str">
        <f>VLOOKUP($A124,projectList[],3,0)</f>
        <v>FBM - CLARCONA OCOEE - ORLANDO YARD</v>
      </c>
      <c r="D124" s="13" t="str">
        <f>VLOOKUP($A124,projectList[],4,0)</f>
        <v>STUCCO SAND</v>
      </c>
      <c r="E124" s="40">
        <f>VLOOKUP($A124,projectList[],5,0)</f>
        <v>5.5</v>
      </c>
      <c r="F124" s="13" cm="1">
        <f t="array" aca="1" ref="F124" ca="1">INDEX(Projects!F:AJ,MATCH($A124,Projects!A:A,0),DAY(Generic!$B$1))</f>
        <v>0</v>
      </c>
      <c r="G124" s="13">
        <f ca="1">COUNTIF(Data!$J:$J,$A124)</f>
        <v>0</v>
      </c>
      <c r="H124" s="29"/>
      <c r="I124" s="13">
        <f ca="1">IF(AND(orders_table[[#This Row],[LOADS ON BOARD]]="",orders_table[[#This Row],[MANUAL OVERWRITE]]=""),"",SUM(orders_table[[#This Row],[LOADS ON BOARD]],orders_table[[#This Row],[MANUAL OVERWRITE]]))</f>
        <v>0</v>
      </c>
      <c r="J124" s="30" t="str">
        <f t="shared" ca="1" si="10"/>
        <v/>
      </c>
      <c r="K124" s="13" t="str">
        <f t="shared" ca="1" si="11"/>
        <v/>
      </c>
    </row>
    <row r="125" spans="1:11" ht="18" hidden="1" customHeight="1" x14ac:dyDescent="0.2">
      <c r="A125" s="13">
        <f>Projects!$A124</f>
        <v>10063</v>
      </c>
      <c r="B125" s="13" t="str">
        <f>VLOOKUP($A125,projectList[],2,0)</f>
        <v>JAHNA - CGA</v>
      </c>
      <c r="C125" s="13" t="str">
        <f>VLOOKUP($A125,projectList[],3,0)</f>
        <v>FBM - DELAND YARD</v>
      </c>
      <c r="D125" s="13" t="str">
        <f>VLOOKUP($A125,projectList[],4,0)</f>
        <v>CONCRETE SAND</v>
      </c>
      <c r="E125" s="40">
        <f>VLOOKUP($A125,projectList[],5,0)</f>
        <v>7.5</v>
      </c>
      <c r="F125" s="13" cm="1">
        <f t="array" aca="1" ref="F125" ca="1">INDEX(Projects!F:AJ,MATCH($A125,Projects!A:A,0),DAY(Generic!$B$1))</f>
        <v>0</v>
      </c>
      <c r="G125" s="13">
        <f ca="1">COUNTIF(Data!$J:$J,$A125)</f>
        <v>0</v>
      </c>
      <c r="H125" s="29"/>
      <c r="I125" s="13">
        <f ca="1">IF(AND(orders_table[[#This Row],[LOADS ON BOARD]]="",orders_table[[#This Row],[MANUAL OVERWRITE]]=""),"",SUM(orders_table[[#This Row],[LOADS ON BOARD]],orders_table[[#This Row],[MANUAL OVERWRITE]]))</f>
        <v>0</v>
      </c>
      <c r="J125" s="30" t="str">
        <f t="shared" ca="1" si="10"/>
        <v/>
      </c>
      <c r="K125" s="13" t="str">
        <f t="shared" ca="1" si="11"/>
        <v/>
      </c>
    </row>
    <row r="126" spans="1:11" ht="18" hidden="1" customHeight="1" x14ac:dyDescent="0.2">
      <c r="A126" s="13" t="str">
        <f>Projects!$A125</f>
        <v>10063-C</v>
      </c>
      <c r="B126" s="13" t="str">
        <f>VLOOKUP($A126,projectList[],2,0)</f>
        <v>JAHNA - INDEPENDENT</v>
      </c>
      <c r="C126" s="13" t="str">
        <f>VLOOKUP($A126,projectList[],3,0)</f>
        <v>FBM - DELAND YARD</v>
      </c>
      <c r="D126" s="13" t="str">
        <f>VLOOKUP($A126,projectList[],4,0)</f>
        <v>CONCRETE SAND</v>
      </c>
      <c r="E126" s="40">
        <f>VLOOKUP($A126,projectList[],5,0)</f>
        <v>7.5</v>
      </c>
      <c r="F126" s="13" cm="1">
        <f t="array" aca="1" ref="F126" ca="1">INDEX(Projects!F:AJ,MATCH($A126,Projects!A:A,0),DAY(Generic!$B$1))</f>
        <v>0</v>
      </c>
      <c r="G126" s="13">
        <f ca="1">COUNTIF(Data!$J:$J,$A126)</f>
        <v>0</v>
      </c>
      <c r="H126" s="29"/>
      <c r="I126" s="13">
        <f ca="1">IF(AND(orders_table[[#This Row],[LOADS ON BOARD]]="",orders_table[[#This Row],[MANUAL OVERWRITE]]=""),"",SUM(orders_table[[#This Row],[LOADS ON BOARD]],orders_table[[#This Row],[MANUAL OVERWRITE]]))</f>
        <v>0</v>
      </c>
      <c r="J126" s="30" t="str">
        <f t="shared" ca="1" si="10"/>
        <v/>
      </c>
      <c r="K126" s="13" t="str">
        <f t="shared" ca="1" si="11"/>
        <v/>
      </c>
    </row>
    <row r="127" spans="1:11" ht="18" hidden="1" customHeight="1" x14ac:dyDescent="0.2">
      <c r="A127" s="13">
        <f>Projects!$A126</f>
        <v>10458</v>
      </c>
      <c r="B127" s="13" t="str">
        <f>VLOOKUP($A127,projectList[],2,0)</f>
        <v>JAHNA - GREENBAY</v>
      </c>
      <c r="C127" s="13" t="str">
        <f>VLOOKUP($A127,projectList[],3,0)</f>
        <v>FBM - DELAND YARD</v>
      </c>
      <c r="D127" s="13" t="str">
        <f>VLOOKUP($A127,projectList[],4,0)</f>
        <v>CONCRETE SAND</v>
      </c>
      <c r="E127" s="40">
        <f>VLOOKUP($A127,projectList[],5,0)</f>
        <v>10</v>
      </c>
      <c r="F127" s="13" cm="1">
        <f t="array" aca="1" ref="F127" ca="1">INDEX(Projects!F:AJ,MATCH($A127,Projects!A:A,0),DAY(Generic!$B$1))</f>
        <v>0</v>
      </c>
      <c r="G127" s="13">
        <f ca="1">COUNTIF(Data!$J:$J,$A127)</f>
        <v>0</v>
      </c>
      <c r="H127" s="29"/>
      <c r="I127" s="13">
        <f ca="1">IF(AND(orders_table[[#This Row],[LOADS ON BOARD]]="",orders_table[[#This Row],[MANUAL OVERWRITE]]=""),"",SUM(orders_table[[#This Row],[LOADS ON BOARD]],orders_table[[#This Row],[MANUAL OVERWRITE]]))</f>
        <v>0</v>
      </c>
      <c r="J127" s="30" t="str">
        <f t="shared" ca="1" si="10"/>
        <v/>
      </c>
      <c r="K127" s="13" t="str">
        <f t="shared" ca="1" si="11"/>
        <v/>
      </c>
    </row>
    <row r="128" spans="1:11" ht="18" hidden="1" customHeight="1" x14ac:dyDescent="0.2">
      <c r="A128" s="13">
        <f>Projects!$A127</f>
        <v>1198</v>
      </c>
      <c r="B128" s="13" t="str">
        <f>VLOOKUP($A128,projectList[],2,0)</f>
        <v>CENTER SAND</v>
      </c>
      <c r="C128" s="13" t="str">
        <f>VLOOKUP($A128,projectList[],3,0)</f>
        <v>FBM - DELAND YARD</v>
      </c>
      <c r="D128" s="13" t="str">
        <f>VLOOKUP($A128,projectList[],4,0)</f>
        <v>STUCCO SAND</v>
      </c>
      <c r="E128" s="40">
        <f>VLOOKUP($A128,projectList[],5,0)</f>
        <v>10</v>
      </c>
      <c r="F128" s="13" cm="1">
        <f t="array" aca="1" ref="F128" ca="1">INDEX(Projects!F:AJ,MATCH($A128,Projects!A:A,0),DAY(Generic!$B$1))</f>
        <v>0</v>
      </c>
      <c r="G128" s="13">
        <f ca="1">COUNTIF(Data!$J:$J,$A128)</f>
        <v>0</v>
      </c>
      <c r="H128" s="29"/>
      <c r="I128" s="13">
        <f ca="1">IF(AND(orders_table[[#This Row],[LOADS ON BOARD]]="",orders_table[[#This Row],[MANUAL OVERWRITE]]=""),"",SUM(orders_table[[#This Row],[LOADS ON BOARD]],orders_table[[#This Row],[MANUAL OVERWRITE]]))</f>
        <v>0</v>
      </c>
      <c r="J128" s="30" t="str">
        <f t="shared" ca="1" si="10"/>
        <v/>
      </c>
      <c r="K128" s="13" t="str">
        <f t="shared" ca="1" si="11"/>
        <v/>
      </c>
    </row>
    <row r="129" spans="1:11" ht="18" hidden="1" customHeight="1" x14ac:dyDescent="0.2">
      <c r="A129" s="13">
        <f>Projects!$A128</f>
        <v>10497</v>
      </c>
      <c r="B129" s="13" t="str">
        <f>VLOOKUP($A129,projectList[],2,0)</f>
        <v>JAHNA - GREENBAY</v>
      </c>
      <c r="C129" s="13" t="str">
        <f>VLOOKUP($A129,projectList[],3,0)</f>
        <v>FBM - NEW HAMPSHIRE YARD</v>
      </c>
      <c r="D129" s="13" t="str">
        <f>VLOOKUP($A129,projectList[],4,0)</f>
        <v>CONCRETE SAND</v>
      </c>
      <c r="E129" s="40">
        <f>VLOOKUP($A129,projectList[],5,0)</f>
        <v>6</v>
      </c>
      <c r="F129" s="13" cm="1">
        <f t="array" aca="1" ref="F129" ca="1">INDEX(Projects!F:AJ,MATCH($A129,Projects!A:A,0),DAY(Generic!$B$1))</f>
        <v>0</v>
      </c>
      <c r="G129" s="13">
        <f ca="1">COUNTIF(Data!$J:$J,$A129)</f>
        <v>0</v>
      </c>
      <c r="H129" s="29"/>
      <c r="I129" s="13">
        <f ca="1">IF(AND(orders_table[[#This Row],[LOADS ON BOARD]]="",orders_table[[#This Row],[MANUAL OVERWRITE]]=""),"",SUM(orders_table[[#This Row],[LOADS ON BOARD]],orders_table[[#This Row],[MANUAL OVERWRITE]]))</f>
        <v>0</v>
      </c>
      <c r="J129" s="30" t="str">
        <f t="shared" ca="1" si="10"/>
        <v/>
      </c>
      <c r="K129" s="13" t="str">
        <f t="shared" ca="1" si="11"/>
        <v/>
      </c>
    </row>
    <row r="130" spans="1:11" ht="18" hidden="1" customHeight="1" x14ac:dyDescent="0.2">
      <c r="A130" s="13">
        <f>Projects!$A129</f>
        <v>10496</v>
      </c>
      <c r="B130" s="13" t="str">
        <f>VLOOKUP($A130,projectList[],2,0)</f>
        <v>CENTER SAND</v>
      </c>
      <c r="C130" s="13" t="str">
        <f>VLOOKUP($A130,projectList[],3,0)</f>
        <v>FBM - NEW HAMPSHIRE YARD</v>
      </c>
      <c r="D130" s="13" t="str">
        <f>VLOOKUP($A130,projectList[],4,0)</f>
        <v>STUCCO SAND</v>
      </c>
      <c r="E130" s="40">
        <f>VLOOKUP($A130,projectList[],5,0)</f>
        <v>6</v>
      </c>
      <c r="F130" s="13" cm="1">
        <f t="array" aca="1" ref="F130" ca="1">INDEX(Projects!F:AJ,MATCH($A130,Projects!A:A,0),DAY(Generic!$B$1))</f>
        <v>0</v>
      </c>
      <c r="G130" s="13">
        <f ca="1">COUNTIF(Data!$J:$J,$A130)</f>
        <v>0</v>
      </c>
      <c r="H130" s="29"/>
      <c r="I130" s="13">
        <f ca="1">IF(AND(orders_table[[#This Row],[LOADS ON BOARD]]="",orders_table[[#This Row],[MANUAL OVERWRITE]]=""),"",SUM(orders_table[[#This Row],[LOADS ON BOARD]],orders_table[[#This Row],[MANUAL OVERWRITE]]))</f>
        <v>0</v>
      </c>
      <c r="J130" s="30" t="str">
        <f t="shared" ca="1" si="10"/>
        <v/>
      </c>
      <c r="K130" s="13" t="str">
        <f t="shared" ca="1" si="11"/>
        <v/>
      </c>
    </row>
    <row r="131" spans="1:11" ht="18" customHeight="1" x14ac:dyDescent="0.2">
      <c r="A131" s="13">
        <f>Projects!$A130</f>
        <v>10243</v>
      </c>
      <c r="B131" s="13" t="str">
        <f>VLOOKUP($A131,projectList[],2,0)</f>
        <v>JAHNA - GREENBAY</v>
      </c>
      <c r="C131" s="13" t="str">
        <f>VLOOKUP($A131,projectList[],3,0)</f>
        <v>FBM - PALM BAY YARD</v>
      </c>
      <c r="D131" s="13" t="str">
        <f>VLOOKUP($A131,projectList[],4,0)</f>
        <v>CONCRETE SAND</v>
      </c>
      <c r="E131" s="40">
        <f>VLOOKUP($A131,projectList[],5,0)</f>
        <v>12.5</v>
      </c>
      <c r="F131" s="13" cm="1">
        <f t="array" aca="1" ref="F131" ca="1">INDEX(Projects!F:AJ,MATCH($A131,Projects!A:A,0),DAY(Generic!$B$1))</f>
        <v>1</v>
      </c>
      <c r="G131" s="13">
        <f ca="1">COUNTIF(Data!$J:$J,$A131)</f>
        <v>0</v>
      </c>
      <c r="H131" s="29"/>
      <c r="I131" s="13">
        <f ca="1">IF(AND(orders_table[[#This Row],[LOADS ON BOARD]]="",orders_table[[#This Row],[MANUAL OVERWRITE]]=""),"",SUM(orders_table[[#This Row],[LOADS ON BOARD]],orders_table[[#This Row],[MANUAL OVERWRITE]]))</f>
        <v>0</v>
      </c>
      <c r="J131" s="30">
        <f ca="1">IF(OR(A131="CC",A131="Down",A131="Vaca",A131="Off",A131="Park"),"",IF(AND(F131=0,I131=0),"",-I131+F131))</f>
        <v>1</v>
      </c>
      <c r="K131" s="13" t="str">
        <f ca="1">IF(OR(A131="CC",A131="Down",A131="Vaca",A131="Off",A131="Park"),"",IF(AND(F131=0,I131=0),"",IF(J131=0,"ALL COVERED",IF(J131&gt;0,"OPEN LOADS","OVER BOOKED"))))</f>
        <v>OPEN LOADS</v>
      </c>
    </row>
    <row r="132" spans="1:11" ht="18" hidden="1" customHeight="1" x14ac:dyDescent="0.2">
      <c r="A132" s="13">
        <f>Projects!$A131</f>
        <v>10344</v>
      </c>
      <c r="B132" s="13" t="str">
        <f>VLOOKUP($A132,projectList[],2,0)</f>
        <v>CENTER SAND</v>
      </c>
      <c r="C132" s="13" t="str">
        <f>VLOOKUP($A132,projectList[],3,0)</f>
        <v>FBM - PALM BAY YARD</v>
      </c>
      <c r="D132" s="13" t="str">
        <f>VLOOKUP($A132,projectList[],4,0)</f>
        <v>MASON SAND</v>
      </c>
      <c r="E132" s="40">
        <f>VLOOKUP($A132,projectList[],5,0)</f>
        <v>12.5</v>
      </c>
      <c r="F132" s="13" cm="1">
        <f t="array" aca="1" ref="F132" ca="1">INDEX(Projects!F:AJ,MATCH($A132,Projects!A:A,0),DAY(Generic!$B$1))</f>
        <v>0</v>
      </c>
      <c r="G132" s="13">
        <f ca="1">COUNTIF(Data!$J:$J,$A132)</f>
        <v>0</v>
      </c>
      <c r="H132" s="29"/>
      <c r="I132" s="13">
        <f ca="1">IF(AND(orders_table[[#This Row],[LOADS ON BOARD]]="",orders_table[[#This Row],[MANUAL OVERWRITE]]=""),"",SUM(orders_table[[#This Row],[LOADS ON BOARD]],orders_table[[#This Row],[MANUAL OVERWRITE]]))</f>
        <v>0</v>
      </c>
      <c r="J132" s="30" t="str">
        <f ca="1">IF(OR(A132="CC",A132="Down",A132="Vaca",A132="Off",A132="Park"),"",IF(AND(F132=0,I132=0),"",-I132+F132))</f>
        <v/>
      </c>
      <c r="K132" s="13" t="str">
        <f ca="1">IF(OR(A132="CC",A132="Down",A132="Vaca",A132="Off",A132="Park"),"",IF(AND(F132=0,I132=0),"",IF(J132=0,"ALL COVERED",IF(J132&gt;0,"OPEN LOADS","OVER BOOKED"))))</f>
        <v/>
      </c>
    </row>
    <row r="133" spans="1:11" ht="18" hidden="1" customHeight="1" x14ac:dyDescent="0.2">
      <c r="A133" s="13">
        <f>Projects!$A132</f>
        <v>10244</v>
      </c>
      <c r="B133" s="13" t="str">
        <f>VLOOKUP($A133,projectList[],2,0)</f>
        <v>JAHNA - GREENBAY</v>
      </c>
      <c r="C133" s="13" t="str">
        <f>VLOOKUP($A133,projectList[],3,0)</f>
        <v>FBM - PALM BAY YARD</v>
      </c>
      <c r="D133" s="13" t="str">
        <f>VLOOKUP($A133,projectList[],4,0)</f>
        <v>MASON SAND</v>
      </c>
      <c r="E133" s="40">
        <f>VLOOKUP($A133,projectList[],5,0)</f>
        <v>12.5</v>
      </c>
      <c r="F133" s="13" cm="1">
        <f t="array" aca="1" ref="F133" ca="1">INDEX(Projects!F:AJ,MATCH($A133,Projects!A:A,0),DAY(Generic!$B$1))</f>
        <v>0</v>
      </c>
      <c r="G133" s="13">
        <f ca="1">COUNTIF(Data!$J:$J,$A133)</f>
        <v>0</v>
      </c>
      <c r="H133" s="29"/>
      <c r="I133" s="13">
        <f ca="1">IF(AND(orders_table[[#This Row],[LOADS ON BOARD]]="",orders_table[[#This Row],[MANUAL OVERWRITE]]=""),"",SUM(orders_table[[#This Row],[LOADS ON BOARD]],orders_table[[#This Row],[MANUAL OVERWRITE]]))</f>
        <v>0</v>
      </c>
      <c r="J133" s="30" t="str">
        <f ca="1">IF(OR(A133="CC",A133="Down",A133="Vaca",A133="Off",A133="Park"),"",IF(AND(F133=0,I133=0),"",-I133+F133))</f>
        <v/>
      </c>
      <c r="K133" s="13" t="str">
        <f ca="1">IF(OR(A133="CC",A133="Down",A133="Vaca",A133="Off",A133="Park"),"",IF(AND(F133=0,I133=0),"",IF(J133=0,"ALL COVERED",IF(J133&gt;0,"OPEN LOADS","OVER BOOKED"))))</f>
        <v/>
      </c>
    </row>
    <row r="134" spans="1:11" ht="18" hidden="1" customHeight="1" x14ac:dyDescent="0.2">
      <c r="A134" s="13">
        <f>Projects!$A133</f>
        <v>10343</v>
      </c>
      <c r="B134" s="13" t="str">
        <f>VLOOKUP($A134,projectList[],2,0)</f>
        <v>CENTER SAND</v>
      </c>
      <c r="C134" s="13" t="str">
        <f>VLOOKUP($A134,projectList[],3,0)</f>
        <v>FBM - PALM BAY YARD</v>
      </c>
      <c r="D134" s="13" t="str">
        <f>VLOOKUP($A134,projectList[],4,0)</f>
        <v>STUCCO SAND</v>
      </c>
      <c r="E134" s="40">
        <f>VLOOKUP($A134,projectList[],5,0)</f>
        <v>12.5</v>
      </c>
      <c r="F134" s="13" cm="1">
        <f t="array" aca="1" ref="F134" ca="1">INDEX(Projects!F:AJ,MATCH($A134,Projects!A:A,0),DAY(Generic!$B$1))</f>
        <v>0</v>
      </c>
      <c r="G134" s="13">
        <f ca="1">COUNTIF(Data!$J:$J,$A134)</f>
        <v>0</v>
      </c>
      <c r="H134" s="29"/>
      <c r="I134" s="13">
        <f ca="1">IF(AND(orders_table[[#This Row],[LOADS ON BOARD]]="",orders_table[[#This Row],[MANUAL OVERWRITE]]=""),"",SUM(orders_table[[#This Row],[LOADS ON BOARD]],orders_table[[#This Row],[MANUAL OVERWRITE]]))</f>
        <v>0</v>
      </c>
      <c r="J134" s="30" t="str">
        <f ca="1">IF(OR(A134="CC",A134="Down",A134="Vaca",A134="Off",A134="Park"),"",IF(AND(F134=0,I134=0),"",-I134+F134))</f>
        <v/>
      </c>
      <c r="K134" s="13" t="str">
        <f ca="1">IF(OR(A134="CC",A134="Down",A134="Vaca",A134="Off",A134="Park"),"",IF(AND(F134=0,I134=0),"",IF(J134=0,"ALL COVERED",IF(J134&gt;0,"OPEN LOADS","OVER BOOKED"))))</f>
        <v/>
      </c>
    </row>
    <row r="135" spans="1:11" ht="18" hidden="1" customHeight="1" x14ac:dyDescent="0.2">
      <c r="A135" s="13">
        <f>Projects!$A134</f>
        <v>10301</v>
      </c>
      <c r="B135" s="13" t="str">
        <f>VLOOKUP($A135,projectList[],2,0)</f>
        <v>JAHNA - CGA</v>
      </c>
      <c r="C135" s="13" t="str">
        <f>VLOOKUP($A135,projectList[],3,0)</f>
        <v>FBM - PRINCETON - ORLANDO YARD</v>
      </c>
      <c r="D135" s="13" t="str">
        <f>VLOOKUP($A135,projectList[],4,0)</f>
        <v>CONCRETE SAND</v>
      </c>
      <c r="E135" s="40">
        <f>VLOOKUP($A135,projectList[],5,0)</f>
        <v>6.52</v>
      </c>
      <c r="F135" s="13" cm="1">
        <f t="array" aca="1" ref="F135" ca="1">INDEX(Projects!F:AJ,MATCH($A135,Projects!A:A,0),DAY(Generic!$B$1))</f>
        <v>0</v>
      </c>
      <c r="G135" s="13">
        <f ca="1">COUNTIF(Data!$J:$J,$A135)</f>
        <v>0</v>
      </c>
      <c r="H135" s="29"/>
      <c r="I135" s="13">
        <f ca="1">IF(AND(orders_table[[#This Row],[LOADS ON BOARD]]="",orders_table[[#This Row],[MANUAL OVERWRITE]]=""),"",SUM(orders_table[[#This Row],[LOADS ON BOARD]],orders_table[[#This Row],[MANUAL OVERWRITE]]))</f>
        <v>0</v>
      </c>
      <c r="J135" s="30" t="str">
        <f ca="1">IF(OR(A135="CC",A135="Down",A135="Vaca",A135="Off",A135="Park"),"",IF(AND(F135=0,I135=0),"",-I135+F135))</f>
        <v/>
      </c>
      <c r="K135" s="13" t="str">
        <f ca="1">IF(OR(A135="CC",A135="Down",A135="Vaca",A135="Off",A135="Park"),"",IF(AND(F135=0,I135=0),"",IF(J135=0,"ALL COVERED",IF(J135&gt;0,"OPEN LOADS","OVER BOOKED"))))</f>
        <v/>
      </c>
    </row>
    <row r="136" spans="1:11" ht="18" hidden="1" customHeight="1" x14ac:dyDescent="0.2">
      <c r="A136" s="13">
        <f>Projects!$A135</f>
        <v>10448</v>
      </c>
      <c r="B136" s="13" t="str">
        <f>VLOOKUP($A136,projectList[],2,0)</f>
        <v>JAHNA - GREENBAY</v>
      </c>
      <c r="C136" s="13" t="str">
        <f>VLOOKUP($A136,projectList[],3,0)</f>
        <v>FBM - PRINCETON - ORLANDO YARD</v>
      </c>
      <c r="D136" s="13" t="str">
        <f>VLOOKUP($A136,projectList[],4,0)</f>
        <v>CONCRETE SAND</v>
      </c>
      <c r="E136" s="40">
        <f>VLOOKUP($A136,projectList[],5,0)</f>
        <v>6.52</v>
      </c>
      <c r="F136" s="13" cm="1">
        <f t="array" aca="1" ref="F136" ca="1">INDEX(Projects!F:AJ,MATCH($A136,Projects!A:A,0),DAY(Generic!$B$1))</f>
        <v>0</v>
      </c>
      <c r="G136" s="13">
        <f ca="1">COUNTIF(Data!$J:$J,$A136)</f>
        <v>0</v>
      </c>
      <c r="H136" s="29"/>
      <c r="I136" s="13">
        <f ca="1">IF(AND(orders_table[[#This Row],[LOADS ON BOARD]]="",orders_table[[#This Row],[MANUAL OVERWRITE]]=""),"",SUM(orders_table[[#This Row],[LOADS ON BOARD]],orders_table[[#This Row],[MANUAL OVERWRITE]]))</f>
        <v>0</v>
      </c>
      <c r="J136" s="30" t="str">
        <f ca="1">IF(OR(A136="CC",A136="Down",A136="Vaca",A136="Off",A136="Park"),"",IF(AND(F136=0,I136=0),"",-I136+F136))</f>
        <v/>
      </c>
      <c r="K136" s="13" t="str">
        <f ca="1">IF(OR(A136="CC",A136="Down",A136="Vaca",A136="Off",A136="Park"),"",IF(AND(F136=0,I136=0),"",IF(J136=0,"ALL COVERED",IF(J136&gt;0,"OPEN LOADS","OVER BOOKED"))))</f>
        <v/>
      </c>
    </row>
    <row r="137" spans="1:11" ht="18" hidden="1" customHeight="1" x14ac:dyDescent="0.2">
      <c r="A137" s="13">
        <f>Projects!$A136</f>
        <v>9869</v>
      </c>
      <c r="B137" s="13" t="str">
        <f>VLOOKUP($A137,projectList[],2,0)</f>
        <v>CENTER SAND</v>
      </c>
      <c r="C137" s="13" t="str">
        <f>VLOOKUP($A137,projectList[],3,0)</f>
        <v>FBM - PRINCETON - ORLANDO YARD</v>
      </c>
      <c r="D137" s="13" t="str">
        <f>VLOOKUP($A137,projectList[],4,0)</f>
        <v>STUCCO SAND</v>
      </c>
      <c r="E137" s="40">
        <f>VLOOKUP($A137,projectList[],5,0)</f>
        <v>6.52</v>
      </c>
      <c r="F137" s="13" cm="1">
        <f t="array" aca="1" ref="F137" ca="1">INDEX(Projects!F:AJ,MATCH($A137,Projects!A:A,0),DAY(Generic!$B$1))</f>
        <v>0</v>
      </c>
      <c r="G137" s="13">
        <f ca="1">COUNTIF(Data!$J:$J,$A137)</f>
        <v>0</v>
      </c>
      <c r="H137" s="29"/>
      <c r="I137" s="13">
        <f ca="1">IF(AND(orders_table[[#This Row],[LOADS ON BOARD]]="",orders_table[[#This Row],[MANUAL OVERWRITE]]=""),"",SUM(orders_table[[#This Row],[LOADS ON BOARD]],orders_table[[#This Row],[MANUAL OVERWRITE]]))</f>
        <v>0</v>
      </c>
      <c r="J137" s="30" t="str">
        <f ca="1">IF(OR(A137="CC",A137="Down",A137="Vaca",A137="Off",A137="Park"),"",IF(AND(F137=0,I137=0),"",-I137+F137))</f>
        <v/>
      </c>
      <c r="K137" s="13" t="str">
        <f ca="1">IF(OR(A137="CC",A137="Down",A137="Vaca",A137="Off",A137="Park"),"",IF(AND(F137=0,I137=0),"",IF(J137=0,"ALL COVERED",IF(J137&gt;0,"OPEN LOADS","OVER BOOKED"))))</f>
        <v/>
      </c>
    </row>
    <row r="138" spans="1:11" ht="18" hidden="1" customHeight="1" x14ac:dyDescent="0.2">
      <c r="A138" s="13">
        <f>Projects!$A137</f>
        <v>10450</v>
      </c>
      <c r="B138" s="13" t="str">
        <f>VLOOKUP($A138,projectList[],2,0)</f>
        <v>JAHNA - GREENBAY</v>
      </c>
      <c r="C138" s="13" t="str">
        <f>VLOOKUP($A138,projectList[],3,0)</f>
        <v>FBM - TAMPA YARD</v>
      </c>
      <c r="D138" s="13" t="str">
        <f>VLOOKUP($A138,projectList[],4,0)</f>
        <v>CONCRETE SAND</v>
      </c>
      <c r="E138" s="40">
        <f>VLOOKUP($A138,projectList[],5,0)</f>
        <v>17</v>
      </c>
      <c r="F138" s="13" cm="1">
        <f t="array" aca="1" ref="F138" ca="1">INDEX(Projects!F:AJ,MATCH($A138,Projects!A:A,0),DAY(Generic!$B$1))</f>
        <v>0</v>
      </c>
      <c r="G138" s="13">
        <f ca="1">COUNTIF(Data!$J:$J,$A138)</f>
        <v>0</v>
      </c>
      <c r="H138" s="29"/>
      <c r="I138" s="13">
        <f ca="1">IF(AND(orders_table[[#This Row],[LOADS ON BOARD]]="",orders_table[[#This Row],[MANUAL OVERWRITE]]=""),"",SUM(orders_table[[#This Row],[LOADS ON BOARD]],orders_table[[#This Row],[MANUAL OVERWRITE]]))</f>
        <v>0</v>
      </c>
      <c r="J138" s="30" t="str">
        <f ca="1">IF(OR(A138="CC",A138="Down",A138="Vaca",A138="Off",A138="Park"),"",IF(AND(F138=0,I138=0),"",-I138+F138))</f>
        <v/>
      </c>
      <c r="K138" s="13" t="str">
        <f ca="1">IF(OR(A138="CC",A138="Down",A138="Vaca",A138="Off",A138="Park"),"",IF(AND(F138=0,I138=0),"",IF(J138=0,"ALL COVERED",IF(J138&gt;0,"OPEN LOADS","OVER BOOKED"))))</f>
        <v/>
      </c>
    </row>
    <row r="139" spans="1:11" ht="18" hidden="1" customHeight="1" x14ac:dyDescent="0.2">
      <c r="A139" s="13">
        <f>Projects!$A138</f>
        <v>10487</v>
      </c>
      <c r="B139" s="13" t="str">
        <f>VLOOKUP($A139,projectList[],2,0)</f>
        <v>CENTER SAND</v>
      </c>
      <c r="C139" s="13" t="str">
        <f>VLOOKUP($A139,projectList[],3,0)</f>
        <v>FBM - TAMPA YARD</v>
      </c>
      <c r="D139" s="13" t="str">
        <f>VLOOKUP($A139,projectList[],4,0)</f>
        <v>STUCCO SAND</v>
      </c>
      <c r="E139" s="40">
        <f>VLOOKUP($A139,projectList[],5,0)</f>
        <v>17</v>
      </c>
      <c r="F139" s="13" cm="1">
        <f t="array" aca="1" ref="F139" ca="1">INDEX(Projects!F:AJ,MATCH($A139,Projects!A:A,0),DAY(Generic!$B$1))</f>
        <v>0</v>
      </c>
      <c r="G139" s="13">
        <f ca="1">COUNTIF(Data!$J:$J,$A139)</f>
        <v>0</v>
      </c>
      <c r="H139" s="29"/>
      <c r="I139" s="13">
        <f ca="1">IF(AND(orders_table[[#This Row],[LOADS ON BOARD]]="",orders_table[[#This Row],[MANUAL OVERWRITE]]=""),"",SUM(orders_table[[#This Row],[LOADS ON BOARD]],orders_table[[#This Row],[MANUAL OVERWRITE]]))</f>
        <v>0</v>
      </c>
      <c r="J139" s="30" t="str">
        <f ca="1">IF(OR(A139="CC",A139="Down",A139="Vaca",A139="Off",A139="Park"),"",IF(AND(F139=0,I139=0),"",-I139+F139))</f>
        <v/>
      </c>
      <c r="K139" s="13" t="str">
        <f ca="1">IF(OR(A139="CC",A139="Down",A139="Vaca",A139="Off",A139="Park"),"",IF(AND(F139=0,I139=0),"",IF(J139=0,"ALL COVERED",IF(J139&gt;0,"OPEN LOADS","OVER BOOKED"))))</f>
        <v/>
      </c>
    </row>
    <row r="140" spans="1:11" ht="18" hidden="1" customHeight="1" x14ac:dyDescent="0.2">
      <c r="A140" s="13">
        <f>Projects!$A139</f>
        <v>10174</v>
      </c>
      <c r="B140" s="13" t="str">
        <f>VLOOKUP($A140,projectList[],2,0)</f>
        <v>JAHNA - GREENBAY</v>
      </c>
      <c r="C140" s="13" t="str">
        <f>VLOOKUP($A140,projectList[],3,0)</f>
        <v>FBM - VERO BEACH</v>
      </c>
      <c r="D140" s="13" t="str">
        <f>VLOOKUP($A140,projectList[],4,0)</f>
        <v>CONCRETE SAND</v>
      </c>
      <c r="E140" s="40">
        <f>VLOOKUP($A140,projectList[],5,0)</f>
        <v>14.58</v>
      </c>
      <c r="F140" s="13" cm="1">
        <f t="array" aca="1" ref="F140" ca="1">INDEX(Projects!F:AJ,MATCH($A140,Projects!A:A,0),DAY(Generic!$B$1))</f>
        <v>0</v>
      </c>
      <c r="G140" s="13">
        <f ca="1">COUNTIF(Data!$J:$J,$A140)</f>
        <v>0</v>
      </c>
      <c r="H140" s="29"/>
      <c r="I140" s="13">
        <f ca="1">IF(AND(orders_table[[#This Row],[LOADS ON BOARD]]="",orders_table[[#This Row],[MANUAL OVERWRITE]]=""),"",SUM(orders_table[[#This Row],[LOADS ON BOARD]],orders_table[[#This Row],[MANUAL OVERWRITE]]))</f>
        <v>0</v>
      </c>
      <c r="J140" s="30" t="str">
        <f ca="1">IF(OR(A140="CC",A140="Down",A140="Vaca",A140="Off",A140="Park"),"",IF(AND(F140=0,I140=0),"",-I140+F140))</f>
        <v/>
      </c>
      <c r="K140" s="13" t="str">
        <f ca="1">IF(OR(A140="CC",A140="Down",A140="Vaca",A140="Off",A140="Park"),"",IF(AND(F140=0,I140=0),"",IF(J140=0,"ALL COVERED",IF(J140&gt;0,"OPEN LOADS","OVER BOOKED"))))</f>
        <v/>
      </c>
    </row>
    <row r="141" spans="1:11" ht="18" hidden="1" customHeight="1" x14ac:dyDescent="0.2">
      <c r="A141" s="13">
        <f>Projects!$A140</f>
        <v>10225</v>
      </c>
      <c r="B141" s="13" t="str">
        <f>VLOOKUP($A141,projectList[],2,0)</f>
        <v>CENTER SAND</v>
      </c>
      <c r="C141" s="13" t="str">
        <f>VLOOKUP($A141,projectList[],3,0)</f>
        <v>FBM - VERO BEACH</v>
      </c>
      <c r="D141" s="13" t="str">
        <f>VLOOKUP($A141,projectList[],4,0)</f>
        <v>MASON SAND</v>
      </c>
      <c r="E141" s="40">
        <f>VLOOKUP($A141,projectList[],5,0)</f>
        <v>14.58</v>
      </c>
      <c r="F141" s="13" cm="1">
        <f t="array" aca="1" ref="F141" ca="1">INDEX(Projects!F:AJ,MATCH($A141,Projects!A:A,0),DAY(Generic!$B$1))</f>
        <v>0</v>
      </c>
      <c r="G141" s="13">
        <f ca="1">COUNTIF(Data!$J:$J,$A141)</f>
        <v>0</v>
      </c>
      <c r="H141" s="29"/>
      <c r="I141" s="13">
        <f ca="1">IF(AND(orders_table[[#This Row],[LOADS ON BOARD]]="",orders_table[[#This Row],[MANUAL OVERWRITE]]=""),"",SUM(orders_table[[#This Row],[LOADS ON BOARD]],orders_table[[#This Row],[MANUAL OVERWRITE]]))</f>
        <v>0</v>
      </c>
      <c r="J141" s="30" t="str">
        <f ca="1">IF(OR(A141="CC",A141="Down",A141="Vaca",A141="Off",A141="Park"),"",IF(AND(F141=0,I141=0),"",-I141+F141))</f>
        <v/>
      </c>
      <c r="K141" s="13" t="str">
        <f ca="1">IF(OR(A141="CC",A141="Down",A141="Vaca",A141="Off",A141="Park"),"",IF(AND(F141=0,I141=0),"",IF(J141=0,"ALL COVERED",IF(J141&gt;0,"OPEN LOADS","OVER BOOKED"))))</f>
        <v/>
      </c>
    </row>
    <row r="142" spans="1:11" ht="18" hidden="1" customHeight="1" x14ac:dyDescent="0.2">
      <c r="A142" s="13">
        <f>Projects!$A141</f>
        <v>10456</v>
      </c>
      <c r="B142" s="13" t="str">
        <f>VLOOKUP($A142,projectList[],2,0)</f>
        <v>JAHNA - GREENBAY</v>
      </c>
      <c r="C142" s="13" t="str">
        <f>VLOOKUP($A142,projectList[],3,0)</f>
        <v>FBM - ZONE 1</v>
      </c>
      <c r="D142" s="13" t="str">
        <f>VLOOKUP($A142,projectList[],4,0)</f>
        <v>CONCRETE SAND</v>
      </c>
      <c r="E142" s="40">
        <f>VLOOKUP($A142,projectList[],5,0)</f>
        <v>6.67</v>
      </c>
      <c r="F142" s="13" cm="1">
        <f t="array" aca="1" ref="F142" ca="1">INDEX(Projects!F:AJ,MATCH($A142,Projects!A:A,0),DAY(Generic!$B$1))</f>
        <v>0</v>
      </c>
      <c r="G142" s="13">
        <f ca="1">COUNTIF(Data!$J:$J,$A142)</f>
        <v>0</v>
      </c>
      <c r="H142" s="29"/>
      <c r="I142" s="13">
        <f ca="1">IF(AND(orders_table[[#This Row],[LOADS ON BOARD]]="",orders_table[[#This Row],[MANUAL OVERWRITE]]=""),"",SUM(orders_table[[#This Row],[LOADS ON BOARD]],orders_table[[#This Row],[MANUAL OVERWRITE]]))</f>
        <v>0</v>
      </c>
      <c r="J142" s="30" t="str">
        <f ca="1">IF(OR(A142="CC",A142="Down",A142="Vaca",A142="Off",A142="Park"),"",IF(AND(F142=0,I142=0),"",-I142+F142))</f>
        <v/>
      </c>
      <c r="K142" s="13" t="str">
        <f ca="1">IF(OR(A142="CC",A142="Down",A142="Vaca",A142="Off",A142="Park"),"",IF(AND(F142=0,I142=0),"",IF(J142=0,"ALL COVERED",IF(J142&gt;0,"OPEN LOADS","OVER BOOKED"))))</f>
        <v/>
      </c>
    </row>
    <row r="143" spans="1:11" ht="18" hidden="1" customHeight="1" x14ac:dyDescent="0.2">
      <c r="A143" s="13">
        <f>Projects!$A142</f>
        <v>10245</v>
      </c>
      <c r="B143" s="13" t="str">
        <f>VLOOKUP($A143,projectList[],2,0)</f>
        <v>CENTER SAND</v>
      </c>
      <c r="C143" s="13" t="str">
        <f>VLOOKUP($A143,projectList[],3,0)</f>
        <v>FBM - ZONE 1</v>
      </c>
      <c r="D143" s="13" t="str">
        <f>VLOOKUP($A143,projectList[],4,0)</f>
        <v>STUCCO SAND</v>
      </c>
      <c r="E143" s="40">
        <f>VLOOKUP($A143,projectList[],5,0)</f>
        <v>6.67</v>
      </c>
      <c r="F143" s="13" cm="1">
        <f t="array" aca="1" ref="F143" ca="1">INDEX(Projects!F:AJ,MATCH($A143,Projects!A:A,0),DAY(Generic!$B$1))</f>
        <v>0</v>
      </c>
      <c r="G143" s="13">
        <f ca="1">COUNTIF(Data!$J:$J,$A143)</f>
        <v>0</v>
      </c>
      <c r="H143" s="29"/>
      <c r="I143" s="13">
        <f ca="1">IF(AND(orders_table[[#This Row],[LOADS ON BOARD]]="",orders_table[[#This Row],[MANUAL OVERWRITE]]=""),"",SUM(orders_table[[#This Row],[LOADS ON BOARD]],orders_table[[#This Row],[MANUAL OVERWRITE]]))</f>
        <v>0</v>
      </c>
      <c r="J143" s="30" t="str">
        <f ca="1">IF(OR(A143="CC",A143="Down",A143="Vaca",A143="Off",A143="Park"),"",IF(AND(F143=0,I143=0),"",-I143+F143))</f>
        <v/>
      </c>
      <c r="K143" s="13" t="str">
        <f ca="1">IF(OR(A143="CC",A143="Down",A143="Vaca",A143="Off",A143="Park"),"",IF(AND(F143=0,I143=0),"",IF(J143=0,"ALL COVERED",IF(J143&gt;0,"OPEN LOADS","OVER BOOKED"))))</f>
        <v/>
      </c>
    </row>
    <row r="144" spans="1:11" ht="18" hidden="1" customHeight="1" x14ac:dyDescent="0.2">
      <c r="A144" s="13">
        <f>Projects!$A143</f>
        <v>10477</v>
      </c>
      <c r="B144" s="13" t="str">
        <f>VLOOKUP($A144,projectList[],2,0)</f>
        <v>JAHNA - GREENBAY</v>
      </c>
      <c r="C144" s="13" t="str">
        <f>VLOOKUP($A144,projectList[],3,0)</f>
        <v>FBM - ZONE 2</v>
      </c>
      <c r="D144" s="13" t="str">
        <f>VLOOKUP($A144,projectList[],4,0)</f>
        <v>CONCRETE SAND</v>
      </c>
      <c r="E144" s="40">
        <f>VLOOKUP($A144,projectList[],5,0)</f>
        <v>9.33</v>
      </c>
      <c r="F144" s="13" cm="1">
        <f t="array" aca="1" ref="F144" ca="1">INDEX(Projects!F:AJ,MATCH($A144,Projects!A:A,0),DAY(Generic!$B$1))</f>
        <v>0</v>
      </c>
      <c r="G144" s="13">
        <f ca="1">COUNTIF(Data!$J:$J,$A144)</f>
        <v>0</v>
      </c>
      <c r="H144" s="29"/>
      <c r="I144" s="13">
        <f ca="1">IF(AND(orders_table[[#This Row],[LOADS ON BOARD]]="",orders_table[[#This Row],[MANUAL OVERWRITE]]=""),"",SUM(orders_table[[#This Row],[LOADS ON BOARD]],orders_table[[#This Row],[MANUAL OVERWRITE]]))</f>
        <v>0</v>
      </c>
      <c r="J144" s="30" t="str">
        <f ca="1">IF(OR(A144="CC",A144="Down",A144="Vaca",A144="Off",A144="Park"),"",IF(AND(F144=0,I144=0),"",-I144+F144))</f>
        <v/>
      </c>
      <c r="K144" s="13" t="str">
        <f ca="1">IF(OR(A144="CC",A144="Down",A144="Vaca",A144="Off",A144="Park"),"",IF(AND(F144=0,I144=0),"",IF(J144=0,"ALL COVERED",IF(J144&gt;0,"OPEN LOADS","OVER BOOKED"))))</f>
        <v/>
      </c>
    </row>
    <row r="145" spans="1:11" ht="18" hidden="1" customHeight="1" x14ac:dyDescent="0.2">
      <c r="A145" s="13">
        <f>Projects!$A144</f>
        <v>10246</v>
      </c>
      <c r="B145" s="13" t="str">
        <f>VLOOKUP($A145,projectList[],2,0)</f>
        <v>CENTER SAND</v>
      </c>
      <c r="C145" s="13" t="str">
        <f>VLOOKUP($A145,projectList[],3,0)</f>
        <v>FBM - ZONE 2</v>
      </c>
      <c r="D145" s="13" t="str">
        <f>VLOOKUP($A145,projectList[],4,0)</f>
        <v>STUCCO SAND</v>
      </c>
      <c r="E145" s="40">
        <f>VLOOKUP($A145,projectList[],5,0)</f>
        <v>9.33</v>
      </c>
      <c r="F145" s="13" cm="1">
        <f t="array" aca="1" ref="F145" ca="1">INDEX(Projects!F:AJ,MATCH($A145,Projects!A:A,0),DAY(Generic!$B$1))</f>
        <v>0</v>
      </c>
      <c r="G145" s="13">
        <f ca="1">COUNTIF(Data!$J:$J,$A145)</f>
        <v>0</v>
      </c>
      <c r="H145" s="29"/>
      <c r="I145" s="13">
        <f ca="1">IF(AND(orders_table[[#This Row],[LOADS ON BOARD]]="",orders_table[[#This Row],[MANUAL OVERWRITE]]=""),"",SUM(orders_table[[#This Row],[LOADS ON BOARD]],orders_table[[#This Row],[MANUAL OVERWRITE]]))</f>
        <v>0</v>
      </c>
      <c r="J145" s="30" t="str">
        <f ca="1">IF(OR(A145="CC",A145="Down",A145="Vaca",A145="Off",A145="Park"),"",IF(AND(F145=0,I145=0),"",-I145+F145))</f>
        <v/>
      </c>
      <c r="K145" s="13" t="str">
        <f ca="1">IF(OR(A145="CC",A145="Down",A145="Vaca",A145="Off",A145="Park"),"",IF(AND(F145=0,I145=0),"",IF(J145=0,"ALL COVERED",IF(J145&gt;0,"OPEN LOADS","OVER BOOKED"))))</f>
        <v/>
      </c>
    </row>
    <row r="146" spans="1:11" ht="18" hidden="1" customHeight="1" x14ac:dyDescent="0.2">
      <c r="A146" s="13">
        <f>Projects!$A145</f>
        <v>10478</v>
      </c>
      <c r="B146" s="13" t="str">
        <f>VLOOKUP($A146,projectList[],2,0)</f>
        <v>JAHNA - GREENBAY</v>
      </c>
      <c r="C146" s="13" t="str">
        <f>VLOOKUP($A146,projectList[],3,0)</f>
        <v>FBM - ZONE 3</v>
      </c>
      <c r="D146" s="13" t="str">
        <f>VLOOKUP($A146,projectList[],4,0)</f>
        <v>CONCRETE SAND</v>
      </c>
      <c r="E146" s="40">
        <f>VLOOKUP($A146,projectList[],5,0)</f>
        <v>12.44</v>
      </c>
      <c r="F146" s="13" cm="1">
        <f t="array" aca="1" ref="F146" ca="1">INDEX(Projects!F:AJ,MATCH($A146,Projects!A:A,0),DAY(Generic!$B$1))</f>
        <v>0</v>
      </c>
      <c r="G146" s="13">
        <f ca="1">COUNTIF(Data!$J:$J,$A146)</f>
        <v>0</v>
      </c>
      <c r="H146" s="29"/>
      <c r="I146" s="13">
        <f ca="1">IF(AND(orders_table[[#This Row],[LOADS ON BOARD]]="",orders_table[[#This Row],[MANUAL OVERWRITE]]=""),"",SUM(orders_table[[#This Row],[LOADS ON BOARD]],orders_table[[#This Row],[MANUAL OVERWRITE]]))</f>
        <v>0</v>
      </c>
      <c r="J146" s="30" t="str">
        <f ca="1">IF(OR(A146="CC",A146="Down",A146="Vaca",A146="Off",A146="Park"),"",IF(AND(F146=0,I146=0),"",-I146+F146))</f>
        <v/>
      </c>
      <c r="K146" s="13" t="str">
        <f ca="1">IF(OR(A146="CC",A146="Down",A146="Vaca",A146="Off",A146="Park"),"",IF(AND(F146=0,I146=0),"",IF(J146=0,"ALL COVERED",IF(J146&gt;0,"OPEN LOADS","OVER BOOKED"))))</f>
        <v/>
      </c>
    </row>
    <row r="147" spans="1:11" ht="18" hidden="1" customHeight="1" x14ac:dyDescent="0.2">
      <c r="A147" s="13">
        <f>Projects!$A146</f>
        <v>10247</v>
      </c>
      <c r="B147" s="13" t="str">
        <f>VLOOKUP($A147,projectList[],2,0)</f>
        <v>CENTER SAND</v>
      </c>
      <c r="C147" s="13" t="str">
        <f>VLOOKUP($A147,projectList[],3,0)</f>
        <v>FBM - ZONE 3</v>
      </c>
      <c r="D147" s="13" t="str">
        <f>VLOOKUP($A147,projectList[],4,0)</f>
        <v>STUCCO SAND</v>
      </c>
      <c r="E147" s="40">
        <f>VLOOKUP($A147,projectList[],5,0)</f>
        <v>12.44</v>
      </c>
      <c r="F147" s="13" cm="1">
        <f t="array" aca="1" ref="F147" ca="1">INDEX(Projects!F:AJ,MATCH($A147,Projects!A:A,0),DAY(Generic!$B$1))</f>
        <v>0</v>
      </c>
      <c r="G147" s="13">
        <f ca="1">COUNTIF(Data!$J:$J,$A147)</f>
        <v>0</v>
      </c>
      <c r="H147" s="29"/>
      <c r="I147" s="13">
        <f ca="1">IF(AND(orders_table[[#This Row],[LOADS ON BOARD]]="",orders_table[[#This Row],[MANUAL OVERWRITE]]=""),"",SUM(orders_table[[#This Row],[LOADS ON BOARD]],orders_table[[#This Row],[MANUAL OVERWRITE]]))</f>
        <v>0</v>
      </c>
      <c r="J147" s="30" t="str">
        <f ca="1">IF(OR(A147="CC",A147="Down",A147="Vaca",A147="Off",A147="Park"),"",IF(AND(F147=0,I147=0),"",-I147+F147))</f>
        <v/>
      </c>
      <c r="K147" s="13" t="str">
        <f ca="1">IF(OR(A147="CC",A147="Down",A147="Vaca",A147="Off",A147="Park"),"",IF(AND(F147=0,I147=0),"",IF(J147=0,"ALL COVERED",IF(J147&gt;0,"OPEN LOADS","OVER BOOKED"))))</f>
        <v/>
      </c>
    </row>
    <row r="148" spans="1:11" ht="18" hidden="1" customHeight="1" x14ac:dyDescent="0.2">
      <c r="A148" s="13">
        <f>Projects!$A147</f>
        <v>10262</v>
      </c>
      <c r="B148" s="13" t="str">
        <f>VLOOKUP($A148,projectList[],2,0)</f>
        <v>JAHNA - CGA</v>
      </c>
      <c r="C148" s="13" t="str">
        <f>VLOOKUP($A148,projectList[],3,0)</f>
        <v>FBM - ZONE 4</v>
      </c>
      <c r="D148" s="13" t="str">
        <f>VLOOKUP($A148,projectList[],4,0)</f>
        <v>CONCRETE SAND</v>
      </c>
      <c r="E148" s="40">
        <f>VLOOKUP($A148,projectList[],5,0)</f>
        <v>15.56</v>
      </c>
      <c r="F148" s="13" cm="1">
        <f t="array" aca="1" ref="F148" ca="1">INDEX(Projects!F:AJ,MATCH($A148,Projects!A:A,0),DAY(Generic!$B$1))</f>
        <v>0</v>
      </c>
      <c r="G148" s="13">
        <f ca="1">COUNTIF(Data!$J:$J,$A148)</f>
        <v>0</v>
      </c>
      <c r="H148" s="29"/>
      <c r="I148" s="13">
        <f ca="1">IF(AND(orders_table[[#This Row],[LOADS ON BOARD]]="",orders_table[[#This Row],[MANUAL OVERWRITE]]=""),"",SUM(orders_table[[#This Row],[LOADS ON BOARD]],orders_table[[#This Row],[MANUAL OVERWRITE]]))</f>
        <v>0</v>
      </c>
      <c r="J148" s="30" t="str">
        <f ca="1">IF(OR(A148="CC",A148="Down",A148="Vaca",A148="Off",A148="Park"),"",IF(AND(F148=0,I148=0),"",-I148+F148))</f>
        <v/>
      </c>
      <c r="K148" s="13" t="str">
        <f ca="1">IF(OR(A148="CC",A148="Down",A148="Vaca",A148="Off",A148="Park"),"",IF(AND(F148=0,I148=0),"",IF(J148=0,"ALL COVERED",IF(J148&gt;0,"OPEN LOADS","OVER BOOKED"))))</f>
        <v/>
      </c>
    </row>
    <row r="149" spans="1:11" ht="18" hidden="1" customHeight="1" x14ac:dyDescent="0.2">
      <c r="A149" s="13">
        <f>Projects!$A148</f>
        <v>10451</v>
      </c>
      <c r="B149" s="13" t="str">
        <f>VLOOKUP($A149,projectList[],2,0)</f>
        <v>JAHNA - GREENBAY</v>
      </c>
      <c r="C149" s="13" t="str">
        <f>VLOOKUP($A149,projectList[],3,0)</f>
        <v>FBM - ZONE 4</v>
      </c>
      <c r="D149" s="13" t="str">
        <f>VLOOKUP($A149,projectList[],4,0)</f>
        <v>CONCRETE SAND</v>
      </c>
      <c r="E149" s="40">
        <f>VLOOKUP($A149,projectList[],5,0)</f>
        <v>18.559999999999999</v>
      </c>
      <c r="F149" s="13" cm="1">
        <f t="array" aca="1" ref="F149" ca="1">INDEX(Projects!F:AJ,MATCH($A149,Projects!A:A,0),DAY(Generic!$B$1))</f>
        <v>0</v>
      </c>
      <c r="G149" s="13">
        <f ca="1">COUNTIF(Data!$J:$J,$A149)</f>
        <v>0</v>
      </c>
      <c r="H149" s="29"/>
      <c r="I149" s="13">
        <f ca="1">IF(AND(orders_table[[#This Row],[LOADS ON BOARD]]="",orders_table[[#This Row],[MANUAL OVERWRITE]]=""),"",SUM(orders_table[[#This Row],[LOADS ON BOARD]],orders_table[[#This Row],[MANUAL OVERWRITE]]))</f>
        <v>0</v>
      </c>
      <c r="J149" s="30" t="str">
        <f ca="1">IF(OR(A149="CC",A149="Down",A149="Vaca",A149="Off",A149="Park"),"",IF(AND(F149=0,I149=0),"",-I149+F149))</f>
        <v/>
      </c>
      <c r="K149" s="13" t="str">
        <f ca="1">IF(OR(A149="CC",A149="Down",A149="Vaca",A149="Off",A149="Park"),"",IF(AND(F149=0,I149=0),"",IF(J149=0,"ALL COVERED",IF(J149&gt;0,"OPEN LOADS","OVER BOOKED"))))</f>
        <v/>
      </c>
    </row>
    <row r="150" spans="1:11" ht="18" hidden="1" customHeight="1" x14ac:dyDescent="0.2">
      <c r="A150" s="13">
        <f>Projects!$A149</f>
        <v>10248</v>
      </c>
      <c r="B150" s="13" t="str">
        <f>VLOOKUP($A150,projectList[],2,0)</f>
        <v>CENTER SAND</v>
      </c>
      <c r="C150" s="13" t="str">
        <f>VLOOKUP($A150,projectList[],3,0)</f>
        <v>FBM - ZONE 4</v>
      </c>
      <c r="D150" s="13" t="str">
        <f>VLOOKUP($A150,projectList[],4,0)</f>
        <v>STUCCO SAND</v>
      </c>
      <c r="E150" s="40">
        <f>VLOOKUP($A150,projectList[],5,0)</f>
        <v>15.56</v>
      </c>
      <c r="F150" s="13" cm="1">
        <f t="array" aca="1" ref="F150" ca="1">INDEX(Projects!F:AJ,MATCH($A150,Projects!A:A,0),DAY(Generic!$B$1))</f>
        <v>0</v>
      </c>
      <c r="G150" s="13">
        <f ca="1">COUNTIF(Data!$J:$J,$A150)</f>
        <v>0</v>
      </c>
      <c r="H150" s="29"/>
      <c r="I150" s="13">
        <f ca="1">IF(AND(orders_table[[#This Row],[LOADS ON BOARD]]="",orders_table[[#This Row],[MANUAL OVERWRITE]]=""),"",SUM(orders_table[[#This Row],[LOADS ON BOARD]],orders_table[[#This Row],[MANUAL OVERWRITE]]))</f>
        <v>0</v>
      </c>
      <c r="J150" s="30" t="str">
        <f ca="1">IF(OR(A150="CC",A150="Down",A150="Vaca",A150="Off",A150="Park"),"",IF(AND(F150=0,I150=0),"",-I150+F150))</f>
        <v/>
      </c>
      <c r="K150" s="13" t="str">
        <f ca="1">IF(OR(A150="CC",A150="Down",A150="Vaca",A150="Off",A150="Park"),"",IF(AND(F150=0,I150=0),"",IF(J150=0,"ALL COVERED",IF(J150&gt;0,"OPEN LOADS","OVER BOOKED"))))</f>
        <v/>
      </c>
    </row>
    <row r="151" spans="1:11" ht="18" hidden="1" customHeight="1" x14ac:dyDescent="0.2">
      <c r="A151" s="13">
        <f>Projects!$A150</f>
        <v>10457</v>
      </c>
      <c r="B151" s="13" t="str">
        <f>VLOOKUP($A151,projectList[],2,0)</f>
        <v>JAHNA - GREENBAY</v>
      </c>
      <c r="C151" s="13" t="str">
        <f>VLOOKUP($A151,projectList[],3,0)</f>
        <v>FBM - ZONE 5</v>
      </c>
      <c r="D151" s="13" t="str">
        <f>VLOOKUP($A151,projectList[],4,0)</f>
        <v>CONCRETE SAND</v>
      </c>
      <c r="E151" s="40">
        <f>VLOOKUP($A151,projectList[],5,0)</f>
        <v>18.559999999999999</v>
      </c>
      <c r="F151" s="13" cm="1">
        <f t="array" aca="1" ref="F151" ca="1">INDEX(Projects!F:AJ,MATCH($A151,Projects!A:A,0),DAY(Generic!$B$1))</f>
        <v>0</v>
      </c>
      <c r="G151" s="13">
        <f ca="1">COUNTIF(Data!$J:$J,$A151)</f>
        <v>0</v>
      </c>
      <c r="H151" s="29"/>
      <c r="I151" s="13">
        <f ca="1">IF(AND(orders_table[[#This Row],[LOADS ON BOARD]]="",orders_table[[#This Row],[MANUAL OVERWRITE]]=""),"",SUM(orders_table[[#This Row],[LOADS ON BOARD]],orders_table[[#This Row],[MANUAL OVERWRITE]]))</f>
        <v>0</v>
      </c>
      <c r="J151" s="30" t="str">
        <f ca="1">IF(OR(A151="CC",A151="Down",A151="Vaca",A151="Off",A151="Park"),"",IF(AND(F151=0,I151=0),"",-I151+F151))</f>
        <v/>
      </c>
      <c r="K151" s="13" t="str">
        <f ca="1">IF(OR(A151="CC",A151="Down",A151="Vaca",A151="Off",A151="Park"),"",IF(AND(F151=0,I151=0),"",IF(J151=0,"ALL COVERED",IF(J151&gt;0,"OPEN LOADS","OVER BOOKED"))))</f>
        <v/>
      </c>
    </row>
    <row r="152" spans="1:11" ht="18" hidden="1" customHeight="1" x14ac:dyDescent="0.2">
      <c r="A152" s="13">
        <f>Projects!$A151</f>
        <v>10421</v>
      </c>
      <c r="B152" s="13" t="str">
        <f>VLOOKUP($A152,projectList[],2,0)</f>
        <v>CENTER SAND</v>
      </c>
      <c r="C152" s="13" t="str">
        <f>VLOOKUP($A152,projectList[],3,0)</f>
        <v>FBM - ZONE 5</v>
      </c>
      <c r="D152" s="13" t="str">
        <f>VLOOKUP($A152,projectList[],4,0)</f>
        <v>STUCCO SAND</v>
      </c>
      <c r="E152" s="40">
        <f>VLOOKUP($A152,projectList[],5,0)</f>
        <v>18.559999999999999</v>
      </c>
      <c r="F152" s="13" cm="1">
        <f t="array" aca="1" ref="F152" ca="1">INDEX(Projects!F:AJ,MATCH($A152,Projects!A:A,0),DAY(Generic!$B$1))</f>
        <v>0</v>
      </c>
      <c r="G152" s="13">
        <f ca="1">COUNTIF(Data!$J:$J,$A152)</f>
        <v>0</v>
      </c>
      <c r="H152" s="29"/>
      <c r="I152" s="13">
        <f ca="1">IF(AND(orders_table[[#This Row],[LOADS ON BOARD]]="",orders_table[[#This Row],[MANUAL OVERWRITE]]=""),"",SUM(orders_table[[#This Row],[LOADS ON BOARD]],orders_table[[#This Row],[MANUAL OVERWRITE]]))</f>
        <v>0</v>
      </c>
      <c r="J152" s="30" t="str">
        <f ca="1">IF(OR(A152="CC",A152="Down",A152="Vaca",A152="Off",A152="Park"),"",IF(AND(F152=0,I152=0),"",-I152+F152))</f>
        <v/>
      </c>
      <c r="K152" s="13" t="str">
        <f ca="1">IF(OR(A152="CC",A152="Down",A152="Vaca",A152="Off",A152="Park"),"",IF(AND(F152=0,I152=0),"",IF(J152=0,"ALL COVERED",IF(J152&gt;0,"OPEN LOADS","OVER BOOKED"))))</f>
        <v/>
      </c>
    </row>
    <row r="153" spans="1:11" ht="18" hidden="1" customHeight="1" x14ac:dyDescent="0.2">
      <c r="A153" s="13">
        <f>Projects!$A152</f>
        <v>10492</v>
      </c>
      <c r="B153" s="13" t="str">
        <f>VLOOKUP($A153,projectList[],2,0)</f>
        <v>MELBOURNE TERMINAL</v>
      </c>
      <c r="C153" s="13" t="str">
        <f>VLOOKUP($A153,projectList[],3,0)</f>
        <v>FORUM CONSTRUCTIONS - ZONE 1</v>
      </c>
      <c r="D153" s="13" t="str">
        <f>VLOOKUP($A153,projectList[],4,0)</f>
        <v>#57 DOT ROCK</v>
      </c>
      <c r="E153" s="40">
        <f>VLOOKUP($A153,projectList[],5,0)</f>
        <v>6.67</v>
      </c>
      <c r="F153" s="13" cm="1">
        <f t="array" aca="1" ref="F153" ca="1">INDEX(Projects!F:AJ,MATCH($A153,Projects!A:A,0),DAY(Generic!$B$1))</f>
        <v>0</v>
      </c>
      <c r="G153" s="13">
        <f ca="1">COUNTIF(Data!$J:$J,$A153)</f>
        <v>0</v>
      </c>
      <c r="H153" s="29"/>
      <c r="I153" s="13">
        <f ca="1">IF(AND(orders_table[[#This Row],[LOADS ON BOARD]]="",orders_table[[#This Row],[MANUAL OVERWRITE]]=""),"",SUM(orders_table[[#This Row],[LOADS ON BOARD]],orders_table[[#This Row],[MANUAL OVERWRITE]]))</f>
        <v>0</v>
      </c>
      <c r="J153" s="30" t="str">
        <f ca="1">IF(OR(A153="CC",A153="Down",A153="Vaca",A153="Off",A153="Park"),"",IF(AND(F153=0,I153=0),"",-I153+F153))</f>
        <v/>
      </c>
      <c r="K153" s="13" t="str">
        <f ca="1">IF(OR(A153="CC",A153="Down",A153="Vaca",A153="Off",A153="Park"),"",IF(AND(F153=0,I153=0),"",IF(J153=0,"ALL COVERED",IF(J153&gt;0,"OPEN LOADS","OVER BOOKED"))))</f>
        <v/>
      </c>
    </row>
    <row r="154" spans="1:11" ht="18" hidden="1" customHeight="1" x14ac:dyDescent="0.2">
      <c r="A154" s="13">
        <f>Projects!$A153</f>
        <v>3010</v>
      </c>
      <c r="B154" s="13" t="str">
        <f>VLOOKUP($A154,projectList[],2,0)</f>
        <v>CORKSCREW MINE</v>
      </c>
      <c r="C154" s="13" t="str">
        <f>VLOOKUP($A154,projectList[],3,0)</f>
        <v>FT MYERS BLOCK</v>
      </c>
      <c r="D154" s="13" t="str">
        <f>VLOOKUP($A154,projectList[],4,0)</f>
        <v>#57</v>
      </c>
      <c r="E154" s="40">
        <f>VLOOKUP($A154,projectList[],5,0)</f>
        <v>4</v>
      </c>
      <c r="F154" s="13" cm="1">
        <f t="array" aca="1" ref="F154" ca="1">INDEX(Projects!F:AJ,MATCH($A154,Projects!A:A,0),DAY(Generic!$B$1))</f>
        <v>0</v>
      </c>
      <c r="G154" s="13">
        <f ca="1">COUNTIF(Data!$J:$J,$A154)</f>
        <v>0</v>
      </c>
      <c r="H154" s="29"/>
      <c r="I154" s="13">
        <f ca="1">IF(AND(orders_table[[#This Row],[LOADS ON BOARD]]="",orders_table[[#This Row],[MANUAL OVERWRITE]]=""),"",SUM(orders_table[[#This Row],[LOADS ON BOARD]],orders_table[[#This Row],[MANUAL OVERWRITE]]))</f>
        <v>0</v>
      </c>
      <c r="J154" s="30" t="str">
        <f ca="1">IF(OR(A154="CC",A154="Down",A154="Vaca",A154="Off",A154="Park"),"",IF(AND(F154=0,I154=0),"",-I154+F154))</f>
        <v/>
      </c>
      <c r="K154" s="13" t="str">
        <f ca="1">IF(OR(A154="CC",A154="Down",A154="Vaca",A154="Off",A154="Park"),"",IF(AND(F154=0,I154=0),"",IF(J154=0,"ALL COVERED",IF(J154&gt;0,"OPEN LOADS","OVER BOOKED"))))</f>
        <v/>
      </c>
    </row>
    <row r="155" spans="1:11" ht="18" hidden="1" customHeight="1" x14ac:dyDescent="0.2">
      <c r="A155" s="13">
        <f>Projects!$A154</f>
        <v>3011</v>
      </c>
      <c r="B155" s="13" t="str">
        <f>VLOOKUP($A155,projectList[],2,0)</f>
        <v>CORKSCREW MINE</v>
      </c>
      <c r="C155" s="13" t="str">
        <f>VLOOKUP($A155,projectList[],3,0)</f>
        <v>FT MYERS BLOCK</v>
      </c>
      <c r="D155" s="13" t="str">
        <f>VLOOKUP($A155,projectList[],4,0)</f>
        <v>#89 STONE</v>
      </c>
      <c r="E155" s="40">
        <f>VLOOKUP($A155,projectList[],5,0)</f>
        <v>4</v>
      </c>
      <c r="F155" s="13" cm="1">
        <f t="array" aca="1" ref="F155" ca="1">INDEX(Projects!F:AJ,MATCH($A155,Projects!A:A,0),DAY(Generic!$B$1))</f>
        <v>0</v>
      </c>
      <c r="G155" s="13">
        <f ca="1">COUNTIF(Data!$J:$J,$A155)</f>
        <v>0</v>
      </c>
      <c r="H155" s="29"/>
      <c r="I155" s="13">
        <f ca="1">IF(AND(orders_table[[#This Row],[LOADS ON BOARD]]="",orders_table[[#This Row],[MANUAL OVERWRITE]]=""),"",SUM(orders_table[[#This Row],[LOADS ON BOARD]],orders_table[[#This Row],[MANUAL OVERWRITE]]))</f>
        <v>0</v>
      </c>
      <c r="J155" s="30" t="str">
        <f ca="1">IF(OR(A155="CC",A155="Down",A155="Vaca",A155="Off",A155="Park"),"",IF(AND(F155=0,I155=0),"",-I155+F155))</f>
        <v/>
      </c>
      <c r="K155" s="13" t="str">
        <f ca="1">IF(OR(A155="CC",A155="Down",A155="Vaca",A155="Off",A155="Park"),"",IF(AND(F155=0,I155=0),"",IF(J155=0,"ALL COVERED",IF(J155&gt;0,"OPEN LOADS","OVER BOOKED"))))</f>
        <v/>
      </c>
    </row>
    <row r="156" spans="1:11" ht="18" hidden="1" customHeight="1" x14ac:dyDescent="0.2">
      <c r="A156" s="13">
        <f>Projects!$A155</f>
        <v>3012</v>
      </c>
      <c r="B156" s="13" t="str">
        <f>VLOOKUP($A156,projectList[],2,0)</f>
        <v>CORKSCREW MINE</v>
      </c>
      <c r="C156" s="13" t="str">
        <f>VLOOKUP($A156,projectList[],3,0)</f>
        <v>FT MYERS BLOCK</v>
      </c>
      <c r="D156" s="13" t="str">
        <f>VLOOKUP($A156,projectList[],4,0)</f>
        <v>COMMERCIAL SCREENINGS</v>
      </c>
      <c r="E156" s="40">
        <f>VLOOKUP($A156,projectList[],5,0)</f>
        <v>4</v>
      </c>
      <c r="F156" s="13" cm="1">
        <f t="array" aca="1" ref="F156" ca="1">INDEX(Projects!F:AJ,MATCH($A156,Projects!A:A,0),DAY(Generic!$B$1))</f>
        <v>0</v>
      </c>
      <c r="G156" s="13">
        <f ca="1">COUNTIF(Data!$J:$J,$A156)</f>
        <v>0</v>
      </c>
      <c r="H156" s="29"/>
      <c r="I156" s="13">
        <f ca="1">IF(AND(orders_table[[#This Row],[LOADS ON BOARD]]="",orders_table[[#This Row],[MANUAL OVERWRITE]]=""),"",SUM(orders_table[[#This Row],[LOADS ON BOARD]],orders_table[[#This Row],[MANUAL OVERWRITE]]))</f>
        <v>0</v>
      </c>
      <c r="J156" s="30" t="str">
        <f ca="1">IF(OR(A156="CC",A156="Down",A156="Vaca",A156="Off",A156="Park"),"",IF(AND(F156=0,I156=0),"",-I156+F156))</f>
        <v/>
      </c>
      <c r="K156" s="13" t="str">
        <f ca="1">IF(OR(A156="CC",A156="Down",A156="Vaca",A156="Off",A156="Park"),"",IF(AND(F156=0,I156=0),"",IF(J156=0,"ALL COVERED",IF(J156&gt;0,"OPEN LOADS","OVER BOOKED"))))</f>
        <v/>
      </c>
    </row>
    <row r="157" spans="1:11" ht="18" hidden="1" customHeight="1" x14ac:dyDescent="0.2">
      <c r="A157" s="13">
        <f>Projects!$A156</f>
        <v>3053</v>
      </c>
      <c r="B157" s="13" t="str">
        <f>VLOOKUP($A157,projectList[],2,0)</f>
        <v>VULCAN - FT MYERS</v>
      </c>
      <c r="C157" s="13" t="str">
        <f>VLOOKUP($A157,projectList[],3,0)</f>
        <v>FT MYERS BLOCK</v>
      </c>
      <c r="D157" s="13" t="str">
        <f>VLOOKUP($A157,projectList[],4,0)</f>
        <v>COMMERCIAL SCREENINGS</v>
      </c>
      <c r="E157" s="40">
        <f>VLOOKUP($A157,projectList[],5,0)</f>
        <v>4</v>
      </c>
      <c r="F157" s="13" cm="1">
        <f t="array" aca="1" ref="F157" ca="1">INDEX(Projects!F:AJ,MATCH($A157,Projects!A:A,0),DAY(Generic!$B$1))</f>
        <v>0</v>
      </c>
      <c r="G157" s="13">
        <f ca="1">COUNTIF(Data!$J:$J,$A157)</f>
        <v>0</v>
      </c>
      <c r="H157" s="29"/>
      <c r="I157" s="13">
        <f ca="1">IF(AND(orders_table[[#This Row],[LOADS ON BOARD]]="",orders_table[[#This Row],[MANUAL OVERWRITE]]=""),"",SUM(orders_table[[#This Row],[LOADS ON BOARD]],orders_table[[#This Row],[MANUAL OVERWRITE]]))</f>
        <v>0</v>
      </c>
      <c r="J157" s="30" t="str">
        <f ca="1">IF(OR(A157="CC",A157="Down",A157="Vaca",A157="Off",A157="Park"),"",IF(AND(F157=0,I157=0),"",-I157+F157))</f>
        <v/>
      </c>
      <c r="K157" s="13" t="str">
        <f ca="1">IF(OR(A157="CC",A157="Down",A157="Vaca",A157="Off",A157="Park"),"",IF(AND(F157=0,I157=0),"",IF(J157=0,"ALL COVERED",IF(J157&gt;0,"OPEN LOADS","OVER BOOKED"))))</f>
        <v/>
      </c>
    </row>
    <row r="158" spans="1:11" ht="18" hidden="1" customHeight="1" x14ac:dyDescent="0.2">
      <c r="A158" s="13">
        <f>Projects!$A157</f>
        <v>3013</v>
      </c>
      <c r="B158" s="13" t="str">
        <f>VLOOKUP($A158,projectList[],2,0)</f>
        <v>STEWART MATERIALS</v>
      </c>
      <c r="C158" s="13" t="str">
        <f>VLOOKUP($A158,projectList[],3,0)</f>
        <v>FT MYERS BLOCK</v>
      </c>
      <c r="D158" s="13" t="str">
        <f>VLOOKUP($A158,projectList[],4,0)</f>
        <v>DOT SILICA SAND</v>
      </c>
      <c r="E158" s="40">
        <f>VLOOKUP($A158,projectList[],5,0)</f>
        <v>4</v>
      </c>
      <c r="F158" s="13" cm="1">
        <f t="array" aca="1" ref="F158" ca="1">INDEX(Projects!F:AJ,MATCH($A158,Projects!A:A,0),DAY(Generic!$B$1))</f>
        <v>0</v>
      </c>
      <c r="G158" s="13">
        <f ca="1">COUNTIF(Data!$J:$J,$A158)</f>
        <v>0</v>
      </c>
      <c r="H158" s="29"/>
      <c r="I158" s="13">
        <f ca="1">IF(AND(orders_table[[#This Row],[LOADS ON BOARD]]="",orders_table[[#This Row],[MANUAL OVERWRITE]]=""),"",SUM(orders_table[[#This Row],[LOADS ON BOARD]],orders_table[[#This Row],[MANUAL OVERWRITE]]))</f>
        <v>0</v>
      </c>
      <c r="J158" s="30" t="str">
        <f ca="1">IF(OR(A158="CC",A158="Down",A158="Vaca",A158="Off",A158="Park"),"",IF(AND(F158=0,I158=0),"",-I158+F158))</f>
        <v/>
      </c>
      <c r="K158" s="13" t="str">
        <f ca="1">IF(OR(A158="CC",A158="Down",A158="Vaca",A158="Off",A158="Park"),"",IF(AND(F158=0,I158=0),"",IF(J158=0,"ALL COVERED",IF(J158&gt;0,"OPEN LOADS","OVER BOOKED"))))</f>
        <v/>
      </c>
    </row>
    <row r="159" spans="1:11" ht="18" hidden="1" customHeight="1" x14ac:dyDescent="0.2">
      <c r="A159" s="13">
        <f>Projects!$A158</f>
        <v>10407</v>
      </c>
      <c r="B159" s="13" t="str">
        <f>VLOOKUP($A159,projectList[],2,0)</f>
        <v>CENTER SAND</v>
      </c>
      <c r="C159" s="13" t="str">
        <f>VLOOKUP($A159,projectList[],3,0)</f>
        <v>GL BUILDING SUPPLY</v>
      </c>
      <c r="D159" s="13" t="str">
        <f>VLOOKUP($A159,projectList[],4,0)</f>
        <v>MASON SAND</v>
      </c>
      <c r="E159" s="40">
        <f>VLOOKUP($A159,projectList[],5,0)</f>
        <v>6.67</v>
      </c>
      <c r="F159" s="13" cm="1">
        <f t="array" aca="1" ref="F159" ca="1">INDEX(Projects!F:AJ,MATCH($A159,Projects!A:A,0),DAY(Generic!$B$1))</f>
        <v>0</v>
      </c>
      <c r="G159" s="13">
        <f ca="1">COUNTIF(Data!$J:$J,$A159)</f>
        <v>0</v>
      </c>
      <c r="H159" s="29"/>
      <c r="I159" s="13">
        <f ca="1">IF(AND(orders_table[[#This Row],[LOADS ON BOARD]]="",orders_table[[#This Row],[MANUAL OVERWRITE]]=""),"",SUM(orders_table[[#This Row],[LOADS ON BOARD]],orders_table[[#This Row],[MANUAL OVERWRITE]]))</f>
        <v>0</v>
      </c>
      <c r="J159" s="30" t="str">
        <f ca="1">IF(OR(A159="CC",A159="Down",A159="Vaca",A159="Off",A159="Park"),"",IF(AND(F159=0,I159=0),"",-I159+F159))</f>
        <v/>
      </c>
      <c r="K159" s="13" t="str">
        <f ca="1">IF(OR(A159="CC",A159="Down",A159="Vaca",A159="Off",A159="Park"),"",IF(AND(F159=0,I159=0),"",IF(J159=0,"ALL COVERED",IF(J159&gt;0,"OPEN LOADS","OVER BOOKED"))))</f>
        <v/>
      </c>
    </row>
    <row r="160" spans="1:11" ht="18" hidden="1" customHeight="1" x14ac:dyDescent="0.2">
      <c r="A160" s="13">
        <f>Projects!$A159</f>
        <v>10472</v>
      </c>
      <c r="B160" s="13" t="str">
        <f>VLOOKUP($A160,projectList[],2,0)</f>
        <v>NATIONAL GARDENS</v>
      </c>
      <c r="C160" s="13" t="str">
        <f>VLOOKUP($A160,projectList[],3,0)</f>
        <v>GREENBAY RMC</v>
      </c>
      <c r="D160" s="13" t="str">
        <f>VLOOKUP($A160,projectList[],4,0)</f>
        <v>#57 DOT ROCK</v>
      </c>
      <c r="E160" s="40">
        <f>VLOOKUP($A160,projectList[],5,0)</f>
        <v>15.47</v>
      </c>
      <c r="F160" s="13" cm="1">
        <f t="array" aca="1" ref="F160" ca="1">INDEX(Projects!F:AJ,MATCH($A160,Projects!A:A,0),DAY(Generic!$B$1))</f>
        <v>0</v>
      </c>
      <c r="G160" s="13">
        <f ca="1">COUNTIF(Data!$J:$J,$A160)</f>
        <v>0</v>
      </c>
      <c r="H160" s="29"/>
      <c r="I160" s="13">
        <f ca="1">IF(AND(orders_table[[#This Row],[LOADS ON BOARD]]="",orders_table[[#This Row],[MANUAL OVERWRITE]]=""),"",SUM(orders_table[[#This Row],[LOADS ON BOARD]],orders_table[[#This Row],[MANUAL OVERWRITE]]))</f>
        <v>0</v>
      </c>
      <c r="J160" s="30" t="str">
        <f ca="1">IF(OR(A160="CC",A160="Down",A160="Vaca",A160="Off",A160="Park"),"",IF(AND(F160=0,I160=0),"",-I160+F160))</f>
        <v/>
      </c>
      <c r="K160" s="13" t="str">
        <f ca="1">IF(OR(A160="CC",A160="Down",A160="Vaca",A160="Off",A160="Park"),"",IF(AND(F160=0,I160=0),"",IF(J160=0,"ALL COVERED",IF(J160&gt;0,"OPEN LOADS","OVER BOOKED"))))</f>
        <v/>
      </c>
    </row>
    <row r="161" spans="1:11" ht="18" hidden="1" customHeight="1" x14ac:dyDescent="0.2">
      <c r="A161" s="13">
        <f>Projects!$A160</f>
        <v>10288</v>
      </c>
      <c r="B161" s="13" t="str">
        <f>VLOOKUP($A161,projectList[],2,0)</f>
        <v>COCOA AGGREGATE</v>
      </c>
      <c r="C161" s="13" t="str">
        <f>VLOOKUP($A161,projectList[],3,0)</f>
        <v>GREENBAY RMC</v>
      </c>
      <c r="D161" s="13" t="str">
        <f>VLOOKUP($A161,projectList[],4,0)</f>
        <v>#57 DOT ROCK</v>
      </c>
      <c r="E161" s="40">
        <f>VLOOKUP($A161,projectList[],5,0)</f>
        <v>10</v>
      </c>
      <c r="F161" s="13" cm="1">
        <f t="array" aca="1" ref="F161" ca="1">INDEX(Projects!F:AJ,MATCH($A161,Projects!A:A,0),DAY(Generic!$B$1))</f>
        <v>0</v>
      </c>
      <c r="G161" s="13">
        <f ca="1">COUNTIF(Data!$J:$J,$A161)</f>
        <v>0</v>
      </c>
      <c r="H161" s="29"/>
      <c r="I161" s="13">
        <f ca="1">IF(AND(orders_table[[#This Row],[LOADS ON BOARD]]="",orders_table[[#This Row],[MANUAL OVERWRITE]]=""),"",SUM(orders_table[[#This Row],[LOADS ON BOARD]],orders_table[[#This Row],[MANUAL OVERWRITE]]))</f>
        <v>0</v>
      </c>
      <c r="J161" s="30" t="str">
        <f ca="1">IF(OR(A161="CC",A161="Down",A161="Vaca",A161="Off",A161="Park"),"",IF(AND(F161=0,I161=0),"",-I161+F161))</f>
        <v/>
      </c>
      <c r="K161" s="13" t="str">
        <f ca="1">IF(OR(A161="CC",A161="Down",A161="Vaca",A161="Off",A161="Park"),"",IF(AND(F161=0,I161=0),"",IF(J161=0,"ALL COVERED",IF(J161&gt;0,"OPEN LOADS","OVER BOOKED"))))</f>
        <v/>
      </c>
    </row>
    <row r="162" spans="1:11" ht="18" hidden="1" customHeight="1" x14ac:dyDescent="0.2">
      <c r="A162" s="13" t="str">
        <f>Projects!$A161</f>
        <v>1283-57</v>
      </c>
      <c r="B162" s="13" t="str">
        <f>VLOOKUP($A162,projectList[],2,0)</f>
        <v>MELBOURNE TERMINAL</v>
      </c>
      <c r="C162" s="13" t="str">
        <f>VLOOKUP($A162,projectList[],3,0)</f>
        <v>GREENBAY RMC</v>
      </c>
      <c r="D162" s="13" t="str">
        <f>VLOOKUP($A162,projectList[],4,0)</f>
        <v>#57 DOT ROCK</v>
      </c>
      <c r="E162" s="40">
        <f>VLOOKUP($A162,projectList[],5,0)</f>
        <v>10.5</v>
      </c>
      <c r="F162" s="13" cm="1">
        <f t="array" aca="1" ref="F162" ca="1">INDEX(Projects!F:AJ,MATCH($A162,Projects!A:A,0),DAY(Generic!$B$1))</f>
        <v>0</v>
      </c>
      <c r="G162" s="13">
        <f ca="1">COUNTIF(Data!$J:$J,$A162)</f>
        <v>0</v>
      </c>
      <c r="H162" s="29"/>
      <c r="I162" s="13">
        <f ca="1">IF(AND(orders_table[[#This Row],[LOADS ON BOARD]]="",orders_table[[#This Row],[MANUAL OVERWRITE]]=""),"",SUM(orders_table[[#This Row],[LOADS ON BOARD]],orders_table[[#This Row],[MANUAL OVERWRITE]]))</f>
        <v>0</v>
      </c>
      <c r="J162" s="30" t="str">
        <f ca="1">IF(OR(A162="CC",A162="Down",A162="Vaca",A162="Off",A162="Park"),"",IF(AND(F162=0,I162=0),"",-I162+F162))</f>
        <v/>
      </c>
      <c r="K162" s="13" t="str">
        <f ca="1">IF(OR(A162="CC",A162="Down",A162="Vaca",A162="Off",A162="Park"),"",IF(AND(F162=0,I162=0),"",IF(J162=0,"ALL COVERED",IF(J162&gt;0,"OPEN LOADS","OVER BOOKED"))))</f>
        <v/>
      </c>
    </row>
    <row r="163" spans="1:11" ht="18" hidden="1" customHeight="1" x14ac:dyDescent="0.2">
      <c r="A163" s="13">
        <f>Projects!$A162</f>
        <v>10278</v>
      </c>
      <c r="B163" s="13" t="str">
        <f>VLOOKUP($A163,projectList[],2,0)</f>
        <v>CY - ORLANDO</v>
      </c>
      <c r="C163" s="13" t="str">
        <f>VLOOKUP($A163,projectList[],3,0)</f>
        <v>GREENBAY RMC</v>
      </c>
      <c r="D163" s="13" t="str">
        <f>VLOOKUP($A163,projectList[],4,0)</f>
        <v>#89 - 3/8" BROWN RIVER ROCK</v>
      </c>
      <c r="E163" s="40">
        <f>VLOOKUP($A163,projectList[],5,0)</f>
        <v>4.5</v>
      </c>
      <c r="F163" s="13" cm="1">
        <f t="array" aca="1" ref="F163" ca="1">INDEX(Projects!F:AJ,MATCH($A163,Projects!A:A,0),DAY(Generic!$B$1))</f>
        <v>0</v>
      </c>
      <c r="G163" s="13">
        <f ca="1">COUNTIF(Data!$J:$J,$A163)</f>
        <v>0</v>
      </c>
      <c r="H163" s="29"/>
      <c r="I163" s="13">
        <f ca="1">IF(AND(orders_table[[#This Row],[LOADS ON BOARD]]="",orders_table[[#This Row],[MANUAL OVERWRITE]]=""),"",SUM(orders_table[[#This Row],[LOADS ON BOARD]],orders_table[[#This Row],[MANUAL OVERWRITE]]))</f>
        <v>0</v>
      </c>
      <c r="J163" s="30" t="str">
        <f ca="1">IF(OR(A163="CC",A163="Down",A163="Vaca",A163="Off",A163="Park"),"",IF(AND(F163=0,I163=0),"",-I163+F163))</f>
        <v/>
      </c>
      <c r="K163" s="13" t="str">
        <f ca="1">IF(OR(A163="CC",A163="Down",A163="Vaca",A163="Off",A163="Park"),"",IF(AND(F163=0,I163=0),"",IF(J163=0,"ALL COVERED",IF(J163&gt;0,"OPEN LOADS","OVER BOOKED"))))</f>
        <v/>
      </c>
    </row>
    <row r="164" spans="1:11" ht="18" hidden="1" customHeight="1" x14ac:dyDescent="0.2">
      <c r="A164" s="13" t="str">
        <f>Projects!$A163</f>
        <v>1283-89</v>
      </c>
      <c r="B164" s="13" t="str">
        <f>VLOOKUP($A164,projectList[],2,0)</f>
        <v>MELBOURNE TERMINAL</v>
      </c>
      <c r="C164" s="13" t="str">
        <f>VLOOKUP($A164,projectList[],3,0)</f>
        <v>GREENBAY RMC</v>
      </c>
      <c r="D164" s="13" t="str">
        <f>VLOOKUP($A164,projectList[],4,0)</f>
        <v>#89 DOT ROCK</v>
      </c>
      <c r="E164" s="40">
        <f>VLOOKUP($A164,projectList[],5,0)</f>
        <v>10.5</v>
      </c>
      <c r="F164" s="13" cm="1">
        <f t="array" aca="1" ref="F164" ca="1">INDEX(Projects!F:AJ,MATCH($A164,Projects!A:A,0),DAY(Generic!$B$1))</f>
        <v>0</v>
      </c>
      <c r="G164" s="13">
        <f ca="1">COUNTIF(Data!$J:$J,$A164)</f>
        <v>0</v>
      </c>
      <c r="H164" s="29"/>
      <c r="I164" s="13">
        <f ca="1">IF(AND(orders_table[[#This Row],[LOADS ON BOARD]]="",orders_table[[#This Row],[MANUAL OVERWRITE]]=""),"",SUM(orders_table[[#This Row],[LOADS ON BOARD]],orders_table[[#This Row],[MANUAL OVERWRITE]]))</f>
        <v>0</v>
      </c>
      <c r="J164" s="30" t="str">
        <f ca="1">IF(OR(A164="CC",A164="Down",A164="Vaca",A164="Off",A164="Park"),"",IF(AND(F164=0,I164=0),"",-I164+F164))</f>
        <v/>
      </c>
      <c r="K164" s="13" t="str">
        <f ca="1">IF(OR(A164="CC",A164="Down",A164="Vaca",A164="Off",A164="Park"),"",IF(AND(F164=0,I164=0),"",IF(J164=0,"ALL COVERED",IF(J164&gt;0,"OPEN LOADS","OVER BOOKED"))))</f>
        <v/>
      </c>
    </row>
    <row r="165" spans="1:11" ht="18" hidden="1" customHeight="1" x14ac:dyDescent="0.2">
      <c r="A165" s="13">
        <f>Projects!$A164</f>
        <v>10279</v>
      </c>
      <c r="B165" s="13" t="str">
        <f>VLOOKUP($A165,projectList[],2,0)</f>
        <v>CY - MULBERRY</v>
      </c>
      <c r="C165" s="13" t="str">
        <f>VLOOKUP($A165,projectList[],3,0)</f>
        <v>GREENBAY RMC</v>
      </c>
      <c r="D165" s="13" t="str">
        <f>VLOOKUP($A165,projectList[],4,0)</f>
        <v>3/8" brown river rock</v>
      </c>
      <c r="E165" s="40">
        <f>VLOOKUP($A165,projectList[],5,0)</f>
        <v>5</v>
      </c>
      <c r="F165" s="13" cm="1">
        <f t="array" aca="1" ref="F165" ca="1">INDEX(Projects!F:AJ,MATCH($A165,Projects!A:A,0),DAY(Generic!$B$1))</f>
        <v>0</v>
      </c>
      <c r="G165" s="13">
        <f ca="1">COUNTIF(Data!$J:$J,$A165)</f>
        <v>0</v>
      </c>
      <c r="H165" s="29"/>
      <c r="I165" s="13">
        <f ca="1">IF(AND(orders_table[[#This Row],[LOADS ON BOARD]]="",orders_table[[#This Row],[MANUAL OVERWRITE]]=""),"",SUM(orders_table[[#This Row],[LOADS ON BOARD]],orders_table[[#This Row],[MANUAL OVERWRITE]]))</f>
        <v>0</v>
      </c>
      <c r="J165" s="30" t="str">
        <f ca="1">IF(OR(A165="CC",A165="Down",A165="Vaca",A165="Off",A165="Park"),"",IF(AND(F165=0,I165=0),"",-I165+F165))</f>
        <v/>
      </c>
      <c r="K165" s="13" t="str">
        <f ca="1">IF(OR(A165="CC",A165="Down",A165="Vaca",A165="Off",A165="Park"),"",IF(AND(F165=0,I165=0),"",IF(J165=0,"ALL COVERED",IF(J165&gt;0,"OPEN LOADS","OVER BOOKED"))))</f>
        <v/>
      </c>
    </row>
    <row r="166" spans="1:11" ht="18" hidden="1" customHeight="1" x14ac:dyDescent="0.2">
      <c r="A166" s="13" t="str">
        <f>Projects!$A165</f>
        <v>1360-C</v>
      </c>
      <c r="B166" s="13" t="str">
        <f>VLOOKUP($A166,projectList[],2,0)</f>
        <v>JAHNA - GREENBAY</v>
      </c>
      <c r="C166" s="13" t="str">
        <f>VLOOKUP($A166,projectList[],3,0)</f>
        <v>GREENBAY RMC</v>
      </c>
      <c r="D166" s="13" t="str">
        <f>VLOOKUP($A166,projectList[],4,0)</f>
        <v>CONCRETE SAND</v>
      </c>
      <c r="E166" s="40">
        <f>VLOOKUP($A166,projectList[],5,0)</f>
        <v>2.25</v>
      </c>
      <c r="F166" s="13" cm="1">
        <f t="array" aca="1" ref="F166" ca="1">INDEX(Projects!F:AJ,MATCH($A166,Projects!A:A,0),DAY(Generic!$B$1))</f>
        <v>0</v>
      </c>
      <c r="G166" s="13">
        <f ca="1">COUNTIF(Data!$J:$J,$A166)</f>
        <v>0</v>
      </c>
      <c r="H166" s="29"/>
      <c r="I166" s="13">
        <f ca="1">IF(AND(orders_table[[#This Row],[LOADS ON BOARD]]="",orders_table[[#This Row],[MANUAL OVERWRITE]]=""),"",SUM(orders_table[[#This Row],[LOADS ON BOARD]],orders_table[[#This Row],[MANUAL OVERWRITE]]))</f>
        <v>0</v>
      </c>
      <c r="J166" s="30" t="str">
        <f ca="1">IF(OR(A166="CC",A166="Down",A166="Vaca",A166="Off",A166="Park"),"",IF(AND(F166=0,I166=0),"",-I166+F166))</f>
        <v/>
      </c>
      <c r="K166" s="13" t="str">
        <f ca="1">IF(OR(A166="CC",A166="Down",A166="Vaca",A166="Off",A166="Park"),"",IF(AND(F166=0,I166=0),"",IF(J166=0,"ALL COVERED",IF(J166&gt;0,"OPEN LOADS","OVER BOOKED"))))</f>
        <v/>
      </c>
    </row>
    <row r="167" spans="1:11" ht="18" hidden="1" customHeight="1" x14ac:dyDescent="0.2">
      <c r="A167" s="13" t="str">
        <f>Projects!$A166</f>
        <v>1360-D</v>
      </c>
      <c r="B167" s="13" t="str">
        <f>VLOOKUP($A167,projectList[],2,0)</f>
        <v>JAHNA - GREENBAY</v>
      </c>
      <c r="C167" s="13" t="str">
        <f>VLOOKUP($A167,projectList[],3,0)</f>
        <v>GREENBAY RMC</v>
      </c>
      <c r="D167" s="13" t="str">
        <f>VLOOKUP($A167,projectList[],4,0)</f>
        <v>DOT SILICA SAND</v>
      </c>
      <c r="E167" s="40">
        <f>VLOOKUP($A167,projectList[],5,0)</f>
        <v>2.25</v>
      </c>
      <c r="F167" s="13" cm="1">
        <f t="array" aca="1" ref="F167" ca="1">INDEX(Projects!F:AJ,MATCH($A167,Projects!A:A,0),DAY(Generic!$B$1))</f>
        <v>0</v>
      </c>
      <c r="G167" s="13">
        <f ca="1">COUNTIF(Data!$J:$J,$A167)</f>
        <v>0</v>
      </c>
      <c r="H167" s="29"/>
      <c r="I167" s="13">
        <f ca="1">IF(AND(orders_table[[#This Row],[LOADS ON BOARD]]="",orders_table[[#This Row],[MANUAL OVERWRITE]]=""),"",SUM(orders_table[[#This Row],[LOADS ON BOARD]],orders_table[[#This Row],[MANUAL OVERWRITE]]))</f>
        <v>0</v>
      </c>
      <c r="J167" s="30" t="str">
        <f ca="1">IF(OR(A167="CC",A167="Down",A167="Vaca",A167="Off",A167="Park"),"",IF(AND(F167=0,I167=0),"",-I167+F167))</f>
        <v/>
      </c>
      <c r="K167" s="13" t="str">
        <f ca="1">IF(OR(A167="CC",A167="Down",A167="Vaca",A167="Off",A167="Park"),"",IF(AND(F167=0,I167=0),"",IF(J167=0,"ALL COVERED",IF(J167&gt;0,"OPEN LOADS","OVER BOOKED"))))</f>
        <v/>
      </c>
    </row>
    <row r="168" spans="1:11" ht="18" hidden="1" customHeight="1" x14ac:dyDescent="0.2">
      <c r="A168" s="13">
        <f>Projects!$A167</f>
        <v>7662</v>
      </c>
      <c r="B168" s="13" t="str">
        <f>VLOOKUP($A168,projectList[],2,0)</f>
        <v>JACKSONVILLE TERMINAL</v>
      </c>
      <c r="C168" s="13" t="str">
        <f>VLOOKUP($A168,projectList[],3,0)</f>
        <v>GREENLAND ROAD RMC</v>
      </c>
      <c r="D168" s="13" t="str">
        <f>VLOOKUP($A168,projectList[],4,0)</f>
        <v>#4 ROCK</v>
      </c>
      <c r="E168" s="40">
        <f>VLOOKUP($A168,projectList[],5,0)</f>
        <v>3.75</v>
      </c>
      <c r="F168" s="13" cm="1">
        <f t="array" aca="1" ref="F168" ca="1">INDEX(Projects!F:AJ,MATCH($A168,Projects!A:A,0),DAY(Generic!$B$1))</f>
        <v>0</v>
      </c>
      <c r="G168" s="13">
        <f ca="1">COUNTIF(Data!$J:$J,$A168)</f>
        <v>0</v>
      </c>
      <c r="H168" s="29"/>
      <c r="I168" s="13">
        <f ca="1">IF(AND(orders_table[[#This Row],[LOADS ON BOARD]]="",orders_table[[#This Row],[MANUAL OVERWRITE]]=""),"",SUM(orders_table[[#This Row],[LOADS ON BOARD]],orders_table[[#This Row],[MANUAL OVERWRITE]]))</f>
        <v>0</v>
      </c>
      <c r="J168" s="30" t="str">
        <f ca="1">IF(OR(A168="CC",A168="Down",A168="Vaca",A168="Off",A168="Park"),"",IF(AND(F168=0,I168=0),"",-I168+F168))</f>
        <v/>
      </c>
      <c r="K168" s="13" t="str">
        <f ca="1">IF(OR(A168="CC",A168="Down",A168="Vaca",A168="Off",A168="Park"),"",IF(AND(F168=0,I168=0),"",IF(J168=0,"ALL COVERED",IF(J168&gt;0,"OPEN LOADS","OVER BOOKED"))))</f>
        <v/>
      </c>
    </row>
    <row r="169" spans="1:11" ht="18" hidden="1" customHeight="1" x14ac:dyDescent="0.2">
      <c r="A169" s="13">
        <f>Projects!$A168</f>
        <v>2088</v>
      </c>
      <c r="B169" s="13" t="str">
        <f>VLOOKUP($A169,projectList[],2,0)</f>
        <v>JACKSONVILLE TERMINAL</v>
      </c>
      <c r="C169" s="13" t="str">
        <f>VLOOKUP($A169,projectList[],3,0)</f>
        <v>GREENLAND ROAD RMC</v>
      </c>
      <c r="D169" s="13" t="str">
        <f>VLOOKUP($A169,projectList[],4,0)</f>
        <v>#57 DOT ROCK</v>
      </c>
      <c r="E169" s="40">
        <f>VLOOKUP($A169,projectList[],5,0)</f>
        <v>3.75</v>
      </c>
      <c r="F169" s="13" cm="1">
        <f t="array" aca="1" ref="F169" ca="1">INDEX(Projects!F:AJ,MATCH($A169,Projects!A:A,0),DAY(Generic!$B$1))</f>
        <v>0</v>
      </c>
      <c r="G169" s="13">
        <f ca="1">COUNTIF(Data!$J:$J,$A169)</f>
        <v>0</v>
      </c>
      <c r="H169" s="29"/>
      <c r="I169" s="13">
        <f ca="1">IF(AND(orders_table[[#This Row],[LOADS ON BOARD]]="",orders_table[[#This Row],[MANUAL OVERWRITE]]=""),"",SUM(orders_table[[#This Row],[LOADS ON BOARD]],orders_table[[#This Row],[MANUAL OVERWRITE]]))</f>
        <v>0</v>
      </c>
      <c r="J169" s="30" t="str">
        <f ca="1">IF(OR(A169="CC",A169="Down",A169="Vaca",A169="Off",A169="Park"),"",IF(AND(F169=0,I169=0),"",-I169+F169))</f>
        <v/>
      </c>
      <c r="K169" s="13" t="str">
        <f ca="1">IF(OR(A169="CC",A169="Down",A169="Vaca",A169="Off",A169="Park"),"",IF(AND(F169=0,I169=0),"",IF(J169=0,"ALL COVERED",IF(J169&gt;0,"OPEN LOADS","OVER BOOKED"))))</f>
        <v/>
      </c>
    </row>
    <row r="170" spans="1:11" ht="18" hidden="1" customHeight="1" x14ac:dyDescent="0.2">
      <c r="A170" s="13">
        <f>Projects!$A169</f>
        <v>2155</v>
      </c>
      <c r="B170" s="13" t="str">
        <f>VLOOKUP($A170,projectList[],2,0)</f>
        <v>JACKSONVILLE TERMINAL</v>
      </c>
      <c r="C170" s="13" t="str">
        <f>VLOOKUP($A170,projectList[],3,0)</f>
        <v>GREENLAND ROAD RMC</v>
      </c>
      <c r="D170" s="13" t="str">
        <f>VLOOKUP($A170,projectList[],4,0)</f>
        <v>#89 DOT ROCK</v>
      </c>
      <c r="E170" s="40">
        <f>VLOOKUP($A170,projectList[],5,0)</f>
        <v>3.75</v>
      </c>
      <c r="F170" s="13" cm="1">
        <f t="array" aca="1" ref="F170" ca="1">INDEX(Projects!F:AJ,MATCH($A170,Projects!A:A,0),DAY(Generic!$B$1))</f>
        <v>0</v>
      </c>
      <c r="G170" s="13">
        <f ca="1">COUNTIF(Data!$J:$J,$A170)</f>
        <v>0</v>
      </c>
      <c r="H170" s="29"/>
      <c r="I170" s="13">
        <f ca="1">IF(AND(orders_table[[#This Row],[LOADS ON BOARD]]="",orders_table[[#This Row],[MANUAL OVERWRITE]]=""),"",SUM(orders_table[[#This Row],[LOADS ON BOARD]],orders_table[[#This Row],[MANUAL OVERWRITE]]))</f>
        <v>0</v>
      </c>
      <c r="J170" s="30" t="str">
        <f ca="1">IF(OR(A170="CC",A170="Down",A170="Vaca",A170="Off",A170="Park"),"",IF(AND(F170=0,I170=0),"",-I170+F170))</f>
        <v/>
      </c>
      <c r="K170" s="13" t="str">
        <f ca="1">IF(OR(A170="CC",A170="Down",A170="Vaca",A170="Off",A170="Park"),"",IF(AND(F170=0,I170=0),"",IF(J170=0,"ALL COVERED",IF(J170&gt;0,"OPEN LOADS","OVER BOOKED"))))</f>
        <v/>
      </c>
    </row>
    <row r="171" spans="1:11" ht="18" hidden="1" customHeight="1" x14ac:dyDescent="0.2">
      <c r="A171" s="13">
        <f>Projects!$A170</f>
        <v>7665</v>
      </c>
      <c r="B171" s="13" t="str">
        <f>VLOOKUP($A171,projectList[],2,0)</f>
        <v>CY - DEBARY</v>
      </c>
      <c r="C171" s="13" t="str">
        <f>VLOOKUP($A171,projectList[],3,0)</f>
        <v>GREENLAND ROAD RMC</v>
      </c>
      <c r="D171" s="13" t="str">
        <f>VLOOKUP($A171,projectList[],4,0)</f>
        <v>3/8 STALITE LIGHTWEIGHT</v>
      </c>
      <c r="E171" s="40">
        <f>VLOOKUP($A171,projectList[],5,0)</f>
        <v>18</v>
      </c>
      <c r="F171" s="13" cm="1">
        <f t="array" aca="1" ref="F171" ca="1">INDEX(Projects!F:AJ,MATCH($A171,Projects!A:A,0),DAY(Generic!$B$1))</f>
        <v>0</v>
      </c>
      <c r="G171" s="13">
        <f ca="1">COUNTIF(Data!$J:$J,$A171)</f>
        <v>0</v>
      </c>
      <c r="H171" s="29"/>
      <c r="I171" s="13">
        <f ca="1">IF(AND(orders_table[[#This Row],[LOADS ON BOARD]]="",orders_table[[#This Row],[MANUAL OVERWRITE]]=""),"",SUM(orders_table[[#This Row],[LOADS ON BOARD]],orders_table[[#This Row],[MANUAL OVERWRITE]]))</f>
        <v>0</v>
      </c>
      <c r="J171" s="30" t="str">
        <f ca="1">IF(OR(A171="CC",A171="Down",A171="Vaca",A171="Off",A171="Park"),"",IF(AND(F171=0,I171=0),"",-I171+F171))</f>
        <v/>
      </c>
      <c r="K171" s="13" t="str">
        <f ca="1">IF(OR(A171="CC",A171="Down",A171="Vaca",A171="Off",A171="Park"),"",IF(AND(F171=0,I171=0),"",IF(J171=0,"ALL COVERED",IF(J171&gt;0,"OPEN LOADS","OVER BOOKED"))))</f>
        <v/>
      </c>
    </row>
    <row r="172" spans="1:11" ht="18" hidden="1" customHeight="1" x14ac:dyDescent="0.2">
      <c r="A172" s="13">
        <f>Projects!$A171</f>
        <v>7664</v>
      </c>
      <c r="B172" s="13" t="str">
        <f>VLOOKUP($A172,projectList[],2,0)</f>
        <v>CY - JACKSONVILLE</v>
      </c>
      <c r="C172" s="13" t="str">
        <f>VLOOKUP($A172,projectList[],3,0)</f>
        <v>GREENLAND ROAD RMC</v>
      </c>
      <c r="D172" s="13" t="str">
        <f>VLOOKUP($A172,projectList[],4,0)</f>
        <v>3/8 STALITE LIGHTWEIGHT</v>
      </c>
      <c r="E172" s="40">
        <f>VLOOKUP($A172,projectList[],5,0)</f>
        <v>4</v>
      </c>
      <c r="F172" s="13" cm="1">
        <f t="array" aca="1" ref="F172" ca="1">INDEX(Projects!F:AJ,MATCH($A172,Projects!A:A,0),DAY(Generic!$B$1))</f>
        <v>0</v>
      </c>
      <c r="G172" s="13">
        <f ca="1">COUNTIF(Data!$J:$J,$A172)</f>
        <v>0</v>
      </c>
      <c r="H172" s="29"/>
      <c r="I172" s="13">
        <f ca="1">IF(AND(orders_table[[#This Row],[LOADS ON BOARD]]="",orders_table[[#This Row],[MANUAL OVERWRITE]]=""),"",SUM(orders_table[[#This Row],[LOADS ON BOARD]],orders_table[[#This Row],[MANUAL OVERWRITE]]))</f>
        <v>0</v>
      </c>
      <c r="J172" s="30" t="str">
        <f ca="1">IF(OR(A172="CC",A172="Down",A172="Vaca",A172="Off",A172="Park"),"",IF(AND(F172=0,I172=0),"",-I172+F172))</f>
        <v/>
      </c>
      <c r="K172" s="13" t="str">
        <f ca="1">IF(OR(A172="CC",A172="Down",A172="Vaca",A172="Off",A172="Park"),"",IF(AND(F172=0,I172=0),"",IF(J172=0,"ALL COVERED",IF(J172&gt;0,"OPEN LOADS","OVER BOOKED"))))</f>
        <v/>
      </c>
    </row>
    <row r="173" spans="1:11" ht="18" hidden="1" customHeight="1" x14ac:dyDescent="0.2">
      <c r="A173" s="13">
        <f>Projects!$A172</f>
        <v>2141</v>
      </c>
      <c r="B173" s="13" t="str">
        <f>VLOOKUP($A173,projectList[],2,0)</f>
        <v>JACKSONVILLE TERMINAL</v>
      </c>
      <c r="C173" s="13" t="str">
        <f>VLOOKUP($A173,projectList[],3,0)</f>
        <v>GREENLAND ROAD RMC</v>
      </c>
      <c r="D173" s="13" t="str">
        <f>VLOOKUP($A173,projectList[],4,0)</f>
        <v>COMMERCIAL SCREENING</v>
      </c>
      <c r="E173" s="40">
        <f>VLOOKUP($A173,projectList[],5,0)</f>
        <v>3.75</v>
      </c>
      <c r="F173" s="13" cm="1">
        <f t="array" aca="1" ref="F173" ca="1">INDEX(Projects!F:AJ,MATCH($A173,Projects!A:A,0),DAY(Generic!$B$1))</f>
        <v>0</v>
      </c>
      <c r="G173" s="13">
        <f ca="1">COUNTIF(Data!$J:$J,$A173)</f>
        <v>0</v>
      </c>
      <c r="H173" s="29"/>
      <c r="I173" s="13">
        <f ca="1">IF(AND(orders_table[[#This Row],[LOADS ON BOARD]]="",orders_table[[#This Row],[MANUAL OVERWRITE]]=""),"",SUM(orders_table[[#This Row],[LOADS ON BOARD]],orders_table[[#This Row],[MANUAL OVERWRITE]]))</f>
        <v>0</v>
      </c>
      <c r="J173" s="30" t="str">
        <f ca="1">IF(OR(A173="CC",A173="Down",A173="Vaca",A173="Off",A173="Park"),"",IF(AND(F173=0,I173=0),"",-I173+F173))</f>
        <v/>
      </c>
      <c r="K173" s="13" t="str">
        <f ca="1">IF(OR(A173="CC",A173="Down",A173="Vaca",A173="Off",A173="Park"),"",IF(AND(F173=0,I173=0),"",IF(J173=0,"ALL COVERED",IF(J173&gt;0,"OPEN LOADS","OVER BOOKED"))))</f>
        <v/>
      </c>
    </row>
    <row r="174" spans="1:11" ht="18" hidden="1" customHeight="1" x14ac:dyDescent="0.2">
      <c r="A174" s="13">
        <f>Projects!$A173</f>
        <v>2010</v>
      </c>
      <c r="B174" s="13" t="str">
        <f>VLOOKUP($A174,projectList[],2,0)</f>
        <v>VULCAN - GRANDIN</v>
      </c>
      <c r="C174" s="13" t="str">
        <f>VLOOKUP($A174,projectList[],3,0)</f>
        <v>GREENLAND ROAD RMC</v>
      </c>
      <c r="D174" s="13" t="str">
        <f>VLOOKUP($A174,projectList[],4,0)</f>
        <v>DOT SILICA SAND</v>
      </c>
      <c r="E174" s="40">
        <f>VLOOKUP($A174,projectList[],5,0)</f>
        <v>10</v>
      </c>
      <c r="F174" s="13" cm="1">
        <f t="array" aca="1" ref="F174" ca="1">INDEX(Projects!F:AJ,MATCH($A174,Projects!A:A,0),DAY(Generic!$B$1))</f>
        <v>0</v>
      </c>
      <c r="G174" s="13">
        <f ca="1">COUNTIF(Data!$J:$J,$A174)</f>
        <v>0</v>
      </c>
      <c r="H174" s="29"/>
      <c r="I174" s="13">
        <f ca="1">IF(AND(orders_table[[#This Row],[LOADS ON BOARD]]="",orders_table[[#This Row],[MANUAL OVERWRITE]]=""),"",SUM(orders_table[[#This Row],[LOADS ON BOARD]],orders_table[[#This Row],[MANUAL OVERWRITE]]))</f>
        <v>0</v>
      </c>
      <c r="J174" s="30" t="str">
        <f ca="1">IF(OR(A174="CC",A174="Down",A174="Vaca",A174="Off",A174="Park"),"",IF(AND(F174=0,I174=0),"",-I174+F174))</f>
        <v/>
      </c>
      <c r="K174" s="13" t="str">
        <f ca="1">IF(OR(A174="CC",A174="Down",A174="Vaca",A174="Off",A174="Park"),"",IF(AND(F174=0,I174=0),"",IF(J174=0,"ALL COVERED",IF(J174&gt;0,"OPEN LOADS","OVER BOOKED"))))</f>
        <v/>
      </c>
    </row>
    <row r="175" spans="1:11" ht="18" hidden="1" customHeight="1" x14ac:dyDescent="0.2">
      <c r="A175" s="13">
        <f>Projects!$A174</f>
        <v>10494</v>
      </c>
      <c r="B175" s="13" t="str">
        <f>VLOOKUP($A175,projectList[],2,0)</f>
        <v>JAHNA - GREENBAY</v>
      </c>
      <c r="C175" s="13" t="str">
        <f>VLOOKUP($A175,projectList[],3,0)</f>
        <v>HEYDEN SUPPLY - Gandy Warehouse</v>
      </c>
      <c r="D175" s="13" t="str">
        <f>VLOOKUP($A175,projectList[],4,0)</f>
        <v>MASON SAND</v>
      </c>
      <c r="E175" s="40">
        <f>VLOOKUP($A175,projectList[],5,0)</f>
        <v>29</v>
      </c>
      <c r="F175" s="13" cm="1">
        <f t="array" aca="1" ref="F175" ca="1">INDEX(Projects!F:AJ,MATCH($A175,Projects!A:A,0),DAY(Generic!$B$1))</f>
        <v>0</v>
      </c>
      <c r="G175" s="13">
        <f ca="1">COUNTIF(Data!$J:$J,$A175)</f>
        <v>0</v>
      </c>
      <c r="H175" s="29"/>
      <c r="I175" s="13">
        <f ca="1">IF(AND(orders_table[[#This Row],[LOADS ON BOARD]]="",orders_table[[#This Row],[MANUAL OVERWRITE]]=""),"",SUM(orders_table[[#This Row],[LOADS ON BOARD]],orders_table[[#This Row],[MANUAL OVERWRITE]]))</f>
        <v>0</v>
      </c>
      <c r="J175" s="30" t="str">
        <f ca="1">IF(OR(A175="CC",A175="Down",A175="Vaca",A175="Off",A175="Park"),"",IF(AND(F175=0,I175=0),"",-I175+F175))</f>
        <v/>
      </c>
      <c r="K175" s="13" t="str">
        <f ca="1">IF(OR(A175="CC",A175="Down",A175="Vaca",A175="Off",A175="Park"),"",IF(AND(F175=0,I175=0),"",IF(J175=0,"ALL COVERED",IF(J175&gt;0,"OPEN LOADS","OVER BOOKED"))))</f>
        <v/>
      </c>
    </row>
    <row r="176" spans="1:11" ht="18" hidden="1" customHeight="1" x14ac:dyDescent="0.2">
      <c r="A176" s="13">
        <f>Projects!$A175</f>
        <v>10386</v>
      </c>
      <c r="B176" s="13" t="str">
        <f>VLOOKUP($A176,projectList[],2,0)</f>
        <v>CENTER SAND</v>
      </c>
      <c r="C176" s="13" t="str">
        <f>VLOOKUP($A176,projectList[],3,0)</f>
        <v>HEYDEN SUPPLY - ZONE 1</v>
      </c>
      <c r="D176" s="13" t="str">
        <f>VLOOKUP($A176,projectList[],4,0)</f>
        <v>MASON SAND</v>
      </c>
      <c r="E176" s="40">
        <f>VLOOKUP($A176,projectList[],5,0)</f>
        <v>6.5</v>
      </c>
      <c r="F176" s="13" cm="1">
        <f t="array" aca="1" ref="F176" ca="1">INDEX(Projects!F:AJ,MATCH($A176,Projects!A:A,0),DAY(Generic!$B$1))</f>
        <v>0</v>
      </c>
      <c r="G176" s="13">
        <f ca="1">COUNTIF(Data!$J:$J,$A176)</f>
        <v>0</v>
      </c>
      <c r="H176" s="29"/>
      <c r="I176" s="13">
        <f ca="1">IF(AND(orders_table[[#This Row],[LOADS ON BOARD]]="",orders_table[[#This Row],[MANUAL OVERWRITE]]=""),"",SUM(orders_table[[#This Row],[LOADS ON BOARD]],orders_table[[#This Row],[MANUAL OVERWRITE]]))</f>
        <v>0</v>
      </c>
      <c r="J176" s="30" t="str">
        <f ca="1">IF(OR(A176="CC",A176="Down",A176="Vaca",A176="Off",A176="Park"),"",IF(AND(F176=0,I176=0),"",-I176+F176))</f>
        <v/>
      </c>
      <c r="K176" s="13" t="str">
        <f ca="1">IF(OR(A176="CC",A176="Down",A176="Vaca",A176="Off",A176="Park"),"",IF(AND(F176=0,I176=0),"",IF(J176=0,"ALL COVERED",IF(J176&gt;0,"OPEN LOADS","OVER BOOKED"))))</f>
        <v/>
      </c>
    </row>
    <row r="177" spans="1:11" ht="18" hidden="1" customHeight="1" x14ac:dyDescent="0.2">
      <c r="A177" s="13">
        <f>Projects!$A176</f>
        <v>10491</v>
      </c>
      <c r="B177" s="13" t="str">
        <f>VLOOKUP($A177,projectList[],2,0)</f>
        <v>JAHNA - INDEPENDENT</v>
      </c>
      <c r="C177" s="13" t="str">
        <f>VLOOKUP($A177,projectList[],3,0)</f>
        <v>HEYDEN SUPPLY - ZONE 1</v>
      </c>
      <c r="D177" s="13" t="str">
        <f>VLOOKUP($A177,projectList[],4,0)</f>
        <v>MASON SAND</v>
      </c>
      <c r="E177" s="40">
        <f>VLOOKUP($A177,projectList[],5,0)</f>
        <v>6.5</v>
      </c>
      <c r="F177" s="13" cm="1">
        <f t="array" aca="1" ref="F177" ca="1">INDEX(Projects!F:AJ,MATCH($A177,Projects!A:A,0),DAY(Generic!$B$1))</f>
        <v>0</v>
      </c>
      <c r="G177" s="13">
        <f ca="1">COUNTIF(Data!$J:$J,$A177)</f>
        <v>0</v>
      </c>
      <c r="H177" s="29"/>
      <c r="I177" s="13">
        <f ca="1">IF(AND(orders_table[[#This Row],[LOADS ON BOARD]]="",orders_table[[#This Row],[MANUAL OVERWRITE]]=""),"",SUM(orders_table[[#This Row],[LOADS ON BOARD]],orders_table[[#This Row],[MANUAL OVERWRITE]]))</f>
        <v>0</v>
      </c>
      <c r="J177" s="30" t="str">
        <f ca="1">IF(OR(A177="CC",A177="Down",A177="Vaca",A177="Off",A177="Park"),"",IF(AND(F177=0,I177=0),"",-I177+F177))</f>
        <v/>
      </c>
      <c r="K177" s="13" t="str">
        <f ca="1">IF(OR(A177="CC",A177="Down",A177="Vaca",A177="Off",A177="Park"),"",IF(AND(F177=0,I177=0),"",IF(J177=0,"ALL COVERED",IF(J177&gt;0,"OPEN LOADS","OVER BOOKED"))))</f>
        <v/>
      </c>
    </row>
    <row r="178" spans="1:11" ht="18" hidden="1" customHeight="1" x14ac:dyDescent="0.2">
      <c r="A178" s="13">
        <f>Projects!$A177</f>
        <v>10387</v>
      </c>
      <c r="B178" s="13" t="str">
        <f>VLOOKUP($A178,projectList[],2,0)</f>
        <v>CENTER SAND</v>
      </c>
      <c r="C178" s="13" t="str">
        <f>VLOOKUP($A178,projectList[],3,0)</f>
        <v>HEYDEN SUPPLY - ZONE 2</v>
      </c>
      <c r="D178" s="13" t="str">
        <f>VLOOKUP($A178,projectList[],4,0)</f>
        <v>MASON SAND</v>
      </c>
      <c r="E178" s="40">
        <f>VLOOKUP($A178,projectList[],5,0)</f>
        <v>8.75</v>
      </c>
      <c r="F178" s="13" cm="1">
        <f t="array" aca="1" ref="F178" ca="1">INDEX(Projects!F:AJ,MATCH($A178,Projects!A:A,0),DAY(Generic!$B$1))</f>
        <v>0</v>
      </c>
      <c r="G178" s="13">
        <f ca="1">COUNTIF(Data!$J:$J,$A178)</f>
        <v>0</v>
      </c>
      <c r="H178" s="29"/>
      <c r="I178" s="13">
        <f ca="1">IF(AND(orders_table[[#This Row],[LOADS ON BOARD]]="",orders_table[[#This Row],[MANUAL OVERWRITE]]=""),"",SUM(orders_table[[#This Row],[LOADS ON BOARD]],orders_table[[#This Row],[MANUAL OVERWRITE]]))</f>
        <v>0</v>
      </c>
      <c r="J178" s="30" t="str">
        <f ca="1">IF(OR(A178="CC",A178="Down",A178="Vaca",A178="Off",A178="Park"),"",IF(AND(F178=0,I178=0),"",-I178+F178))</f>
        <v/>
      </c>
      <c r="K178" s="13" t="str">
        <f ca="1">IF(OR(A178="CC",A178="Down",A178="Vaca",A178="Off",A178="Park"),"",IF(AND(F178=0,I178=0),"",IF(J178=0,"ALL COVERED",IF(J178&gt;0,"OPEN LOADS","OVER BOOKED"))))</f>
        <v/>
      </c>
    </row>
    <row r="179" spans="1:11" ht="18" hidden="1" customHeight="1" x14ac:dyDescent="0.2">
      <c r="A179" s="13">
        <f>Projects!$A178</f>
        <v>10388</v>
      </c>
      <c r="B179" s="13" t="str">
        <f>VLOOKUP($A179,projectList[],2,0)</f>
        <v>CENTER SAND</v>
      </c>
      <c r="C179" s="13" t="str">
        <f>VLOOKUP($A179,projectList[],3,0)</f>
        <v>HEYDEN SUPPLY - ZONE 3</v>
      </c>
      <c r="D179" s="13" t="str">
        <f>VLOOKUP($A179,projectList[],4,0)</f>
        <v>MASON SAND</v>
      </c>
      <c r="E179" s="40">
        <f>VLOOKUP($A179,projectList[],5,0)</f>
        <v>11.6</v>
      </c>
      <c r="F179" s="13" cm="1">
        <f t="array" aca="1" ref="F179" ca="1">INDEX(Projects!F:AJ,MATCH($A179,Projects!A:A,0),DAY(Generic!$B$1))</f>
        <v>0</v>
      </c>
      <c r="G179" s="13">
        <f ca="1">COUNTIF(Data!$J:$J,$A179)</f>
        <v>0</v>
      </c>
      <c r="H179" s="29"/>
      <c r="I179" s="13">
        <f ca="1">IF(AND(orders_table[[#This Row],[LOADS ON BOARD]]="",orders_table[[#This Row],[MANUAL OVERWRITE]]=""),"",SUM(orders_table[[#This Row],[LOADS ON BOARD]],orders_table[[#This Row],[MANUAL OVERWRITE]]))</f>
        <v>0</v>
      </c>
      <c r="J179" s="30" t="str">
        <f ca="1">IF(OR(A179="CC",A179="Down",A179="Vaca",A179="Off",A179="Park"),"",IF(AND(F179=0,I179=0),"",-I179+F179))</f>
        <v/>
      </c>
      <c r="K179" s="13" t="str">
        <f ca="1">IF(OR(A179="CC",A179="Down",A179="Vaca",A179="Off",A179="Park"),"",IF(AND(F179=0,I179=0),"",IF(J179=0,"ALL COVERED",IF(J179&gt;0,"OPEN LOADS","OVER BOOKED"))))</f>
        <v/>
      </c>
    </row>
    <row r="180" spans="1:11" ht="18" hidden="1" customHeight="1" x14ac:dyDescent="0.2">
      <c r="A180" s="13">
        <f>Projects!$A179</f>
        <v>10389</v>
      </c>
      <c r="B180" s="13" t="str">
        <f>VLOOKUP($A180,projectList[],2,0)</f>
        <v>CENTER SAND</v>
      </c>
      <c r="C180" s="13" t="str">
        <f>VLOOKUP($A180,projectList[],3,0)</f>
        <v>HEYDEN SUPPLY - ZONE 4</v>
      </c>
      <c r="D180" s="13" t="str">
        <f>VLOOKUP($A180,projectList[],4,0)</f>
        <v>MASON SAND</v>
      </c>
      <c r="E180" s="40">
        <f>VLOOKUP($A180,projectList[],5,0)</f>
        <v>14.58</v>
      </c>
      <c r="F180" s="13" cm="1">
        <f t="array" aca="1" ref="F180" ca="1">INDEX(Projects!F:AJ,MATCH($A180,Projects!A:A,0),DAY(Generic!$B$1))</f>
        <v>0</v>
      </c>
      <c r="G180" s="13">
        <f ca="1">COUNTIF(Data!$J:$J,$A180)</f>
        <v>0</v>
      </c>
      <c r="H180" s="29"/>
      <c r="I180" s="13">
        <f ca="1">IF(AND(orders_table[[#This Row],[LOADS ON BOARD]]="",orders_table[[#This Row],[MANUAL OVERWRITE]]=""),"",SUM(orders_table[[#This Row],[LOADS ON BOARD]],orders_table[[#This Row],[MANUAL OVERWRITE]]))</f>
        <v>0</v>
      </c>
      <c r="J180" s="30" t="str">
        <f ca="1">IF(OR(A180="CC",A180="Down",A180="Vaca",A180="Off",A180="Park"),"",IF(AND(F180=0,I180=0),"",-I180+F180))</f>
        <v/>
      </c>
      <c r="K180" s="13" t="str">
        <f ca="1">IF(OR(A180="CC",A180="Down",A180="Vaca",A180="Off",A180="Park"),"",IF(AND(F180=0,I180=0),"",IF(J180=0,"ALL COVERED",IF(J180&gt;0,"OPEN LOADS","OVER BOOKED"))))</f>
        <v/>
      </c>
    </row>
    <row r="181" spans="1:11" ht="18" hidden="1" customHeight="1" x14ac:dyDescent="0.2">
      <c r="A181" s="13">
        <f>Projects!$A180</f>
        <v>10449</v>
      </c>
      <c r="B181" s="13" t="str">
        <f>VLOOKUP($A181,projectList[],2,0)</f>
        <v>JAHNA - GREENBAY</v>
      </c>
      <c r="C181" s="13" t="str">
        <f>VLOOKUP($A181,projectList[],3,0)</f>
        <v>HOME OWNERS CHOICE</v>
      </c>
      <c r="D181" s="13" t="str">
        <f>VLOOKUP($A181,projectList[],4,0)</f>
        <v>MASON SAND</v>
      </c>
      <c r="E181" s="40">
        <f>VLOOKUP($A181,projectList[],5,0)</f>
        <v>16</v>
      </c>
      <c r="F181" s="13" cm="1">
        <f t="array" aca="1" ref="F181" ca="1">INDEX(Projects!F:AJ,MATCH($A181,Projects!A:A,0),DAY(Generic!$B$1))</f>
        <v>0</v>
      </c>
      <c r="G181" s="13">
        <f ca="1">COUNTIF(Data!$J:$J,$A181)</f>
        <v>0</v>
      </c>
      <c r="H181" s="29"/>
      <c r="I181" s="13">
        <f ca="1">IF(AND(orders_table[[#This Row],[LOADS ON BOARD]]="",orders_table[[#This Row],[MANUAL OVERWRITE]]=""),"",SUM(orders_table[[#This Row],[LOADS ON BOARD]],orders_table[[#This Row],[MANUAL OVERWRITE]]))</f>
        <v>0</v>
      </c>
      <c r="J181" s="30" t="str">
        <f ca="1">IF(OR(A181="CC",A181="Down",A181="Vaca",A181="Off",A181="Park"),"",IF(AND(F181=0,I181=0),"",-I181+F181))</f>
        <v/>
      </c>
      <c r="K181" s="13" t="str">
        <f ca="1">IF(OR(A181="CC",A181="Down",A181="Vaca",A181="Off",A181="Park"),"",IF(AND(F181=0,I181=0),"",IF(J181=0,"ALL COVERED",IF(J181&gt;0,"OPEN LOADS","OVER BOOKED"))))</f>
        <v/>
      </c>
    </row>
    <row r="182" spans="1:11" ht="18" hidden="1" customHeight="1" x14ac:dyDescent="0.2">
      <c r="A182" s="13">
        <f>Projects!$A181</f>
        <v>10379</v>
      </c>
      <c r="B182" s="13" t="str">
        <f>VLOOKUP($A182,projectList[],2,0)</f>
        <v>CENTER SAND</v>
      </c>
      <c r="C182" s="13" t="str">
        <f>VLOOKUP($A182,projectList[],3,0)</f>
        <v>HOME OWNERS CHOICE</v>
      </c>
      <c r="D182" s="13" t="str">
        <f>VLOOKUP($A182,projectList[],4,0)</f>
        <v>STUCCO SAND</v>
      </c>
      <c r="E182" s="40">
        <f>VLOOKUP($A182,projectList[],5,0)</f>
        <v>16</v>
      </c>
      <c r="F182" s="13" cm="1">
        <f t="array" aca="1" ref="F182" ca="1">INDEX(Projects!F:AJ,MATCH($A182,Projects!A:A,0),DAY(Generic!$B$1))</f>
        <v>0</v>
      </c>
      <c r="G182" s="13">
        <f ca="1">COUNTIF(Data!$J:$J,$A182)</f>
        <v>0</v>
      </c>
      <c r="H182" s="29"/>
      <c r="I182" s="13">
        <f ca="1">IF(AND(orders_table[[#This Row],[LOADS ON BOARD]]="",orders_table[[#This Row],[MANUAL OVERWRITE]]=""),"",SUM(orders_table[[#This Row],[LOADS ON BOARD]],orders_table[[#This Row],[MANUAL OVERWRITE]]))</f>
        <v>0</v>
      </c>
      <c r="J182" s="30" t="str">
        <f ca="1">IF(OR(A182="CC",A182="Down",A182="Vaca",A182="Off",A182="Park"),"",IF(AND(F182=0,I182=0),"",-I182+F182))</f>
        <v/>
      </c>
      <c r="K182" s="13" t="str">
        <f ca="1">IF(OR(A182="CC",A182="Down",A182="Vaca",A182="Off",A182="Park"),"",IF(AND(F182=0,I182=0),"",IF(J182=0,"ALL COVERED",IF(J182&gt;0,"OPEN LOADS","OVER BOOKED"))))</f>
        <v/>
      </c>
    </row>
    <row r="183" spans="1:11" ht="18" hidden="1" customHeight="1" x14ac:dyDescent="0.2">
      <c r="A183" s="13">
        <f>Projects!$A182</f>
        <v>10403</v>
      </c>
      <c r="B183" s="13" t="str">
        <f>VLOOKUP($A183,projectList[],2,0)</f>
        <v>CENTER SAND</v>
      </c>
      <c r="C183" s="13" t="str">
        <f>VLOOKUP($A183,projectList[],3,0)</f>
        <v>HOME OWNERS CHOICE - ZONE 1</v>
      </c>
      <c r="D183" s="13" t="str">
        <f>VLOOKUP($A183,projectList[],4,0)</f>
        <v>STUCCO SAND</v>
      </c>
      <c r="E183" s="40">
        <f>VLOOKUP($A183,projectList[],5,0)</f>
        <v>6.5</v>
      </c>
      <c r="F183" s="13" cm="1">
        <f t="array" aca="1" ref="F183" ca="1">INDEX(Projects!F:AJ,MATCH($A183,Projects!A:A,0),DAY(Generic!$B$1))</f>
        <v>0</v>
      </c>
      <c r="G183" s="13">
        <f ca="1">COUNTIF(Data!$J:$J,$A183)</f>
        <v>0</v>
      </c>
      <c r="H183" s="29"/>
      <c r="I183" s="13">
        <f ca="1">IF(AND(orders_table[[#This Row],[LOADS ON BOARD]]="",orders_table[[#This Row],[MANUAL OVERWRITE]]=""),"",SUM(orders_table[[#This Row],[LOADS ON BOARD]],orders_table[[#This Row],[MANUAL OVERWRITE]]))</f>
        <v>0</v>
      </c>
      <c r="J183" s="30" t="str">
        <f ca="1">IF(OR(A183="CC",A183="Down",A183="Vaca",A183="Off",A183="Park"),"",IF(AND(F183=0,I183=0),"",-I183+F183))</f>
        <v/>
      </c>
      <c r="K183" s="13" t="str">
        <f ca="1">IF(OR(A183="CC",A183="Down",A183="Vaca",A183="Off",A183="Park"),"",IF(AND(F183=0,I183=0),"",IF(J183=0,"ALL COVERED",IF(J183&gt;0,"OPEN LOADS","OVER BOOKED"))))</f>
        <v/>
      </c>
    </row>
    <row r="184" spans="1:11" ht="18" hidden="1" customHeight="1" x14ac:dyDescent="0.2">
      <c r="A184" s="13">
        <f>Projects!$A183</f>
        <v>10404</v>
      </c>
      <c r="B184" s="13" t="str">
        <f>VLOOKUP($A184,projectList[],2,0)</f>
        <v>CENTER SAND</v>
      </c>
      <c r="C184" s="13" t="str">
        <f>VLOOKUP($A184,projectList[],3,0)</f>
        <v>HOME OWNERS CHOICE - ZONE 2</v>
      </c>
      <c r="D184" s="13" t="str">
        <f>VLOOKUP($A184,projectList[],4,0)</f>
        <v>STUCCO SAND</v>
      </c>
      <c r="E184" s="40">
        <f>VLOOKUP($A184,projectList[],5,0)</f>
        <v>8.75</v>
      </c>
      <c r="F184" s="13" cm="1">
        <f t="array" aca="1" ref="F184" ca="1">INDEX(Projects!F:AJ,MATCH($A184,Projects!A:A,0),DAY(Generic!$B$1))</f>
        <v>0</v>
      </c>
      <c r="G184" s="13">
        <f ca="1">COUNTIF(Data!$J:$J,$A184)</f>
        <v>0</v>
      </c>
      <c r="H184" s="29"/>
      <c r="I184" s="13">
        <f ca="1">IF(AND(orders_table[[#This Row],[LOADS ON BOARD]]="",orders_table[[#This Row],[MANUAL OVERWRITE]]=""),"",SUM(orders_table[[#This Row],[LOADS ON BOARD]],orders_table[[#This Row],[MANUAL OVERWRITE]]))</f>
        <v>0</v>
      </c>
      <c r="J184" s="30" t="str">
        <f ca="1">IF(OR(A184="CC",A184="Down",A184="Vaca",A184="Off",A184="Park"),"",IF(AND(F184=0,I184=0),"",-I184+F184))</f>
        <v/>
      </c>
      <c r="K184" s="13" t="str">
        <f ca="1">IF(OR(A184="CC",A184="Down",A184="Vaca",A184="Off",A184="Park"),"",IF(AND(F184=0,I184=0),"",IF(J184=0,"ALL COVERED",IF(J184&gt;0,"OPEN LOADS","OVER BOOKED"))))</f>
        <v/>
      </c>
    </row>
    <row r="185" spans="1:11" ht="18" hidden="1" customHeight="1" x14ac:dyDescent="0.2">
      <c r="A185" s="13">
        <f>Projects!$A184</f>
        <v>10405</v>
      </c>
      <c r="B185" s="13" t="str">
        <f>VLOOKUP($A185,projectList[],2,0)</f>
        <v>CENTER SAND</v>
      </c>
      <c r="C185" s="13" t="str">
        <f>VLOOKUP($A185,projectList[],3,0)</f>
        <v>HOME OWNERS CHOICE - ZONE 3</v>
      </c>
      <c r="D185" s="13" t="str">
        <f>VLOOKUP($A185,projectList[],4,0)</f>
        <v>STUCCO SAND</v>
      </c>
      <c r="E185" s="40">
        <f>VLOOKUP($A185,projectList[],5,0)</f>
        <v>11.6</v>
      </c>
      <c r="F185" s="13" cm="1">
        <f t="array" aca="1" ref="F185" ca="1">INDEX(Projects!F:AJ,MATCH($A185,Projects!A:A,0),DAY(Generic!$B$1))</f>
        <v>0</v>
      </c>
      <c r="G185" s="13">
        <f ca="1">COUNTIF(Data!$J:$J,$A185)</f>
        <v>0</v>
      </c>
      <c r="H185" s="29"/>
      <c r="I185" s="13">
        <f ca="1">IF(AND(orders_table[[#This Row],[LOADS ON BOARD]]="",orders_table[[#This Row],[MANUAL OVERWRITE]]=""),"",SUM(orders_table[[#This Row],[LOADS ON BOARD]],orders_table[[#This Row],[MANUAL OVERWRITE]]))</f>
        <v>0</v>
      </c>
      <c r="J185" s="30" t="str">
        <f ca="1">IF(OR(A185="CC",A185="Down",A185="Vaca",A185="Off",A185="Park"),"",IF(AND(F185=0,I185=0),"",-I185+F185))</f>
        <v/>
      </c>
      <c r="K185" s="13" t="str">
        <f ca="1">IF(OR(A185="CC",A185="Down",A185="Vaca",A185="Off",A185="Park"),"",IF(AND(F185=0,I185=0),"",IF(J185=0,"ALL COVERED",IF(J185&gt;0,"OPEN LOADS","OVER BOOKED"))))</f>
        <v/>
      </c>
    </row>
    <row r="186" spans="1:11" ht="18" hidden="1" customHeight="1" x14ac:dyDescent="0.2">
      <c r="A186" s="13">
        <f>Projects!$A185</f>
        <v>10406</v>
      </c>
      <c r="B186" s="13" t="str">
        <f>VLOOKUP($A186,projectList[],2,0)</f>
        <v>CENTER SAND</v>
      </c>
      <c r="C186" s="13" t="str">
        <f>VLOOKUP($A186,projectList[],3,0)</f>
        <v>HOME OWNERS CHOICE - ZONE 4</v>
      </c>
      <c r="D186" s="13" t="str">
        <f>VLOOKUP($A186,projectList[],4,0)</f>
        <v>STUCCO SAND</v>
      </c>
      <c r="E186" s="40">
        <f>VLOOKUP($A186,projectList[],5,0)</f>
        <v>14.58</v>
      </c>
      <c r="F186" s="13" cm="1">
        <f t="array" aca="1" ref="F186" ca="1">INDEX(Projects!F:AJ,MATCH($A186,Projects!A:A,0),DAY(Generic!$B$1))</f>
        <v>0</v>
      </c>
      <c r="G186" s="13">
        <f ca="1">COUNTIF(Data!$J:$J,$A186)</f>
        <v>0</v>
      </c>
      <c r="H186" s="29"/>
      <c r="I186" s="13">
        <f ca="1">IF(AND(orders_table[[#This Row],[LOADS ON BOARD]]="",orders_table[[#This Row],[MANUAL OVERWRITE]]=""),"",SUM(orders_table[[#This Row],[LOADS ON BOARD]],orders_table[[#This Row],[MANUAL OVERWRITE]]))</f>
        <v>0</v>
      </c>
      <c r="J186" s="30" t="str">
        <f ca="1">IF(OR(A186="CC",A186="Down",A186="Vaca",A186="Off",A186="Park"),"",IF(AND(F186=0,I186=0),"",-I186+F186))</f>
        <v/>
      </c>
      <c r="K186" s="13" t="str">
        <f ca="1">IF(OR(A186="CC",A186="Down",A186="Vaca",A186="Off",A186="Park"),"",IF(AND(F186=0,I186=0),"",IF(J186=0,"ALL COVERED",IF(J186&gt;0,"OPEN LOADS","OVER BOOKED"))))</f>
        <v/>
      </c>
    </row>
    <row r="187" spans="1:11" ht="18" hidden="1" customHeight="1" x14ac:dyDescent="0.2">
      <c r="A187" s="13">
        <f>Projects!$A186</f>
        <v>10438</v>
      </c>
      <c r="B187" s="13" t="str">
        <f>VLOOKUP($A187,projectList[],2,0)</f>
        <v>CENTER SAND</v>
      </c>
      <c r="C187" s="13" t="str">
        <f>VLOOKUP($A187,projectList[],3,0)</f>
        <v>HOME OWNERS CHOICE - ZONE 5</v>
      </c>
      <c r="D187" s="13" t="str">
        <f>VLOOKUP($A187,projectList[],4,0)</f>
        <v>STUCCO SAND</v>
      </c>
      <c r="E187" s="40">
        <f>VLOOKUP($A187,projectList[],5,0)</f>
        <v>18.559999999999999</v>
      </c>
      <c r="F187" s="13" cm="1">
        <f t="array" aca="1" ref="F187" ca="1">INDEX(Projects!F:AJ,MATCH($A187,Projects!A:A,0),DAY(Generic!$B$1))</f>
        <v>0</v>
      </c>
      <c r="G187" s="13">
        <f ca="1">COUNTIF(Data!$J:$J,$A187)</f>
        <v>0</v>
      </c>
      <c r="H187" s="29"/>
      <c r="I187" s="13">
        <f ca="1">IF(AND(orders_table[[#This Row],[LOADS ON BOARD]]="",orders_table[[#This Row],[MANUAL OVERWRITE]]=""),"",SUM(orders_table[[#This Row],[LOADS ON BOARD]],orders_table[[#This Row],[MANUAL OVERWRITE]]))</f>
        <v>0</v>
      </c>
      <c r="J187" s="30" t="str">
        <f ca="1">IF(OR(A187="CC",A187="Down",A187="Vaca",A187="Off",A187="Park"),"",IF(AND(F187=0,I187=0),"",-I187+F187))</f>
        <v/>
      </c>
      <c r="K187" s="13" t="str">
        <f ca="1">IF(OR(A187="CC",A187="Down",A187="Vaca",A187="Off",A187="Park"),"",IF(AND(F187=0,I187=0),"",IF(J187=0,"ALL COVERED",IF(J187&gt;0,"OPEN LOADS","OVER BOOKED"))))</f>
        <v/>
      </c>
    </row>
    <row r="188" spans="1:11" ht="18" hidden="1" customHeight="1" x14ac:dyDescent="0.2">
      <c r="A188" s="13">
        <f>Projects!$A187</f>
        <v>10445</v>
      </c>
      <c r="B188" s="13" t="str">
        <f>VLOOKUP($A188,projectList[],2,0)</f>
        <v>MELBOURNE TERMINAL</v>
      </c>
      <c r="C188" s="13" t="str">
        <f>VLOOKUP($A188,projectList[],3,0)</f>
        <v>INDUSTRIAL LN RMC</v>
      </c>
      <c r="D188" s="13" t="str">
        <f>VLOOKUP($A188,projectList[],4,0)</f>
        <v>#57 DOT ROCK</v>
      </c>
      <c r="E188" s="40">
        <f>VLOOKUP($A188,projectList[],5,0)</f>
        <v>28</v>
      </c>
      <c r="F188" s="13" cm="1">
        <f t="array" aca="1" ref="F188" ca="1">INDEX(Projects!F:AJ,MATCH($A188,Projects!A:A,0),DAY(Generic!$B$1))</f>
        <v>0</v>
      </c>
      <c r="G188" s="13">
        <f ca="1">COUNTIF(Data!$J:$J,$A188)</f>
        <v>0</v>
      </c>
      <c r="H188" s="29"/>
      <c r="I188" s="13">
        <f ca="1">IF(AND(orders_table[[#This Row],[LOADS ON BOARD]]="",orders_table[[#This Row],[MANUAL OVERWRITE]]=""),"",SUM(orders_table[[#This Row],[LOADS ON BOARD]],orders_table[[#This Row],[MANUAL OVERWRITE]]))</f>
        <v>0</v>
      </c>
      <c r="J188" s="30" t="str">
        <f ca="1">IF(OR(A188="CC",A188="Down",A188="Vaca",A188="Off",A188="Park"),"",IF(AND(F188=0,I188=0),"",-I188+F188))</f>
        <v/>
      </c>
      <c r="K188" s="13" t="str">
        <f ca="1">IF(OR(A188="CC",A188="Down",A188="Vaca",A188="Off",A188="Park"),"",IF(AND(F188=0,I188=0),"",IF(J188=0,"ALL COVERED",IF(J188&gt;0,"OPEN LOADS","OVER BOOKED"))))</f>
        <v/>
      </c>
    </row>
    <row r="189" spans="1:11" ht="18" hidden="1" customHeight="1" x14ac:dyDescent="0.2">
      <c r="A189" s="13">
        <f>Projects!$A188</f>
        <v>10435</v>
      </c>
      <c r="B189" s="13" t="str">
        <f>VLOOKUP($A189,projectList[],2,0)</f>
        <v>VULCAN - AUBURNDALE</v>
      </c>
      <c r="C189" s="13" t="str">
        <f>VLOOKUP($A189,projectList[],3,0)</f>
        <v>INDUSTRIAL LN RMC</v>
      </c>
      <c r="D189" s="13" t="str">
        <f>VLOOKUP($A189,projectList[],4,0)</f>
        <v>#57 DOT ROCK</v>
      </c>
      <c r="E189" s="40">
        <f>VLOOKUP($A189,projectList[],5,0)</f>
        <v>7.79</v>
      </c>
      <c r="F189" s="13" cm="1">
        <f t="array" aca="1" ref="F189" ca="1">INDEX(Projects!F:AJ,MATCH($A189,Projects!A:A,0),DAY(Generic!$B$1))</f>
        <v>0</v>
      </c>
      <c r="G189" s="13">
        <f ca="1">COUNTIF(Data!$J:$J,$A189)</f>
        <v>0</v>
      </c>
      <c r="H189" s="29"/>
      <c r="I189" s="13">
        <f ca="1">IF(AND(orders_table[[#This Row],[LOADS ON BOARD]]="",orders_table[[#This Row],[MANUAL OVERWRITE]]=""),"",SUM(orders_table[[#This Row],[LOADS ON BOARD]],orders_table[[#This Row],[MANUAL OVERWRITE]]))</f>
        <v>0</v>
      </c>
      <c r="J189" s="30" t="str">
        <f ca="1">IF(OR(A189="CC",A189="Down",A189="Vaca",A189="Off",A189="Park"),"",IF(AND(F189=0,I189=0),"",-I189+F189))</f>
        <v/>
      </c>
      <c r="K189" s="13" t="str">
        <f ca="1">IF(OR(A189="CC",A189="Down",A189="Vaca",A189="Off",A189="Park"),"",IF(AND(F189=0,I189=0),"",IF(J189=0,"ALL COVERED",IF(J189&gt;0,"OPEN LOADS","OVER BOOKED"))))</f>
        <v/>
      </c>
    </row>
    <row r="190" spans="1:11" ht="18" hidden="1" customHeight="1" x14ac:dyDescent="0.2">
      <c r="A190" s="13">
        <f>Projects!$A189</f>
        <v>10109</v>
      </c>
      <c r="B190" s="13" t="str">
        <f>VLOOKUP($A190,projectList[],2,0)</f>
        <v>VULCAN - TAMPA</v>
      </c>
      <c r="C190" s="13" t="str">
        <f>VLOOKUP($A190,projectList[],3,0)</f>
        <v>INDUSTRIAL LN RMC</v>
      </c>
      <c r="D190" s="13" t="str">
        <f>VLOOKUP($A190,projectList[],4,0)</f>
        <v>#57 DOT ROCK</v>
      </c>
      <c r="E190" s="40">
        <f>VLOOKUP($A190,projectList[],5,0)</f>
        <v>5</v>
      </c>
      <c r="F190" s="13" cm="1">
        <f t="array" aca="1" ref="F190" ca="1">INDEX(Projects!F:AJ,MATCH($A190,Projects!A:A,0),DAY(Generic!$B$1))</f>
        <v>0</v>
      </c>
      <c r="G190" s="13">
        <f ca="1">COUNTIF(Data!$J:$J,$A190)</f>
        <v>0</v>
      </c>
      <c r="H190" s="29"/>
      <c r="I190" s="13">
        <f ca="1">IF(AND(orders_table[[#This Row],[LOADS ON BOARD]]="",orders_table[[#This Row],[MANUAL OVERWRITE]]=""),"",SUM(orders_table[[#This Row],[LOADS ON BOARD]],orders_table[[#This Row],[MANUAL OVERWRITE]]))</f>
        <v>0</v>
      </c>
      <c r="J190" s="30" t="str">
        <f ca="1">IF(OR(A190="CC",A190="Down",A190="Vaca",A190="Off",A190="Park"),"",IF(AND(F190=0,I190=0),"",-I190+F190))</f>
        <v/>
      </c>
      <c r="K190" s="13" t="str">
        <f ca="1">IF(OR(A190="CC",A190="Down",A190="Vaca",A190="Off",A190="Park"),"",IF(AND(F190=0,I190=0),"",IF(J190=0,"ALL COVERED",IF(J190&gt;0,"OPEN LOADS","OVER BOOKED"))))</f>
        <v/>
      </c>
    </row>
    <row r="191" spans="1:11" ht="18" hidden="1" customHeight="1" x14ac:dyDescent="0.2">
      <c r="A191" s="13">
        <f>Projects!$A190</f>
        <v>10113</v>
      </c>
      <c r="B191" s="13" t="str">
        <f>VLOOKUP($A191,projectList[],2,0)</f>
        <v>MID COAST AGGREGATES</v>
      </c>
      <c r="C191" s="13" t="str">
        <f>VLOOKUP($A191,projectList[],3,0)</f>
        <v>INDUSTRIAL LN RMC</v>
      </c>
      <c r="D191" s="13" t="str">
        <f>VLOOKUP($A191,projectList[],4,0)</f>
        <v>#57 DOT ROCK</v>
      </c>
      <c r="E191" s="40">
        <f>VLOOKUP($A191,projectList[],5,0)</f>
        <v>9.75</v>
      </c>
      <c r="F191" s="13" cm="1">
        <f t="array" aca="1" ref="F191" ca="1">INDEX(Projects!F:AJ,MATCH($A191,Projects!A:A,0),DAY(Generic!$B$1))</f>
        <v>0</v>
      </c>
      <c r="G191" s="13">
        <f ca="1">COUNTIF(Data!$J:$J,$A191)</f>
        <v>0</v>
      </c>
      <c r="H191" s="29"/>
      <c r="I191" s="13">
        <f ca="1">IF(AND(orders_table[[#This Row],[LOADS ON BOARD]]="",orders_table[[#This Row],[MANUAL OVERWRITE]]=""),"",SUM(orders_table[[#This Row],[LOADS ON BOARD]],orders_table[[#This Row],[MANUAL OVERWRITE]]))</f>
        <v>0</v>
      </c>
      <c r="J191" s="30" t="str">
        <f ca="1">IF(OR(A191="CC",A191="Down",A191="Vaca",A191="Off",A191="Park"),"",IF(AND(F191=0,I191=0),"",-I191+F191))</f>
        <v/>
      </c>
      <c r="K191" s="13" t="str">
        <f ca="1">IF(OR(A191="CC",A191="Down",A191="Vaca",A191="Off",A191="Park"),"",IF(AND(F191=0,I191=0),"",IF(J191=0,"ALL COVERED",IF(J191&gt;0,"OPEN LOADS","OVER BOOKED"))))</f>
        <v/>
      </c>
    </row>
    <row r="192" spans="1:11" ht="18" hidden="1" customHeight="1" x14ac:dyDescent="0.2">
      <c r="A192" s="13">
        <f>Projects!$A191</f>
        <v>10108</v>
      </c>
      <c r="B192" s="13" t="str">
        <f>VLOOKUP($A192,projectList[],2,0)</f>
        <v>CY - TAMPA</v>
      </c>
      <c r="C192" s="13" t="str">
        <f>VLOOKUP($A192,projectList[],3,0)</f>
        <v>INDUSTRIAL LN RMC</v>
      </c>
      <c r="D192" s="13" t="str">
        <f>VLOOKUP($A192,projectList[],4,0)</f>
        <v>#57 DOT ROCK</v>
      </c>
      <c r="E192" s="40">
        <f>VLOOKUP($A192,projectList[],5,0)</f>
        <v>3</v>
      </c>
      <c r="F192" s="13" cm="1">
        <f t="array" aca="1" ref="F192" ca="1">INDEX(Projects!F:AJ,MATCH($A192,Projects!A:A,0),DAY(Generic!$B$1))</f>
        <v>0</v>
      </c>
      <c r="G192" s="13">
        <f ca="1">COUNTIF(Data!$J:$J,$A192)</f>
        <v>0</v>
      </c>
      <c r="H192" s="29"/>
      <c r="I192" s="13">
        <f ca="1">IF(AND(orders_table[[#This Row],[LOADS ON BOARD]]="",orders_table[[#This Row],[MANUAL OVERWRITE]]=""),"",SUM(orders_table[[#This Row],[LOADS ON BOARD]],orders_table[[#This Row],[MANUAL OVERWRITE]]))</f>
        <v>0</v>
      </c>
      <c r="J192" s="30" t="str">
        <f ca="1">IF(OR(A192="CC",A192="Down",A192="Vaca",A192="Off",A192="Park"),"",IF(AND(F192=0,I192=0),"",-I192+F192))</f>
        <v/>
      </c>
      <c r="K192" s="13" t="str">
        <f ca="1">IF(OR(A192="CC",A192="Down",A192="Vaca",A192="Off",A192="Park"),"",IF(AND(F192=0,I192=0),"",IF(J192=0,"ALL COVERED",IF(J192&gt;0,"OPEN LOADS","OVER BOOKED"))))</f>
        <v/>
      </c>
    </row>
    <row r="193" spans="1:11" ht="18" hidden="1" customHeight="1" x14ac:dyDescent="0.2">
      <c r="A193" s="13">
        <f>Projects!$A192</f>
        <v>10112</v>
      </c>
      <c r="B193" s="13" t="str">
        <f>VLOOKUP($A193,projectList[],2,0)</f>
        <v>VULCAN - TAMPA</v>
      </c>
      <c r="C193" s="13" t="str">
        <f>VLOOKUP($A193,projectList[],3,0)</f>
        <v>INDUSTRIAL LN RMC</v>
      </c>
      <c r="D193" s="13" t="str">
        <f>VLOOKUP($A193,projectList[],4,0)</f>
        <v>#89 DOT ROCK</v>
      </c>
      <c r="E193" s="40">
        <f>VLOOKUP($A193,projectList[],5,0)</f>
        <v>5</v>
      </c>
      <c r="F193" s="13" cm="1">
        <f t="array" aca="1" ref="F193" ca="1">INDEX(Projects!F:AJ,MATCH($A193,Projects!A:A,0),DAY(Generic!$B$1))</f>
        <v>0</v>
      </c>
      <c r="G193" s="13">
        <f ca="1">COUNTIF(Data!$J:$J,$A193)</f>
        <v>0</v>
      </c>
      <c r="H193" s="29"/>
      <c r="I193" s="13">
        <f ca="1">IF(AND(orders_table[[#This Row],[LOADS ON BOARD]]="",orders_table[[#This Row],[MANUAL OVERWRITE]]=""),"",SUM(orders_table[[#This Row],[LOADS ON BOARD]],orders_table[[#This Row],[MANUAL OVERWRITE]]))</f>
        <v>0</v>
      </c>
      <c r="J193" s="30" t="str">
        <f ca="1">IF(OR(A193="CC",A193="Down",A193="Vaca",A193="Off",A193="Park"),"",IF(AND(F193=0,I193=0),"",-I193+F193))</f>
        <v/>
      </c>
      <c r="K193" s="13" t="str">
        <f ca="1">IF(OR(A193="CC",A193="Down",A193="Vaca",A193="Off",A193="Park"),"",IF(AND(F193=0,I193=0),"",IF(J193=0,"ALL COVERED",IF(J193&gt;0,"OPEN LOADS","OVER BOOKED"))))</f>
        <v/>
      </c>
    </row>
    <row r="194" spans="1:11" ht="18" hidden="1" customHeight="1" x14ac:dyDescent="0.2">
      <c r="A194" s="13">
        <f>Projects!$A193</f>
        <v>10114</v>
      </c>
      <c r="B194" s="13" t="str">
        <f>VLOOKUP($A194,projectList[],2,0)</f>
        <v>MID COAST AGGREGATES</v>
      </c>
      <c r="C194" s="13" t="str">
        <f>VLOOKUP($A194,projectList[],3,0)</f>
        <v>INDUSTRIAL LN RMC</v>
      </c>
      <c r="D194" s="13" t="str">
        <f>VLOOKUP($A194,projectList[],4,0)</f>
        <v>#89 DOT ROCK</v>
      </c>
      <c r="E194" s="40">
        <f>VLOOKUP($A194,projectList[],5,0)</f>
        <v>9.75</v>
      </c>
      <c r="F194" s="13" cm="1">
        <f t="array" aca="1" ref="F194" ca="1">INDEX(Projects!F:AJ,MATCH($A194,Projects!A:A,0),DAY(Generic!$B$1))</f>
        <v>0</v>
      </c>
      <c r="G194" s="13">
        <f ca="1">COUNTIF(Data!$J:$J,$A194)</f>
        <v>0</v>
      </c>
      <c r="H194" s="29"/>
      <c r="I194" s="13">
        <f ca="1">IF(AND(orders_table[[#This Row],[LOADS ON BOARD]]="",orders_table[[#This Row],[MANUAL OVERWRITE]]=""),"",SUM(orders_table[[#This Row],[LOADS ON BOARD]],orders_table[[#This Row],[MANUAL OVERWRITE]]))</f>
        <v>0</v>
      </c>
      <c r="J194" s="30" t="str">
        <f ca="1">IF(OR(A194="CC",A194="Down",A194="Vaca",A194="Off",A194="Park"),"",IF(AND(F194=0,I194=0),"",-I194+F194))</f>
        <v/>
      </c>
      <c r="K194" s="13" t="str">
        <f ca="1">IF(OR(A194="CC",A194="Down",A194="Vaca",A194="Off",A194="Park"),"",IF(AND(F194=0,I194=0),"",IF(J194=0,"ALL COVERED",IF(J194&gt;0,"OPEN LOADS","OVER BOOKED"))))</f>
        <v/>
      </c>
    </row>
    <row r="195" spans="1:11" ht="18" hidden="1" customHeight="1" x14ac:dyDescent="0.2">
      <c r="A195" s="13">
        <f>Projects!$A194</f>
        <v>10423</v>
      </c>
      <c r="B195" s="13" t="str">
        <f>VLOOKUP($A195,projectList[],2,0)</f>
        <v>MELBOURNE TERMINAL</v>
      </c>
      <c r="C195" s="13" t="str">
        <f>VLOOKUP($A195,projectList[],3,0)</f>
        <v>INDUSTRIAL LN RMC</v>
      </c>
      <c r="D195" s="13" t="str">
        <f>VLOOKUP($A195,projectList[],4,0)</f>
        <v>#89 DOT ROCK</v>
      </c>
      <c r="E195" s="40">
        <f>VLOOKUP($A195,projectList[],5,0)</f>
        <v>28</v>
      </c>
      <c r="F195" s="13" cm="1">
        <f t="array" aca="1" ref="F195" ca="1">INDEX(Projects!F:AJ,MATCH($A195,Projects!A:A,0),DAY(Generic!$B$1))</f>
        <v>0</v>
      </c>
      <c r="G195" s="13">
        <f ca="1">COUNTIF(Data!$J:$J,$A195)</f>
        <v>0</v>
      </c>
      <c r="H195" s="29"/>
      <c r="I195" s="13">
        <f ca="1">IF(AND(orders_table[[#This Row],[LOADS ON BOARD]]="",orders_table[[#This Row],[MANUAL OVERWRITE]]=""),"",SUM(orders_table[[#This Row],[LOADS ON BOARD]],orders_table[[#This Row],[MANUAL OVERWRITE]]))</f>
        <v>0</v>
      </c>
      <c r="J195" s="30" t="str">
        <f ca="1">IF(OR(A195="CC",A195="Down",A195="Vaca",A195="Off",A195="Park"),"",IF(AND(F195=0,I195=0),"",-I195+F195))</f>
        <v/>
      </c>
      <c r="K195" s="13" t="str">
        <f ca="1">IF(OR(A195="CC",A195="Down",A195="Vaca",A195="Off",A195="Park"),"",IF(AND(F195=0,I195=0),"",IF(J195=0,"ALL COVERED",IF(J195&gt;0,"OPEN LOADS","OVER BOOKED"))))</f>
        <v/>
      </c>
    </row>
    <row r="196" spans="1:11" ht="18" hidden="1" customHeight="1" x14ac:dyDescent="0.2">
      <c r="A196" s="13">
        <f>Projects!$A195</f>
        <v>10431</v>
      </c>
      <c r="B196" s="13" t="str">
        <f>VLOOKUP($A196,projectList[],2,0)</f>
        <v>PENNSUCO TERMINAL</v>
      </c>
      <c r="C196" s="13" t="str">
        <f>VLOOKUP($A196,projectList[],3,0)</f>
        <v>INDUSTRIAL LN RMC</v>
      </c>
      <c r="D196" s="13" t="str">
        <f>VLOOKUP($A196,projectList[],4,0)</f>
        <v>#89 DOT ROCK</v>
      </c>
      <c r="E196" s="40">
        <f>VLOOKUP($A196,projectList[],5,0)</f>
        <v>23.5</v>
      </c>
      <c r="F196" s="13" cm="1">
        <f t="array" aca="1" ref="F196" ca="1">INDEX(Projects!F:AJ,MATCH($A196,Projects!A:A,0),DAY(Generic!$B$1))</f>
        <v>0</v>
      </c>
      <c r="G196" s="13">
        <f ca="1">COUNTIF(Data!$J:$J,$A196)</f>
        <v>0</v>
      </c>
      <c r="H196" s="29"/>
      <c r="I196" s="13">
        <f ca="1">IF(AND(orders_table[[#This Row],[LOADS ON BOARD]]="",orders_table[[#This Row],[MANUAL OVERWRITE]]=""),"",SUM(orders_table[[#This Row],[LOADS ON BOARD]],orders_table[[#This Row],[MANUAL OVERWRITE]]))</f>
        <v>0</v>
      </c>
      <c r="J196" s="30" t="str">
        <f ca="1">IF(OR(A196="CC",A196="Down",A196="Vaca",A196="Off",A196="Park"),"",IF(AND(F196=0,I196=0),"",-I196+F196))</f>
        <v/>
      </c>
      <c r="K196" s="13" t="str">
        <f ca="1">IF(OR(A196="CC",A196="Down",A196="Vaca",A196="Off",A196="Park"),"",IF(AND(F196=0,I196=0),"",IF(J196=0,"ALL COVERED",IF(J196&gt;0,"OPEN LOADS","OVER BOOKED"))))</f>
        <v/>
      </c>
    </row>
    <row r="197" spans="1:11" ht="18" hidden="1" customHeight="1" x14ac:dyDescent="0.2">
      <c r="A197" s="13">
        <f>Projects!$A196</f>
        <v>10084</v>
      </c>
      <c r="B197" s="13" t="str">
        <f>VLOOKUP($A197,projectList[],2,0)</f>
        <v>JAHNA - INDEPENDENT</v>
      </c>
      <c r="C197" s="13" t="str">
        <f>VLOOKUP($A197,projectList[],3,0)</f>
        <v>INDUSTRIAL LN RMC</v>
      </c>
      <c r="D197" s="13" t="str">
        <f>VLOOKUP($A197,projectList[],4,0)</f>
        <v>CONCRETE SAND</v>
      </c>
      <c r="E197" s="40">
        <f>VLOOKUP($A197,projectList[],5,0)</f>
        <v>9</v>
      </c>
      <c r="F197" s="13" cm="1">
        <f t="array" aca="1" ref="F197" ca="1">INDEX(Projects!F:AJ,MATCH($A197,Projects!A:A,0),DAY(Generic!$B$1))</f>
        <v>0</v>
      </c>
      <c r="G197" s="13">
        <f ca="1">COUNTIF(Data!$J:$J,$A197)</f>
        <v>0</v>
      </c>
      <c r="H197" s="29"/>
      <c r="I197" s="13">
        <f ca="1">IF(AND(orders_table[[#This Row],[LOADS ON BOARD]]="",orders_table[[#This Row],[MANUAL OVERWRITE]]=""),"",SUM(orders_table[[#This Row],[LOADS ON BOARD]],orders_table[[#This Row],[MANUAL OVERWRITE]]))</f>
        <v>0</v>
      </c>
      <c r="J197" s="30" t="str">
        <f ca="1">IF(OR(A197="CC",A197="Down",A197="Vaca",A197="Off",A197="Park"),"",IF(AND(F197=0,I197=0),"",-I197+F197))</f>
        <v/>
      </c>
      <c r="K197" s="13" t="str">
        <f ca="1">IF(OR(A197="CC",A197="Down",A197="Vaca",A197="Off",A197="Park"),"",IF(AND(F197=0,I197=0),"",IF(J197=0,"ALL COVERED",IF(J197&gt;0,"OPEN LOADS","OVER BOOKED"))))</f>
        <v/>
      </c>
    </row>
    <row r="198" spans="1:11" ht="18" hidden="1" customHeight="1" x14ac:dyDescent="0.2">
      <c r="A198" s="13">
        <f>Projects!$A197</f>
        <v>10055</v>
      </c>
      <c r="B198" s="13" t="str">
        <f>VLOOKUP($A198,projectList[],2,0)</f>
        <v>CEMEX - GATOR</v>
      </c>
      <c r="C198" s="13" t="str">
        <f>VLOOKUP($A198,projectList[],3,0)</f>
        <v>INDUSTRIAL LN RMC</v>
      </c>
      <c r="D198" s="13" t="str">
        <f>VLOOKUP($A198,projectList[],4,0)</f>
        <v>DOT Silica Sand</v>
      </c>
      <c r="E198" s="40">
        <f>VLOOKUP($A198,projectList[],5,0)</f>
        <v>7</v>
      </c>
      <c r="F198" s="13" cm="1">
        <f t="array" aca="1" ref="F198" ca="1">INDEX(Projects!F:AJ,MATCH($A198,Projects!A:A,0),DAY(Generic!$B$1))</f>
        <v>0</v>
      </c>
      <c r="G198" s="13">
        <f ca="1">COUNTIF(Data!$J:$J,$A198)</f>
        <v>0</v>
      </c>
      <c r="H198" s="29"/>
      <c r="I198" s="13">
        <f ca="1">IF(AND(orders_table[[#This Row],[LOADS ON BOARD]]="",orders_table[[#This Row],[MANUAL OVERWRITE]]=""),"",SUM(orders_table[[#This Row],[LOADS ON BOARD]],orders_table[[#This Row],[MANUAL OVERWRITE]]))</f>
        <v>0</v>
      </c>
      <c r="J198" s="30" t="str">
        <f ca="1">IF(OR(A198="CC",A198="Down",A198="Vaca",A198="Off",A198="Park"),"",IF(AND(F198=0,I198=0),"",-I198+F198))</f>
        <v/>
      </c>
      <c r="K198" s="13" t="str">
        <f ca="1">IF(OR(A198="CC",A198="Down",A198="Vaca",A198="Off",A198="Park"),"",IF(AND(F198=0,I198=0),"",IF(J198=0,"ALL COVERED",IF(J198&gt;0,"OPEN LOADS","OVER BOOKED"))))</f>
        <v/>
      </c>
    </row>
    <row r="199" spans="1:11" ht="18" hidden="1" customHeight="1" x14ac:dyDescent="0.2">
      <c r="A199" s="13">
        <f>Projects!$A198</f>
        <v>10086</v>
      </c>
      <c r="B199" s="13" t="str">
        <f>VLOOKUP($A199,projectList[],2,0)</f>
        <v>JAHNA - GREENBAY</v>
      </c>
      <c r="C199" s="13" t="str">
        <f>VLOOKUP($A199,projectList[],3,0)</f>
        <v>INDUSTRIAL LN RMC</v>
      </c>
      <c r="D199" s="13" t="str">
        <f>VLOOKUP($A199,projectList[],4,0)</f>
        <v>DOT SILICA SAND</v>
      </c>
      <c r="E199" s="40">
        <f>VLOOKUP($A199,projectList[],5,0)</f>
        <v>9</v>
      </c>
      <c r="F199" s="13" cm="1">
        <f t="array" aca="1" ref="F199" ca="1">INDEX(Projects!F:AJ,MATCH($A199,Projects!A:A,0),DAY(Generic!$B$1))</f>
        <v>0</v>
      </c>
      <c r="G199" s="13">
        <f ca="1">COUNTIF(Data!$J:$J,$A199)</f>
        <v>0</v>
      </c>
      <c r="H199" s="29"/>
      <c r="I199" s="13">
        <f ca="1">IF(AND(orders_table[[#This Row],[LOADS ON BOARD]]="",orders_table[[#This Row],[MANUAL OVERWRITE]]=""),"",SUM(orders_table[[#This Row],[LOADS ON BOARD]],orders_table[[#This Row],[MANUAL OVERWRITE]]))</f>
        <v>0</v>
      </c>
      <c r="J199" s="30" t="str">
        <f ca="1">IF(OR(A199="CC",A199="Down",A199="Vaca",A199="Off",A199="Park"),"",IF(AND(F199=0,I199=0),"",-I199+F199))</f>
        <v/>
      </c>
      <c r="K199" s="13" t="str">
        <f ca="1">IF(OR(A199="CC",A199="Down",A199="Vaca",A199="Off",A199="Park"),"",IF(AND(F199=0,I199=0),"",IF(J199=0,"ALL COVERED",IF(J199&gt;0,"OPEN LOADS","OVER BOOKED"))))</f>
        <v/>
      </c>
    </row>
    <row r="200" spans="1:11" ht="18" hidden="1" customHeight="1" x14ac:dyDescent="0.2">
      <c r="A200" s="13">
        <f>Projects!$A199</f>
        <v>10083</v>
      </c>
      <c r="B200" s="13" t="str">
        <f>VLOOKUP($A200,projectList[],2,0)</f>
        <v>CEMEX - LAKE WALES</v>
      </c>
      <c r="C200" s="13" t="str">
        <f>VLOOKUP($A200,projectList[],3,0)</f>
        <v>INDUSTRIAL LN RMC</v>
      </c>
      <c r="D200" s="13" t="str">
        <f>VLOOKUP($A200,projectList[],4,0)</f>
        <v>STUCCO SAND</v>
      </c>
      <c r="E200" s="40">
        <f>VLOOKUP($A200,projectList[],5,0)</f>
        <v>8</v>
      </c>
      <c r="F200" s="13" cm="1">
        <f t="array" aca="1" ref="F200" ca="1">INDEX(Projects!F:AJ,MATCH($A200,Projects!A:A,0),DAY(Generic!$B$1))</f>
        <v>0</v>
      </c>
      <c r="G200" s="13">
        <f ca="1">COUNTIF(Data!$J:$J,$A200)</f>
        <v>0</v>
      </c>
      <c r="H200" s="29"/>
      <c r="I200" s="13">
        <f ca="1">IF(AND(orders_table[[#This Row],[LOADS ON BOARD]]="",orders_table[[#This Row],[MANUAL OVERWRITE]]=""),"",SUM(orders_table[[#This Row],[LOADS ON BOARD]],orders_table[[#This Row],[MANUAL OVERWRITE]]))</f>
        <v>0</v>
      </c>
      <c r="J200" s="30" t="str">
        <f ca="1">IF(OR(A200="CC",A200="Down",A200="Vaca",A200="Off",A200="Park"),"",IF(AND(F200=0,I200=0),"",-I200+F200))</f>
        <v/>
      </c>
      <c r="K200" s="13" t="str">
        <f ca="1">IF(OR(A200="CC",A200="Down",A200="Vaca",A200="Off",A200="Park"),"",IF(AND(F200=0,I200=0),"",IF(J200=0,"ALL COVERED",IF(J200&gt;0,"OPEN LOADS","OVER BOOKED"))))</f>
        <v/>
      </c>
    </row>
    <row r="201" spans="1:11" ht="18" hidden="1" customHeight="1" x14ac:dyDescent="0.2">
      <c r="A201" s="13" t="str">
        <f>Projects!$A200</f>
        <v>7293-S</v>
      </c>
      <c r="B201" s="13" t="str">
        <f>VLOOKUP($A201,projectList[],2,0)</f>
        <v>CENTER SAND</v>
      </c>
      <c r="C201" s="13" t="str">
        <f>VLOOKUP($A201,projectList[],3,0)</f>
        <v>JACKSONVILLE TERMINAL</v>
      </c>
      <c r="D201" s="13" t="str">
        <f>VLOOKUP($A201,projectList[],4,0)</f>
        <v>CONCRETE SAND</v>
      </c>
      <c r="E201" s="40">
        <f>VLOOKUP($A201,projectList[],5,0)</f>
        <v>17.77</v>
      </c>
      <c r="F201" s="13" cm="1">
        <f t="array" aca="1" ref="F201" ca="1">INDEX(Projects!F:AJ,MATCH($A201,Projects!A:A,0),DAY(Generic!$B$1))</f>
        <v>0</v>
      </c>
      <c r="G201" s="13">
        <f ca="1">COUNTIF(Data!$J:$J,$A201)</f>
        <v>0</v>
      </c>
      <c r="H201" s="29"/>
      <c r="I201" s="13">
        <f ca="1">IF(AND(orders_table[[#This Row],[LOADS ON BOARD]]="",orders_table[[#This Row],[MANUAL OVERWRITE]]=""),"",SUM(orders_table[[#This Row],[LOADS ON BOARD]],orders_table[[#This Row],[MANUAL OVERWRITE]]))</f>
        <v>0</v>
      </c>
      <c r="J201" s="30" t="str">
        <f ca="1">IF(OR(A201="CC",A201="Down",A201="Vaca",A201="Off",A201="Park"),"",IF(AND(F201=0,I201=0),"",-I201+F201))</f>
        <v/>
      </c>
      <c r="K201" s="13" t="str">
        <f ca="1">IF(OR(A201="CC",A201="Down",A201="Vaca",A201="Off",A201="Park"),"",IF(AND(F201=0,I201=0),"",IF(J201=0,"ALL COVERED",IF(J201&gt;0,"OPEN LOADS","OVER BOOKED"))))</f>
        <v/>
      </c>
    </row>
    <row r="202" spans="1:11" ht="18" hidden="1" customHeight="1" x14ac:dyDescent="0.2">
      <c r="A202" s="13" t="str">
        <f>Projects!$A201</f>
        <v>7293-M</v>
      </c>
      <c r="B202" s="13" t="str">
        <f>VLOOKUP($A202,projectList[],2,0)</f>
        <v>CENTER SAND</v>
      </c>
      <c r="C202" s="13" t="str">
        <f>VLOOKUP($A202,projectList[],3,0)</f>
        <v>JACKSONVILLE TERMINAL</v>
      </c>
      <c r="D202" s="13" t="str">
        <f>VLOOKUP($A202,projectList[],4,0)</f>
        <v>MASON SAND</v>
      </c>
      <c r="E202" s="40">
        <f>VLOOKUP($A202,projectList[],5,0)</f>
        <v>17.77</v>
      </c>
      <c r="F202" s="13" cm="1">
        <f t="array" aca="1" ref="F202" ca="1">INDEX(Projects!F:AJ,MATCH($A202,Projects!A:A,0),DAY(Generic!$B$1))</f>
        <v>0</v>
      </c>
      <c r="G202" s="13">
        <f ca="1">COUNTIF(Data!$J:$J,$A202)</f>
        <v>0</v>
      </c>
      <c r="H202" s="29"/>
      <c r="I202" s="13">
        <f ca="1">IF(AND(orders_table[[#This Row],[LOADS ON BOARD]]="",orders_table[[#This Row],[MANUAL OVERWRITE]]=""),"",SUM(orders_table[[#This Row],[LOADS ON BOARD]],orders_table[[#This Row],[MANUAL OVERWRITE]]))</f>
        <v>0</v>
      </c>
      <c r="J202" s="30" t="str">
        <f ca="1">IF(OR(A202="CC",A202="Down",A202="Vaca",A202="Off",A202="Park"),"",IF(AND(F202=0,I202=0),"",-I202+F202))</f>
        <v/>
      </c>
      <c r="K202" s="13" t="str">
        <f ca="1">IF(OR(A202="CC",A202="Down",A202="Vaca",A202="Off",A202="Park"),"",IF(AND(F202=0,I202=0),"",IF(J202=0,"ALL COVERED",IF(J202&gt;0,"OPEN LOADS","OVER BOOKED"))))</f>
        <v/>
      </c>
    </row>
    <row r="203" spans="1:11" ht="18" hidden="1" customHeight="1" x14ac:dyDescent="0.2">
      <c r="A203" s="13">
        <f>Projects!$A202</f>
        <v>10484</v>
      </c>
      <c r="B203" s="13" t="str">
        <f>VLOOKUP($A203,projectList[],2,0)</f>
        <v>JAHNA - GREENBAY</v>
      </c>
      <c r="C203" s="13" t="str">
        <f>VLOOKUP($A203,projectList[],3,0)</f>
        <v>JC GIBSON - ZONE 2</v>
      </c>
      <c r="D203" s="13" t="str">
        <f>VLOOKUP($A203,projectList[],4,0)</f>
        <v>CONCRETE SAND</v>
      </c>
      <c r="E203" s="40">
        <f>VLOOKUP($A203,projectList[],5,0)</f>
        <v>9.33</v>
      </c>
      <c r="F203" s="13" cm="1">
        <f t="array" aca="1" ref="F203" ca="1">INDEX(Projects!F:AJ,MATCH($A203,Projects!A:A,0),DAY(Generic!$B$1))</f>
        <v>0</v>
      </c>
      <c r="G203" s="13">
        <f ca="1">COUNTIF(Data!$J:$J,$A203)</f>
        <v>0</v>
      </c>
      <c r="H203" s="29"/>
      <c r="I203" s="13">
        <f ca="1">IF(AND(orders_table[[#This Row],[LOADS ON BOARD]]="",orders_table[[#This Row],[MANUAL OVERWRITE]]=""),"",SUM(orders_table[[#This Row],[LOADS ON BOARD]],orders_table[[#This Row],[MANUAL OVERWRITE]]))</f>
        <v>0</v>
      </c>
      <c r="J203" s="30" t="str">
        <f ca="1">IF(OR(A203="CC",A203="Down",A203="Vaca",A203="Off",A203="Park"),"",IF(AND(F203=0,I203=0),"",-I203+F203))</f>
        <v/>
      </c>
      <c r="K203" s="13" t="str">
        <f ca="1">IF(OR(A203="CC",A203="Down",A203="Vaca",A203="Off",A203="Park"),"",IF(AND(F203=0,I203=0),"",IF(J203=0,"ALL COVERED",IF(J203&gt;0,"OPEN LOADS","OVER BOOKED"))))</f>
        <v/>
      </c>
    </row>
    <row r="204" spans="1:11" ht="18" hidden="1" customHeight="1" x14ac:dyDescent="0.2">
      <c r="A204" s="13">
        <f>Projects!$A203</f>
        <v>10469</v>
      </c>
      <c r="B204" s="13" t="str">
        <f>VLOOKUP($A204,projectList[],2,0)</f>
        <v>CENTER SAND</v>
      </c>
      <c r="C204" s="13" t="str">
        <f>VLOOKUP($A204,projectList[],3,0)</f>
        <v>JC GIBSON - ZONE 2</v>
      </c>
      <c r="D204" s="13" t="str">
        <f>VLOOKUP($A204,projectList[],4,0)</f>
        <v>STUCCO SAND</v>
      </c>
      <c r="E204" s="40">
        <f>VLOOKUP($A204,projectList[],5,0)</f>
        <v>9.33</v>
      </c>
      <c r="F204" s="13" cm="1">
        <f t="array" aca="1" ref="F204" ca="1">INDEX(Projects!F:AJ,MATCH($A204,Projects!A:A,0),DAY(Generic!$B$1))</f>
        <v>0</v>
      </c>
      <c r="G204" s="13">
        <f ca="1">COUNTIF(Data!$J:$J,$A204)</f>
        <v>0</v>
      </c>
      <c r="H204" s="29"/>
      <c r="I204" s="13">
        <f ca="1">IF(AND(orders_table[[#This Row],[LOADS ON BOARD]]="",orders_table[[#This Row],[MANUAL OVERWRITE]]=""),"",SUM(orders_table[[#This Row],[LOADS ON BOARD]],orders_table[[#This Row],[MANUAL OVERWRITE]]))</f>
        <v>0</v>
      </c>
      <c r="J204" s="30" t="str">
        <f ca="1">IF(OR(A204="CC",A204="Down",A204="Vaca",A204="Off",A204="Park"),"",IF(AND(F204=0,I204=0),"",-I204+F204))</f>
        <v/>
      </c>
      <c r="K204" s="13" t="str">
        <f ca="1">IF(OR(A204="CC",A204="Down",A204="Vaca",A204="Off",A204="Park"),"",IF(AND(F204=0,I204=0),"",IF(J204=0,"ALL COVERED",IF(J204&gt;0,"OPEN LOADS","OVER BOOKED"))))</f>
        <v/>
      </c>
    </row>
    <row r="205" spans="1:11" ht="18" hidden="1" customHeight="1" x14ac:dyDescent="0.2">
      <c r="A205" s="13">
        <f>Projects!$A204</f>
        <v>10446</v>
      </c>
      <c r="B205" s="13" t="str">
        <f>VLOOKUP($A205,projectList[],2,0)</f>
        <v>MELBOURNE TERMINAL</v>
      </c>
      <c r="C205" s="13" t="str">
        <f>VLOOKUP($A205,projectList[],3,0)</f>
        <v>KELLER NORTH AMERICA</v>
      </c>
      <c r="D205" s="13" t="str">
        <f>VLOOKUP($A205,projectList[],4,0)</f>
        <v>#57 DOT ROCK</v>
      </c>
      <c r="E205" s="40">
        <f>VLOOKUP($A205,projectList[],5,0)</f>
        <v>5</v>
      </c>
      <c r="F205" s="13" cm="1">
        <f t="array" aca="1" ref="F205" ca="1">INDEX(Projects!F:AJ,MATCH($A205,Projects!A:A,0),DAY(Generic!$B$1))</f>
        <v>0</v>
      </c>
      <c r="G205" s="13">
        <f ca="1">COUNTIF(Data!$J:$J,$A205)</f>
        <v>0</v>
      </c>
      <c r="H205" s="29"/>
      <c r="I205" s="13">
        <f ca="1">IF(AND(orders_table[[#This Row],[LOADS ON BOARD]]="",orders_table[[#This Row],[MANUAL OVERWRITE]]=""),"",SUM(orders_table[[#This Row],[LOADS ON BOARD]],orders_table[[#This Row],[MANUAL OVERWRITE]]))</f>
        <v>0</v>
      </c>
      <c r="J205" s="30" t="str">
        <f ca="1">IF(OR(A205="CC",A205="Down",A205="Vaca",A205="Off",A205="Park"),"",IF(AND(F205=0,I205=0),"",-I205+F205))</f>
        <v/>
      </c>
      <c r="K205" s="13" t="str">
        <f ca="1">IF(OR(A205="CC",A205="Down",A205="Vaca",A205="Off",A205="Park"),"",IF(AND(F205=0,I205=0),"",IF(J205=0,"ALL COVERED",IF(J205&gt;0,"OPEN LOADS","OVER BOOKED"))))</f>
        <v/>
      </c>
    </row>
    <row r="206" spans="1:11" ht="18" hidden="1" customHeight="1" x14ac:dyDescent="0.2">
      <c r="A206" s="13">
        <f>Projects!$A205</f>
        <v>10241</v>
      </c>
      <c r="B206" s="13" t="str">
        <f>VLOOKUP($A206,projectList[],2,0)</f>
        <v>JAHNA - GREENBAY</v>
      </c>
      <c r="C206" s="13" t="str">
        <f>VLOOKUP($A206,projectList[],3,0)</f>
        <v>L&amp;W - EDGEWOOD YARD</v>
      </c>
      <c r="D206" s="13" t="str">
        <f>VLOOKUP($A206,projectList[],4,0)</f>
        <v>CONCRETE SAND</v>
      </c>
      <c r="E206" s="40">
        <f>VLOOKUP($A206,projectList[],5,0)</f>
        <v>6.5</v>
      </c>
      <c r="F206" s="13" cm="1">
        <f t="array" aca="1" ref="F206" ca="1">INDEX(Projects!F:AJ,MATCH($A206,Projects!A:A,0),DAY(Generic!$B$1))</f>
        <v>0</v>
      </c>
      <c r="G206" s="13">
        <f ca="1">COUNTIF(Data!$J:$J,$A206)</f>
        <v>0</v>
      </c>
      <c r="H206" s="29"/>
      <c r="I206" s="13">
        <f ca="1">IF(AND(orders_table[[#This Row],[LOADS ON BOARD]]="",orders_table[[#This Row],[MANUAL OVERWRITE]]=""),"",SUM(orders_table[[#This Row],[LOADS ON BOARD]],orders_table[[#This Row],[MANUAL OVERWRITE]]))</f>
        <v>0</v>
      </c>
      <c r="J206" s="30" t="str">
        <f ca="1">IF(OR(A206="CC",A206="Down",A206="Vaca",A206="Off",A206="Park"),"",IF(AND(F206=0,I206=0),"",-I206+F206))</f>
        <v/>
      </c>
      <c r="K206" s="13" t="str">
        <f ca="1">IF(OR(A206="CC",A206="Down",A206="Vaca",A206="Off",A206="Park"),"",IF(AND(F206=0,I206=0),"",IF(J206=0,"ALL COVERED",IF(J206&gt;0,"OPEN LOADS","OVER BOOKED"))))</f>
        <v/>
      </c>
    </row>
    <row r="207" spans="1:11" ht="18" hidden="1" customHeight="1" x14ac:dyDescent="0.2">
      <c r="A207" s="13">
        <f>Projects!$A206</f>
        <v>10297</v>
      </c>
      <c r="B207" s="13" t="str">
        <f>VLOOKUP($A207,projectList[],2,0)</f>
        <v>JAHNA - CGA</v>
      </c>
      <c r="C207" s="13" t="str">
        <f>VLOOKUP($A207,projectList[],3,0)</f>
        <v>L&amp;W - EDGEWOOD YARD</v>
      </c>
      <c r="D207" s="13" t="str">
        <f>VLOOKUP($A207,projectList[],4,0)</f>
        <v>CONCRETE SAND</v>
      </c>
      <c r="E207" s="40">
        <f>VLOOKUP($A207,projectList[],5,0)</f>
        <v>6.5</v>
      </c>
      <c r="F207" s="13" cm="1">
        <f t="array" aca="1" ref="F207" ca="1">INDEX(Projects!F:AJ,MATCH($A207,Projects!A:A,0),DAY(Generic!$B$1))</f>
        <v>0</v>
      </c>
      <c r="G207" s="13">
        <f ca="1">COUNTIF(Data!$J:$J,$A207)</f>
        <v>0</v>
      </c>
      <c r="H207" s="29"/>
      <c r="I207" s="13">
        <f ca="1">IF(AND(orders_table[[#This Row],[LOADS ON BOARD]]="",orders_table[[#This Row],[MANUAL OVERWRITE]]=""),"",SUM(orders_table[[#This Row],[LOADS ON BOARD]],orders_table[[#This Row],[MANUAL OVERWRITE]]))</f>
        <v>0</v>
      </c>
      <c r="J207" s="30" t="str">
        <f ca="1">IF(OR(A207="CC",A207="Down",A207="Vaca",A207="Off",A207="Park"),"",IF(AND(F207=0,I207=0),"",-I207+F207))</f>
        <v/>
      </c>
      <c r="K207" s="13" t="str">
        <f ca="1">IF(OR(A207="CC",A207="Down",A207="Vaca",A207="Off",A207="Park"),"",IF(AND(F207=0,I207=0),"",IF(J207=0,"ALL COVERED",IF(J207&gt;0,"OPEN LOADS","OVER BOOKED"))))</f>
        <v/>
      </c>
    </row>
    <row r="208" spans="1:11" ht="18" customHeight="1" x14ac:dyDescent="0.2">
      <c r="A208" s="13">
        <f>Projects!$A208</f>
        <v>10495</v>
      </c>
      <c r="B208" s="13" t="str">
        <f>VLOOKUP($A208,projectList[],2,0)</f>
        <v>JAHNA - GREENBAY</v>
      </c>
      <c r="C208" s="13" t="str">
        <f>VLOOKUP($A208,projectList[],3,0)</f>
        <v>L&amp;W - LAKELAND YARD</v>
      </c>
      <c r="D208" s="13" t="str">
        <f>VLOOKUP($A208,projectList[],4,0)</f>
        <v>CONCRETE SAND</v>
      </c>
      <c r="E208" s="40">
        <f>VLOOKUP($A208,projectList[],5,0)</f>
        <v>8.5</v>
      </c>
      <c r="F208" s="13" cm="1">
        <f t="array" aca="1" ref="F208" ca="1">INDEX(Projects!F:AJ,MATCH($A208,Projects!A:A,0),DAY(Generic!$B$1))</f>
        <v>3</v>
      </c>
      <c r="G208" s="13">
        <f ca="1">COUNTIF(Data!$J:$J,$A208)</f>
        <v>0</v>
      </c>
      <c r="H208" s="29"/>
      <c r="I208" s="13">
        <f ca="1">IF(AND(orders_table[[#This Row],[LOADS ON BOARD]]="",orders_table[[#This Row],[MANUAL OVERWRITE]]=""),"",SUM(orders_table[[#This Row],[LOADS ON BOARD]],orders_table[[#This Row],[MANUAL OVERWRITE]]))</f>
        <v>0</v>
      </c>
      <c r="J208" s="30">
        <f ca="1">IF(OR(A208="CC",A208="Down",A208="Vaca",A208="Off",A208="Park"),"",IF(AND(F208=0,I208=0),"",-I208+F208))</f>
        <v>3</v>
      </c>
      <c r="K208" s="13" t="str">
        <f ca="1">IF(OR(A208="CC",A208="Down",A208="Vaca",A208="Off",A208="Park"),"",IF(AND(F208=0,I208=0),"",IF(J208=0,"ALL COVERED",IF(J208&gt;0,"OPEN LOADS","OVER BOOKED"))))</f>
        <v>OPEN LOADS</v>
      </c>
    </row>
    <row r="209" spans="1:11" ht="18" customHeight="1" x14ac:dyDescent="0.2">
      <c r="A209" s="13">
        <f>Projects!$A207</f>
        <v>6764</v>
      </c>
      <c r="B209" s="13" t="str">
        <f>VLOOKUP($A209,projectList[],2,0)</f>
        <v>CENTER SAND</v>
      </c>
      <c r="C209" s="13" t="str">
        <f>VLOOKUP($A209,projectList[],3,0)</f>
        <v>L&amp;W - EDGEWOOD YARD</v>
      </c>
      <c r="D209" s="13" t="str">
        <f>VLOOKUP($A209,projectList[],4,0)</f>
        <v>STUCCO SAND</v>
      </c>
      <c r="E209" s="40">
        <f>VLOOKUP($A209,projectList[],5,0)</f>
        <v>6.5</v>
      </c>
      <c r="F209" s="13" cm="1">
        <f t="array" aca="1" ref="F209" ca="1">INDEX(Projects!F:AJ,MATCH($A209,Projects!A:A,0),DAY(Generic!$B$1))</f>
        <v>8</v>
      </c>
      <c r="G209" s="13">
        <f ca="1">COUNTIF(Data!$J:$J,$A209)</f>
        <v>0</v>
      </c>
      <c r="H209" s="29"/>
      <c r="I209" s="13">
        <f ca="1">IF(AND(orders_table[[#This Row],[LOADS ON BOARD]]="",orders_table[[#This Row],[MANUAL OVERWRITE]]=""),"",SUM(orders_table[[#This Row],[LOADS ON BOARD]],orders_table[[#This Row],[MANUAL OVERWRITE]]))</f>
        <v>0</v>
      </c>
      <c r="J209" s="30">
        <f ca="1">IF(OR(A209="CC",A209="Down",A209="Vaca",A209="Off",A209="Park"),"",IF(AND(F209=0,I209=0),"",-I209+F209))</f>
        <v>8</v>
      </c>
      <c r="K209" s="13" t="str">
        <f ca="1">IF(OR(A209="CC",A209="Down",A209="Vaca",A209="Off",A209="Park"),"",IF(AND(F209=0,I209=0),"",IF(J209=0,"ALL COVERED",IF(J209&gt;0,"OPEN LOADS","OVER BOOKED"))))</f>
        <v>OPEN LOADS</v>
      </c>
    </row>
    <row r="210" spans="1:11" ht="18" hidden="1" customHeight="1" x14ac:dyDescent="0.2">
      <c r="A210" s="13">
        <f>Projects!$A209</f>
        <v>10452</v>
      </c>
      <c r="B210" s="13" t="str">
        <f>VLOOKUP($A210,projectList[],2,0)</f>
        <v>JAHNA - GREENBAY</v>
      </c>
      <c r="C210" s="13" t="str">
        <f>VLOOKUP($A210,projectList[],3,0)</f>
        <v>L&amp;W - ROCKLEDGE YARD</v>
      </c>
      <c r="D210" s="13" t="str">
        <f>VLOOKUP($A210,projectList[],4,0)</f>
        <v>CONCRETE SAND</v>
      </c>
      <c r="E210" s="40">
        <f>VLOOKUP($A210,projectList[],5,0)</f>
        <v>12</v>
      </c>
      <c r="F210" s="13" cm="1">
        <f t="array" aca="1" ref="F210" ca="1">INDEX(Projects!F:AJ,MATCH($A210,Projects!A:A,0),DAY(Generic!$B$1))</f>
        <v>0</v>
      </c>
      <c r="G210" s="13">
        <f ca="1">COUNTIF(Data!$J:$J,$A210)</f>
        <v>0</v>
      </c>
      <c r="H210" s="29"/>
      <c r="I210" s="13">
        <f ca="1">IF(AND(orders_table[[#This Row],[LOADS ON BOARD]]="",orders_table[[#This Row],[MANUAL OVERWRITE]]=""),"",SUM(orders_table[[#This Row],[LOADS ON BOARD]],orders_table[[#This Row],[MANUAL OVERWRITE]]))</f>
        <v>0</v>
      </c>
      <c r="J210" s="30" t="str">
        <f ca="1">IF(OR(A210="CC",A210="Down",A210="Vaca",A210="Off",A210="Park"),"",IF(AND(F210=0,I210=0),"",-I210+F210))</f>
        <v/>
      </c>
      <c r="K210" s="13" t="str">
        <f ca="1">IF(OR(A210="CC",A210="Down",A210="Vaca",A210="Off",A210="Park"),"",IF(AND(F210=0,I210=0),"",IF(J210=0,"ALL COVERED",IF(J210&gt;0,"OPEN LOADS","OVER BOOKED"))))</f>
        <v/>
      </c>
    </row>
    <row r="211" spans="1:11" ht="18" hidden="1" customHeight="1" x14ac:dyDescent="0.2">
      <c r="A211" s="13">
        <f>Projects!$A210</f>
        <v>10408</v>
      </c>
      <c r="B211" s="13" t="str">
        <f>VLOOKUP($A211,projectList[],2,0)</f>
        <v>CENTER SAND</v>
      </c>
      <c r="C211" s="13" t="str">
        <f>VLOOKUP($A211,projectList[],3,0)</f>
        <v>L&amp;W - ROCKLEDGE YARD</v>
      </c>
      <c r="D211" s="13" t="str">
        <f>VLOOKUP($A211,projectList[],4,0)</f>
        <v>STUCCO SAND</v>
      </c>
      <c r="E211" s="40">
        <f>VLOOKUP($A211,projectList[],5,0)</f>
        <v>12</v>
      </c>
      <c r="F211" s="13" cm="1">
        <f t="array" aca="1" ref="F211" ca="1">INDEX(Projects!F:AJ,MATCH($A211,Projects!A:A,0),DAY(Generic!$B$1))</f>
        <v>0</v>
      </c>
      <c r="G211" s="13">
        <f ca="1">COUNTIF(Data!$J:$J,$A211)</f>
        <v>0</v>
      </c>
      <c r="H211" s="29"/>
      <c r="I211" s="13">
        <f ca="1">IF(AND(orders_table[[#This Row],[LOADS ON BOARD]]="",orders_table[[#This Row],[MANUAL OVERWRITE]]=""),"",SUM(orders_table[[#This Row],[LOADS ON BOARD]],orders_table[[#This Row],[MANUAL OVERWRITE]]))</f>
        <v>0</v>
      </c>
      <c r="J211" s="30" t="str">
        <f ca="1">IF(OR(A211="CC",A211="Down",A211="Vaca",A211="Off",A211="Park"),"",IF(AND(F211=0,I211=0),"",-I211+F211))</f>
        <v/>
      </c>
      <c r="K211" s="13" t="str">
        <f ca="1">IF(OR(A211="CC",A211="Down",A211="Vaca",A211="Off",A211="Park"),"",IF(AND(F211=0,I211=0),"",IF(J211=0,"ALL COVERED",IF(J211&gt;0,"OPEN LOADS","OVER BOOKED"))))</f>
        <v/>
      </c>
    </row>
    <row r="212" spans="1:11" ht="18" hidden="1" customHeight="1" x14ac:dyDescent="0.2">
      <c r="A212" s="13">
        <f>Projects!$A211</f>
        <v>10298</v>
      </c>
      <c r="B212" s="13" t="str">
        <f>VLOOKUP($A212,projectList[],2,0)</f>
        <v>JAHNA - CGA</v>
      </c>
      <c r="C212" s="13" t="str">
        <f>VLOOKUP($A212,projectList[],3,0)</f>
        <v>L&amp;W - WILDWOOD YARD</v>
      </c>
      <c r="D212" s="13" t="str">
        <f>VLOOKUP($A212,projectList[],4,0)</f>
        <v>CONCRETE SAND</v>
      </c>
      <c r="E212" s="40">
        <f>VLOOKUP($A212,projectList[],5,0)</f>
        <v>4.5</v>
      </c>
      <c r="F212" s="13" cm="1">
        <f t="array" aca="1" ref="F212" ca="1">INDEX(Projects!F:AJ,MATCH($A212,Projects!A:A,0),DAY(Generic!$B$1))</f>
        <v>0</v>
      </c>
      <c r="G212" s="13">
        <f ca="1">COUNTIF(Data!$J:$J,$A212)</f>
        <v>0</v>
      </c>
      <c r="H212" s="29"/>
      <c r="I212" s="13">
        <f ca="1">IF(AND(orders_table[[#This Row],[LOADS ON BOARD]]="",orders_table[[#This Row],[MANUAL OVERWRITE]]=""),"",SUM(orders_table[[#This Row],[LOADS ON BOARD]],orders_table[[#This Row],[MANUAL OVERWRITE]]))</f>
        <v>0</v>
      </c>
      <c r="J212" s="30" t="str">
        <f ca="1">IF(OR(A212="CC",A212="Down",A212="Vaca",A212="Off",A212="Park"),"",IF(AND(F212=0,I212=0),"",-I212+F212))</f>
        <v/>
      </c>
      <c r="K212" s="13" t="str">
        <f ca="1">IF(OR(A212="CC",A212="Down",A212="Vaca",A212="Off",A212="Park"),"",IF(AND(F212=0,I212=0),"",IF(J212=0,"ALL COVERED",IF(J212&gt;0,"OPEN LOADS","OVER BOOKED"))))</f>
        <v/>
      </c>
    </row>
    <row r="213" spans="1:11" ht="18" hidden="1" customHeight="1" x14ac:dyDescent="0.2">
      <c r="A213" s="13">
        <f>Projects!$A212</f>
        <v>10453</v>
      </c>
      <c r="B213" s="13" t="str">
        <f>VLOOKUP($A213,projectList[],2,0)</f>
        <v>JAHNA - GREENBAY</v>
      </c>
      <c r="C213" s="13" t="str">
        <f>VLOOKUP($A213,projectList[],3,0)</f>
        <v>L&amp;W - WILDWOOD YARD</v>
      </c>
      <c r="D213" s="13" t="str">
        <f>VLOOKUP($A213,projectList[],4,0)</f>
        <v>CONCRETE SAND</v>
      </c>
      <c r="E213" s="40">
        <f>VLOOKUP($A213,projectList[],5,0)</f>
        <v>9</v>
      </c>
      <c r="F213" s="13" cm="1">
        <f t="array" aca="1" ref="F213" ca="1">INDEX(Projects!F:AJ,MATCH($A213,Projects!A:A,0),DAY(Generic!$B$1))</f>
        <v>0</v>
      </c>
      <c r="G213" s="13">
        <f ca="1">COUNTIF(Data!$J:$J,$A213)</f>
        <v>0</v>
      </c>
      <c r="H213" s="29"/>
      <c r="I213" s="13">
        <f ca="1">IF(AND(orders_table[[#This Row],[LOADS ON BOARD]]="",orders_table[[#This Row],[MANUAL OVERWRITE]]=""),"",SUM(orders_table[[#This Row],[LOADS ON BOARD]],orders_table[[#This Row],[MANUAL OVERWRITE]]))</f>
        <v>0</v>
      </c>
      <c r="J213" s="30" t="str">
        <f ca="1">IF(OR(A213="CC",A213="Down",A213="Vaca",A213="Off",A213="Park"),"",IF(AND(F213=0,I213=0),"",-I213+F213))</f>
        <v/>
      </c>
      <c r="K213" s="13" t="str">
        <f ca="1">IF(OR(A213="CC",A213="Down",A213="Vaca",A213="Off",A213="Park"),"",IF(AND(F213=0,I213=0),"",IF(J213=0,"ALL COVERED",IF(J213&gt;0,"OPEN LOADS","OVER BOOKED"))))</f>
        <v/>
      </c>
    </row>
    <row r="214" spans="1:11" ht="18" hidden="1" customHeight="1" x14ac:dyDescent="0.2">
      <c r="A214" s="13">
        <f>Projects!$A213</f>
        <v>10266</v>
      </c>
      <c r="B214" s="13" t="str">
        <f>VLOOKUP($A214,projectList[],2,0)</f>
        <v>CENTER SAND</v>
      </c>
      <c r="C214" s="13" t="str">
        <f>VLOOKUP($A214,projectList[],3,0)</f>
        <v>L&amp;W - WILDWOOD YARD</v>
      </c>
      <c r="D214" s="13" t="str">
        <f>VLOOKUP($A214,projectList[],4,0)</f>
        <v>STUCCO SAND</v>
      </c>
      <c r="E214" s="40">
        <f>VLOOKUP($A214,projectList[],5,0)</f>
        <v>9</v>
      </c>
      <c r="F214" s="13" cm="1">
        <f t="array" aca="1" ref="F214" ca="1">INDEX(Projects!F:AJ,MATCH($A214,Projects!A:A,0),DAY(Generic!$B$1))</f>
        <v>0</v>
      </c>
      <c r="G214" s="13">
        <f ca="1">COUNTIF(Data!$J:$J,$A214)</f>
        <v>0</v>
      </c>
      <c r="H214" s="29"/>
      <c r="I214" s="13">
        <f ca="1">IF(AND(orders_table[[#This Row],[LOADS ON BOARD]]="",orders_table[[#This Row],[MANUAL OVERWRITE]]=""),"",SUM(orders_table[[#This Row],[LOADS ON BOARD]],orders_table[[#This Row],[MANUAL OVERWRITE]]))</f>
        <v>0</v>
      </c>
      <c r="J214" s="30" t="str">
        <f ca="1">IF(OR(A214="CC",A214="Down",A214="Vaca",A214="Off",A214="Park"),"",IF(AND(F214=0,I214=0),"",-I214+F214))</f>
        <v/>
      </c>
      <c r="K214" s="13" t="str">
        <f ca="1">IF(OR(A214="CC",A214="Down",A214="Vaca",A214="Off",A214="Park"),"",IF(AND(F214=0,I214=0),"",IF(J214=0,"ALL COVERED",IF(J214&gt;0,"OPEN LOADS","OVER BOOKED"))))</f>
        <v/>
      </c>
    </row>
    <row r="215" spans="1:11" ht="18" hidden="1" customHeight="1" x14ac:dyDescent="0.2">
      <c r="A215" s="13">
        <f>Projects!$A214</f>
        <v>10399</v>
      </c>
      <c r="B215" s="13" t="str">
        <f>VLOOKUP($A215,projectList[],2,0)</f>
        <v>JAHNA - GREENBAY</v>
      </c>
      <c r="C215" s="13" t="str">
        <f>VLOOKUP($A215,projectList[],3,0)</f>
        <v>L&amp;W - ZONE 1</v>
      </c>
      <c r="D215" s="13" t="str">
        <f>VLOOKUP($A215,projectList[],4,0)</f>
        <v>CONCRETE SAND</v>
      </c>
      <c r="E215" s="40">
        <f>VLOOKUP($A215,projectList[],5,0)</f>
        <v>6.67</v>
      </c>
      <c r="F215" s="13" cm="1">
        <f t="array" aca="1" ref="F215" ca="1">INDEX(Projects!F:AJ,MATCH($A215,Projects!A:A,0),DAY(Generic!$B$1))</f>
        <v>0</v>
      </c>
      <c r="G215" s="13">
        <f ca="1">COUNTIF(Data!$J:$J,$A215)</f>
        <v>0</v>
      </c>
      <c r="H215" s="29"/>
      <c r="I215" s="13">
        <f ca="1">IF(AND(orders_table[[#This Row],[LOADS ON BOARD]]="",orders_table[[#This Row],[MANUAL OVERWRITE]]=""),"",SUM(orders_table[[#This Row],[LOADS ON BOARD]],orders_table[[#This Row],[MANUAL OVERWRITE]]))</f>
        <v>0</v>
      </c>
      <c r="J215" s="30" t="str">
        <f ca="1">IF(OR(A215="CC",A215="Down",A215="Vaca",A215="Off",A215="Park"),"",IF(AND(F215=0,I215=0),"",-I215+F215))</f>
        <v/>
      </c>
      <c r="K215" s="13" t="str">
        <f ca="1">IF(OR(A215="CC",A215="Down",A215="Vaca",A215="Off",A215="Park"),"",IF(AND(F215=0,I215=0),"",IF(J215=0,"ALL COVERED",IF(J215&gt;0,"OPEN LOADS","OVER BOOKED"))))</f>
        <v/>
      </c>
    </row>
    <row r="216" spans="1:11" ht="18" hidden="1" customHeight="1" x14ac:dyDescent="0.2">
      <c r="A216" s="13">
        <f>Projects!$A215</f>
        <v>10349</v>
      </c>
      <c r="B216" s="13" t="str">
        <f>VLOOKUP($A216,projectList[],2,0)</f>
        <v>JAHNA - CGA</v>
      </c>
      <c r="C216" s="13" t="str">
        <f>VLOOKUP($A216,projectList[],3,0)</f>
        <v>L&amp;W - ZONE 1</v>
      </c>
      <c r="D216" s="13" t="str">
        <f>VLOOKUP($A216,projectList[],4,0)</f>
        <v>CONCRETE SAND</v>
      </c>
      <c r="E216" s="40">
        <f>VLOOKUP($A216,projectList[],5,0)</f>
        <v>6.5</v>
      </c>
      <c r="F216" s="13" cm="1">
        <f t="array" aca="1" ref="F216" ca="1">INDEX(Projects!F:AJ,MATCH($A216,Projects!A:A,0),DAY(Generic!$B$1))</f>
        <v>0</v>
      </c>
      <c r="G216" s="13">
        <f ca="1">COUNTIF(Data!$J:$J,$A216)</f>
        <v>0</v>
      </c>
      <c r="H216" s="29"/>
      <c r="I216" s="13">
        <f ca="1">IF(AND(orders_table[[#This Row],[LOADS ON BOARD]]="",orders_table[[#This Row],[MANUAL OVERWRITE]]=""),"",SUM(orders_table[[#This Row],[LOADS ON BOARD]],orders_table[[#This Row],[MANUAL OVERWRITE]]))</f>
        <v>0</v>
      </c>
      <c r="J216" s="30" t="str">
        <f ca="1">IF(OR(A216="CC",A216="Down",A216="Vaca",A216="Off",A216="Park"),"",IF(AND(F216=0,I216=0),"",-I216+F216))</f>
        <v/>
      </c>
      <c r="K216" s="13" t="str">
        <f ca="1">IF(OR(A216="CC",A216="Down",A216="Vaca",A216="Off",A216="Park"),"",IF(AND(F216=0,I216=0),"",IF(J216=0,"ALL COVERED",IF(J216&gt;0,"OPEN LOADS","OVER BOOKED"))))</f>
        <v/>
      </c>
    </row>
    <row r="217" spans="1:11" ht="18" hidden="1" customHeight="1" x14ac:dyDescent="0.2">
      <c r="A217" s="13">
        <f>Projects!$A216</f>
        <v>10019</v>
      </c>
      <c r="B217" s="13" t="str">
        <f>VLOOKUP($A217,projectList[],2,0)</f>
        <v>CENTER SAND</v>
      </c>
      <c r="C217" s="13" t="str">
        <f>VLOOKUP($A217,projectList[],3,0)</f>
        <v>L&amp;W - ZONE 1</v>
      </c>
      <c r="D217" s="13" t="str">
        <f>VLOOKUP($A217,projectList[],4,0)</f>
        <v>STUCCO SAND</v>
      </c>
      <c r="E217" s="40">
        <f>VLOOKUP($A217,projectList[],5,0)</f>
        <v>6.5</v>
      </c>
      <c r="F217" s="13" cm="1">
        <f t="array" aca="1" ref="F217" ca="1">INDEX(Projects!F:AJ,MATCH($A217,Projects!A:A,0),DAY(Generic!$B$1))</f>
        <v>0</v>
      </c>
      <c r="G217" s="13">
        <f ca="1">COUNTIF(Data!$J:$J,$A217)</f>
        <v>0</v>
      </c>
      <c r="H217" s="29"/>
      <c r="I217" s="13">
        <f ca="1">IF(AND(orders_table[[#This Row],[LOADS ON BOARD]]="",orders_table[[#This Row],[MANUAL OVERWRITE]]=""),"",SUM(orders_table[[#This Row],[LOADS ON BOARD]],orders_table[[#This Row],[MANUAL OVERWRITE]]))</f>
        <v>0</v>
      </c>
      <c r="J217" s="30" t="str">
        <f ca="1">IF(OR(A217="CC",A217="Down",A217="Vaca",A217="Off",A217="Park"),"",IF(AND(F217=0,I217=0),"",-I217+F217))</f>
        <v/>
      </c>
      <c r="K217" s="13" t="str">
        <f ca="1">IF(OR(A217="CC",A217="Down",A217="Vaca",A217="Off",A217="Park"),"",IF(AND(F217=0,I217=0),"",IF(J217=0,"ALL COVERED",IF(J217&gt;0,"OPEN LOADS","OVER BOOKED"))))</f>
        <v/>
      </c>
    </row>
    <row r="218" spans="1:11" ht="18" hidden="1" customHeight="1" x14ac:dyDescent="0.2">
      <c r="A218" s="13">
        <f>Projects!$A217</f>
        <v>10400</v>
      </c>
      <c r="B218" s="13" t="str">
        <f>VLOOKUP($A218,projectList[],2,0)</f>
        <v>JAHNA - GREENBAY</v>
      </c>
      <c r="C218" s="13" t="str">
        <f>VLOOKUP($A218,projectList[],3,0)</f>
        <v>L&amp;W - ZONE 2</v>
      </c>
      <c r="D218" s="13" t="str">
        <f>VLOOKUP($A218,projectList[],4,0)</f>
        <v>CONCRETE SAND</v>
      </c>
      <c r="E218" s="40">
        <f>VLOOKUP($A218,projectList[],5,0)</f>
        <v>9.33</v>
      </c>
      <c r="F218" s="13" cm="1">
        <f t="array" aca="1" ref="F218" ca="1">INDEX(Projects!F:AJ,MATCH($A218,Projects!A:A,0),DAY(Generic!$B$1))</f>
        <v>0</v>
      </c>
      <c r="G218" s="13">
        <f ca="1">COUNTIF(Data!$J:$J,$A218)</f>
        <v>0</v>
      </c>
      <c r="H218" s="29"/>
      <c r="I218" s="13">
        <f ca="1">IF(AND(orders_table[[#This Row],[LOADS ON BOARD]]="",orders_table[[#This Row],[MANUAL OVERWRITE]]=""),"",SUM(orders_table[[#This Row],[LOADS ON BOARD]],orders_table[[#This Row],[MANUAL OVERWRITE]]))</f>
        <v>0</v>
      </c>
      <c r="J218" s="30" t="str">
        <f ca="1">IF(OR(A218="CC",A218="Down",A218="Vaca",A218="Off",A218="Park"),"",IF(AND(F218=0,I218=0),"",-I218+F218))</f>
        <v/>
      </c>
      <c r="K218" s="13" t="str">
        <f ca="1">IF(OR(A218="CC",A218="Down",A218="Vaca",A218="Off",A218="Park"),"",IF(AND(F218=0,I218=0),"",IF(J218=0,"ALL COVERED",IF(J218&gt;0,"OPEN LOADS","OVER BOOKED"))))</f>
        <v/>
      </c>
    </row>
    <row r="219" spans="1:11" ht="18" hidden="1" customHeight="1" x14ac:dyDescent="0.2">
      <c r="A219" s="13">
        <f>Projects!$A218</f>
        <v>10020</v>
      </c>
      <c r="B219" s="13" t="str">
        <f>VLOOKUP($A219,projectList[],2,0)</f>
        <v>CENTER SAND</v>
      </c>
      <c r="C219" s="13" t="str">
        <f>VLOOKUP($A219,projectList[],3,0)</f>
        <v>L&amp;W - ZONE 2</v>
      </c>
      <c r="D219" s="13" t="str">
        <f>VLOOKUP($A219,projectList[],4,0)</f>
        <v>STUCCO SAND</v>
      </c>
      <c r="E219" s="40">
        <f>VLOOKUP($A219,projectList[],5,0)</f>
        <v>8.75</v>
      </c>
      <c r="F219" s="13" cm="1">
        <f t="array" aca="1" ref="F219" ca="1">INDEX(Projects!F:AJ,MATCH($A219,Projects!A:A,0),DAY(Generic!$B$1))</f>
        <v>0</v>
      </c>
      <c r="G219" s="13">
        <f ca="1">COUNTIF(Data!$J:$J,$A219)</f>
        <v>0</v>
      </c>
      <c r="H219" s="29"/>
      <c r="I219" s="13">
        <f ca="1">IF(AND(orders_table[[#This Row],[LOADS ON BOARD]]="",orders_table[[#This Row],[MANUAL OVERWRITE]]=""),"",SUM(orders_table[[#This Row],[LOADS ON BOARD]],orders_table[[#This Row],[MANUAL OVERWRITE]]))</f>
        <v>0</v>
      </c>
      <c r="J219" s="30" t="str">
        <f ca="1">IF(OR(A219="CC",A219="Down",A219="Vaca",A219="Off",A219="Park"),"",IF(AND(F219=0,I219=0),"",-I219+F219))</f>
        <v/>
      </c>
      <c r="K219" s="13" t="str">
        <f ca="1">IF(OR(A219="CC",A219="Down",A219="Vaca",A219="Off",A219="Park"),"",IF(AND(F219=0,I219=0),"",IF(J219=0,"ALL COVERED",IF(J219&gt;0,"OPEN LOADS","OVER BOOKED"))))</f>
        <v/>
      </c>
    </row>
    <row r="220" spans="1:11" ht="18" hidden="1" customHeight="1" x14ac:dyDescent="0.2">
      <c r="A220" s="13">
        <f>Projects!$A219</f>
        <v>10401</v>
      </c>
      <c r="B220" s="13" t="str">
        <f>VLOOKUP($A220,projectList[],2,0)</f>
        <v>JAHNA - GREENBAY</v>
      </c>
      <c r="C220" s="13" t="str">
        <f>VLOOKUP($A220,projectList[],3,0)</f>
        <v>L&amp;W - ZONE 3</v>
      </c>
      <c r="D220" s="13" t="str">
        <f>VLOOKUP($A220,projectList[],4,0)</f>
        <v>CONCRETE SAND</v>
      </c>
      <c r="E220" s="40">
        <f>VLOOKUP($A220,projectList[],5,0)</f>
        <v>12.44</v>
      </c>
      <c r="F220" s="13" cm="1">
        <f t="array" aca="1" ref="F220" ca="1">INDEX(Projects!F:AJ,MATCH($A220,Projects!A:A,0),DAY(Generic!$B$1))</f>
        <v>0</v>
      </c>
      <c r="G220" s="13">
        <f ca="1">COUNTIF(Data!$J:$J,$A220)</f>
        <v>0</v>
      </c>
      <c r="H220" s="29"/>
      <c r="I220" s="13">
        <f ca="1">IF(AND(orders_table[[#This Row],[LOADS ON BOARD]]="",orders_table[[#This Row],[MANUAL OVERWRITE]]=""),"",SUM(orders_table[[#This Row],[LOADS ON BOARD]],orders_table[[#This Row],[MANUAL OVERWRITE]]))</f>
        <v>0</v>
      </c>
      <c r="J220" s="30" t="str">
        <f ca="1">IF(OR(A220="CC",A220="Down",A220="Vaca",A220="Off",A220="Park"),"",IF(AND(F220=0,I220=0),"",-I220+F220))</f>
        <v/>
      </c>
      <c r="K220" s="13" t="str">
        <f ca="1">IF(OR(A220="CC",A220="Down",A220="Vaca",A220="Off",A220="Park"),"",IF(AND(F220=0,I220=0),"",IF(J220=0,"ALL COVERED",IF(J220&gt;0,"OPEN LOADS","OVER BOOKED"))))</f>
        <v/>
      </c>
    </row>
    <row r="221" spans="1:11" ht="18" hidden="1" customHeight="1" x14ac:dyDescent="0.2">
      <c r="A221" s="13">
        <f>Projects!$A220</f>
        <v>10021</v>
      </c>
      <c r="B221" s="13" t="str">
        <f>VLOOKUP($A221,projectList[],2,0)</f>
        <v>CENTER SAND</v>
      </c>
      <c r="C221" s="13" t="str">
        <f>VLOOKUP($A221,projectList[],3,0)</f>
        <v>L&amp;W - ZONE 3</v>
      </c>
      <c r="D221" s="13" t="str">
        <f>VLOOKUP($A221,projectList[],4,0)</f>
        <v>STUCCO SAND</v>
      </c>
      <c r="E221" s="40">
        <f>VLOOKUP($A221,projectList[],5,0)</f>
        <v>11.66</v>
      </c>
      <c r="F221" s="13" cm="1">
        <f t="array" aca="1" ref="F221" ca="1">INDEX(Projects!F:AJ,MATCH($A221,Projects!A:A,0),DAY(Generic!$B$1))</f>
        <v>0</v>
      </c>
      <c r="G221" s="13">
        <f ca="1">COUNTIF(Data!$J:$J,$A221)</f>
        <v>0</v>
      </c>
      <c r="H221" s="29"/>
      <c r="I221" s="13">
        <f ca="1">IF(AND(orders_table[[#This Row],[LOADS ON BOARD]]="",orders_table[[#This Row],[MANUAL OVERWRITE]]=""),"",SUM(orders_table[[#This Row],[LOADS ON BOARD]],orders_table[[#This Row],[MANUAL OVERWRITE]]))</f>
        <v>0</v>
      </c>
      <c r="J221" s="30" t="str">
        <f ca="1">IF(OR(A221="CC",A221="Down",A221="Vaca",A221="Off",A221="Park"),"",IF(AND(F221=0,I221=0),"",-I221+F221))</f>
        <v/>
      </c>
      <c r="K221" s="13" t="str">
        <f ca="1">IF(OR(A221="CC",A221="Down",A221="Vaca",A221="Off",A221="Park"),"",IF(AND(F221=0,I221=0),"",IF(J221=0,"ALL COVERED",IF(J221&gt;0,"OPEN LOADS","OVER BOOKED"))))</f>
        <v/>
      </c>
    </row>
    <row r="222" spans="1:11" ht="18" hidden="1" customHeight="1" x14ac:dyDescent="0.2">
      <c r="A222" s="13">
        <f>Projects!$A221</f>
        <v>10402</v>
      </c>
      <c r="B222" s="13" t="str">
        <f>VLOOKUP($A222,projectList[],2,0)</f>
        <v>JAHNA - GREENBAY</v>
      </c>
      <c r="C222" s="13" t="str">
        <f>VLOOKUP($A222,projectList[],3,0)</f>
        <v>L&amp;W - ZONE 4</v>
      </c>
      <c r="D222" s="13" t="str">
        <f>VLOOKUP($A222,projectList[],4,0)</f>
        <v>CONCRETE SAND</v>
      </c>
      <c r="E222" s="40">
        <f>VLOOKUP($A222,projectList[],5,0)</f>
        <v>14.58</v>
      </c>
      <c r="F222" s="13" cm="1">
        <f t="array" aca="1" ref="F222" ca="1">INDEX(Projects!F:AJ,MATCH($A222,Projects!A:A,0),DAY(Generic!$B$1))</f>
        <v>0</v>
      </c>
      <c r="G222" s="13">
        <f ca="1">COUNTIF(Data!$J:$J,$A222)</f>
        <v>0</v>
      </c>
      <c r="H222" s="29"/>
      <c r="I222" s="13">
        <f ca="1">IF(AND(orders_table[[#This Row],[LOADS ON BOARD]]="",orders_table[[#This Row],[MANUAL OVERWRITE]]=""),"",SUM(orders_table[[#This Row],[LOADS ON BOARD]],orders_table[[#This Row],[MANUAL OVERWRITE]]))</f>
        <v>0</v>
      </c>
      <c r="J222" s="30" t="str">
        <f ca="1">IF(OR(A222="CC",A222="Down",A222="Vaca",A222="Off",A222="Park"),"",IF(AND(F222=0,I222=0),"",-I222+F222))</f>
        <v/>
      </c>
      <c r="K222" s="13" t="str">
        <f ca="1">IF(OR(A222="CC",A222="Down",A222="Vaca",A222="Off",A222="Park"),"",IF(AND(F222=0,I222=0),"",IF(J222=0,"ALL COVERED",IF(J222&gt;0,"OPEN LOADS","OVER BOOKED"))))</f>
        <v/>
      </c>
    </row>
    <row r="223" spans="1:11" ht="18" hidden="1" customHeight="1" x14ac:dyDescent="0.2">
      <c r="A223" s="13">
        <f>Projects!$A222</f>
        <v>10022</v>
      </c>
      <c r="B223" s="13" t="str">
        <f>VLOOKUP($A223,projectList[],2,0)</f>
        <v>CENTER SAND</v>
      </c>
      <c r="C223" s="13" t="str">
        <f>VLOOKUP($A223,projectList[],3,0)</f>
        <v>L&amp;W - ZONE 4</v>
      </c>
      <c r="D223" s="13" t="str">
        <f>VLOOKUP($A223,projectList[],4,0)</f>
        <v>STUCCO SAND</v>
      </c>
      <c r="E223" s="40">
        <f>VLOOKUP($A223,projectList[],5,0)</f>
        <v>14.58</v>
      </c>
      <c r="F223" s="13" cm="1">
        <f t="array" aca="1" ref="F223" ca="1">INDEX(Projects!F:AJ,MATCH($A223,Projects!A:A,0),DAY(Generic!$B$1))</f>
        <v>0</v>
      </c>
      <c r="G223" s="13">
        <f ca="1">COUNTIF(Data!$J:$J,$A223)</f>
        <v>0</v>
      </c>
      <c r="H223" s="29"/>
      <c r="I223" s="13">
        <f ca="1">IF(AND(orders_table[[#This Row],[LOADS ON BOARD]]="",orders_table[[#This Row],[MANUAL OVERWRITE]]=""),"",SUM(orders_table[[#This Row],[LOADS ON BOARD]],orders_table[[#This Row],[MANUAL OVERWRITE]]))</f>
        <v>0</v>
      </c>
      <c r="J223" s="30" t="str">
        <f ca="1">IF(OR(A223="CC",A223="Down",A223="Vaca",A223="Off",A223="Park"),"",IF(AND(F223=0,I223=0),"",-I223+F223))</f>
        <v/>
      </c>
      <c r="K223" s="13" t="str">
        <f ca="1">IF(OR(A223="CC",A223="Down",A223="Vaca",A223="Off",A223="Park"),"",IF(AND(F223=0,I223=0),"",IF(J223=0,"ALL COVERED",IF(J223&gt;0,"OPEN LOADS","OVER BOOKED"))))</f>
        <v/>
      </c>
    </row>
    <row r="224" spans="1:11" ht="18" hidden="1" customHeight="1" x14ac:dyDescent="0.2">
      <c r="A224" s="13">
        <f>Projects!$A223</f>
        <v>10437</v>
      </c>
      <c r="B224" s="13" t="str">
        <f>VLOOKUP($A224,projectList[],2,0)</f>
        <v>MELBOURNE TERMINAL</v>
      </c>
      <c r="C224" s="13" t="str">
        <f>VLOOKUP($A224,projectList[],3,0)</f>
        <v>L&amp;W - ZONE 5</v>
      </c>
      <c r="D224" s="13" t="str">
        <f>VLOOKUP($A224,projectList[],4,0)</f>
        <v>#57 DOT ROCK</v>
      </c>
      <c r="E224" s="40">
        <f>VLOOKUP($A224,projectList[],5,0)</f>
        <v>18.559999999999999</v>
      </c>
      <c r="F224" s="13" cm="1">
        <f t="array" aca="1" ref="F224" ca="1">INDEX(Projects!F:AJ,MATCH($A224,Projects!A:A,0),DAY(Generic!$B$1))</f>
        <v>0</v>
      </c>
      <c r="G224" s="13">
        <f ca="1">COUNTIF(Data!$J:$J,$A224)</f>
        <v>0</v>
      </c>
      <c r="H224" s="29"/>
      <c r="I224" s="13">
        <f ca="1">IF(AND(orders_table[[#This Row],[LOADS ON BOARD]]="",orders_table[[#This Row],[MANUAL OVERWRITE]]=""),"",SUM(orders_table[[#This Row],[LOADS ON BOARD]],orders_table[[#This Row],[MANUAL OVERWRITE]]))</f>
        <v>0</v>
      </c>
      <c r="J224" s="30" t="str">
        <f ca="1">IF(OR(A224="CC",A224="Down",A224="Vaca",A224="Off",A224="Park"),"",IF(AND(F224=0,I224=0),"",-I224+F224))</f>
        <v/>
      </c>
      <c r="K224" s="13" t="str">
        <f ca="1">IF(OR(A224="CC",A224="Down",A224="Vaca",A224="Off",A224="Park"),"",IF(AND(F224=0,I224=0),"",IF(J224=0,"ALL COVERED",IF(J224&gt;0,"OPEN LOADS","OVER BOOKED"))))</f>
        <v/>
      </c>
    </row>
    <row r="225" spans="1:11" ht="18" hidden="1" customHeight="1" x14ac:dyDescent="0.2">
      <c r="A225" s="13">
        <f>Projects!$A224</f>
        <v>10417</v>
      </c>
      <c r="B225" s="13" t="str">
        <f>VLOOKUP($A225,projectList[],2,0)</f>
        <v>JAHNA - GREENBAY</v>
      </c>
      <c r="C225" s="13" t="str">
        <f>VLOOKUP($A225,projectList[],3,0)</f>
        <v>L&amp;W - ZONE 5</v>
      </c>
      <c r="D225" s="13" t="str">
        <f>VLOOKUP($A225,projectList[],4,0)</f>
        <v>CONCRETE SAND</v>
      </c>
      <c r="E225" s="40">
        <f>VLOOKUP($A225,projectList[],5,0)</f>
        <v>18.559999999999999</v>
      </c>
      <c r="F225" s="13" cm="1">
        <f t="array" aca="1" ref="F225" ca="1">INDEX(Projects!F:AJ,MATCH($A225,Projects!A:A,0),DAY(Generic!$B$1))</f>
        <v>0</v>
      </c>
      <c r="G225" s="13">
        <f ca="1">COUNTIF(Data!$J:$J,$A225)</f>
        <v>0</v>
      </c>
      <c r="H225" s="29"/>
      <c r="I225" s="13">
        <f ca="1">IF(AND(orders_table[[#This Row],[LOADS ON BOARD]]="",orders_table[[#This Row],[MANUAL OVERWRITE]]=""),"",SUM(orders_table[[#This Row],[LOADS ON BOARD]],orders_table[[#This Row],[MANUAL OVERWRITE]]))</f>
        <v>0</v>
      </c>
      <c r="J225" s="30" t="str">
        <f ca="1">IF(OR(A225="CC",A225="Down",A225="Vaca",A225="Off",A225="Park"),"",IF(AND(F225=0,I225=0),"",-I225+F225))</f>
        <v/>
      </c>
      <c r="K225" s="13" t="str">
        <f ca="1">IF(OR(A225="CC",A225="Down",A225="Vaca",A225="Off",A225="Park"),"",IF(AND(F225=0,I225=0),"",IF(J225=0,"ALL COVERED",IF(J225&gt;0,"OPEN LOADS","OVER BOOKED"))))</f>
        <v/>
      </c>
    </row>
    <row r="226" spans="1:11" ht="18" hidden="1" customHeight="1" x14ac:dyDescent="0.2">
      <c r="A226" s="13">
        <f>Projects!$A225</f>
        <v>10028</v>
      </c>
      <c r="B226" s="13" t="str">
        <f>VLOOKUP($A226,projectList[],2,0)</f>
        <v>CENTER SAND</v>
      </c>
      <c r="C226" s="13" t="str">
        <f>VLOOKUP($A226,projectList[],3,0)</f>
        <v>L&amp;W - ZONE 5</v>
      </c>
      <c r="D226" s="13" t="str">
        <f>VLOOKUP($A226,projectList[],4,0)</f>
        <v>STUCCO SAND</v>
      </c>
      <c r="E226" s="40">
        <f>VLOOKUP($A226,projectList[],5,0)</f>
        <v>18.559999999999999</v>
      </c>
      <c r="F226" s="13" cm="1">
        <f t="array" aca="1" ref="F226" ca="1">INDEX(Projects!F:AJ,MATCH($A226,Projects!A:A,0),DAY(Generic!$B$1))</f>
        <v>0</v>
      </c>
      <c r="G226" s="13">
        <f ca="1">COUNTIF(Data!$J:$J,$A226)</f>
        <v>0</v>
      </c>
      <c r="H226" s="29"/>
      <c r="I226" s="13">
        <f ca="1">IF(AND(orders_table[[#This Row],[LOADS ON BOARD]]="",orders_table[[#This Row],[MANUAL OVERWRITE]]=""),"",SUM(orders_table[[#This Row],[LOADS ON BOARD]],orders_table[[#This Row],[MANUAL OVERWRITE]]))</f>
        <v>0</v>
      </c>
      <c r="J226" s="30" t="str">
        <f ca="1">IF(OR(A226="CC",A226="Down",A226="Vaca",A226="Off",A226="Park"),"",IF(AND(F226=0,I226=0),"",-I226+F226))</f>
        <v/>
      </c>
      <c r="K226" s="13" t="str">
        <f ca="1">IF(OR(A226="CC",A226="Down",A226="Vaca",A226="Off",A226="Park"),"",IF(AND(F226=0,I226=0),"",IF(J226=0,"ALL COVERED",IF(J226&gt;0,"OPEN LOADS","OVER BOOKED"))))</f>
        <v/>
      </c>
    </row>
    <row r="227" spans="1:11" ht="18" hidden="1" customHeight="1" x14ac:dyDescent="0.2">
      <c r="A227" s="13" t="str">
        <f>Projects!$A226</f>
        <v>9979-57</v>
      </c>
      <c r="B227" s="13" t="str">
        <f>VLOOKUP($A227,projectList[],2,0)</f>
        <v>AMERICAN AGGREGATES - TAMPA</v>
      </c>
      <c r="C227" s="13" t="str">
        <f>VLOOKUP($A227,projectList[],3,0)</f>
        <v>LONGWOOD RMC</v>
      </c>
      <c r="D227" s="13" t="str">
        <f>VLOOKUP($A227,projectList[],4,0)</f>
        <v>#57</v>
      </c>
      <c r="E227" s="40">
        <f>VLOOKUP($A227,projectList[],5,0)</f>
        <v>11.5</v>
      </c>
      <c r="F227" s="13" cm="1">
        <f t="array" aca="1" ref="F227" ca="1">INDEX(Projects!F:AJ,MATCH($A227,Projects!A:A,0),DAY(Generic!$B$1))</f>
        <v>0</v>
      </c>
      <c r="G227" s="13">
        <f ca="1">COUNTIF(Data!$J:$J,$A227)</f>
        <v>0</v>
      </c>
      <c r="H227" s="29"/>
      <c r="I227" s="13">
        <f ca="1">IF(AND(orders_table[[#This Row],[LOADS ON BOARD]]="",orders_table[[#This Row],[MANUAL OVERWRITE]]=""),"",SUM(orders_table[[#This Row],[LOADS ON BOARD]],orders_table[[#This Row],[MANUAL OVERWRITE]]))</f>
        <v>0</v>
      </c>
      <c r="J227" s="30" t="str">
        <f ca="1">IF(OR(A227="CC",A227="Down",A227="Vaca",A227="Off",A227="Park"),"",IF(AND(F227=0,I227=0),"",-I227+F227))</f>
        <v/>
      </c>
      <c r="K227" s="13" t="str">
        <f ca="1">IF(OR(A227="CC",A227="Down",A227="Vaca",A227="Off",A227="Park"),"",IF(AND(F227=0,I227=0),"",IF(J227=0,"ALL COVERED",IF(J227&gt;0,"OPEN LOADS","OVER BOOKED"))))</f>
        <v/>
      </c>
    </row>
    <row r="228" spans="1:11" ht="18" hidden="1" customHeight="1" x14ac:dyDescent="0.2">
      <c r="A228" s="13">
        <f>Projects!$A227</f>
        <v>10284</v>
      </c>
      <c r="B228" s="13" t="str">
        <f>VLOOKUP($A228,projectList[],2,0)</f>
        <v>COCOA AGGREGATE</v>
      </c>
      <c r="C228" s="13" t="str">
        <f>VLOOKUP($A228,projectList[],3,0)</f>
        <v>LONGWOOD RMC</v>
      </c>
      <c r="D228" s="13" t="str">
        <f>VLOOKUP($A228,projectList[],4,0)</f>
        <v>#57 DOT ROCK</v>
      </c>
      <c r="E228" s="40">
        <f>VLOOKUP($A228,projectList[],5,0)</f>
        <v>10</v>
      </c>
      <c r="F228" s="13" cm="1">
        <f t="array" aca="1" ref="F228" ca="1">INDEX(Projects!F:AJ,MATCH($A228,Projects!A:A,0),DAY(Generic!$B$1))</f>
        <v>0</v>
      </c>
      <c r="G228" s="13">
        <f ca="1">COUNTIF(Data!$J:$J,$A228)</f>
        <v>0</v>
      </c>
      <c r="H228" s="29"/>
      <c r="I228" s="13">
        <f ca="1">IF(AND(orders_table[[#This Row],[LOADS ON BOARD]]="",orders_table[[#This Row],[MANUAL OVERWRITE]]=""),"",SUM(orders_table[[#This Row],[LOADS ON BOARD]],orders_table[[#This Row],[MANUAL OVERWRITE]]))</f>
        <v>0</v>
      </c>
      <c r="J228" s="30" t="str">
        <f ca="1">IF(OR(A228="CC",A228="Down",A228="Vaca",A228="Off",A228="Park"),"",IF(AND(F228=0,I228=0),"",-I228+F228))</f>
        <v/>
      </c>
      <c r="K228" s="13" t="str">
        <f ca="1">IF(OR(A228="CC",A228="Down",A228="Vaca",A228="Off",A228="Park"),"",IF(AND(F228=0,I228=0),"",IF(J228=0,"ALL COVERED",IF(J228&gt;0,"OPEN LOADS","OVER BOOKED"))))</f>
        <v/>
      </c>
    </row>
    <row r="229" spans="1:11" ht="18" hidden="1" customHeight="1" x14ac:dyDescent="0.2">
      <c r="A229" s="13">
        <f>Projects!$A228</f>
        <v>10392</v>
      </c>
      <c r="B229" s="13" t="str">
        <f>VLOOKUP($A229,projectList[],2,0)</f>
        <v>NATIONAL GARDENS</v>
      </c>
      <c r="C229" s="13" t="str">
        <f>VLOOKUP($A229,projectList[],3,0)</f>
        <v>LONGWOOD RMC</v>
      </c>
      <c r="D229" s="13" t="str">
        <f>VLOOKUP($A229,projectList[],4,0)</f>
        <v>#57 DOT ROCK</v>
      </c>
      <c r="E229" s="40">
        <f>VLOOKUP($A229,projectList[],5,0)</f>
        <v>10.5</v>
      </c>
      <c r="F229" s="13" cm="1">
        <f t="array" aca="1" ref="F229" ca="1">INDEX(Projects!F:AJ,MATCH($A229,Projects!A:A,0),DAY(Generic!$B$1))</f>
        <v>0</v>
      </c>
      <c r="G229" s="13">
        <f ca="1">COUNTIF(Data!$J:$J,$A229)</f>
        <v>0</v>
      </c>
      <c r="H229" s="29"/>
      <c r="I229" s="13">
        <f ca="1">IF(AND(orders_table[[#This Row],[LOADS ON BOARD]]="",orders_table[[#This Row],[MANUAL OVERWRITE]]=""),"",SUM(orders_table[[#This Row],[LOADS ON BOARD]],orders_table[[#This Row],[MANUAL OVERWRITE]]))</f>
        <v>0</v>
      </c>
      <c r="J229" s="30" t="str">
        <f ca="1">IF(OR(A229="CC",A229="Down",A229="Vaca",A229="Off",A229="Park"),"",IF(AND(F229=0,I229=0),"",-I229+F229))</f>
        <v/>
      </c>
      <c r="K229" s="13" t="str">
        <f ca="1">IF(OR(A229="CC",A229="Down",A229="Vaca",A229="Off",A229="Park"),"",IF(AND(F229=0,I229=0),"",IF(J229=0,"ALL COVERED",IF(J229&gt;0,"OPEN LOADS","OVER BOOKED"))))</f>
        <v/>
      </c>
    </row>
    <row r="230" spans="1:11" ht="18" hidden="1" customHeight="1" x14ac:dyDescent="0.2">
      <c r="A230" s="13">
        <f>Projects!$A229</f>
        <v>1156</v>
      </c>
      <c r="B230" s="13" t="str">
        <f>VLOOKUP($A230,projectList[],2,0)</f>
        <v>MELBOURNE TERMINAL</v>
      </c>
      <c r="C230" s="13" t="str">
        <f>VLOOKUP($A230,projectList[],3,0)</f>
        <v>LONGWOOD RMC</v>
      </c>
      <c r="D230" s="13" t="str">
        <f>VLOOKUP($A230,projectList[],4,0)</f>
        <v>#57 DOT ROCK</v>
      </c>
      <c r="E230" s="40">
        <f>VLOOKUP($A230,projectList[],5,0)</f>
        <v>11.75</v>
      </c>
      <c r="F230" s="13" cm="1">
        <f t="array" aca="1" ref="F230" ca="1">INDEX(Projects!F:AJ,MATCH($A230,Projects!A:A,0),DAY(Generic!$B$1))</f>
        <v>0</v>
      </c>
      <c r="G230" s="13">
        <f ca="1">COUNTIF(Data!$J:$J,$A230)</f>
        <v>0</v>
      </c>
      <c r="H230" s="29"/>
      <c r="I230" s="13">
        <f ca="1">IF(AND(orders_table[[#This Row],[LOADS ON BOARD]]="",orders_table[[#This Row],[MANUAL OVERWRITE]]=""),"",SUM(orders_table[[#This Row],[LOADS ON BOARD]],orders_table[[#This Row],[MANUAL OVERWRITE]]))</f>
        <v>0</v>
      </c>
      <c r="J230" s="30" t="str">
        <f ca="1">IF(OR(A230="CC",A230="Down",A230="Vaca",A230="Off",A230="Park"),"",IF(AND(F230=0,I230=0),"",-I230+F230))</f>
        <v/>
      </c>
      <c r="K230" s="13" t="str">
        <f ca="1">IF(OR(A230="CC",A230="Down",A230="Vaca",A230="Off",A230="Park"),"",IF(AND(F230=0,I230=0),"",IF(J230=0,"ALL COVERED",IF(J230&gt;0,"OPEN LOADS","OVER BOOKED"))))</f>
        <v/>
      </c>
    </row>
    <row r="231" spans="1:11" ht="18" hidden="1" customHeight="1" x14ac:dyDescent="0.2">
      <c r="A231" s="13" t="str">
        <f>Projects!$A230</f>
        <v>9954-57</v>
      </c>
      <c r="B231" s="13" t="str">
        <f>VLOOKUP($A231,projectList[],2,0)</f>
        <v>EDGEWATER TERMINAL</v>
      </c>
      <c r="C231" s="13" t="str">
        <f>VLOOKUP($A231,projectList[],3,0)</f>
        <v>LONGWOOD RMC</v>
      </c>
      <c r="D231" s="13" t="str">
        <f>VLOOKUP($A231,projectList[],4,0)</f>
        <v>#57 DOT ROCK</v>
      </c>
      <c r="E231" s="40">
        <f>VLOOKUP($A231,projectList[],5,0)</f>
        <v>7.7</v>
      </c>
      <c r="F231" s="13" cm="1">
        <f t="array" aca="1" ref="F231" ca="1">INDEX(Projects!F:AJ,MATCH($A231,Projects!A:A,0),DAY(Generic!$B$1))</f>
        <v>0</v>
      </c>
      <c r="G231" s="13">
        <f ca="1">COUNTIF(Data!$J:$J,$A231)</f>
        <v>0</v>
      </c>
      <c r="H231" s="29"/>
      <c r="I231" s="13">
        <f ca="1">IF(AND(orders_table[[#This Row],[LOADS ON BOARD]]="",orders_table[[#This Row],[MANUAL OVERWRITE]]=""),"",SUM(orders_table[[#This Row],[LOADS ON BOARD]],orders_table[[#This Row],[MANUAL OVERWRITE]]))</f>
        <v>0</v>
      </c>
      <c r="J231" s="30" t="str">
        <f ca="1">IF(OR(A231="CC",A231="Down",A231="Vaca",A231="Off",A231="Park"),"",IF(AND(F231=0,I231=0),"",-I231+F231))</f>
        <v/>
      </c>
      <c r="K231" s="13" t="str">
        <f ca="1">IF(OR(A231="CC",A231="Down",A231="Vaca",A231="Off",A231="Park"),"",IF(AND(F231=0,I231=0),"",IF(J231=0,"ALL COVERED",IF(J231&gt;0,"OPEN LOADS","OVER BOOKED"))))</f>
        <v/>
      </c>
    </row>
    <row r="232" spans="1:11" ht="18" hidden="1" customHeight="1" x14ac:dyDescent="0.2">
      <c r="A232" s="13" t="str">
        <f>Projects!$A231</f>
        <v>9979-89</v>
      </c>
      <c r="B232" s="13" t="str">
        <f>VLOOKUP($A232,projectList[],2,0)</f>
        <v>AMERICAN AGGREGATES - TAMPA</v>
      </c>
      <c r="C232" s="13" t="str">
        <f>VLOOKUP($A232,projectList[],3,0)</f>
        <v>LONGWOOD RMC</v>
      </c>
      <c r="D232" s="13" t="str">
        <f>VLOOKUP($A232,projectList[],4,0)</f>
        <v>#89</v>
      </c>
      <c r="E232" s="40">
        <f>VLOOKUP($A232,projectList[],5,0)</f>
        <v>11.5</v>
      </c>
      <c r="F232" s="13" cm="1">
        <f t="array" aca="1" ref="F232" ca="1">INDEX(Projects!F:AJ,MATCH($A232,Projects!A:A,0),DAY(Generic!$B$1))</f>
        <v>0</v>
      </c>
      <c r="G232" s="13">
        <f ca="1">COUNTIF(Data!$J:$J,$A232)</f>
        <v>0</v>
      </c>
      <c r="H232" s="29"/>
      <c r="I232" s="13">
        <f ca="1">IF(AND(orders_table[[#This Row],[LOADS ON BOARD]]="",orders_table[[#This Row],[MANUAL OVERWRITE]]=""),"",SUM(orders_table[[#This Row],[LOADS ON BOARD]],orders_table[[#This Row],[MANUAL OVERWRITE]]))</f>
        <v>0</v>
      </c>
      <c r="J232" s="30" t="str">
        <f ca="1">IF(OR(A232="CC",A232="Down",A232="Vaca",A232="Off",A232="Park"),"",IF(AND(F232=0,I232=0),"",-I232+F232))</f>
        <v/>
      </c>
      <c r="K232" s="13" t="str">
        <f ca="1">IF(OR(A232="CC",A232="Down",A232="Vaca",A232="Off",A232="Park"),"",IF(AND(F232=0,I232=0),"",IF(J232=0,"ALL COVERED",IF(J232&gt;0,"OPEN LOADS","OVER BOOKED"))))</f>
        <v/>
      </c>
    </row>
    <row r="233" spans="1:11" ht="18" hidden="1" customHeight="1" x14ac:dyDescent="0.2">
      <c r="A233" s="13">
        <f>Projects!$A232</f>
        <v>1140</v>
      </c>
      <c r="B233" s="13" t="str">
        <f>VLOOKUP($A233,projectList[],2,0)</f>
        <v>MELBOURNE TERMINAL</v>
      </c>
      <c r="C233" s="13" t="str">
        <f>VLOOKUP($A233,projectList[],3,0)</f>
        <v>LONGWOOD RMC</v>
      </c>
      <c r="D233" s="13" t="str">
        <f>VLOOKUP($A233,projectList[],4,0)</f>
        <v>#89 DOT ROCK</v>
      </c>
      <c r="E233" s="40">
        <f>VLOOKUP($A233,projectList[],5,0)</f>
        <v>11.75</v>
      </c>
      <c r="F233" s="13" cm="1">
        <f t="array" aca="1" ref="F233" ca="1">INDEX(Projects!F:AJ,MATCH($A233,Projects!A:A,0),DAY(Generic!$B$1))</f>
        <v>0</v>
      </c>
      <c r="G233" s="13">
        <f ca="1">COUNTIF(Data!$J:$J,$A233)</f>
        <v>0</v>
      </c>
      <c r="H233" s="29"/>
      <c r="I233" s="13">
        <f ca="1">IF(AND(orders_table[[#This Row],[LOADS ON BOARD]]="",orders_table[[#This Row],[MANUAL OVERWRITE]]=""),"",SUM(orders_table[[#This Row],[LOADS ON BOARD]],orders_table[[#This Row],[MANUAL OVERWRITE]]))</f>
        <v>0</v>
      </c>
      <c r="J233" s="30" t="str">
        <f ca="1">IF(OR(A233="CC",A233="Down",A233="Vaca",A233="Off",A233="Park"),"",IF(AND(F233=0,I233=0),"",-I233+F233))</f>
        <v/>
      </c>
      <c r="K233" s="13" t="str">
        <f ca="1">IF(OR(A233="CC",A233="Down",A233="Vaca",A233="Off",A233="Park"),"",IF(AND(F233=0,I233=0),"",IF(J233=0,"ALL COVERED",IF(J233&gt;0,"OPEN LOADS","OVER BOOKED"))))</f>
        <v/>
      </c>
    </row>
    <row r="234" spans="1:11" ht="18" hidden="1" customHeight="1" x14ac:dyDescent="0.2">
      <c r="A234" s="13" t="str">
        <f>Projects!$A233</f>
        <v>9954-89</v>
      </c>
      <c r="B234" s="13" t="str">
        <f>VLOOKUP($A234,projectList[],2,0)</f>
        <v>EDGEWATER TERMINAL</v>
      </c>
      <c r="C234" s="13" t="str">
        <f>VLOOKUP($A234,projectList[],3,0)</f>
        <v>LONGWOOD RMC</v>
      </c>
      <c r="D234" s="13" t="str">
        <f>VLOOKUP($A234,projectList[],4,0)</f>
        <v>#89 DOT ROCK</v>
      </c>
      <c r="E234" s="40">
        <f>VLOOKUP($A234,projectList[],5,0)</f>
        <v>7.7</v>
      </c>
      <c r="F234" s="13" cm="1">
        <f t="array" aca="1" ref="F234" ca="1">INDEX(Projects!F:AJ,MATCH($A234,Projects!A:A,0),DAY(Generic!$B$1))</f>
        <v>0</v>
      </c>
      <c r="G234" s="13">
        <f ca="1">COUNTIF(Data!$J:$J,$A234)</f>
        <v>0</v>
      </c>
      <c r="H234" s="29"/>
      <c r="I234" s="13">
        <f ca="1">IF(AND(orders_table[[#This Row],[LOADS ON BOARD]]="",orders_table[[#This Row],[MANUAL OVERWRITE]]=""),"",SUM(orders_table[[#This Row],[LOADS ON BOARD]],orders_table[[#This Row],[MANUAL OVERWRITE]]))</f>
        <v>0</v>
      </c>
      <c r="J234" s="30" t="str">
        <f ca="1">IF(OR(A234="CC",A234="Down",A234="Vaca",A234="Off",A234="Park"),"",IF(AND(F234=0,I234=0),"",-I234+F234))</f>
        <v/>
      </c>
      <c r="K234" s="13" t="str">
        <f ca="1">IF(OR(A234="CC",A234="Down",A234="Vaca",A234="Off",A234="Park"),"",IF(AND(F234=0,I234=0),"",IF(J234=0,"ALL COVERED",IF(J234&gt;0,"OPEN LOADS","OVER BOOKED"))))</f>
        <v/>
      </c>
    </row>
    <row r="235" spans="1:11" ht="18" hidden="1" customHeight="1" x14ac:dyDescent="0.2">
      <c r="A235" s="13">
        <f>Projects!$A234</f>
        <v>1266</v>
      </c>
      <c r="B235" s="13" t="str">
        <f>VLOOKUP($A235,projectList[],2,0)</f>
        <v>CY - ORLANDO</v>
      </c>
      <c r="C235" s="13" t="str">
        <f>VLOOKUP($A235,projectList[],3,0)</f>
        <v>LONGWOOD RMC</v>
      </c>
      <c r="D235" s="13" t="str">
        <f>VLOOKUP($A235,projectList[],4,0)</f>
        <v>1/2 ROCK</v>
      </c>
      <c r="E235" s="40">
        <f>VLOOKUP($A235,projectList[],5,0)</f>
        <v>5.95</v>
      </c>
      <c r="F235" s="13" cm="1">
        <f t="array" aca="1" ref="F235" ca="1">INDEX(Projects!F:AJ,MATCH($A235,Projects!A:A,0),DAY(Generic!$B$1))</f>
        <v>0</v>
      </c>
      <c r="G235" s="13">
        <f ca="1">COUNTIF(Data!$J:$J,$A235)</f>
        <v>0</v>
      </c>
      <c r="H235" s="29"/>
      <c r="I235" s="13">
        <f ca="1">IF(AND(orders_table[[#This Row],[LOADS ON BOARD]]="",orders_table[[#This Row],[MANUAL OVERWRITE]]=""),"",SUM(orders_table[[#This Row],[LOADS ON BOARD]],orders_table[[#This Row],[MANUAL OVERWRITE]]))</f>
        <v>0</v>
      </c>
      <c r="J235" s="30" t="str">
        <f ca="1">IF(OR(A235="CC",A235="Down",A235="Vaca",A235="Off",A235="Park"),"",IF(AND(F235=0,I235=0),"",-I235+F235))</f>
        <v/>
      </c>
      <c r="K235" s="13" t="str">
        <f ca="1">IF(OR(A235="CC",A235="Down",A235="Vaca",A235="Off",A235="Park"),"",IF(AND(F235=0,I235=0),"",IF(J235=0,"ALL COVERED",IF(J235&gt;0,"OPEN LOADS","OVER BOOKED"))))</f>
        <v/>
      </c>
    </row>
    <row r="236" spans="1:11" ht="18" hidden="1" customHeight="1" x14ac:dyDescent="0.2">
      <c r="A236" s="13">
        <f>Projects!$A235</f>
        <v>10377</v>
      </c>
      <c r="B236" s="13" t="str">
        <f>VLOOKUP($A236,projectList[],2,0)</f>
        <v>CY - DEBARY</v>
      </c>
      <c r="C236" s="13" t="str">
        <f>VLOOKUP($A236,projectList[],3,0)</f>
        <v>LONGWOOD RMC</v>
      </c>
      <c r="D236" s="13" t="str">
        <f>VLOOKUP($A236,projectList[],4,0)</f>
        <v>1/2 ROCK</v>
      </c>
      <c r="E236" s="40">
        <f>VLOOKUP($A236,projectList[],5,0)</f>
        <v>6</v>
      </c>
      <c r="F236" s="13" cm="1">
        <f t="array" aca="1" ref="F236" ca="1">INDEX(Projects!F:AJ,MATCH($A236,Projects!A:A,0),DAY(Generic!$B$1))</f>
        <v>0</v>
      </c>
      <c r="G236" s="13">
        <f ca="1">COUNTIF(Data!$J:$J,$A236)</f>
        <v>0</v>
      </c>
      <c r="H236" s="29"/>
      <c r="I236" s="13">
        <f ca="1">IF(AND(orders_table[[#This Row],[LOADS ON BOARD]]="",orders_table[[#This Row],[MANUAL OVERWRITE]]=""),"",SUM(orders_table[[#This Row],[LOADS ON BOARD]],orders_table[[#This Row],[MANUAL OVERWRITE]]))</f>
        <v>0</v>
      </c>
      <c r="J236" s="30" t="str">
        <f ca="1">IF(OR(A236="CC",A236="Down",A236="Vaca",A236="Off",A236="Park"),"",IF(AND(F236=0,I236=0),"",-I236+F236))</f>
        <v/>
      </c>
      <c r="K236" s="13" t="str">
        <f ca="1">IF(OR(A236="CC",A236="Down",A236="Vaca",A236="Off",A236="Park"),"",IF(AND(F236=0,I236=0),"",IF(J236=0,"ALL COVERED",IF(J236&gt;0,"OPEN LOADS","OVER BOOKED"))))</f>
        <v/>
      </c>
    </row>
    <row r="237" spans="1:11" ht="18" hidden="1" customHeight="1" x14ac:dyDescent="0.2">
      <c r="A237" s="13" t="str">
        <f>Projects!$A236</f>
        <v>1294-C</v>
      </c>
      <c r="B237" s="13" t="str">
        <f>VLOOKUP($A237,projectList[],2,0)</f>
        <v>JAHNA - GREENBAY</v>
      </c>
      <c r="C237" s="13" t="str">
        <f>VLOOKUP($A237,projectList[],3,0)</f>
        <v>LONGWOOD RMC</v>
      </c>
      <c r="D237" s="13" t="str">
        <f>VLOOKUP($A237,projectList[],4,0)</f>
        <v>CONCRETE SAND</v>
      </c>
      <c r="E237" s="40">
        <f>VLOOKUP($A237,projectList[],5,0)</f>
        <v>8</v>
      </c>
      <c r="F237" s="13" cm="1">
        <f t="array" aca="1" ref="F237" ca="1">INDEX(Projects!F:AJ,MATCH($A237,Projects!A:A,0),DAY(Generic!$B$1))</f>
        <v>0</v>
      </c>
      <c r="G237" s="13">
        <f ca="1">COUNTIF(Data!$J:$J,$A237)</f>
        <v>0</v>
      </c>
      <c r="H237" s="29"/>
      <c r="I237" s="13">
        <f ca="1">IF(AND(orders_table[[#This Row],[LOADS ON BOARD]]="",orders_table[[#This Row],[MANUAL OVERWRITE]]=""),"",SUM(orders_table[[#This Row],[LOADS ON BOARD]],orders_table[[#This Row],[MANUAL OVERWRITE]]))</f>
        <v>0</v>
      </c>
      <c r="J237" s="30" t="str">
        <f ca="1">IF(OR(A237="CC",A237="Down",A237="Vaca",A237="Off",A237="Park"),"",IF(AND(F237=0,I237=0),"",-I237+F237))</f>
        <v/>
      </c>
      <c r="K237" s="13" t="str">
        <f ca="1">IF(OR(A237="CC",A237="Down",A237="Vaca",A237="Off",A237="Park"),"",IF(AND(F237=0,I237=0),"",IF(J237=0,"ALL COVERED",IF(J237&gt;0,"OPEN LOADS","OVER BOOKED"))))</f>
        <v/>
      </c>
    </row>
    <row r="238" spans="1:11" ht="18" hidden="1" customHeight="1" x14ac:dyDescent="0.2">
      <c r="A238" s="13">
        <f>Projects!$A237</f>
        <v>9710</v>
      </c>
      <c r="B238" s="13" t="str">
        <f>VLOOKUP($A238,projectList[],2,0)</f>
        <v>CEMEX - GATOR</v>
      </c>
      <c r="C238" s="13" t="str">
        <f>VLOOKUP($A238,projectList[],3,0)</f>
        <v>LONGWOOD RMC</v>
      </c>
      <c r="D238" s="13" t="str">
        <f>VLOOKUP($A238,projectList[],4,0)</f>
        <v>DOT SILICA SAND</v>
      </c>
      <c r="E238" s="40">
        <f>VLOOKUP($A238,projectList[],5,0)</f>
        <v>6.25</v>
      </c>
      <c r="F238" s="13" cm="1">
        <f t="array" aca="1" ref="F238" ca="1">INDEX(Projects!F:AJ,MATCH($A238,Projects!A:A,0),DAY(Generic!$B$1))</f>
        <v>0</v>
      </c>
      <c r="G238" s="13">
        <f ca="1">COUNTIF(Data!$J:$J,$A238)</f>
        <v>0</v>
      </c>
      <c r="H238" s="29"/>
      <c r="I238" s="13">
        <f ca="1">IF(AND(orders_table[[#This Row],[LOADS ON BOARD]]="",orders_table[[#This Row],[MANUAL OVERWRITE]]=""),"",SUM(orders_table[[#This Row],[LOADS ON BOARD]],orders_table[[#This Row],[MANUAL OVERWRITE]]))</f>
        <v>0</v>
      </c>
      <c r="J238" s="30" t="str">
        <f ca="1">IF(OR(A238="CC",A238="Down",A238="Vaca",A238="Off",A238="Park"),"",IF(AND(F238=0,I238=0),"",-I238+F238))</f>
        <v/>
      </c>
      <c r="K238" s="13" t="str">
        <f ca="1">IF(OR(A238="CC",A238="Down",A238="Vaca",A238="Off",A238="Park"),"",IF(AND(F238=0,I238=0),"",IF(J238=0,"ALL COVERED",IF(J238&gt;0,"OPEN LOADS","OVER BOOKED"))))</f>
        <v/>
      </c>
    </row>
    <row r="239" spans="1:11" ht="18" hidden="1" customHeight="1" x14ac:dyDescent="0.2">
      <c r="A239" s="13" t="str">
        <f>Projects!$A238</f>
        <v>1294-D</v>
      </c>
      <c r="B239" s="13" t="str">
        <f>VLOOKUP($A239,projectList[],2,0)</f>
        <v>JAHNA - GREENBAY</v>
      </c>
      <c r="C239" s="13" t="str">
        <f>VLOOKUP($A239,projectList[],3,0)</f>
        <v>LONGWOOD RMC</v>
      </c>
      <c r="D239" s="13" t="str">
        <f>VLOOKUP($A239,projectList[],4,0)</f>
        <v>DOT SILICA SAND</v>
      </c>
      <c r="E239" s="40">
        <f>VLOOKUP($A239,projectList[],5,0)</f>
        <v>8</v>
      </c>
      <c r="F239" s="13" cm="1">
        <f t="array" aca="1" ref="F239" ca="1">INDEX(Projects!F:AJ,MATCH($A239,Projects!A:A,0),DAY(Generic!$B$1))</f>
        <v>0</v>
      </c>
      <c r="G239" s="13">
        <f ca="1">COUNTIF(Data!$J:$J,$A239)</f>
        <v>0</v>
      </c>
      <c r="H239" s="29"/>
      <c r="I239" s="13">
        <f ca="1">IF(AND(orders_table[[#This Row],[LOADS ON BOARD]]="",orders_table[[#This Row],[MANUAL OVERWRITE]]=""),"",SUM(orders_table[[#This Row],[LOADS ON BOARD]],orders_table[[#This Row],[MANUAL OVERWRITE]]))</f>
        <v>0</v>
      </c>
      <c r="J239" s="30" t="str">
        <f ca="1">IF(OR(A239="CC",A239="Down",A239="Vaca",A239="Off",A239="Park"),"",IF(AND(F239=0,I239=0),"",-I239+F239))</f>
        <v/>
      </c>
      <c r="K239" s="13" t="str">
        <f ca="1">IF(OR(A239="CC",A239="Down",A239="Vaca",A239="Off",A239="Park"),"",IF(AND(F239=0,I239=0),"",IF(J239=0,"ALL COVERED",IF(J239&gt;0,"OPEN LOADS","OVER BOOKED"))))</f>
        <v/>
      </c>
    </row>
    <row r="240" spans="1:11" ht="18" hidden="1" customHeight="1" x14ac:dyDescent="0.2">
      <c r="A240" s="13">
        <f>Projects!$A239</f>
        <v>3020</v>
      </c>
      <c r="B240" s="13" t="str">
        <f>VLOOKUP($A240,projectList[],2,0)</f>
        <v>CORKSCREW MINE</v>
      </c>
      <c r="C240" s="13" t="str">
        <f>VLOOKUP($A240,projectList[],3,0)</f>
        <v>MAINLINE RMC</v>
      </c>
      <c r="D240" s="13" t="str">
        <f>VLOOKUP($A240,projectList[],4,0)</f>
        <v>#57</v>
      </c>
      <c r="E240" s="40">
        <f>VLOOKUP($A240,projectList[],5,0)</f>
        <v>3.5</v>
      </c>
      <c r="F240" s="13" cm="1">
        <f t="array" aca="1" ref="F240" ca="1">INDEX(Projects!F:AJ,MATCH($A240,Projects!A:A,0),DAY(Generic!$B$1))</f>
        <v>0</v>
      </c>
      <c r="G240" s="13">
        <f ca="1">COUNTIF(Data!$J:$J,$A240)</f>
        <v>0</v>
      </c>
      <c r="H240" s="29"/>
      <c r="I240" s="13">
        <f ca="1">IF(AND(orders_table[[#This Row],[LOADS ON BOARD]]="",orders_table[[#This Row],[MANUAL OVERWRITE]]=""),"",SUM(orders_table[[#This Row],[LOADS ON BOARD]],orders_table[[#This Row],[MANUAL OVERWRITE]]))</f>
        <v>0</v>
      </c>
      <c r="J240" s="30" t="str">
        <f ca="1">IF(OR(A240="CC",A240="Down",A240="Vaca",A240="Off",A240="Park"),"",IF(AND(F240=0,I240=0),"",-I240+F240))</f>
        <v/>
      </c>
      <c r="K240" s="13" t="str">
        <f ca="1">IF(OR(A240="CC",A240="Down",A240="Vaca",A240="Off",A240="Park"),"",IF(AND(F240=0,I240=0),"",IF(J240=0,"ALL COVERED",IF(J240&gt;0,"OPEN LOADS","OVER BOOKED"))))</f>
        <v/>
      </c>
    </row>
    <row r="241" spans="1:11" ht="18" hidden="1" customHeight="1" x14ac:dyDescent="0.2">
      <c r="A241" s="13">
        <f>Projects!$A240</f>
        <v>10369</v>
      </c>
      <c r="B241" s="13" t="str">
        <f>VLOOKUP($A241,projectList[],2,0)</f>
        <v>VULCAN - FT MYERS</v>
      </c>
      <c r="C241" s="13" t="str">
        <f>VLOOKUP($A241,projectList[],3,0)</f>
        <v>MAINLINE RMC</v>
      </c>
      <c r="D241" s="13" t="str">
        <f>VLOOKUP($A241,projectList[],4,0)</f>
        <v>#57</v>
      </c>
      <c r="E241" s="40">
        <f>VLOOKUP($A241,projectList[],5,0)</f>
        <v>3.5</v>
      </c>
      <c r="F241" s="13" cm="1">
        <f t="array" aca="1" ref="F241" ca="1">INDEX(Projects!F:AJ,MATCH($A241,Projects!A:A,0),DAY(Generic!$B$1))</f>
        <v>0</v>
      </c>
      <c r="G241" s="13">
        <f ca="1">COUNTIF(Data!$J:$J,$A241)</f>
        <v>0</v>
      </c>
      <c r="H241" s="29"/>
      <c r="I241" s="13">
        <f ca="1">IF(AND(orders_table[[#This Row],[LOADS ON BOARD]]="",orders_table[[#This Row],[MANUAL OVERWRITE]]=""),"",SUM(orders_table[[#This Row],[LOADS ON BOARD]],orders_table[[#This Row],[MANUAL OVERWRITE]]))</f>
        <v>0</v>
      </c>
      <c r="J241" s="30" t="str">
        <f ca="1">IF(OR(A241="CC",A241="Down",A241="Vaca",A241="Off",A241="Park"),"",IF(AND(F241=0,I241=0),"",-I241+F241))</f>
        <v/>
      </c>
      <c r="K241" s="13" t="str">
        <f ca="1">IF(OR(A241="CC",A241="Down",A241="Vaca",A241="Off",A241="Park"),"",IF(AND(F241=0,I241=0),"",IF(J241=0,"ALL COVERED",IF(J241&gt;0,"OPEN LOADS","OVER BOOKED"))))</f>
        <v/>
      </c>
    </row>
    <row r="242" spans="1:11" ht="18" hidden="1" customHeight="1" x14ac:dyDescent="0.2">
      <c r="A242" s="13">
        <f>Projects!$A241</f>
        <v>3021</v>
      </c>
      <c r="B242" s="13" t="str">
        <f>VLOOKUP($A242,projectList[],2,0)</f>
        <v>CORKSCREW MINE</v>
      </c>
      <c r="C242" s="13" t="str">
        <f>VLOOKUP($A242,projectList[],3,0)</f>
        <v>MAINLINE RMC</v>
      </c>
      <c r="D242" s="13" t="str">
        <f>VLOOKUP($A242,projectList[],4,0)</f>
        <v>#89</v>
      </c>
      <c r="E242" s="40">
        <f>VLOOKUP($A242,projectList[],5,0)</f>
        <v>3.5</v>
      </c>
      <c r="F242" s="13" cm="1">
        <f t="array" aca="1" ref="F242" ca="1">INDEX(Projects!F:AJ,MATCH($A242,Projects!A:A,0),DAY(Generic!$B$1))</f>
        <v>0</v>
      </c>
      <c r="G242" s="13">
        <f ca="1">COUNTIF(Data!$J:$J,$A242)</f>
        <v>0</v>
      </c>
      <c r="H242" s="29"/>
      <c r="I242" s="13">
        <f ca="1">IF(AND(orders_table[[#This Row],[LOADS ON BOARD]]="",orders_table[[#This Row],[MANUAL OVERWRITE]]=""),"",SUM(orders_table[[#This Row],[LOADS ON BOARD]],orders_table[[#This Row],[MANUAL OVERWRITE]]))</f>
        <v>0</v>
      </c>
      <c r="J242" s="30" t="str">
        <f ca="1">IF(OR(A242="CC",A242="Down",A242="Vaca",A242="Off",A242="Park"),"",IF(AND(F242=0,I242=0),"",-I242+F242))</f>
        <v/>
      </c>
      <c r="K242" s="13" t="str">
        <f ca="1">IF(OR(A242="CC",A242="Down",A242="Vaca",A242="Off",A242="Park"),"",IF(AND(F242=0,I242=0),"",IF(J242=0,"ALL COVERED",IF(J242&gt;0,"OPEN LOADS","OVER BOOKED"))))</f>
        <v/>
      </c>
    </row>
    <row r="243" spans="1:11" ht="18" hidden="1" customHeight="1" x14ac:dyDescent="0.2">
      <c r="A243" s="13">
        <f>Projects!$A242</f>
        <v>3054</v>
      </c>
      <c r="B243" s="13" t="str">
        <f>VLOOKUP($A243,projectList[],2,0)</f>
        <v>VULCAN - FT MYERS</v>
      </c>
      <c r="C243" s="13" t="str">
        <f>VLOOKUP($A243,projectList[],3,0)</f>
        <v>MAINLINE RMC</v>
      </c>
      <c r="D243" s="13" t="str">
        <f>VLOOKUP($A243,projectList[],4,0)</f>
        <v>#89</v>
      </c>
      <c r="E243" s="40">
        <f>VLOOKUP($A243,projectList[],5,0)</f>
        <v>3.5</v>
      </c>
      <c r="F243" s="13" cm="1">
        <f t="array" aca="1" ref="F243" ca="1">INDEX(Projects!F:AJ,MATCH($A243,Projects!A:A,0),DAY(Generic!$B$1))</f>
        <v>0</v>
      </c>
      <c r="G243" s="13">
        <f ca="1">COUNTIF(Data!$J:$J,$A243)</f>
        <v>0</v>
      </c>
      <c r="H243" s="29"/>
      <c r="I243" s="13">
        <f ca="1">IF(AND(orders_table[[#This Row],[LOADS ON BOARD]]="",orders_table[[#This Row],[MANUAL OVERWRITE]]=""),"",SUM(orders_table[[#This Row],[LOADS ON BOARD]],orders_table[[#This Row],[MANUAL OVERWRITE]]))</f>
        <v>0</v>
      </c>
      <c r="J243" s="30" t="str">
        <f ca="1">IF(OR(A243="CC",A243="Down",A243="Vaca",A243="Off",A243="Park"),"",IF(AND(F243=0,I243=0),"",-I243+F243))</f>
        <v/>
      </c>
      <c r="K243" s="13" t="str">
        <f ca="1">IF(OR(A243="CC",A243="Down",A243="Vaca",A243="Off",A243="Park"),"",IF(AND(F243=0,I243=0),"",IF(J243=0,"ALL COVERED",IF(J243&gt;0,"OPEN LOADS","OVER BOOKED"))))</f>
        <v/>
      </c>
    </row>
    <row r="244" spans="1:11" ht="18" hidden="1" customHeight="1" x14ac:dyDescent="0.2">
      <c r="A244" s="13">
        <f>Projects!$A243</f>
        <v>3023</v>
      </c>
      <c r="B244" s="13" t="str">
        <f>VLOOKUP($A244,projectList[],2,0)</f>
        <v>STEWART MATERIALS</v>
      </c>
      <c r="C244" s="13" t="str">
        <f>VLOOKUP($A244,projectList[],3,0)</f>
        <v>MAINLINE RMC</v>
      </c>
      <c r="D244" s="13" t="str">
        <f>VLOOKUP($A244,projectList[],4,0)</f>
        <v>COMMERCIAL SAND</v>
      </c>
      <c r="E244" s="40">
        <f>VLOOKUP($A244,projectList[],5,0)</f>
        <v>5.5</v>
      </c>
      <c r="F244" s="13" cm="1">
        <f t="array" aca="1" ref="F244" ca="1">INDEX(Projects!F:AJ,MATCH($A244,Projects!A:A,0),DAY(Generic!$B$1))</f>
        <v>0</v>
      </c>
      <c r="G244" s="13">
        <f ca="1">COUNTIF(Data!$J:$J,$A244)</f>
        <v>0</v>
      </c>
      <c r="H244" s="29"/>
      <c r="I244" s="13">
        <f ca="1">IF(AND(orders_table[[#This Row],[LOADS ON BOARD]]="",orders_table[[#This Row],[MANUAL OVERWRITE]]=""),"",SUM(orders_table[[#This Row],[LOADS ON BOARD]],orders_table[[#This Row],[MANUAL OVERWRITE]]))</f>
        <v>0</v>
      </c>
      <c r="J244" s="30" t="str">
        <f ca="1">IF(OR(A244="CC",A244="Down",A244="Vaca",A244="Off",A244="Park"),"",IF(AND(F244=0,I244=0),"",-I244+F244))</f>
        <v/>
      </c>
      <c r="K244" s="13" t="str">
        <f ca="1">IF(OR(A244="CC",A244="Down",A244="Vaca",A244="Off",A244="Park"),"",IF(AND(F244=0,I244=0),"",IF(J244=0,"ALL COVERED",IF(J244&gt;0,"OPEN LOADS","OVER BOOKED"))))</f>
        <v/>
      </c>
    </row>
    <row r="245" spans="1:11" ht="18" hidden="1" customHeight="1" x14ac:dyDescent="0.2">
      <c r="A245" s="13">
        <f>Projects!$A244</f>
        <v>10368</v>
      </c>
      <c r="B245" s="13" t="str">
        <f>VLOOKUP($A245,projectList[],2,0)</f>
        <v>VULCAN - FT MYERS</v>
      </c>
      <c r="C245" s="13" t="str">
        <f>VLOOKUP($A245,projectList[],3,0)</f>
        <v>MAINLINE RMC</v>
      </c>
      <c r="D245" s="13" t="str">
        <f>VLOOKUP($A245,projectList[],4,0)</f>
        <v>COMMERCIAL SCREENINGS</v>
      </c>
      <c r="E245" s="40">
        <f>VLOOKUP($A245,projectList[],5,0)</f>
        <v>3.5</v>
      </c>
      <c r="F245" s="13" cm="1">
        <f t="array" aca="1" ref="F245" ca="1">INDEX(Projects!F:AJ,MATCH($A245,Projects!A:A,0),DAY(Generic!$B$1))</f>
        <v>0</v>
      </c>
      <c r="G245" s="13">
        <f ca="1">COUNTIF(Data!$J:$J,$A245)</f>
        <v>0</v>
      </c>
      <c r="H245" s="29"/>
      <c r="I245" s="13">
        <f ca="1">IF(AND(orders_table[[#This Row],[LOADS ON BOARD]]="",orders_table[[#This Row],[MANUAL OVERWRITE]]=""),"",SUM(orders_table[[#This Row],[LOADS ON BOARD]],orders_table[[#This Row],[MANUAL OVERWRITE]]))</f>
        <v>0</v>
      </c>
      <c r="J245" s="30" t="str">
        <f ca="1">IF(OR(A245="CC",A245="Down",A245="Vaca",A245="Off",A245="Park"),"",IF(AND(F245=0,I245=0),"",-I245+F245))</f>
        <v/>
      </c>
      <c r="K245" s="13" t="str">
        <f ca="1">IF(OR(A245="CC",A245="Down",A245="Vaca",A245="Off",A245="Park"),"",IF(AND(F245=0,I245=0),"",IF(J245=0,"ALL COVERED",IF(J245&gt;0,"OPEN LOADS","OVER BOOKED"))))</f>
        <v/>
      </c>
    </row>
    <row r="246" spans="1:11" ht="18" hidden="1" customHeight="1" x14ac:dyDescent="0.2">
      <c r="A246" s="13">
        <f>Projects!$A245</f>
        <v>3022</v>
      </c>
      <c r="B246" s="13" t="str">
        <f>VLOOKUP($A246,projectList[],2,0)</f>
        <v>CORKSCREW MINE</v>
      </c>
      <c r="C246" s="13" t="str">
        <f>VLOOKUP($A246,projectList[],3,0)</f>
        <v>MAINLINE RMC</v>
      </c>
      <c r="D246" s="13" t="str">
        <f>VLOOKUP($A246,projectList[],4,0)</f>
        <v>COMMERCIAL SCREENINGS</v>
      </c>
      <c r="E246" s="40">
        <f>VLOOKUP($A246,projectList[],5,0)</f>
        <v>3.5</v>
      </c>
      <c r="F246" s="13" cm="1">
        <f t="array" aca="1" ref="F246" ca="1">INDEX(Projects!F:AJ,MATCH($A246,Projects!A:A,0),DAY(Generic!$B$1))</f>
        <v>0</v>
      </c>
      <c r="G246" s="13">
        <f ca="1">COUNTIF(Data!$J:$J,$A246)</f>
        <v>0</v>
      </c>
      <c r="H246" s="29"/>
      <c r="I246" s="13">
        <f ca="1">IF(AND(orders_table[[#This Row],[LOADS ON BOARD]]="",orders_table[[#This Row],[MANUAL OVERWRITE]]=""),"",SUM(orders_table[[#This Row],[LOADS ON BOARD]],orders_table[[#This Row],[MANUAL OVERWRITE]]))</f>
        <v>0</v>
      </c>
      <c r="J246" s="30" t="str">
        <f ca="1">IF(OR(A246="CC",A246="Down",A246="Vaca",A246="Off",A246="Park"),"",IF(AND(F246=0,I246=0),"",-I246+F246))</f>
        <v/>
      </c>
      <c r="K246" s="13" t="str">
        <f ca="1">IF(OR(A246="CC",A246="Down",A246="Vaca",A246="Off",A246="Park"),"",IF(AND(F246=0,I246=0),"",IF(J246=0,"ALL COVERED",IF(J246&gt;0,"OPEN LOADS","OVER BOOKED"))))</f>
        <v/>
      </c>
    </row>
    <row r="247" spans="1:11" ht="18" hidden="1" customHeight="1" x14ac:dyDescent="0.2">
      <c r="A247" s="13">
        <f>Projects!$A246</f>
        <v>10383</v>
      </c>
      <c r="B247" s="13" t="str">
        <f>VLOOKUP($A247,projectList[],2,0)</f>
        <v>JAHNA - ORTONA</v>
      </c>
      <c r="C247" s="13" t="str">
        <f>VLOOKUP($A247,projectList[],3,0)</f>
        <v>MAINLINE RMC</v>
      </c>
      <c r="D247" s="13" t="str">
        <f>VLOOKUP($A247,projectList[],4,0)</f>
        <v>DOT SILICA SAND</v>
      </c>
      <c r="E247" s="40">
        <f>VLOOKUP($A247,projectList[],5,0)</f>
        <v>5.5</v>
      </c>
      <c r="F247" s="13" cm="1">
        <f t="array" aca="1" ref="F247" ca="1">INDEX(Projects!F:AJ,MATCH($A247,Projects!A:A,0),DAY(Generic!$B$1))</f>
        <v>0</v>
      </c>
      <c r="G247" s="13">
        <f ca="1">COUNTIF(Data!$J:$J,$A247)</f>
        <v>0</v>
      </c>
      <c r="H247" s="29"/>
      <c r="I247" s="13">
        <f ca="1">IF(AND(orders_table[[#This Row],[LOADS ON BOARD]]="",orders_table[[#This Row],[MANUAL OVERWRITE]]=""),"",SUM(orders_table[[#This Row],[LOADS ON BOARD]],orders_table[[#This Row],[MANUAL OVERWRITE]]))</f>
        <v>0</v>
      </c>
      <c r="J247" s="30" t="str">
        <f ca="1">IF(OR(A247="CC",A247="Down",A247="Vaca",A247="Off",A247="Park"),"",IF(AND(F247=0,I247=0),"",-I247+F247))</f>
        <v/>
      </c>
      <c r="K247" s="13" t="str">
        <f ca="1">IF(OR(A247="CC",A247="Down",A247="Vaca",A247="Off",A247="Park"),"",IF(AND(F247=0,I247=0),"",IF(J247=0,"ALL COVERED",IF(J247&gt;0,"OPEN LOADS","OVER BOOKED"))))</f>
        <v/>
      </c>
    </row>
    <row r="248" spans="1:11" ht="18" hidden="1" customHeight="1" x14ac:dyDescent="0.2">
      <c r="A248" s="13">
        <f>Projects!$A247</f>
        <v>10218</v>
      </c>
      <c r="B248" s="13" t="str">
        <f>VLOOKUP($A248,projectList[],2,0)</f>
        <v>JAHNA - GREENBAY</v>
      </c>
      <c r="C248" s="13" t="str">
        <f>VLOOKUP($A248,projectList[],3,0)</f>
        <v>MARJAM - ORLANDO YARD</v>
      </c>
      <c r="D248" s="13" t="str">
        <f>VLOOKUP($A248,projectList[],4,0)</f>
        <v>CONCRETE SAND</v>
      </c>
      <c r="E248" s="40">
        <f>VLOOKUP($A248,projectList[],5,0)</f>
        <v>6</v>
      </c>
      <c r="F248" s="13" cm="1">
        <f t="array" aca="1" ref="F248" ca="1">INDEX(Projects!F:AJ,MATCH($A248,Projects!A:A,0),DAY(Generic!$B$1))</f>
        <v>0</v>
      </c>
      <c r="G248" s="13">
        <f ca="1">COUNTIF(Data!$J:$J,$A248)</f>
        <v>0</v>
      </c>
      <c r="H248" s="29"/>
      <c r="I248" s="13">
        <f ca="1">IF(AND(orders_table[[#This Row],[LOADS ON BOARD]]="",orders_table[[#This Row],[MANUAL OVERWRITE]]=""),"",SUM(orders_table[[#This Row],[LOADS ON BOARD]],orders_table[[#This Row],[MANUAL OVERWRITE]]))</f>
        <v>0</v>
      </c>
      <c r="J248" s="30" t="str">
        <f ca="1">IF(OR(A248="CC",A248="Down",A248="Vaca",A248="Off",A248="Park"),"",IF(AND(F248=0,I248=0),"",-I248+F248))</f>
        <v/>
      </c>
      <c r="K248" s="13" t="str">
        <f ca="1">IF(OR(A248="CC",A248="Down",A248="Vaca",A248="Off",A248="Park"),"",IF(AND(F248=0,I248=0),"",IF(J248=0,"ALL COVERED",IF(J248&gt;0,"OPEN LOADS","OVER BOOKED"))))</f>
        <v/>
      </c>
    </row>
    <row r="249" spans="1:11" ht="18" hidden="1" customHeight="1" x14ac:dyDescent="0.2">
      <c r="A249" s="13">
        <f>Projects!$A248</f>
        <v>10290</v>
      </c>
      <c r="B249" s="13" t="str">
        <f>VLOOKUP($A249,projectList[],2,0)</f>
        <v>JAHNA - CGA</v>
      </c>
      <c r="C249" s="13" t="str">
        <f>VLOOKUP($A249,projectList[],3,0)</f>
        <v>MARJAM - ORLANDO YARD</v>
      </c>
      <c r="D249" s="13" t="str">
        <f>VLOOKUP($A249,projectList[],4,0)</f>
        <v>CONCRETE SAND</v>
      </c>
      <c r="E249" s="40">
        <f>VLOOKUP($A249,projectList[],5,0)</f>
        <v>6</v>
      </c>
      <c r="F249" s="13" cm="1">
        <f t="array" aca="1" ref="F249" ca="1">INDEX(Projects!F:AJ,MATCH($A249,Projects!A:A,0),DAY(Generic!$B$1))</f>
        <v>0</v>
      </c>
      <c r="G249" s="13">
        <f ca="1">COUNTIF(Data!$J:$J,$A249)</f>
        <v>0</v>
      </c>
      <c r="H249" s="29"/>
      <c r="I249" s="13">
        <f ca="1">IF(AND(orders_table[[#This Row],[LOADS ON BOARD]]="",orders_table[[#This Row],[MANUAL OVERWRITE]]=""),"",SUM(orders_table[[#This Row],[LOADS ON BOARD]],orders_table[[#This Row],[MANUAL OVERWRITE]]))</f>
        <v>0</v>
      </c>
      <c r="J249" s="30" t="str">
        <f ca="1">IF(OR(A249="CC",A249="Down",A249="Vaca",A249="Off",A249="Park"),"",IF(AND(F249=0,I249=0),"",-I249+F249))</f>
        <v/>
      </c>
      <c r="K249" s="13" t="str">
        <f ca="1">IF(OR(A249="CC",A249="Down",A249="Vaca",A249="Off",A249="Park"),"",IF(AND(F249=0,I249=0),"",IF(J249=0,"ALL COVERED",IF(J249&gt;0,"OPEN LOADS","OVER BOOKED"))))</f>
        <v/>
      </c>
    </row>
    <row r="250" spans="1:11" ht="18" hidden="1" customHeight="1" x14ac:dyDescent="0.2">
      <c r="A250" s="13">
        <f>Projects!$A249</f>
        <v>10179</v>
      </c>
      <c r="B250" s="13" t="str">
        <f>VLOOKUP($A250,projectList[],2,0)</f>
        <v>CENTER SAND</v>
      </c>
      <c r="C250" s="13" t="str">
        <f>VLOOKUP($A250,projectList[],3,0)</f>
        <v>MARJAM - ORLANDO YARD</v>
      </c>
      <c r="D250" s="13" t="str">
        <f>VLOOKUP($A250,projectList[],4,0)</f>
        <v>STUCCO SAND</v>
      </c>
      <c r="E250" s="40">
        <f>VLOOKUP($A250,projectList[],5,0)</f>
        <v>6</v>
      </c>
      <c r="F250" s="13" cm="1">
        <f t="array" aca="1" ref="F250" ca="1">INDEX(Projects!F:AJ,MATCH($A250,Projects!A:A,0),DAY(Generic!$B$1))</f>
        <v>0</v>
      </c>
      <c r="G250" s="13">
        <f ca="1">COUNTIF(Data!$J:$J,$A250)</f>
        <v>0</v>
      </c>
      <c r="H250" s="29"/>
      <c r="I250" s="13">
        <f ca="1">IF(AND(orders_table[[#This Row],[LOADS ON BOARD]]="",orders_table[[#This Row],[MANUAL OVERWRITE]]=""),"",SUM(orders_table[[#This Row],[LOADS ON BOARD]],orders_table[[#This Row],[MANUAL OVERWRITE]]))</f>
        <v>0</v>
      </c>
      <c r="J250" s="30" t="str">
        <f ca="1">IF(OR(A250="CC",A250="Down",A250="Vaca",A250="Off",A250="Park"),"",IF(AND(F250=0,I250=0),"",-I250+F250))</f>
        <v/>
      </c>
      <c r="K250" s="13" t="str">
        <f ca="1">IF(OR(A250="CC",A250="Down",A250="Vaca",A250="Off",A250="Park"),"",IF(AND(F250=0,I250=0),"",IF(J250=0,"ALL COVERED",IF(J250&gt;0,"OPEN LOADS","OVER BOOKED"))))</f>
        <v/>
      </c>
    </row>
    <row r="251" spans="1:11" ht="18" hidden="1" customHeight="1" x14ac:dyDescent="0.2">
      <c r="A251" s="13">
        <f>Projects!$A250</f>
        <v>10295</v>
      </c>
      <c r="B251" s="13" t="str">
        <f>VLOOKUP($A251,projectList[],2,0)</f>
        <v>JAHNA - GREENBAY</v>
      </c>
      <c r="C251" s="13" t="str">
        <f>VLOOKUP($A251,projectList[],3,0)</f>
        <v>MARJAM - VERO BEACH YARD</v>
      </c>
      <c r="D251" s="13" t="str">
        <f>VLOOKUP($A251,projectList[],4,0)</f>
        <v>CONCRETE SAND</v>
      </c>
      <c r="E251" s="40">
        <f>VLOOKUP($A251,projectList[],5,0)</f>
        <v>14</v>
      </c>
      <c r="F251" s="13" cm="1">
        <f t="array" aca="1" ref="F251" ca="1">INDEX(Projects!F:AJ,MATCH($A251,Projects!A:A,0),DAY(Generic!$B$1))</f>
        <v>0</v>
      </c>
      <c r="G251" s="13">
        <f ca="1">COUNTIF(Data!$J:$J,$A251)</f>
        <v>0</v>
      </c>
      <c r="H251" s="29"/>
      <c r="I251" s="13">
        <f ca="1">IF(AND(orders_table[[#This Row],[LOADS ON BOARD]]="",orders_table[[#This Row],[MANUAL OVERWRITE]]=""),"",SUM(orders_table[[#This Row],[LOADS ON BOARD]],orders_table[[#This Row],[MANUAL OVERWRITE]]))</f>
        <v>0</v>
      </c>
      <c r="J251" s="30" t="str">
        <f ca="1">IF(OR(A251="CC",A251="Down",A251="Vaca",A251="Off",A251="Park"),"",IF(AND(F251=0,I251=0),"",-I251+F251))</f>
        <v/>
      </c>
      <c r="K251" s="13" t="str">
        <f ca="1">IF(OR(A251="CC",A251="Down",A251="Vaca",A251="Off",A251="Park"),"",IF(AND(F251=0,I251=0),"",IF(J251=0,"ALL COVERED",IF(J251&gt;0,"OPEN LOADS","OVER BOOKED"))))</f>
        <v/>
      </c>
    </row>
    <row r="252" spans="1:11" ht="18" hidden="1" customHeight="1" x14ac:dyDescent="0.2">
      <c r="A252" s="13">
        <f>Projects!$A251</f>
        <v>10291</v>
      </c>
      <c r="B252" s="13" t="str">
        <f>VLOOKUP($A252,projectList[],2,0)</f>
        <v>CENTER SAND</v>
      </c>
      <c r="C252" s="13" t="str">
        <f>VLOOKUP($A252,projectList[],3,0)</f>
        <v>MARJAM - VERO BEACH YARD</v>
      </c>
      <c r="D252" s="13" t="str">
        <f>VLOOKUP($A252,projectList[],4,0)</f>
        <v>STUCCO SAND</v>
      </c>
      <c r="E252" s="40">
        <f>VLOOKUP($A252,projectList[],5,0)</f>
        <v>14</v>
      </c>
      <c r="F252" s="13" cm="1">
        <f t="array" aca="1" ref="F252" ca="1">INDEX(Projects!F:AJ,MATCH($A252,Projects!A:A,0),DAY(Generic!$B$1))</f>
        <v>0</v>
      </c>
      <c r="G252" s="13">
        <f ca="1">COUNTIF(Data!$J:$J,$A252)</f>
        <v>0</v>
      </c>
      <c r="H252" s="29"/>
      <c r="I252" s="13">
        <f ca="1">IF(AND(orders_table[[#This Row],[LOADS ON BOARD]]="",orders_table[[#This Row],[MANUAL OVERWRITE]]=""),"",SUM(orders_table[[#This Row],[LOADS ON BOARD]],orders_table[[#This Row],[MANUAL OVERWRITE]]))</f>
        <v>0</v>
      </c>
      <c r="J252" s="30" t="str">
        <f ca="1">IF(OR(A252="CC",A252="Down",A252="Vaca",A252="Off",A252="Park"),"",IF(AND(F252=0,I252=0),"",-I252+F252))</f>
        <v/>
      </c>
      <c r="K252" s="13" t="str">
        <f ca="1">IF(OR(A252="CC",A252="Down",A252="Vaca",A252="Off",A252="Park"),"",IF(AND(F252=0,I252=0),"",IF(J252=0,"ALL COVERED",IF(J252&gt;0,"OPEN LOADS","OVER BOOKED"))))</f>
        <v/>
      </c>
    </row>
    <row r="253" spans="1:11" ht="18" hidden="1" customHeight="1" x14ac:dyDescent="0.2">
      <c r="A253" s="13">
        <f>Projects!$A252</f>
        <v>10210</v>
      </c>
      <c r="B253" s="13" t="str">
        <f>VLOOKUP($A253,projectList[],2,0)</f>
        <v>CENTER SAND</v>
      </c>
      <c r="C253" s="13" t="str">
        <f>VLOOKUP($A253,projectList[],3,0)</f>
        <v>MARJAM - ZONE 1</v>
      </c>
      <c r="D253" s="13" t="str">
        <f>VLOOKUP($A253,projectList[],4,0)</f>
        <v>STUCCO SAND</v>
      </c>
      <c r="E253" s="40">
        <f>VLOOKUP($A253,projectList[],5,0)</f>
        <v>6.67</v>
      </c>
      <c r="F253" s="13" cm="1">
        <f t="array" aca="1" ref="F253" ca="1">INDEX(Projects!F:AJ,MATCH($A253,Projects!A:A,0),DAY(Generic!$B$1))</f>
        <v>0</v>
      </c>
      <c r="G253" s="13">
        <f ca="1">COUNTIF(Data!$J:$J,$A253)</f>
        <v>0</v>
      </c>
      <c r="H253" s="29"/>
      <c r="I253" s="13">
        <f ca="1">IF(AND(orders_table[[#This Row],[LOADS ON BOARD]]="",orders_table[[#This Row],[MANUAL OVERWRITE]]=""),"",SUM(orders_table[[#This Row],[LOADS ON BOARD]],orders_table[[#This Row],[MANUAL OVERWRITE]]))</f>
        <v>0</v>
      </c>
      <c r="J253" s="30" t="str">
        <f ca="1">IF(OR(A253="CC",A253="Down",A253="Vaca",A253="Off",A253="Park"),"",IF(AND(F253=0,I253=0),"",-I253+F253))</f>
        <v/>
      </c>
      <c r="K253" s="13" t="str">
        <f ca="1">IF(OR(A253="CC",A253="Down",A253="Vaca",A253="Off",A253="Park"),"",IF(AND(F253=0,I253=0),"",IF(J253=0,"ALL COVERED",IF(J253&gt;0,"OPEN LOADS","OVER BOOKED"))))</f>
        <v/>
      </c>
    </row>
    <row r="254" spans="1:11" ht="18" hidden="1" customHeight="1" x14ac:dyDescent="0.2">
      <c r="A254" s="13">
        <f>Projects!$A253</f>
        <v>10211</v>
      </c>
      <c r="B254" s="13" t="str">
        <f>VLOOKUP($A254,projectList[],2,0)</f>
        <v>CENTER SAND</v>
      </c>
      <c r="C254" s="13" t="str">
        <f>VLOOKUP($A254,projectList[],3,0)</f>
        <v>MARJAM - ZONE 2</v>
      </c>
      <c r="D254" s="13" t="str">
        <f>VLOOKUP($A254,projectList[],4,0)</f>
        <v>STUCCO SAND</v>
      </c>
      <c r="E254" s="40">
        <f>VLOOKUP($A254,projectList[],5,0)</f>
        <v>9.33</v>
      </c>
      <c r="F254" s="13" cm="1">
        <f t="array" aca="1" ref="F254" ca="1">INDEX(Projects!F:AJ,MATCH($A254,Projects!A:A,0),DAY(Generic!$B$1))</f>
        <v>0</v>
      </c>
      <c r="G254" s="13">
        <f ca="1">COUNTIF(Data!$J:$J,$A254)</f>
        <v>0</v>
      </c>
      <c r="H254" s="29"/>
      <c r="I254" s="13">
        <f ca="1">IF(AND(orders_table[[#This Row],[LOADS ON BOARD]]="",orders_table[[#This Row],[MANUAL OVERWRITE]]=""),"",SUM(orders_table[[#This Row],[LOADS ON BOARD]],orders_table[[#This Row],[MANUAL OVERWRITE]]))</f>
        <v>0</v>
      </c>
      <c r="J254" s="30" t="str">
        <f ca="1">IF(OR(A254="CC",A254="Down",A254="Vaca",A254="Off",A254="Park"),"",IF(AND(F254=0,I254=0),"",-I254+F254))</f>
        <v/>
      </c>
      <c r="K254" s="13" t="str">
        <f ca="1">IF(OR(A254="CC",A254="Down",A254="Vaca",A254="Off",A254="Park"),"",IF(AND(F254=0,I254=0),"",IF(J254=0,"ALL COVERED",IF(J254&gt;0,"OPEN LOADS","OVER BOOKED"))))</f>
        <v/>
      </c>
    </row>
    <row r="255" spans="1:11" ht="18" hidden="1" customHeight="1" x14ac:dyDescent="0.2">
      <c r="A255" s="13">
        <f>Projects!$A254</f>
        <v>10212</v>
      </c>
      <c r="B255" s="13" t="str">
        <f>VLOOKUP($A255,projectList[],2,0)</f>
        <v>CENTER SAND</v>
      </c>
      <c r="C255" s="13" t="str">
        <f>VLOOKUP($A255,projectList[],3,0)</f>
        <v>MARJAM - ZONE 3</v>
      </c>
      <c r="D255" s="13" t="str">
        <f>VLOOKUP($A255,projectList[],4,0)</f>
        <v>STUCCO SAND</v>
      </c>
      <c r="E255" s="40">
        <f>VLOOKUP($A255,projectList[],5,0)</f>
        <v>12.44</v>
      </c>
      <c r="F255" s="13" cm="1">
        <f t="array" aca="1" ref="F255" ca="1">INDEX(Projects!F:AJ,MATCH($A255,Projects!A:A,0),DAY(Generic!$B$1))</f>
        <v>0</v>
      </c>
      <c r="G255" s="13">
        <f ca="1">COUNTIF(Data!$J:$J,$A255)</f>
        <v>0</v>
      </c>
      <c r="H255" s="29"/>
      <c r="I255" s="13">
        <f ca="1">IF(AND(orders_table[[#This Row],[LOADS ON BOARD]]="",orders_table[[#This Row],[MANUAL OVERWRITE]]=""),"",SUM(orders_table[[#This Row],[LOADS ON BOARD]],orders_table[[#This Row],[MANUAL OVERWRITE]]))</f>
        <v>0</v>
      </c>
      <c r="J255" s="30" t="str">
        <f ca="1">IF(OR(A255="CC",A255="Down",A255="Vaca",A255="Off",A255="Park"),"",IF(AND(F255=0,I255=0),"",-I255+F255))</f>
        <v/>
      </c>
      <c r="K255" s="13" t="str">
        <f ca="1">IF(OR(A255="CC",A255="Down",A255="Vaca",A255="Off",A255="Park"),"",IF(AND(F255=0,I255=0),"",IF(J255=0,"ALL COVERED",IF(J255&gt;0,"OPEN LOADS","OVER BOOKED"))))</f>
        <v/>
      </c>
    </row>
    <row r="256" spans="1:11" ht="18" hidden="1" customHeight="1" x14ac:dyDescent="0.2">
      <c r="A256" s="13">
        <f>Projects!$A255</f>
        <v>10213</v>
      </c>
      <c r="B256" s="13" t="str">
        <f>VLOOKUP($A256,projectList[],2,0)</f>
        <v>CENTER SAND</v>
      </c>
      <c r="C256" s="13" t="str">
        <f>VLOOKUP($A256,projectList[],3,0)</f>
        <v>MARJAM - ZONE 4</v>
      </c>
      <c r="D256" s="13" t="str">
        <f>VLOOKUP($A256,projectList[],4,0)</f>
        <v>STUCCO SAND</v>
      </c>
      <c r="E256" s="40">
        <f>VLOOKUP($A256,projectList[],5,0)</f>
        <v>15.56</v>
      </c>
      <c r="F256" s="13" cm="1">
        <f t="array" aca="1" ref="F256" ca="1">INDEX(Projects!F:AJ,MATCH($A256,Projects!A:A,0),DAY(Generic!$B$1))</f>
        <v>0</v>
      </c>
      <c r="G256" s="13">
        <f ca="1">COUNTIF(Data!$J:$J,$A256)</f>
        <v>0</v>
      </c>
      <c r="H256" s="29"/>
      <c r="I256" s="13">
        <f ca="1">IF(AND(orders_table[[#This Row],[LOADS ON BOARD]]="",orders_table[[#This Row],[MANUAL OVERWRITE]]=""),"",SUM(orders_table[[#This Row],[LOADS ON BOARD]],orders_table[[#This Row],[MANUAL OVERWRITE]]))</f>
        <v>0</v>
      </c>
      <c r="J256" s="30" t="str">
        <f ca="1">IF(OR(A256="CC",A256="Down",A256="Vaca",A256="Off",A256="Park"),"",IF(AND(F256=0,I256=0),"",-I256+F256))</f>
        <v/>
      </c>
      <c r="K256" s="13" t="str">
        <f ca="1">IF(OR(A256="CC",A256="Down",A256="Vaca",A256="Off",A256="Park"),"",IF(AND(F256=0,I256=0),"",IF(J256=0,"ALL COVERED",IF(J256&gt;0,"OPEN LOADS","OVER BOOKED"))))</f>
        <v/>
      </c>
    </row>
    <row r="257" spans="1:11" ht="18" hidden="1" customHeight="1" x14ac:dyDescent="0.2">
      <c r="A257" s="13">
        <f>Projects!$A256</f>
        <v>9965</v>
      </c>
      <c r="B257" s="13" t="str">
        <f>VLOOKUP($A257,projectList[],2,0)</f>
        <v>CENTER SAND</v>
      </c>
      <c r="C257" s="13" t="str">
        <f>VLOOKUP($A257,projectList[],3,0)</f>
        <v>MASTER CONSTRUCTIONS - ORLANDO YARD</v>
      </c>
      <c r="D257" s="13" t="str">
        <f>VLOOKUP($A257,projectList[],4,0)</f>
        <v>MASON SAND</v>
      </c>
      <c r="E257" s="40">
        <f>VLOOKUP($A257,projectList[],5,0)</f>
        <v>6.25</v>
      </c>
      <c r="F257" s="13" cm="1">
        <f t="array" aca="1" ref="F257" ca="1">INDEX(Projects!F:AJ,MATCH($A257,Projects!A:A,0),DAY(Generic!$B$1))</f>
        <v>0</v>
      </c>
      <c r="G257" s="13">
        <f ca="1">COUNTIF(Data!$J:$J,$A257)</f>
        <v>0</v>
      </c>
      <c r="H257" s="29"/>
      <c r="I257" s="13">
        <f ca="1">IF(AND(orders_table[[#This Row],[LOADS ON BOARD]]="",orders_table[[#This Row],[MANUAL OVERWRITE]]=""),"",SUM(orders_table[[#This Row],[LOADS ON BOARD]],orders_table[[#This Row],[MANUAL OVERWRITE]]))</f>
        <v>0</v>
      </c>
      <c r="J257" s="30" t="str">
        <f ca="1">IF(OR(A257="CC",A257="Down",A257="Vaca",A257="Off",A257="Park"),"",IF(AND(F257=0,I257=0),"",-I257+F257))</f>
        <v/>
      </c>
      <c r="K257" s="13" t="str">
        <f ca="1">IF(OR(A257="CC",A257="Down",A257="Vaca",A257="Off",A257="Park"),"",IF(AND(F257=0,I257=0),"",IF(J257=0,"ALL COVERED",IF(J257&gt;0,"OPEN LOADS","OVER BOOKED"))))</f>
        <v/>
      </c>
    </row>
    <row r="258" spans="1:11" ht="18" hidden="1" customHeight="1" x14ac:dyDescent="0.2">
      <c r="A258" s="13">
        <f>Projects!$A257</f>
        <v>10440</v>
      </c>
      <c r="B258" s="13" t="str">
        <f>VLOOKUP($A258,projectList[],2,0)</f>
        <v>CENTER SAND</v>
      </c>
      <c r="C258" s="13" t="str">
        <f>VLOOKUP($A258,projectList[],3,0)</f>
        <v>MASTER CONSTRUCTIONS - ZONE 1</v>
      </c>
      <c r="D258" s="13" t="str">
        <f>VLOOKUP($A258,projectList[],4,0)</f>
        <v>MASON SAND</v>
      </c>
      <c r="E258" s="40">
        <f>VLOOKUP($A258,projectList[],5,0)</f>
        <v>6.67</v>
      </c>
      <c r="F258" s="13" cm="1">
        <f t="array" aca="1" ref="F258" ca="1">INDEX(Projects!F:AJ,MATCH($A258,Projects!A:A,0),DAY(Generic!$B$1))</f>
        <v>0</v>
      </c>
      <c r="G258" s="13">
        <f ca="1">COUNTIF(Data!$J:$J,$A258)</f>
        <v>0</v>
      </c>
      <c r="H258" s="29"/>
      <c r="I258" s="13">
        <f ca="1">IF(AND(orders_table[[#This Row],[LOADS ON BOARD]]="",orders_table[[#This Row],[MANUAL OVERWRITE]]=""),"",SUM(orders_table[[#This Row],[LOADS ON BOARD]],orders_table[[#This Row],[MANUAL OVERWRITE]]))</f>
        <v>0</v>
      </c>
      <c r="J258" s="30" t="str">
        <f ca="1">IF(OR(A258="CC",A258="Down",A258="Vaca",A258="Off",A258="Park"),"",IF(AND(F258=0,I258=0),"",-I258+F258))</f>
        <v/>
      </c>
      <c r="K258" s="13" t="str">
        <f ca="1">IF(OR(A258="CC",A258="Down",A258="Vaca",A258="Off",A258="Park"),"",IF(AND(F258=0,I258=0),"",IF(J258=0,"ALL COVERED",IF(J258&gt;0,"OPEN LOADS","OVER BOOKED"))))</f>
        <v/>
      </c>
    </row>
    <row r="259" spans="1:11" ht="18" hidden="1" customHeight="1" x14ac:dyDescent="0.2">
      <c r="A259" s="13">
        <f>Projects!$A258</f>
        <v>10441</v>
      </c>
      <c r="B259" s="13" t="str">
        <f>VLOOKUP($A259,projectList[],2,0)</f>
        <v>CENTER SAND</v>
      </c>
      <c r="C259" s="13" t="str">
        <f>VLOOKUP($A259,projectList[],3,0)</f>
        <v>MASTER CONSTRUCTIONS - ZONE 2</v>
      </c>
      <c r="D259" s="13" t="str">
        <f>VLOOKUP($A259,projectList[],4,0)</f>
        <v>MASON SAND</v>
      </c>
      <c r="E259" s="40">
        <f>VLOOKUP($A259,projectList[],5,0)</f>
        <v>9.33</v>
      </c>
      <c r="F259" s="13" cm="1">
        <f t="array" aca="1" ref="F259" ca="1">INDEX(Projects!F:AJ,MATCH($A259,Projects!A:A,0),DAY(Generic!$B$1))</f>
        <v>0</v>
      </c>
      <c r="G259" s="13">
        <f ca="1">COUNTIF(Data!$J:$J,$A259)</f>
        <v>0</v>
      </c>
      <c r="H259" s="29"/>
      <c r="I259" s="13">
        <f ca="1">IF(AND(orders_table[[#This Row],[LOADS ON BOARD]]="",orders_table[[#This Row],[MANUAL OVERWRITE]]=""),"",SUM(orders_table[[#This Row],[LOADS ON BOARD]],orders_table[[#This Row],[MANUAL OVERWRITE]]))</f>
        <v>0</v>
      </c>
      <c r="J259" s="30" t="str">
        <f ca="1">IF(OR(A259="CC",A259="Down",A259="Vaca",A259="Off",A259="Park"),"",IF(AND(F259=0,I259=0),"",-I259+F259))</f>
        <v/>
      </c>
      <c r="K259" s="13" t="str">
        <f ca="1">IF(OR(A259="CC",A259="Down",A259="Vaca",A259="Off",A259="Park"),"",IF(AND(F259=0,I259=0),"",IF(J259=0,"ALL COVERED",IF(J259&gt;0,"OPEN LOADS","OVER BOOKED"))))</f>
        <v/>
      </c>
    </row>
    <row r="260" spans="1:11" ht="18" hidden="1" customHeight="1" x14ac:dyDescent="0.2">
      <c r="A260" s="13">
        <f>Projects!$A259</f>
        <v>10442</v>
      </c>
      <c r="B260" s="13" t="str">
        <f>VLOOKUP($A260,projectList[],2,0)</f>
        <v>CENTER SAND</v>
      </c>
      <c r="C260" s="13" t="str">
        <f>VLOOKUP($A260,projectList[],3,0)</f>
        <v>MASTER CONSTRUCTIONS - ZONE 3</v>
      </c>
      <c r="D260" s="13" t="str">
        <f>VLOOKUP($A260,projectList[],4,0)</f>
        <v>MASON SAND</v>
      </c>
      <c r="E260" s="40">
        <f>VLOOKUP($A260,projectList[],5,0)</f>
        <v>12.44</v>
      </c>
      <c r="F260" s="13" cm="1">
        <f t="array" aca="1" ref="F260" ca="1">INDEX(Projects!F:AJ,MATCH($A260,Projects!A:A,0),DAY(Generic!$B$1))</f>
        <v>0</v>
      </c>
      <c r="G260" s="13">
        <f ca="1">COUNTIF(Data!$J:$J,$A260)</f>
        <v>0</v>
      </c>
      <c r="H260" s="29"/>
      <c r="I260" s="13">
        <f ca="1">IF(AND(orders_table[[#This Row],[LOADS ON BOARD]]="",orders_table[[#This Row],[MANUAL OVERWRITE]]=""),"",SUM(orders_table[[#This Row],[LOADS ON BOARD]],orders_table[[#This Row],[MANUAL OVERWRITE]]))</f>
        <v>0</v>
      </c>
      <c r="J260" s="30" t="str">
        <f ca="1">IF(OR(A260="CC",A260="Down",A260="Vaca",A260="Off",A260="Park"),"",IF(AND(F260=0,I260=0),"",-I260+F260))</f>
        <v/>
      </c>
      <c r="K260" s="13" t="str">
        <f ca="1">IF(OR(A260="CC",A260="Down",A260="Vaca",A260="Off",A260="Park"),"",IF(AND(F260=0,I260=0),"",IF(J260=0,"ALL COVERED",IF(J260&gt;0,"OPEN LOADS","OVER BOOKED"))))</f>
        <v/>
      </c>
    </row>
    <row r="261" spans="1:11" ht="18" hidden="1" customHeight="1" x14ac:dyDescent="0.2">
      <c r="A261" s="13">
        <f>Projects!$A260</f>
        <v>10443</v>
      </c>
      <c r="B261" s="13" t="str">
        <f>VLOOKUP($A261,projectList[],2,0)</f>
        <v>CENTER SAND</v>
      </c>
      <c r="C261" s="13" t="str">
        <f>VLOOKUP($A261,projectList[],3,0)</f>
        <v>MASTER CONSTRUCTIONS - ZONE 4</v>
      </c>
      <c r="D261" s="13" t="str">
        <f>VLOOKUP($A261,projectList[],4,0)</f>
        <v>MASON SAND</v>
      </c>
      <c r="E261" s="40">
        <f>VLOOKUP($A261,projectList[],5,0)</f>
        <v>15.56</v>
      </c>
      <c r="F261" s="13" cm="1">
        <f t="array" aca="1" ref="F261" ca="1">INDEX(Projects!F:AJ,MATCH($A261,Projects!A:A,0),DAY(Generic!$B$1))</f>
        <v>0</v>
      </c>
      <c r="G261" s="13">
        <f ca="1">COUNTIF(Data!$J:$J,$A261)</f>
        <v>0</v>
      </c>
      <c r="H261" s="29"/>
      <c r="I261" s="13">
        <f ca="1">IF(AND(orders_table[[#This Row],[LOADS ON BOARD]]="",orders_table[[#This Row],[MANUAL OVERWRITE]]=""),"",SUM(orders_table[[#This Row],[LOADS ON BOARD]],orders_table[[#This Row],[MANUAL OVERWRITE]]))</f>
        <v>0</v>
      </c>
      <c r="J261" s="30" t="str">
        <f ca="1">IF(OR(A261="CC",A261="Down",A261="Vaca",A261="Off",A261="Park"),"",IF(AND(F261=0,I261=0),"",-I261+F261))</f>
        <v/>
      </c>
      <c r="K261" s="13" t="str">
        <f ca="1">IF(OR(A261="CC",A261="Down",A261="Vaca",A261="Off",A261="Park"),"",IF(AND(F261=0,I261=0),"",IF(J261=0,"ALL COVERED",IF(J261&gt;0,"OPEN LOADS","OVER BOOKED"))))</f>
        <v/>
      </c>
    </row>
    <row r="262" spans="1:11" ht="18" hidden="1" customHeight="1" x14ac:dyDescent="0.2">
      <c r="A262" s="13">
        <f>Projects!$A261</f>
        <v>10444</v>
      </c>
      <c r="B262" s="13" t="str">
        <f>VLOOKUP($A262,projectList[],2,0)</f>
        <v>CENTER SAND</v>
      </c>
      <c r="C262" s="13" t="str">
        <f>VLOOKUP($A262,projectList[],3,0)</f>
        <v>MASTER CONSTRUCTIONS - ZONE 5</v>
      </c>
      <c r="D262" s="13" t="str">
        <f>VLOOKUP($A262,projectList[],4,0)</f>
        <v>MASON SAND</v>
      </c>
      <c r="E262" s="40">
        <f>VLOOKUP($A262,projectList[],5,0)</f>
        <v>18.559999999999999</v>
      </c>
      <c r="F262" s="13" cm="1">
        <f t="array" aca="1" ref="F262" ca="1">INDEX(Projects!F:AJ,MATCH($A262,Projects!A:A,0),DAY(Generic!$B$1))</f>
        <v>0</v>
      </c>
      <c r="G262" s="13">
        <f ca="1">COUNTIF(Data!$J:$J,$A262)</f>
        <v>0</v>
      </c>
      <c r="H262" s="29"/>
      <c r="I262" s="13">
        <f ca="1">IF(AND(orders_table[[#This Row],[LOADS ON BOARD]]="",orders_table[[#This Row],[MANUAL OVERWRITE]]=""),"",SUM(orders_table[[#This Row],[LOADS ON BOARD]],orders_table[[#This Row],[MANUAL OVERWRITE]]))</f>
        <v>0</v>
      </c>
      <c r="J262" s="30" t="str">
        <f ca="1">IF(OR(A262="CC",A262="Down",A262="Vaca",A262="Off",A262="Park"),"",IF(AND(F262=0,I262=0),"",-I262+F262))</f>
        <v/>
      </c>
      <c r="K262" s="13" t="str">
        <f ca="1">IF(OR(A262="CC",A262="Down",A262="Vaca",A262="Off",A262="Park"),"",IF(AND(F262=0,I262=0),"",IF(J262=0,"ALL COVERED",IF(J262&gt;0,"OPEN LOADS","OVER BOOKED"))))</f>
        <v/>
      </c>
    </row>
    <row r="263" spans="1:11" ht="18" hidden="1" customHeight="1" x14ac:dyDescent="0.2">
      <c r="A263" s="13">
        <f>Projects!$A262</f>
        <v>1876</v>
      </c>
      <c r="B263" s="13" t="str">
        <f>VLOOKUP($A263,projectList[],2,0)</f>
        <v>CENTER SAND</v>
      </c>
      <c r="C263" s="13" t="str">
        <f>VLOOKUP($A263,projectList[],3,0)</f>
        <v>MELBOURNE BLOCK</v>
      </c>
      <c r="D263" s="13" t="str">
        <f>VLOOKUP($A263,projectList[],4,0)</f>
        <v>MASON SAND</v>
      </c>
      <c r="E263" s="40">
        <f>VLOOKUP($A263,projectList[],5,0)</f>
        <v>8.25</v>
      </c>
      <c r="F263" s="13" cm="1">
        <f t="array" aca="1" ref="F263" ca="1">INDEX(Projects!F:AJ,MATCH($A263,Projects!A:A,0),DAY(Generic!$B$1))</f>
        <v>0</v>
      </c>
      <c r="G263" s="13">
        <f ca="1">COUNTIF(Data!$J:$J,$A263)</f>
        <v>0</v>
      </c>
      <c r="H263" s="29"/>
      <c r="I263" s="13">
        <f ca="1">IF(AND(orders_table[[#This Row],[LOADS ON BOARD]]="",orders_table[[#This Row],[MANUAL OVERWRITE]]=""),"",SUM(orders_table[[#This Row],[LOADS ON BOARD]],orders_table[[#This Row],[MANUAL OVERWRITE]]))</f>
        <v>0</v>
      </c>
      <c r="J263" s="30" t="str">
        <f ca="1">IF(OR(A263="CC",A263="Down",A263="Vaca",A263="Off",A263="Park"),"",IF(AND(F263=0,I263=0),"",-I263+F263))</f>
        <v/>
      </c>
      <c r="K263" s="13" t="str">
        <f ca="1">IF(OR(A263="CC",A263="Down",A263="Vaca",A263="Off",A263="Park"),"",IF(AND(F263=0,I263=0),"",IF(J263=0,"ALL COVERED",IF(J263&gt;0,"OPEN LOADS","OVER BOOKED"))))</f>
        <v/>
      </c>
    </row>
    <row r="264" spans="1:11" ht="18" hidden="1" customHeight="1" x14ac:dyDescent="0.2">
      <c r="A264" s="13" t="str">
        <f>Projects!$A263</f>
        <v>1253-M</v>
      </c>
      <c r="B264" s="13" t="str">
        <f>VLOOKUP($A264,projectList[],2,0)</f>
        <v>JAHNA - INDEPENDENT</v>
      </c>
      <c r="C264" s="13" t="str">
        <f>VLOOKUP($A264,projectList[],3,0)</f>
        <v>MELBOURNE BLOCK</v>
      </c>
      <c r="D264" s="13" t="str">
        <f>VLOOKUP($A264,projectList[],4,0)</f>
        <v>MASON SAND</v>
      </c>
      <c r="E264" s="40">
        <f>VLOOKUP($A264,projectList[],5,0)</f>
        <v>9.5</v>
      </c>
      <c r="F264" s="13" cm="1">
        <f t="array" aca="1" ref="F264" ca="1">INDEX(Projects!F:AJ,MATCH($A264,Projects!A:A,0),DAY(Generic!$B$1))</f>
        <v>0</v>
      </c>
      <c r="G264" s="13">
        <f ca="1">COUNTIF(Data!$J:$J,$A264)</f>
        <v>0</v>
      </c>
      <c r="H264" s="29"/>
      <c r="I264" s="13">
        <f ca="1">IF(AND(orders_table[[#This Row],[LOADS ON BOARD]]="",orders_table[[#This Row],[MANUAL OVERWRITE]]=""),"",SUM(orders_table[[#This Row],[LOADS ON BOARD]],orders_table[[#This Row],[MANUAL OVERWRITE]]))</f>
        <v>0</v>
      </c>
      <c r="J264" s="30" t="str">
        <f ca="1">IF(OR(A264="CC",A264="Down",A264="Vaca",A264="Off",A264="Park"),"",IF(AND(F264=0,I264=0),"",-I264+F264))</f>
        <v/>
      </c>
      <c r="K264" s="13" t="str">
        <f ca="1">IF(OR(A264="CC",A264="Down",A264="Vaca",A264="Off",A264="Park"),"",IF(AND(F264=0,I264=0),"",IF(J264=0,"ALL COVERED",IF(J264&gt;0,"OPEN LOADS","OVER BOOKED"))))</f>
        <v/>
      </c>
    </row>
    <row r="265" spans="1:11" ht="18" hidden="1" customHeight="1" x14ac:dyDescent="0.2">
      <c r="A265" s="13" t="str">
        <f>Projects!$A264</f>
        <v>1253-R</v>
      </c>
      <c r="B265" s="13" t="str">
        <f>VLOOKUP($A265,projectList[],2,0)</f>
        <v>JAHNA - GREENBAY</v>
      </c>
      <c r="C265" s="13" t="str">
        <f>VLOOKUP($A265,projectList[],3,0)</f>
        <v>MELBOURNE RMC</v>
      </c>
      <c r="D265" s="13" t="str">
        <f>VLOOKUP($A265,projectList[],4,0)</f>
        <v>CONCRETE SAND</v>
      </c>
      <c r="E265" s="40">
        <f>VLOOKUP($A265,projectList[],5,0)</f>
        <v>9.5</v>
      </c>
      <c r="F265" s="13" cm="1">
        <f t="array" aca="1" ref="F265" ca="1">INDEX(Projects!F:AJ,MATCH($A265,Projects!A:A,0),DAY(Generic!$B$1))</f>
        <v>0</v>
      </c>
      <c r="G265" s="13">
        <f ca="1">COUNTIF(Data!$J:$J,$A265)</f>
        <v>0</v>
      </c>
      <c r="H265" s="29"/>
      <c r="I265" s="13">
        <f ca="1">IF(AND(orders_table[[#This Row],[LOADS ON BOARD]]="",orders_table[[#This Row],[MANUAL OVERWRITE]]=""),"",SUM(orders_table[[#This Row],[LOADS ON BOARD]],orders_table[[#This Row],[MANUAL OVERWRITE]]))</f>
        <v>0</v>
      </c>
      <c r="J265" s="30" t="str">
        <f ca="1">IF(OR(A265="CC",A265="Down",A265="Vaca",A265="Off",A265="Park"),"",IF(AND(F265=0,I265=0),"",-I265+F265))</f>
        <v/>
      </c>
      <c r="K265" s="13" t="str">
        <f ca="1">IF(OR(A265="CC",A265="Down",A265="Vaca",A265="Off",A265="Park"),"",IF(AND(F265=0,I265=0),"",IF(J265=0,"ALL COVERED",IF(J265&gt;0,"OPEN LOADS","OVER BOOKED"))))</f>
        <v/>
      </c>
    </row>
    <row r="266" spans="1:11" ht="18" hidden="1" customHeight="1" x14ac:dyDescent="0.2">
      <c r="A266" s="13" t="str">
        <f>Projects!$A265</f>
        <v>1253-D</v>
      </c>
      <c r="B266" s="13" t="str">
        <f>VLOOKUP($A266,projectList[],2,0)</f>
        <v>JAHNA - GREENBAY</v>
      </c>
      <c r="C266" s="13" t="str">
        <f>VLOOKUP($A266,projectList[],3,0)</f>
        <v>MELBOURNE RMC</v>
      </c>
      <c r="D266" s="13" t="str">
        <f>VLOOKUP($A266,projectList[],4,0)</f>
        <v>DOT SILICA SAND</v>
      </c>
      <c r="E266" s="40">
        <f>VLOOKUP($A266,projectList[],5,0)</f>
        <v>9.5</v>
      </c>
      <c r="F266" s="13" cm="1">
        <f t="array" aca="1" ref="F266" ca="1">INDEX(Projects!F:AJ,MATCH($A266,Projects!A:A,0),DAY(Generic!$B$1))</f>
        <v>0</v>
      </c>
      <c r="G266" s="13">
        <f ca="1">COUNTIF(Data!$J:$J,$A266)</f>
        <v>0</v>
      </c>
      <c r="H266" s="29"/>
      <c r="I266" s="13">
        <f ca="1">IF(AND(orders_table[[#This Row],[LOADS ON BOARD]]="",orders_table[[#This Row],[MANUAL OVERWRITE]]=""),"",SUM(orders_table[[#This Row],[LOADS ON BOARD]],orders_table[[#This Row],[MANUAL OVERWRITE]]))</f>
        <v>0</v>
      </c>
      <c r="J266" s="30" t="str">
        <f ca="1">IF(OR(A266="CC",A266="Down",A266="Vaca",A266="Off",A266="Park"),"",IF(AND(F266=0,I266=0),"",-I266+F266))</f>
        <v/>
      </c>
      <c r="K266" s="13" t="str">
        <f ca="1">IF(OR(A266="CC",A266="Down",A266="Vaca",A266="Off",A266="Park"),"",IF(AND(F266=0,I266=0),"",IF(J266=0,"ALL COVERED",IF(J266&gt;0,"OPEN LOADS","OVER BOOKED"))))</f>
        <v/>
      </c>
    </row>
    <row r="267" spans="1:11" ht="18" hidden="1" customHeight="1" x14ac:dyDescent="0.2">
      <c r="A267" s="13">
        <f>Projects!$A266</f>
        <v>9519</v>
      </c>
      <c r="B267" s="13" t="str">
        <f>VLOOKUP($A267,projectList[],2,0)</f>
        <v>CENTER SAND</v>
      </c>
      <c r="C267" s="13" t="str">
        <f>VLOOKUP($A267,projectList[],3,0)</f>
        <v>MOUNTAIN STONE &amp; GRAVEL</v>
      </c>
      <c r="D267" s="13" t="str">
        <f>VLOOKUP($A267,projectList[],4,0)</f>
        <v>MASON SAND</v>
      </c>
      <c r="E267" s="40">
        <f>VLOOKUP($A267,projectList[],5,0)</f>
        <v>17.5</v>
      </c>
      <c r="F267" s="13" cm="1">
        <f t="array" aca="1" ref="F267" ca="1">INDEX(Projects!F:AJ,MATCH($A267,Projects!A:A,0),DAY(Generic!$B$1))</f>
        <v>0</v>
      </c>
      <c r="G267" s="13">
        <f ca="1">COUNTIF(Data!$J:$J,$A267)</f>
        <v>0</v>
      </c>
      <c r="H267" s="29"/>
      <c r="I267" s="13">
        <f ca="1">IF(AND(orders_table[[#This Row],[LOADS ON BOARD]]="",orders_table[[#This Row],[MANUAL OVERWRITE]]=""),"",SUM(orders_table[[#This Row],[LOADS ON BOARD]],orders_table[[#This Row],[MANUAL OVERWRITE]]))</f>
        <v>0</v>
      </c>
      <c r="J267" s="30" t="str">
        <f ca="1">IF(OR(A267="CC",A267="Down",A267="Vaca",A267="Off",A267="Park"),"",IF(AND(F267=0,I267=0),"",-I267+F267))</f>
        <v/>
      </c>
      <c r="K267" s="13" t="str">
        <f ca="1">IF(OR(A267="CC",A267="Down",A267="Vaca",A267="Off",A267="Park"),"",IF(AND(F267=0,I267=0),"",IF(J267=0,"ALL COVERED",IF(J267&gt;0,"OPEN LOADS","OVER BOOKED"))))</f>
        <v/>
      </c>
    </row>
    <row r="268" spans="1:11" ht="18" hidden="1" customHeight="1" x14ac:dyDescent="0.2">
      <c r="A268" s="13">
        <f>Projects!$A267</f>
        <v>10351</v>
      </c>
      <c r="B268" s="13" t="str">
        <f>VLOOKUP($A268,projectList[],2,0)</f>
        <v>CORKSCREW MINE</v>
      </c>
      <c r="C268" s="13" t="str">
        <f>VLOOKUP($A268,projectList[],3,0)</f>
        <v>NAPLES RMC</v>
      </c>
      <c r="D268" s="13" t="str">
        <f>VLOOKUP($A268,projectList[],4,0)</f>
        <v>#57 DOT ROCK</v>
      </c>
      <c r="E268" s="40">
        <f>VLOOKUP($A268,projectList[],5,0)</f>
        <v>5.5</v>
      </c>
      <c r="F268" s="13" cm="1">
        <f t="array" aca="1" ref="F268" ca="1">INDEX(Projects!F:AJ,MATCH($A268,Projects!A:A,0),DAY(Generic!$B$1))</f>
        <v>0</v>
      </c>
      <c r="G268" s="13">
        <f ca="1">COUNTIF(Data!$J:$J,$A268)</f>
        <v>0</v>
      </c>
      <c r="H268" s="29"/>
      <c r="I268" s="13">
        <f ca="1">IF(AND(orders_table[[#This Row],[LOADS ON BOARD]]="",orders_table[[#This Row],[MANUAL OVERWRITE]]=""),"",SUM(orders_table[[#This Row],[LOADS ON BOARD]],orders_table[[#This Row],[MANUAL OVERWRITE]]))</f>
        <v>0</v>
      </c>
      <c r="J268" s="30" t="str">
        <f ca="1">IF(OR(A268="CC",A268="Down",A268="Vaca",A268="Off",A268="Park"),"",IF(AND(F268=0,I268=0),"",-I268+F268))</f>
        <v/>
      </c>
      <c r="K268" s="13" t="str">
        <f ca="1">IF(OR(A268="CC",A268="Down",A268="Vaca",A268="Off",A268="Park"),"",IF(AND(F268=0,I268=0),"",IF(J268=0,"ALL COVERED",IF(J268&gt;0,"OPEN LOADS","OVER BOOKED"))))</f>
        <v/>
      </c>
    </row>
    <row r="269" spans="1:11" ht="18" hidden="1" customHeight="1" x14ac:dyDescent="0.2">
      <c r="A269" s="13">
        <f>Projects!$A268</f>
        <v>10359</v>
      </c>
      <c r="B269" s="13" t="str">
        <f>VLOOKUP($A269,projectList[],2,0)</f>
        <v>CY - GOLDEN GATE</v>
      </c>
      <c r="C269" s="13" t="str">
        <f>VLOOKUP($A269,projectList[],3,0)</f>
        <v>NAPLES RMC</v>
      </c>
      <c r="D269" s="13" t="str">
        <f>VLOOKUP($A269,projectList[],4,0)</f>
        <v>#57 DOT ROCK</v>
      </c>
      <c r="E269" s="40">
        <f>VLOOKUP($A269,projectList[],5,0)</f>
        <v>3.25</v>
      </c>
      <c r="F269" s="13" cm="1">
        <f t="array" aca="1" ref="F269" ca="1">INDEX(Projects!F:AJ,MATCH($A269,Projects!A:A,0),DAY(Generic!$B$1))</f>
        <v>0</v>
      </c>
      <c r="G269" s="13">
        <f ca="1">COUNTIF(Data!$J:$J,$A269)</f>
        <v>0</v>
      </c>
      <c r="H269" s="29"/>
      <c r="I269" s="13">
        <f ca="1">IF(AND(orders_table[[#This Row],[LOADS ON BOARD]]="",orders_table[[#This Row],[MANUAL OVERWRITE]]=""),"",SUM(orders_table[[#This Row],[LOADS ON BOARD]],orders_table[[#This Row],[MANUAL OVERWRITE]]))</f>
        <v>0</v>
      </c>
      <c r="J269" s="30" t="str">
        <f ca="1">IF(OR(A269="CC",A269="Down",A269="Vaca",A269="Off",A269="Park"),"",IF(AND(F269=0,I269=0),"",-I269+F269))</f>
        <v/>
      </c>
      <c r="K269" s="13" t="str">
        <f ca="1">IF(OR(A269="CC",A269="Down",A269="Vaca",A269="Off",A269="Park"),"",IF(AND(F269=0,I269=0),"",IF(J269=0,"ALL COVERED",IF(J269&gt;0,"OPEN LOADS","OVER BOOKED"))))</f>
        <v/>
      </c>
    </row>
    <row r="270" spans="1:11" ht="18" hidden="1" customHeight="1" x14ac:dyDescent="0.2">
      <c r="A270" s="13">
        <f>Projects!$A269</f>
        <v>10272</v>
      </c>
      <c r="B270" s="13" t="str">
        <f>VLOOKUP($A270,projectList[],2,0)</f>
        <v>VULCAN - FT MYERS</v>
      </c>
      <c r="C270" s="13" t="str">
        <f>VLOOKUP($A270,projectList[],3,0)</f>
        <v>NAPLES RMC</v>
      </c>
      <c r="D270" s="13" t="str">
        <f>VLOOKUP($A270,projectList[],4,0)</f>
        <v>#57 DOT ROCK</v>
      </c>
      <c r="E270" s="40">
        <f>VLOOKUP($A270,projectList[],5,0)</f>
        <v>5.5</v>
      </c>
      <c r="F270" s="13" cm="1">
        <f t="array" aca="1" ref="F270" ca="1">INDEX(Projects!F:AJ,MATCH($A270,Projects!A:A,0),DAY(Generic!$B$1))</f>
        <v>0</v>
      </c>
      <c r="G270" s="13">
        <f ca="1">COUNTIF(Data!$J:$J,$A270)</f>
        <v>0</v>
      </c>
      <c r="H270" s="29"/>
      <c r="I270" s="13">
        <f ca="1">IF(AND(orders_table[[#This Row],[LOADS ON BOARD]]="",orders_table[[#This Row],[MANUAL OVERWRITE]]=""),"",SUM(orders_table[[#This Row],[LOADS ON BOARD]],orders_table[[#This Row],[MANUAL OVERWRITE]]))</f>
        <v>0</v>
      </c>
      <c r="J270" s="30" t="str">
        <f ca="1">IF(OR(A270="CC",A270="Down",A270="Vaca",A270="Off",A270="Park"),"",IF(AND(F270=0,I270=0),"",-I270+F270))</f>
        <v/>
      </c>
      <c r="K270" s="13" t="str">
        <f ca="1">IF(OR(A270="CC",A270="Down",A270="Vaca",A270="Off",A270="Park"),"",IF(AND(F270=0,I270=0),"",IF(J270=0,"ALL COVERED",IF(J270&gt;0,"OPEN LOADS","OVER BOOKED"))))</f>
        <v/>
      </c>
    </row>
    <row r="271" spans="1:11" ht="18" hidden="1" customHeight="1" x14ac:dyDescent="0.2">
      <c r="A271" s="13">
        <f>Projects!$A270</f>
        <v>10352</v>
      </c>
      <c r="B271" s="13" t="str">
        <f>VLOOKUP($A271,projectList[],2,0)</f>
        <v>CORKSCREW MINE</v>
      </c>
      <c r="C271" s="13" t="str">
        <f>VLOOKUP($A271,projectList[],3,0)</f>
        <v>NAPLES RMC</v>
      </c>
      <c r="D271" s="13" t="str">
        <f>VLOOKUP($A271,projectList[],4,0)</f>
        <v>#89 DOT ROCK</v>
      </c>
      <c r="E271" s="40">
        <f>VLOOKUP($A271,projectList[],5,0)</f>
        <v>5.5</v>
      </c>
      <c r="F271" s="13" cm="1">
        <f t="array" aca="1" ref="F271" ca="1">INDEX(Projects!F:AJ,MATCH($A271,Projects!A:A,0),DAY(Generic!$B$1))</f>
        <v>0</v>
      </c>
      <c r="G271" s="13">
        <f ca="1">COUNTIF(Data!$J:$J,$A271)</f>
        <v>0</v>
      </c>
      <c r="H271" s="29"/>
      <c r="I271" s="13">
        <f ca="1">IF(AND(orders_table[[#This Row],[LOADS ON BOARD]]="",orders_table[[#This Row],[MANUAL OVERWRITE]]=""),"",SUM(orders_table[[#This Row],[LOADS ON BOARD]],orders_table[[#This Row],[MANUAL OVERWRITE]]))</f>
        <v>0</v>
      </c>
      <c r="J271" s="30" t="str">
        <f ca="1">IF(OR(A271="CC",A271="Down",A271="Vaca",A271="Off",A271="Park"),"",IF(AND(F271=0,I271=0),"",-I271+F271))</f>
        <v/>
      </c>
      <c r="K271" s="13" t="str">
        <f ca="1">IF(OR(A271="CC",A271="Down",A271="Vaca",A271="Off",A271="Park"),"",IF(AND(F271=0,I271=0),"",IF(J271=0,"ALL COVERED",IF(J271&gt;0,"OPEN LOADS","OVER BOOKED"))))</f>
        <v/>
      </c>
    </row>
    <row r="272" spans="1:11" ht="18" hidden="1" customHeight="1" x14ac:dyDescent="0.2">
      <c r="A272" s="13">
        <f>Projects!$A271</f>
        <v>10360</v>
      </c>
      <c r="B272" s="13" t="str">
        <f>VLOOKUP($A272,projectList[],2,0)</f>
        <v>CY - GOLDEN GATE</v>
      </c>
      <c r="C272" s="13" t="str">
        <f>VLOOKUP($A272,projectList[],3,0)</f>
        <v>NAPLES RMC</v>
      </c>
      <c r="D272" s="13" t="str">
        <f>VLOOKUP($A272,projectList[],4,0)</f>
        <v>#89 DOT ROCK</v>
      </c>
      <c r="E272" s="40">
        <f>VLOOKUP($A272,projectList[],5,0)</f>
        <v>3.25</v>
      </c>
      <c r="F272" s="13" cm="1">
        <f t="array" aca="1" ref="F272" ca="1">INDEX(Projects!F:AJ,MATCH($A272,Projects!A:A,0),DAY(Generic!$B$1))</f>
        <v>0</v>
      </c>
      <c r="G272" s="13">
        <f ca="1">COUNTIF(Data!$J:$J,$A272)</f>
        <v>0</v>
      </c>
      <c r="H272" s="29"/>
      <c r="I272" s="13">
        <f ca="1">IF(AND(orders_table[[#This Row],[LOADS ON BOARD]]="",orders_table[[#This Row],[MANUAL OVERWRITE]]=""),"",SUM(orders_table[[#This Row],[LOADS ON BOARD]],orders_table[[#This Row],[MANUAL OVERWRITE]]))</f>
        <v>0</v>
      </c>
      <c r="J272" s="30" t="str">
        <f ca="1">IF(OR(A272="CC",A272="Down",A272="Vaca",A272="Off",A272="Park"),"",IF(AND(F272=0,I272=0),"",-I272+F272))</f>
        <v/>
      </c>
      <c r="K272" s="13" t="str">
        <f ca="1">IF(OR(A272="CC",A272="Down",A272="Vaca",A272="Off",A272="Park"),"",IF(AND(F272=0,I272=0),"",IF(J272=0,"ALL COVERED",IF(J272&gt;0,"OPEN LOADS","OVER BOOKED"))))</f>
        <v/>
      </c>
    </row>
    <row r="273" spans="1:11" ht="18" hidden="1" customHeight="1" x14ac:dyDescent="0.2">
      <c r="A273" s="13">
        <f>Projects!$A272</f>
        <v>10455</v>
      </c>
      <c r="B273" s="13" t="str">
        <f>VLOOKUP($A273,projectList[],2,0)</f>
        <v>VULCAN - FT MYERS</v>
      </c>
      <c r="C273" s="13" t="str">
        <f>VLOOKUP($A273,projectList[],3,0)</f>
        <v>NAPLES RMC</v>
      </c>
      <c r="D273" s="13" t="str">
        <f>VLOOKUP($A273,projectList[],4,0)</f>
        <v>#89 DOT ROCK</v>
      </c>
      <c r="E273" s="40">
        <f>VLOOKUP($A273,projectList[],5,0)</f>
        <v>5.5</v>
      </c>
      <c r="F273" s="13" cm="1">
        <f t="array" aca="1" ref="F273" ca="1">INDEX(Projects!F:AJ,MATCH($A273,Projects!A:A,0),DAY(Generic!$B$1))</f>
        <v>0</v>
      </c>
      <c r="G273" s="13">
        <f ca="1">COUNTIF(Data!$J:$J,$A273)</f>
        <v>0</v>
      </c>
      <c r="H273" s="29"/>
      <c r="I273" s="13">
        <f ca="1">IF(AND(orders_table[[#This Row],[LOADS ON BOARD]]="",orders_table[[#This Row],[MANUAL OVERWRITE]]=""),"",SUM(orders_table[[#This Row],[LOADS ON BOARD]],orders_table[[#This Row],[MANUAL OVERWRITE]]))</f>
        <v>0</v>
      </c>
      <c r="J273" s="30" t="str">
        <f ca="1">IF(OR(A273="CC",A273="Down",A273="Vaca",A273="Off",A273="Park"),"",IF(AND(F273=0,I273=0),"",-I273+F273))</f>
        <v/>
      </c>
      <c r="K273" s="13" t="str">
        <f ca="1">IF(OR(A273="CC",A273="Down",A273="Vaca",A273="Off",A273="Park"),"",IF(AND(F273=0,I273=0),"",IF(J273=0,"ALL COVERED",IF(J273&gt;0,"OPEN LOADS","OVER BOOKED"))))</f>
        <v/>
      </c>
    </row>
    <row r="274" spans="1:11" ht="18" hidden="1" customHeight="1" x14ac:dyDescent="0.2">
      <c r="A274" s="13">
        <f>Projects!$A273</f>
        <v>10493</v>
      </c>
      <c r="B274" s="13" t="str">
        <f>VLOOKUP($A274,projectList[],2,0)</f>
        <v>JAHNA - ORTONA</v>
      </c>
      <c r="C274" s="13" t="str">
        <f>VLOOKUP($A274,projectList[],3,0)</f>
        <v>NAPLES RMC</v>
      </c>
      <c r="D274" s="13" t="str">
        <f>VLOOKUP($A274,projectList[],4,0)</f>
        <v>COMMERCIAL SAND</v>
      </c>
      <c r="E274" s="40">
        <f>VLOOKUP($A274,projectList[],5,0)</f>
        <v>9.5</v>
      </c>
      <c r="F274" s="13" cm="1">
        <f t="array" aca="1" ref="F274" ca="1">INDEX(Projects!F:AJ,MATCH($A274,Projects!A:A,0),DAY(Generic!$B$1))</f>
        <v>0</v>
      </c>
      <c r="G274" s="13">
        <f ca="1">COUNTIF(Data!$J:$J,$A274)</f>
        <v>0</v>
      </c>
      <c r="H274" s="29"/>
      <c r="I274" s="13">
        <f ca="1">IF(AND(orders_table[[#This Row],[LOADS ON BOARD]]="",orders_table[[#This Row],[MANUAL OVERWRITE]]=""),"",SUM(orders_table[[#This Row],[LOADS ON BOARD]],orders_table[[#This Row],[MANUAL OVERWRITE]]))</f>
        <v>0</v>
      </c>
      <c r="J274" s="30" t="str">
        <f ca="1">IF(OR(A274="CC",A274="Down",A274="Vaca",A274="Off",A274="Park"),"",IF(AND(F274=0,I274=0),"",-I274+F274))</f>
        <v/>
      </c>
      <c r="K274" s="13" t="str">
        <f ca="1">IF(OR(A274="CC",A274="Down",A274="Vaca",A274="Off",A274="Park"),"",IF(AND(F274=0,I274=0),"",IF(J274=0,"ALL COVERED",IF(J274&gt;0,"OPEN LOADS","OVER BOOKED"))))</f>
        <v/>
      </c>
    </row>
    <row r="275" spans="1:11" ht="18" hidden="1" customHeight="1" x14ac:dyDescent="0.2">
      <c r="A275" s="13">
        <f>Projects!$A274</f>
        <v>10468</v>
      </c>
      <c r="B275" s="13" t="str">
        <f>VLOOKUP($A275,projectList[],2,0)</f>
        <v>STEWART MATERIALS</v>
      </c>
      <c r="C275" s="13" t="str">
        <f>VLOOKUP($A275,projectList[],3,0)</f>
        <v>NAPLES RMC</v>
      </c>
      <c r="D275" s="13" t="str">
        <f>VLOOKUP($A275,projectList[],4,0)</f>
        <v>COMMERCIAL SAND</v>
      </c>
      <c r="E275" s="40">
        <f>VLOOKUP($A275,projectList[],5,0)</f>
        <v>6.5</v>
      </c>
      <c r="F275" s="13" cm="1">
        <f t="array" aca="1" ref="F275" ca="1">INDEX(Projects!F:AJ,MATCH($A275,Projects!A:A,0),DAY(Generic!$B$1))</f>
        <v>0</v>
      </c>
      <c r="G275" s="13">
        <f ca="1">COUNTIF(Data!$J:$J,$A275)</f>
        <v>0</v>
      </c>
      <c r="H275" s="29"/>
      <c r="I275" s="13">
        <f ca="1">IF(AND(orders_table[[#This Row],[LOADS ON BOARD]]="",orders_table[[#This Row],[MANUAL OVERWRITE]]=""),"",SUM(orders_table[[#This Row],[LOADS ON BOARD]],orders_table[[#This Row],[MANUAL OVERWRITE]]))</f>
        <v>0</v>
      </c>
      <c r="J275" s="30" t="str">
        <f ca="1">IF(OR(A275="CC",A275="Down",A275="Vaca",A275="Off",A275="Park"),"",IF(AND(F275=0,I275=0),"",-I275+F275))</f>
        <v/>
      </c>
      <c r="K275" s="13" t="str">
        <f ca="1">IF(OR(A275="CC",A275="Down",A275="Vaca",A275="Off",A275="Park"),"",IF(AND(F275=0,I275=0),"",IF(J275=0,"ALL COVERED",IF(J275&gt;0,"OPEN LOADS","OVER BOOKED"))))</f>
        <v/>
      </c>
    </row>
    <row r="276" spans="1:11" ht="18" hidden="1" customHeight="1" x14ac:dyDescent="0.2">
      <c r="A276" s="13">
        <f>Projects!$A275</f>
        <v>10354</v>
      </c>
      <c r="B276" s="13" t="str">
        <f>VLOOKUP($A276,projectList[],2,0)</f>
        <v>CORKSCREW MINE</v>
      </c>
      <c r="C276" s="13" t="str">
        <f>VLOOKUP($A276,projectList[],3,0)</f>
        <v>NAPLES RMC</v>
      </c>
      <c r="D276" s="13" t="str">
        <f>VLOOKUP($A276,projectList[],4,0)</f>
        <v>COMMERCIAL SCREENINGS</v>
      </c>
      <c r="E276" s="40">
        <f>VLOOKUP($A276,projectList[],5,0)</f>
        <v>5.5</v>
      </c>
      <c r="F276" s="13" cm="1">
        <f t="array" aca="1" ref="F276" ca="1">INDEX(Projects!F:AJ,MATCH($A276,Projects!A:A,0),DAY(Generic!$B$1))</f>
        <v>0</v>
      </c>
      <c r="G276" s="13">
        <f ca="1">COUNTIF(Data!$J:$J,$A276)</f>
        <v>0</v>
      </c>
      <c r="H276" s="29"/>
      <c r="I276" s="13">
        <f ca="1">IF(AND(orders_table[[#This Row],[LOADS ON BOARD]]="",orders_table[[#This Row],[MANUAL OVERWRITE]]=""),"",SUM(orders_table[[#This Row],[LOADS ON BOARD]],orders_table[[#This Row],[MANUAL OVERWRITE]]))</f>
        <v>0</v>
      </c>
      <c r="J276" s="30" t="str">
        <f ca="1">IF(OR(A276="CC",A276="Down",A276="Vaca",A276="Off",A276="Park"),"",IF(AND(F276=0,I276=0),"",-I276+F276))</f>
        <v/>
      </c>
      <c r="K276" s="13" t="str">
        <f ca="1">IF(OR(A276="CC",A276="Down",A276="Vaca",A276="Off",A276="Park"),"",IF(AND(F276=0,I276=0),"",IF(J276=0,"ALL COVERED",IF(J276&gt;0,"OPEN LOADS","OVER BOOKED"))))</f>
        <v/>
      </c>
    </row>
    <row r="277" spans="1:11" ht="18" hidden="1" customHeight="1" x14ac:dyDescent="0.2">
      <c r="A277" s="13">
        <f>Projects!$A276</f>
        <v>10361</v>
      </c>
      <c r="B277" s="13" t="str">
        <f>VLOOKUP($A277,projectList[],2,0)</f>
        <v>CY - GOLDEN GATE</v>
      </c>
      <c r="C277" s="13" t="str">
        <f>VLOOKUP($A277,projectList[],3,0)</f>
        <v>NAPLES RMC</v>
      </c>
      <c r="D277" s="13" t="str">
        <f>VLOOKUP($A277,projectList[],4,0)</f>
        <v>COMMERCIAL SCREENINGS</v>
      </c>
      <c r="E277" s="40">
        <f>VLOOKUP($A277,projectList[],5,0)</f>
        <v>3.25</v>
      </c>
      <c r="F277" s="13" cm="1">
        <f t="array" aca="1" ref="F277" ca="1">INDEX(Projects!F:AJ,MATCH($A277,Projects!A:A,0),DAY(Generic!$B$1))</f>
        <v>0</v>
      </c>
      <c r="G277" s="13">
        <f ca="1">COUNTIF(Data!$J:$J,$A277)</f>
        <v>0</v>
      </c>
      <c r="H277" s="29"/>
      <c r="I277" s="13">
        <f ca="1">IF(AND(orders_table[[#This Row],[LOADS ON BOARD]]="",orders_table[[#This Row],[MANUAL OVERWRITE]]=""),"",SUM(orders_table[[#This Row],[LOADS ON BOARD]],orders_table[[#This Row],[MANUAL OVERWRITE]]))</f>
        <v>0</v>
      </c>
      <c r="J277" s="30" t="str">
        <f ca="1">IF(OR(A277="CC",A277="Down",A277="Vaca",A277="Off",A277="Park"),"",IF(AND(F277=0,I277=0),"",-I277+F277))</f>
        <v/>
      </c>
      <c r="K277" s="13" t="str">
        <f ca="1">IF(OR(A277="CC",A277="Down",A277="Vaca",A277="Off",A277="Park"),"",IF(AND(F277=0,I277=0),"",IF(J277=0,"ALL COVERED",IF(J277&gt;0,"OPEN LOADS","OVER BOOKED"))))</f>
        <v/>
      </c>
    </row>
    <row r="278" spans="1:11" ht="18" hidden="1" customHeight="1" x14ac:dyDescent="0.2">
      <c r="A278" s="13">
        <f>Projects!$A277</f>
        <v>10447</v>
      </c>
      <c r="B278" s="13" t="str">
        <f>VLOOKUP($A278,projectList[],2,0)</f>
        <v>VULCAN - FT MYERS</v>
      </c>
      <c r="C278" s="13" t="str">
        <f>VLOOKUP($A278,projectList[],3,0)</f>
        <v>NAPLES RMC</v>
      </c>
      <c r="D278" s="13" t="str">
        <f>VLOOKUP($A278,projectList[],4,0)</f>
        <v>COMMERCIAL SCREENINGS</v>
      </c>
      <c r="E278" s="40">
        <f>VLOOKUP($A278,projectList[],5,0)</f>
        <v>5.5</v>
      </c>
      <c r="F278" s="13" cm="1">
        <f t="array" aca="1" ref="F278" ca="1">INDEX(Projects!F:AJ,MATCH($A278,Projects!A:A,0),DAY(Generic!$B$1))</f>
        <v>0</v>
      </c>
      <c r="G278" s="13">
        <f ca="1">COUNTIF(Data!$J:$J,$A278)</f>
        <v>0</v>
      </c>
      <c r="H278" s="29"/>
      <c r="I278" s="13">
        <f ca="1">IF(AND(orders_table[[#This Row],[LOADS ON BOARD]]="",orders_table[[#This Row],[MANUAL OVERWRITE]]=""),"",SUM(orders_table[[#This Row],[LOADS ON BOARD]],orders_table[[#This Row],[MANUAL OVERWRITE]]))</f>
        <v>0</v>
      </c>
      <c r="J278" s="30" t="str">
        <f ca="1">IF(OR(A278="CC",A278="Down",A278="Vaca",A278="Off",A278="Park"),"",IF(AND(F278=0,I278=0),"",-I278+F278))</f>
        <v/>
      </c>
      <c r="K278" s="13" t="str">
        <f ca="1">IF(OR(A278="CC",A278="Down",A278="Vaca",A278="Off",A278="Park"),"",IF(AND(F278=0,I278=0),"",IF(J278=0,"ALL COVERED",IF(J278&gt;0,"OPEN LOADS","OVER BOOKED"))))</f>
        <v/>
      </c>
    </row>
    <row r="279" spans="1:11" ht="18" hidden="1" customHeight="1" x14ac:dyDescent="0.2">
      <c r="A279" s="13" t="str">
        <f>Projects!$A278</f>
        <v>OFF</v>
      </c>
      <c r="B279" s="13" t="str">
        <f>VLOOKUP($A279,projectList[],2,0)</f>
        <v>OFF</v>
      </c>
      <c r="C279" s="13" t="str">
        <f>VLOOKUP($A279,projectList[],3,0)</f>
        <v>OFF</v>
      </c>
      <c r="D279" s="13" t="str">
        <f>VLOOKUP($A279,projectList[],4,0)</f>
        <v>OFF</v>
      </c>
      <c r="E279" s="40">
        <f>VLOOKUP($A279,projectList[],5,0)</f>
        <v>0</v>
      </c>
      <c r="F279" s="13" cm="1">
        <f t="array" aca="1" ref="F279" ca="1">INDEX(Projects!F:AJ,MATCH($A279,Projects!A:A,0),DAY(Generic!$B$1))</f>
        <v>0</v>
      </c>
      <c r="G279" s="13">
        <f ca="1">COUNTIF(Data!$J:$J,$A279)</f>
        <v>2</v>
      </c>
      <c r="H279" s="29"/>
      <c r="I279" s="13">
        <f ca="1">IF(AND(orders_table[[#This Row],[LOADS ON BOARD]]="",orders_table[[#This Row],[MANUAL OVERWRITE]]=""),"",SUM(orders_table[[#This Row],[LOADS ON BOARD]],orders_table[[#This Row],[MANUAL OVERWRITE]]))</f>
        <v>2</v>
      </c>
      <c r="J279" s="30" t="str">
        <f>IF(OR(A279="CC",A279="Down",A279="Vaca",A279="Off",A279="Park"),"",IF(AND(F279=0,I279=0),"",-I279+F279))</f>
        <v/>
      </c>
      <c r="K279" s="13" t="str">
        <f>IF(OR(A279="CC",A279="Down",A279="Vaca",A279="Off",A279="Park"),"",IF(AND(F279=0,I279=0),"",IF(J279=0,"ALL COVERED",IF(J279&gt;0,"OPEN LOADS","OVER BOOKED"))))</f>
        <v/>
      </c>
    </row>
    <row r="280" spans="1:11" ht="18" hidden="1" customHeight="1" x14ac:dyDescent="0.2">
      <c r="A280" s="13">
        <f>Projects!$A279</f>
        <v>2024</v>
      </c>
      <c r="B280" s="13" t="str">
        <f>VLOOKUP($A280,projectList[],2,0)</f>
        <v>JACKSONVILLE TERMINAL</v>
      </c>
      <c r="C280" s="13" t="str">
        <f>VLOOKUP($A280,projectList[],3,0)</f>
        <v>ORANGE PARK RMC</v>
      </c>
      <c r="D280" s="13" t="str">
        <f>VLOOKUP($A280,projectList[],4,0)</f>
        <v>#57 DOT Rock</v>
      </c>
      <c r="E280" s="40">
        <f>VLOOKUP($A280,projectList[],5,0)</f>
        <v>6.5</v>
      </c>
      <c r="F280" s="13" cm="1">
        <f t="array" aca="1" ref="F280" ca="1">INDEX(Projects!F:AJ,MATCH($A280,Projects!A:A,0),DAY(Generic!$B$1))</f>
        <v>0</v>
      </c>
      <c r="G280" s="13">
        <f ca="1">COUNTIF(Data!$J:$J,$A280)</f>
        <v>0</v>
      </c>
      <c r="H280" s="29"/>
      <c r="I280" s="13">
        <f ca="1">IF(AND(orders_table[[#This Row],[LOADS ON BOARD]]="",orders_table[[#This Row],[MANUAL OVERWRITE]]=""),"",SUM(orders_table[[#This Row],[LOADS ON BOARD]],orders_table[[#This Row],[MANUAL OVERWRITE]]))</f>
        <v>0</v>
      </c>
      <c r="J280" s="30" t="str">
        <f ca="1">IF(OR(A280="CC",A280="Down",A280="Vaca",A280="Off",A280="Park"),"",IF(AND(F280=0,I280=0),"",-I280+F280))</f>
        <v/>
      </c>
      <c r="K280" s="13" t="str">
        <f ca="1">IF(OR(A280="CC",A280="Down",A280="Vaca",A280="Off",A280="Park"),"",IF(AND(F280=0,I280=0),"",IF(J280=0,"ALL COVERED",IF(J280&gt;0,"OPEN LOADS","OVER BOOKED"))))</f>
        <v/>
      </c>
    </row>
    <row r="281" spans="1:11" ht="18" hidden="1" customHeight="1" x14ac:dyDescent="0.2">
      <c r="A281" s="13">
        <f>Projects!$A280</f>
        <v>2154</v>
      </c>
      <c r="B281" s="13" t="str">
        <f>VLOOKUP($A281,projectList[],2,0)</f>
        <v>JACKSONVILLE TERMINAL</v>
      </c>
      <c r="C281" s="13" t="str">
        <f>VLOOKUP($A281,projectList[],3,0)</f>
        <v>ORANGE PARK RMC</v>
      </c>
      <c r="D281" s="13" t="str">
        <f>VLOOKUP($A281,projectList[],4,0)</f>
        <v>#89 DOT Rock</v>
      </c>
      <c r="E281" s="40">
        <f>VLOOKUP($A281,projectList[],5,0)</f>
        <v>6.5</v>
      </c>
      <c r="F281" s="13" cm="1">
        <f t="array" aca="1" ref="F281" ca="1">INDEX(Projects!F:AJ,MATCH($A281,Projects!A:A,0),DAY(Generic!$B$1))</f>
        <v>0</v>
      </c>
      <c r="G281" s="13">
        <f ca="1">COUNTIF(Data!$J:$J,$A281)</f>
        <v>0</v>
      </c>
      <c r="H281" s="29"/>
      <c r="I281" s="13">
        <f ca="1">IF(AND(orders_table[[#This Row],[LOADS ON BOARD]]="",orders_table[[#This Row],[MANUAL OVERWRITE]]=""),"",SUM(orders_table[[#This Row],[LOADS ON BOARD]],orders_table[[#This Row],[MANUAL OVERWRITE]]))</f>
        <v>0</v>
      </c>
      <c r="J281" s="30" t="str">
        <f ca="1">IF(OR(A281="CC",A281="Down",A281="Vaca",A281="Off",A281="Park"),"",IF(AND(F281=0,I281=0),"",-I281+F281))</f>
        <v/>
      </c>
      <c r="K281" s="13" t="str">
        <f ca="1">IF(OR(A281="CC",A281="Down",A281="Vaca",A281="Off",A281="Park"),"",IF(AND(F281=0,I281=0),"",IF(J281=0,"ALL COVERED",IF(J281&gt;0,"OPEN LOADS","OVER BOOKED"))))</f>
        <v/>
      </c>
    </row>
    <row r="282" spans="1:11" ht="18" hidden="1" customHeight="1" x14ac:dyDescent="0.2">
      <c r="A282" s="13">
        <f>Projects!$A281</f>
        <v>10485</v>
      </c>
      <c r="B282" s="13" t="str">
        <f>VLOOKUP($A282,projectList[],2,0)</f>
        <v>JACKSONVILLE TERMINAL</v>
      </c>
      <c r="C282" s="13" t="str">
        <f>VLOOKUP($A282,projectList[],3,0)</f>
        <v>ORANGE PARK RMC</v>
      </c>
      <c r="D282" s="13" t="str">
        <f>VLOOKUP($A282,projectList[],4,0)</f>
        <v>COMMERCIAL SCREENINGS</v>
      </c>
      <c r="E282" s="40">
        <f>VLOOKUP($A282,projectList[],5,0)</f>
        <v>6.5</v>
      </c>
      <c r="F282" s="13" cm="1">
        <f t="array" aca="1" ref="F282" ca="1">INDEX(Projects!F:AJ,MATCH($A282,Projects!A:A,0),DAY(Generic!$B$1))</f>
        <v>0</v>
      </c>
      <c r="G282" s="13">
        <f ca="1">COUNTIF(Data!$J:$J,$A282)</f>
        <v>0</v>
      </c>
      <c r="H282" s="29"/>
      <c r="I282" s="13">
        <f ca="1">IF(AND(orders_table[[#This Row],[LOADS ON BOARD]]="",orders_table[[#This Row],[MANUAL OVERWRITE]]=""),"",SUM(orders_table[[#This Row],[LOADS ON BOARD]],orders_table[[#This Row],[MANUAL OVERWRITE]]))</f>
        <v>0</v>
      </c>
      <c r="J282" s="30" t="str">
        <f ca="1">IF(OR(A282="CC",A282="Down",A282="Vaca",A282="Off",A282="Park"),"",IF(AND(F282=0,I282=0),"",-I282+F282))</f>
        <v/>
      </c>
      <c r="K282" s="13" t="str">
        <f ca="1">IF(OR(A282="CC",A282="Down",A282="Vaca",A282="Off",A282="Park"),"",IF(AND(F282=0,I282=0),"",IF(J282=0,"ALL COVERED",IF(J282&gt;0,"OPEN LOADS","OVER BOOKED"))))</f>
        <v/>
      </c>
    </row>
    <row r="283" spans="1:11" ht="18" hidden="1" customHeight="1" x14ac:dyDescent="0.2">
      <c r="A283" s="13">
        <f>Projects!$A282</f>
        <v>2011</v>
      </c>
      <c r="B283" s="13" t="str">
        <f>VLOOKUP($A283,projectList[],2,0)</f>
        <v>VULCAN - GRANDIN</v>
      </c>
      <c r="C283" s="13" t="str">
        <f>VLOOKUP($A283,projectList[],3,0)</f>
        <v>ORANGE PARK RMC</v>
      </c>
      <c r="D283" s="13" t="str">
        <f>VLOOKUP($A283,projectList[],4,0)</f>
        <v>DOT SILICA SAND</v>
      </c>
      <c r="E283" s="40">
        <f>VLOOKUP($A283,projectList[],5,0)</f>
        <v>8.59</v>
      </c>
      <c r="F283" s="13" cm="1">
        <f t="array" aca="1" ref="F283" ca="1">INDEX(Projects!F:AJ,MATCH($A283,Projects!A:A,0),DAY(Generic!$B$1))</f>
        <v>0</v>
      </c>
      <c r="G283" s="13">
        <f ca="1">COUNTIF(Data!$J:$J,$A283)</f>
        <v>0</v>
      </c>
      <c r="H283" s="29"/>
      <c r="I283" s="13">
        <f ca="1">IF(AND(orders_table[[#This Row],[LOADS ON BOARD]]="",orders_table[[#This Row],[MANUAL OVERWRITE]]=""),"",SUM(orders_table[[#This Row],[LOADS ON BOARD]],orders_table[[#This Row],[MANUAL OVERWRITE]]))</f>
        <v>0</v>
      </c>
      <c r="J283" s="30" t="str">
        <f ca="1">IF(OR(A283="CC",A283="Down",A283="Vaca",A283="Off",A283="Park"),"",IF(AND(F283=0,I283=0),"",-I283+F283))</f>
        <v/>
      </c>
      <c r="K283" s="13" t="str">
        <f ca="1">IF(OR(A283="CC",A283="Down",A283="Vaca",A283="Off",A283="Park"),"",IF(AND(F283=0,I283=0),"",IF(J283=0,"ALL COVERED",IF(J283&gt;0,"OPEN LOADS","OVER BOOKED"))))</f>
        <v/>
      </c>
    </row>
    <row r="284" spans="1:11" ht="18" hidden="1" customHeight="1" x14ac:dyDescent="0.2">
      <c r="A284" s="13" t="str">
        <f>Projects!$A283</f>
        <v>1840-57</v>
      </c>
      <c r="B284" s="13" t="str">
        <f>VLOOKUP($A284,projectList[],2,0)</f>
        <v>MELBOURNE TERMINAL</v>
      </c>
      <c r="C284" s="13" t="str">
        <f>VLOOKUP($A284,projectList[],3,0)</f>
        <v>ORLANDO BLOCK</v>
      </c>
      <c r="D284" s="13" t="str">
        <f>VLOOKUP($A284,projectList[],4,0)</f>
        <v>#57</v>
      </c>
      <c r="E284" s="40">
        <f>VLOOKUP($A284,projectList[],5,0)</f>
        <v>8.5</v>
      </c>
      <c r="F284" s="13" cm="1">
        <f t="array" aca="1" ref="F284" ca="1">INDEX(Projects!F:AJ,MATCH($A284,Projects!A:A,0),DAY(Generic!$B$1))</f>
        <v>0</v>
      </c>
      <c r="G284" s="13">
        <f ca="1">COUNTIF(Data!$J:$J,$A284)</f>
        <v>0</v>
      </c>
      <c r="H284" s="29"/>
      <c r="I284" s="13">
        <f ca="1">IF(AND(orders_table[[#This Row],[LOADS ON BOARD]]="",orders_table[[#This Row],[MANUAL OVERWRITE]]=""),"",SUM(orders_table[[#This Row],[LOADS ON BOARD]],orders_table[[#This Row],[MANUAL OVERWRITE]]))</f>
        <v>0</v>
      </c>
      <c r="J284" s="30" t="str">
        <f ca="1">IF(OR(A284="CC",A284="Down",A284="Vaca",A284="Off",A284="Park"),"",IF(AND(F284=0,I284=0),"",-I284+F284))</f>
        <v/>
      </c>
      <c r="K284" s="13" t="str">
        <f ca="1">IF(OR(A284="CC",A284="Down",A284="Vaca",A284="Off",A284="Park"),"",IF(AND(F284=0,I284=0),"",IF(J284=0,"ALL COVERED",IF(J284&gt;0,"OPEN LOADS","OVER BOOKED"))))</f>
        <v/>
      </c>
    </row>
    <row r="285" spans="1:11" ht="18" hidden="1" customHeight="1" x14ac:dyDescent="0.2">
      <c r="A285" s="13" t="str">
        <f>Projects!$A284</f>
        <v>1840-M</v>
      </c>
      <c r="B285" s="13" t="str">
        <f>VLOOKUP($A285,projectList[],2,0)</f>
        <v>MELBOURNE TERMINAL</v>
      </c>
      <c r="C285" s="13" t="str">
        <f>VLOOKUP($A285,projectList[],3,0)</f>
        <v>ORLANDO BLOCK</v>
      </c>
      <c r="D285" s="13" t="str">
        <f>VLOOKUP($A285,projectList[],4,0)</f>
        <v>#89 DOT ROCK</v>
      </c>
      <c r="E285" s="40">
        <f>VLOOKUP($A285,projectList[],5,0)</f>
        <v>8.5</v>
      </c>
      <c r="F285" s="13" cm="1">
        <f t="array" aca="1" ref="F285" ca="1">INDEX(Projects!F:AJ,MATCH($A285,Projects!A:A,0),DAY(Generic!$B$1))</f>
        <v>0</v>
      </c>
      <c r="G285" s="13">
        <f ca="1">COUNTIF(Data!$J:$J,$A285)</f>
        <v>0</v>
      </c>
      <c r="H285" s="29"/>
      <c r="I285" s="13">
        <f ca="1">IF(AND(orders_table[[#This Row],[LOADS ON BOARD]]="",orders_table[[#This Row],[MANUAL OVERWRITE]]=""),"",SUM(orders_table[[#This Row],[LOADS ON BOARD]],orders_table[[#This Row],[MANUAL OVERWRITE]]))</f>
        <v>0</v>
      </c>
      <c r="J285" s="30" t="str">
        <f ca="1">IF(OR(A285="CC",A285="Down",A285="Vaca",A285="Off",A285="Park"),"",IF(AND(F285=0,I285=0),"",-I285+F285))</f>
        <v/>
      </c>
      <c r="K285" s="13" t="str">
        <f ca="1">IF(OR(A285="CC",A285="Down",A285="Vaca",A285="Off",A285="Park"),"",IF(AND(F285=0,I285=0),"",IF(J285=0,"ALL COVERED",IF(J285&gt;0,"OPEN LOADS","OVER BOOKED"))))</f>
        <v/>
      </c>
    </row>
    <row r="286" spans="1:11" ht="18" hidden="1" customHeight="1" x14ac:dyDescent="0.2">
      <c r="A286" s="13">
        <f>Projects!$A285</f>
        <v>10409</v>
      </c>
      <c r="B286" s="13" t="str">
        <f>VLOOKUP($A286,projectList[],2,0)</f>
        <v>VULCAN - TAMPA</v>
      </c>
      <c r="C286" s="13" t="str">
        <f>VLOOKUP($A286,projectList[],3,0)</f>
        <v>ORLANDO BLOCK</v>
      </c>
      <c r="D286" s="13" t="str">
        <f>VLOOKUP($A286,projectList[],4,0)</f>
        <v>#89 DOT ROCK</v>
      </c>
      <c r="E286" s="40">
        <f>VLOOKUP($A286,projectList[],5,0)</f>
        <v>13.75</v>
      </c>
      <c r="F286" s="13" cm="1">
        <f t="array" aca="1" ref="F286" ca="1">INDEX(Projects!F:AJ,MATCH($A286,Projects!A:A,0),DAY(Generic!$B$1))</f>
        <v>0</v>
      </c>
      <c r="G286" s="13">
        <f ca="1">COUNTIF(Data!$J:$J,$A286)</f>
        <v>0</v>
      </c>
      <c r="H286" s="29"/>
      <c r="I286" s="13">
        <f ca="1">IF(AND(orders_table[[#This Row],[LOADS ON BOARD]]="",orders_table[[#This Row],[MANUAL OVERWRITE]]=""),"",SUM(orders_table[[#This Row],[LOADS ON BOARD]],orders_table[[#This Row],[MANUAL OVERWRITE]]))</f>
        <v>0</v>
      </c>
      <c r="J286" s="30" t="str">
        <f ca="1">IF(OR(A286="CC",A286="Down",A286="Vaca",A286="Off",A286="Park"),"",IF(AND(F286=0,I286=0),"",-I286+F286))</f>
        <v/>
      </c>
      <c r="K286" s="13" t="str">
        <f ca="1">IF(OR(A286="CC",A286="Down",A286="Vaca",A286="Off",A286="Park"),"",IF(AND(F286=0,I286=0),"",IF(J286=0,"ALL COVERED",IF(J286&gt;0,"OPEN LOADS","OVER BOOKED"))))</f>
        <v/>
      </c>
    </row>
    <row r="287" spans="1:11" ht="18" hidden="1" customHeight="1" x14ac:dyDescent="0.2">
      <c r="A287" s="13">
        <f>Projects!$A286</f>
        <v>1840</v>
      </c>
      <c r="B287" s="13" t="str">
        <f>VLOOKUP($A287,projectList[],2,0)</f>
        <v>MELBOURNE TERMINAL</v>
      </c>
      <c r="C287" s="13" t="str">
        <f>VLOOKUP($A287,projectList[],3,0)</f>
        <v>ORLANDO BLOCK</v>
      </c>
      <c r="D287" s="13" t="str">
        <f>VLOOKUP($A287,projectList[],4,0)</f>
        <v>1/4"</v>
      </c>
      <c r="E287" s="40">
        <f>VLOOKUP($A287,projectList[],5,0)</f>
        <v>8.5</v>
      </c>
      <c r="F287" s="13" cm="1">
        <f t="array" aca="1" ref="F287" ca="1">INDEX(Projects!F:AJ,MATCH($A287,Projects!A:A,0),DAY(Generic!$B$1))</f>
        <v>0</v>
      </c>
      <c r="G287" s="13">
        <f ca="1">COUNTIF(Data!$J:$J,$A287)</f>
        <v>0</v>
      </c>
      <c r="H287" s="29"/>
      <c r="I287" s="13">
        <f ca="1">IF(AND(orders_table[[#This Row],[LOADS ON BOARD]]="",orders_table[[#This Row],[MANUAL OVERWRITE]]=""),"",SUM(orders_table[[#This Row],[LOADS ON BOARD]],orders_table[[#This Row],[MANUAL OVERWRITE]]))</f>
        <v>0</v>
      </c>
      <c r="J287" s="30" t="str">
        <f ca="1">IF(OR(A287="CC",A287="Down",A287="Vaca",A287="Off",A287="Park"),"",IF(AND(F287=0,I287=0),"",-I287+F287))</f>
        <v/>
      </c>
      <c r="K287" s="13" t="str">
        <f ca="1">IF(OR(A287="CC",A287="Down",A287="Vaca",A287="Off",A287="Park"),"",IF(AND(F287=0,I287=0),"",IF(J287=0,"ALL COVERED",IF(J287&gt;0,"OPEN LOADS","OVER BOOKED"))))</f>
        <v/>
      </c>
    </row>
    <row r="288" spans="1:11" ht="18" hidden="1" customHeight="1" x14ac:dyDescent="0.2">
      <c r="A288" s="13" t="str">
        <f>Projects!$A287</f>
        <v>1840-E</v>
      </c>
      <c r="B288" s="13" t="str">
        <f>VLOOKUP($A288,projectList[],2,0)</f>
        <v>EDGEWATER TERMINAL</v>
      </c>
      <c r="C288" s="13" t="str">
        <f>VLOOKUP($A288,projectList[],3,0)</f>
        <v>ORLANDO BLOCK</v>
      </c>
      <c r="D288" s="13" t="str">
        <f>VLOOKUP($A288,projectList[],4,0)</f>
        <v>1/4"</v>
      </c>
      <c r="E288" s="40">
        <f>VLOOKUP($A288,projectList[],5,0)</f>
        <v>8.5</v>
      </c>
      <c r="F288" s="13" cm="1">
        <f t="array" aca="1" ref="F288" ca="1">INDEX(Projects!F:AJ,MATCH($A288,Projects!A:A,0),DAY(Generic!$B$1))</f>
        <v>0</v>
      </c>
      <c r="G288" s="13">
        <f ca="1">COUNTIF(Data!$J:$J,$A288)</f>
        <v>0</v>
      </c>
      <c r="H288" s="29"/>
      <c r="I288" s="13">
        <f ca="1">IF(AND(orders_table[[#This Row],[LOADS ON BOARD]]="",orders_table[[#This Row],[MANUAL OVERWRITE]]=""),"",SUM(orders_table[[#This Row],[LOADS ON BOARD]],orders_table[[#This Row],[MANUAL OVERWRITE]]))</f>
        <v>0</v>
      </c>
      <c r="J288" s="30" t="str">
        <f ca="1">IF(OR(A288="CC",A288="Down",A288="Vaca",A288="Off",A288="Park"),"",IF(AND(F288=0,I288=0),"",-I288+F288))</f>
        <v/>
      </c>
      <c r="K288" s="13" t="str">
        <f ca="1">IF(OR(A288="CC",A288="Down",A288="Vaca",A288="Off",A288="Park"),"",IF(AND(F288=0,I288=0),"",IF(J288=0,"ALL COVERED",IF(J288&gt;0,"OPEN LOADS","OVER BOOKED"))))</f>
        <v/>
      </c>
    </row>
    <row r="289" spans="1:11" ht="18" hidden="1" customHeight="1" x14ac:dyDescent="0.2">
      <c r="A289" s="13">
        <f>Projects!$A288</f>
        <v>1255</v>
      </c>
      <c r="B289" s="13" t="str">
        <f>VLOOKUP($A289,projectList[],2,0)</f>
        <v>JAHNA - GREENBAY</v>
      </c>
      <c r="C289" s="13" t="str">
        <f>VLOOKUP($A289,projectList[],3,0)</f>
        <v>ORLANDO BLOCK</v>
      </c>
      <c r="D289" s="13" t="str">
        <f>VLOOKUP($A289,projectList[],4,0)</f>
        <v>CONCRETE SAND</v>
      </c>
      <c r="E289" s="40">
        <f>VLOOKUP($A289,projectList[],5,0)</f>
        <v>6.45</v>
      </c>
      <c r="F289" s="13" cm="1">
        <f t="array" aca="1" ref="F289" ca="1">INDEX(Projects!F:AJ,MATCH($A289,Projects!A:A,0),DAY(Generic!$B$1))</f>
        <v>0</v>
      </c>
      <c r="G289" s="13">
        <f ca="1">COUNTIF(Data!$J:$J,$A289)</f>
        <v>0</v>
      </c>
      <c r="H289" s="29"/>
      <c r="I289" s="13">
        <f ca="1">IF(AND(orders_table[[#This Row],[LOADS ON BOARD]]="",orders_table[[#This Row],[MANUAL OVERWRITE]]=""),"",SUM(orders_table[[#This Row],[LOADS ON BOARD]],orders_table[[#This Row],[MANUAL OVERWRITE]]))</f>
        <v>0</v>
      </c>
      <c r="J289" s="30" t="str">
        <f ca="1">IF(OR(A289="CC",A289="Down",A289="Vaca",A289="Off",A289="Park"),"",IF(AND(F289=0,I289=0),"",-I289+F289))</f>
        <v/>
      </c>
      <c r="K289" s="13" t="str">
        <f ca="1">IF(OR(A289="CC",A289="Down",A289="Vaca",A289="Off",A289="Park"),"",IF(AND(F289=0,I289=0),"",IF(J289=0,"ALL COVERED",IF(J289&gt;0,"OPEN LOADS","OVER BOOKED"))))</f>
        <v/>
      </c>
    </row>
    <row r="290" spans="1:11" ht="18" hidden="1" customHeight="1" x14ac:dyDescent="0.2">
      <c r="A290" s="13">
        <f>Projects!$A289</f>
        <v>10001</v>
      </c>
      <c r="B290" s="13" t="str">
        <f>VLOOKUP($A290,projectList[],2,0)</f>
        <v>JAHNA - CGA</v>
      </c>
      <c r="C290" s="13" t="str">
        <f>VLOOKUP($A290,projectList[],3,0)</f>
        <v>ORLANDO BLOCK</v>
      </c>
      <c r="D290" s="13" t="str">
        <f>VLOOKUP($A290,projectList[],4,0)</f>
        <v>CONCRETE SAND</v>
      </c>
      <c r="E290" s="40">
        <f>VLOOKUP($A290,projectList[],5,0)</f>
        <v>6.5</v>
      </c>
      <c r="F290" s="13" cm="1">
        <f t="array" aca="1" ref="F290" ca="1">INDEX(Projects!F:AJ,MATCH($A290,Projects!A:A,0),DAY(Generic!$B$1))</f>
        <v>0</v>
      </c>
      <c r="G290" s="13">
        <f ca="1">COUNTIF(Data!$J:$J,$A290)</f>
        <v>0</v>
      </c>
      <c r="H290" s="29"/>
      <c r="I290" s="13">
        <f ca="1">IF(AND(orders_table[[#This Row],[LOADS ON BOARD]]="",orders_table[[#This Row],[MANUAL OVERWRITE]]=""),"",SUM(orders_table[[#This Row],[LOADS ON BOARD]],orders_table[[#This Row],[MANUAL OVERWRITE]]))</f>
        <v>0</v>
      </c>
      <c r="J290" s="30" t="str">
        <f ca="1">IF(OR(A290="CC",A290="Down",A290="Vaca",A290="Off",A290="Park"),"",IF(AND(F290=0,I290=0),"",-I290+F290))</f>
        <v/>
      </c>
      <c r="K290" s="13" t="str">
        <f ca="1">IF(OR(A290="CC",A290="Down",A290="Vaca",A290="Off",A290="Park"),"",IF(AND(F290=0,I290=0),"",IF(J290=0,"ALL COVERED",IF(J290&gt;0,"OPEN LOADS","OVER BOOKED"))))</f>
        <v/>
      </c>
    </row>
    <row r="291" spans="1:11" ht="18" hidden="1" customHeight="1" x14ac:dyDescent="0.2">
      <c r="A291" s="13">
        <f>Projects!$A290</f>
        <v>9914</v>
      </c>
      <c r="B291" s="13" t="str">
        <f>VLOOKUP($A291,projectList[],2,0)</f>
        <v>JAHNA - INDEPENDENT</v>
      </c>
      <c r="C291" s="13" t="str">
        <f>VLOOKUP($A291,projectList[],3,0)</f>
        <v>ORLANDO BLOCK</v>
      </c>
      <c r="D291" s="13" t="str">
        <f>VLOOKUP($A291,projectList[],4,0)</f>
        <v>CONCRETE SAND</v>
      </c>
      <c r="E291" s="40">
        <f>VLOOKUP($A291,projectList[],5,0)</f>
        <v>6.5</v>
      </c>
      <c r="F291" s="13" cm="1">
        <f t="array" aca="1" ref="F291" ca="1">INDEX(Projects!F:AJ,MATCH($A291,Projects!A:A,0),DAY(Generic!$B$1))</f>
        <v>0</v>
      </c>
      <c r="G291" s="13">
        <f ca="1">COUNTIF(Data!$J:$J,$A291)</f>
        <v>0</v>
      </c>
      <c r="H291" s="29"/>
      <c r="I291" s="13">
        <f ca="1">IF(AND(orders_table[[#This Row],[LOADS ON BOARD]]="",orders_table[[#This Row],[MANUAL OVERWRITE]]=""),"",SUM(orders_table[[#This Row],[LOADS ON BOARD]],orders_table[[#This Row],[MANUAL OVERWRITE]]))</f>
        <v>0</v>
      </c>
      <c r="J291" s="30" t="str">
        <f ca="1">IF(OR(A291="CC",A291="Down",A291="Vaca",A291="Off",A291="Park"),"",IF(AND(F291=0,I291=0),"",-I291+F291))</f>
        <v/>
      </c>
      <c r="K291" s="13" t="str">
        <f ca="1">IF(OR(A291="CC",A291="Down",A291="Vaca",A291="Off",A291="Park"),"",IF(AND(F291=0,I291=0),"",IF(J291=0,"ALL COVERED",IF(J291&gt;0,"OPEN LOADS","OVER BOOKED"))))</f>
        <v/>
      </c>
    </row>
    <row r="292" spans="1:11" ht="18" hidden="1" customHeight="1" x14ac:dyDescent="0.2">
      <c r="A292" s="13">
        <f>Projects!$A291</f>
        <v>10239</v>
      </c>
      <c r="B292" s="13" t="str">
        <f>VLOOKUP($A292,projectList[],2,0)</f>
        <v>MID COAST AGGREGATES</v>
      </c>
      <c r="C292" s="13" t="str">
        <f>VLOOKUP($A292,projectList[],3,0)</f>
        <v>ORLANDO BLOCK</v>
      </c>
      <c r="D292" s="13" t="str">
        <f>VLOOKUP($A292,projectList[],4,0)</f>
        <v>CONCRETE SCREENINGS DOT</v>
      </c>
      <c r="E292" s="40">
        <f>VLOOKUP($A292,projectList[],5,0)</f>
        <v>8.3699999999999992</v>
      </c>
      <c r="F292" s="13" cm="1">
        <f t="array" aca="1" ref="F292" ca="1">INDEX(Projects!F:AJ,MATCH($A292,Projects!A:A,0),DAY(Generic!$B$1))</f>
        <v>0</v>
      </c>
      <c r="G292" s="13">
        <f ca="1">COUNTIF(Data!$J:$J,$A292)</f>
        <v>0</v>
      </c>
      <c r="H292" s="29"/>
      <c r="I292" s="13">
        <f ca="1">IF(AND(orders_table[[#This Row],[LOADS ON BOARD]]="",orders_table[[#This Row],[MANUAL OVERWRITE]]=""),"",SUM(orders_table[[#This Row],[LOADS ON BOARD]],orders_table[[#This Row],[MANUAL OVERWRITE]]))</f>
        <v>0</v>
      </c>
      <c r="J292" s="30" t="str">
        <f ca="1">IF(OR(A292="CC",A292="Down",A292="Vaca",A292="Off",A292="Park"),"",IF(AND(F292=0,I292=0),"",-I292+F292))</f>
        <v/>
      </c>
      <c r="K292" s="13" t="str">
        <f ca="1">IF(OR(A292="CC",A292="Down",A292="Vaca",A292="Off",A292="Park"),"",IF(AND(F292=0,I292=0),"",IF(J292=0,"ALL COVERED",IF(J292&gt;0,"OPEN LOADS","OVER BOOKED"))))</f>
        <v/>
      </c>
    </row>
    <row r="293" spans="1:11" ht="18" hidden="1" customHeight="1" x14ac:dyDescent="0.2">
      <c r="A293" s="13" t="str">
        <f>Projects!$A292</f>
        <v>1840-S</v>
      </c>
      <c r="B293" s="13" t="str">
        <f>VLOOKUP($A293,projectList[],2,0)</f>
        <v>MELBOURNE TERMINAL</v>
      </c>
      <c r="C293" s="13" t="str">
        <f>VLOOKUP($A293,projectList[],3,0)</f>
        <v>ORLANDO BLOCK</v>
      </c>
      <c r="D293" s="13" t="str">
        <f>VLOOKUP($A293,projectList[],4,0)</f>
        <v>Concrete Scrennings DOT</v>
      </c>
      <c r="E293" s="40">
        <f>VLOOKUP($A293,projectList[],5,0)</f>
        <v>8.5</v>
      </c>
      <c r="F293" s="13" cm="1">
        <f t="array" aca="1" ref="F293" ca="1">INDEX(Projects!F:AJ,MATCH($A293,Projects!A:A,0),DAY(Generic!$B$1))</f>
        <v>0</v>
      </c>
      <c r="G293" s="13">
        <f ca="1">COUNTIF(Data!$J:$J,$A293)</f>
        <v>0</v>
      </c>
      <c r="H293" s="29"/>
      <c r="I293" s="13">
        <f ca="1">IF(AND(orders_table[[#This Row],[LOADS ON BOARD]]="",orders_table[[#This Row],[MANUAL OVERWRITE]]=""),"",SUM(orders_table[[#This Row],[LOADS ON BOARD]],orders_table[[#This Row],[MANUAL OVERWRITE]]))</f>
        <v>0</v>
      </c>
      <c r="J293" s="30" t="str">
        <f ca="1">IF(OR(A293="CC",A293="Down",A293="Vaca",A293="Off",A293="Park"),"",IF(AND(F293=0,I293=0),"",-I293+F293))</f>
        <v/>
      </c>
      <c r="K293" s="13" t="str">
        <f ca="1">IF(OR(A293="CC",A293="Down",A293="Vaca",A293="Off",A293="Park"),"",IF(AND(F293=0,I293=0),"",IF(J293=0,"ALL COVERED",IF(J293&gt;0,"OPEN LOADS","OVER BOOKED"))))</f>
        <v/>
      </c>
    </row>
    <row r="294" spans="1:11" ht="18" hidden="1" customHeight="1" x14ac:dyDescent="0.2">
      <c r="A294" s="13">
        <f>Projects!$A293</f>
        <v>1971</v>
      </c>
      <c r="B294" s="13" t="str">
        <f>VLOOKUP($A294,projectList[],2,0)</f>
        <v>CENTER SAND</v>
      </c>
      <c r="C294" s="13" t="str">
        <f>VLOOKUP($A294,projectList[],3,0)</f>
        <v>ORLANDO BLOCK</v>
      </c>
      <c r="D294" s="13" t="str">
        <f>VLOOKUP($A294,projectList[],4,0)</f>
        <v>MASON SAND</v>
      </c>
      <c r="E294" s="40">
        <f>VLOOKUP($A294,projectList[],5,0)</f>
        <v>6.25</v>
      </c>
      <c r="F294" s="13" cm="1">
        <f t="array" aca="1" ref="F294" ca="1">INDEX(Projects!F:AJ,MATCH($A294,Projects!A:A,0),DAY(Generic!$B$1))</f>
        <v>0</v>
      </c>
      <c r="G294" s="13">
        <f ca="1">COUNTIF(Data!$J:$J,$A294)</f>
        <v>0</v>
      </c>
      <c r="H294" s="29"/>
      <c r="I294" s="13">
        <f ca="1">IF(AND(orders_table[[#This Row],[LOADS ON BOARD]]="",orders_table[[#This Row],[MANUAL OVERWRITE]]=""),"",SUM(orders_table[[#This Row],[LOADS ON BOARD]],orders_table[[#This Row],[MANUAL OVERWRITE]]))</f>
        <v>0</v>
      </c>
      <c r="J294" s="30" t="str">
        <f ca="1">IF(OR(A294="CC",A294="Down",A294="Vaca",A294="Off",A294="Park"),"",IF(AND(F294=0,I294=0),"",-I294+F294))</f>
        <v/>
      </c>
      <c r="K294" s="13" t="str">
        <f ca="1">IF(OR(A294="CC",A294="Down",A294="Vaca",A294="Off",A294="Park"),"",IF(AND(F294=0,I294=0),"",IF(J294=0,"ALL COVERED",IF(J294&gt;0,"OPEN LOADS","OVER BOOKED"))))</f>
        <v/>
      </c>
    </row>
    <row r="295" spans="1:11" ht="18" hidden="1" customHeight="1" x14ac:dyDescent="0.2">
      <c r="A295" s="13">
        <f>Projects!$A294</f>
        <v>10131</v>
      </c>
      <c r="B295" s="13" t="str">
        <f>VLOOKUP($A295,projectList[],2,0)</f>
        <v>JAHNA - INDEPENDENT</v>
      </c>
      <c r="C295" s="13" t="str">
        <f>VLOOKUP($A295,projectList[],3,0)</f>
        <v>ORLANDO BLOCK</v>
      </c>
      <c r="D295" s="13" t="str">
        <f>VLOOKUP($A295,projectList[],4,0)</f>
        <v>MASON SAND</v>
      </c>
      <c r="E295" s="40">
        <f>VLOOKUP($A295,projectList[],5,0)</f>
        <v>6.45</v>
      </c>
      <c r="F295" s="13" cm="1">
        <f t="array" aca="1" ref="F295" ca="1">INDEX(Projects!F:AJ,MATCH($A295,Projects!A:A,0),DAY(Generic!$B$1))</f>
        <v>0</v>
      </c>
      <c r="G295" s="13">
        <f ca="1">COUNTIF(Data!$J:$J,$A295)</f>
        <v>0</v>
      </c>
      <c r="H295" s="29"/>
      <c r="I295" s="13">
        <f ca="1">IF(AND(orders_table[[#This Row],[LOADS ON BOARD]]="",orders_table[[#This Row],[MANUAL OVERWRITE]]=""),"",SUM(orders_table[[#This Row],[LOADS ON BOARD]],orders_table[[#This Row],[MANUAL OVERWRITE]]))</f>
        <v>0</v>
      </c>
      <c r="J295" s="30" t="str">
        <f ca="1">IF(OR(A295="CC",A295="Down",A295="Vaca",A295="Off",A295="Park"),"",IF(AND(F295=0,I295=0),"",-I295+F295))</f>
        <v/>
      </c>
      <c r="K295" s="13" t="str">
        <f ca="1">IF(OR(A295="CC",A295="Down",A295="Vaca",A295="Off",A295="Park"),"",IF(AND(F295=0,I295=0),"",IF(J295=0,"ALL COVERED",IF(J295&gt;0,"OPEN LOADS","OVER BOOKED"))))</f>
        <v/>
      </c>
    </row>
    <row r="296" spans="1:11" ht="18" hidden="1" customHeight="1" x14ac:dyDescent="0.2">
      <c r="A296" s="13">
        <f>Projects!$A295</f>
        <v>1970</v>
      </c>
      <c r="B296" s="13" t="str">
        <f>VLOOKUP($A296,projectList[],2,0)</f>
        <v>CENTER SAND</v>
      </c>
      <c r="C296" s="13" t="str">
        <f>VLOOKUP($A296,projectList[],3,0)</f>
        <v>ORLANDO BLOCK</v>
      </c>
      <c r="D296" s="13" t="str">
        <f>VLOOKUP($A296,projectList[],4,0)</f>
        <v>STUCCO SAND</v>
      </c>
      <c r="E296" s="40">
        <f>VLOOKUP($A296,projectList[],5,0)</f>
        <v>6.25</v>
      </c>
      <c r="F296" s="13" cm="1">
        <f t="array" aca="1" ref="F296" ca="1">INDEX(Projects!F:AJ,MATCH($A296,Projects!A:A,0),DAY(Generic!$B$1))</f>
        <v>0</v>
      </c>
      <c r="G296" s="13">
        <f ca="1">COUNTIF(Data!$J:$J,$A296)</f>
        <v>0</v>
      </c>
      <c r="H296" s="29"/>
      <c r="I296" s="13">
        <f ca="1">IF(AND(orders_table[[#This Row],[LOADS ON BOARD]]="",orders_table[[#This Row],[MANUAL OVERWRITE]]=""),"",SUM(orders_table[[#This Row],[LOADS ON BOARD]],orders_table[[#This Row],[MANUAL OVERWRITE]]))</f>
        <v>0</v>
      </c>
      <c r="J296" s="30" t="str">
        <f ca="1">IF(OR(A296="CC",A296="Down",A296="Vaca",A296="Off",A296="Park"),"",IF(AND(F296=0,I296=0),"",-I296+F296))</f>
        <v/>
      </c>
      <c r="K296" s="13" t="str">
        <f ca="1">IF(OR(A296="CC",A296="Down",A296="Vaca",A296="Off",A296="Park"),"",IF(AND(F296=0,I296=0),"",IF(J296=0,"ALL COVERED",IF(J296&gt;0,"OPEN LOADS","OVER BOOKED"))))</f>
        <v/>
      </c>
    </row>
    <row r="297" spans="1:11" ht="18" hidden="1" customHeight="1" x14ac:dyDescent="0.2">
      <c r="A297" s="13">
        <f>Projects!$A296</f>
        <v>10375</v>
      </c>
      <c r="B297" s="13" t="str">
        <f>VLOOKUP($A297,projectList[],2,0)</f>
        <v>JACKSONVILLE TERMINAL</v>
      </c>
      <c r="C297" s="13" t="str">
        <f>VLOOKUP($A297,projectList[],3,0)</f>
        <v>PALATKA RMC</v>
      </c>
      <c r="D297" s="13" t="str">
        <f>VLOOKUP($A297,projectList[],4,0)</f>
        <v>#57 DOT ROCK</v>
      </c>
      <c r="E297" s="40">
        <f>VLOOKUP($A297,projectList[],5,0)</f>
        <v>11</v>
      </c>
      <c r="F297" s="13" cm="1">
        <f t="array" aca="1" ref="F297" ca="1">INDEX(Projects!F:AJ,MATCH($A297,Projects!A:A,0),DAY(Generic!$B$1))</f>
        <v>0</v>
      </c>
      <c r="G297" s="13">
        <f ca="1">COUNTIF(Data!$J:$J,$A297)</f>
        <v>0</v>
      </c>
      <c r="H297" s="29"/>
      <c r="I297" s="13">
        <f ca="1">IF(AND(orders_table[[#This Row],[LOADS ON BOARD]]="",orders_table[[#This Row],[MANUAL OVERWRITE]]=""),"",SUM(orders_table[[#This Row],[LOADS ON BOARD]],orders_table[[#This Row],[MANUAL OVERWRITE]]))</f>
        <v>0</v>
      </c>
      <c r="J297" s="30" t="str">
        <f ca="1">IF(OR(A297="CC",A297="Down",A297="Vaca",A297="Off",A297="Park"),"",IF(AND(F297=0,I297=0),"",-I297+F297))</f>
        <v/>
      </c>
      <c r="K297" s="13" t="str">
        <f ca="1">IF(OR(A297="CC",A297="Down",A297="Vaca",A297="Off",A297="Park"),"",IF(AND(F297=0,I297=0),"",IF(J297=0,"ALL COVERED",IF(J297&gt;0,"OPEN LOADS","OVER BOOKED"))))</f>
        <v/>
      </c>
    </row>
    <row r="298" spans="1:11" ht="18" hidden="1" customHeight="1" x14ac:dyDescent="0.2">
      <c r="A298" s="13">
        <f>Projects!$A297</f>
        <v>10376</v>
      </c>
      <c r="B298" s="13" t="str">
        <f>VLOOKUP($A298,projectList[],2,0)</f>
        <v>JACKSONVILLE TERMINAL</v>
      </c>
      <c r="C298" s="13" t="str">
        <f>VLOOKUP($A298,projectList[],3,0)</f>
        <v>PALATKA RMC</v>
      </c>
      <c r="D298" s="13" t="str">
        <f>VLOOKUP($A298,projectList[],4,0)</f>
        <v>#89 DOT ROCK</v>
      </c>
      <c r="E298" s="40">
        <f>VLOOKUP($A298,projectList[],5,0)</f>
        <v>11</v>
      </c>
      <c r="F298" s="13" cm="1">
        <f t="array" aca="1" ref="F298" ca="1">INDEX(Projects!F:AJ,MATCH($A298,Projects!A:A,0),DAY(Generic!$B$1))</f>
        <v>0</v>
      </c>
      <c r="G298" s="13">
        <f ca="1">COUNTIF(Data!$J:$J,$A298)</f>
        <v>0</v>
      </c>
      <c r="H298" s="29"/>
      <c r="I298" s="13">
        <f ca="1">IF(AND(orders_table[[#This Row],[LOADS ON BOARD]]="",orders_table[[#This Row],[MANUAL OVERWRITE]]=""),"",SUM(orders_table[[#This Row],[LOADS ON BOARD]],orders_table[[#This Row],[MANUAL OVERWRITE]]))</f>
        <v>0</v>
      </c>
      <c r="J298" s="30" t="str">
        <f ca="1">IF(OR(A298="CC",A298="Down",A298="Vaca",A298="Off",A298="Park"),"",IF(AND(F298=0,I298=0),"",-I298+F298))</f>
        <v/>
      </c>
      <c r="K298" s="13" t="str">
        <f ca="1">IF(OR(A298="CC",A298="Down",A298="Vaca",A298="Off",A298="Park"),"",IF(AND(F298=0,I298=0),"",IF(J298=0,"ALL COVERED",IF(J298&gt;0,"OPEN LOADS","OVER BOOKED"))))</f>
        <v/>
      </c>
    </row>
    <row r="299" spans="1:11" ht="18" hidden="1" customHeight="1" x14ac:dyDescent="0.2">
      <c r="A299" s="13" t="str">
        <f>Projects!$A298</f>
        <v>PARK</v>
      </c>
      <c r="B299" s="13" t="str">
        <f>VLOOKUP($A299,projectList[],2,0)</f>
        <v>PARK</v>
      </c>
      <c r="C299" s="13" t="str">
        <f>VLOOKUP($A299,projectList[],3,0)</f>
        <v>PARK</v>
      </c>
      <c r="D299" s="13" t="str">
        <f>VLOOKUP($A299,projectList[],4,0)</f>
        <v>PARK</v>
      </c>
      <c r="E299" s="40">
        <f>VLOOKUP($A299,projectList[],5,0)</f>
        <v>0</v>
      </c>
      <c r="F299" s="13" cm="1">
        <f t="array" aca="1" ref="F299" ca="1">INDEX(Projects!F:AJ,MATCH($A299,Projects!A:A,0),DAY(Generic!$B$1))</f>
        <v>0</v>
      </c>
      <c r="G299" s="13">
        <f ca="1">COUNTIF(Data!$J:$J,$A299)</f>
        <v>3</v>
      </c>
      <c r="H299" s="29"/>
      <c r="I299" s="13">
        <f ca="1">IF(AND(orders_table[[#This Row],[LOADS ON BOARD]]="",orders_table[[#This Row],[MANUAL OVERWRITE]]=""),"",SUM(orders_table[[#This Row],[LOADS ON BOARD]],orders_table[[#This Row],[MANUAL OVERWRITE]]))</f>
        <v>3</v>
      </c>
      <c r="J299" s="30" t="str">
        <f>IF(OR(A299="CC",A299="Down",A299="Vaca",A299="Off",A299="Park"),"",IF(AND(F299=0,I299=0),"",-I299+F299))</f>
        <v/>
      </c>
      <c r="K299" s="13" t="str">
        <f>IF(OR(A299="CC",A299="Down",A299="Vaca",A299="Off",A299="Park"),"",IF(AND(F299=0,I299=0),"",IF(J299=0,"ALL COVERED",IF(J299&gt;0,"OPEN LOADS","OVER BOOKED"))))</f>
        <v/>
      </c>
    </row>
    <row r="300" spans="1:11" ht="18" hidden="1" customHeight="1" x14ac:dyDescent="0.2">
      <c r="A300" s="13">
        <f>Projects!$A299</f>
        <v>10432</v>
      </c>
      <c r="B300" s="13" t="str">
        <f>VLOOKUP($A300,projectList[],2,0)</f>
        <v>VULCAN - AUBURNDALE</v>
      </c>
      <c r="C300" s="13" t="str">
        <f>VLOOKUP($A300,projectList[],3,0)</f>
        <v>PLANT CITY RMC</v>
      </c>
      <c r="D300" s="13" t="str">
        <f>VLOOKUP($A300,projectList[],4,0)</f>
        <v>#57 DOT ROCK</v>
      </c>
      <c r="E300" s="40">
        <f>VLOOKUP($A300,projectList[],5,0)</f>
        <v>5.66</v>
      </c>
      <c r="F300" s="13" cm="1">
        <f t="array" aca="1" ref="F300" ca="1">INDEX(Projects!F:AJ,MATCH($A300,Projects!A:A,0),DAY(Generic!$B$1))</f>
        <v>0</v>
      </c>
      <c r="G300" s="13">
        <f ca="1">COUNTIF(Data!$J:$J,$A300)</f>
        <v>0</v>
      </c>
      <c r="H300" s="29"/>
      <c r="I300" s="13">
        <f ca="1">IF(AND(orders_table[[#This Row],[LOADS ON BOARD]]="",orders_table[[#This Row],[MANUAL OVERWRITE]]=""),"",SUM(orders_table[[#This Row],[LOADS ON BOARD]],orders_table[[#This Row],[MANUAL OVERWRITE]]))</f>
        <v>0</v>
      </c>
      <c r="J300" s="30" t="str">
        <f ca="1">IF(OR(A300="CC",A300="Down",A300="Vaca",A300="Off",A300="Park"),"",IF(AND(F300=0,I300=0),"",-I300+F300))</f>
        <v/>
      </c>
      <c r="K300" s="13" t="str">
        <f ca="1">IF(OR(A300="CC",A300="Down",A300="Vaca",A300="Off",A300="Park"),"",IF(AND(F300=0,I300=0),"",IF(J300=0,"ALL COVERED",IF(J300&gt;0,"OPEN LOADS","OVER BOOKED"))))</f>
        <v/>
      </c>
    </row>
    <row r="301" spans="1:11" ht="18" hidden="1" customHeight="1" x14ac:dyDescent="0.2">
      <c r="A301" s="13">
        <f>Projects!$A300</f>
        <v>10322</v>
      </c>
      <c r="B301" s="13" t="str">
        <f>VLOOKUP($A301,projectList[],2,0)</f>
        <v>VULCAN - TAMPA</v>
      </c>
      <c r="C301" s="13" t="str">
        <f>VLOOKUP($A301,projectList[],3,0)</f>
        <v>PLANT CITY RMC</v>
      </c>
      <c r="D301" s="13" t="str">
        <f>VLOOKUP($A301,projectList[],4,0)</f>
        <v>#57 DOT ROCK</v>
      </c>
      <c r="E301" s="40">
        <f>VLOOKUP($A301,projectList[],5,0)</f>
        <v>7.5</v>
      </c>
      <c r="F301" s="13" cm="1">
        <f t="array" aca="1" ref="F301" ca="1">INDEX(Projects!F:AJ,MATCH($A301,Projects!A:A,0),DAY(Generic!$B$1))</f>
        <v>0</v>
      </c>
      <c r="G301" s="13">
        <f ca="1">COUNTIF(Data!$J:$J,$A301)</f>
        <v>0</v>
      </c>
      <c r="H301" s="29"/>
      <c r="I301" s="13">
        <f ca="1">IF(AND(orders_table[[#This Row],[LOADS ON BOARD]]="",orders_table[[#This Row],[MANUAL OVERWRITE]]=""),"",SUM(orders_table[[#This Row],[LOADS ON BOARD]],orders_table[[#This Row],[MANUAL OVERWRITE]]))</f>
        <v>0</v>
      </c>
      <c r="J301" s="30" t="str">
        <f ca="1">IF(OR(A301="CC",A301="Down",A301="Vaca",A301="Off",A301="Park"),"",IF(AND(F301=0,I301=0),"",-I301+F301))</f>
        <v/>
      </c>
      <c r="K301" s="13" t="str">
        <f ca="1">IF(OR(A301="CC",A301="Down",A301="Vaca",A301="Off",A301="Park"),"",IF(AND(F301=0,I301=0),"",IF(J301=0,"ALL COVERED",IF(J301&gt;0,"OPEN LOADS","OVER BOOKED"))))</f>
        <v/>
      </c>
    </row>
    <row r="302" spans="1:11" ht="18" hidden="1" customHeight="1" x14ac:dyDescent="0.2">
      <c r="A302" s="13">
        <f>Projects!$A301</f>
        <v>10353</v>
      </c>
      <c r="B302" s="13" t="str">
        <f>VLOOKUP($A302,projectList[],2,0)</f>
        <v>MID COAST AGGREGATES</v>
      </c>
      <c r="C302" s="13" t="str">
        <f>VLOOKUP($A302,projectList[],3,0)</f>
        <v>PLANT CITY RMC</v>
      </c>
      <c r="D302" s="13" t="str">
        <f>VLOOKUP($A302,projectList[],4,0)</f>
        <v>#57 DOT ROCK</v>
      </c>
      <c r="E302" s="40">
        <f>VLOOKUP($A302,projectList[],5,0)</f>
        <v>9.4</v>
      </c>
      <c r="F302" s="13" cm="1">
        <f t="array" aca="1" ref="F302" ca="1">INDEX(Projects!F:AJ,MATCH($A302,Projects!A:A,0),DAY(Generic!$B$1))</f>
        <v>0</v>
      </c>
      <c r="G302" s="13">
        <f ca="1">COUNTIF(Data!$J:$J,$A302)</f>
        <v>0</v>
      </c>
      <c r="H302" s="29"/>
      <c r="I302" s="13">
        <f ca="1">IF(AND(orders_table[[#This Row],[LOADS ON BOARD]]="",orders_table[[#This Row],[MANUAL OVERWRITE]]=""),"",SUM(orders_table[[#This Row],[LOADS ON BOARD]],orders_table[[#This Row],[MANUAL OVERWRITE]]))</f>
        <v>0</v>
      </c>
      <c r="J302" s="30" t="str">
        <f ca="1">IF(OR(A302="CC",A302="Down",A302="Vaca",A302="Off",A302="Park"),"",IF(AND(F302=0,I302=0),"",-I302+F302))</f>
        <v/>
      </c>
      <c r="K302" s="13" t="str">
        <f ca="1">IF(OR(A302="CC",A302="Down",A302="Vaca",A302="Off",A302="Park"),"",IF(AND(F302=0,I302=0),"",IF(J302=0,"ALL COVERED",IF(J302&gt;0,"OPEN LOADS","OVER BOOKED"))))</f>
        <v/>
      </c>
    </row>
    <row r="303" spans="1:11" ht="18" hidden="1" customHeight="1" x14ac:dyDescent="0.2">
      <c r="A303" s="13">
        <f>Projects!$A302</f>
        <v>10105</v>
      </c>
      <c r="B303" s="13" t="str">
        <f>VLOOKUP($A303,projectList[],2,0)</f>
        <v>CY - TAMPA</v>
      </c>
      <c r="C303" s="13" t="str">
        <f>VLOOKUP($A303,projectList[],3,0)</f>
        <v>PLANT CITY RMC</v>
      </c>
      <c r="D303" s="13" t="str">
        <f>VLOOKUP($A303,projectList[],4,0)</f>
        <v>#57 DOT ROCK</v>
      </c>
      <c r="E303" s="40">
        <f>VLOOKUP($A303,projectList[],5,0)</f>
        <v>3.5</v>
      </c>
      <c r="F303" s="13" cm="1">
        <f t="array" aca="1" ref="F303" ca="1">INDEX(Projects!F:AJ,MATCH($A303,Projects!A:A,0),DAY(Generic!$B$1))</f>
        <v>0</v>
      </c>
      <c r="G303" s="13">
        <f ca="1">COUNTIF(Data!$J:$J,$A303)</f>
        <v>0</v>
      </c>
      <c r="H303" s="29"/>
      <c r="I303" s="13">
        <f ca="1">IF(AND(orders_table[[#This Row],[LOADS ON BOARD]]="",orders_table[[#This Row],[MANUAL OVERWRITE]]=""),"",SUM(orders_table[[#This Row],[LOADS ON BOARD]],orders_table[[#This Row],[MANUAL OVERWRITE]]))</f>
        <v>0</v>
      </c>
      <c r="J303" s="30" t="str">
        <f ca="1">IF(OR(A303="CC",A303="Down",A303="Vaca",A303="Off",A303="Park"),"",IF(AND(F303=0,I303=0),"",-I303+F303))</f>
        <v/>
      </c>
      <c r="K303" s="13" t="str">
        <f ca="1">IF(OR(A303="CC",A303="Down",A303="Vaca",A303="Off",A303="Park"),"",IF(AND(F303=0,I303=0),"",IF(J303=0,"ALL COVERED",IF(J303&gt;0,"OPEN LOADS","OVER BOOKED"))))</f>
        <v/>
      </c>
    </row>
    <row r="304" spans="1:11" ht="18" hidden="1" customHeight="1" x14ac:dyDescent="0.2">
      <c r="A304" s="13" t="str">
        <f>Projects!$A303</f>
        <v>1547-57</v>
      </c>
      <c r="B304" s="13" t="str">
        <f>VLOOKUP($A304,projectList[],2,0)</f>
        <v>CY - PALMETTO</v>
      </c>
      <c r="C304" s="13" t="str">
        <f>VLOOKUP($A304,projectList[],3,0)</f>
        <v>PLANT CITY RMC</v>
      </c>
      <c r="D304" s="13" t="str">
        <f>VLOOKUP($A304,projectList[],4,0)</f>
        <v>#57 DOT ROCK</v>
      </c>
      <c r="E304" s="40">
        <f>VLOOKUP($A304,projectList[],5,0)</f>
        <v>3.43</v>
      </c>
      <c r="F304" s="13" cm="1">
        <f t="array" aca="1" ref="F304" ca="1">INDEX(Projects!F:AJ,MATCH($A304,Projects!A:A,0),DAY(Generic!$B$1))</f>
        <v>0</v>
      </c>
      <c r="G304" s="13">
        <f ca="1">COUNTIF(Data!$J:$J,$A304)</f>
        <v>0</v>
      </c>
      <c r="H304" s="29"/>
      <c r="I304" s="13">
        <f ca="1">IF(AND(orders_table[[#This Row],[LOADS ON BOARD]]="",orders_table[[#This Row],[MANUAL OVERWRITE]]=""),"",SUM(orders_table[[#This Row],[LOADS ON BOARD]],orders_table[[#This Row],[MANUAL OVERWRITE]]))</f>
        <v>0</v>
      </c>
      <c r="J304" s="30" t="str">
        <f ca="1">IF(OR(A304="CC",A304="Down",A304="Vaca",A304="Off",A304="Park"),"",IF(AND(F304=0,I304=0),"",-I304+F304))</f>
        <v/>
      </c>
      <c r="K304" s="13" t="str">
        <f ca="1">IF(OR(A304="CC",A304="Down",A304="Vaca",A304="Off",A304="Park"),"",IF(AND(F304=0,I304=0),"",IF(J304=0,"ALL COVERED",IF(J304&gt;0,"OPEN LOADS","OVER BOOKED"))))</f>
        <v/>
      </c>
    </row>
    <row r="305" spans="1:11" ht="18" hidden="1" customHeight="1" x14ac:dyDescent="0.2">
      <c r="A305" s="13">
        <f>Projects!$A304</f>
        <v>10429</v>
      </c>
      <c r="B305" s="13" t="str">
        <f>VLOOKUP($A305,projectList[],2,0)</f>
        <v>COCOA AGGREGATE</v>
      </c>
      <c r="C305" s="13" t="str">
        <f>VLOOKUP($A305,projectList[],3,0)</f>
        <v>PLANT CITY RMC</v>
      </c>
      <c r="D305" s="13" t="str">
        <f>VLOOKUP($A305,projectList[],4,0)</f>
        <v>#57 DOT ROCK</v>
      </c>
      <c r="E305" s="40">
        <f>VLOOKUP($A305,projectList[],5,0)</f>
        <v>27</v>
      </c>
      <c r="F305" s="13" cm="1">
        <f t="array" aca="1" ref="F305" ca="1">INDEX(Projects!F:AJ,MATCH($A305,Projects!A:A,0),DAY(Generic!$B$1))</f>
        <v>0</v>
      </c>
      <c r="G305" s="13">
        <f ca="1">COUNTIF(Data!$J:$J,$A305)</f>
        <v>0</v>
      </c>
      <c r="H305" s="29"/>
      <c r="I305" s="13">
        <f ca="1">IF(AND(orders_table[[#This Row],[LOADS ON BOARD]]="",orders_table[[#This Row],[MANUAL OVERWRITE]]=""),"",SUM(orders_table[[#This Row],[LOADS ON BOARD]],orders_table[[#This Row],[MANUAL OVERWRITE]]))</f>
        <v>0</v>
      </c>
      <c r="J305" s="30" t="str">
        <f ca="1">IF(OR(A305="CC",A305="Down",A305="Vaca",A305="Off",A305="Park"),"",IF(AND(F305=0,I305=0),"",-I305+F305))</f>
        <v/>
      </c>
      <c r="K305" s="13" t="str">
        <f ca="1">IF(OR(A305="CC",A305="Down",A305="Vaca",A305="Off",A305="Park"),"",IF(AND(F305=0,I305=0),"",IF(J305=0,"ALL COVERED",IF(J305&gt;0,"OPEN LOADS","OVER BOOKED"))))</f>
        <v/>
      </c>
    </row>
    <row r="306" spans="1:11" ht="18" hidden="1" customHeight="1" x14ac:dyDescent="0.2">
      <c r="A306" s="13">
        <f>Projects!$A305</f>
        <v>10426</v>
      </c>
      <c r="B306" s="13" t="str">
        <f>VLOOKUP($A306,projectList[],2,0)</f>
        <v>MELBOURNE TERMINAL</v>
      </c>
      <c r="C306" s="13" t="str">
        <f>VLOOKUP($A306,projectList[],3,0)</f>
        <v>PLANT CITY RMC</v>
      </c>
      <c r="D306" s="13" t="str">
        <f>VLOOKUP($A306,projectList[],4,0)</f>
        <v>#57 DOT ROCK</v>
      </c>
      <c r="E306" s="40">
        <f>VLOOKUP($A306,projectList[],5,0)</f>
        <v>27</v>
      </c>
      <c r="F306" s="13" cm="1">
        <f t="array" aca="1" ref="F306" ca="1">INDEX(Projects!F:AJ,MATCH($A306,Projects!A:A,0),DAY(Generic!$B$1))</f>
        <v>0</v>
      </c>
      <c r="G306" s="13">
        <f ca="1">COUNTIF(Data!$J:$J,$A306)</f>
        <v>0</v>
      </c>
      <c r="H306" s="29"/>
      <c r="I306" s="13">
        <f ca="1">IF(AND(orders_table[[#This Row],[LOADS ON BOARD]]="",orders_table[[#This Row],[MANUAL OVERWRITE]]=""),"",SUM(orders_table[[#This Row],[LOADS ON BOARD]],orders_table[[#This Row],[MANUAL OVERWRITE]]))</f>
        <v>0</v>
      </c>
      <c r="J306" s="30" t="str">
        <f ca="1">IF(OR(A306="CC",A306="Down",A306="Vaca",A306="Off",A306="Park"),"",IF(AND(F306=0,I306=0),"",-I306+F306))</f>
        <v/>
      </c>
      <c r="K306" s="13" t="str">
        <f ca="1">IF(OR(A306="CC",A306="Down",A306="Vaca",A306="Off",A306="Park"),"",IF(AND(F306=0,I306=0),"",IF(J306=0,"ALL COVERED",IF(J306&gt;0,"OPEN LOADS","OVER BOOKED"))))</f>
        <v/>
      </c>
    </row>
    <row r="307" spans="1:11" ht="18" hidden="1" customHeight="1" x14ac:dyDescent="0.2">
      <c r="A307" s="13">
        <f>Projects!$A306</f>
        <v>10422</v>
      </c>
      <c r="B307" s="13" t="str">
        <f>VLOOKUP($A307,projectList[],2,0)</f>
        <v>MELBOURNE TERMINAL</v>
      </c>
      <c r="C307" s="13" t="str">
        <f>VLOOKUP($A307,projectList[],3,0)</f>
        <v>PLANT CITY RMC</v>
      </c>
      <c r="D307" s="13" t="str">
        <f>VLOOKUP($A307,projectList[],4,0)</f>
        <v>#89 DOT ROCK</v>
      </c>
      <c r="E307" s="40">
        <f>VLOOKUP($A307,projectList[],5,0)</f>
        <v>27</v>
      </c>
      <c r="F307" s="13" cm="1">
        <f t="array" aca="1" ref="F307" ca="1">INDEX(Projects!F:AJ,MATCH($A307,Projects!A:A,0),DAY(Generic!$B$1))</f>
        <v>0</v>
      </c>
      <c r="G307" s="13">
        <f ca="1">COUNTIF(Data!$J:$J,$A307)</f>
        <v>0</v>
      </c>
      <c r="H307" s="29"/>
      <c r="I307" s="13">
        <f ca="1">IF(AND(orders_table[[#This Row],[LOADS ON BOARD]]="",orders_table[[#This Row],[MANUAL OVERWRITE]]=""),"",SUM(orders_table[[#This Row],[LOADS ON BOARD]],orders_table[[#This Row],[MANUAL OVERWRITE]]))</f>
        <v>0</v>
      </c>
      <c r="J307" s="30" t="str">
        <f ca="1">IF(OR(A307="CC",A307="Down",A307="Vaca",A307="Off",A307="Park"),"",IF(AND(F307=0,I307=0),"",-I307+F307))</f>
        <v/>
      </c>
      <c r="K307" s="13" t="str">
        <f ca="1">IF(OR(A307="CC",A307="Down",A307="Vaca",A307="Off",A307="Park"),"",IF(AND(F307=0,I307=0),"",IF(J307=0,"ALL COVERED",IF(J307&gt;0,"OPEN LOADS","OVER BOOKED"))))</f>
        <v/>
      </c>
    </row>
    <row r="308" spans="1:11" ht="18" hidden="1" customHeight="1" x14ac:dyDescent="0.2">
      <c r="A308" s="13" t="str">
        <f>Projects!$A307</f>
        <v>1547-8</v>
      </c>
      <c r="B308" s="13" t="str">
        <f>VLOOKUP($A308,projectList[],2,0)</f>
        <v>CY - PALMETTO</v>
      </c>
      <c r="C308" s="13" t="str">
        <f>VLOOKUP($A308,projectList[],3,0)</f>
        <v>PLANT CITY RMC</v>
      </c>
      <c r="D308" s="13" t="str">
        <f>VLOOKUP($A308,projectList[],4,0)</f>
        <v>#89 DOT ROCK</v>
      </c>
      <c r="E308" s="40">
        <f>VLOOKUP($A308,projectList[],5,0)</f>
        <v>3.43</v>
      </c>
      <c r="F308" s="13" cm="1">
        <f t="array" aca="1" ref="F308" ca="1">INDEX(Projects!F:AJ,MATCH($A308,Projects!A:A,0),DAY(Generic!$B$1))</f>
        <v>0</v>
      </c>
      <c r="G308" s="13">
        <f ca="1">COUNTIF(Data!$J:$J,$A308)</f>
        <v>0</v>
      </c>
      <c r="H308" s="29"/>
      <c r="I308" s="13">
        <f ca="1">IF(AND(orders_table[[#This Row],[LOADS ON BOARD]]="",orders_table[[#This Row],[MANUAL OVERWRITE]]=""),"",SUM(orders_table[[#This Row],[LOADS ON BOARD]],orders_table[[#This Row],[MANUAL OVERWRITE]]))</f>
        <v>0</v>
      </c>
      <c r="J308" s="30" t="str">
        <f ca="1">IF(OR(A308="CC",A308="Down",A308="Vaca",A308="Off",A308="Park"),"",IF(AND(F308=0,I308=0),"",-I308+F308))</f>
        <v/>
      </c>
      <c r="K308" s="13" t="str">
        <f ca="1">IF(OR(A308="CC",A308="Down",A308="Vaca",A308="Off",A308="Park"),"",IF(AND(F308=0,I308=0),"",IF(J308=0,"ALL COVERED",IF(J308&gt;0,"OPEN LOADS","OVER BOOKED"))))</f>
        <v/>
      </c>
    </row>
    <row r="309" spans="1:11" ht="18" hidden="1" customHeight="1" x14ac:dyDescent="0.2">
      <c r="A309" s="13" t="str">
        <f>Projects!$A308</f>
        <v>9982-89</v>
      </c>
      <c r="B309" s="13" t="str">
        <f>VLOOKUP($A309,projectList[],2,0)</f>
        <v>AMERICAN AGGREGATES - TAMPA</v>
      </c>
      <c r="C309" s="13" t="str">
        <f>VLOOKUP($A309,projectList[],3,0)</f>
        <v>PLANT CITY RMC</v>
      </c>
      <c r="D309" s="13" t="str">
        <f>VLOOKUP($A309,projectList[],4,0)</f>
        <v>#89 ROCK</v>
      </c>
      <c r="E309" s="40">
        <f>VLOOKUP($A309,projectList[],5,0)</f>
        <v>7.04</v>
      </c>
      <c r="F309" s="13" cm="1">
        <f t="array" aca="1" ref="F309" ca="1">INDEX(Projects!F:AJ,MATCH($A309,Projects!A:A,0),DAY(Generic!$B$1))</f>
        <v>0</v>
      </c>
      <c r="G309" s="13">
        <f ca="1">COUNTIF(Data!$J:$J,$A309)</f>
        <v>0</v>
      </c>
      <c r="H309" s="29"/>
      <c r="I309" s="13">
        <f ca="1">IF(AND(orders_table[[#This Row],[LOADS ON BOARD]]="",orders_table[[#This Row],[MANUAL OVERWRITE]]=""),"",SUM(orders_table[[#This Row],[LOADS ON BOARD]],orders_table[[#This Row],[MANUAL OVERWRITE]]))</f>
        <v>0</v>
      </c>
      <c r="J309" s="30" t="str">
        <f ca="1">IF(OR(A309="CC",A309="Down",A309="Vaca",A309="Off",A309="Park"),"",IF(AND(F309=0,I309=0),"",-I309+F309))</f>
        <v/>
      </c>
      <c r="K309" s="13" t="str">
        <f ca="1">IF(OR(A309="CC",A309="Down",A309="Vaca",A309="Off",A309="Park"),"",IF(AND(F309=0,I309=0),"",IF(J309=0,"ALL COVERED",IF(J309&gt;0,"OPEN LOADS","OVER BOOKED"))))</f>
        <v/>
      </c>
    </row>
    <row r="310" spans="1:11" ht="18" hidden="1" customHeight="1" x14ac:dyDescent="0.2">
      <c r="A310" s="13" t="str">
        <f>Projects!$A309</f>
        <v>9982-57</v>
      </c>
      <c r="B310" s="13" t="str">
        <f>VLOOKUP($A310,projectList[],2,0)</f>
        <v>AMERICAN AGGREGATES - TAMPA</v>
      </c>
      <c r="C310" s="13" t="str">
        <f>VLOOKUP($A310,projectList[],3,0)</f>
        <v>PLANT CITY RMC</v>
      </c>
      <c r="D310" s="13" t="str">
        <f>VLOOKUP($A310,projectList[],4,0)</f>
        <v>Aggregate | #57</v>
      </c>
      <c r="E310" s="40">
        <f>VLOOKUP($A310,projectList[],5,0)</f>
        <v>7.04</v>
      </c>
      <c r="F310" s="13" cm="1">
        <f t="array" aca="1" ref="F310" ca="1">INDEX(Projects!F:AJ,MATCH($A310,Projects!A:A,0),DAY(Generic!$B$1))</f>
        <v>0</v>
      </c>
      <c r="G310" s="13">
        <f ca="1">COUNTIF(Data!$J:$J,$A310)</f>
        <v>0</v>
      </c>
      <c r="H310" s="29"/>
      <c r="I310" s="13">
        <f ca="1">IF(AND(orders_table[[#This Row],[LOADS ON BOARD]]="",orders_table[[#This Row],[MANUAL OVERWRITE]]=""),"",SUM(orders_table[[#This Row],[LOADS ON BOARD]],orders_table[[#This Row],[MANUAL OVERWRITE]]))</f>
        <v>0</v>
      </c>
      <c r="J310" s="30" t="str">
        <f ca="1">IF(OR(A310="CC",A310="Down",A310="Vaca",A310="Off",A310="Park"),"",IF(AND(F310=0,I310=0),"",-I310+F310))</f>
        <v/>
      </c>
      <c r="K310" s="13" t="str">
        <f ca="1">IF(OR(A310="CC",A310="Down",A310="Vaca",A310="Off",A310="Park"),"",IF(AND(F310=0,I310=0),"",IF(J310=0,"ALL COVERED",IF(J310&gt;0,"OPEN LOADS","OVER BOOKED"))))</f>
        <v/>
      </c>
    </row>
    <row r="311" spans="1:11" ht="18" hidden="1" customHeight="1" x14ac:dyDescent="0.2">
      <c r="A311" s="13">
        <f>Projects!$A310</f>
        <v>10323</v>
      </c>
      <c r="B311" s="13" t="str">
        <f>VLOOKUP($A311,projectList[],2,0)</f>
        <v>JAHNA - INDEPENDENT</v>
      </c>
      <c r="C311" s="13" t="str">
        <f>VLOOKUP($A311,projectList[],3,0)</f>
        <v>PLANT CITY RMC</v>
      </c>
      <c r="D311" s="13" t="str">
        <f>VLOOKUP($A311,projectList[],4,0)</f>
        <v>CONCRETE SAND</v>
      </c>
      <c r="E311" s="40">
        <f>VLOOKUP($A311,projectList[],5,0)</f>
        <v>7.25</v>
      </c>
      <c r="F311" s="13" cm="1">
        <f t="array" aca="1" ref="F311" ca="1">INDEX(Projects!F:AJ,MATCH($A311,Projects!A:A,0),DAY(Generic!$B$1))</f>
        <v>0</v>
      </c>
      <c r="G311" s="13">
        <f ca="1">COUNTIF(Data!$J:$J,$A311)</f>
        <v>0</v>
      </c>
      <c r="H311" s="29"/>
      <c r="I311" s="13">
        <f ca="1">IF(AND(orders_table[[#This Row],[LOADS ON BOARD]]="",orders_table[[#This Row],[MANUAL OVERWRITE]]=""),"",SUM(orders_table[[#This Row],[LOADS ON BOARD]],orders_table[[#This Row],[MANUAL OVERWRITE]]))</f>
        <v>0</v>
      </c>
      <c r="J311" s="30" t="str">
        <f ca="1">IF(OR(A311="CC",A311="Down",A311="Vaca",A311="Off",A311="Park"),"",IF(AND(F311=0,I311=0),"",-I311+F311))</f>
        <v/>
      </c>
      <c r="K311" s="13" t="str">
        <f ca="1">IF(OR(A311="CC",A311="Down",A311="Vaca",A311="Off",A311="Park"),"",IF(AND(F311=0,I311=0),"",IF(J311=0,"ALL COVERED",IF(J311&gt;0,"OPEN LOADS","OVER BOOKED"))))</f>
        <v/>
      </c>
    </row>
    <row r="312" spans="1:11" ht="18" hidden="1" customHeight="1" x14ac:dyDescent="0.2">
      <c r="A312" s="13">
        <f>Projects!$A311</f>
        <v>10347</v>
      </c>
      <c r="B312" s="13" t="str">
        <f>VLOOKUP($A312,projectList[],2,0)</f>
        <v>CY - POLK CITY</v>
      </c>
      <c r="C312" s="13" t="str">
        <f>VLOOKUP($A312,projectList[],3,0)</f>
        <v>PLANT CITY RMC</v>
      </c>
      <c r="D312" s="13" t="str">
        <f>VLOOKUP($A312,projectList[],4,0)</f>
        <v>CONCRETE SAND</v>
      </c>
      <c r="E312" s="40">
        <f>VLOOKUP($A312,projectList[],5,0)</f>
        <v>5</v>
      </c>
      <c r="F312" s="13" cm="1">
        <f t="array" aca="1" ref="F312" ca="1">INDEX(Projects!F:AJ,MATCH($A312,Projects!A:A,0),DAY(Generic!$B$1))</f>
        <v>0</v>
      </c>
      <c r="G312" s="13">
        <f ca="1">COUNTIF(Data!$J:$J,$A312)</f>
        <v>0</v>
      </c>
      <c r="H312" s="29"/>
      <c r="I312" s="13">
        <f ca="1">IF(AND(orders_table[[#This Row],[LOADS ON BOARD]]="",orders_table[[#This Row],[MANUAL OVERWRITE]]=""),"",SUM(orders_table[[#This Row],[LOADS ON BOARD]],orders_table[[#This Row],[MANUAL OVERWRITE]]))</f>
        <v>0</v>
      </c>
      <c r="J312" s="30" t="str">
        <f ca="1">IF(OR(A312="CC",A312="Down",A312="Vaca",A312="Off",A312="Park"),"",IF(AND(F312=0,I312=0),"",-I312+F312))</f>
        <v/>
      </c>
      <c r="K312" s="13" t="str">
        <f ca="1">IF(OR(A312="CC",A312="Down",A312="Vaca",A312="Off",A312="Park"),"",IF(AND(F312=0,I312=0),"",IF(J312=0,"ALL COVERED",IF(J312&gt;0,"OPEN LOADS","OVER BOOKED"))))</f>
        <v/>
      </c>
    </row>
    <row r="313" spans="1:11" ht="18" hidden="1" customHeight="1" x14ac:dyDescent="0.2">
      <c r="A313" s="13">
        <f>Projects!$A312</f>
        <v>1553</v>
      </c>
      <c r="B313" s="13" t="str">
        <f>VLOOKUP($A313,projectList[],2,0)</f>
        <v>JAHNA - GREENBAY</v>
      </c>
      <c r="C313" s="13" t="str">
        <f>VLOOKUP($A313,projectList[],3,0)</f>
        <v>PLANT CITY RMC</v>
      </c>
      <c r="D313" s="13" t="str">
        <f>VLOOKUP($A313,projectList[],4,0)</f>
        <v>DOT SILICA SAND</v>
      </c>
      <c r="E313" s="40">
        <f>VLOOKUP($A313,projectList[],5,0)</f>
        <v>7.25</v>
      </c>
      <c r="F313" s="13" cm="1">
        <f t="array" aca="1" ref="F313" ca="1">INDEX(Projects!F:AJ,MATCH($A313,Projects!A:A,0),DAY(Generic!$B$1))</f>
        <v>0</v>
      </c>
      <c r="G313" s="13">
        <f ca="1">COUNTIF(Data!$J:$J,$A313)</f>
        <v>0</v>
      </c>
      <c r="H313" s="29"/>
      <c r="I313" s="13">
        <f ca="1">IF(AND(orders_table[[#This Row],[LOADS ON BOARD]]="",orders_table[[#This Row],[MANUAL OVERWRITE]]=""),"",SUM(orders_table[[#This Row],[LOADS ON BOARD]],orders_table[[#This Row],[MANUAL OVERWRITE]]))</f>
        <v>0</v>
      </c>
      <c r="J313" s="30" t="str">
        <f ca="1">IF(OR(A313="CC",A313="Down",A313="Vaca",A313="Off",A313="Park"),"",IF(AND(F313=0,I313=0),"",-I313+F313))</f>
        <v/>
      </c>
      <c r="K313" s="13" t="str">
        <f ca="1">IF(OR(A313="CC",A313="Down",A313="Vaca",A313="Off",A313="Park"),"",IF(AND(F313=0,I313=0),"",IF(J313=0,"ALL COVERED",IF(J313&gt;0,"OPEN LOADS","OVER BOOKED"))))</f>
        <v/>
      </c>
    </row>
    <row r="314" spans="1:11" ht="18" hidden="1" customHeight="1" x14ac:dyDescent="0.2">
      <c r="A314" s="13">
        <f>Projects!$A313</f>
        <v>10051</v>
      </c>
      <c r="B314" s="13" t="str">
        <f>VLOOKUP($A314,projectList[],2,0)</f>
        <v>CEMEX - GATOR</v>
      </c>
      <c r="C314" s="13" t="str">
        <f>VLOOKUP($A314,projectList[],3,0)</f>
        <v>PLANT CITY RMC</v>
      </c>
      <c r="D314" s="13" t="str">
        <f>VLOOKUP($A314,projectList[],4,0)</f>
        <v>DOT SILICA SAND</v>
      </c>
      <c r="E314" s="40">
        <f>VLOOKUP($A314,projectList[],5,0)</f>
        <v>4.5</v>
      </c>
      <c r="F314" s="13" cm="1">
        <f t="array" aca="1" ref="F314" ca="1">INDEX(Projects!F:AJ,MATCH($A314,Projects!A:A,0),DAY(Generic!$B$1))</f>
        <v>0</v>
      </c>
      <c r="G314" s="13">
        <f ca="1">COUNTIF(Data!$J:$J,$A314)</f>
        <v>0</v>
      </c>
      <c r="H314" s="29"/>
      <c r="I314" s="13">
        <f ca="1">IF(AND(orders_table[[#This Row],[LOADS ON BOARD]]="",orders_table[[#This Row],[MANUAL OVERWRITE]]=""),"",SUM(orders_table[[#This Row],[LOADS ON BOARD]],orders_table[[#This Row],[MANUAL OVERWRITE]]))</f>
        <v>0</v>
      </c>
      <c r="J314" s="30" t="str">
        <f ca="1">IF(OR(A314="CC",A314="Down",A314="Vaca",A314="Off",A314="Park"),"",IF(AND(F314=0,I314=0),"",-I314+F314))</f>
        <v/>
      </c>
      <c r="K314" s="13" t="str">
        <f ca="1">IF(OR(A314="CC",A314="Down",A314="Vaca",A314="Off",A314="Park"),"",IF(AND(F314=0,I314=0),"",IF(J314=0,"ALL COVERED",IF(J314&gt;0,"OPEN LOADS","OVER BOOKED"))))</f>
        <v/>
      </c>
    </row>
    <row r="315" spans="1:11" ht="18" hidden="1" customHeight="1" x14ac:dyDescent="0.2">
      <c r="A315" s="13">
        <f>Projects!$A314</f>
        <v>10095</v>
      </c>
      <c r="B315" s="13" t="str">
        <f>VLOOKUP($A315,projectList[],2,0)</f>
        <v>CEMEX - LAKE WALES</v>
      </c>
      <c r="C315" s="13" t="str">
        <f>VLOOKUP($A315,projectList[],3,0)</f>
        <v>PLANT CITY RMC</v>
      </c>
      <c r="D315" s="13" t="str">
        <f>VLOOKUP($A315,projectList[],4,0)</f>
        <v>DOT SILICA SAND</v>
      </c>
      <c r="E315" s="40">
        <f>VLOOKUP($A315,projectList[],5,0)</f>
        <v>5</v>
      </c>
      <c r="F315" s="13" cm="1">
        <f t="array" aca="1" ref="F315" ca="1">INDEX(Projects!F:AJ,MATCH($A315,Projects!A:A,0),DAY(Generic!$B$1))</f>
        <v>0</v>
      </c>
      <c r="G315" s="13">
        <f ca="1">COUNTIF(Data!$J:$J,$A315)</f>
        <v>0</v>
      </c>
      <c r="H315" s="29"/>
      <c r="I315" s="13">
        <f ca="1">IF(AND(orders_table[[#This Row],[LOADS ON BOARD]]="",orders_table[[#This Row],[MANUAL OVERWRITE]]=""),"",SUM(orders_table[[#This Row],[LOADS ON BOARD]],orders_table[[#This Row],[MANUAL OVERWRITE]]))</f>
        <v>0</v>
      </c>
      <c r="J315" s="30" t="str">
        <f ca="1">IF(OR(A315="CC",A315="Down",A315="Vaca",A315="Off",A315="Park"),"",IF(AND(F315=0,I315=0),"",-I315+F315))</f>
        <v/>
      </c>
      <c r="K315" s="13" t="str">
        <f ca="1">IF(OR(A315="CC",A315="Down",A315="Vaca",A315="Off",A315="Park"),"",IF(AND(F315=0,I315=0),"",IF(J315=0,"ALL COVERED",IF(J315&gt;0,"OPEN LOADS","OVER BOOKED"))))</f>
        <v/>
      </c>
    </row>
    <row r="316" spans="1:11" ht="18" hidden="1" customHeight="1" x14ac:dyDescent="0.2">
      <c r="A316" s="13">
        <f>Projects!$A315</f>
        <v>3030</v>
      </c>
      <c r="B316" s="13" t="str">
        <f>VLOOKUP($A316,projectList[],2,0)</f>
        <v>CORKSCREW MINE</v>
      </c>
      <c r="C316" s="13" t="str">
        <f>VLOOKUP($A316,projectList[],3,0)</f>
        <v>PUNTA GORDA RMC</v>
      </c>
      <c r="D316" s="13" t="str">
        <f>VLOOKUP($A316,projectList[],4,0)</f>
        <v>#57</v>
      </c>
      <c r="E316" s="40">
        <f>VLOOKUP($A316,projectList[],5,0)</f>
        <v>6.5</v>
      </c>
      <c r="F316" s="13" cm="1">
        <f t="array" aca="1" ref="F316" ca="1">INDEX(Projects!F:AJ,MATCH($A316,Projects!A:A,0),DAY(Generic!$B$1))</f>
        <v>0</v>
      </c>
      <c r="G316" s="13">
        <f ca="1">COUNTIF(Data!$J:$J,$A316)</f>
        <v>0</v>
      </c>
      <c r="H316" s="29"/>
      <c r="I316" s="13">
        <f ca="1">IF(AND(orders_table[[#This Row],[LOADS ON BOARD]]="",orders_table[[#This Row],[MANUAL OVERWRITE]]=""),"",SUM(orders_table[[#This Row],[LOADS ON BOARD]],orders_table[[#This Row],[MANUAL OVERWRITE]]))</f>
        <v>0</v>
      </c>
      <c r="J316" s="30" t="str">
        <f ca="1">IF(OR(A316="CC",A316="Down",A316="Vaca",A316="Off",A316="Park"),"",IF(AND(F316=0,I316=0),"",-I316+F316))</f>
        <v/>
      </c>
      <c r="K316" s="13" t="str">
        <f ca="1">IF(OR(A316="CC",A316="Down",A316="Vaca",A316="Off",A316="Park"),"",IF(AND(F316=0,I316=0),"",IF(J316=0,"ALL COVERED",IF(J316&gt;0,"OPEN LOADS","OVER BOOKED"))))</f>
        <v/>
      </c>
    </row>
    <row r="317" spans="1:11" ht="18" hidden="1" customHeight="1" x14ac:dyDescent="0.2">
      <c r="A317" s="13">
        <f>Projects!$A316</f>
        <v>10371</v>
      </c>
      <c r="B317" s="13" t="str">
        <f>VLOOKUP($A317,projectList[],2,0)</f>
        <v>VULCAN - FT MYERS</v>
      </c>
      <c r="C317" s="13" t="str">
        <f>VLOOKUP($A317,projectList[],3,0)</f>
        <v>PUNTA GORDA RMC</v>
      </c>
      <c r="D317" s="13" t="str">
        <f>VLOOKUP($A317,projectList[],4,0)</f>
        <v>#57</v>
      </c>
      <c r="E317" s="40">
        <f>VLOOKUP($A317,projectList[],5,0)</f>
        <v>6.5</v>
      </c>
      <c r="F317" s="13" cm="1">
        <f t="array" aca="1" ref="F317" ca="1">INDEX(Projects!F:AJ,MATCH($A317,Projects!A:A,0),DAY(Generic!$B$1))</f>
        <v>0</v>
      </c>
      <c r="G317" s="13">
        <f ca="1">COUNTIF(Data!$J:$J,$A317)</f>
        <v>0</v>
      </c>
      <c r="H317" s="29"/>
      <c r="I317" s="13">
        <f ca="1">IF(AND(orders_table[[#This Row],[LOADS ON BOARD]]="",orders_table[[#This Row],[MANUAL OVERWRITE]]=""),"",SUM(orders_table[[#This Row],[LOADS ON BOARD]],orders_table[[#This Row],[MANUAL OVERWRITE]]))</f>
        <v>0</v>
      </c>
      <c r="J317" s="30" t="str">
        <f ca="1">IF(OR(A317="CC",A317="Down",A317="Vaca",A317="Off",A317="Park"),"",IF(AND(F317=0,I317=0),"",-I317+F317))</f>
        <v/>
      </c>
      <c r="K317" s="13" t="str">
        <f ca="1">IF(OR(A317="CC",A317="Down",A317="Vaca",A317="Off",A317="Park"),"",IF(AND(F317=0,I317=0),"",IF(J317=0,"ALL COVERED",IF(J317&gt;0,"OPEN LOADS","OVER BOOKED"))))</f>
        <v/>
      </c>
    </row>
    <row r="318" spans="1:11" ht="18" hidden="1" customHeight="1" x14ac:dyDescent="0.2">
      <c r="A318" s="13">
        <f>Projects!$A317</f>
        <v>3031</v>
      </c>
      <c r="B318" s="13" t="str">
        <f>VLOOKUP($A318,projectList[],2,0)</f>
        <v>CORKSCREW MINE</v>
      </c>
      <c r="C318" s="13" t="str">
        <f>VLOOKUP($A318,projectList[],3,0)</f>
        <v>PUNTA GORDA RMC</v>
      </c>
      <c r="D318" s="13" t="str">
        <f>VLOOKUP($A318,projectList[],4,0)</f>
        <v>#89</v>
      </c>
      <c r="E318" s="40">
        <f>VLOOKUP($A318,projectList[],5,0)</f>
        <v>6.5</v>
      </c>
      <c r="F318" s="13" cm="1">
        <f t="array" aca="1" ref="F318" ca="1">INDEX(Projects!F:AJ,MATCH($A318,Projects!A:A,0),DAY(Generic!$B$1))</f>
        <v>0</v>
      </c>
      <c r="G318" s="13">
        <f ca="1">COUNTIF(Data!$J:$J,$A318)</f>
        <v>0</v>
      </c>
      <c r="H318" s="29"/>
      <c r="I318" s="13">
        <f ca="1">IF(AND(orders_table[[#This Row],[LOADS ON BOARD]]="",orders_table[[#This Row],[MANUAL OVERWRITE]]=""),"",SUM(orders_table[[#This Row],[LOADS ON BOARD]],orders_table[[#This Row],[MANUAL OVERWRITE]]))</f>
        <v>0</v>
      </c>
      <c r="J318" s="30" t="str">
        <f ca="1">IF(OR(A318="CC",A318="Down",A318="Vaca",A318="Off",A318="Park"),"",IF(AND(F318=0,I318=0),"",-I318+F318))</f>
        <v/>
      </c>
      <c r="K318" s="13" t="str">
        <f ca="1">IF(OR(A318="CC",A318="Down",A318="Vaca",A318="Off",A318="Park"),"",IF(AND(F318=0,I318=0),"",IF(J318=0,"ALL COVERED",IF(J318&gt;0,"OPEN LOADS","OVER BOOKED"))))</f>
        <v/>
      </c>
    </row>
    <row r="319" spans="1:11" ht="18" hidden="1" customHeight="1" x14ac:dyDescent="0.2">
      <c r="A319" s="13">
        <f>Projects!$A318</f>
        <v>10372</v>
      </c>
      <c r="B319" s="13" t="str">
        <f>VLOOKUP($A319,projectList[],2,0)</f>
        <v>VULCAN - FT MYERS</v>
      </c>
      <c r="C319" s="13" t="str">
        <f>VLOOKUP($A319,projectList[],3,0)</f>
        <v>PUNTA GORDA RMC</v>
      </c>
      <c r="D319" s="13" t="str">
        <f>VLOOKUP($A319,projectList[],4,0)</f>
        <v>#89</v>
      </c>
      <c r="E319" s="40">
        <f>VLOOKUP($A319,projectList[],5,0)</f>
        <v>6.5</v>
      </c>
      <c r="F319" s="13" cm="1">
        <f t="array" aca="1" ref="F319" ca="1">INDEX(Projects!F:AJ,MATCH($A319,Projects!A:A,0),DAY(Generic!$B$1))</f>
        <v>0</v>
      </c>
      <c r="G319" s="13">
        <f ca="1">COUNTIF(Data!$J:$J,$A319)</f>
        <v>0</v>
      </c>
      <c r="H319" s="29"/>
      <c r="I319" s="13">
        <f ca="1">IF(AND(orders_table[[#This Row],[LOADS ON BOARD]]="",orders_table[[#This Row],[MANUAL OVERWRITE]]=""),"",SUM(orders_table[[#This Row],[LOADS ON BOARD]],orders_table[[#This Row],[MANUAL OVERWRITE]]))</f>
        <v>0</v>
      </c>
      <c r="J319" s="30" t="str">
        <f ca="1">IF(OR(A319="CC",A319="Down",A319="Vaca",A319="Off",A319="Park"),"",IF(AND(F319=0,I319=0),"",-I319+F319))</f>
        <v/>
      </c>
      <c r="K319" s="13" t="str">
        <f ca="1">IF(OR(A319="CC",A319="Down",A319="Vaca",A319="Off",A319="Park"),"",IF(AND(F319=0,I319=0),"",IF(J319=0,"ALL COVERED",IF(J319&gt;0,"OPEN LOADS","OVER BOOKED"))))</f>
        <v/>
      </c>
    </row>
    <row r="320" spans="1:11" ht="18" hidden="1" customHeight="1" x14ac:dyDescent="0.2">
      <c r="A320" s="13">
        <f>Projects!$A319</f>
        <v>3033</v>
      </c>
      <c r="B320" s="13" t="str">
        <f>VLOOKUP($A320,projectList[],2,0)</f>
        <v>STEWART MATERIALS</v>
      </c>
      <c r="C320" s="13" t="str">
        <f>VLOOKUP($A320,projectList[],3,0)</f>
        <v>PUNTA GORDA RMC</v>
      </c>
      <c r="D320" s="13" t="str">
        <f>VLOOKUP($A320,projectList[],4,0)</f>
        <v>COMMERCIAL SAND</v>
      </c>
      <c r="E320" s="40">
        <f>VLOOKUP($A320,projectList[],5,0)</f>
        <v>9.8000000000000007</v>
      </c>
      <c r="F320" s="13" cm="1">
        <f t="array" aca="1" ref="F320" ca="1">INDEX(Projects!F:AJ,MATCH($A320,Projects!A:A,0),DAY(Generic!$B$1))</f>
        <v>0</v>
      </c>
      <c r="G320" s="13">
        <f ca="1">COUNTIF(Data!$J:$J,$A320)</f>
        <v>0</v>
      </c>
      <c r="H320" s="29"/>
      <c r="I320" s="13">
        <f ca="1">IF(AND(orders_table[[#This Row],[LOADS ON BOARD]]="",orders_table[[#This Row],[MANUAL OVERWRITE]]=""),"",SUM(orders_table[[#This Row],[LOADS ON BOARD]],orders_table[[#This Row],[MANUAL OVERWRITE]]))</f>
        <v>0</v>
      </c>
      <c r="J320" s="30" t="str">
        <f ca="1">IF(OR(A320="CC",A320="Down",A320="Vaca",A320="Off",A320="Park"),"",IF(AND(F320=0,I320=0),"",-I320+F320))</f>
        <v/>
      </c>
      <c r="K320" s="13" t="str">
        <f ca="1">IF(OR(A320="CC",A320="Down",A320="Vaca",A320="Off",A320="Park"),"",IF(AND(F320=0,I320=0),"",IF(J320=0,"ALL COVERED",IF(J320&gt;0,"OPEN LOADS","OVER BOOKED"))))</f>
        <v/>
      </c>
    </row>
    <row r="321" spans="1:11" ht="18" hidden="1" customHeight="1" x14ac:dyDescent="0.2">
      <c r="A321" s="13">
        <f>Projects!$A320</f>
        <v>3032</v>
      </c>
      <c r="B321" s="13" t="str">
        <f>VLOOKUP($A321,projectList[],2,0)</f>
        <v>CORKSCREW MINE</v>
      </c>
      <c r="C321" s="13" t="str">
        <f>VLOOKUP($A321,projectList[],3,0)</f>
        <v>PUNTA GORDA RMC</v>
      </c>
      <c r="D321" s="13" t="str">
        <f>VLOOKUP($A321,projectList[],4,0)</f>
        <v>COMMERCIAL SCREENINGS</v>
      </c>
      <c r="E321" s="40">
        <f>VLOOKUP($A321,projectList[],5,0)</f>
        <v>6.5</v>
      </c>
      <c r="F321" s="13" cm="1">
        <f t="array" aca="1" ref="F321" ca="1">INDEX(Projects!F:AJ,MATCH($A321,Projects!A:A,0),DAY(Generic!$B$1))</f>
        <v>0</v>
      </c>
      <c r="G321" s="13">
        <f ca="1">COUNTIF(Data!$J:$J,$A321)</f>
        <v>0</v>
      </c>
      <c r="H321" s="29"/>
      <c r="I321" s="13">
        <f ca="1">IF(AND(orders_table[[#This Row],[LOADS ON BOARD]]="",orders_table[[#This Row],[MANUAL OVERWRITE]]=""),"",SUM(orders_table[[#This Row],[LOADS ON BOARD]],orders_table[[#This Row],[MANUAL OVERWRITE]]))</f>
        <v>0</v>
      </c>
      <c r="J321" s="30" t="str">
        <f ca="1">IF(OR(A321="CC",A321="Down",A321="Vaca",A321="Off",A321="Park"),"",IF(AND(F321=0,I321=0),"",-I321+F321))</f>
        <v/>
      </c>
      <c r="K321" s="13" t="str">
        <f ca="1">IF(OR(A321="CC",A321="Down",A321="Vaca",A321="Off",A321="Park"),"",IF(AND(F321=0,I321=0),"",IF(J321=0,"ALL COVERED",IF(J321&gt;0,"OPEN LOADS","OVER BOOKED"))))</f>
        <v/>
      </c>
    </row>
    <row r="322" spans="1:11" ht="18" hidden="1" customHeight="1" x14ac:dyDescent="0.2">
      <c r="A322" s="13">
        <f>Projects!$A321</f>
        <v>10373</v>
      </c>
      <c r="B322" s="13" t="str">
        <f>VLOOKUP($A322,projectList[],2,0)</f>
        <v>VULCAN - FT MYERS</v>
      </c>
      <c r="C322" s="13" t="str">
        <f>VLOOKUP($A322,projectList[],3,0)</f>
        <v>PUNTA GORDA RMC</v>
      </c>
      <c r="D322" s="13" t="str">
        <f>VLOOKUP($A322,projectList[],4,0)</f>
        <v>COMMERCIAL SCREENINGS</v>
      </c>
      <c r="E322" s="40">
        <f>VLOOKUP($A322,projectList[],5,0)</f>
        <v>6.5</v>
      </c>
      <c r="F322" s="13" cm="1">
        <f t="array" aca="1" ref="F322" ca="1">INDEX(Projects!F:AJ,MATCH($A322,Projects!A:A,0),DAY(Generic!$B$1))</f>
        <v>0</v>
      </c>
      <c r="G322" s="13">
        <f ca="1">COUNTIF(Data!$J:$J,$A322)</f>
        <v>0</v>
      </c>
      <c r="H322" s="29"/>
      <c r="I322" s="13">
        <f ca="1">IF(AND(orders_table[[#This Row],[LOADS ON BOARD]]="",orders_table[[#This Row],[MANUAL OVERWRITE]]=""),"",SUM(orders_table[[#This Row],[LOADS ON BOARD]],orders_table[[#This Row],[MANUAL OVERWRITE]]))</f>
        <v>0</v>
      </c>
      <c r="J322" s="30" t="str">
        <f ca="1">IF(OR(A322="CC",A322="Down",A322="Vaca",A322="Off",A322="Park"),"",IF(AND(F322=0,I322=0),"",-I322+F322))</f>
        <v/>
      </c>
      <c r="K322" s="13" t="str">
        <f ca="1">IF(OR(A322="CC",A322="Down",A322="Vaca",A322="Off",A322="Park"),"",IF(AND(F322=0,I322=0),"",IF(J322=0,"ALL COVERED",IF(J322&gt;0,"OPEN LOADS","OVER BOOKED"))))</f>
        <v/>
      </c>
    </row>
    <row r="323" spans="1:11" ht="18" hidden="1" customHeight="1" x14ac:dyDescent="0.2">
      <c r="A323" s="13">
        <f>Projects!$A322</f>
        <v>10336</v>
      </c>
      <c r="B323" s="13" t="str">
        <f>VLOOKUP($A323,projectList[],2,0)</f>
        <v>JAHNA - ORTONA</v>
      </c>
      <c r="C323" s="13" t="str">
        <f>VLOOKUP($A323,projectList[],3,0)</f>
        <v>PUNTA GORDA RMC</v>
      </c>
      <c r="D323" s="13" t="str">
        <f>VLOOKUP($A323,projectList[],4,0)</f>
        <v>DOT SILICA SAND</v>
      </c>
      <c r="E323" s="40">
        <f>VLOOKUP($A323,projectList[],5,0)</f>
        <v>5</v>
      </c>
      <c r="F323" s="13" cm="1">
        <f t="array" aca="1" ref="F323" ca="1">INDEX(Projects!F:AJ,MATCH($A323,Projects!A:A,0),DAY(Generic!$B$1))</f>
        <v>0</v>
      </c>
      <c r="G323" s="13">
        <f ca="1">COUNTIF(Data!$J:$J,$A323)</f>
        <v>0</v>
      </c>
      <c r="H323" s="29"/>
      <c r="I323" s="13">
        <f ca="1">IF(AND(orders_table[[#This Row],[LOADS ON BOARD]]="",orders_table[[#This Row],[MANUAL OVERWRITE]]=""),"",SUM(orders_table[[#This Row],[LOADS ON BOARD]],orders_table[[#This Row],[MANUAL OVERWRITE]]))</f>
        <v>0</v>
      </c>
      <c r="J323" s="30" t="str">
        <f ca="1">IF(OR(A323="CC",A323="Down",A323="Vaca",A323="Off",A323="Park"),"",IF(AND(F323=0,I323=0),"",-I323+F323))</f>
        <v/>
      </c>
      <c r="K323" s="13" t="str">
        <f ca="1">IF(OR(A323="CC",A323="Down",A323="Vaca",A323="Off",A323="Park"),"",IF(AND(F323=0,I323=0),"",IF(J323=0,"ALL COVERED",IF(J323&gt;0,"OPEN LOADS","OVER BOOKED"))))</f>
        <v/>
      </c>
    </row>
    <row r="324" spans="1:11" ht="18" hidden="1" customHeight="1" x14ac:dyDescent="0.2">
      <c r="A324" s="13">
        <f>Projects!$A323</f>
        <v>2311</v>
      </c>
      <c r="B324" s="13" t="str">
        <f>VLOOKUP($A324,projectList[],2,0)</f>
        <v>JACKSONVILLE TERMINAL</v>
      </c>
      <c r="C324" s="13" t="str">
        <f>VLOOKUP($A324,projectList[],3,0)</f>
        <v>QUIKRETE - JACKSONVILLE YARD</v>
      </c>
      <c r="D324" s="13" t="str">
        <f>VLOOKUP($A324,projectList[],4,0)</f>
        <v>#57 DOT ROCK</v>
      </c>
      <c r="E324" s="40">
        <f>VLOOKUP($A324,projectList[],5,0)</f>
        <v>4</v>
      </c>
      <c r="F324" s="13" cm="1">
        <f t="array" aca="1" ref="F324" ca="1">INDEX(Projects!F:AJ,MATCH($A324,Projects!A:A,0),DAY(Generic!$B$1))</f>
        <v>0</v>
      </c>
      <c r="G324" s="13">
        <f ca="1">COUNTIF(Data!$J:$J,$A324)</f>
        <v>0</v>
      </c>
      <c r="H324" s="29"/>
      <c r="I324" s="13">
        <f ca="1">IF(AND(orders_table[[#This Row],[LOADS ON BOARD]]="",orders_table[[#This Row],[MANUAL OVERWRITE]]=""),"",SUM(orders_table[[#This Row],[LOADS ON BOARD]],orders_table[[#This Row],[MANUAL OVERWRITE]]))</f>
        <v>0</v>
      </c>
      <c r="J324" s="30" t="str">
        <f ca="1">IF(OR(A324="CC",A324="Down",A324="Vaca",A324="Off",A324="Park"),"",IF(AND(F324=0,I324=0),"",-I324+F324))</f>
        <v/>
      </c>
      <c r="K324" s="13" t="str">
        <f ca="1">IF(OR(A324="CC",A324="Down",A324="Vaca",A324="Off",A324="Park"),"",IF(AND(F324=0,I324=0),"",IF(J324=0,"ALL COVERED",IF(J324&gt;0,"OPEN LOADS","OVER BOOKED"))))</f>
        <v/>
      </c>
    </row>
    <row r="325" spans="1:11" ht="18" hidden="1" customHeight="1" x14ac:dyDescent="0.2">
      <c r="A325" s="13">
        <f>Projects!$A324</f>
        <v>10378</v>
      </c>
      <c r="B325" s="13" t="str">
        <f>VLOOKUP($A325,projectList[],2,0)</f>
        <v>MELBOURNE TERMINAL</v>
      </c>
      <c r="C325" s="13" t="str">
        <f>VLOOKUP($A325,projectList[],3,0)</f>
        <v>QUIKRETE - KISSIMMEE</v>
      </c>
      <c r="D325" s="13" t="str">
        <f>VLOOKUP($A325,projectList[],4,0)</f>
        <v>#89 DOT ROCK</v>
      </c>
      <c r="E325" s="40">
        <f>VLOOKUP($A325,projectList[],5,0)</f>
        <v>10</v>
      </c>
      <c r="F325" s="13" cm="1">
        <f t="array" aca="1" ref="F325" ca="1">INDEX(Projects!F:AJ,MATCH($A325,Projects!A:A,0),DAY(Generic!$B$1))</f>
        <v>0</v>
      </c>
      <c r="G325" s="13">
        <f ca="1">COUNTIF(Data!$J:$J,$A325)</f>
        <v>0</v>
      </c>
      <c r="H325" s="29"/>
      <c r="I325" s="13">
        <f ca="1">IF(AND(orders_table[[#This Row],[LOADS ON BOARD]]="",orders_table[[#This Row],[MANUAL OVERWRITE]]=""),"",SUM(orders_table[[#This Row],[LOADS ON BOARD]],orders_table[[#This Row],[MANUAL OVERWRITE]]))</f>
        <v>0</v>
      </c>
      <c r="J325" s="30" t="str">
        <f ca="1">IF(OR(A325="CC",A325="Down",A325="Vaca",A325="Off",A325="Park"),"",IF(AND(F325=0,I325=0),"",-I325+F325))</f>
        <v/>
      </c>
      <c r="K325" s="13" t="str">
        <f ca="1">IF(OR(A325="CC",A325="Down",A325="Vaca",A325="Off",A325="Park"),"",IF(AND(F325=0,I325=0),"",IF(J325=0,"ALL COVERED",IF(J325&gt;0,"OPEN LOADS","OVER BOOKED"))))</f>
        <v/>
      </c>
    </row>
    <row r="326" spans="1:11" ht="18" hidden="1" customHeight="1" x14ac:dyDescent="0.2">
      <c r="A326" s="13">
        <f>Projects!$A325</f>
        <v>9362</v>
      </c>
      <c r="B326" s="13" t="str">
        <f>VLOOKUP($A326,projectList[],2,0)</f>
        <v>JAHNA - CGA</v>
      </c>
      <c r="C326" s="13" t="str">
        <f>VLOOKUP($A326,projectList[],3,0)</f>
        <v>R S ELLIOT - ORLANDO YARD</v>
      </c>
      <c r="D326" s="13" t="str">
        <f>VLOOKUP($A326,projectList[],4,0)</f>
        <v>CONCRETE SAND</v>
      </c>
      <c r="E326" s="40">
        <f>VLOOKUP($A326,projectList[],5,0)</f>
        <v>4.75</v>
      </c>
      <c r="F326" s="13" cm="1">
        <f t="array" aca="1" ref="F326" ca="1">INDEX(Projects!F:AJ,MATCH($A326,Projects!A:A,0),DAY(Generic!$B$1))</f>
        <v>0</v>
      </c>
      <c r="G326" s="13">
        <f ca="1">COUNTIF(Data!$J:$J,$A326)</f>
        <v>0</v>
      </c>
      <c r="H326" s="29"/>
      <c r="I326" s="13">
        <f ca="1">IF(AND(orders_table[[#This Row],[LOADS ON BOARD]]="",orders_table[[#This Row],[MANUAL OVERWRITE]]=""),"",SUM(orders_table[[#This Row],[LOADS ON BOARD]],orders_table[[#This Row],[MANUAL OVERWRITE]]))</f>
        <v>0</v>
      </c>
      <c r="J326" s="30" t="str">
        <f ca="1">IF(OR(A326="CC",A326="Down",A326="Vaca",A326="Off",A326="Park"),"",IF(AND(F326=0,I326=0),"",-I326+F326))</f>
        <v/>
      </c>
      <c r="K326" s="13" t="str">
        <f ca="1">IF(OR(A326="CC",A326="Down",A326="Vaca",A326="Off",A326="Park"),"",IF(AND(F326=0,I326=0),"",IF(J326=0,"ALL COVERED",IF(J326&gt;0,"OPEN LOADS","OVER BOOKED"))))</f>
        <v/>
      </c>
    </row>
    <row r="327" spans="1:11" ht="18" hidden="1" customHeight="1" x14ac:dyDescent="0.2">
      <c r="A327" s="13">
        <f>Projects!$A326</f>
        <v>10363</v>
      </c>
      <c r="B327" s="13" t="str">
        <f>VLOOKUP($A327,projectList[],2,0)</f>
        <v>JAHNA - GREENBAY</v>
      </c>
      <c r="C327" s="13" t="str">
        <f>VLOOKUP($A327,projectList[],3,0)</f>
        <v>R S ELLIOT - ORLANDO YARD</v>
      </c>
      <c r="D327" s="13" t="str">
        <f>VLOOKUP($A327,projectList[],4,0)</f>
        <v>CONCRETE SAND</v>
      </c>
      <c r="E327" s="40">
        <f>VLOOKUP($A327,projectList[],5,0)</f>
        <v>6</v>
      </c>
      <c r="F327" s="13" cm="1">
        <f t="array" aca="1" ref="F327" ca="1">INDEX(Projects!F:AJ,MATCH($A327,Projects!A:A,0),DAY(Generic!$B$1))</f>
        <v>0</v>
      </c>
      <c r="G327" s="13">
        <f ca="1">COUNTIF(Data!$J:$J,$A327)</f>
        <v>0</v>
      </c>
      <c r="H327" s="29"/>
      <c r="I327" s="13">
        <f ca="1">IF(AND(orders_table[[#This Row],[LOADS ON BOARD]]="",orders_table[[#This Row],[MANUAL OVERWRITE]]=""),"",SUM(orders_table[[#This Row],[LOADS ON BOARD]],orders_table[[#This Row],[MANUAL OVERWRITE]]))</f>
        <v>0</v>
      </c>
      <c r="J327" s="30" t="str">
        <f ca="1">IF(OR(A327="CC",A327="Down",A327="Vaca",A327="Off",A327="Park"),"",IF(AND(F327=0,I327=0),"",-I327+F327))</f>
        <v/>
      </c>
      <c r="K327" s="13" t="str">
        <f ca="1">IF(OR(A327="CC",A327="Down",A327="Vaca",A327="Off",A327="Park"),"",IF(AND(F327=0,I327=0),"",IF(J327=0,"ALL COVERED",IF(J327&gt;0,"OPEN LOADS","OVER BOOKED"))))</f>
        <v/>
      </c>
    </row>
    <row r="328" spans="1:11" ht="18" hidden="1" customHeight="1" x14ac:dyDescent="0.2">
      <c r="A328" s="13">
        <f>Projects!$A327</f>
        <v>1170</v>
      </c>
      <c r="B328" s="13" t="str">
        <f>VLOOKUP($A328,projectList[],2,0)</f>
        <v>CENTER SAND</v>
      </c>
      <c r="C328" s="13" t="str">
        <f>VLOOKUP($A328,projectList[],3,0)</f>
        <v>R S ELLIOT - ORLANDO YARD</v>
      </c>
      <c r="D328" s="13" t="str">
        <f>VLOOKUP($A328,projectList[],4,0)</f>
        <v>STUCCO SAND</v>
      </c>
      <c r="E328" s="40">
        <f>VLOOKUP($A328,projectList[],5,0)</f>
        <v>6</v>
      </c>
      <c r="F328" s="13" cm="1">
        <f t="array" aca="1" ref="F328" ca="1">INDEX(Projects!F:AJ,MATCH($A328,Projects!A:A,0),DAY(Generic!$B$1))</f>
        <v>0</v>
      </c>
      <c r="G328" s="13">
        <f ca="1">COUNTIF(Data!$J:$J,$A328)</f>
        <v>0</v>
      </c>
      <c r="H328" s="29"/>
      <c r="I328" s="13">
        <f ca="1">IF(AND(orders_table[[#This Row],[LOADS ON BOARD]]="",orders_table[[#This Row],[MANUAL OVERWRITE]]=""),"",SUM(orders_table[[#This Row],[LOADS ON BOARD]],orders_table[[#This Row],[MANUAL OVERWRITE]]))</f>
        <v>0</v>
      </c>
      <c r="J328" s="30" t="str">
        <f ca="1">IF(OR(A328="CC",A328="Down",A328="Vaca",A328="Off",A328="Park"),"",IF(AND(F328=0,I328=0),"",-I328+F328))</f>
        <v/>
      </c>
      <c r="K328" s="13" t="str">
        <f ca="1">IF(OR(A328="CC",A328="Down",A328="Vaca",A328="Off",A328="Park"),"",IF(AND(F328=0,I328=0),"",IF(J328=0,"ALL COVERED",IF(J328&gt;0,"OPEN LOADS","OVER BOOKED"))))</f>
        <v/>
      </c>
    </row>
    <row r="329" spans="1:11" ht="18" hidden="1" customHeight="1" x14ac:dyDescent="0.2">
      <c r="A329" s="13">
        <f>Projects!$A328</f>
        <v>10391</v>
      </c>
      <c r="B329" s="13" t="str">
        <f>VLOOKUP($A329,projectList[],2,0)</f>
        <v>JAHNA - INDEPENDENT</v>
      </c>
      <c r="C329" s="13" t="str">
        <f>VLOOKUP($A329,projectList[],3,0)</f>
        <v>R S ELLIOT - PLANT CITY YARD</v>
      </c>
      <c r="D329" s="13" t="str">
        <f>VLOOKUP($A329,projectList[],4,0)</f>
        <v>CONCRETE SAND</v>
      </c>
      <c r="E329" s="40">
        <f>VLOOKUP($A329,projectList[],5,0)</f>
        <v>7.25</v>
      </c>
      <c r="F329" s="13" cm="1">
        <f t="array" aca="1" ref="F329" ca="1">INDEX(Projects!F:AJ,MATCH($A329,Projects!A:A,0),DAY(Generic!$B$1))</f>
        <v>0</v>
      </c>
      <c r="G329" s="13">
        <f ca="1">COUNTIF(Data!$J:$J,$A329)</f>
        <v>0</v>
      </c>
      <c r="H329" s="29"/>
      <c r="I329" s="13">
        <f ca="1">IF(AND(orders_table[[#This Row],[LOADS ON BOARD]]="",orders_table[[#This Row],[MANUAL OVERWRITE]]=""),"",SUM(orders_table[[#This Row],[LOADS ON BOARD]],orders_table[[#This Row],[MANUAL OVERWRITE]]))</f>
        <v>0</v>
      </c>
      <c r="J329" s="30" t="str">
        <f ca="1">IF(OR(A329="CC",A329="Down",A329="Vaca",A329="Off",A329="Park"),"",IF(AND(F329=0,I329=0),"",-I329+F329))</f>
        <v/>
      </c>
      <c r="K329" s="13" t="str">
        <f ca="1">IF(OR(A329="CC",A329="Down",A329="Vaca",A329="Off",A329="Park"),"",IF(AND(F329=0,I329=0),"",IF(J329=0,"ALL COVERED",IF(J329&gt;0,"OPEN LOADS","OVER BOOKED"))))</f>
        <v/>
      </c>
    </row>
    <row r="330" spans="1:11" ht="18" hidden="1" customHeight="1" x14ac:dyDescent="0.2">
      <c r="A330" s="13">
        <f>Projects!$A329</f>
        <v>10273</v>
      </c>
      <c r="B330" s="13" t="str">
        <f>VLOOKUP($A330,projectList[],2,0)</f>
        <v>CENTER SAND</v>
      </c>
      <c r="C330" s="13" t="str">
        <f>VLOOKUP($A330,projectList[],3,0)</f>
        <v>R.S ELLIOT - VERO BEACH</v>
      </c>
      <c r="D330" s="13" t="str">
        <f>VLOOKUP($A330,projectList[],4,0)</f>
        <v>STUCCO SAND</v>
      </c>
      <c r="E330" s="40">
        <f>VLOOKUP($A330,projectList[],5,0)</f>
        <v>24</v>
      </c>
      <c r="F330" s="13" cm="1">
        <f t="array" aca="1" ref="F330" ca="1">INDEX(Projects!F:AJ,MATCH($A330,Projects!A:A,0),DAY(Generic!$B$1))</f>
        <v>0</v>
      </c>
      <c r="G330" s="13">
        <f ca="1">COUNTIF(Data!$J:$J,$A330)</f>
        <v>0</v>
      </c>
      <c r="H330" s="29"/>
      <c r="I330" s="13">
        <f ca="1">IF(AND(orders_table[[#This Row],[LOADS ON BOARD]]="",orders_table[[#This Row],[MANUAL OVERWRITE]]=""),"",SUM(orders_table[[#This Row],[LOADS ON BOARD]],orders_table[[#This Row],[MANUAL OVERWRITE]]))</f>
        <v>0</v>
      </c>
      <c r="J330" s="30" t="str">
        <f ca="1">IF(OR(A330="CC",A330="Down",A330="Vaca",A330="Off",A330="Park"),"",IF(AND(F330=0,I330=0),"",-I330+F330))</f>
        <v/>
      </c>
      <c r="K330" s="13" t="str">
        <f ca="1">IF(OR(A330="CC",A330="Down",A330="Vaca",A330="Off",A330="Park"),"",IF(AND(F330=0,I330=0),"",IF(J330=0,"ALL COVERED",IF(J330&gt;0,"OPEN LOADS","OVER BOOKED"))))</f>
        <v/>
      </c>
    </row>
    <row r="331" spans="1:11" ht="18" hidden="1" customHeight="1" x14ac:dyDescent="0.2">
      <c r="A331" s="13">
        <f>Projects!$A330</f>
        <v>10395</v>
      </c>
      <c r="B331" s="13" t="str">
        <f>VLOOKUP($A331,projectList[],2,0)</f>
        <v>JAHNA - GREENBAY</v>
      </c>
      <c r="C331" s="13" t="str">
        <f>VLOOKUP($A331,projectList[],3,0)</f>
        <v>R.S ELLIOT - ZONE 1</v>
      </c>
      <c r="D331" s="13" t="str">
        <f>VLOOKUP($A331,projectList[],4,0)</f>
        <v>CONCRETE SAND</v>
      </c>
      <c r="E331" s="40">
        <f>VLOOKUP($A331,projectList[],5,0)</f>
        <v>6.67</v>
      </c>
      <c r="F331" s="13" cm="1">
        <f t="array" aca="1" ref="F331" ca="1">INDEX(Projects!F:AJ,MATCH($A331,Projects!A:A,0),DAY(Generic!$B$1))</f>
        <v>0</v>
      </c>
      <c r="G331" s="13">
        <f ca="1">COUNTIF(Data!$J:$J,$A331)</f>
        <v>0</v>
      </c>
      <c r="H331" s="29"/>
      <c r="I331" s="13">
        <f ca="1">IF(AND(orders_table[[#This Row],[LOADS ON BOARD]]="",orders_table[[#This Row],[MANUAL OVERWRITE]]=""),"",SUM(orders_table[[#This Row],[LOADS ON BOARD]],orders_table[[#This Row],[MANUAL OVERWRITE]]))</f>
        <v>0</v>
      </c>
      <c r="J331" s="30" t="str">
        <f ca="1">IF(OR(A331="CC",A331="Down",A331="Vaca",A331="Off",A331="Park"),"",IF(AND(F331=0,I331=0),"",-I331+F331))</f>
        <v/>
      </c>
      <c r="K331" s="13" t="str">
        <f ca="1">IF(OR(A331="CC",A331="Down",A331="Vaca",A331="Off",A331="Park"),"",IF(AND(F331=0,I331=0),"",IF(J331=0,"ALL COVERED",IF(J331&gt;0,"OPEN LOADS","OVER BOOKED"))))</f>
        <v/>
      </c>
    </row>
    <row r="332" spans="1:11" ht="18" hidden="1" customHeight="1" x14ac:dyDescent="0.2">
      <c r="A332" s="13">
        <f>Projects!$A331</f>
        <v>10023</v>
      </c>
      <c r="B332" s="13" t="str">
        <f>VLOOKUP($A332,projectList[],2,0)</f>
        <v>JAHNA - CGA</v>
      </c>
      <c r="C332" s="13" t="str">
        <f>VLOOKUP($A332,projectList[],3,0)</f>
        <v>R.S ELLIOT - ZONE 1</v>
      </c>
      <c r="D332" s="13" t="str">
        <f>VLOOKUP($A332,projectList[],4,0)</f>
        <v>CONCRETE SAND</v>
      </c>
      <c r="E332" s="40">
        <f>VLOOKUP($A332,projectList[],5,0)</f>
        <v>6.67</v>
      </c>
      <c r="F332" s="13" cm="1">
        <f t="array" aca="1" ref="F332" ca="1">INDEX(Projects!F:AJ,MATCH($A332,Projects!A:A,0),DAY(Generic!$B$1))</f>
        <v>0</v>
      </c>
      <c r="G332" s="13">
        <f ca="1">COUNTIF(Data!$J:$J,$A332)</f>
        <v>0</v>
      </c>
      <c r="H332" s="29"/>
      <c r="I332" s="13">
        <f ca="1">IF(AND(orders_table[[#This Row],[LOADS ON BOARD]]="",orders_table[[#This Row],[MANUAL OVERWRITE]]=""),"",SUM(orders_table[[#This Row],[LOADS ON BOARD]],orders_table[[#This Row],[MANUAL OVERWRITE]]))</f>
        <v>0</v>
      </c>
      <c r="J332" s="30" t="str">
        <f ca="1">IF(OR(A332="CC",A332="Down",A332="Vaca",A332="Off",A332="Park"),"",IF(AND(F332=0,I332=0),"",-I332+F332))</f>
        <v/>
      </c>
      <c r="K332" s="13" t="str">
        <f ca="1">IF(OR(A332="CC",A332="Down",A332="Vaca",A332="Off",A332="Park"),"",IF(AND(F332=0,I332=0),"",IF(J332=0,"ALL COVERED",IF(J332&gt;0,"OPEN LOADS","OVER BOOKED"))))</f>
        <v/>
      </c>
    </row>
    <row r="333" spans="1:11" ht="18" hidden="1" customHeight="1" x14ac:dyDescent="0.2">
      <c r="A333" s="13">
        <f>Projects!$A332</f>
        <v>9611</v>
      </c>
      <c r="B333" s="13" t="str">
        <f>VLOOKUP($A333,projectList[],2,0)</f>
        <v>CENTER SAND</v>
      </c>
      <c r="C333" s="13" t="str">
        <f>VLOOKUP($A333,projectList[],3,0)</f>
        <v>R.S ELLIOT - ZONE 1</v>
      </c>
      <c r="D333" s="13" t="str">
        <f>VLOOKUP($A333,projectList[],4,0)</f>
        <v>STUCCO SAND</v>
      </c>
      <c r="E333" s="40">
        <f>VLOOKUP($A333,projectList[],5,0)</f>
        <v>6.67</v>
      </c>
      <c r="F333" s="13" cm="1">
        <f t="array" aca="1" ref="F333" ca="1">INDEX(Projects!F:AJ,MATCH($A333,Projects!A:A,0),DAY(Generic!$B$1))</f>
        <v>0</v>
      </c>
      <c r="G333" s="13">
        <f ca="1">COUNTIF(Data!$J:$J,$A333)</f>
        <v>0</v>
      </c>
      <c r="H333" s="29"/>
      <c r="I333" s="13">
        <f ca="1">IF(AND(orders_table[[#This Row],[LOADS ON BOARD]]="",orders_table[[#This Row],[MANUAL OVERWRITE]]=""),"",SUM(orders_table[[#This Row],[LOADS ON BOARD]],orders_table[[#This Row],[MANUAL OVERWRITE]]))</f>
        <v>0</v>
      </c>
      <c r="J333" s="30" t="str">
        <f ca="1">IF(OR(A333="CC",A333="Down",A333="Vaca",A333="Off",A333="Park"),"",IF(AND(F333=0,I333=0),"",-I333+F333))</f>
        <v/>
      </c>
      <c r="K333" s="13" t="str">
        <f ca="1">IF(OR(A333="CC",A333="Down",A333="Vaca",A333="Off",A333="Park"),"",IF(AND(F333=0,I333=0),"",IF(J333=0,"ALL COVERED",IF(J333&gt;0,"OPEN LOADS","OVER BOOKED"))))</f>
        <v/>
      </c>
    </row>
    <row r="334" spans="1:11" ht="18" hidden="1" customHeight="1" x14ac:dyDescent="0.2">
      <c r="A334" s="13">
        <f>Projects!$A333</f>
        <v>10396</v>
      </c>
      <c r="B334" s="13" t="str">
        <f>VLOOKUP($A334,projectList[],2,0)</f>
        <v>JAHNA - GREENBAY</v>
      </c>
      <c r="C334" s="13" t="str">
        <f>VLOOKUP($A334,projectList[],3,0)</f>
        <v>R.S ELLIOT - ZONE 2</v>
      </c>
      <c r="D334" s="13" t="str">
        <f>VLOOKUP($A334,projectList[],4,0)</f>
        <v>CONCRETE SAND</v>
      </c>
      <c r="E334" s="40">
        <f>VLOOKUP($A334,projectList[],5,0)</f>
        <v>9.33</v>
      </c>
      <c r="F334" s="13" cm="1">
        <f t="array" aca="1" ref="F334" ca="1">INDEX(Projects!F:AJ,MATCH($A334,Projects!A:A,0),DAY(Generic!$B$1))</f>
        <v>0</v>
      </c>
      <c r="G334" s="13">
        <f ca="1">COUNTIF(Data!$J:$J,$A334)</f>
        <v>0</v>
      </c>
      <c r="H334" s="29"/>
      <c r="I334" s="13">
        <f ca="1">IF(AND(orders_table[[#This Row],[LOADS ON BOARD]]="",orders_table[[#This Row],[MANUAL OVERWRITE]]=""),"",SUM(orders_table[[#This Row],[LOADS ON BOARD]],orders_table[[#This Row],[MANUAL OVERWRITE]]))</f>
        <v>0</v>
      </c>
      <c r="J334" s="30" t="str">
        <f ca="1">IF(OR(A334="CC",A334="Down",A334="Vaca",A334="Off",A334="Park"),"",IF(AND(F334=0,I334=0),"",-I334+F334))</f>
        <v/>
      </c>
      <c r="K334" s="13" t="str">
        <f ca="1">IF(OR(A334="CC",A334="Down",A334="Vaca",A334="Off",A334="Park"),"",IF(AND(F334=0,I334=0),"",IF(J334=0,"ALL COVERED",IF(J334&gt;0,"OPEN LOADS","OVER BOOKED"))))</f>
        <v/>
      </c>
    </row>
    <row r="335" spans="1:11" ht="18" hidden="1" customHeight="1" x14ac:dyDescent="0.2">
      <c r="A335" s="13">
        <f>Projects!$A334</f>
        <v>10024</v>
      </c>
      <c r="B335" s="13" t="str">
        <f>VLOOKUP($A335,projectList[],2,0)</f>
        <v>JAHNA - CGA</v>
      </c>
      <c r="C335" s="13" t="str">
        <f>VLOOKUP($A335,projectList[],3,0)</f>
        <v>R.S ELLIOT - ZONE 2</v>
      </c>
      <c r="D335" s="13" t="str">
        <f>VLOOKUP($A335,projectList[],4,0)</f>
        <v>CONCRETE SAND</v>
      </c>
      <c r="E335" s="40">
        <f>VLOOKUP($A335,projectList[],5,0)</f>
        <v>9.33</v>
      </c>
      <c r="F335" s="13" cm="1">
        <f t="array" aca="1" ref="F335" ca="1">INDEX(Projects!F:AJ,MATCH($A335,Projects!A:A,0),DAY(Generic!$B$1))</f>
        <v>0</v>
      </c>
      <c r="G335" s="13">
        <f ca="1">COUNTIF(Data!$J:$J,$A335)</f>
        <v>0</v>
      </c>
      <c r="H335" s="29"/>
      <c r="I335" s="13">
        <f ca="1">IF(AND(orders_table[[#This Row],[LOADS ON BOARD]]="",orders_table[[#This Row],[MANUAL OVERWRITE]]=""),"",SUM(orders_table[[#This Row],[LOADS ON BOARD]],orders_table[[#This Row],[MANUAL OVERWRITE]]))</f>
        <v>0</v>
      </c>
      <c r="J335" s="30" t="str">
        <f ca="1">IF(OR(A335="CC",A335="Down",A335="Vaca",A335="Off",A335="Park"),"",IF(AND(F335=0,I335=0),"",-I335+F335))</f>
        <v/>
      </c>
      <c r="K335" s="13" t="str">
        <f ca="1">IF(OR(A335="CC",A335="Down",A335="Vaca",A335="Off",A335="Park"),"",IF(AND(F335=0,I335=0),"",IF(J335=0,"ALL COVERED",IF(J335&gt;0,"OPEN LOADS","OVER BOOKED"))))</f>
        <v/>
      </c>
    </row>
    <row r="336" spans="1:11" ht="18" hidden="1" customHeight="1" x14ac:dyDescent="0.2">
      <c r="A336" s="13">
        <f>Projects!$A335</f>
        <v>9612</v>
      </c>
      <c r="B336" s="13" t="str">
        <f>VLOOKUP($A336,projectList[],2,0)</f>
        <v>CENTER SAND</v>
      </c>
      <c r="C336" s="13" t="str">
        <f>VLOOKUP($A336,projectList[],3,0)</f>
        <v>R.S ELLIOT - ZONE 2</v>
      </c>
      <c r="D336" s="13" t="str">
        <f>VLOOKUP($A336,projectList[],4,0)</f>
        <v>STUCCO SAND</v>
      </c>
      <c r="E336" s="40">
        <f>VLOOKUP($A336,projectList[],5,0)</f>
        <v>9.33</v>
      </c>
      <c r="F336" s="13" cm="1">
        <f t="array" aca="1" ref="F336" ca="1">INDEX(Projects!F:AJ,MATCH($A336,Projects!A:A,0),DAY(Generic!$B$1))</f>
        <v>0</v>
      </c>
      <c r="G336" s="13">
        <f ca="1">COUNTIF(Data!$J:$J,$A336)</f>
        <v>0</v>
      </c>
      <c r="H336" s="29"/>
      <c r="I336" s="13">
        <f ca="1">IF(AND(orders_table[[#This Row],[LOADS ON BOARD]]="",orders_table[[#This Row],[MANUAL OVERWRITE]]=""),"",SUM(orders_table[[#This Row],[LOADS ON BOARD]],orders_table[[#This Row],[MANUAL OVERWRITE]]))</f>
        <v>0</v>
      </c>
      <c r="J336" s="30" t="str">
        <f ca="1">IF(OR(A336="CC",A336="Down",A336="Vaca",A336="Off",A336="Park"),"",IF(AND(F336=0,I336=0),"",-I336+F336))</f>
        <v/>
      </c>
      <c r="K336" s="13" t="str">
        <f ca="1">IF(OR(A336="CC",A336="Down",A336="Vaca",A336="Off",A336="Park"),"",IF(AND(F336=0,I336=0),"",IF(J336=0,"ALL COVERED",IF(J336&gt;0,"OPEN LOADS","OVER BOOKED"))))</f>
        <v/>
      </c>
    </row>
    <row r="337" spans="1:11" ht="18" hidden="1" customHeight="1" x14ac:dyDescent="0.2">
      <c r="A337" s="13">
        <f>Projects!$A336</f>
        <v>10397</v>
      </c>
      <c r="B337" s="13" t="str">
        <f>VLOOKUP($A337,projectList[],2,0)</f>
        <v>JAHNA - GREENBAY</v>
      </c>
      <c r="C337" s="13" t="str">
        <f>VLOOKUP($A337,projectList[],3,0)</f>
        <v>R.S ELLIOT - ZONE 3</v>
      </c>
      <c r="D337" s="13" t="str">
        <f>VLOOKUP($A337,projectList[],4,0)</f>
        <v>CONCRETE SAND</v>
      </c>
      <c r="E337" s="40">
        <f>VLOOKUP($A337,projectList[],5,0)</f>
        <v>12.44</v>
      </c>
      <c r="F337" s="13" cm="1">
        <f t="array" aca="1" ref="F337" ca="1">INDEX(Projects!F:AJ,MATCH($A337,Projects!A:A,0),DAY(Generic!$B$1))</f>
        <v>0</v>
      </c>
      <c r="G337" s="13">
        <f ca="1">COUNTIF(Data!$J:$J,$A337)</f>
        <v>0</v>
      </c>
      <c r="H337" s="29"/>
      <c r="I337" s="13">
        <f ca="1">IF(AND(orders_table[[#This Row],[LOADS ON BOARD]]="",orders_table[[#This Row],[MANUAL OVERWRITE]]=""),"",SUM(orders_table[[#This Row],[LOADS ON BOARD]],orders_table[[#This Row],[MANUAL OVERWRITE]]))</f>
        <v>0</v>
      </c>
      <c r="J337" s="30" t="str">
        <f ca="1">IF(OR(A337="CC",A337="Down",A337="Vaca",A337="Off",A337="Park"),"",IF(AND(F337=0,I337=0),"",-I337+F337))</f>
        <v/>
      </c>
      <c r="K337" s="13" t="str">
        <f ca="1">IF(OR(A337="CC",A337="Down",A337="Vaca",A337="Off",A337="Park"),"",IF(AND(F337=0,I337=0),"",IF(J337=0,"ALL COVERED",IF(J337&gt;0,"OPEN LOADS","OVER BOOKED"))))</f>
        <v/>
      </c>
    </row>
    <row r="338" spans="1:11" ht="18" hidden="1" customHeight="1" x14ac:dyDescent="0.2">
      <c r="A338" s="13">
        <f>Projects!$A337</f>
        <v>10025</v>
      </c>
      <c r="B338" s="13" t="str">
        <f>VLOOKUP($A338,projectList[],2,0)</f>
        <v>JAHNA - CGA</v>
      </c>
      <c r="C338" s="13" t="str">
        <f>VLOOKUP($A338,projectList[],3,0)</f>
        <v>R.S ELLIOT - ZONE 3</v>
      </c>
      <c r="D338" s="13" t="str">
        <f>VLOOKUP($A338,projectList[],4,0)</f>
        <v>CONCRETE SAND</v>
      </c>
      <c r="E338" s="40">
        <f>VLOOKUP($A338,projectList[],5,0)</f>
        <v>12.44</v>
      </c>
      <c r="F338" s="13" cm="1">
        <f t="array" aca="1" ref="F338" ca="1">INDEX(Projects!F:AJ,MATCH($A338,Projects!A:A,0),DAY(Generic!$B$1))</f>
        <v>0</v>
      </c>
      <c r="G338" s="13">
        <f ca="1">COUNTIF(Data!$J:$J,$A338)</f>
        <v>0</v>
      </c>
      <c r="H338" s="29"/>
      <c r="I338" s="13">
        <f ca="1">IF(AND(orders_table[[#This Row],[LOADS ON BOARD]]="",orders_table[[#This Row],[MANUAL OVERWRITE]]=""),"",SUM(orders_table[[#This Row],[LOADS ON BOARD]],orders_table[[#This Row],[MANUAL OVERWRITE]]))</f>
        <v>0</v>
      </c>
      <c r="J338" s="30" t="str">
        <f ca="1">IF(OR(A338="CC",A338="Down",A338="Vaca",A338="Off",A338="Park"),"",IF(AND(F338=0,I338=0),"",-I338+F338))</f>
        <v/>
      </c>
      <c r="K338" s="13" t="str">
        <f ca="1">IF(OR(A338="CC",A338="Down",A338="Vaca",A338="Off",A338="Park"),"",IF(AND(F338=0,I338=0),"",IF(J338=0,"ALL COVERED",IF(J338&gt;0,"OPEN LOADS","OVER BOOKED"))))</f>
        <v/>
      </c>
    </row>
    <row r="339" spans="1:11" ht="18" hidden="1" customHeight="1" x14ac:dyDescent="0.2">
      <c r="A339" s="13">
        <f>Projects!$A338</f>
        <v>9613</v>
      </c>
      <c r="B339" s="13" t="str">
        <f>VLOOKUP($A339,projectList[],2,0)</f>
        <v>CENTER SAND</v>
      </c>
      <c r="C339" s="13" t="str">
        <f>VLOOKUP($A339,projectList[],3,0)</f>
        <v>R.S ELLIOT - ZONE 3</v>
      </c>
      <c r="D339" s="13" t="str">
        <f>VLOOKUP($A339,projectList[],4,0)</f>
        <v>STUCCO SAND</v>
      </c>
      <c r="E339" s="40">
        <f>VLOOKUP($A339,projectList[],5,0)</f>
        <v>12.44</v>
      </c>
      <c r="F339" s="13" cm="1">
        <f t="array" aca="1" ref="F339" ca="1">INDEX(Projects!F:AJ,MATCH($A339,Projects!A:A,0),DAY(Generic!$B$1))</f>
        <v>0</v>
      </c>
      <c r="G339" s="13">
        <f ca="1">COUNTIF(Data!$J:$J,$A339)</f>
        <v>0</v>
      </c>
      <c r="H339" s="29"/>
      <c r="I339" s="13">
        <f ca="1">IF(AND(orders_table[[#This Row],[LOADS ON BOARD]]="",orders_table[[#This Row],[MANUAL OVERWRITE]]=""),"",SUM(orders_table[[#This Row],[LOADS ON BOARD]],orders_table[[#This Row],[MANUAL OVERWRITE]]))</f>
        <v>0</v>
      </c>
      <c r="J339" s="30" t="str">
        <f ca="1">IF(OR(A339="CC",A339="Down",A339="Vaca",A339="Off",A339="Park"),"",IF(AND(F339=0,I339=0),"",-I339+F339))</f>
        <v/>
      </c>
      <c r="K339" s="13" t="str">
        <f ca="1">IF(OR(A339="CC",A339="Down",A339="Vaca",A339="Off",A339="Park"),"",IF(AND(F339=0,I339=0),"",IF(J339=0,"ALL COVERED",IF(J339&gt;0,"OPEN LOADS","OVER BOOKED"))))</f>
        <v/>
      </c>
    </row>
    <row r="340" spans="1:11" ht="18" hidden="1" customHeight="1" x14ac:dyDescent="0.2">
      <c r="A340" s="13">
        <f>Projects!$A339</f>
        <v>10398</v>
      </c>
      <c r="B340" s="13" t="str">
        <f>VLOOKUP($A340,projectList[],2,0)</f>
        <v>JAHNA - GREENBAY</v>
      </c>
      <c r="C340" s="13" t="str">
        <f>VLOOKUP($A340,projectList[],3,0)</f>
        <v>R.S ELLIOT - ZONE 4</v>
      </c>
      <c r="D340" s="13" t="str">
        <f>VLOOKUP($A340,projectList[],4,0)</f>
        <v>CONCRETE SAND</v>
      </c>
      <c r="E340" s="40">
        <f>VLOOKUP($A340,projectList[],5,0)</f>
        <v>15.56</v>
      </c>
      <c r="F340" s="13" cm="1">
        <f t="array" aca="1" ref="F340" ca="1">INDEX(Projects!F:AJ,MATCH($A340,Projects!A:A,0),DAY(Generic!$B$1))</f>
        <v>0</v>
      </c>
      <c r="G340" s="13">
        <f ca="1">COUNTIF(Data!$J:$J,$A340)</f>
        <v>0</v>
      </c>
      <c r="H340" s="29"/>
      <c r="I340" s="13">
        <f ca="1">IF(AND(orders_table[[#This Row],[LOADS ON BOARD]]="",orders_table[[#This Row],[MANUAL OVERWRITE]]=""),"",SUM(orders_table[[#This Row],[LOADS ON BOARD]],orders_table[[#This Row],[MANUAL OVERWRITE]]))</f>
        <v>0</v>
      </c>
      <c r="J340" s="30" t="str">
        <f ca="1">IF(OR(A340="CC",A340="Down",A340="Vaca",A340="Off",A340="Park"),"",IF(AND(F340=0,I340=0),"",-I340+F340))</f>
        <v/>
      </c>
      <c r="K340" s="13" t="str">
        <f ca="1">IF(OR(A340="CC",A340="Down",A340="Vaca",A340="Off",A340="Park"),"",IF(AND(F340=0,I340=0),"",IF(J340=0,"ALL COVERED",IF(J340&gt;0,"OPEN LOADS","OVER BOOKED"))))</f>
        <v/>
      </c>
    </row>
    <row r="341" spans="1:11" ht="18" hidden="1" customHeight="1" x14ac:dyDescent="0.2">
      <c r="A341" s="13">
        <f>Projects!$A340</f>
        <v>10026</v>
      </c>
      <c r="B341" s="13" t="str">
        <f>VLOOKUP($A341,projectList[],2,0)</f>
        <v>JAHNA - CGA</v>
      </c>
      <c r="C341" s="13" t="str">
        <f>VLOOKUP($A341,projectList[],3,0)</f>
        <v>R.S ELLIOT - ZONE 4</v>
      </c>
      <c r="D341" s="13" t="str">
        <f>VLOOKUP($A341,projectList[],4,0)</f>
        <v>CONCRETE SAND</v>
      </c>
      <c r="E341" s="40">
        <f>VLOOKUP($A341,projectList[],5,0)</f>
        <v>15.56</v>
      </c>
      <c r="F341" s="13" cm="1">
        <f t="array" aca="1" ref="F341" ca="1">INDEX(Projects!F:AJ,MATCH($A341,Projects!A:A,0),DAY(Generic!$B$1))</f>
        <v>0</v>
      </c>
      <c r="G341" s="13">
        <f ca="1">COUNTIF(Data!$J:$J,$A341)</f>
        <v>0</v>
      </c>
      <c r="H341" s="29"/>
      <c r="I341" s="13">
        <f ca="1">IF(AND(orders_table[[#This Row],[LOADS ON BOARD]]="",orders_table[[#This Row],[MANUAL OVERWRITE]]=""),"",SUM(orders_table[[#This Row],[LOADS ON BOARD]],orders_table[[#This Row],[MANUAL OVERWRITE]]))</f>
        <v>0</v>
      </c>
      <c r="J341" s="30" t="str">
        <f ca="1">IF(OR(A341="CC",A341="Down",A341="Vaca",A341="Off",A341="Park"),"",IF(AND(F341=0,I341=0),"",-I341+F341))</f>
        <v/>
      </c>
      <c r="K341" s="13" t="str">
        <f ca="1">IF(OR(A341="CC",A341="Down",A341="Vaca",A341="Off",A341="Park"),"",IF(AND(F341=0,I341=0),"",IF(J341=0,"ALL COVERED",IF(J341&gt;0,"OPEN LOADS","OVER BOOKED"))))</f>
        <v/>
      </c>
    </row>
    <row r="342" spans="1:11" ht="18" hidden="1" customHeight="1" x14ac:dyDescent="0.2">
      <c r="A342" s="13">
        <f>Projects!$A341</f>
        <v>9614</v>
      </c>
      <c r="B342" s="13" t="str">
        <f>VLOOKUP($A342,projectList[],2,0)</f>
        <v>CENTER SAND</v>
      </c>
      <c r="C342" s="13" t="str">
        <f>VLOOKUP($A342,projectList[],3,0)</f>
        <v>R.S ELLIOT - ZONE 4</v>
      </c>
      <c r="D342" s="13" t="str">
        <f>VLOOKUP($A342,projectList[],4,0)</f>
        <v>STUCCO SAND</v>
      </c>
      <c r="E342" s="40">
        <f>VLOOKUP($A342,projectList[],5,0)</f>
        <v>15.56</v>
      </c>
      <c r="F342" s="13" cm="1">
        <f t="array" aca="1" ref="F342" ca="1">INDEX(Projects!F:AJ,MATCH($A342,Projects!A:A,0),DAY(Generic!$B$1))</f>
        <v>0</v>
      </c>
      <c r="G342" s="13">
        <f ca="1">COUNTIF(Data!$J:$J,$A342)</f>
        <v>0</v>
      </c>
      <c r="H342" s="29"/>
      <c r="I342" s="13">
        <f ca="1">IF(AND(orders_table[[#This Row],[LOADS ON BOARD]]="",orders_table[[#This Row],[MANUAL OVERWRITE]]=""),"",SUM(orders_table[[#This Row],[LOADS ON BOARD]],orders_table[[#This Row],[MANUAL OVERWRITE]]))</f>
        <v>0</v>
      </c>
      <c r="J342" s="30" t="str">
        <f ca="1">IF(OR(A342="CC",A342="Down",A342="Vaca",A342="Off",A342="Park"),"",IF(AND(F342=0,I342=0),"",-I342+F342))</f>
        <v/>
      </c>
      <c r="K342" s="13" t="str">
        <f ca="1">IF(OR(A342="CC",A342="Down",A342="Vaca",A342="Off",A342="Park"),"",IF(AND(F342=0,I342=0),"",IF(J342=0,"ALL COVERED",IF(J342&gt;0,"OPEN LOADS","OVER BOOKED"))))</f>
        <v/>
      </c>
    </row>
    <row r="343" spans="1:11" ht="18" hidden="1" customHeight="1" x14ac:dyDescent="0.2">
      <c r="A343" s="13">
        <f>Projects!$A342</f>
        <v>10420</v>
      </c>
      <c r="B343" s="13" t="str">
        <f>VLOOKUP($A343,projectList[],2,0)</f>
        <v>JAHNA - GREENBAY</v>
      </c>
      <c r="C343" s="13" t="str">
        <f>VLOOKUP($A343,projectList[],3,0)</f>
        <v>R.S ELLIOT - ZONE 5</v>
      </c>
      <c r="D343" s="13" t="str">
        <f>VLOOKUP($A343,projectList[],4,0)</f>
        <v>CONCRETE SAND</v>
      </c>
      <c r="E343" s="40">
        <f>VLOOKUP($A343,projectList[],5,0)</f>
        <v>18.559999999999999</v>
      </c>
      <c r="F343" s="13" cm="1">
        <f t="array" aca="1" ref="F343" ca="1">INDEX(Projects!F:AJ,MATCH($A343,Projects!A:A,0),DAY(Generic!$B$1))</f>
        <v>0</v>
      </c>
      <c r="G343" s="13">
        <f ca="1">COUNTIF(Data!$J:$J,$A343)</f>
        <v>0</v>
      </c>
      <c r="H343" s="29"/>
      <c r="I343" s="13">
        <f ca="1">IF(AND(orders_table[[#This Row],[LOADS ON BOARD]]="",orders_table[[#This Row],[MANUAL OVERWRITE]]=""),"",SUM(orders_table[[#This Row],[LOADS ON BOARD]],orders_table[[#This Row],[MANUAL OVERWRITE]]))</f>
        <v>0</v>
      </c>
      <c r="J343" s="30" t="str">
        <f ca="1">IF(OR(A343="CC",A343="Down",A343="Vaca",A343="Off",A343="Park"),"",IF(AND(F343=0,I343=0),"",-I343+F343))</f>
        <v/>
      </c>
      <c r="K343" s="13" t="str">
        <f ca="1">IF(OR(A343="CC",A343="Down",A343="Vaca",A343="Off",A343="Park"),"",IF(AND(F343=0,I343=0),"",IF(J343=0,"ALL COVERED",IF(J343&gt;0,"OPEN LOADS","OVER BOOKED"))))</f>
        <v/>
      </c>
    </row>
    <row r="344" spans="1:11" ht="18" hidden="1" customHeight="1" x14ac:dyDescent="0.2">
      <c r="A344" s="13">
        <f>Projects!$A343</f>
        <v>10027</v>
      </c>
      <c r="B344" s="13" t="str">
        <f>VLOOKUP($A344,projectList[],2,0)</f>
        <v>JAHNA - CGA</v>
      </c>
      <c r="C344" s="13" t="str">
        <f>VLOOKUP($A344,projectList[],3,0)</f>
        <v>R.S ELLIOT - ZONE 5</v>
      </c>
      <c r="D344" s="13" t="str">
        <f>VLOOKUP($A344,projectList[],4,0)</f>
        <v>CONCRETE SAND</v>
      </c>
      <c r="E344" s="40">
        <f>VLOOKUP($A344,projectList[],5,0)</f>
        <v>18.559999999999999</v>
      </c>
      <c r="F344" s="13" cm="1">
        <f t="array" aca="1" ref="F344" ca="1">INDEX(Projects!F:AJ,MATCH($A344,Projects!A:A,0),DAY(Generic!$B$1))</f>
        <v>0</v>
      </c>
      <c r="G344" s="13">
        <f ca="1">COUNTIF(Data!$J:$J,$A344)</f>
        <v>0</v>
      </c>
      <c r="H344" s="29"/>
      <c r="I344" s="13">
        <f ca="1">IF(AND(orders_table[[#This Row],[LOADS ON BOARD]]="",orders_table[[#This Row],[MANUAL OVERWRITE]]=""),"",SUM(orders_table[[#This Row],[LOADS ON BOARD]],orders_table[[#This Row],[MANUAL OVERWRITE]]))</f>
        <v>0</v>
      </c>
      <c r="J344" s="30" t="str">
        <f ca="1">IF(OR(A344="CC",A344="Down",A344="Vaca",A344="Off",A344="Park"),"",IF(AND(F344=0,I344=0),"",-I344+F344))</f>
        <v/>
      </c>
      <c r="K344" s="13" t="str">
        <f ca="1">IF(OR(A344="CC",A344="Down",A344="Vaca",A344="Off",A344="Park"),"",IF(AND(F344=0,I344=0),"",IF(J344=0,"ALL COVERED",IF(J344&gt;0,"OPEN LOADS","OVER BOOKED"))))</f>
        <v/>
      </c>
    </row>
    <row r="345" spans="1:11" ht="18" hidden="1" customHeight="1" x14ac:dyDescent="0.2">
      <c r="A345" s="13">
        <f>Projects!$A344</f>
        <v>9615</v>
      </c>
      <c r="B345" s="13" t="str">
        <f>VLOOKUP($A345,projectList[],2,0)</f>
        <v>CENTER SAND</v>
      </c>
      <c r="C345" s="13" t="str">
        <f>VLOOKUP($A345,projectList[],3,0)</f>
        <v>R.S ELLIOT - ZONE 5</v>
      </c>
      <c r="D345" s="13" t="str">
        <f>VLOOKUP($A345,projectList[],4,0)</f>
        <v>STUCCO SAND</v>
      </c>
      <c r="E345" s="40">
        <f>VLOOKUP($A345,projectList[],5,0)</f>
        <v>18.559999999999999</v>
      </c>
      <c r="F345" s="13" cm="1">
        <f t="array" aca="1" ref="F345" ca="1">INDEX(Projects!F:AJ,MATCH($A345,Projects!A:A,0),DAY(Generic!$B$1))</f>
        <v>0</v>
      </c>
      <c r="G345" s="13">
        <f ca="1">COUNTIF(Data!$J:$J,$A345)</f>
        <v>0</v>
      </c>
      <c r="H345" s="29"/>
      <c r="I345" s="13">
        <f ca="1">IF(AND(orders_table[[#This Row],[LOADS ON BOARD]]="",orders_table[[#This Row],[MANUAL OVERWRITE]]=""),"",SUM(orders_table[[#This Row],[LOADS ON BOARD]],orders_table[[#This Row],[MANUAL OVERWRITE]]))</f>
        <v>0</v>
      </c>
      <c r="J345" s="30" t="str">
        <f ca="1">IF(OR(A345="CC",A345="Down",A345="Vaca",A345="Off",A345="Park"),"",IF(AND(F345=0,I345=0),"",-I345+F345))</f>
        <v/>
      </c>
      <c r="K345" s="13" t="str">
        <f ca="1">IF(OR(A345="CC",A345="Down",A345="Vaca",A345="Off",A345="Park"),"",IF(AND(F345=0,I345=0),"",IF(J345=0,"ALL COVERED",IF(J345&gt;0,"OPEN LOADS","OVER BOOKED"))))</f>
        <v/>
      </c>
    </row>
    <row r="346" spans="1:11" ht="18" hidden="1" customHeight="1" x14ac:dyDescent="0.2">
      <c r="A346" s="13">
        <f>Projects!$A345</f>
        <v>10355</v>
      </c>
      <c r="B346" s="13" t="str">
        <f>VLOOKUP($A346,projectList[],2,0)</f>
        <v>JACKSONVILLE TERMINAL</v>
      </c>
      <c r="C346" s="13" t="str">
        <f>VLOOKUP($A346,projectList[],3,0)</f>
        <v>RIVER CITY ROCK &amp; SUPPLY</v>
      </c>
      <c r="D346" s="13" t="str">
        <f>VLOOKUP($A346,projectList[],4,0)</f>
        <v>#57 DOT ROCK</v>
      </c>
      <c r="E346" s="40">
        <f>VLOOKUP($A346,projectList[],5,0)</f>
        <v>8.8000000000000007</v>
      </c>
      <c r="F346" s="13" cm="1">
        <f t="array" aca="1" ref="F346" ca="1">INDEX(Projects!F:AJ,MATCH($A346,Projects!A:A,0),DAY(Generic!$B$1))</f>
        <v>0</v>
      </c>
      <c r="G346" s="13">
        <f ca="1">COUNTIF(Data!$J:$J,$A346)</f>
        <v>0</v>
      </c>
      <c r="H346" s="29"/>
      <c r="I346" s="13">
        <f ca="1">IF(AND(orders_table[[#This Row],[LOADS ON BOARD]]="",orders_table[[#This Row],[MANUAL OVERWRITE]]=""),"",SUM(orders_table[[#This Row],[LOADS ON BOARD]],orders_table[[#This Row],[MANUAL OVERWRITE]]))</f>
        <v>0</v>
      </c>
      <c r="J346" s="30" t="str">
        <f ca="1">IF(OR(A346="CC",A346="Down",A346="Vaca",A346="Off",A346="Park"),"",IF(AND(F346=0,I346=0),"",-I346+F346))</f>
        <v/>
      </c>
      <c r="K346" s="13" t="str">
        <f ca="1">IF(OR(A346="CC",A346="Down",A346="Vaca",A346="Off",A346="Park"),"",IF(AND(F346=0,I346=0),"",IF(J346=0,"ALL COVERED",IF(J346&gt;0,"OPEN LOADS","OVER BOOKED"))))</f>
        <v/>
      </c>
    </row>
    <row r="347" spans="1:11" ht="18" hidden="1" customHeight="1" x14ac:dyDescent="0.2">
      <c r="A347" s="13">
        <f>Projects!$A346</f>
        <v>10356</v>
      </c>
      <c r="B347" s="13" t="str">
        <f>VLOOKUP($A347,projectList[],2,0)</f>
        <v>JACKSONVILLE TERMINAL</v>
      </c>
      <c r="C347" s="13" t="str">
        <f>VLOOKUP($A347,projectList[],3,0)</f>
        <v>RIVER CITY ROCK &amp; SUPPLY</v>
      </c>
      <c r="D347" s="13" t="str">
        <f>VLOOKUP($A347,projectList[],4,0)</f>
        <v>#89 DOT ROCK</v>
      </c>
      <c r="E347" s="40">
        <f>VLOOKUP($A347,projectList[],5,0)</f>
        <v>8.8000000000000007</v>
      </c>
      <c r="F347" s="13" cm="1">
        <f t="array" aca="1" ref="F347" ca="1">INDEX(Projects!F:AJ,MATCH($A347,Projects!A:A,0),DAY(Generic!$B$1))</f>
        <v>0</v>
      </c>
      <c r="G347" s="13">
        <f ca="1">COUNTIF(Data!$J:$J,$A347)</f>
        <v>0</v>
      </c>
      <c r="H347" s="29"/>
      <c r="I347" s="13">
        <f ca="1">IF(AND(orders_table[[#This Row],[LOADS ON BOARD]]="",orders_table[[#This Row],[MANUAL OVERWRITE]]=""),"",SUM(orders_table[[#This Row],[LOADS ON BOARD]],orders_table[[#This Row],[MANUAL OVERWRITE]]))</f>
        <v>0</v>
      </c>
      <c r="J347" s="30" t="str">
        <f ca="1">IF(OR(A347="CC",A347="Down",A347="Vaca",A347="Off",A347="Park"),"",IF(AND(F347=0,I347=0),"",-I347+F347))</f>
        <v/>
      </c>
      <c r="K347" s="13" t="str">
        <f ca="1">IF(OR(A347="CC",A347="Down",A347="Vaca",A347="Off",A347="Park"),"",IF(AND(F347=0,I347=0),"",IF(J347=0,"ALL COVERED",IF(J347&gt;0,"OPEN LOADS","OVER BOOKED"))))</f>
        <v/>
      </c>
    </row>
    <row r="348" spans="1:11" ht="18" hidden="1" customHeight="1" x14ac:dyDescent="0.2">
      <c r="A348" s="13">
        <f>Projects!$A347</f>
        <v>10362</v>
      </c>
      <c r="B348" s="13" t="str">
        <f>VLOOKUP($A348,projectList[],2,0)</f>
        <v>CENTER SAND</v>
      </c>
      <c r="C348" s="13" t="str">
        <f>VLOOKUP($A348,projectList[],3,0)</f>
        <v>ROYAL LANDSCAPE</v>
      </c>
      <c r="D348" s="13" t="str">
        <f>VLOOKUP($A348,projectList[],4,0)</f>
        <v>MASON SAND</v>
      </c>
      <c r="E348" s="40">
        <f>VLOOKUP($A348,projectList[],5,0)</f>
        <v>11.5</v>
      </c>
      <c r="F348" s="13" cm="1">
        <f t="array" aca="1" ref="F348" ca="1">INDEX(Projects!F:AJ,MATCH($A348,Projects!A:A,0),DAY(Generic!$B$1))</f>
        <v>0</v>
      </c>
      <c r="G348" s="13">
        <f ca="1">COUNTIF(Data!$J:$J,$A348)</f>
        <v>0</v>
      </c>
      <c r="H348" s="29"/>
      <c r="I348" s="13">
        <f ca="1">IF(AND(orders_table[[#This Row],[LOADS ON BOARD]]="",orders_table[[#This Row],[MANUAL OVERWRITE]]=""),"",SUM(orders_table[[#This Row],[LOADS ON BOARD]],orders_table[[#This Row],[MANUAL OVERWRITE]]))</f>
        <v>0</v>
      </c>
      <c r="J348" s="30" t="str">
        <f ca="1">IF(OR(A348="CC",A348="Down",A348="Vaca",A348="Off",A348="Park"),"",IF(AND(F348=0,I348=0),"",-I348+F348))</f>
        <v/>
      </c>
      <c r="K348" s="13" t="str">
        <f ca="1">IF(OR(A348="CC",A348="Down",A348="Vaca",A348="Off",A348="Park"),"",IF(AND(F348=0,I348=0),"",IF(J348=0,"ALL COVERED",IF(J348&gt;0,"OPEN LOADS","OVER BOOKED"))))</f>
        <v/>
      </c>
    </row>
    <row r="349" spans="1:11" ht="18" hidden="1" customHeight="1" x14ac:dyDescent="0.2">
      <c r="A349" s="13">
        <f>Projects!$A348</f>
        <v>10315</v>
      </c>
      <c r="B349" s="13" t="str">
        <f>VLOOKUP($A349,projectList[],2,0)</f>
        <v>VULCAN - FT MYERS</v>
      </c>
      <c r="C349" s="13" t="str">
        <f>VLOOKUP($A349,projectList[],3,0)</f>
        <v>RUSKIN RMC</v>
      </c>
      <c r="D349" s="13" t="str">
        <f>VLOOKUP($A349,projectList[],4,0)</f>
        <v>#57</v>
      </c>
      <c r="E349" s="40">
        <f>VLOOKUP($A349,projectList[],5,0)</f>
        <v>17.5</v>
      </c>
      <c r="F349" s="13" cm="1">
        <f t="array" aca="1" ref="F349" ca="1">INDEX(Projects!F:AJ,MATCH($A349,Projects!A:A,0),DAY(Generic!$B$1))</f>
        <v>0</v>
      </c>
      <c r="G349" s="13">
        <f ca="1">COUNTIF(Data!$J:$J,$A349)</f>
        <v>0</v>
      </c>
      <c r="H349" s="29"/>
      <c r="I349" s="13">
        <f ca="1">IF(AND(orders_table[[#This Row],[LOADS ON BOARD]]="",orders_table[[#This Row],[MANUAL OVERWRITE]]=""),"",SUM(orders_table[[#This Row],[LOADS ON BOARD]],orders_table[[#This Row],[MANUAL OVERWRITE]]))</f>
        <v>0</v>
      </c>
      <c r="J349" s="30" t="str">
        <f ca="1">IF(OR(A349="CC",A349="Down",A349="Vaca",A349="Off",A349="Park"),"",IF(AND(F349=0,I349=0),"",-I349+F349))</f>
        <v/>
      </c>
      <c r="K349" s="13" t="str">
        <f ca="1">IF(OR(A349="CC",A349="Down",A349="Vaca",A349="Off",A349="Park"),"",IF(AND(F349=0,I349=0),"",IF(J349=0,"ALL COVERED",IF(J349&gt;0,"OPEN LOADS","OVER BOOKED"))))</f>
        <v/>
      </c>
    </row>
    <row r="350" spans="1:11" ht="18" hidden="1" customHeight="1" x14ac:dyDescent="0.2">
      <c r="A350" s="13">
        <f>Projects!$A349</f>
        <v>10384</v>
      </c>
      <c r="B350" s="13" t="str">
        <f>VLOOKUP($A350,projectList[],2,0)</f>
        <v>CORKSCREW MINE</v>
      </c>
      <c r="C350" s="13" t="str">
        <f>VLOOKUP($A350,projectList[],3,0)</f>
        <v>RUSKIN RMC</v>
      </c>
      <c r="D350" s="13" t="str">
        <f>VLOOKUP($A350,projectList[],4,0)</f>
        <v>#57</v>
      </c>
      <c r="E350" s="40">
        <f>VLOOKUP($A350,projectList[],5,0)</f>
        <v>17.5</v>
      </c>
      <c r="F350" s="13" cm="1">
        <f t="array" aca="1" ref="F350" ca="1">INDEX(Projects!F:AJ,MATCH($A350,Projects!A:A,0),DAY(Generic!$B$1))</f>
        <v>0</v>
      </c>
      <c r="G350" s="13">
        <f ca="1">COUNTIF(Data!$J:$J,$A350)</f>
        <v>0</v>
      </c>
      <c r="H350" s="29"/>
      <c r="I350" s="13">
        <f ca="1">IF(AND(orders_table[[#This Row],[LOADS ON BOARD]]="",orders_table[[#This Row],[MANUAL OVERWRITE]]=""),"",SUM(orders_table[[#This Row],[LOADS ON BOARD]],orders_table[[#This Row],[MANUAL OVERWRITE]]))</f>
        <v>0</v>
      </c>
      <c r="J350" s="30" t="str">
        <f ca="1">IF(OR(A350="CC",A350="Down",A350="Vaca",A350="Off",A350="Park"),"",IF(AND(F350=0,I350=0),"",-I350+F350))</f>
        <v/>
      </c>
      <c r="K350" s="13" t="str">
        <f ca="1">IF(OR(A350="CC",A350="Down",A350="Vaca",A350="Off",A350="Park"),"",IF(AND(F350=0,I350=0),"",IF(J350=0,"ALL COVERED",IF(J350&gt;0,"OPEN LOADS","OVER BOOKED"))))</f>
        <v/>
      </c>
    </row>
    <row r="351" spans="1:11" ht="18" hidden="1" customHeight="1" x14ac:dyDescent="0.2">
      <c r="A351" s="13" t="str">
        <f>Projects!$A350</f>
        <v>1545-57</v>
      </c>
      <c r="B351" s="13" t="str">
        <f>VLOOKUP($A351,projectList[],2,0)</f>
        <v>CY - PALMETTO</v>
      </c>
      <c r="C351" s="13" t="str">
        <f>VLOOKUP($A351,projectList[],3,0)</f>
        <v>RUSKIN RMC</v>
      </c>
      <c r="D351" s="13" t="str">
        <f>VLOOKUP($A351,projectList[],4,0)</f>
        <v>#57 DOT Rock</v>
      </c>
      <c r="E351" s="40">
        <f>VLOOKUP($A351,projectList[],5,0)</f>
        <v>2.1</v>
      </c>
      <c r="F351" s="13" cm="1">
        <f t="array" aca="1" ref="F351" ca="1">INDEX(Projects!F:AJ,MATCH($A351,Projects!A:A,0),DAY(Generic!$B$1))</f>
        <v>0</v>
      </c>
      <c r="G351" s="13">
        <f ca="1">COUNTIF(Data!$J:$J,$A351)</f>
        <v>0</v>
      </c>
      <c r="H351" s="29"/>
      <c r="I351" s="13">
        <f ca="1">IF(AND(orders_table[[#This Row],[LOADS ON BOARD]]="",orders_table[[#This Row],[MANUAL OVERWRITE]]=""),"",SUM(orders_table[[#This Row],[LOADS ON BOARD]],orders_table[[#This Row],[MANUAL OVERWRITE]]))</f>
        <v>0</v>
      </c>
      <c r="J351" s="30" t="str">
        <f ca="1">IF(OR(A351="CC",A351="Down",A351="Vaca",A351="Off",A351="Park"),"",IF(AND(F351=0,I351=0),"",-I351+F351))</f>
        <v/>
      </c>
      <c r="K351" s="13" t="str">
        <f ca="1">IF(OR(A351="CC",A351="Down",A351="Vaca",A351="Off",A351="Park"),"",IF(AND(F351=0,I351=0),"",IF(J351=0,"ALL COVERED",IF(J351&gt;0,"OPEN LOADS","OVER BOOKED"))))</f>
        <v/>
      </c>
    </row>
    <row r="352" spans="1:11" ht="18" hidden="1" customHeight="1" x14ac:dyDescent="0.2">
      <c r="A352" s="13">
        <f>Projects!$A351</f>
        <v>10106</v>
      </c>
      <c r="B352" s="13" t="str">
        <f>VLOOKUP($A352,projectList[],2,0)</f>
        <v>CY - TAMPA</v>
      </c>
      <c r="C352" s="13" t="str">
        <f>VLOOKUP($A352,projectList[],3,0)</f>
        <v>RUSKIN RMC</v>
      </c>
      <c r="D352" s="13" t="str">
        <f>VLOOKUP($A352,projectList[],4,0)</f>
        <v>#57 ROCK</v>
      </c>
      <c r="E352" s="40">
        <f>VLOOKUP($A352,projectList[],5,0)</f>
        <v>3.75</v>
      </c>
      <c r="F352" s="13" cm="1">
        <f t="array" aca="1" ref="F352" ca="1">INDEX(Projects!F:AJ,MATCH($A352,Projects!A:A,0),DAY(Generic!$B$1))</f>
        <v>0</v>
      </c>
      <c r="G352" s="13">
        <f ca="1">COUNTIF(Data!$J:$J,$A352)</f>
        <v>0</v>
      </c>
      <c r="H352" s="29"/>
      <c r="I352" s="13">
        <f ca="1">IF(AND(orders_table[[#This Row],[LOADS ON BOARD]]="",orders_table[[#This Row],[MANUAL OVERWRITE]]=""),"",SUM(orders_table[[#This Row],[LOADS ON BOARD]],orders_table[[#This Row],[MANUAL OVERWRITE]]))</f>
        <v>0</v>
      </c>
      <c r="J352" s="30" t="str">
        <f ca="1">IF(OR(A352="CC",A352="Down",A352="Vaca",A352="Off",A352="Park"),"",IF(AND(F352=0,I352=0),"",-I352+F352))</f>
        <v/>
      </c>
      <c r="K352" s="13" t="str">
        <f ca="1">IF(OR(A352="CC",A352="Down",A352="Vaca",A352="Off",A352="Park"),"",IF(AND(F352=0,I352=0),"",IF(J352=0,"ALL COVERED",IF(J352&gt;0,"OPEN LOADS","OVER BOOKED"))))</f>
        <v/>
      </c>
    </row>
    <row r="353" spans="1:11" ht="18" hidden="1" customHeight="1" x14ac:dyDescent="0.2">
      <c r="A353" s="13">
        <f>Projects!$A352</f>
        <v>10412</v>
      </c>
      <c r="B353" s="13" t="str">
        <f>VLOOKUP($A353,projectList[],2,0)</f>
        <v>VULCAN - TAMPA</v>
      </c>
      <c r="C353" s="13" t="str">
        <f>VLOOKUP($A353,projectList[],3,0)</f>
        <v>RUSKIN RMC</v>
      </c>
      <c r="D353" s="13" t="str">
        <f>VLOOKUP($A353,projectList[],4,0)</f>
        <v>#57 ROCK</v>
      </c>
      <c r="E353" s="40">
        <f>VLOOKUP($A353,projectList[],5,0)</f>
        <v>5</v>
      </c>
      <c r="F353" s="13" cm="1">
        <f t="array" aca="1" ref="F353" ca="1">INDEX(Projects!F:AJ,MATCH($A353,Projects!A:A,0),DAY(Generic!$B$1))</f>
        <v>0</v>
      </c>
      <c r="G353" s="13">
        <f ca="1">COUNTIF(Data!$J:$J,$A353)</f>
        <v>0</v>
      </c>
      <c r="H353" s="29"/>
      <c r="I353" s="13">
        <f ca="1">IF(AND(orders_table[[#This Row],[LOADS ON BOARD]]="",orders_table[[#This Row],[MANUAL OVERWRITE]]=""),"",SUM(orders_table[[#This Row],[LOADS ON BOARD]],orders_table[[#This Row],[MANUAL OVERWRITE]]))</f>
        <v>0</v>
      </c>
      <c r="J353" s="30" t="str">
        <f ca="1">IF(OR(A353="CC",A353="Down",A353="Vaca",A353="Off",A353="Park"),"",IF(AND(F353=0,I353=0),"",-I353+F353))</f>
        <v/>
      </c>
      <c r="K353" s="13" t="str">
        <f ca="1">IF(OR(A353="CC",A353="Down",A353="Vaca",A353="Off",A353="Park"),"",IF(AND(F353=0,I353=0),"",IF(J353=0,"ALL COVERED",IF(J353&gt;0,"OPEN LOADS","OVER BOOKED"))))</f>
        <v/>
      </c>
    </row>
    <row r="354" spans="1:11" ht="18" hidden="1" customHeight="1" x14ac:dyDescent="0.2">
      <c r="A354" s="13">
        <f>Projects!$A353</f>
        <v>10313</v>
      </c>
      <c r="B354" s="13" t="str">
        <f>VLOOKUP($A354,projectList[],2,0)</f>
        <v>VULCAN - FT MYERS</v>
      </c>
      <c r="C354" s="13" t="str">
        <f>VLOOKUP($A354,projectList[],3,0)</f>
        <v>RUSKIN RMC</v>
      </c>
      <c r="D354" s="13" t="str">
        <f>VLOOKUP($A354,projectList[],4,0)</f>
        <v>#89</v>
      </c>
      <c r="E354" s="40">
        <f>VLOOKUP($A354,projectList[],5,0)</f>
        <v>17.5</v>
      </c>
      <c r="F354" s="13" cm="1">
        <f t="array" aca="1" ref="F354" ca="1">INDEX(Projects!F:AJ,MATCH($A354,Projects!A:A,0),DAY(Generic!$B$1))</f>
        <v>0</v>
      </c>
      <c r="G354" s="13">
        <f ca="1">COUNTIF(Data!$J:$J,$A354)</f>
        <v>0</v>
      </c>
      <c r="H354" s="29"/>
      <c r="I354" s="13">
        <f ca="1">IF(AND(orders_table[[#This Row],[LOADS ON BOARD]]="",orders_table[[#This Row],[MANUAL OVERWRITE]]=""),"",SUM(orders_table[[#This Row],[LOADS ON BOARD]],orders_table[[#This Row],[MANUAL OVERWRITE]]))</f>
        <v>0</v>
      </c>
      <c r="J354" s="30" t="str">
        <f ca="1">IF(OR(A354="CC",A354="Down",A354="Vaca",A354="Off",A354="Park"),"",IF(AND(F354=0,I354=0),"",-I354+F354))</f>
        <v/>
      </c>
      <c r="K354" s="13" t="str">
        <f ca="1">IF(OR(A354="CC",A354="Down",A354="Vaca",A354="Off",A354="Park"),"",IF(AND(F354=0,I354=0),"",IF(J354=0,"ALL COVERED",IF(J354&gt;0,"OPEN LOADS","OVER BOOKED"))))</f>
        <v/>
      </c>
    </row>
    <row r="355" spans="1:11" ht="18" hidden="1" customHeight="1" x14ac:dyDescent="0.2">
      <c r="A355" s="13">
        <f>Projects!$A354</f>
        <v>10385</v>
      </c>
      <c r="B355" s="13" t="str">
        <f>VLOOKUP($A355,projectList[],2,0)</f>
        <v>CORKSCREW MINE</v>
      </c>
      <c r="C355" s="13" t="str">
        <f>VLOOKUP($A355,projectList[],3,0)</f>
        <v>RUSKIN RMC</v>
      </c>
      <c r="D355" s="13" t="str">
        <f>VLOOKUP($A355,projectList[],4,0)</f>
        <v>#89</v>
      </c>
      <c r="E355" s="40">
        <f>VLOOKUP($A355,projectList[],5,0)</f>
        <v>17.5</v>
      </c>
      <c r="F355" s="13" cm="1">
        <f t="array" aca="1" ref="F355" ca="1">INDEX(Projects!F:AJ,MATCH($A355,Projects!A:A,0),DAY(Generic!$B$1))</f>
        <v>0</v>
      </c>
      <c r="G355" s="13">
        <f ca="1">COUNTIF(Data!$J:$J,$A355)</f>
        <v>0</v>
      </c>
      <c r="H355" s="29"/>
      <c r="I355" s="13">
        <f ca="1">IF(AND(orders_table[[#This Row],[LOADS ON BOARD]]="",orders_table[[#This Row],[MANUAL OVERWRITE]]=""),"",SUM(orders_table[[#This Row],[LOADS ON BOARD]],orders_table[[#This Row],[MANUAL OVERWRITE]]))</f>
        <v>0</v>
      </c>
      <c r="J355" s="30" t="str">
        <f ca="1">IF(OR(A355="CC",A355="Down",A355="Vaca",A355="Off",A355="Park"),"",IF(AND(F355=0,I355=0),"",-I355+F355))</f>
        <v/>
      </c>
      <c r="K355" s="13" t="str">
        <f ca="1">IF(OR(A355="CC",A355="Down",A355="Vaca",A355="Off",A355="Park"),"",IF(AND(F355=0,I355=0),"",IF(J355=0,"ALL COVERED",IF(J355&gt;0,"OPEN LOADS","OVER BOOKED"))))</f>
        <v/>
      </c>
    </row>
    <row r="356" spans="1:11" ht="18" hidden="1" customHeight="1" x14ac:dyDescent="0.2">
      <c r="A356" s="13">
        <f>Projects!$A355</f>
        <v>10414</v>
      </c>
      <c r="B356" s="13" t="str">
        <f>VLOOKUP($A356,projectList[],2,0)</f>
        <v>VULCAN - TAMPA</v>
      </c>
      <c r="C356" s="13" t="str">
        <f>VLOOKUP($A356,projectList[],3,0)</f>
        <v>RUSKIN RMC</v>
      </c>
      <c r="D356" s="13" t="str">
        <f>VLOOKUP($A356,projectList[],4,0)</f>
        <v>#89</v>
      </c>
      <c r="E356" s="40">
        <f>VLOOKUP($A356,projectList[],5,0)</f>
        <v>5</v>
      </c>
      <c r="F356" s="13" cm="1">
        <f t="array" aca="1" ref="F356" ca="1">INDEX(Projects!F:AJ,MATCH($A356,Projects!A:A,0),DAY(Generic!$B$1))</f>
        <v>0</v>
      </c>
      <c r="G356" s="13">
        <f ca="1">COUNTIF(Data!$J:$J,$A356)</f>
        <v>0</v>
      </c>
      <c r="H356" s="29"/>
      <c r="I356" s="13">
        <f ca="1">IF(AND(orders_table[[#This Row],[LOADS ON BOARD]]="",orders_table[[#This Row],[MANUAL OVERWRITE]]=""),"",SUM(orders_table[[#This Row],[LOADS ON BOARD]],orders_table[[#This Row],[MANUAL OVERWRITE]]))</f>
        <v>0</v>
      </c>
      <c r="J356" s="30" t="str">
        <f ca="1">IF(OR(A356="CC",A356="Down",A356="Vaca",A356="Off",A356="Park"),"",IF(AND(F356=0,I356=0),"",-I356+F356))</f>
        <v/>
      </c>
      <c r="K356" s="13" t="str">
        <f ca="1">IF(OR(A356="CC",A356="Down",A356="Vaca",A356="Off",A356="Park"),"",IF(AND(F356=0,I356=0),"",IF(J356=0,"ALL COVERED",IF(J356&gt;0,"OPEN LOADS","OVER BOOKED"))))</f>
        <v/>
      </c>
    </row>
    <row r="357" spans="1:11" ht="18" hidden="1" customHeight="1" x14ac:dyDescent="0.2">
      <c r="A357" s="13" t="str">
        <f>Projects!$A356</f>
        <v>1545-8</v>
      </c>
      <c r="B357" s="13" t="str">
        <f>VLOOKUP($A357,projectList[],2,0)</f>
        <v>CY - PALMETTO</v>
      </c>
      <c r="C357" s="13" t="str">
        <f>VLOOKUP($A357,projectList[],3,0)</f>
        <v>RUSKIN RMC</v>
      </c>
      <c r="D357" s="13" t="str">
        <f>VLOOKUP($A357,projectList[],4,0)</f>
        <v>#89 DOT Rock</v>
      </c>
      <c r="E357" s="40">
        <f>VLOOKUP($A357,projectList[],5,0)</f>
        <v>2.1</v>
      </c>
      <c r="F357" s="13" cm="1">
        <f t="array" aca="1" ref="F357" ca="1">INDEX(Projects!F:AJ,MATCH($A357,Projects!A:A,0),DAY(Generic!$B$1))</f>
        <v>0</v>
      </c>
      <c r="G357" s="13">
        <f ca="1">COUNTIF(Data!$J:$J,$A357)</f>
        <v>0</v>
      </c>
      <c r="H357" s="29"/>
      <c r="I357" s="13">
        <f ca="1">IF(AND(orders_table[[#This Row],[LOADS ON BOARD]]="",orders_table[[#This Row],[MANUAL OVERWRITE]]=""),"",SUM(orders_table[[#This Row],[LOADS ON BOARD]],orders_table[[#This Row],[MANUAL OVERWRITE]]))</f>
        <v>0</v>
      </c>
      <c r="J357" s="30" t="str">
        <f ca="1">IF(OR(A357="CC",A357="Down",A357="Vaca",A357="Off",A357="Park"),"",IF(AND(F357=0,I357=0),"",-I357+F357))</f>
        <v/>
      </c>
      <c r="K357" s="13" t="str">
        <f ca="1">IF(OR(A357="CC",A357="Down",A357="Vaca",A357="Off",A357="Park"),"",IF(AND(F357=0,I357=0),"",IF(J357=0,"ALL COVERED",IF(J357&gt;0,"OPEN LOADS","OVER BOOKED"))))</f>
        <v/>
      </c>
    </row>
    <row r="358" spans="1:11" ht="18" hidden="1" customHeight="1" x14ac:dyDescent="0.2">
      <c r="A358" s="13">
        <f>Projects!$A357</f>
        <v>10314</v>
      </c>
      <c r="B358" s="13" t="str">
        <f>VLOOKUP($A358,projectList[],2,0)</f>
        <v>VULCAN - FT MYERS</v>
      </c>
      <c r="C358" s="13" t="str">
        <f>VLOOKUP($A358,projectList[],3,0)</f>
        <v>RUSKIN RMC</v>
      </c>
      <c r="D358" s="13" t="str">
        <f>VLOOKUP($A358,projectList[],4,0)</f>
        <v>COMMERCIAL SCREENINGS</v>
      </c>
      <c r="E358" s="40">
        <f>VLOOKUP($A358,projectList[],5,0)</f>
        <v>17.5</v>
      </c>
      <c r="F358" s="13" cm="1">
        <f t="array" aca="1" ref="F358" ca="1">INDEX(Projects!F:AJ,MATCH($A358,Projects!A:A,0),DAY(Generic!$B$1))</f>
        <v>0</v>
      </c>
      <c r="G358" s="13">
        <f ca="1">COUNTIF(Data!$J:$J,$A358)</f>
        <v>0</v>
      </c>
      <c r="H358" s="29"/>
      <c r="I358" s="13">
        <f ca="1">IF(AND(orders_table[[#This Row],[LOADS ON BOARD]]="",orders_table[[#This Row],[MANUAL OVERWRITE]]=""),"",SUM(orders_table[[#This Row],[LOADS ON BOARD]],orders_table[[#This Row],[MANUAL OVERWRITE]]))</f>
        <v>0</v>
      </c>
      <c r="J358" s="30" t="str">
        <f ca="1">IF(OR(A358="CC",A358="Down",A358="Vaca",A358="Off",A358="Park"),"",IF(AND(F358=0,I358=0),"",-I358+F358))</f>
        <v/>
      </c>
      <c r="K358" s="13" t="str">
        <f ca="1">IF(OR(A358="CC",A358="Down",A358="Vaca",A358="Off",A358="Park"),"",IF(AND(F358=0,I358=0),"",IF(J358=0,"ALL COVERED",IF(J358&gt;0,"OPEN LOADS","OVER BOOKED"))))</f>
        <v/>
      </c>
    </row>
    <row r="359" spans="1:11" ht="18" hidden="1" customHeight="1" x14ac:dyDescent="0.2">
      <c r="A359" s="13">
        <f>Projects!$A358</f>
        <v>10339</v>
      </c>
      <c r="B359" s="13" t="str">
        <f>VLOOKUP($A359,projectList[],2,0)</f>
        <v>CORKSCREW MINE</v>
      </c>
      <c r="C359" s="13" t="str">
        <f>VLOOKUP($A359,projectList[],3,0)</f>
        <v>RUSKIN RMC</v>
      </c>
      <c r="D359" s="13" t="str">
        <f>VLOOKUP($A359,projectList[],4,0)</f>
        <v>COMMERCIAL SCREENINGS</v>
      </c>
      <c r="E359" s="40">
        <f>VLOOKUP($A359,projectList[],5,0)</f>
        <v>17.5</v>
      </c>
      <c r="F359" s="13" cm="1">
        <f t="array" aca="1" ref="F359" ca="1">INDEX(Projects!F:AJ,MATCH($A359,Projects!A:A,0),DAY(Generic!$B$1))</f>
        <v>0</v>
      </c>
      <c r="G359" s="13">
        <f ca="1">COUNTIF(Data!$J:$J,$A359)</f>
        <v>0</v>
      </c>
      <c r="H359" s="29"/>
      <c r="I359" s="13">
        <f ca="1">IF(AND(orders_table[[#This Row],[LOADS ON BOARD]]="",orders_table[[#This Row],[MANUAL OVERWRITE]]=""),"",SUM(orders_table[[#This Row],[LOADS ON BOARD]],orders_table[[#This Row],[MANUAL OVERWRITE]]))</f>
        <v>0</v>
      </c>
      <c r="J359" s="30" t="str">
        <f ca="1">IF(OR(A359="CC",A359="Down",A359="Vaca",A359="Off",A359="Park"),"",IF(AND(F359=0,I359=0),"",-I359+F359))</f>
        <v/>
      </c>
      <c r="K359" s="13" t="str">
        <f ca="1">IF(OR(A359="CC",A359="Down",A359="Vaca",A359="Off",A359="Park"),"",IF(AND(F359=0,I359=0),"",IF(J359=0,"ALL COVERED",IF(J359&gt;0,"OPEN LOADS","OVER BOOKED"))))</f>
        <v/>
      </c>
    </row>
    <row r="360" spans="1:11" ht="18" hidden="1" customHeight="1" x14ac:dyDescent="0.2">
      <c r="A360" s="13">
        <f>Projects!$A359</f>
        <v>10413</v>
      </c>
      <c r="B360" s="13" t="str">
        <f>VLOOKUP($A360,projectList[],2,0)</f>
        <v>VULCAN - TAMPA</v>
      </c>
      <c r="C360" s="13" t="str">
        <f>VLOOKUP($A360,projectList[],3,0)</f>
        <v>RUSKIN RMC</v>
      </c>
      <c r="D360" s="13" t="str">
        <f>VLOOKUP($A360,projectList[],4,0)</f>
        <v>COMMERCIAL SCREENINGS</v>
      </c>
      <c r="E360" s="40">
        <f>VLOOKUP($A360,projectList[],5,0)</f>
        <v>5</v>
      </c>
      <c r="F360" s="13" cm="1">
        <f t="array" aca="1" ref="F360" ca="1">INDEX(Projects!F:AJ,MATCH($A360,Projects!A:A,0),DAY(Generic!$B$1))</f>
        <v>0</v>
      </c>
      <c r="G360" s="13">
        <f ca="1">COUNTIF(Data!$J:$J,$A360)</f>
        <v>0</v>
      </c>
      <c r="H360" s="29"/>
      <c r="I360" s="13">
        <f ca="1">IF(AND(orders_table[[#This Row],[LOADS ON BOARD]]="",orders_table[[#This Row],[MANUAL OVERWRITE]]=""),"",SUM(orders_table[[#This Row],[LOADS ON BOARD]],orders_table[[#This Row],[MANUAL OVERWRITE]]))</f>
        <v>0</v>
      </c>
      <c r="J360" s="30" t="str">
        <f ca="1">IF(OR(A360="CC",A360="Down",A360="Vaca",A360="Off",A360="Park"),"",IF(AND(F360=0,I360=0),"",-I360+F360))</f>
        <v/>
      </c>
      <c r="K360" s="13" t="str">
        <f ca="1">IF(OR(A360="CC",A360="Down",A360="Vaca",A360="Off",A360="Park"),"",IF(AND(F360=0,I360=0),"",IF(J360=0,"ALL COVERED",IF(J360&gt;0,"OPEN LOADS","OVER BOOKED"))))</f>
        <v/>
      </c>
    </row>
    <row r="361" spans="1:11" ht="18" hidden="1" customHeight="1" x14ac:dyDescent="0.2">
      <c r="A361" s="13" t="str">
        <f>Projects!$A360</f>
        <v>10084-C</v>
      </c>
      <c r="B361" s="13" t="str">
        <f>VLOOKUP($A361,projectList[],2,0)</f>
        <v>INTERNAL</v>
      </c>
      <c r="C361" s="13" t="str">
        <f>VLOOKUP($A361,projectList[],3,0)</f>
        <v>RUSKIN RMC</v>
      </c>
      <c r="D361" s="13" t="str">
        <f>VLOOKUP($A361,projectList[],4,0)</f>
        <v>CONCRETE SAND</v>
      </c>
      <c r="E361" s="40">
        <f>VLOOKUP($A361,projectList[],5,0)</f>
        <v>8</v>
      </c>
      <c r="F361" s="13" cm="1">
        <f t="array" aca="1" ref="F361" ca="1">INDEX(Projects!F:AJ,MATCH($A361,Projects!A:A,0),DAY(Generic!$B$1))</f>
        <v>0</v>
      </c>
      <c r="G361" s="13">
        <f ca="1">COUNTIF(Data!$J:$J,$A361)</f>
        <v>0</v>
      </c>
      <c r="H361" s="29"/>
      <c r="I361" s="13">
        <f ca="1">IF(AND(orders_table[[#This Row],[LOADS ON BOARD]]="",orders_table[[#This Row],[MANUAL OVERWRITE]]=""),"",SUM(orders_table[[#This Row],[LOADS ON BOARD]],orders_table[[#This Row],[MANUAL OVERWRITE]]))</f>
        <v>0</v>
      </c>
      <c r="J361" s="30" t="str">
        <f ca="1">IF(OR(A361="CC",A361="Down",A361="Vaca",A361="Off",A361="Park"),"",IF(AND(F361=0,I361=0),"",-I361+F361))</f>
        <v/>
      </c>
      <c r="K361" s="13" t="str">
        <f ca="1">IF(OR(A361="CC",A361="Down",A361="Vaca",A361="Off",A361="Park"),"",IF(AND(F361=0,I361=0),"",IF(J361=0,"ALL COVERED",IF(J361&gt;0,"OPEN LOADS","OVER BOOKED"))))</f>
        <v/>
      </c>
    </row>
    <row r="362" spans="1:11" ht="18" hidden="1" customHeight="1" x14ac:dyDescent="0.2">
      <c r="A362" s="13">
        <f>Projects!$A361</f>
        <v>1555</v>
      </c>
      <c r="B362" s="13" t="str">
        <f>VLOOKUP($A362,projectList[],2,0)</f>
        <v>JAHNA - GREENBAY</v>
      </c>
      <c r="C362" s="13" t="str">
        <f>VLOOKUP($A362,projectList[],3,0)</f>
        <v xml:space="preserve"> </v>
      </c>
      <c r="D362" s="13" t="str">
        <f>VLOOKUP($A362,projectList[],4,0)</f>
        <v>CONCRETE SAND</v>
      </c>
      <c r="E362" s="40">
        <f>VLOOKUP($A362,projectList[],5,0)</f>
        <v>9</v>
      </c>
      <c r="F362" s="13" cm="1">
        <f t="array" aca="1" ref="F362" ca="1">INDEX(Projects!F:AJ,MATCH($A362,Projects!A:A,0),DAY(Generic!$B$1))</f>
        <v>0</v>
      </c>
      <c r="G362" s="13">
        <f ca="1">COUNTIF(Data!$J:$J,$A362)</f>
        <v>0</v>
      </c>
      <c r="H362" s="29"/>
      <c r="I362" s="13">
        <f ca="1">IF(AND(orders_table[[#This Row],[LOADS ON BOARD]]="",orders_table[[#This Row],[MANUAL OVERWRITE]]=""),"",SUM(orders_table[[#This Row],[LOADS ON BOARD]],orders_table[[#This Row],[MANUAL OVERWRITE]]))</f>
        <v>0</v>
      </c>
      <c r="J362" s="30" t="str">
        <f ca="1">IF(OR(A362="CC",A362="Down",A362="Vaca",A362="Off",A362="Park"),"",IF(AND(F362=0,I362=0),"",-I362+F362))</f>
        <v/>
      </c>
      <c r="K362" s="13" t="str">
        <f ca="1">IF(OR(A362="CC",A362="Down",A362="Vaca",A362="Off",A362="Park"),"",IF(AND(F362=0,I362=0),"",IF(J362=0,"ALL COVERED",IF(J362&gt;0,"OPEN LOADS","OVER BOOKED"))))</f>
        <v/>
      </c>
    </row>
    <row r="363" spans="1:11" ht="18" hidden="1" customHeight="1" x14ac:dyDescent="0.2">
      <c r="A363" s="13">
        <f>Projects!$A362</f>
        <v>10411</v>
      </c>
      <c r="B363" s="13" t="str">
        <f>VLOOKUP($A363,projectList[],2,0)</f>
        <v>JAHNA - HAINES CITY</v>
      </c>
      <c r="C363" s="13" t="str">
        <f>VLOOKUP($A363,projectList[],3,0)</f>
        <v>RUSKIN RMC</v>
      </c>
      <c r="D363" s="13" t="str">
        <f>VLOOKUP($A363,projectList[],4,0)</f>
        <v>CONCRETE SAND</v>
      </c>
      <c r="E363" s="40">
        <f>VLOOKUP($A363,projectList[],5,0)</f>
        <v>13.5</v>
      </c>
      <c r="F363" s="13" cm="1">
        <f t="array" aca="1" ref="F363" ca="1">INDEX(Projects!F:AJ,MATCH($A363,Projects!A:A,0),DAY(Generic!$B$1))</f>
        <v>0</v>
      </c>
      <c r="G363" s="13">
        <f ca="1">COUNTIF(Data!$J:$J,$A363)</f>
        <v>0</v>
      </c>
      <c r="H363" s="29"/>
      <c r="I363" s="13">
        <f ca="1">IF(AND(orders_table[[#This Row],[LOADS ON BOARD]]="",orders_table[[#This Row],[MANUAL OVERWRITE]]=""),"",SUM(orders_table[[#This Row],[LOADS ON BOARD]],orders_table[[#This Row],[MANUAL OVERWRITE]]))</f>
        <v>0</v>
      </c>
      <c r="J363" s="30" t="str">
        <f ca="1">IF(OR(A363="CC",A363="Down",A363="Vaca",A363="Off",A363="Park"),"",IF(AND(F363=0,I363=0),"",-I363+F363))</f>
        <v/>
      </c>
      <c r="K363" s="13" t="str">
        <f ca="1">IF(OR(A363="CC",A363="Down",A363="Vaca",A363="Off",A363="Park"),"",IF(AND(F363=0,I363=0),"",IF(J363=0,"ALL COVERED",IF(J363&gt;0,"OPEN LOADS","OVER BOOKED"))))</f>
        <v/>
      </c>
    </row>
    <row r="364" spans="1:11" ht="18" hidden="1" customHeight="1" x14ac:dyDescent="0.2">
      <c r="A364" s="13">
        <f>Projects!$A363</f>
        <v>10357</v>
      </c>
      <c r="B364" s="13" t="str">
        <f>VLOOKUP($A364,projectList[],2,0)</f>
        <v>JAHNA - INDEPENDENT</v>
      </c>
      <c r="C364" s="13" t="str">
        <f>VLOOKUP($A364,projectList[],3,0)</f>
        <v>RUSKIN RMC</v>
      </c>
      <c r="D364" s="13" t="str">
        <f>VLOOKUP($A364,projectList[],4,0)</f>
        <v>CONCRETE SAND</v>
      </c>
      <c r="E364" s="40">
        <f>VLOOKUP($A364,projectList[],5,0)</f>
        <v>13</v>
      </c>
      <c r="F364" s="13" cm="1">
        <f t="array" aca="1" ref="F364" ca="1">INDEX(Projects!F:AJ,MATCH($A364,Projects!A:A,0),DAY(Generic!$B$1))</f>
        <v>0</v>
      </c>
      <c r="G364" s="13">
        <f ca="1">COUNTIF(Data!$J:$J,$A364)</f>
        <v>0</v>
      </c>
      <c r="H364" s="29"/>
      <c r="I364" s="13">
        <f ca="1">IF(AND(orders_table[[#This Row],[LOADS ON BOARD]]="",orders_table[[#This Row],[MANUAL OVERWRITE]]=""),"",SUM(orders_table[[#This Row],[LOADS ON BOARD]],orders_table[[#This Row],[MANUAL OVERWRITE]]))</f>
        <v>0</v>
      </c>
      <c r="J364" s="30" t="str">
        <f ca="1">IF(OR(A364="CC",A364="Down",A364="Vaca",A364="Off",A364="Park"),"",IF(AND(F364=0,I364=0),"",-I364+F364))</f>
        <v/>
      </c>
      <c r="K364" s="13" t="str">
        <f ca="1">IF(OR(A364="CC",A364="Down",A364="Vaca",A364="Off",A364="Park"),"",IF(AND(F364=0,I364=0),"",IF(J364=0,"ALL COVERED",IF(J364&gt;0,"OPEN LOADS","OVER BOOKED"))))</f>
        <v/>
      </c>
    </row>
    <row r="365" spans="1:11" ht="18" hidden="1" customHeight="1" x14ac:dyDescent="0.2">
      <c r="A365" s="13">
        <f>Projects!$A364</f>
        <v>10050</v>
      </c>
      <c r="B365" s="13" t="str">
        <f>VLOOKUP($A365,projectList[],2,0)</f>
        <v>CEMEX - GATOR</v>
      </c>
      <c r="C365" s="13" t="str">
        <f>VLOOKUP($A365,projectList[],3,0)</f>
        <v>RUSKIN RMC</v>
      </c>
      <c r="D365" s="13" t="str">
        <f>VLOOKUP($A365,projectList[],4,0)</f>
        <v>DOT Silica Sand</v>
      </c>
      <c r="E365" s="40">
        <f>VLOOKUP($A365,projectList[],5,0)</f>
        <v>8.85</v>
      </c>
      <c r="F365" s="13" cm="1">
        <f t="array" aca="1" ref="F365" ca="1">INDEX(Projects!F:AJ,MATCH($A365,Projects!A:A,0),DAY(Generic!$B$1))</f>
        <v>0</v>
      </c>
      <c r="G365" s="13">
        <f ca="1">COUNTIF(Data!$J:$J,$A365)</f>
        <v>0</v>
      </c>
      <c r="H365" s="29"/>
      <c r="I365" s="13">
        <f ca="1">IF(AND(orders_table[[#This Row],[LOADS ON BOARD]]="",orders_table[[#This Row],[MANUAL OVERWRITE]]=""),"",SUM(orders_table[[#This Row],[LOADS ON BOARD]],orders_table[[#This Row],[MANUAL OVERWRITE]]))</f>
        <v>0</v>
      </c>
      <c r="J365" s="30" t="str">
        <f ca="1">IF(OR(A365="CC",A365="Down",A365="Vaca",A365="Off",A365="Park"),"",IF(AND(F365=0,I365=0),"",-I365+F365))</f>
        <v/>
      </c>
      <c r="K365" s="13" t="str">
        <f ca="1">IF(OR(A365="CC",A365="Down",A365="Vaca",A365="Off",A365="Park"),"",IF(AND(F365=0,I365=0),"",IF(J365=0,"ALL COVERED",IF(J365&gt;0,"OPEN LOADS","OVER BOOKED"))))</f>
        <v/>
      </c>
    </row>
    <row r="366" spans="1:11" ht="18" hidden="1" customHeight="1" x14ac:dyDescent="0.2">
      <c r="A366" s="13" t="str">
        <f>Projects!$A365</f>
        <v>10084-D</v>
      </c>
      <c r="B366" s="13" t="str">
        <f>VLOOKUP($A366,projectList[],2,0)</f>
        <v>CEMEX - LAKE WALES</v>
      </c>
      <c r="C366" s="13" t="str">
        <f>VLOOKUP($A366,projectList[],3,0)</f>
        <v>RUSKIN RMC</v>
      </c>
      <c r="D366" s="13" t="str">
        <f>VLOOKUP($A366,projectList[],4,0)</f>
        <v>DOT SILICA SAND</v>
      </c>
      <c r="E366" s="40">
        <f>VLOOKUP($A366,projectList[],5,0)</f>
        <v>8</v>
      </c>
      <c r="F366" s="13" cm="1">
        <f t="array" aca="1" ref="F366" ca="1">INDEX(Projects!F:AJ,MATCH($A366,Projects!A:A,0),DAY(Generic!$B$1))</f>
        <v>0</v>
      </c>
      <c r="G366" s="13">
        <f ca="1">COUNTIF(Data!$J:$J,$A366)</f>
        <v>0</v>
      </c>
      <c r="H366" s="29"/>
      <c r="I366" s="13">
        <f ca="1">IF(AND(orders_table[[#This Row],[LOADS ON BOARD]]="",orders_table[[#This Row],[MANUAL OVERWRITE]]=""),"",SUM(orders_table[[#This Row],[LOADS ON BOARD]],orders_table[[#This Row],[MANUAL OVERWRITE]]))</f>
        <v>0</v>
      </c>
      <c r="J366" s="30" t="str">
        <f ca="1">IF(OR(A366="CC",A366="Down",A366="Vaca",A366="Off",A366="Park"),"",IF(AND(F366=0,I366=0),"",-I366+F366))</f>
        <v/>
      </c>
      <c r="K366" s="13" t="str">
        <f ca="1">IF(OR(A366="CC",A366="Down",A366="Vaca",A366="Off",A366="Park"),"",IF(AND(F366=0,I366=0),"",IF(J366=0,"ALL COVERED",IF(J366&gt;0,"OPEN LOADS","OVER BOOKED"))))</f>
        <v/>
      </c>
    </row>
    <row r="367" spans="1:11" ht="18" customHeight="1" x14ac:dyDescent="0.2">
      <c r="A367" s="13">
        <f>Projects!$A366</f>
        <v>9952</v>
      </c>
      <c r="B367" s="13" t="str">
        <f>VLOOKUP($A367,projectList[],2,0)</f>
        <v>EDGEWATER TERMINAL</v>
      </c>
      <c r="C367" s="13" t="str">
        <f>VLOOKUP($A367,projectList[],3,0)</f>
        <v>SEMINOLE PRECAST</v>
      </c>
      <c r="D367" s="13" t="str">
        <f>VLOOKUP($A367,projectList[],4,0)</f>
        <v>#67 DOT ROCK</v>
      </c>
      <c r="E367" s="40">
        <f>VLOOKUP($A367,projectList[],5,0)</f>
        <v>6.35</v>
      </c>
      <c r="F367" s="13" cm="1">
        <f t="array" aca="1" ref="F367" ca="1">INDEX(Projects!F:AJ,MATCH($A367,Projects!A:A,0),DAY(Generic!$B$1))</f>
        <v>2</v>
      </c>
      <c r="G367" s="13">
        <f ca="1">COUNTIF(Data!$J:$J,$A367)</f>
        <v>0</v>
      </c>
      <c r="H367" s="29"/>
      <c r="I367" s="13">
        <f ca="1">IF(AND(orders_table[[#This Row],[LOADS ON BOARD]]="",orders_table[[#This Row],[MANUAL OVERWRITE]]=""),"",SUM(orders_table[[#This Row],[LOADS ON BOARD]],orders_table[[#This Row],[MANUAL OVERWRITE]]))</f>
        <v>0</v>
      </c>
      <c r="J367" s="30">
        <f ca="1">IF(OR(A367="CC",A367="Down",A367="Vaca",A367="Off",A367="Park"),"",IF(AND(F367=0,I367=0),"",-I367+F367))</f>
        <v>2</v>
      </c>
      <c r="K367" s="13" t="str">
        <f ca="1">IF(OR(A367="CC",A367="Down",A367="Vaca",A367="Off",A367="Park"),"",IF(AND(F367=0,I367=0),"",IF(J367=0,"ALL COVERED",IF(J367&gt;0,"OPEN LOADS","OVER BOOKED"))))</f>
        <v>OPEN LOADS</v>
      </c>
    </row>
    <row r="368" spans="1:11" ht="18" hidden="1" customHeight="1" x14ac:dyDescent="0.2">
      <c r="A368" s="13">
        <f>Projects!$A367</f>
        <v>1249</v>
      </c>
      <c r="B368" s="13" t="str">
        <f>VLOOKUP($A368,projectList[],2,0)</f>
        <v>MELBOURNE TERMINAL</v>
      </c>
      <c r="C368" s="13" t="str">
        <f>VLOOKUP($A368,projectList[],3,0)</f>
        <v>SEMINOLE PRECAST</v>
      </c>
      <c r="D368" s="13" t="str">
        <f>VLOOKUP($A368,projectList[],4,0)</f>
        <v>1/4' ROCK</v>
      </c>
      <c r="E368" s="40">
        <f>VLOOKUP($A368,projectList[],5,0)</f>
        <v>7.5</v>
      </c>
      <c r="F368" s="13" cm="1">
        <f t="array" aca="1" ref="F368" ca="1">INDEX(Projects!F:AJ,MATCH($A368,Projects!A:A,0),DAY(Generic!$B$1))</f>
        <v>0</v>
      </c>
      <c r="G368" s="13">
        <f ca="1">COUNTIF(Data!$J:$J,$A368)</f>
        <v>0</v>
      </c>
      <c r="H368" s="29"/>
      <c r="I368" s="13">
        <f ca="1">IF(AND(orders_table[[#This Row],[LOADS ON BOARD]]="",orders_table[[#This Row],[MANUAL OVERWRITE]]=""),"",SUM(orders_table[[#This Row],[LOADS ON BOARD]],orders_table[[#This Row],[MANUAL OVERWRITE]]))</f>
        <v>0</v>
      </c>
      <c r="J368" s="30" t="str">
        <f ca="1">IF(OR(A368="CC",A368="Down",A368="Vaca",A368="Off",A368="Park"),"",IF(AND(F368=0,I368=0),"",-I368+F368))</f>
        <v/>
      </c>
      <c r="K368" s="13" t="str">
        <f ca="1">IF(OR(A368="CC",A368="Down",A368="Vaca",A368="Off",A368="Park"),"",IF(AND(F368=0,I368=0),"",IF(J368=0,"ALL COVERED",IF(J368&gt;0,"OPEN LOADS","OVER BOOKED"))))</f>
        <v/>
      </c>
    </row>
    <row r="369" spans="1:11" ht="18" hidden="1" customHeight="1" x14ac:dyDescent="0.2">
      <c r="A369" s="13">
        <f>Projects!$A368</f>
        <v>1258</v>
      </c>
      <c r="B369" s="13" t="str">
        <f>VLOOKUP($A369,projectList[],2,0)</f>
        <v>MELBOURNE TERMINAL</v>
      </c>
      <c r="C369" s="13" t="str">
        <f>VLOOKUP($A369,projectList[],3,0)</f>
        <v>SEMINOLE PRECAST</v>
      </c>
      <c r="D369" s="13" t="str">
        <f>VLOOKUP($A369,projectList[],4,0)</f>
        <v>1/4' ROCK</v>
      </c>
      <c r="E369" s="40">
        <f>VLOOKUP($A369,projectList[],5,0)</f>
        <v>7.5</v>
      </c>
      <c r="F369" s="13" cm="1">
        <f t="array" aca="1" ref="F369" ca="1">INDEX(Projects!F:AJ,MATCH($A369,Projects!A:A,0),DAY(Generic!$B$1))</f>
        <v>0</v>
      </c>
      <c r="G369" s="13">
        <f ca="1">COUNTIF(Data!$J:$J,$A369)</f>
        <v>0</v>
      </c>
      <c r="H369" s="29"/>
      <c r="I369" s="13">
        <f ca="1">IF(AND(orders_table[[#This Row],[LOADS ON BOARD]]="",orders_table[[#This Row],[MANUAL OVERWRITE]]=""),"",SUM(orders_table[[#This Row],[LOADS ON BOARD]],orders_table[[#This Row],[MANUAL OVERWRITE]]))</f>
        <v>0</v>
      </c>
      <c r="J369" s="30" t="str">
        <f ca="1">IF(OR(A369="CC",A369="Down",A369="Vaca",A369="Off",A369="Park"),"",IF(AND(F369=0,I369=0),"",-I369+F369))</f>
        <v/>
      </c>
      <c r="K369" s="13" t="str">
        <f ca="1">IF(OR(A369="CC",A369="Down",A369="Vaca",A369="Off",A369="Park"),"",IF(AND(F369=0,I369=0),"",IF(J369=0,"ALL COVERED",IF(J369&gt;0,"OPEN LOADS","OVER BOOKED"))))</f>
        <v/>
      </c>
    </row>
    <row r="370" spans="1:11" ht="18" hidden="1" customHeight="1" x14ac:dyDescent="0.2">
      <c r="A370" s="13">
        <f>Projects!$A369</f>
        <v>1220</v>
      </c>
      <c r="B370" s="13" t="str">
        <f>VLOOKUP($A370,projectList[],2,0)</f>
        <v>VULCAN - WEIRSDALE</v>
      </c>
      <c r="C370" s="13" t="str">
        <f>VLOOKUP($A370,projectList[],3,0)</f>
        <v>SEMINOLE PRECAST</v>
      </c>
      <c r="D370" s="13" t="str">
        <f>VLOOKUP($A370,projectList[],4,0)</f>
        <v>DOT SILICA SAND</v>
      </c>
      <c r="E370" s="40">
        <f>VLOOKUP($A370,projectList[],5,0)</f>
        <v>5.08</v>
      </c>
      <c r="F370" s="13" cm="1">
        <f t="array" aca="1" ref="F370" ca="1">INDEX(Projects!F:AJ,MATCH($A370,Projects!A:A,0),DAY(Generic!$B$1))</f>
        <v>0</v>
      </c>
      <c r="G370" s="13">
        <f ca="1">COUNTIF(Data!$J:$J,$A370)</f>
        <v>0</v>
      </c>
      <c r="H370" s="29"/>
      <c r="I370" s="13">
        <f ca="1">IF(AND(orders_table[[#This Row],[LOADS ON BOARD]]="",orders_table[[#This Row],[MANUAL OVERWRITE]]=""),"",SUM(orders_table[[#This Row],[LOADS ON BOARD]],orders_table[[#This Row],[MANUAL OVERWRITE]]))</f>
        <v>0</v>
      </c>
      <c r="J370" s="30" t="str">
        <f ca="1">IF(OR(A370="CC",A370="Down",A370="Vaca",A370="Off",A370="Park"),"",IF(AND(F370=0,I370=0),"",-I370+F370))</f>
        <v/>
      </c>
      <c r="K370" s="13" t="str">
        <f ca="1">IF(OR(A370="CC",A370="Down",A370="Vaca",A370="Off",A370="Park"),"",IF(AND(F370=0,I370=0),"",IF(J370=0,"ALL COVERED",IF(J370&gt;0,"OPEN LOADS","OVER BOOKED"))))</f>
        <v/>
      </c>
    </row>
    <row r="371" spans="1:11" ht="18" hidden="1" customHeight="1" x14ac:dyDescent="0.2">
      <c r="A371" s="13">
        <f>Projects!$A370</f>
        <v>9960</v>
      </c>
      <c r="B371" s="13" t="str">
        <f>VLOOKUP($A371,projectList[],2,0)</f>
        <v>VULCAN - WEIRSDALE</v>
      </c>
      <c r="C371" s="13" t="str">
        <f>VLOOKUP($A371,projectList[],3,0)</f>
        <v>SEMINOLE PRECAST</v>
      </c>
      <c r="D371" s="13" t="str">
        <f>VLOOKUP($A371,projectList[],4,0)</f>
        <v>DOT SILICA SAND</v>
      </c>
      <c r="E371" s="40">
        <f>VLOOKUP($A371,projectList[],5,0)</f>
        <v>5.08</v>
      </c>
      <c r="F371" s="13" cm="1">
        <f t="array" aca="1" ref="F371" ca="1">INDEX(Projects!F:AJ,MATCH($A371,Projects!A:A,0),DAY(Generic!$B$1))</f>
        <v>0</v>
      </c>
      <c r="G371" s="13">
        <f ca="1">COUNTIF(Data!$J:$J,$A371)</f>
        <v>0</v>
      </c>
      <c r="H371" s="29"/>
      <c r="I371" s="13">
        <f ca="1">IF(AND(orders_table[[#This Row],[LOADS ON BOARD]]="",orders_table[[#This Row],[MANUAL OVERWRITE]]=""),"",SUM(orders_table[[#This Row],[LOADS ON BOARD]],orders_table[[#This Row],[MANUAL OVERWRITE]]))</f>
        <v>0</v>
      </c>
      <c r="J371" s="30" t="str">
        <f ca="1">IF(OR(A371="CC",A371="Down",A371="Vaca",A371="Off",A371="Park"),"",IF(AND(F371=0,I371=0),"",-I371+F371))</f>
        <v/>
      </c>
      <c r="K371" s="13" t="str">
        <f ca="1">IF(OR(A371="CC",A371="Down",A371="Vaca",A371="Off",A371="Park"),"",IF(AND(F371=0,I371=0),"",IF(J371=0,"ALL COVERED",IF(J371&gt;0,"OPEN LOADS","OVER BOOKED"))))</f>
        <v/>
      </c>
    </row>
    <row r="372" spans="1:11" ht="18" customHeight="1" x14ac:dyDescent="0.2">
      <c r="A372" s="13">
        <f>Projects!$A371</f>
        <v>10237</v>
      </c>
      <c r="B372" s="13" t="str">
        <f>VLOOKUP($A372,projectList[],2,0)</f>
        <v>JAHNA - GREENBAY</v>
      </c>
      <c r="C372" s="13" t="str">
        <f>VLOOKUP($A372,projectList[],3,0)</f>
        <v>SEMINOLE PRECAST</v>
      </c>
      <c r="D372" s="13" t="str">
        <f>VLOOKUP($A372,projectList[],4,0)</f>
        <v>DOT SILICA SAND</v>
      </c>
      <c r="E372" s="40">
        <f>VLOOKUP($A372,projectList[],5,0)</f>
        <v>9.5</v>
      </c>
      <c r="F372" s="13" cm="1">
        <f t="array" aca="1" ref="F372" ca="1">INDEX(Projects!F:AJ,MATCH($A372,Projects!A:A,0),DAY(Generic!$B$1))</f>
        <v>2</v>
      </c>
      <c r="G372" s="13">
        <f ca="1">COUNTIF(Data!$J:$J,$A372)</f>
        <v>0</v>
      </c>
      <c r="H372" s="29"/>
      <c r="I372" s="13">
        <f ca="1">IF(AND(orders_table[[#This Row],[LOADS ON BOARD]]="",orders_table[[#This Row],[MANUAL OVERWRITE]]=""),"",SUM(orders_table[[#This Row],[LOADS ON BOARD]],orders_table[[#This Row],[MANUAL OVERWRITE]]))</f>
        <v>0</v>
      </c>
      <c r="J372" s="30">
        <f ca="1">IF(OR(A372="CC",A372="Down",A372="Vaca",A372="Off",A372="Park"),"",IF(AND(F372=0,I372=0),"",-I372+F372))</f>
        <v>2</v>
      </c>
      <c r="K372" s="13" t="str">
        <f ca="1">IF(OR(A372="CC",A372="Down",A372="Vaca",A372="Off",A372="Park"),"",IF(AND(F372=0,I372=0),"",IF(J372=0,"ALL COVERED",IF(J372&gt;0,"OPEN LOADS","OVER BOOKED"))))</f>
        <v>OPEN LOADS</v>
      </c>
    </row>
    <row r="373" spans="1:11" ht="18" hidden="1" customHeight="1" x14ac:dyDescent="0.2">
      <c r="A373" s="13">
        <f>Projects!$A372</f>
        <v>10238</v>
      </c>
      <c r="B373" s="13" t="str">
        <f>VLOOKUP($A373,projectList[],2,0)</f>
        <v>VULCAN - ASTATULA</v>
      </c>
      <c r="C373" s="13" t="str">
        <f>VLOOKUP($A373,projectList[],3,0)</f>
        <v>SEMINOLE PRECAST</v>
      </c>
      <c r="D373" s="13" t="str">
        <f>VLOOKUP($A373,projectList[],4,0)</f>
        <v>DOT SILICA SAND</v>
      </c>
      <c r="E373" s="40">
        <f>VLOOKUP($A373,projectList[],5,0)</f>
        <v>5.08</v>
      </c>
      <c r="F373" s="13" cm="1">
        <f t="array" aca="1" ref="F373" ca="1">INDEX(Projects!F:AJ,MATCH($A373,Projects!A:A,0),DAY(Generic!$B$1))</f>
        <v>0</v>
      </c>
      <c r="G373" s="13">
        <f ca="1">COUNTIF(Data!$J:$J,$A373)</f>
        <v>0</v>
      </c>
      <c r="H373" s="29"/>
      <c r="I373" s="13">
        <f ca="1">IF(AND(orders_table[[#This Row],[LOADS ON BOARD]]="",orders_table[[#This Row],[MANUAL OVERWRITE]]=""),"",SUM(orders_table[[#This Row],[LOADS ON BOARD]],orders_table[[#This Row],[MANUAL OVERWRITE]]))</f>
        <v>0</v>
      </c>
      <c r="J373" s="30" t="str">
        <f t="shared" ref="J353:J416" ca="1" si="12">IF(OR(A373="CC",A373="Down",A373="Vaca",A373="Off",A373="Park"),"",IF(AND(F373=0,I373=0),"",-I373+F373))</f>
        <v/>
      </c>
      <c r="K373" s="13" t="str">
        <f t="shared" ref="K353:K416" ca="1" si="13">IF(OR(A373="CC",A373="Down",A373="Vaca",A373="Off",A373="Park"),"",IF(AND(F373=0,I373=0),"",IF(J373=0,"ALL COVERED",IF(J373&gt;0,"OPEN LOADS","OVER BOOKED"))))</f>
        <v/>
      </c>
    </row>
    <row r="374" spans="1:11" ht="18" hidden="1" customHeight="1" x14ac:dyDescent="0.2">
      <c r="A374" s="13">
        <f>Projects!$A373</f>
        <v>10277</v>
      </c>
      <c r="B374" s="13" t="str">
        <f>VLOOKUP($A374,projectList[],2,0)</f>
        <v>JAHNA - GREENBAY</v>
      </c>
      <c r="C374" s="13" t="str">
        <f>VLOOKUP($A374,projectList[],3,0)</f>
        <v>SEVEN SEAS POOL CONSTRUCTIONS</v>
      </c>
      <c r="D374" s="13" t="str">
        <f>VLOOKUP($A374,projectList[],4,0)</f>
        <v>MASON SAND</v>
      </c>
      <c r="E374" s="40">
        <f>VLOOKUP($A374,projectList[],5,0)</f>
        <v>11</v>
      </c>
      <c r="F374" s="13" cm="1">
        <f t="array" aca="1" ref="F374" ca="1">INDEX(Projects!F:AJ,MATCH($A374,Projects!A:A,0),DAY(Generic!$B$1))</f>
        <v>0</v>
      </c>
      <c r="G374" s="13">
        <f ca="1">COUNTIF(Data!$J:$J,$A374)</f>
        <v>0</v>
      </c>
      <c r="H374" s="29"/>
      <c r="I374" s="13">
        <f ca="1">IF(AND(orders_table[[#This Row],[LOADS ON BOARD]]="",orders_table[[#This Row],[MANUAL OVERWRITE]]=""),"",SUM(orders_table[[#This Row],[LOADS ON BOARD]],orders_table[[#This Row],[MANUAL OVERWRITE]]))</f>
        <v>0</v>
      </c>
      <c r="J374" s="30" t="str">
        <f t="shared" ca="1" si="12"/>
        <v/>
      </c>
      <c r="K374" s="13" t="str">
        <f t="shared" ca="1" si="13"/>
        <v/>
      </c>
    </row>
    <row r="375" spans="1:11" ht="18" hidden="1" customHeight="1" x14ac:dyDescent="0.2">
      <c r="A375" s="13">
        <f>Projects!$A374</f>
        <v>10275</v>
      </c>
      <c r="B375" s="13" t="str">
        <f>VLOOKUP($A375,projectList[],2,0)</f>
        <v>CENTER SAND</v>
      </c>
      <c r="C375" s="13" t="str">
        <f>VLOOKUP($A375,projectList[],3,0)</f>
        <v>SEVEN SEAS POOL CONSTRUCTIONS</v>
      </c>
      <c r="D375" s="13" t="str">
        <f>VLOOKUP($A375,projectList[],4,0)</f>
        <v>STUCCO SAND</v>
      </c>
      <c r="E375" s="40">
        <f>VLOOKUP($A375,projectList[],5,0)</f>
        <v>9</v>
      </c>
      <c r="F375" s="13" cm="1">
        <f t="array" aca="1" ref="F375" ca="1">INDEX(Projects!F:AJ,MATCH($A375,Projects!A:A,0),DAY(Generic!$B$1))</f>
        <v>0</v>
      </c>
      <c r="G375" s="13">
        <f ca="1">COUNTIF(Data!$J:$J,$A375)</f>
        <v>0</v>
      </c>
      <c r="H375" s="29"/>
      <c r="I375" s="13">
        <f ca="1">IF(AND(orders_table[[#This Row],[LOADS ON BOARD]]="",orders_table[[#This Row],[MANUAL OVERWRITE]]=""),"",SUM(orders_table[[#This Row],[LOADS ON BOARD]],orders_table[[#This Row],[MANUAL OVERWRITE]]))</f>
        <v>0</v>
      </c>
      <c r="J375" s="30" t="str">
        <f t="shared" ca="1" si="12"/>
        <v/>
      </c>
      <c r="K375" s="13" t="str">
        <f t="shared" ca="1" si="13"/>
        <v/>
      </c>
    </row>
    <row r="376" spans="1:11" ht="18" hidden="1" customHeight="1" x14ac:dyDescent="0.2">
      <c r="A376" s="13">
        <f>Projects!$A375</f>
        <v>10155</v>
      </c>
      <c r="B376" s="13" t="str">
        <f>VLOOKUP($A376,projectList[],2,0)</f>
        <v>JAHNA - CGA</v>
      </c>
      <c r="C376" s="13" t="str">
        <f>VLOOKUP($A376,projectList[],3,0)</f>
        <v>SOD DEPOT</v>
      </c>
      <c r="D376" s="13" t="str">
        <f>VLOOKUP($A376,projectList[],4,0)</f>
        <v>CONCRETE SAND</v>
      </c>
      <c r="E376" s="40">
        <f>VLOOKUP($A376,projectList[],5,0)</f>
        <v>12</v>
      </c>
      <c r="F376" s="13" cm="1">
        <f t="array" aca="1" ref="F376" ca="1">INDEX(Projects!F:AJ,MATCH($A376,Projects!A:A,0),DAY(Generic!$B$1))</f>
        <v>0</v>
      </c>
      <c r="G376" s="13">
        <f ca="1">COUNTIF(Data!$J:$J,$A376)</f>
        <v>0</v>
      </c>
      <c r="H376" s="29"/>
      <c r="I376" s="13">
        <f ca="1">IF(AND(orders_table[[#This Row],[LOADS ON BOARD]]="",orders_table[[#This Row],[MANUAL OVERWRITE]]=""),"",SUM(orders_table[[#This Row],[LOADS ON BOARD]],orders_table[[#This Row],[MANUAL OVERWRITE]]))</f>
        <v>0</v>
      </c>
      <c r="J376" s="30" t="str">
        <f t="shared" ca="1" si="12"/>
        <v/>
      </c>
      <c r="K376" s="13" t="str">
        <f t="shared" ca="1" si="13"/>
        <v/>
      </c>
    </row>
    <row r="377" spans="1:11" ht="18" hidden="1" customHeight="1" x14ac:dyDescent="0.2">
      <c r="A377" s="13">
        <f>Projects!$A376</f>
        <v>10157</v>
      </c>
      <c r="B377" s="13" t="str">
        <f>VLOOKUP($A377,projectList[],2,0)</f>
        <v>JAHNA - GREENBAY</v>
      </c>
      <c r="C377" s="13" t="str">
        <f>VLOOKUP($A377,projectList[],3,0)</f>
        <v>SOD DEPOT</v>
      </c>
      <c r="D377" s="13" t="str">
        <f>VLOOKUP($A377,projectList[],4,0)</f>
        <v>CONCRETE SAND</v>
      </c>
      <c r="E377" s="40">
        <f>VLOOKUP($A377,projectList[],5,0)</f>
        <v>12</v>
      </c>
      <c r="F377" s="13" cm="1">
        <f t="array" aca="1" ref="F377" ca="1">INDEX(Projects!F:AJ,MATCH($A377,Projects!A:A,0),DAY(Generic!$B$1))</f>
        <v>0</v>
      </c>
      <c r="G377" s="13">
        <f ca="1">COUNTIF(Data!$J:$J,$A377)</f>
        <v>0</v>
      </c>
      <c r="H377" s="29"/>
      <c r="I377" s="13">
        <f ca="1">IF(AND(orders_table[[#This Row],[LOADS ON BOARD]]="",orders_table[[#This Row],[MANUAL OVERWRITE]]=""),"",SUM(orders_table[[#This Row],[LOADS ON BOARD]],orders_table[[#This Row],[MANUAL OVERWRITE]]))</f>
        <v>0</v>
      </c>
      <c r="J377" s="30" t="str">
        <f t="shared" ca="1" si="12"/>
        <v/>
      </c>
      <c r="K377" s="13" t="str">
        <f t="shared" ca="1" si="13"/>
        <v/>
      </c>
    </row>
    <row r="378" spans="1:11" ht="18" hidden="1" customHeight="1" x14ac:dyDescent="0.2">
      <c r="A378" s="13">
        <f>Projects!$A377</f>
        <v>8989</v>
      </c>
      <c r="B378" s="13" t="str">
        <f>VLOOKUP($A378,projectList[],2,0)</f>
        <v>MELBOURNE TERMINAL</v>
      </c>
      <c r="C378" s="13" t="str">
        <f>VLOOKUP($A378,projectList[],3,0)</f>
        <v>SOD DEPOT - (MINI)</v>
      </c>
      <c r="D378" s="13" t="str">
        <f>VLOOKUP($A378,projectList[],4,0)</f>
        <v>#57 DOT ROCK</v>
      </c>
      <c r="E378" s="40">
        <f>VLOOKUP($A378,projectList[],5,0)</f>
        <v>5</v>
      </c>
      <c r="F378" s="13" cm="1">
        <f t="array" aca="1" ref="F378" ca="1">INDEX(Projects!F:AJ,MATCH($A378,Projects!A:A,0),DAY(Generic!$B$1))</f>
        <v>0</v>
      </c>
      <c r="G378" s="13">
        <f ca="1">COUNTIF(Data!$J:$J,$A378)</f>
        <v>0</v>
      </c>
      <c r="H378" s="29"/>
      <c r="I378" s="13">
        <f ca="1">IF(AND(orders_table[[#This Row],[LOADS ON BOARD]]="",orders_table[[#This Row],[MANUAL OVERWRITE]]=""),"",SUM(orders_table[[#This Row],[LOADS ON BOARD]],orders_table[[#This Row],[MANUAL OVERWRITE]]))</f>
        <v>0</v>
      </c>
      <c r="J378" s="30" t="str">
        <f t="shared" ca="1" si="12"/>
        <v/>
      </c>
      <c r="K378" s="13" t="str">
        <f t="shared" ca="1" si="13"/>
        <v/>
      </c>
    </row>
    <row r="379" spans="1:11" ht="18" hidden="1" customHeight="1" x14ac:dyDescent="0.2">
      <c r="A379" s="13">
        <f>Projects!$A378</f>
        <v>8829</v>
      </c>
      <c r="B379" s="13" t="str">
        <f>VLOOKUP($A379,projectList[],2,0)</f>
        <v>CENTER SAND</v>
      </c>
      <c r="C379" s="13" t="str">
        <f>VLOOKUP($A379,projectList[],3,0)</f>
        <v>SOD DEPOT - (MINI)</v>
      </c>
      <c r="D379" s="13" t="str">
        <f>VLOOKUP($A379,projectList[],4,0)</f>
        <v>MASON SAND</v>
      </c>
      <c r="E379" s="40">
        <f>VLOOKUP($A379,projectList[],5,0)</f>
        <v>12</v>
      </c>
      <c r="F379" s="13" cm="1">
        <f t="array" aca="1" ref="F379" ca="1">INDEX(Projects!F:AJ,MATCH($A379,Projects!A:A,0),DAY(Generic!$B$1))</f>
        <v>0</v>
      </c>
      <c r="G379" s="13">
        <f ca="1">COUNTIF(Data!$J:$J,$A379)</f>
        <v>0</v>
      </c>
      <c r="H379" s="29"/>
      <c r="I379" s="13">
        <f ca="1">IF(AND(orders_table[[#This Row],[LOADS ON BOARD]]="",orders_table[[#This Row],[MANUAL OVERWRITE]]=""),"",SUM(orders_table[[#This Row],[LOADS ON BOARD]],orders_table[[#This Row],[MANUAL OVERWRITE]]))</f>
        <v>0</v>
      </c>
      <c r="J379" s="30" t="str">
        <f t="shared" ca="1" si="12"/>
        <v/>
      </c>
      <c r="K379" s="13" t="str">
        <f t="shared" ca="1" si="13"/>
        <v/>
      </c>
    </row>
    <row r="380" spans="1:11" ht="18" hidden="1" customHeight="1" x14ac:dyDescent="0.2">
      <c r="A380" s="13" t="str">
        <f>Projects!$A379</f>
        <v>9980-57</v>
      </c>
      <c r="B380" s="13" t="str">
        <f>VLOOKUP($A380,projectList[],2,0)</f>
        <v>AMERICAN AGGREGATES - TAMPA</v>
      </c>
      <c r="C380" s="13" t="str">
        <f>VLOOKUP($A380,projectList[],3,0)</f>
        <v>SOUTH ORANGE RMC</v>
      </c>
      <c r="D380" s="13" t="str">
        <f>VLOOKUP($A380,projectList[],4,0)</f>
        <v>#57</v>
      </c>
      <c r="E380" s="40">
        <f>VLOOKUP($A380,projectList[],5,0)</f>
        <v>10.69</v>
      </c>
      <c r="F380" s="13" cm="1">
        <f t="array" aca="1" ref="F380" ca="1">INDEX(Projects!F:AJ,MATCH($A380,Projects!A:A,0),DAY(Generic!$B$1))</f>
        <v>0</v>
      </c>
      <c r="G380" s="13">
        <f ca="1">COUNTIF(Data!$J:$J,$A380)</f>
        <v>0</v>
      </c>
      <c r="H380" s="29"/>
      <c r="I380" s="13">
        <f ca="1">IF(AND(orders_table[[#This Row],[LOADS ON BOARD]]="",orders_table[[#This Row],[MANUAL OVERWRITE]]=""),"",SUM(orders_table[[#This Row],[LOADS ON BOARD]],orders_table[[#This Row],[MANUAL OVERWRITE]]))</f>
        <v>0</v>
      </c>
      <c r="J380" s="30" t="str">
        <f t="shared" ca="1" si="12"/>
        <v/>
      </c>
      <c r="K380" s="13" t="str">
        <f t="shared" ca="1" si="13"/>
        <v/>
      </c>
    </row>
    <row r="381" spans="1:11" ht="18" hidden="1" customHeight="1" x14ac:dyDescent="0.2">
      <c r="A381" s="13">
        <f>Projects!$A380</f>
        <v>10488</v>
      </c>
      <c r="B381" s="13" t="str">
        <f>VLOOKUP($A381,projectList[],2,0)</f>
        <v>CEMEX - CITY POINT</v>
      </c>
      <c r="C381" s="13" t="str">
        <f>VLOOKUP($A381,projectList[],3,0)</f>
        <v>SOUTH ORANGE RMC</v>
      </c>
      <c r="D381" s="13" t="str">
        <f>VLOOKUP($A381,projectList[],4,0)</f>
        <v>#57 DOT ROCK</v>
      </c>
      <c r="E381" s="40">
        <f>VLOOKUP($A381,projectList[],5,0)</f>
        <v>7.45</v>
      </c>
      <c r="F381" s="13" cm="1">
        <f t="array" aca="1" ref="F381" ca="1">INDEX(Projects!F:AJ,MATCH($A381,Projects!A:A,0),DAY(Generic!$B$1))</f>
        <v>0</v>
      </c>
      <c r="G381" s="13">
        <f ca="1">COUNTIF(Data!$J:$J,$A381)</f>
        <v>0</v>
      </c>
      <c r="H381" s="29"/>
      <c r="I381" s="13">
        <f ca="1">IF(AND(orders_table[[#This Row],[LOADS ON BOARD]]="",orders_table[[#This Row],[MANUAL OVERWRITE]]=""),"",SUM(orders_table[[#This Row],[LOADS ON BOARD]],orders_table[[#This Row],[MANUAL OVERWRITE]]))</f>
        <v>0</v>
      </c>
      <c r="J381" s="30" t="str">
        <f t="shared" ca="1" si="12"/>
        <v/>
      </c>
      <c r="K381" s="13" t="str">
        <f t="shared" ca="1" si="13"/>
        <v/>
      </c>
    </row>
    <row r="382" spans="1:11" ht="18" hidden="1" customHeight="1" x14ac:dyDescent="0.2">
      <c r="A382" s="13">
        <f>Projects!$A381</f>
        <v>10490</v>
      </c>
      <c r="B382" s="13" t="str">
        <f>VLOOKUP($A382,projectList[],2,0)</f>
        <v>NATIONAL GARDENS</v>
      </c>
      <c r="C382" s="13" t="str">
        <f>VLOOKUP($A382,projectList[],3,0)</f>
        <v>SOUTH ORANGE RMC</v>
      </c>
      <c r="D382" s="13" t="str">
        <f>VLOOKUP($A382,projectList[],4,0)</f>
        <v>#57 DOT ROCK</v>
      </c>
      <c r="E382" s="40">
        <f>VLOOKUP($A382,projectList[],5,0)</f>
        <v>14.2</v>
      </c>
      <c r="F382" s="13" cm="1">
        <f t="array" aca="1" ref="F382" ca="1">INDEX(Projects!F:AJ,MATCH($A382,Projects!A:A,0),DAY(Generic!$B$1))</f>
        <v>0</v>
      </c>
      <c r="G382" s="13">
        <f ca="1">COUNTIF(Data!$J:$J,$A382)</f>
        <v>0</v>
      </c>
      <c r="H382" s="29"/>
      <c r="I382" s="13">
        <f ca="1">IF(AND(orders_table[[#This Row],[LOADS ON BOARD]]="",orders_table[[#This Row],[MANUAL OVERWRITE]]=""),"",SUM(orders_table[[#This Row],[LOADS ON BOARD]],orders_table[[#This Row],[MANUAL OVERWRITE]]))</f>
        <v>0</v>
      </c>
      <c r="J382" s="30" t="str">
        <f t="shared" ca="1" si="12"/>
        <v/>
      </c>
      <c r="K382" s="13" t="str">
        <f t="shared" ca="1" si="13"/>
        <v/>
      </c>
    </row>
    <row r="383" spans="1:11" ht="18" hidden="1" customHeight="1" x14ac:dyDescent="0.2">
      <c r="A383" s="13">
        <f>Projects!$A382</f>
        <v>10289</v>
      </c>
      <c r="B383" s="13" t="str">
        <f>VLOOKUP($A383,projectList[],2,0)</f>
        <v>COCOA AGGREGATE</v>
      </c>
      <c r="C383" s="13" t="str">
        <f>VLOOKUP($A383,projectList[],3,0)</f>
        <v>SOUTH ORANGE RMC</v>
      </c>
      <c r="D383" s="13" t="str">
        <f>VLOOKUP($A383,projectList[],4,0)</f>
        <v>#57 DOT ROCK</v>
      </c>
      <c r="E383" s="40">
        <f>VLOOKUP($A383,projectList[],5,0)</f>
        <v>7.45</v>
      </c>
      <c r="F383" s="13" cm="1">
        <f t="array" aca="1" ref="F383" ca="1">INDEX(Projects!F:AJ,MATCH($A383,Projects!A:A,0),DAY(Generic!$B$1))</f>
        <v>0</v>
      </c>
      <c r="G383" s="13">
        <f ca="1">COUNTIF(Data!$J:$J,$A383)</f>
        <v>0</v>
      </c>
      <c r="H383" s="29"/>
      <c r="I383" s="13">
        <f ca="1">IF(AND(orders_table[[#This Row],[LOADS ON BOARD]]="",orders_table[[#This Row],[MANUAL OVERWRITE]]=""),"",SUM(orders_table[[#This Row],[LOADS ON BOARD]],orders_table[[#This Row],[MANUAL OVERWRITE]]))</f>
        <v>0</v>
      </c>
      <c r="J383" s="30" t="str">
        <f t="shared" ca="1" si="12"/>
        <v/>
      </c>
      <c r="K383" s="13" t="str">
        <f t="shared" ca="1" si="13"/>
        <v/>
      </c>
    </row>
    <row r="384" spans="1:11" ht="18" hidden="1" customHeight="1" x14ac:dyDescent="0.2">
      <c r="A384" s="13">
        <f>Projects!$A383</f>
        <v>1047</v>
      </c>
      <c r="B384" s="13" t="str">
        <f>VLOOKUP($A384,projectList[],2,0)</f>
        <v>MELBOURNE TERMINAL</v>
      </c>
      <c r="C384" s="13" t="str">
        <f>VLOOKUP($A384,projectList[],3,0)</f>
        <v>SOUTH ORANGE RMC</v>
      </c>
      <c r="D384" s="13" t="str">
        <f>VLOOKUP($A384,projectList[],4,0)</f>
        <v>#57 DOT ROCK</v>
      </c>
      <c r="E384" s="40">
        <f>VLOOKUP($A384,projectList[],5,0)</f>
        <v>8.5</v>
      </c>
      <c r="F384" s="13" cm="1">
        <f t="array" aca="1" ref="F384" ca="1">INDEX(Projects!F:AJ,MATCH($A384,Projects!A:A,0),DAY(Generic!$B$1))</f>
        <v>0</v>
      </c>
      <c r="G384" s="13">
        <f ca="1">COUNTIF(Data!$J:$J,$A384)</f>
        <v>0</v>
      </c>
      <c r="H384" s="29"/>
      <c r="I384" s="13">
        <f ca="1">IF(AND(orders_table[[#This Row],[LOADS ON BOARD]]="",orders_table[[#This Row],[MANUAL OVERWRITE]]=""),"",SUM(orders_table[[#This Row],[LOADS ON BOARD]],orders_table[[#This Row],[MANUAL OVERWRITE]]))</f>
        <v>0</v>
      </c>
      <c r="J384" s="30" t="str">
        <f t="shared" ca="1" si="12"/>
        <v/>
      </c>
      <c r="K384" s="13" t="str">
        <f t="shared" ca="1" si="13"/>
        <v/>
      </c>
    </row>
    <row r="385" spans="1:11" ht="18" hidden="1" customHeight="1" x14ac:dyDescent="0.2">
      <c r="A385" s="13" t="str">
        <f>Projects!$A384</f>
        <v>9974-57</v>
      </c>
      <c r="B385" s="13" t="str">
        <f>VLOOKUP($A385,projectList[],2,0)</f>
        <v>MELBOURNE TERMINAL</v>
      </c>
      <c r="C385" s="13" t="str">
        <f>VLOOKUP($A385,projectList[],3,0)</f>
        <v>SOUTH ORANGE RMC</v>
      </c>
      <c r="D385" s="13" t="str">
        <f>VLOOKUP($A385,projectList[],4,0)</f>
        <v>#57 DOT ROCK</v>
      </c>
      <c r="E385" s="40">
        <f>VLOOKUP($A385,projectList[],5,0)</f>
        <v>8</v>
      </c>
      <c r="F385" s="13" cm="1">
        <f t="array" aca="1" ref="F385" ca="1">INDEX(Projects!F:AJ,MATCH($A385,Projects!A:A,0),DAY(Generic!$B$1))</f>
        <v>0</v>
      </c>
      <c r="G385" s="13">
        <f ca="1">COUNTIF(Data!$J:$J,$A385)</f>
        <v>0</v>
      </c>
      <c r="H385" s="29"/>
      <c r="I385" s="13">
        <f ca="1">IF(AND(orders_table[[#This Row],[LOADS ON BOARD]]="",orders_table[[#This Row],[MANUAL OVERWRITE]]=""),"",SUM(orders_table[[#This Row],[LOADS ON BOARD]],orders_table[[#This Row],[MANUAL OVERWRITE]]))</f>
        <v>0</v>
      </c>
      <c r="J385" s="30" t="str">
        <f t="shared" ca="1" si="12"/>
        <v/>
      </c>
      <c r="K385" s="13" t="str">
        <f t="shared" ca="1" si="13"/>
        <v/>
      </c>
    </row>
    <row r="386" spans="1:11" ht="18" hidden="1" customHeight="1" x14ac:dyDescent="0.2">
      <c r="A386" s="13" t="str">
        <f>Projects!$A385</f>
        <v>9995-57</v>
      </c>
      <c r="B386" s="13" t="str">
        <f>VLOOKUP($A386,projectList[],2,0)</f>
        <v>CY - TAMPA</v>
      </c>
      <c r="C386" s="13" t="str">
        <f>VLOOKUP($A386,projectList[],3,0)</f>
        <v>SOUTH ORANGE RMC</v>
      </c>
      <c r="D386" s="13" t="str">
        <f>VLOOKUP($A386,projectList[],4,0)</f>
        <v>#57 DOT ROCK</v>
      </c>
      <c r="E386" s="40">
        <f>VLOOKUP($A386,projectList[],5,0)</f>
        <v>0</v>
      </c>
      <c r="F386" s="13" cm="1">
        <f t="array" aca="1" ref="F386" ca="1">INDEX(Projects!F:AJ,MATCH($A386,Projects!A:A,0),DAY(Generic!$B$1))</f>
        <v>0</v>
      </c>
      <c r="G386" s="13">
        <f ca="1">COUNTIF(Data!$J:$J,$A386)</f>
        <v>0</v>
      </c>
      <c r="H386" s="29"/>
      <c r="I386" s="13">
        <f ca="1">IF(AND(orders_table[[#This Row],[LOADS ON BOARD]]="",orders_table[[#This Row],[MANUAL OVERWRITE]]=""),"",SUM(orders_table[[#This Row],[LOADS ON BOARD]],orders_table[[#This Row],[MANUAL OVERWRITE]]))</f>
        <v>0</v>
      </c>
      <c r="J386" s="30" t="str">
        <f t="shared" ca="1" si="12"/>
        <v/>
      </c>
      <c r="K386" s="13" t="str">
        <f t="shared" ca="1" si="13"/>
        <v/>
      </c>
    </row>
    <row r="387" spans="1:11" ht="18" hidden="1" customHeight="1" x14ac:dyDescent="0.2">
      <c r="A387" s="13">
        <f>Projects!$A386</f>
        <v>10416</v>
      </c>
      <c r="B387" s="13" t="str">
        <f>VLOOKUP($A387,projectList[],2,0)</f>
        <v>VULCAN - TAFT</v>
      </c>
      <c r="C387" s="13" t="str">
        <f>VLOOKUP($A387,projectList[],3,0)</f>
        <v>SOUTH ORANGE RMC</v>
      </c>
      <c r="D387" s="13" t="str">
        <f>VLOOKUP($A387,projectList[],4,0)</f>
        <v>#57 DOT ROCK</v>
      </c>
      <c r="E387" s="40">
        <f>VLOOKUP($A387,projectList[],5,0)</f>
        <v>3.5</v>
      </c>
      <c r="F387" s="13" cm="1">
        <f t="array" aca="1" ref="F387" ca="1">INDEX(Projects!F:AJ,MATCH($A387,Projects!A:A,0),DAY(Generic!$B$1))</f>
        <v>0</v>
      </c>
      <c r="G387" s="13">
        <f ca="1">COUNTIF(Data!$J:$J,$A387)</f>
        <v>0</v>
      </c>
      <c r="H387" s="29"/>
      <c r="I387" s="13">
        <f ca="1">IF(AND(orders_table[[#This Row],[LOADS ON BOARD]]="",orders_table[[#This Row],[MANUAL OVERWRITE]]=""),"",SUM(orders_table[[#This Row],[LOADS ON BOARD]],orders_table[[#This Row],[MANUAL OVERWRITE]]))</f>
        <v>0</v>
      </c>
      <c r="J387" s="30" t="str">
        <f t="shared" ca="1" si="12"/>
        <v/>
      </c>
      <c r="K387" s="13" t="str">
        <f t="shared" ca="1" si="13"/>
        <v/>
      </c>
    </row>
    <row r="388" spans="1:11" ht="18" hidden="1" customHeight="1" x14ac:dyDescent="0.2">
      <c r="A388" s="13">
        <f>Projects!$A387</f>
        <v>10177</v>
      </c>
      <c r="B388" s="13" t="str">
        <f>VLOOKUP($A388,projectList[],2,0)</f>
        <v>EDGEWATER TERMINAL</v>
      </c>
      <c r="C388" s="13" t="str">
        <f>VLOOKUP($A388,projectList[],3,0)</f>
        <v>SOUTH ORANGE RMC</v>
      </c>
      <c r="D388" s="13" t="str">
        <f>VLOOKUP($A388,projectList[],4,0)</f>
        <v>#67 ROCK</v>
      </c>
      <c r="E388" s="40">
        <f>VLOOKUP($A388,projectList[],5,0)</f>
        <v>8</v>
      </c>
      <c r="F388" s="13" cm="1">
        <f t="array" aca="1" ref="F388" ca="1">INDEX(Projects!F:AJ,MATCH($A388,Projects!A:A,0),DAY(Generic!$B$1))</f>
        <v>0</v>
      </c>
      <c r="G388" s="13">
        <f ca="1">COUNTIF(Data!$J:$J,$A388)</f>
        <v>0</v>
      </c>
      <c r="H388" s="29"/>
      <c r="I388" s="13">
        <f ca="1">IF(AND(orders_table[[#This Row],[LOADS ON BOARD]]="",orders_table[[#This Row],[MANUAL OVERWRITE]]=""),"",SUM(orders_table[[#This Row],[LOADS ON BOARD]],orders_table[[#This Row],[MANUAL OVERWRITE]]))</f>
        <v>0</v>
      </c>
      <c r="J388" s="30" t="str">
        <f t="shared" ca="1" si="12"/>
        <v/>
      </c>
      <c r="K388" s="13" t="str">
        <f t="shared" ca="1" si="13"/>
        <v/>
      </c>
    </row>
    <row r="389" spans="1:11" ht="18" hidden="1" customHeight="1" x14ac:dyDescent="0.2">
      <c r="A389" s="13">
        <f>Projects!$A388</f>
        <v>1185</v>
      </c>
      <c r="B389" s="13" t="str">
        <f>VLOOKUP($A389,projectList[],2,0)</f>
        <v>MELBOURNE TERMINAL</v>
      </c>
      <c r="C389" s="13" t="str">
        <f>VLOOKUP($A389,projectList[],3,0)</f>
        <v>SOUTH ORANGE RMC</v>
      </c>
      <c r="D389" s="13" t="str">
        <f>VLOOKUP($A389,projectList[],4,0)</f>
        <v>#89 DOT ROCK</v>
      </c>
      <c r="E389" s="40">
        <f>VLOOKUP($A389,projectList[],5,0)</f>
        <v>8.5</v>
      </c>
      <c r="F389" s="13" cm="1">
        <f t="array" aca="1" ref="F389" ca="1">INDEX(Projects!F:AJ,MATCH($A389,Projects!A:A,0),DAY(Generic!$B$1))</f>
        <v>0</v>
      </c>
      <c r="G389" s="13">
        <f ca="1">COUNTIF(Data!$J:$J,$A389)</f>
        <v>0</v>
      </c>
      <c r="H389" s="29"/>
      <c r="I389" s="13">
        <f ca="1">IF(AND(orders_table[[#This Row],[LOADS ON BOARD]]="",orders_table[[#This Row],[MANUAL OVERWRITE]]=""),"",SUM(orders_table[[#This Row],[LOADS ON BOARD]],orders_table[[#This Row],[MANUAL OVERWRITE]]))</f>
        <v>0</v>
      </c>
      <c r="J389" s="30" t="str">
        <f t="shared" ca="1" si="12"/>
        <v/>
      </c>
      <c r="K389" s="13" t="str">
        <f t="shared" ca="1" si="13"/>
        <v/>
      </c>
    </row>
    <row r="390" spans="1:11" ht="18" hidden="1" customHeight="1" x14ac:dyDescent="0.2">
      <c r="A390" s="13" t="str">
        <f>Projects!$A389</f>
        <v>9974-89</v>
      </c>
      <c r="B390" s="13" t="str">
        <f>VLOOKUP($A390,projectList[],2,0)</f>
        <v>EDGEWATER TERMINAL</v>
      </c>
      <c r="C390" s="13" t="str">
        <f>VLOOKUP($A390,projectList[],3,0)</f>
        <v>SOUTH ORANGE RMC</v>
      </c>
      <c r="D390" s="13" t="str">
        <f>VLOOKUP($A390,projectList[],4,0)</f>
        <v>#89 DOT ROCK</v>
      </c>
      <c r="E390" s="40">
        <f>VLOOKUP($A390,projectList[],5,0)</f>
        <v>8</v>
      </c>
      <c r="F390" s="13" cm="1">
        <f t="array" aca="1" ref="F390" ca="1">INDEX(Projects!F:AJ,MATCH($A390,Projects!A:A,0),DAY(Generic!$B$1))</f>
        <v>0</v>
      </c>
      <c r="G390" s="13">
        <f ca="1">COUNTIF(Data!$J:$J,$A390)</f>
        <v>0</v>
      </c>
      <c r="H390" s="29"/>
      <c r="I390" s="13">
        <f ca="1">IF(AND(orders_table[[#This Row],[LOADS ON BOARD]]="",orders_table[[#This Row],[MANUAL OVERWRITE]]=""),"",SUM(orders_table[[#This Row],[LOADS ON BOARD]],orders_table[[#This Row],[MANUAL OVERWRITE]]))</f>
        <v>0</v>
      </c>
      <c r="J390" s="30" t="str">
        <f t="shared" ca="1" si="12"/>
        <v/>
      </c>
      <c r="K390" s="13" t="str">
        <f t="shared" ca="1" si="13"/>
        <v/>
      </c>
    </row>
    <row r="391" spans="1:11" ht="18" hidden="1" customHeight="1" x14ac:dyDescent="0.2">
      <c r="A391" s="13" t="str">
        <f>Projects!$A390</f>
        <v>9995-89</v>
      </c>
      <c r="B391" s="13" t="str">
        <f>VLOOKUP($A391,projectList[],2,0)</f>
        <v>CY - TAMPA</v>
      </c>
      <c r="C391" s="13" t="str">
        <f>VLOOKUP($A391,projectList[],3,0)</f>
        <v>SOUTH ORANGE RMC</v>
      </c>
      <c r="D391" s="13" t="str">
        <f>VLOOKUP($A391,projectList[],4,0)</f>
        <v>#89 DOT ROCK</v>
      </c>
      <c r="E391" s="40">
        <f>VLOOKUP($A391,projectList[],5,0)</f>
        <v>0</v>
      </c>
      <c r="F391" s="13" cm="1">
        <f t="array" aca="1" ref="F391" ca="1">INDEX(Projects!F:AJ,MATCH($A391,Projects!A:A,0),DAY(Generic!$B$1))</f>
        <v>0</v>
      </c>
      <c r="G391" s="13">
        <f ca="1">COUNTIF(Data!$J:$J,$A391)</f>
        <v>0</v>
      </c>
      <c r="H391" s="29"/>
      <c r="I391" s="13">
        <f ca="1">IF(AND(orders_table[[#This Row],[LOADS ON BOARD]]="",orders_table[[#This Row],[MANUAL OVERWRITE]]=""),"",SUM(orders_table[[#This Row],[LOADS ON BOARD]],orders_table[[#This Row],[MANUAL OVERWRITE]]))</f>
        <v>0</v>
      </c>
      <c r="J391" s="30" t="str">
        <f t="shared" ca="1" si="12"/>
        <v/>
      </c>
      <c r="K391" s="13" t="str">
        <f t="shared" ca="1" si="13"/>
        <v/>
      </c>
    </row>
    <row r="392" spans="1:11" ht="18" hidden="1" customHeight="1" x14ac:dyDescent="0.2">
      <c r="A392" s="13" t="str">
        <f>Projects!$A391</f>
        <v>9980-89</v>
      </c>
      <c r="B392" s="13" t="str">
        <f>VLOOKUP($A392,projectList[],2,0)</f>
        <v>AMERICAN AGGREGATES - TAMPA</v>
      </c>
      <c r="C392" s="13" t="str">
        <f>VLOOKUP($A392,projectList[],3,0)</f>
        <v>SOUTH ORANGE RMC</v>
      </c>
      <c r="D392" s="13" t="str">
        <f>VLOOKUP($A392,projectList[],4,0)</f>
        <v>#89 ROCK</v>
      </c>
      <c r="E392" s="40">
        <f>VLOOKUP($A392,projectList[],5,0)</f>
        <v>10.69</v>
      </c>
      <c r="F392" s="13" cm="1">
        <f t="array" aca="1" ref="F392" ca="1">INDEX(Projects!F:AJ,MATCH($A392,Projects!A:A,0),DAY(Generic!$B$1))</f>
        <v>0</v>
      </c>
      <c r="G392" s="13">
        <f ca="1">COUNTIF(Data!$J:$J,$A392)</f>
        <v>0</v>
      </c>
      <c r="H392" s="29"/>
      <c r="I392" s="13">
        <f ca="1">IF(AND(orders_table[[#This Row],[LOADS ON BOARD]]="",orders_table[[#This Row],[MANUAL OVERWRITE]]=""),"",SUM(orders_table[[#This Row],[LOADS ON BOARD]],orders_table[[#This Row],[MANUAL OVERWRITE]]))</f>
        <v>0</v>
      </c>
      <c r="J392" s="30" t="str">
        <f t="shared" ca="1" si="12"/>
        <v/>
      </c>
      <c r="K392" s="13" t="str">
        <f t="shared" ca="1" si="13"/>
        <v/>
      </c>
    </row>
    <row r="393" spans="1:11" ht="18" hidden="1" customHeight="1" x14ac:dyDescent="0.2">
      <c r="A393" s="13">
        <f>Projects!$A392</f>
        <v>10120</v>
      </c>
      <c r="B393" s="13" t="str">
        <f>VLOOKUP($A393,projectList[],2,0)</f>
        <v>CY - TAMPA</v>
      </c>
      <c r="C393" s="13" t="str">
        <f>VLOOKUP($A393,projectList[],3,0)</f>
        <v>SOUTH ORANGE RMC</v>
      </c>
      <c r="D393" s="13" t="str">
        <f>VLOOKUP($A393,projectList[],4,0)</f>
        <v>Aggregate Stalite</v>
      </c>
      <c r="E393" s="40">
        <f>VLOOKUP($A393,projectList[],5,0)</f>
        <v>12.5</v>
      </c>
      <c r="F393" s="13" cm="1">
        <f t="array" aca="1" ref="F393" ca="1">INDEX(Projects!F:AJ,MATCH($A393,Projects!A:A,0),DAY(Generic!$B$1))</f>
        <v>0</v>
      </c>
      <c r="G393" s="13">
        <f ca="1">COUNTIF(Data!$J:$J,$A393)</f>
        <v>0</v>
      </c>
      <c r="H393" s="29"/>
      <c r="I393" s="13">
        <f ca="1">IF(AND(orders_table[[#This Row],[LOADS ON BOARD]]="",orders_table[[#This Row],[MANUAL OVERWRITE]]=""),"",SUM(orders_table[[#This Row],[LOADS ON BOARD]],orders_table[[#This Row],[MANUAL OVERWRITE]]))</f>
        <v>0</v>
      </c>
      <c r="J393" s="30" t="str">
        <f t="shared" ca="1" si="12"/>
        <v/>
      </c>
      <c r="K393" s="13" t="str">
        <f t="shared" ca="1" si="13"/>
        <v/>
      </c>
    </row>
    <row r="394" spans="1:11" ht="18" hidden="1" customHeight="1" x14ac:dyDescent="0.2">
      <c r="A394" s="13">
        <f>Projects!$A393</f>
        <v>1046</v>
      </c>
      <c r="B394" s="13" t="str">
        <f>VLOOKUP($A394,projectList[],2,0)</f>
        <v>MELBOURNE TERMINAL</v>
      </c>
      <c r="C394" s="13" t="str">
        <f>VLOOKUP($A394,projectList[],3,0)</f>
        <v>SOUTH ORANGE RMC</v>
      </c>
      <c r="D394" s="13" t="str">
        <f>VLOOKUP($A394,projectList[],4,0)</f>
        <v>COMMERCIAL SCREENINGS</v>
      </c>
      <c r="E394" s="40">
        <f>VLOOKUP($A394,projectList[],5,0)</f>
        <v>8.5</v>
      </c>
      <c r="F394" s="13" cm="1">
        <f t="array" aca="1" ref="F394" ca="1">INDEX(Projects!F:AJ,MATCH($A394,Projects!A:A,0),DAY(Generic!$B$1))</f>
        <v>0</v>
      </c>
      <c r="G394" s="13">
        <f ca="1">COUNTIF(Data!$J:$J,$A394)</f>
        <v>0</v>
      </c>
      <c r="H394" s="29"/>
      <c r="I394" s="13">
        <f ca="1">IF(AND(orders_table[[#This Row],[LOADS ON BOARD]]="",orders_table[[#This Row],[MANUAL OVERWRITE]]=""),"",SUM(orders_table[[#This Row],[LOADS ON BOARD]],orders_table[[#This Row],[MANUAL OVERWRITE]]))</f>
        <v>0</v>
      </c>
      <c r="J394" s="30" t="str">
        <f t="shared" ca="1" si="12"/>
        <v/>
      </c>
      <c r="K394" s="13" t="str">
        <f t="shared" ca="1" si="13"/>
        <v/>
      </c>
    </row>
    <row r="395" spans="1:11" ht="18" hidden="1" customHeight="1" x14ac:dyDescent="0.2">
      <c r="A395" s="13" t="str">
        <f>Projects!$A394</f>
        <v>1254-C</v>
      </c>
      <c r="B395" s="13" t="str">
        <f>VLOOKUP($A395,projectList[],2,0)</f>
        <v>JAHNA - GREENBAY</v>
      </c>
      <c r="C395" s="13" t="str">
        <f>VLOOKUP($A395,projectList[],3,0)</f>
        <v>SOUTH ORANGE RMC</v>
      </c>
      <c r="D395" s="13" t="str">
        <f>VLOOKUP($A395,projectList[],4,0)</f>
        <v>CONCRETE SAND</v>
      </c>
      <c r="E395" s="40">
        <f>VLOOKUP($A395,projectList[],5,0)</f>
        <v>6.45</v>
      </c>
      <c r="F395" s="13" cm="1">
        <f t="array" aca="1" ref="F395" ca="1">INDEX(Projects!F:AJ,MATCH($A395,Projects!A:A,0),DAY(Generic!$B$1))</f>
        <v>0</v>
      </c>
      <c r="G395" s="13">
        <f ca="1">COUNTIF(Data!$J:$J,$A395)</f>
        <v>0</v>
      </c>
      <c r="H395" s="29"/>
      <c r="I395" s="13">
        <f ca="1">IF(AND(orders_table[[#This Row],[LOADS ON BOARD]]="",orders_table[[#This Row],[MANUAL OVERWRITE]]=""),"",SUM(orders_table[[#This Row],[LOADS ON BOARD]],orders_table[[#This Row],[MANUAL OVERWRITE]]))</f>
        <v>0</v>
      </c>
      <c r="J395" s="30" t="str">
        <f t="shared" ca="1" si="12"/>
        <v/>
      </c>
      <c r="K395" s="13" t="str">
        <f t="shared" ca="1" si="13"/>
        <v/>
      </c>
    </row>
    <row r="396" spans="1:11" ht="18" hidden="1" customHeight="1" x14ac:dyDescent="0.2">
      <c r="A396" s="13" t="str">
        <f>Projects!$A395</f>
        <v>1254-D</v>
      </c>
      <c r="B396" s="13" t="str">
        <f>VLOOKUP($A396,projectList[],2,0)</f>
        <v>JAHNA - GREENBAY</v>
      </c>
      <c r="C396" s="13" t="str">
        <f>VLOOKUP($A396,projectList[],3,0)</f>
        <v>SOUTH ORANGE RMC</v>
      </c>
      <c r="D396" s="13" t="str">
        <f>VLOOKUP($A396,projectList[],4,0)</f>
        <v>DOT SILICA SAND</v>
      </c>
      <c r="E396" s="40">
        <f>VLOOKUP($A396,projectList[],5,0)</f>
        <v>6.45</v>
      </c>
      <c r="F396" s="13" cm="1">
        <f t="array" aca="1" ref="F396" ca="1">INDEX(Projects!F:AJ,MATCH($A396,Projects!A:A,0),DAY(Generic!$B$1))</f>
        <v>0</v>
      </c>
      <c r="G396" s="13">
        <f ca="1">COUNTIF(Data!$J:$J,$A396)</f>
        <v>0</v>
      </c>
      <c r="H396" s="29"/>
      <c r="I396" s="13">
        <f ca="1">IF(AND(orders_table[[#This Row],[LOADS ON BOARD]]="",orders_table[[#This Row],[MANUAL OVERWRITE]]=""),"",SUM(orders_table[[#This Row],[LOADS ON BOARD]],orders_table[[#This Row],[MANUAL OVERWRITE]]))</f>
        <v>0</v>
      </c>
      <c r="J396" s="30" t="str">
        <f t="shared" ca="1" si="12"/>
        <v/>
      </c>
      <c r="K396" s="13" t="str">
        <f t="shared" ca="1" si="13"/>
        <v/>
      </c>
    </row>
    <row r="397" spans="1:11" ht="18" hidden="1" customHeight="1" x14ac:dyDescent="0.2">
      <c r="A397" s="13">
        <f>Projects!$A396</f>
        <v>10306</v>
      </c>
      <c r="B397" s="13" t="str">
        <f>VLOOKUP($A397,projectList[],2,0)</f>
        <v>CY - DEBARY</v>
      </c>
      <c r="C397" s="13" t="str">
        <f>VLOOKUP($A397,projectList[],3,0)</f>
        <v>SOUTH ORANGE RMC</v>
      </c>
      <c r="D397" s="13" t="str">
        <f>VLOOKUP($A397,projectList[],4,0)</f>
        <v>LIGHTWEIGHT MATERIAL</v>
      </c>
      <c r="E397" s="40">
        <f>VLOOKUP($A397,projectList[],5,0)</f>
        <v>11.11</v>
      </c>
      <c r="F397" s="13" cm="1">
        <f t="array" aca="1" ref="F397" ca="1">INDEX(Projects!F:AJ,MATCH($A397,Projects!A:A,0),DAY(Generic!$B$1))</f>
        <v>0</v>
      </c>
      <c r="G397" s="13">
        <f ca="1">COUNTIF(Data!$J:$J,$A397)</f>
        <v>0</v>
      </c>
      <c r="H397" s="29"/>
      <c r="I397" s="13">
        <f ca="1">IF(AND(orders_table[[#This Row],[LOADS ON BOARD]]="",orders_table[[#This Row],[MANUAL OVERWRITE]]=""),"",SUM(orders_table[[#This Row],[LOADS ON BOARD]],orders_table[[#This Row],[MANUAL OVERWRITE]]))</f>
        <v>0</v>
      </c>
      <c r="J397" s="30" t="str">
        <f t="shared" ca="1" si="12"/>
        <v/>
      </c>
      <c r="K397" s="13" t="str">
        <f t="shared" ca="1" si="13"/>
        <v/>
      </c>
    </row>
    <row r="398" spans="1:11" ht="18" hidden="1" customHeight="1" x14ac:dyDescent="0.2">
      <c r="A398" s="13">
        <f>Projects!$A397</f>
        <v>10104</v>
      </c>
      <c r="B398" s="13" t="str">
        <f>VLOOKUP($A398,projectList[],2,0)</f>
        <v>CY - DEBARY</v>
      </c>
      <c r="C398" s="13" t="str">
        <f>VLOOKUP($A398,projectList[],3,0)</f>
        <v xml:space="preserve">SOUTHERN HERITAGE </v>
      </c>
      <c r="D398" s="13" t="str">
        <f>VLOOKUP($A398,projectList[],4,0)</f>
        <v>#57 ROCK</v>
      </c>
      <c r="E398" s="40">
        <f>VLOOKUP($A398,projectList[],5,0)</f>
        <v>8</v>
      </c>
      <c r="F398" s="13" cm="1">
        <f t="array" aca="1" ref="F398" ca="1">INDEX(Projects!F:AJ,MATCH($A398,Projects!A:A,0),DAY(Generic!$B$1))</f>
        <v>0</v>
      </c>
      <c r="G398" s="13">
        <f ca="1">COUNTIF(Data!$J:$J,$A398)</f>
        <v>0</v>
      </c>
      <c r="H398" s="29"/>
      <c r="I398" s="13">
        <f ca="1">IF(AND(orders_table[[#This Row],[LOADS ON BOARD]]="",orders_table[[#This Row],[MANUAL OVERWRITE]]=""),"",SUM(orders_table[[#This Row],[LOADS ON BOARD]],orders_table[[#This Row],[MANUAL OVERWRITE]]))</f>
        <v>0</v>
      </c>
      <c r="J398" s="30" t="str">
        <f t="shared" ca="1" si="12"/>
        <v/>
      </c>
      <c r="K398" s="13" t="str">
        <f t="shared" ca="1" si="13"/>
        <v/>
      </c>
    </row>
    <row r="399" spans="1:11" ht="18" hidden="1" customHeight="1" x14ac:dyDescent="0.2">
      <c r="A399" s="13">
        <f>Projects!$A398</f>
        <v>9783</v>
      </c>
      <c r="B399" s="13" t="str">
        <f>VLOOKUP($A399,projectList[],2,0)</f>
        <v>CENTER SAND</v>
      </c>
      <c r="C399" s="13" t="str">
        <f>VLOOKUP($A399,projectList[],3,0)</f>
        <v>SPACE COAST CRUSHERS - MINI</v>
      </c>
      <c r="D399" s="13" t="str">
        <f>VLOOKUP($A399,projectList[],4,0)</f>
        <v>MASON SAND</v>
      </c>
      <c r="E399" s="40">
        <f>VLOOKUP($A399,projectList[],5,0)</f>
        <v>12</v>
      </c>
      <c r="F399" s="13" cm="1">
        <f t="array" aca="1" ref="F399" ca="1">INDEX(Projects!F:AJ,MATCH($A399,Projects!A:A,0),DAY(Generic!$B$1))</f>
        <v>0</v>
      </c>
      <c r="G399" s="13">
        <f ca="1">COUNTIF(Data!$J:$J,$A399)</f>
        <v>0</v>
      </c>
      <c r="H399" s="29"/>
      <c r="I399" s="13">
        <f ca="1">IF(AND(orders_table[[#This Row],[LOADS ON BOARD]]="",orders_table[[#This Row],[MANUAL OVERWRITE]]=""),"",SUM(orders_table[[#This Row],[LOADS ON BOARD]],orders_table[[#This Row],[MANUAL OVERWRITE]]))</f>
        <v>0</v>
      </c>
      <c r="J399" s="30" t="str">
        <f t="shared" ca="1" si="12"/>
        <v/>
      </c>
      <c r="K399" s="13" t="str">
        <f t="shared" ca="1" si="13"/>
        <v/>
      </c>
    </row>
    <row r="400" spans="1:11" ht="18" hidden="1" customHeight="1" x14ac:dyDescent="0.2">
      <c r="A400" s="13">
        <f>Projects!$A399</f>
        <v>10130</v>
      </c>
      <c r="B400" s="13" t="str">
        <f>VLOOKUP($A400,projectList[],2,0)</f>
        <v>JAHNA - GREENBAY</v>
      </c>
      <c r="C400" s="13" t="str">
        <f>VLOOKUP($A400,projectList[],3,0)</f>
        <v>SPACE COAST CRUSHERS (MINI)</v>
      </c>
      <c r="D400" s="13" t="str">
        <f>VLOOKUP($A400,projectList[],4,0)</f>
        <v>MASON SAND</v>
      </c>
      <c r="E400" s="40">
        <f>VLOOKUP($A400,projectList[],5,0)</f>
        <v>12</v>
      </c>
      <c r="F400" s="13" cm="1">
        <f t="array" aca="1" ref="F400" ca="1">INDEX(Projects!F:AJ,MATCH($A400,Projects!A:A,0),DAY(Generic!$B$1))</f>
        <v>0</v>
      </c>
      <c r="G400" s="13">
        <f ca="1">COUNTIF(Data!$J:$J,$A400)</f>
        <v>0</v>
      </c>
      <c r="H400" s="29"/>
      <c r="I400" s="13">
        <f ca="1">IF(AND(orders_table[[#This Row],[LOADS ON BOARD]]="",orders_table[[#This Row],[MANUAL OVERWRITE]]=""),"",SUM(orders_table[[#This Row],[LOADS ON BOARD]],orders_table[[#This Row],[MANUAL OVERWRITE]]))</f>
        <v>0</v>
      </c>
      <c r="J400" s="30" t="str">
        <f t="shared" ca="1" si="12"/>
        <v/>
      </c>
      <c r="K400" s="13" t="str">
        <f t="shared" ca="1" si="13"/>
        <v/>
      </c>
    </row>
    <row r="401" spans="1:11" ht="18" hidden="1" customHeight="1" x14ac:dyDescent="0.2">
      <c r="A401" s="13">
        <f>Projects!$A400</f>
        <v>2081</v>
      </c>
      <c r="B401" s="13" t="str">
        <f>VLOOKUP($A401,projectList[],2,0)</f>
        <v>VULCAN - GRANDIN</v>
      </c>
      <c r="C401" s="13" t="str">
        <f>VLOOKUP($A401,projectList[],3,0)</f>
        <v>ST AUGUSTINE BLOCK</v>
      </c>
      <c r="D401" s="13" t="str">
        <f>VLOOKUP($A401,projectList[],4,0)</f>
        <v>DOT SILICA SAND</v>
      </c>
      <c r="E401" s="40">
        <f>VLOOKUP($A401,projectList[],5,0)</f>
        <v>0</v>
      </c>
      <c r="F401" s="13" cm="1">
        <f t="array" aca="1" ref="F401" ca="1">INDEX(Projects!F:AJ,MATCH($A401,Projects!A:A,0),DAY(Generic!$B$1))</f>
        <v>0</v>
      </c>
      <c r="G401" s="13">
        <f ca="1">COUNTIF(Data!$J:$J,$A401)</f>
        <v>0</v>
      </c>
      <c r="H401" s="29"/>
      <c r="I401" s="13">
        <f ca="1">IF(AND(orders_table[[#This Row],[LOADS ON BOARD]]="",orders_table[[#This Row],[MANUAL OVERWRITE]]=""),"",SUM(orders_table[[#This Row],[LOADS ON BOARD]],orders_table[[#This Row],[MANUAL OVERWRITE]]))</f>
        <v>0</v>
      </c>
      <c r="J401" s="30" t="str">
        <f t="shared" ca="1" si="12"/>
        <v/>
      </c>
      <c r="K401" s="13" t="str">
        <f t="shared" ca="1" si="13"/>
        <v/>
      </c>
    </row>
    <row r="402" spans="1:11" ht="18" hidden="1" customHeight="1" x14ac:dyDescent="0.2">
      <c r="A402" s="13">
        <f>Projects!$A401</f>
        <v>2122</v>
      </c>
      <c r="B402" s="13" t="str">
        <f>VLOOKUP($A402,projectList[],2,0)</f>
        <v>JACKSONVILLE TERMINAL</v>
      </c>
      <c r="C402" s="13" t="str">
        <f>VLOOKUP($A402,projectList[],3,0)</f>
        <v>ST AUGUSTINE RMC</v>
      </c>
      <c r="D402" s="13" t="str">
        <f>VLOOKUP($A402,projectList[],4,0)</f>
        <v>#57 DOT ROCK</v>
      </c>
      <c r="E402" s="40">
        <f>VLOOKUP($A402,projectList[],5,0)</f>
        <v>8.5</v>
      </c>
      <c r="F402" s="13" cm="1">
        <f t="array" aca="1" ref="F402" ca="1">INDEX(Projects!F:AJ,MATCH($A402,Projects!A:A,0),DAY(Generic!$B$1))</f>
        <v>0</v>
      </c>
      <c r="G402" s="13">
        <f ca="1">COUNTIF(Data!$J:$J,$A402)</f>
        <v>0</v>
      </c>
      <c r="H402" s="29"/>
      <c r="I402" s="13">
        <f ca="1">IF(AND(orders_table[[#This Row],[LOADS ON BOARD]]="",orders_table[[#This Row],[MANUAL OVERWRITE]]=""),"",SUM(orders_table[[#This Row],[LOADS ON BOARD]],orders_table[[#This Row],[MANUAL OVERWRITE]]))</f>
        <v>0</v>
      </c>
      <c r="J402" s="30" t="str">
        <f t="shared" ca="1" si="12"/>
        <v/>
      </c>
      <c r="K402" s="13" t="str">
        <f t="shared" ca="1" si="13"/>
        <v/>
      </c>
    </row>
    <row r="403" spans="1:11" ht="18" hidden="1" customHeight="1" x14ac:dyDescent="0.2">
      <c r="A403" s="13">
        <f>Projects!$A402</f>
        <v>2121</v>
      </c>
      <c r="B403" s="13" t="str">
        <f>VLOOKUP($A403,projectList[],2,0)</f>
        <v>JACKSONVILLE TERMINAL</v>
      </c>
      <c r="C403" s="13" t="str">
        <f>VLOOKUP($A403,projectList[],3,0)</f>
        <v>ST AUGUSTINE RMC</v>
      </c>
      <c r="D403" s="13" t="str">
        <f>VLOOKUP($A403,projectList[],4,0)</f>
        <v>#89 DOT ROCK</v>
      </c>
      <c r="E403" s="40">
        <f>VLOOKUP($A403,projectList[],5,0)</f>
        <v>8.5</v>
      </c>
      <c r="F403" s="13" cm="1">
        <f t="array" aca="1" ref="F403" ca="1">INDEX(Projects!F:AJ,MATCH($A403,Projects!A:A,0),DAY(Generic!$B$1))</f>
        <v>0</v>
      </c>
      <c r="G403" s="13">
        <f ca="1">COUNTIF(Data!$J:$J,$A403)</f>
        <v>0</v>
      </c>
      <c r="H403" s="29"/>
      <c r="I403" s="13">
        <f ca="1">IF(AND(orders_table[[#This Row],[LOADS ON BOARD]]="",orders_table[[#This Row],[MANUAL OVERWRITE]]=""),"",SUM(orders_table[[#This Row],[LOADS ON BOARD]],orders_table[[#This Row],[MANUAL OVERWRITE]]))</f>
        <v>0</v>
      </c>
      <c r="J403" s="30" t="str">
        <f t="shared" ca="1" si="12"/>
        <v/>
      </c>
      <c r="K403" s="13" t="str">
        <f t="shared" ca="1" si="13"/>
        <v/>
      </c>
    </row>
    <row r="404" spans="1:11" ht="18" hidden="1" customHeight="1" x14ac:dyDescent="0.2">
      <c r="A404" s="13">
        <f>Projects!$A403</f>
        <v>10300</v>
      </c>
      <c r="B404" s="13" t="str">
        <f>VLOOKUP($A404,projectList[],2,0)</f>
        <v>CY - JACKSONVILLE</v>
      </c>
      <c r="C404" s="13" t="str">
        <f>VLOOKUP($A404,projectList[],3,0)</f>
        <v>ST AUGUSTINE RMC</v>
      </c>
      <c r="D404" s="13" t="str">
        <f>VLOOKUP($A404,projectList[],4,0)</f>
        <v>3/8 ROCK</v>
      </c>
      <c r="E404" s="40">
        <f>VLOOKUP($A404,projectList[],5,0)</f>
        <v>9.8000000000000007</v>
      </c>
      <c r="F404" s="13" cm="1">
        <f t="array" aca="1" ref="F404" ca="1">INDEX(Projects!F:AJ,MATCH($A404,Projects!A:A,0),DAY(Generic!$B$1))</f>
        <v>0</v>
      </c>
      <c r="G404" s="13">
        <f ca="1">COUNTIF(Data!$J:$J,$A404)</f>
        <v>0</v>
      </c>
      <c r="H404" s="29"/>
      <c r="I404" s="13">
        <f ca="1">IF(AND(orders_table[[#This Row],[LOADS ON BOARD]]="",orders_table[[#This Row],[MANUAL OVERWRITE]]=""),"",SUM(orders_table[[#This Row],[LOADS ON BOARD]],orders_table[[#This Row],[MANUAL OVERWRITE]]))</f>
        <v>0</v>
      </c>
      <c r="J404" s="30" t="str">
        <f t="shared" ca="1" si="12"/>
        <v/>
      </c>
      <c r="K404" s="13" t="str">
        <f t="shared" ca="1" si="13"/>
        <v/>
      </c>
    </row>
    <row r="405" spans="1:11" ht="18" hidden="1" customHeight="1" x14ac:dyDescent="0.2">
      <c r="A405" s="13">
        <f>Projects!$A404</f>
        <v>10486</v>
      </c>
      <c r="B405" s="13" t="str">
        <f>VLOOKUP($A405,projectList[],2,0)</f>
        <v>JACKSONVILLE TERMINAL</v>
      </c>
      <c r="C405" s="13" t="str">
        <f>VLOOKUP($A405,projectList[],3,0)</f>
        <v>ST AUGUSTINE RMC</v>
      </c>
      <c r="D405" s="13" t="str">
        <f>VLOOKUP($A405,projectList[],4,0)</f>
        <v>COMMERCIAL SCREENINGS</v>
      </c>
      <c r="E405" s="40">
        <f>VLOOKUP($A405,projectList[],5,0)</f>
        <v>8.5</v>
      </c>
      <c r="F405" s="13" cm="1">
        <f t="array" aca="1" ref="F405" ca="1">INDEX(Projects!F:AJ,MATCH($A405,Projects!A:A,0),DAY(Generic!$B$1))</f>
        <v>0</v>
      </c>
      <c r="G405" s="13">
        <f ca="1">COUNTIF(Data!$J:$J,$A405)</f>
        <v>0</v>
      </c>
      <c r="H405" s="29"/>
      <c r="I405" s="13">
        <f ca="1">IF(AND(orders_table[[#This Row],[LOADS ON BOARD]]="",orders_table[[#This Row],[MANUAL OVERWRITE]]=""),"",SUM(orders_table[[#This Row],[LOADS ON BOARD]],orders_table[[#This Row],[MANUAL OVERWRITE]]))</f>
        <v>0</v>
      </c>
      <c r="J405" s="30" t="str">
        <f t="shared" ca="1" si="12"/>
        <v/>
      </c>
      <c r="K405" s="13" t="str">
        <f t="shared" ca="1" si="13"/>
        <v/>
      </c>
    </row>
    <row r="406" spans="1:11" ht="18" hidden="1" customHeight="1" x14ac:dyDescent="0.2">
      <c r="A406" s="13">
        <f>Projects!$A405</f>
        <v>2012</v>
      </c>
      <c r="B406" s="13" t="str">
        <f>VLOOKUP($A406,projectList[],2,0)</f>
        <v>VULCAN - GRANDIN</v>
      </c>
      <c r="C406" s="13" t="str">
        <f>VLOOKUP($A406,projectList[],3,0)</f>
        <v>ST AUGUSTINE RMC</v>
      </c>
      <c r="D406" s="13" t="str">
        <f>VLOOKUP($A406,projectList[],4,0)</f>
        <v>DOT SILICA SAND</v>
      </c>
      <c r="E406" s="40">
        <f>VLOOKUP($A406,projectList[],5,0)</f>
        <v>8.8000000000000007</v>
      </c>
      <c r="F406" s="13" cm="1">
        <f t="array" aca="1" ref="F406" ca="1">INDEX(Projects!F:AJ,MATCH($A406,Projects!A:A,0),DAY(Generic!$B$1))</f>
        <v>0</v>
      </c>
      <c r="G406" s="13">
        <f ca="1">COUNTIF(Data!$J:$J,$A406)</f>
        <v>0</v>
      </c>
      <c r="H406" s="29"/>
      <c r="I406" s="13">
        <f ca="1">IF(AND(orders_table[[#This Row],[LOADS ON BOARD]]="",orders_table[[#This Row],[MANUAL OVERWRITE]]=""),"",SUM(orders_table[[#This Row],[LOADS ON BOARD]],orders_table[[#This Row],[MANUAL OVERWRITE]]))</f>
        <v>0</v>
      </c>
      <c r="J406" s="30" t="str">
        <f t="shared" ca="1" si="12"/>
        <v/>
      </c>
      <c r="K406" s="13" t="str">
        <f t="shared" ca="1" si="13"/>
        <v/>
      </c>
    </row>
    <row r="407" spans="1:11" ht="18" hidden="1" customHeight="1" x14ac:dyDescent="0.2">
      <c r="A407" s="13">
        <f>Projects!$A406</f>
        <v>10489</v>
      </c>
      <c r="B407" s="13" t="str">
        <f>VLOOKUP($A407,projectList[],2,0)</f>
        <v>CEMEX - CITY POINT</v>
      </c>
      <c r="C407" s="13" t="str">
        <f>VLOOKUP($A407,projectList[],3,0)</f>
        <v>ST CLOUD RMC</v>
      </c>
      <c r="D407" s="13" t="str">
        <f>VLOOKUP($A407,projectList[],4,0)</f>
        <v>#57</v>
      </c>
      <c r="E407" s="40">
        <f>VLOOKUP($A407,projectList[],5,0)</f>
        <v>7.2</v>
      </c>
      <c r="F407" s="13" cm="1">
        <f t="array" aca="1" ref="F407" ca="1">INDEX(Projects!F:AJ,MATCH($A407,Projects!A:A,0),DAY(Generic!$B$1))</f>
        <v>0</v>
      </c>
      <c r="G407" s="13">
        <f ca="1">COUNTIF(Data!$J:$J,$A407)</f>
        <v>0</v>
      </c>
      <c r="H407" s="29"/>
      <c r="I407" s="13">
        <f ca="1">IF(AND(orders_table[[#This Row],[LOADS ON BOARD]]="",orders_table[[#This Row],[MANUAL OVERWRITE]]=""),"",SUM(orders_table[[#This Row],[LOADS ON BOARD]],orders_table[[#This Row],[MANUAL OVERWRITE]]))</f>
        <v>0</v>
      </c>
      <c r="J407" s="30" t="str">
        <f t="shared" ca="1" si="12"/>
        <v/>
      </c>
      <c r="K407" s="13" t="str">
        <f t="shared" ca="1" si="13"/>
        <v/>
      </c>
    </row>
    <row r="408" spans="1:11" ht="18" hidden="1" customHeight="1" x14ac:dyDescent="0.2">
      <c r="A408" s="13">
        <f>Projects!$A407</f>
        <v>10292</v>
      </c>
      <c r="B408" s="13" t="str">
        <f>VLOOKUP($A408,projectList[],2,0)</f>
        <v>COCOA AGGREGATE</v>
      </c>
      <c r="C408" s="13" t="str">
        <f>VLOOKUP($A408,projectList[],3,0)</f>
        <v>ST CLOUD RMC</v>
      </c>
      <c r="D408" s="13" t="str">
        <f>VLOOKUP($A408,projectList[],4,0)</f>
        <v>#57 DOT ROCK</v>
      </c>
      <c r="E408" s="40">
        <f>VLOOKUP($A408,projectList[],5,0)</f>
        <v>7.2</v>
      </c>
      <c r="F408" s="13" cm="1">
        <f t="array" aca="1" ref="F408" ca="1">INDEX(Projects!F:AJ,MATCH($A408,Projects!A:A,0),DAY(Generic!$B$1))</f>
        <v>0</v>
      </c>
      <c r="G408" s="13">
        <f ca="1">COUNTIF(Data!$J:$J,$A408)</f>
        <v>0</v>
      </c>
      <c r="H408" s="29"/>
      <c r="I408" s="13">
        <f ca="1">IF(AND(orders_table[[#This Row],[LOADS ON BOARD]]="",orders_table[[#This Row],[MANUAL OVERWRITE]]=""),"",SUM(orders_table[[#This Row],[LOADS ON BOARD]],orders_table[[#This Row],[MANUAL OVERWRITE]]))</f>
        <v>0</v>
      </c>
      <c r="J408" s="30" t="str">
        <f t="shared" ca="1" si="12"/>
        <v/>
      </c>
      <c r="K408" s="13" t="str">
        <f t="shared" ca="1" si="13"/>
        <v/>
      </c>
    </row>
    <row r="409" spans="1:11" ht="18" hidden="1" customHeight="1" x14ac:dyDescent="0.2">
      <c r="A409" s="13">
        <f>Projects!$A408</f>
        <v>10230</v>
      </c>
      <c r="B409" s="13" t="str">
        <f>VLOOKUP($A409,projectList[],2,0)</f>
        <v>MELBOURNE TERMINAL</v>
      </c>
      <c r="C409" s="13" t="str">
        <f>VLOOKUP($A409,projectList[],3,0)</f>
        <v>ST CLOUD RMC</v>
      </c>
      <c r="D409" s="13" t="str">
        <f>VLOOKUP($A409,projectList[],4,0)</f>
        <v>#57 DOT ROCK</v>
      </c>
      <c r="E409" s="40">
        <f>VLOOKUP($A409,projectList[],5,0)</f>
        <v>7.8</v>
      </c>
      <c r="F409" s="13" cm="1">
        <f t="array" aca="1" ref="F409" ca="1">INDEX(Projects!F:AJ,MATCH($A409,Projects!A:A,0),DAY(Generic!$B$1))</f>
        <v>0</v>
      </c>
      <c r="G409" s="13">
        <f ca="1">COUNTIF(Data!$J:$J,$A409)</f>
        <v>0</v>
      </c>
      <c r="H409" s="29"/>
      <c r="I409" s="13">
        <f ca="1">IF(AND(orders_table[[#This Row],[LOADS ON BOARD]]="",orders_table[[#This Row],[MANUAL OVERWRITE]]=""),"",SUM(orders_table[[#This Row],[LOADS ON BOARD]],orders_table[[#This Row],[MANUAL OVERWRITE]]))</f>
        <v>0</v>
      </c>
      <c r="J409" s="30" t="str">
        <f t="shared" ca="1" si="12"/>
        <v/>
      </c>
      <c r="K409" s="13" t="str">
        <f t="shared" ca="1" si="13"/>
        <v/>
      </c>
    </row>
    <row r="410" spans="1:11" ht="18" hidden="1" customHeight="1" x14ac:dyDescent="0.2">
      <c r="A410" s="13" t="str">
        <f>Projects!$A409</f>
        <v>10230-E</v>
      </c>
      <c r="B410" s="13" t="str">
        <f>VLOOKUP($A410,projectList[],2,0)</f>
        <v>EDGEWATER TERMINAL</v>
      </c>
      <c r="C410" s="13" t="str">
        <f>VLOOKUP($A410,projectList[],3,0)</f>
        <v>ST CLOUD RMC</v>
      </c>
      <c r="D410" s="13" t="str">
        <f>VLOOKUP($A410,projectList[],4,0)</f>
        <v>#89</v>
      </c>
      <c r="E410" s="40">
        <f>VLOOKUP($A410,projectList[],5,0)</f>
        <v>12</v>
      </c>
      <c r="F410" s="13" cm="1">
        <f t="array" aca="1" ref="F410" ca="1">INDEX(Projects!F:AJ,MATCH($A410,Projects!A:A,0),DAY(Generic!$B$1))</f>
        <v>0</v>
      </c>
      <c r="G410" s="13">
        <f ca="1">COUNTIF(Data!$J:$J,$A410)</f>
        <v>0</v>
      </c>
      <c r="H410" s="29"/>
      <c r="I410" s="13">
        <f ca="1">IF(AND(orders_table[[#This Row],[LOADS ON BOARD]]="",orders_table[[#This Row],[MANUAL OVERWRITE]]=""),"",SUM(orders_table[[#This Row],[LOADS ON BOARD]],orders_table[[#This Row],[MANUAL OVERWRITE]]))</f>
        <v>0</v>
      </c>
      <c r="J410" s="30" t="str">
        <f t="shared" ca="1" si="12"/>
        <v/>
      </c>
      <c r="K410" s="13" t="str">
        <f t="shared" ca="1" si="13"/>
        <v/>
      </c>
    </row>
    <row r="411" spans="1:11" ht="18" hidden="1" customHeight="1" x14ac:dyDescent="0.2">
      <c r="A411" s="13">
        <f>Projects!$A410</f>
        <v>10231</v>
      </c>
      <c r="B411" s="13" t="str">
        <f>VLOOKUP($A411,projectList[],2,0)</f>
        <v>MELBOURNE TERMINAL</v>
      </c>
      <c r="C411" s="13" t="str">
        <f>VLOOKUP($A411,projectList[],3,0)</f>
        <v>ST CLOUD RMC</v>
      </c>
      <c r="D411" s="13" t="str">
        <f>VLOOKUP($A411,projectList[],4,0)</f>
        <v>#89 DOT ROCK</v>
      </c>
      <c r="E411" s="40">
        <f>VLOOKUP($A411,projectList[],5,0)</f>
        <v>7.8</v>
      </c>
      <c r="F411" s="13" cm="1">
        <f t="array" aca="1" ref="F411" ca="1">INDEX(Projects!F:AJ,MATCH($A411,Projects!A:A,0),DAY(Generic!$B$1))</f>
        <v>0</v>
      </c>
      <c r="G411" s="13">
        <f ca="1">COUNTIF(Data!$J:$J,$A411)</f>
        <v>0</v>
      </c>
      <c r="H411" s="29"/>
      <c r="I411" s="13">
        <f ca="1">IF(AND(orders_table[[#This Row],[LOADS ON BOARD]]="",orders_table[[#This Row],[MANUAL OVERWRITE]]=""),"",SUM(orders_table[[#This Row],[LOADS ON BOARD]],orders_table[[#This Row],[MANUAL OVERWRITE]]))</f>
        <v>0</v>
      </c>
      <c r="J411" s="30" t="str">
        <f t="shared" ca="1" si="12"/>
        <v/>
      </c>
      <c r="K411" s="13" t="str">
        <f t="shared" ca="1" si="13"/>
        <v/>
      </c>
    </row>
    <row r="412" spans="1:11" ht="18" hidden="1" customHeight="1" x14ac:dyDescent="0.2">
      <c r="A412" s="13">
        <f>Projects!$A411</f>
        <v>10309</v>
      </c>
      <c r="B412" s="13" t="str">
        <f>VLOOKUP($A412,projectList[],2,0)</f>
        <v>CY - DAVENPORT</v>
      </c>
      <c r="C412" s="13" t="str">
        <f>VLOOKUP($A412,projectList[],3,0)</f>
        <v>ST CLOUD RMC</v>
      </c>
      <c r="D412" s="13" t="str">
        <f>VLOOKUP($A412,projectList[],4,0)</f>
        <v>3/8 STATELITE ROCK</v>
      </c>
      <c r="E412" s="40">
        <f>VLOOKUP($A412,projectList[],5,0)</f>
        <v>5.2</v>
      </c>
      <c r="F412" s="13" cm="1">
        <f t="array" aca="1" ref="F412" ca="1">INDEX(Projects!F:AJ,MATCH($A412,Projects!A:A,0),DAY(Generic!$B$1))</f>
        <v>0</v>
      </c>
      <c r="G412" s="13">
        <f ca="1">COUNTIF(Data!$J:$J,$A412)</f>
        <v>0</v>
      </c>
      <c r="H412" s="29"/>
      <c r="I412" s="13">
        <f ca="1">IF(AND(orders_table[[#This Row],[LOADS ON BOARD]]="",orders_table[[#This Row],[MANUAL OVERWRITE]]=""),"",SUM(orders_table[[#This Row],[LOADS ON BOARD]],orders_table[[#This Row],[MANUAL OVERWRITE]]))</f>
        <v>0</v>
      </c>
      <c r="J412" s="30" t="str">
        <f t="shared" ca="1" si="12"/>
        <v/>
      </c>
      <c r="K412" s="13" t="str">
        <f t="shared" ca="1" si="13"/>
        <v/>
      </c>
    </row>
    <row r="413" spans="1:11" ht="18" hidden="1" customHeight="1" x14ac:dyDescent="0.2">
      <c r="A413" s="13">
        <f>Projects!$A412</f>
        <v>1034</v>
      </c>
      <c r="B413" s="13" t="str">
        <f>VLOOKUP($A413,projectList[],2,0)</f>
        <v>MELBOURNE TERMINAL</v>
      </c>
      <c r="C413" s="13" t="str">
        <f>VLOOKUP($A413,projectList[],3,0)</f>
        <v>ST CLOUD RMC</v>
      </c>
      <c r="D413" s="13" t="str">
        <f>VLOOKUP($A413,projectList[],4,0)</f>
        <v>COMMERCIAL SCREENINGS</v>
      </c>
      <c r="E413" s="40">
        <f>VLOOKUP($A413,projectList[],5,0)</f>
        <v>7.8</v>
      </c>
      <c r="F413" s="13" cm="1">
        <f t="array" aca="1" ref="F413" ca="1">INDEX(Projects!F:AJ,MATCH($A413,Projects!A:A,0),DAY(Generic!$B$1))</f>
        <v>0</v>
      </c>
      <c r="G413" s="13">
        <f ca="1">COUNTIF(Data!$J:$J,$A413)</f>
        <v>0</v>
      </c>
      <c r="H413" s="29"/>
      <c r="I413" s="13">
        <f ca="1">IF(AND(orders_table[[#This Row],[LOADS ON BOARD]]="",orders_table[[#This Row],[MANUAL OVERWRITE]]=""),"",SUM(orders_table[[#This Row],[LOADS ON BOARD]],orders_table[[#This Row],[MANUAL OVERWRITE]]))</f>
        <v>0</v>
      </c>
      <c r="J413" s="30" t="str">
        <f t="shared" ca="1" si="12"/>
        <v/>
      </c>
      <c r="K413" s="13" t="str">
        <f t="shared" ca="1" si="13"/>
        <v/>
      </c>
    </row>
    <row r="414" spans="1:11" ht="18" hidden="1" customHeight="1" x14ac:dyDescent="0.2">
      <c r="A414" s="13">
        <f>Projects!$A413</f>
        <v>10229</v>
      </c>
      <c r="B414" s="13" t="str">
        <f>VLOOKUP($A414,projectList[],2,0)</f>
        <v>JAHNA - GREENBAY</v>
      </c>
      <c r="C414" s="13" t="str">
        <f>VLOOKUP($A414,projectList[],3,0)</f>
        <v>ST CLOUD RMC</v>
      </c>
      <c r="D414" s="13" t="str">
        <f>VLOOKUP($A414,projectList[],4,0)</f>
        <v>CONCRETE SAND</v>
      </c>
      <c r="E414" s="40">
        <f>VLOOKUP($A414,projectList[],5,0)</f>
        <v>8</v>
      </c>
      <c r="F414" s="13" cm="1">
        <f t="array" aca="1" ref="F414" ca="1">INDEX(Projects!F:AJ,MATCH($A414,Projects!A:A,0),DAY(Generic!$B$1))</f>
        <v>0</v>
      </c>
      <c r="G414" s="13">
        <f ca="1">COUNTIF(Data!$J:$J,$A414)</f>
        <v>0</v>
      </c>
      <c r="H414" s="29"/>
      <c r="I414" s="13">
        <f ca="1">IF(AND(orders_table[[#This Row],[LOADS ON BOARD]]="",orders_table[[#This Row],[MANUAL OVERWRITE]]=""),"",SUM(orders_table[[#This Row],[LOADS ON BOARD]],orders_table[[#This Row],[MANUAL OVERWRITE]]))</f>
        <v>0</v>
      </c>
      <c r="J414" s="30" t="str">
        <f t="shared" ca="1" si="12"/>
        <v/>
      </c>
      <c r="K414" s="13" t="str">
        <f t="shared" ca="1" si="13"/>
        <v/>
      </c>
    </row>
    <row r="415" spans="1:11" ht="18" hidden="1" customHeight="1" x14ac:dyDescent="0.2">
      <c r="A415" s="13">
        <f>Projects!$A414</f>
        <v>10305</v>
      </c>
      <c r="B415" s="13" t="str">
        <f>VLOOKUP($A415,projectList[],2,0)</f>
        <v>CY - DEBARY</v>
      </c>
      <c r="C415" s="13" t="str">
        <f>VLOOKUP($A415,projectList[],3,0)</f>
        <v>ST CLOUD RMC</v>
      </c>
      <c r="D415" s="13" t="str">
        <f>VLOOKUP($A415,projectList[],4,0)</f>
        <v>LIGHTWEIGHT MATERIAL</v>
      </c>
      <c r="E415" s="40">
        <f>VLOOKUP($A415,projectList[],5,0)</f>
        <v>13.8</v>
      </c>
      <c r="F415" s="13" cm="1">
        <f t="array" aca="1" ref="F415" ca="1">INDEX(Projects!F:AJ,MATCH($A415,Projects!A:A,0),DAY(Generic!$B$1))</f>
        <v>0</v>
      </c>
      <c r="G415" s="13">
        <f ca="1">COUNTIF(Data!$J:$J,$A415)</f>
        <v>0</v>
      </c>
      <c r="H415" s="29"/>
      <c r="I415" s="13">
        <f ca="1">IF(AND(orders_table[[#This Row],[LOADS ON BOARD]]="",orders_table[[#This Row],[MANUAL OVERWRITE]]=""),"",SUM(orders_table[[#This Row],[LOADS ON BOARD]],orders_table[[#This Row],[MANUAL OVERWRITE]]))</f>
        <v>0</v>
      </c>
      <c r="J415" s="30" t="str">
        <f t="shared" ca="1" si="12"/>
        <v/>
      </c>
      <c r="K415" s="13" t="str">
        <f t="shared" ca="1" si="13"/>
        <v/>
      </c>
    </row>
    <row r="416" spans="1:11" ht="18" hidden="1" customHeight="1" x14ac:dyDescent="0.2">
      <c r="A416" s="13">
        <f>Projects!$A415</f>
        <v>7661</v>
      </c>
      <c r="B416" s="13" t="str">
        <f>VLOOKUP($A416,projectList[],2,0)</f>
        <v>JACKSONVILLE TERMINAL</v>
      </c>
      <c r="C416" s="13" t="str">
        <f>VLOOKUP($A416,projectList[],3,0)</f>
        <v>ST. JOHNS RIVER CONCRETE</v>
      </c>
      <c r="D416" s="13" t="str">
        <f>VLOOKUP($A416,projectList[],4,0)</f>
        <v>#57 DOT ROCK</v>
      </c>
      <c r="E416" s="40">
        <f>VLOOKUP($A416,projectList[],5,0)</f>
        <v>8</v>
      </c>
      <c r="F416" s="13" cm="1">
        <f t="array" aca="1" ref="F416" ca="1">INDEX(Projects!F:AJ,MATCH($A416,Projects!A:A,0),DAY(Generic!$B$1))</f>
        <v>0</v>
      </c>
      <c r="G416" s="13">
        <f ca="1">COUNTIF(Data!$J:$J,$A416)</f>
        <v>0</v>
      </c>
      <c r="H416" s="29"/>
      <c r="I416" s="13">
        <f ca="1">IF(AND(orders_table[[#This Row],[LOADS ON BOARD]]="",orders_table[[#This Row],[MANUAL OVERWRITE]]=""),"",SUM(orders_table[[#This Row],[LOADS ON BOARD]],orders_table[[#This Row],[MANUAL OVERWRITE]]))</f>
        <v>0</v>
      </c>
      <c r="J416" s="30" t="str">
        <f t="shared" ca="1" si="12"/>
        <v/>
      </c>
      <c r="K416" s="13" t="str">
        <f t="shared" ca="1" si="13"/>
        <v/>
      </c>
    </row>
    <row r="417" spans="1:11" ht="18" hidden="1" customHeight="1" x14ac:dyDescent="0.2">
      <c r="A417" s="13" t="str">
        <f>Projects!$A416</f>
        <v>7661-89</v>
      </c>
      <c r="B417" s="13" t="str">
        <f>VLOOKUP($A417,projectList[],2,0)</f>
        <v>JACKSONVILLE TERMINAL</v>
      </c>
      <c r="C417" s="13" t="str">
        <f>VLOOKUP($A417,projectList[],3,0)</f>
        <v>ST. JOHNS RIVER CONCRETE</v>
      </c>
      <c r="D417" s="13" t="str">
        <f>VLOOKUP($A417,projectList[],4,0)</f>
        <v>#89 DOT ROCK</v>
      </c>
      <c r="E417" s="40">
        <f>VLOOKUP($A417,projectList[],5,0)</f>
        <v>8</v>
      </c>
      <c r="F417" s="13" cm="1">
        <f t="array" aca="1" ref="F417" ca="1">INDEX(Projects!F:AJ,MATCH($A417,Projects!A:A,0),DAY(Generic!$B$1))</f>
        <v>0</v>
      </c>
      <c r="G417" s="13">
        <f ca="1">COUNTIF(Data!$J:$J,$A417)</f>
        <v>0</v>
      </c>
      <c r="H417" s="29"/>
      <c r="I417" s="13">
        <f ca="1">IF(AND(orders_table[[#This Row],[LOADS ON BOARD]]="",orders_table[[#This Row],[MANUAL OVERWRITE]]=""),"",SUM(orders_table[[#This Row],[LOADS ON BOARD]],orders_table[[#This Row],[MANUAL OVERWRITE]]))</f>
        <v>0</v>
      </c>
      <c r="J417" s="30" t="str">
        <f t="shared" ref="J417:J475" ca="1" si="14">IF(OR(A417="CC",A417="Down",A417="Vaca",A417="Off",A417="Park"),"",IF(AND(F417=0,I417=0),"",-I417+F417))</f>
        <v/>
      </c>
      <c r="K417" s="13" t="str">
        <f t="shared" ref="K417:K475" ca="1" si="15">IF(OR(A417="CC",A417="Down",A417="Vaca",A417="Off",A417="Park"),"",IF(AND(F417=0,I417=0),"",IF(J417=0,"ALL COVERED",IF(J417&gt;0,"OPEN LOADS","OVER BOOKED"))))</f>
        <v/>
      </c>
    </row>
    <row r="418" spans="1:11" ht="18" hidden="1" customHeight="1" x14ac:dyDescent="0.2">
      <c r="A418" s="13">
        <f>Projects!$A417</f>
        <v>10335</v>
      </c>
      <c r="B418" s="13" t="str">
        <f>VLOOKUP($A418,projectList[],2,0)</f>
        <v>CENTER SAND</v>
      </c>
      <c r="C418" s="13" t="str">
        <f>VLOOKUP($A418,projectList[],3,0)</f>
        <v>STI GROUP - CAPE CANAVERAL</v>
      </c>
      <c r="D418" s="13" t="str">
        <f>VLOOKUP($A418,projectList[],4,0)</f>
        <v>MASON SAND</v>
      </c>
      <c r="E418" s="40">
        <f>VLOOKUP($A418,projectList[],5,0)</f>
        <v>15</v>
      </c>
      <c r="F418" s="13" cm="1">
        <f t="array" aca="1" ref="F418" ca="1">INDEX(Projects!F:AJ,MATCH($A418,Projects!A:A,0),DAY(Generic!$B$1))</f>
        <v>0</v>
      </c>
      <c r="G418" s="13">
        <f ca="1">COUNTIF(Data!$J:$J,$A418)</f>
        <v>0</v>
      </c>
      <c r="H418" s="29"/>
      <c r="I418" s="13">
        <f ca="1">IF(AND(orders_table[[#This Row],[LOADS ON BOARD]]="",orders_table[[#This Row],[MANUAL OVERWRITE]]=""),"",SUM(orders_table[[#This Row],[LOADS ON BOARD]],orders_table[[#This Row],[MANUAL OVERWRITE]]))</f>
        <v>0</v>
      </c>
      <c r="J418" s="30" t="str">
        <f t="shared" ca="1" si="14"/>
        <v/>
      </c>
      <c r="K418" s="13" t="str">
        <f t="shared" ca="1" si="15"/>
        <v/>
      </c>
    </row>
    <row r="419" spans="1:11" ht="18" hidden="1" customHeight="1" x14ac:dyDescent="0.2">
      <c r="A419" s="13">
        <f>Projects!$A418</f>
        <v>10425</v>
      </c>
      <c r="B419" s="13" t="str">
        <f>VLOOKUP($A419,projectList[],2,0)</f>
        <v>MELBOURNE TERMINAL</v>
      </c>
      <c r="C419" s="13" t="str">
        <f>VLOOKUP($A419,projectList[],3,0)</f>
        <v>TAMPA BLOCK</v>
      </c>
      <c r="D419" s="13" t="str">
        <f>VLOOKUP($A419,projectList[],4,0)</f>
        <v>#89 DOT ROCK</v>
      </c>
      <c r="E419" s="40">
        <f>VLOOKUP($A419,projectList[],5,0)</f>
        <v>28</v>
      </c>
      <c r="F419" s="13" cm="1">
        <f t="array" aca="1" ref="F419" ca="1">INDEX(Projects!F:AJ,MATCH($A419,Projects!A:A,0),DAY(Generic!$B$1))</f>
        <v>0</v>
      </c>
      <c r="G419" s="13">
        <f ca="1">COUNTIF(Data!$J:$J,$A419)</f>
        <v>0</v>
      </c>
      <c r="H419" s="29"/>
      <c r="I419" s="13">
        <f ca="1">IF(AND(orders_table[[#This Row],[LOADS ON BOARD]]="",orders_table[[#This Row],[MANUAL OVERWRITE]]=""),"",SUM(orders_table[[#This Row],[LOADS ON BOARD]],orders_table[[#This Row],[MANUAL OVERWRITE]]))</f>
        <v>0</v>
      </c>
      <c r="J419" s="30" t="str">
        <f t="shared" ca="1" si="14"/>
        <v/>
      </c>
      <c r="K419" s="13" t="str">
        <f t="shared" ca="1" si="15"/>
        <v/>
      </c>
    </row>
    <row r="420" spans="1:11" ht="18" hidden="1" customHeight="1" x14ac:dyDescent="0.2">
      <c r="A420" s="13">
        <f>Projects!$A419</f>
        <v>10370</v>
      </c>
      <c r="B420" s="13" t="str">
        <f>VLOOKUP($A420,projectList[],2,0)</f>
        <v>VULCAN - TAMPA</v>
      </c>
      <c r="C420" s="13" t="str">
        <f>VLOOKUP($A420,projectList[],3,0)</f>
        <v>TAMPA BLOCK</v>
      </c>
      <c r="D420" s="13" t="str">
        <f>VLOOKUP($A420,projectList[],4,0)</f>
        <v>Commercial #89 STONE</v>
      </c>
      <c r="E420" s="40">
        <f>VLOOKUP($A420,projectList[],5,0)</f>
        <v>5</v>
      </c>
      <c r="F420" s="13" cm="1">
        <f t="array" aca="1" ref="F420" ca="1">INDEX(Projects!F:AJ,MATCH($A420,Projects!A:A,0),DAY(Generic!$B$1))</f>
        <v>0</v>
      </c>
      <c r="G420" s="13">
        <f ca="1">COUNTIF(Data!$J:$J,$A420)</f>
        <v>0</v>
      </c>
      <c r="H420" s="29"/>
      <c r="I420" s="13">
        <f ca="1">IF(AND(orders_table[[#This Row],[LOADS ON BOARD]]="",orders_table[[#This Row],[MANUAL OVERWRITE]]=""),"",SUM(orders_table[[#This Row],[LOADS ON BOARD]],orders_table[[#This Row],[MANUAL OVERWRITE]]))</f>
        <v>0</v>
      </c>
      <c r="J420" s="30" t="str">
        <f t="shared" ca="1" si="14"/>
        <v/>
      </c>
      <c r="K420" s="13" t="str">
        <f t="shared" ca="1" si="15"/>
        <v/>
      </c>
    </row>
    <row r="421" spans="1:11" ht="18" hidden="1" customHeight="1" x14ac:dyDescent="0.2">
      <c r="A421" s="13">
        <f>Projects!$A420</f>
        <v>10242</v>
      </c>
      <c r="B421" s="13" t="str">
        <f>VLOOKUP($A421,projectList[],2,0)</f>
        <v>JAHNA - GREENBAY</v>
      </c>
      <c r="C421" s="13" t="str">
        <f>VLOOKUP($A421,projectList[],3,0)</f>
        <v>TAMPA BLOCK</v>
      </c>
      <c r="D421" s="13" t="str">
        <f>VLOOKUP($A421,projectList[],4,0)</f>
        <v>MASON SAND</v>
      </c>
      <c r="E421" s="40">
        <f>VLOOKUP($A421,projectList[],5,0)</f>
        <v>7.25</v>
      </c>
      <c r="F421" s="13" cm="1">
        <f t="array" aca="1" ref="F421" ca="1">INDEX(Projects!F:AJ,MATCH($A421,Projects!A:A,0),DAY(Generic!$B$1))</f>
        <v>0</v>
      </c>
      <c r="G421" s="13">
        <f ca="1">COUNTIF(Data!$J:$J,$A421)</f>
        <v>0</v>
      </c>
      <c r="H421" s="29"/>
      <c r="I421" s="13">
        <f ca="1">IF(AND(orders_table[[#This Row],[LOADS ON BOARD]]="",orders_table[[#This Row],[MANUAL OVERWRITE]]=""),"",SUM(orders_table[[#This Row],[LOADS ON BOARD]],orders_table[[#This Row],[MANUAL OVERWRITE]]))</f>
        <v>0</v>
      </c>
      <c r="J421" s="30" t="str">
        <f t="shared" ca="1" si="14"/>
        <v/>
      </c>
      <c r="K421" s="13" t="str">
        <f t="shared" ca="1" si="15"/>
        <v/>
      </c>
    </row>
    <row r="422" spans="1:11" ht="18" hidden="1" customHeight="1" x14ac:dyDescent="0.2">
      <c r="A422" s="13">
        <f>Projects!$A421</f>
        <v>10461</v>
      </c>
      <c r="B422" s="13" t="str">
        <f>VLOOKUP($A422,projectList[],2,0)</f>
        <v>VULCAN - TAMPA</v>
      </c>
      <c r="C422" s="13" t="str">
        <f>VLOOKUP($A422,projectList[],3,0)</f>
        <v>TAMPA PORT</v>
      </c>
      <c r="D422" s="13" t="str">
        <f>VLOOKUP($A422,projectList[],4,0)</f>
        <v>#57 ROCK</v>
      </c>
      <c r="E422" s="40">
        <f>VLOOKUP($A422,projectList[],5,0)</f>
        <v>3</v>
      </c>
      <c r="F422" s="13" cm="1">
        <f t="array" aca="1" ref="F422" ca="1">INDEX(Projects!F:AJ,MATCH($A422,Projects!A:A,0),DAY(Generic!$B$1))</f>
        <v>0</v>
      </c>
      <c r="G422" s="13">
        <f ca="1">COUNTIF(Data!$J:$J,$A422)</f>
        <v>0</v>
      </c>
      <c r="H422" s="29"/>
      <c r="I422" s="13">
        <f ca="1">IF(AND(orders_table[[#This Row],[LOADS ON BOARD]]="",orders_table[[#This Row],[MANUAL OVERWRITE]]=""),"",SUM(orders_table[[#This Row],[LOADS ON BOARD]],orders_table[[#This Row],[MANUAL OVERWRITE]]))</f>
        <v>0</v>
      </c>
      <c r="J422" s="30" t="str">
        <f t="shared" ca="1" si="14"/>
        <v/>
      </c>
      <c r="K422" s="13" t="str">
        <f t="shared" ca="1" si="15"/>
        <v/>
      </c>
    </row>
    <row r="423" spans="1:11" ht="18" hidden="1" customHeight="1" x14ac:dyDescent="0.2">
      <c r="A423" s="13">
        <f>Projects!$A422</f>
        <v>10460</v>
      </c>
      <c r="B423" s="13" t="str">
        <f>VLOOKUP($A423,projectList[],2,0)</f>
        <v>JAHNA - GREENBAY</v>
      </c>
      <c r="C423" s="13" t="str">
        <f>VLOOKUP($A423,projectList[],3,0)</f>
        <v>TAMPA PORT</v>
      </c>
      <c r="D423" s="13" t="str">
        <f>VLOOKUP($A423,projectList[],4,0)</f>
        <v>DOT SILICA SAND</v>
      </c>
      <c r="E423" s="40">
        <f>VLOOKUP($A423,projectList[],5,0)</f>
        <v>10.5</v>
      </c>
      <c r="F423" s="13" cm="1">
        <f t="array" aca="1" ref="F423" ca="1">INDEX(Projects!F:AJ,MATCH($A423,Projects!A:A,0),DAY(Generic!$B$1))</f>
        <v>0</v>
      </c>
      <c r="G423" s="13">
        <f ca="1">COUNTIF(Data!$J:$J,$A423)</f>
        <v>0</v>
      </c>
      <c r="H423" s="29"/>
      <c r="I423" s="13">
        <f ca="1">IF(AND(orders_table[[#This Row],[LOADS ON BOARD]]="",orders_table[[#This Row],[MANUAL OVERWRITE]]=""),"",SUM(orders_table[[#This Row],[LOADS ON BOARD]],orders_table[[#This Row],[MANUAL OVERWRITE]]))</f>
        <v>0</v>
      </c>
      <c r="J423" s="30" t="str">
        <f t="shared" ca="1" si="14"/>
        <v/>
      </c>
      <c r="K423" s="13" t="str">
        <f t="shared" ca="1" si="15"/>
        <v/>
      </c>
    </row>
    <row r="424" spans="1:11" ht="18" hidden="1" customHeight="1" x14ac:dyDescent="0.2">
      <c r="A424" s="13">
        <f>Projects!$A423</f>
        <v>10434</v>
      </c>
      <c r="B424" s="13" t="str">
        <f>VLOOKUP($A424,projectList[],2,0)</f>
        <v>VULCAN - AUBURNDALE</v>
      </c>
      <c r="C424" s="13" t="str">
        <f>VLOOKUP($A424,projectList[],3,0)</f>
        <v>TAMPA RMC</v>
      </c>
      <c r="D424" s="13" t="str">
        <f>VLOOKUP($A424,projectList[],4,0)</f>
        <v>#57 DOT ROCK</v>
      </c>
      <c r="E424" s="40">
        <f>VLOOKUP($A424,projectList[],5,0)</f>
        <v>10.26</v>
      </c>
      <c r="F424" s="13" cm="1">
        <f t="array" aca="1" ref="F424" ca="1">INDEX(Projects!F:AJ,MATCH($A424,Projects!A:A,0),DAY(Generic!$B$1))</f>
        <v>0</v>
      </c>
      <c r="G424" s="13">
        <f ca="1">COUNTIF(Data!$J:$J,$A424)</f>
        <v>0</v>
      </c>
      <c r="H424" s="29"/>
      <c r="I424" s="13">
        <f ca="1">IF(AND(orders_table[[#This Row],[LOADS ON BOARD]]="",orders_table[[#This Row],[MANUAL OVERWRITE]]=""),"",SUM(orders_table[[#This Row],[LOADS ON BOARD]],orders_table[[#This Row],[MANUAL OVERWRITE]]))</f>
        <v>0</v>
      </c>
      <c r="J424" s="30" t="str">
        <f t="shared" ca="1" si="14"/>
        <v/>
      </c>
      <c r="K424" s="13" t="str">
        <f t="shared" ca="1" si="15"/>
        <v/>
      </c>
    </row>
    <row r="425" spans="1:11" ht="18" hidden="1" customHeight="1" x14ac:dyDescent="0.2">
      <c r="A425" s="13" t="str">
        <f>Projects!$A424</f>
        <v>1546-57</v>
      </c>
      <c r="B425" s="13" t="str">
        <f>VLOOKUP($A425,projectList[],2,0)</f>
        <v>CY - PALMETTO</v>
      </c>
      <c r="C425" s="13" t="str">
        <f>VLOOKUP($A425,projectList[],3,0)</f>
        <v>TAMPA RMC</v>
      </c>
      <c r="D425" s="13" t="str">
        <f>VLOOKUP($A425,projectList[],4,0)</f>
        <v>#57 DOT Rock</v>
      </c>
      <c r="E425" s="40">
        <f>VLOOKUP($A425,projectList[],5,0)</f>
        <v>4.0999999999999996</v>
      </c>
      <c r="F425" s="13" cm="1">
        <f t="array" aca="1" ref="F425" ca="1">INDEX(Projects!F:AJ,MATCH($A425,Projects!A:A,0),DAY(Generic!$B$1))</f>
        <v>0</v>
      </c>
      <c r="G425" s="13">
        <f ca="1">COUNTIF(Data!$J:$J,$A425)</f>
        <v>0</v>
      </c>
      <c r="H425" s="29"/>
      <c r="I425" s="13">
        <f ca="1">IF(AND(orders_table[[#This Row],[LOADS ON BOARD]]="",orders_table[[#This Row],[MANUAL OVERWRITE]]=""),"",SUM(orders_table[[#This Row],[LOADS ON BOARD]],orders_table[[#This Row],[MANUAL OVERWRITE]]))</f>
        <v>0</v>
      </c>
      <c r="J425" s="30" t="str">
        <f t="shared" ca="1" si="14"/>
        <v/>
      </c>
      <c r="K425" s="13" t="str">
        <f t="shared" ca="1" si="15"/>
        <v/>
      </c>
    </row>
    <row r="426" spans="1:11" ht="18" hidden="1" customHeight="1" x14ac:dyDescent="0.2">
      <c r="A426" s="13">
        <f>Projects!$A425</f>
        <v>10107</v>
      </c>
      <c r="B426" s="13" t="str">
        <f>VLOOKUP($A426,projectList[],2,0)</f>
        <v>CY - TAMPA</v>
      </c>
      <c r="C426" s="13" t="str">
        <f>VLOOKUP($A426,projectList[],3,0)</f>
        <v>TAMPA RMC</v>
      </c>
      <c r="D426" s="13" t="str">
        <f>VLOOKUP($A426,projectList[],4,0)</f>
        <v>#57 ROCK</v>
      </c>
      <c r="E426" s="40">
        <f>VLOOKUP($A426,projectList[],5,0)</f>
        <v>3.6</v>
      </c>
      <c r="F426" s="13" cm="1">
        <f t="array" aca="1" ref="F426" ca="1">INDEX(Projects!F:AJ,MATCH($A426,Projects!A:A,0),DAY(Generic!$B$1))</f>
        <v>0</v>
      </c>
      <c r="G426" s="13">
        <f ca="1">COUNTIF(Data!$J:$J,$A426)</f>
        <v>0</v>
      </c>
      <c r="H426" s="29"/>
      <c r="I426" s="13">
        <f ca="1">IF(AND(orders_table[[#This Row],[LOADS ON BOARD]]="",orders_table[[#This Row],[MANUAL OVERWRITE]]=""),"",SUM(orders_table[[#This Row],[LOADS ON BOARD]],orders_table[[#This Row],[MANUAL OVERWRITE]]))</f>
        <v>0</v>
      </c>
      <c r="J426" s="30" t="str">
        <f t="shared" ca="1" si="14"/>
        <v/>
      </c>
      <c r="K426" s="13" t="str">
        <f t="shared" ca="1" si="15"/>
        <v/>
      </c>
    </row>
    <row r="427" spans="1:11" ht="18" hidden="1" customHeight="1" x14ac:dyDescent="0.2">
      <c r="A427" s="13" t="str">
        <f>Projects!$A426</f>
        <v>1546-8</v>
      </c>
      <c r="B427" s="13" t="str">
        <f>VLOOKUP($A427,projectList[],2,0)</f>
        <v>CY - PALMETTO</v>
      </c>
      <c r="C427" s="13" t="str">
        <f>VLOOKUP($A427,projectList[],3,0)</f>
        <v>TAMPA RMC</v>
      </c>
      <c r="D427" s="13" t="str">
        <f>VLOOKUP($A427,projectList[],4,0)</f>
        <v>#89 DOT Rock</v>
      </c>
      <c r="E427" s="40">
        <f>VLOOKUP($A427,projectList[],5,0)</f>
        <v>4.0999999999999996</v>
      </c>
      <c r="F427" s="13" cm="1">
        <f t="array" aca="1" ref="F427" ca="1">INDEX(Projects!F:AJ,MATCH($A427,Projects!A:A,0),DAY(Generic!$B$1))</f>
        <v>0</v>
      </c>
      <c r="G427" s="13">
        <f ca="1">COUNTIF(Data!$J:$J,$A427)</f>
        <v>0</v>
      </c>
      <c r="H427" s="29"/>
      <c r="I427" s="13">
        <f ca="1">IF(AND(orders_table[[#This Row],[LOADS ON BOARD]]="",orders_table[[#This Row],[MANUAL OVERWRITE]]=""),"",SUM(orders_table[[#This Row],[LOADS ON BOARD]],orders_table[[#This Row],[MANUAL OVERWRITE]]))</f>
        <v>0</v>
      </c>
      <c r="J427" s="30" t="str">
        <f t="shared" ca="1" si="14"/>
        <v/>
      </c>
      <c r="K427" s="13" t="str">
        <f t="shared" ca="1" si="15"/>
        <v/>
      </c>
    </row>
    <row r="428" spans="1:11" ht="18" hidden="1" customHeight="1" x14ac:dyDescent="0.2">
      <c r="A428" s="13">
        <f>Projects!$A427</f>
        <v>10110</v>
      </c>
      <c r="B428" s="13" t="str">
        <f>VLOOKUP($A428,projectList[],2,0)</f>
        <v>CY - TAMPA</v>
      </c>
      <c r="C428" s="13" t="str">
        <f>VLOOKUP($A428,projectList[],3,0)</f>
        <v>TAMPA RMC</v>
      </c>
      <c r="D428" s="13" t="str">
        <f>VLOOKUP($A428,projectList[],4,0)</f>
        <v>#89 ROCK</v>
      </c>
      <c r="E428" s="40">
        <f>VLOOKUP($A428,projectList[],5,0)</f>
        <v>3.6</v>
      </c>
      <c r="F428" s="13" cm="1">
        <f t="array" aca="1" ref="F428" ca="1">INDEX(Projects!F:AJ,MATCH($A428,Projects!A:A,0),DAY(Generic!$B$1))</f>
        <v>0</v>
      </c>
      <c r="G428" s="13">
        <f ca="1">COUNTIF(Data!$J:$J,$A428)</f>
        <v>0</v>
      </c>
      <c r="H428" s="29"/>
      <c r="I428" s="13">
        <f ca="1">IF(AND(orders_table[[#This Row],[LOADS ON BOARD]]="",orders_table[[#This Row],[MANUAL OVERWRITE]]=""),"",SUM(orders_table[[#This Row],[LOADS ON BOARD]],orders_table[[#This Row],[MANUAL OVERWRITE]]))</f>
        <v>0</v>
      </c>
      <c r="J428" s="30" t="str">
        <f t="shared" ca="1" si="14"/>
        <v/>
      </c>
      <c r="K428" s="13" t="str">
        <f t="shared" ca="1" si="15"/>
        <v/>
      </c>
    </row>
    <row r="429" spans="1:11" ht="18" hidden="1" customHeight="1" x14ac:dyDescent="0.2">
      <c r="A429" s="13">
        <f>Projects!$A428</f>
        <v>10082</v>
      </c>
      <c r="B429" s="13" t="str">
        <f>VLOOKUP($A429,projectList[],2,0)</f>
        <v>CEMEX - LAKE WALES</v>
      </c>
      <c r="C429" s="13" t="str">
        <f>VLOOKUP($A429,projectList[],3,0)</f>
        <v>TAMPA RMC</v>
      </c>
      <c r="D429" s="13" t="str">
        <f>VLOOKUP($A429,projectList[],4,0)</f>
        <v>DOT SILICA SAND</v>
      </c>
      <c r="E429" s="40">
        <f>VLOOKUP($A429,projectList[],5,0)</f>
        <v>7.9</v>
      </c>
      <c r="F429" s="13" cm="1">
        <f t="array" aca="1" ref="F429" ca="1">INDEX(Projects!F:AJ,MATCH($A429,Projects!A:A,0),DAY(Generic!$B$1))</f>
        <v>0</v>
      </c>
      <c r="G429" s="13">
        <f ca="1">COUNTIF(Data!$J:$J,$A429)</f>
        <v>0</v>
      </c>
      <c r="H429" s="29"/>
      <c r="I429" s="13">
        <f ca="1">IF(AND(orders_table[[#This Row],[LOADS ON BOARD]]="",orders_table[[#This Row],[MANUAL OVERWRITE]]=""),"",SUM(orders_table[[#This Row],[LOADS ON BOARD]],orders_table[[#This Row],[MANUAL OVERWRITE]]))</f>
        <v>0</v>
      </c>
      <c r="J429" s="30" t="str">
        <f t="shared" ca="1" si="14"/>
        <v/>
      </c>
      <c r="K429" s="13" t="str">
        <f t="shared" ca="1" si="15"/>
        <v/>
      </c>
    </row>
    <row r="430" spans="1:11" ht="18" hidden="1" customHeight="1" x14ac:dyDescent="0.2">
      <c r="A430" s="13">
        <f>Projects!$A429</f>
        <v>1554</v>
      </c>
      <c r="B430" s="13" t="str">
        <f>VLOOKUP($A430,projectList[],2,0)</f>
        <v>JAHNA - INDEPENDENT</v>
      </c>
      <c r="C430" s="13" t="str">
        <f>VLOOKUP($A430,projectList[],3,0)</f>
        <v>TAMPA RMC</v>
      </c>
      <c r="D430" s="13" t="str">
        <f>VLOOKUP($A430,projectList[],4,0)</f>
        <v>DOT Silica Sand</v>
      </c>
      <c r="E430" s="40">
        <f>VLOOKUP($A430,projectList[],5,0)</f>
        <v>11</v>
      </c>
      <c r="F430" s="13" cm="1">
        <f t="array" aca="1" ref="F430" ca="1">INDEX(Projects!F:AJ,MATCH($A430,Projects!A:A,0),DAY(Generic!$B$1))</f>
        <v>0</v>
      </c>
      <c r="G430" s="13">
        <f ca="1">COUNTIF(Data!$J:$J,$A430)</f>
        <v>0</v>
      </c>
      <c r="H430" s="29"/>
      <c r="I430" s="13">
        <f ca="1">IF(AND(orders_table[[#This Row],[LOADS ON BOARD]]="",orders_table[[#This Row],[MANUAL OVERWRITE]]=""),"",SUM(orders_table[[#This Row],[LOADS ON BOARD]],orders_table[[#This Row],[MANUAL OVERWRITE]]))</f>
        <v>0</v>
      </c>
      <c r="J430" s="30" t="str">
        <f t="shared" ca="1" si="14"/>
        <v/>
      </c>
      <c r="K430" s="13" t="str">
        <f t="shared" ca="1" si="15"/>
        <v/>
      </c>
    </row>
    <row r="431" spans="1:11" ht="18" hidden="1" customHeight="1" x14ac:dyDescent="0.2">
      <c r="A431" s="13">
        <f>Projects!$A430</f>
        <v>10030</v>
      </c>
      <c r="B431" s="13" t="str">
        <f>VLOOKUP($A431,projectList[],2,0)</f>
        <v>CEMEX - GATOR</v>
      </c>
      <c r="C431" s="13" t="str">
        <f>VLOOKUP($A431,projectList[],3,0)</f>
        <v>TAMPA RMC</v>
      </c>
      <c r="D431" s="13" t="str">
        <f>VLOOKUP($A431,projectList[],4,0)</f>
        <v>DOT Silica Sand</v>
      </c>
      <c r="E431" s="40">
        <f>VLOOKUP($A431,projectList[],5,0)</f>
        <v>9</v>
      </c>
      <c r="F431" s="13" cm="1">
        <f t="array" aca="1" ref="F431" ca="1">INDEX(Projects!F:AJ,MATCH($A431,Projects!A:A,0),DAY(Generic!$B$1))</f>
        <v>0</v>
      </c>
      <c r="G431" s="13">
        <f ca="1">COUNTIF(Data!$J:$J,$A431)</f>
        <v>0</v>
      </c>
      <c r="H431" s="29"/>
      <c r="I431" s="13">
        <f ca="1">IF(AND(orders_table[[#This Row],[LOADS ON BOARD]]="",orders_table[[#This Row],[MANUAL OVERWRITE]]=""),"",SUM(orders_table[[#This Row],[LOADS ON BOARD]],orders_table[[#This Row],[MANUAL OVERWRITE]]))</f>
        <v>0</v>
      </c>
      <c r="J431" s="30" t="str">
        <f t="shared" ca="1" si="14"/>
        <v/>
      </c>
      <c r="K431" s="13" t="str">
        <f t="shared" ca="1" si="15"/>
        <v/>
      </c>
    </row>
    <row r="432" spans="1:11" ht="18" hidden="1" customHeight="1" x14ac:dyDescent="0.2">
      <c r="A432" s="13">
        <f>Projects!$A431</f>
        <v>10462</v>
      </c>
      <c r="B432" s="13" t="str">
        <f>VLOOKUP($A432,projectList[],2,0)</f>
        <v>COCOA AGGREGATE</v>
      </c>
      <c r="C432" s="13" t="str">
        <f>VLOOKUP($A432,projectList[],3,0)</f>
        <v>TAVARES RMC</v>
      </c>
      <c r="D432" s="13" t="str">
        <f>VLOOKUP($A432,projectList[],4,0)</f>
        <v>#57 DOT ROCK</v>
      </c>
      <c r="E432" s="40">
        <f>VLOOKUP($A432,projectList[],5,0)</f>
        <v>17</v>
      </c>
      <c r="F432" s="13" cm="1">
        <f t="array" aca="1" ref="F432" ca="1">INDEX(Projects!F:AJ,MATCH($A432,Projects!A:A,0),DAY(Generic!$B$1))</f>
        <v>0</v>
      </c>
      <c r="G432" s="13">
        <f ca="1">COUNTIF(Data!$J:$J,$A432)</f>
        <v>0</v>
      </c>
      <c r="H432" s="29"/>
      <c r="I432" s="13">
        <f ca="1">IF(AND(orders_table[[#This Row],[LOADS ON BOARD]]="",orders_table[[#This Row],[MANUAL OVERWRITE]]=""),"",SUM(orders_table[[#This Row],[LOADS ON BOARD]],orders_table[[#This Row],[MANUAL OVERWRITE]]))</f>
        <v>0</v>
      </c>
      <c r="J432" s="30" t="str">
        <f t="shared" ca="1" si="14"/>
        <v/>
      </c>
      <c r="K432" s="13" t="str">
        <f t="shared" ca="1" si="15"/>
        <v/>
      </c>
    </row>
    <row r="433" spans="1:11" ht="18" hidden="1" customHeight="1" x14ac:dyDescent="0.2">
      <c r="A433" s="13">
        <f>Projects!$A432</f>
        <v>10463</v>
      </c>
      <c r="B433" s="13" t="str">
        <f>VLOOKUP($A433,projectList[],2,0)</f>
        <v>NATIONAL GARDENS</v>
      </c>
      <c r="C433" s="13" t="str">
        <f>VLOOKUP($A433,projectList[],3,0)</f>
        <v>TAVARES RMC</v>
      </c>
      <c r="D433" s="13" t="str">
        <f>VLOOKUP($A433,projectList[],4,0)</f>
        <v>#57 DOT ROCK</v>
      </c>
      <c r="E433" s="40">
        <f>VLOOKUP($A433,projectList[],5,0)</f>
        <v>11.5</v>
      </c>
      <c r="F433" s="13" cm="1">
        <f t="array" aca="1" ref="F433" ca="1">INDEX(Projects!F:AJ,MATCH($A433,Projects!A:A,0),DAY(Generic!$B$1))</f>
        <v>0</v>
      </c>
      <c r="G433" s="13">
        <f ca="1">COUNTIF(Data!$J:$J,$A433)</f>
        <v>0</v>
      </c>
      <c r="H433" s="29"/>
      <c r="I433" s="13">
        <f ca="1">IF(AND(orders_table[[#This Row],[LOADS ON BOARD]]="",orders_table[[#This Row],[MANUAL OVERWRITE]]=""),"",SUM(orders_table[[#This Row],[LOADS ON BOARD]],orders_table[[#This Row],[MANUAL OVERWRITE]]))</f>
        <v>0</v>
      </c>
      <c r="J433" s="30" t="str">
        <f t="shared" ca="1" si="14"/>
        <v/>
      </c>
      <c r="K433" s="13" t="str">
        <f t="shared" ca="1" si="15"/>
        <v/>
      </c>
    </row>
    <row r="434" spans="1:11" ht="18" hidden="1" customHeight="1" x14ac:dyDescent="0.2">
      <c r="A434" s="13">
        <f>Projects!$A433</f>
        <v>10464</v>
      </c>
      <c r="B434" s="13" t="str">
        <f>VLOOKUP($A434,projectList[],2,0)</f>
        <v>MELBOURNE TERMINAL</v>
      </c>
      <c r="C434" s="13" t="str">
        <f>VLOOKUP($A434,projectList[],3,0)</f>
        <v>TAVARES RMC</v>
      </c>
      <c r="D434" s="13" t="str">
        <f>VLOOKUP($A434,projectList[],4,0)</f>
        <v>#57 DOT ROCK</v>
      </c>
      <c r="E434" s="40">
        <f>VLOOKUP($A434,projectList[],5,0)</f>
        <v>18.2</v>
      </c>
      <c r="F434" s="13" cm="1">
        <f t="array" aca="1" ref="F434" ca="1">INDEX(Projects!F:AJ,MATCH($A434,Projects!A:A,0),DAY(Generic!$B$1))</f>
        <v>0</v>
      </c>
      <c r="G434" s="13">
        <f ca="1">COUNTIF(Data!$J:$J,$A434)</f>
        <v>0</v>
      </c>
      <c r="H434" s="29"/>
      <c r="I434" s="13">
        <f ca="1">IF(AND(orders_table[[#This Row],[LOADS ON BOARD]]="",orders_table[[#This Row],[MANUAL OVERWRITE]]=""),"",SUM(orders_table[[#This Row],[LOADS ON BOARD]],orders_table[[#This Row],[MANUAL OVERWRITE]]))</f>
        <v>0</v>
      </c>
      <c r="J434" s="30" t="str">
        <f t="shared" ca="1" si="14"/>
        <v/>
      </c>
      <c r="K434" s="13" t="str">
        <f t="shared" ca="1" si="15"/>
        <v/>
      </c>
    </row>
    <row r="435" spans="1:11" ht="18" hidden="1" customHeight="1" x14ac:dyDescent="0.2">
      <c r="A435" s="13">
        <f>Projects!$A434</f>
        <v>10465</v>
      </c>
      <c r="B435" s="13" t="str">
        <f>VLOOKUP($A435,projectList[],2,0)</f>
        <v>MELBOURNE TERMINAL</v>
      </c>
      <c r="C435" s="13" t="str">
        <f>VLOOKUP($A435,projectList[],3,0)</f>
        <v>TAVARES RMC</v>
      </c>
      <c r="D435" s="13" t="str">
        <f>VLOOKUP($A435,projectList[],4,0)</f>
        <v>#89 DOT ROCK</v>
      </c>
      <c r="E435" s="40">
        <f>VLOOKUP($A435,projectList[],5,0)</f>
        <v>18.2</v>
      </c>
      <c r="F435" s="13" cm="1">
        <f t="array" aca="1" ref="F435" ca="1">INDEX(Projects!F:AJ,MATCH($A435,Projects!A:A,0),DAY(Generic!$B$1))</f>
        <v>0</v>
      </c>
      <c r="G435" s="13">
        <f ca="1">COUNTIF(Data!$J:$J,$A435)</f>
        <v>0</v>
      </c>
      <c r="H435" s="29"/>
      <c r="I435" s="13">
        <f ca="1">IF(AND(orders_table[[#This Row],[LOADS ON BOARD]]="",orders_table[[#This Row],[MANUAL OVERWRITE]]=""),"",SUM(orders_table[[#This Row],[LOADS ON BOARD]],orders_table[[#This Row],[MANUAL OVERWRITE]]))</f>
        <v>0</v>
      </c>
      <c r="J435" s="30" t="str">
        <f t="shared" ca="1" si="14"/>
        <v/>
      </c>
      <c r="K435" s="13" t="str">
        <f t="shared" ca="1" si="15"/>
        <v/>
      </c>
    </row>
    <row r="436" spans="1:11" ht="18" hidden="1" customHeight="1" x14ac:dyDescent="0.2">
      <c r="A436" s="13">
        <f>Projects!$A435</f>
        <v>10470</v>
      </c>
      <c r="B436" s="13" t="str">
        <f>VLOOKUP($A436,projectList[],2,0)</f>
        <v>VULCAN - ASTATULA</v>
      </c>
      <c r="C436" s="13" t="str">
        <f>VLOOKUP($A436,projectList[],3,0)</f>
        <v>TAVARES RMC</v>
      </c>
      <c r="D436" s="13" t="str">
        <f>VLOOKUP($A436,projectList[],4,0)</f>
        <v>COMMERCIAL SCREENINGS</v>
      </c>
      <c r="E436" s="40">
        <f>VLOOKUP($A436,projectList[],5,0)</f>
        <v>3.75</v>
      </c>
      <c r="F436" s="13" cm="1">
        <f t="array" aca="1" ref="F436" ca="1">INDEX(Projects!F:AJ,MATCH($A436,Projects!A:A,0),DAY(Generic!$B$1))</f>
        <v>0</v>
      </c>
      <c r="G436" s="13">
        <f ca="1">COUNTIF(Data!$J:$J,$A436)</f>
        <v>0</v>
      </c>
      <c r="H436" s="29"/>
      <c r="I436" s="13">
        <f ca="1">IF(AND(orders_table[[#This Row],[LOADS ON BOARD]]="",orders_table[[#This Row],[MANUAL OVERWRITE]]=""),"",SUM(orders_table[[#This Row],[LOADS ON BOARD]],orders_table[[#This Row],[MANUAL OVERWRITE]]))</f>
        <v>0</v>
      </c>
      <c r="J436" s="30" t="str">
        <f t="shared" ca="1" si="14"/>
        <v/>
      </c>
      <c r="K436" s="13" t="str">
        <f t="shared" ca="1" si="15"/>
        <v/>
      </c>
    </row>
    <row r="437" spans="1:11" ht="18" hidden="1" customHeight="1" x14ac:dyDescent="0.2">
      <c r="A437" s="13">
        <f>Projects!$A436</f>
        <v>10466</v>
      </c>
      <c r="B437" s="13" t="str">
        <f>VLOOKUP($A437,projectList[],2,0)</f>
        <v>JAHNA - GREENBAY</v>
      </c>
      <c r="C437" s="13" t="str">
        <f>VLOOKUP($A437,projectList[],3,0)</f>
        <v>TAVARES RMC</v>
      </c>
      <c r="D437" s="13" t="str">
        <f>VLOOKUP($A437,projectList[],4,0)</f>
        <v>CONCRETE SAND</v>
      </c>
      <c r="E437" s="40">
        <f>VLOOKUP($A437,projectList[],5,0)</f>
        <v>8.5</v>
      </c>
      <c r="F437" s="13" cm="1">
        <f t="array" aca="1" ref="F437" ca="1">INDEX(Projects!F:AJ,MATCH($A437,Projects!A:A,0),DAY(Generic!$B$1))</f>
        <v>0</v>
      </c>
      <c r="G437" s="13">
        <f ca="1">COUNTIF(Data!$J:$J,$A437)</f>
        <v>0</v>
      </c>
      <c r="H437" s="29"/>
      <c r="I437" s="13">
        <f ca="1">IF(AND(orders_table[[#This Row],[LOADS ON BOARD]]="",orders_table[[#This Row],[MANUAL OVERWRITE]]=""),"",SUM(orders_table[[#This Row],[LOADS ON BOARD]],orders_table[[#This Row],[MANUAL OVERWRITE]]))</f>
        <v>0</v>
      </c>
      <c r="J437" s="30" t="str">
        <f t="shared" ca="1" si="14"/>
        <v/>
      </c>
      <c r="K437" s="13" t="str">
        <f t="shared" ca="1" si="15"/>
        <v/>
      </c>
    </row>
    <row r="438" spans="1:11" ht="18" hidden="1" customHeight="1" x14ac:dyDescent="0.2">
      <c r="A438" s="13">
        <f>Projects!$A437</f>
        <v>9608</v>
      </c>
      <c r="B438" s="13" t="str">
        <f>VLOOKUP($A438,projectList[],2,0)</f>
        <v>JAHNA - CGA</v>
      </c>
      <c r="C438" s="13" t="str">
        <f>VLOOKUP($A438,projectList[],3,0)</f>
        <v>UNIVERSAL SUPPLY</v>
      </c>
      <c r="D438" s="13" t="str">
        <f>VLOOKUP($A438,projectList[],4,0)</f>
        <v>CONCRETE SAND</v>
      </c>
      <c r="E438" s="40">
        <f>VLOOKUP($A438,projectList[],5,0)</f>
        <v>12</v>
      </c>
      <c r="F438" s="13" cm="1">
        <f t="array" aca="1" ref="F438" ca="1">INDEX(Projects!F:AJ,MATCH($A438,Projects!A:A,0),DAY(Generic!$B$1))</f>
        <v>0</v>
      </c>
      <c r="G438" s="13">
        <f ca="1">COUNTIF(Data!$J:$J,$A438)</f>
        <v>0</v>
      </c>
      <c r="H438" s="29"/>
      <c r="I438" s="13">
        <f ca="1">IF(AND(orders_table[[#This Row],[LOADS ON BOARD]]="",orders_table[[#This Row],[MANUAL OVERWRITE]]=""),"",SUM(orders_table[[#This Row],[LOADS ON BOARD]],orders_table[[#This Row],[MANUAL OVERWRITE]]))</f>
        <v>0</v>
      </c>
      <c r="J438" s="30" t="str">
        <f t="shared" ca="1" si="14"/>
        <v/>
      </c>
      <c r="K438" s="13" t="str">
        <f t="shared" ca="1" si="15"/>
        <v/>
      </c>
    </row>
    <row r="439" spans="1:11" ht="18" hidden="1" customHeight="1" x14ac:dyDescent="0.2">
      <c r="A439" s="13">
        <f>Projects!$A438</f>
        <v>10364</v>
      </c>
      <c r="B439" s="13" t="str">
        <f>VLOOKUP($A439,projectList[],2,0)</f>
        <v>JAHNA - GREENBAY</v>
      </c>
      <c r="C439" s="13" t="str">
        <f>VLOOKUP($A439,projectList[],3,0)</f>
        <v>UNIVERSAL SUPPLY</v>
      </c>
      <c r="D439" s="13" t="str">
        <f>VLOOKUP($A439,projectList[],4,0)</f>
        <v>CONCRETE SAND</v>
      </c>
      <c r="E439" s="40">
        <f>VLOOKUP($A439,projectList[],5,0)</f>
        <v>12</v>
      </c>
      <c r="F439" s="13" cm="1">
        <f t="array" aca="1" ref="F439" ca="1">INDEX(Projects!F:AJ,MATCH($A439,Projects!A:A,0),DAY(Generic!$B$1))</f>
        <v>0</v>
      </c>
      <c r="G439" s="13">
        <f ca="1">COUNTIF(Data!$J:$J,$A439)</f>
        <v>0</v>
      </c>
      <c r="H439" s="29"/>
      <c r="I439" s="13">
        <f ca="1">IF(AND(orders_table[[#This Row],[LOADS ON BOARD]]="",orders_table[[#This Row],[MANUAL OVERWRITE]]=""),"",SUM(orders_table[[#This Row],[LOADS ON BOARD]],orders_table[[#This Row],[MANUAL OVERWRITE]]))</f>
        <v>0</v>
      </c>
      <c r="J439" s="30" t="str">
        <f t="shared" ca="1" si="14"/>
        <v/>
      </c>
      <c r="K439" s="13" t="str">
        <f t="shared" ca="1" si="15"/>
        <v/>
      </c>
    </row>
    <row r="440" spans="1:11" ht="18" hidden="1" customHeight="1" x14ac:dyDescent="0.2">
      <c r="A440" s="13">
        <f>Projects!$A439</f>
        <v>9921</v>
      </c>
      <c r="B440" s="13" t="str">
        <f>VLOOKUP($A440,projectList[],2,0)</f>
        <v>JAHNA - INDEPENDENT</v>
      </c>
      <c r="C440" s="13" t="str">
        <f>VLOOKUP($A440,projectList[],3,0)</f>
        <v>UNIVERSAL SUPPLY</v>
      </c>
      <c r="D440" s="13" t="str">
        <f>VLOOKUP($A440,projectList[],4,0)</f>
        <v>MASON SAND</v>
      </c>
      <c r="E440" s="40">
        <f>VLOOKUP($A440,projectList[],5,0)</f>
        <v>12</v>
      </c>
      <c r="F440" s="13" cm="1">
        <f t="array" aca="1" ref="F440" ca="1">INDEX(Projects!F:AJ,MATCH($A440,Projects!A:A,0),DAY(Generic!$B$1))</f>
        <v>0</v>
      </c>
      <c r="G440" s="13">
        <f ca="1">COUNTIF(Data!$J:$J,$A440)</f>
        <v>0</v>
      </c>
      <c r="H440" s="29"/>
      <c r="I440" s="13">
        <f ca="1">IF(AND(orders_table[[#This Row],[LOADS ON BOARD]]="",orders_table[[#This Row],[MANUAL OVERWRITE]]=""),"",SUM(orders_table[[#This Row],[LOADS ON BOARD]],orders_table[[#This Row],[MANUAL OVERWRITE]]))</f>
        <v>0</v>
      </c>
      <c r="J440" s="30" t="str">
        <f t="shared" ca="1" si="14"/>
        <v/>
      </c>
      <c r="K440" s="13" t="str">
        <f t="shared" ca="1" si="15"/>
        <v/>
      </c>
    </row>
    <row r="441" spans="1:11" ht="18" hidden="1" customHeight="1" x14ac:dyDescent="0.2">
      <c r="A441" s="13">
        <f>Projects!$A440</f>
        <v>1054</v>
      </c>
      <c r="B441" s="13" t="str">
        <f>VLOOKUP($A441,projectList[],2,0)</f>
        <v>CENTER SAND</v>
      </c>
      <c r="C441" s="13" t="str">
        <f>VLOOKUP($A441,projectList[],3,0)</f>
        <v>UNIVERSAL SUPPLY</v>
      </c>
      <c r="D441" s="13" t="str">
        <f>VLOOKUP($A441,projectList[],4,0)</f>
        <v>MASON SAND</v>
      </c>
      <c r="E441" s="40">
        <f>VLOOKUP($A441,projectList[],5,0)</f>
        <v>12</v>
      </c>
      <c r="F441" s="13" cm="1">
        <f t="array" aca="1" ref="F441" ca="1">INDEX(Projects!F:AJ,MATCH($A441,Projects!A:A,0),DAY(Generic!$B$1))</f>
        <v>0</v>
      </c>
      <c r="G441" s="13">
        <f ca="1">COUNTIF(Data!$J:$J,$A441)</f>
        <v>0</v>
      </c>
      <c r="H441" s="29"/>
      <c r="I441" s="13">
        <f ca="1">IF(AND(orders_table[[#This Row],[LOADS ON BOARD]]="",orders_table[[#This Row],[MANUAL OVERWRITE]]=""),"",SUM(orders_table[[#This Row],[LOADS ON BOARD]],orders_table[[#This Row],[MANUAL OVERWRITE]]))</f>
        <v>0</v>
      </c>
      <c r="J441" s="30" t="str">
        <f t="shared" ca="1" si="14"/>
        <v/>
      </c>
      <c r="K441" s="13" t="str">
        <f t="shared" ca="1" si="15"/>
        <v/>
      </c>
    </row>
    <row r="442" spans="1:11" ht="18" hidden="1" customHeight="1" x14ac:dyDescent="0.2">
      <c r="A442" s="13">
        <f>Projects!$A441</f>
        <v>10143</v>
      </c>
      <c r="B442" s="13" t="str">
        <f>VLOOKUP($A442,projectList[],2,0)</f>
        <v>JAHNA - GREENBAY</v>
      </c>
      <c r="C442" s="13" t="str">
        <f>VLOOKUP($A442,projectList[],3,0)</f>
        <v>UNIVERSAL SUPPLY</v>
      </c>
      <c r="D442" s="13" t="str">
        <f>VLOOKUP($A442,projectList[],4,0)</f>
        <v>MASON SAND</v>
      </c>
      <c r="E442" s="40">
        <f>VLOOKUP($A442,projectList[],5,0)</f>
        <v>12</v>
      </c>
      <c r="F442" s="13" cm="1">
        <f t="array" aca="1" ref="F442" ca="1">INDEX(Projects!F:AJ,MATCH($A442,Projects!A:A,0),DAY(Generic!$B$1))</f>
        <v>0</v>
      </c>
      <c r="G442" s="13">
        <f ca="1">COUNTIF(Data!$J:$J,$A442)</f>
        <v>0</v>
      </c>
      <c r="H442" s="29"/>
      <c r="I442" s="13">
        <f ca="1">IF(AND(orders_table[[#This Row],[LOADS ON BOARD]]="",orders_table[[#This Row],[MANUAL OVERWRITE]]=""),"",SUM(orders_table[[#This Row],[LOADS ON BOARD]],orders_table[[#This Row],[MANUAL OVERWRITE]]))</f>
        <v>0</v>
      </c>
      <c r="J442" s="30" t="str">
        <f t="shared" ca="1" si="14"/>
        <v/>
      </c>
      <c r="K442" s="13" t="str">
        <f t="shared" ca="1" si="15"/>
        <v/>
      </c>
    </row>
    <row r="443" spans="1:11" ht="18" hidden="1" customHeight="1" x14ac:dyDescent="0.2">
      <c r="A443" s="13">
        <f>Projects!$A442</f>
        <v>1010</v>
      </c>
      <c r="B443" s="13" t="str">
        <f>VLOOKUP($A443,projectList[],2,0)</f>
        <v>CENTER SAND</v>
      </c>
      <c r="C443" s="13" t="str">
        <f>VLOOKUP($A443,projectList[],3,0)</f>
        <v>UNIVERSAL SUPPLY</v>
      </c>
      <c r="D443" s="13" t="str">
        <f>VLOOKUP($A443,projectList[],4,0)</f>
        <v>STUCCO SAND</v>
      </c>
      <c r="E443" s="40">
        <f>VLOOKUP($A443,projectList[],5,0)</f>
        <v>12</v>
      </c>
      <c r="F443" s="13" cm="1">
        <f t="array" aca="1" ref="F443" ca="1">INDEX(Projects!F:AJ,MATCH($A443,Projects!A:A,0),DAY(Generic!$B$1))</f>
        <v>0</v>
      </c>
      <c r="G443" s="13">
        <f ca="1">COUNTIF(Data!$J:$J,$A443)</f>
        <v>0</v>
      </c>
      <c r="H443" s="29"/>
      <c r="I443" s="13">
        <f ca="1">IF(AND(orders_table[[#This Row],[LOADS ON BOARD]]="",orders_table[[#This Row],[MANUAL OVERWRITE]]=""),"",SUM(orders_table[[#This Row],[LOADS ON BOARD]],orders_table[[#This Row],[MANUAL OVERWRITE]]))</f>
        <v>0</v>
      </c>
      <c r="J443" s="30" t="str">
        <f t="shared" ca="1" si="14"/>
        <v/>
      </c>
      <c r="K443" s="13" t="str">
        <f t="shared" ca="1" si="15"/>
        <v/>
      </c>
    </row>
    <row r="444" spans="1:11" ht="18" hidden="1" customHeight="1" x14ac:dyDescent="0.2">
      <c r="A444" s="13" t="str">
        <f>Projects!$A443</f>
        <v>VACA</v>
      </c>
      <c r="B444" s="13" t="str">
        <f>VLOOKUP($A444,projectList[],2,0)</f>
        <v>VACA</v>
      </c>
      <c r="C444" s="13" t="str">
        <f>VLOOKUP($A444,projectList[],3,0)</f>
        <v>VACA</v>
      </c>
      <c r="D444" s="13" t="str">
        <f>VLOOKUP($A444,projectList[],4,0)</f>
        <v>VACA</v>
      </c>
      <c r="E444" s="40">
        <f>VLOOKUP($A444,projectList[],5,0)</f>
        <v>0</v>
      </c>
      <c r="F444" s="13" cm="1">
        <f t="array" aca="1" ref="F444" ca="1">INDEX(Projects!F:AJ,MATCH($A444,Projects!A:A,0),DAY(Generic!$B$1))</f>
        <v>0</v>
      </c>
      <c r="G444" s="13">
        <f ca="1">COUNTIF(Data!$J:$J,$A444)</f>
        <v>2</v>
      </c>
      <c r="H444" s="29"/>
      <c r="I444" s="13">
        <f ca="1">IF(AND(orders_table[[#This Row],[LOADS ON BOARD]]="",orders_table[[#This Row],[MANUAL OVERWRITE]]=""),"",SUM(orders_table[[#This Row],[LOADS ON BOARD]],orders_table[[#This Row],[MANUAL OVERWRITE]]))</f>
        <v>2</v>
      </c>
      <c r="J444" s="30" t="str">
        <f t="shared" si="14"/>
        <v/>
      </c>
      <c r="K444" s="13" t="str">
        <f t="shared" si="15"/>
        <v/>
      </c>
    </row>
    <row r="445" spans="1:11" ht="18" hidden="1" customHeight="1" x14ac:dyDescent="0.2">
      <c r="A445" s="13">
        <f>Projects!$A444</f>
        <v>3040</v>
      </c>
      <c r="B445" s="13" t="str">
        <f>VLOOKUP($A445,projectList[],2,0)</f>
        <v>CORKSCREW MINE</v>
      </c>
      <c r="C445" s="13" t="str">
        <f>VLOOKUP($A445,projectList[],3,0)</f>
        <v>VENICE RMC</v>
      </c>
      <c r="D445" s="13" t="str">
        <f>VLOOKUP($A445,projectList[],4,0)</f>
        <v>#57</v>
      </c>
      <c r="E445" s="40">
        <f>VLOOKUP($A445,projectList[],5,0)</f>
        <v>13.75</v>
      </c>
      <c r="F445" s="13" cm="1">
        <f t="array" aca="1" ref="F445" ca="1">INDEX(Projects!F:AJ,MATCH($A445,Projects!A:A,0),DAY(Generic!$B$1))</f>
        <v>0</v>
      </c>
      <c r="G445" s="13">
        <f ca="1">COUNTIF(Data!$J:$J,$A445)</f>
        <v>0</v>
      </c>
      <c r="H445" s="29"/>
      <c r="I445" s="13">
        <f ca="1">IF(AND(orders_table[[#This Row],[LOADS ON BOARD]]="",orders_table[[#This Row],[MANUAL OVERWRITE]]=""),"",SUM(orders_table[[#This Row],[LOADS ON BOARD]],orders_table[[#This Row],[MANUAL OVERWRITE]]))</f>
        <v>0</v>
      </c>
      <c r="J445" s="30" t="str">
        <f t="shared" ca="1" si="14"/>
        <v/>
      </c>
      <c r="K445" s="13" t="str">
        <f t="shared" ca="1" si="15"/>
        <v/>
      </c>
    </row>
    <row r="446" spans="1:11" ht="18" hidden="1" customHeight="1" x14ac:dyDescent="0.2">
      <c r="A446" s="13">
        <f>Projects!$A445</f>
        <v>10365</v>
      </c>
      <c r="B446" s="13" t="str">
        <f>VLOOKUP($A446,projectList[],2,0)</f>
        <v>VULCAN - FT MYERS</v>
      </c>
      <c r="C446" s="13" t="str">
        <f>VLOOKUP($A446,projectList[],3,0)</f>
        <v>VENICE RMC</v>
      </c>
      <c r="D446" s="13" t="str">
        <f>VLOOKUP($A446,projectList[],4,0)</f>
        <v>#57</v>
      </c>
      <c r="E446" s="40">
        <f>VLOOKUP($A446,projectList[],5,0)</f>
        <v>13.75</v>
      </c>
      <c r="F446" s="13" cm="1">
        <f t="array" aca="1" ref="F446" ca="1">INDEX(Projects!F:AJ,MATCH($A446,Projects!A:A,0),DAY(Generic!$B$1))</f>
        <v>0</v>
      </c>
      <c r="G446" s="13">
        <f ca="1">COUNTIF(Data!$J:$J,$A446)</f>
        <v>0</v>
      </c>
      <c r="H446" s="29"/>
      <c r="I446" s="13">
        <f ca="1">IF(AND(orders_table[[#This Row],[LOADS ON BOARD]]="",orders_table[[#This Row],[MANUAL OVERWRITE]]=""),"",SUM(orders_table[[#This Row],[LOADS ON BOARD]],orders_table[[#This Row],[MANUAL OVERWRITE]]))</f>
        <v>0</v>
      </c>
      <c r="J446" s="30" t="str">
        <f t="shared" ca="1" si="14"/>
        <v/>
      </c>
      <c r="K446" s="13" t="str">
        <f t="shared" ca="1" si="15"/>
        <v/>
      </c>
    </row>
    <row r="447" spans="1:11" ht="18" hidden="1" customHeight="1" x14ac:dyDescent="0.2">
      <c r="A447" s="13" t="str">
        <f>Projects!$A446</f>
        <v>1549-57</v>
      </c>
      <c r="B447" s="13" t="str">
        <f>VLOOKUP($A447,projectList[],2,0)</f>
        <v>STEWART MATERIALS</v>
      </c>
      <c r="C447" s="13" t="str">
        <f>VLOOKUP($A447,projectList[],3,0)</f>
        <v>VENICE RMC</v>
      </c>
      <c r="D447" s="13" t="str">
        <f>VLOOKUP($A447,projectList[],4,0)</f>
        <v>#57 DOT Rock</v>
      </c>
      <c r="E447" s="40">
        <f>VLOOKUP($A447,projectList[],5,0)</f>
        <v>4.0999999999999996</v>
      </c>
      <c r="F447" s="13" cm="1">
        <f t="array" aca="1" ref="F447" ca="1">INDEX(Projects!F:AJ,MATCH($A447,Projects!A:A,0),DAY(Generic!$B$1))</f>
        <v>0</v>
      </c>
      <c r="G447" s="13">
        <f ca="1">COUNTIF(Data!$J:$J,$A447)</f>
        <v>0</v>
      </c>
      <c r="H447" s="29"/>
      <c r="I447" s="13">
        <f ca="1">IF(AND(orders_table[[#This Row],[LOADS ON BOARD]]="",orders_table[[#This Row],[MANUAL OVERWRITE]]=""),"",SUM(orders_table[[#This Row],[LOADS ON BOARD]],orders_table[[#This Row],[MANUAL OVERWRITE]]))</f>
        <v>0</v>
      </c>
      <c r="J447" s="30" t="str">
        <f t="shared" ca="1" si="14"/>
        <v/>
      </c>
      <c r="K447" s="13" t="str">
        <f t="shared" ca="1" si="15"/>
        <v/>
      </c>
    </row>
    <row r="448" spans="1:11" ht="18" hidden="1" customHeight="1" x14ac:dyDescent="0.2">
      <c r="A448" s="13">
        <f>Projects!$A447</f>
        <v>3041</v>
      </c>
      <c r="B448" s="13" t="str">
        <f>VLOOKUP($A448,projectList[],2,0)</f>
        <v>CORKSCREW MINE</v>
      </c>
      <c r="C448" s="13" t="str">
        <f>VLOOKUP($A448,projectList[],3,0)</f>
        <v>VENICE RMC</v>
      </c>
      <c r="D448" s="13" t="str">
        <f>VLOOKUP($A448,projectList[],4,0)</f>
        <v>#89</v>
      </c>
      <c r="E448" s="40">
        <f>VLOOKUP($A448,projectList[],5,0)</f>
        <v>13.75</v>
      </c>
      <c r="F448" s="13" cm="1">
        <f t="array" aca="1" ref="F448" ca="1">INDEX(Projects!F:AJ,MATCH($A448,Projects!A:A,0),DAY(Generic!$B$1))</f>
        <v>0</v>
      </c>
      <c r="G448" s="13">
        <f ca="1">COUNTIF(Data!$J:$J,$A448)</f>
        <v>0</v>
      </c>
      <c r="H448" s="29"/>
      <c r="I448" s="13">
        <f ca="1">IF(AND(orders_table[[#This Row],[LOADS ON BOARD]]="",orders_table[[#This Row],[MANUAL OVERWRITE]]=""),"",SUM(orders_table[[#This Row],[LOADS ON BOARD]],orders_table[[#This Row],[MANUAL OVERWRITE]]))</f>
        <v>0</v>
      </c>
      <c r="J448" s="30" t="str">
        <f t="shared" ca="1" si="14"/>
        <v/>
      </c>
      <c r="K448" s="13" t="str">
        <f t="shared" ca="1" si="15"/>
        <v/>
      </c>
    </row>
    <row r="449" spans="1:11" ht="18" hidden="1" customHeight="1" x14ac:dyDescent="0.2">
      <c r="A449" s="13">
        <f>Projects!$A448</f>
        <v>10366</v>
      </c>
      <c r="B449" s="13" t="str">
        <f>VLOOKUP($A449,projectList[],2,0)</f>
        <v>VULCAN - FT MYERS</v>
      </c>
      <c r="C449" s="13" t="str">
        <f>VLOOKUP($A449,projectList[],3,0)</f>
        <v>VENICE RMC</v>
      </c>
      <c r="D449" s="13" t="str">
        <f>VLOOKUP($A449,projectList[],4,0)</f>
        <v xml:space="preserve">#89 </v>
      </c>
      <c r="E449" s="40">
        <f>VLOOKUP($A449,projectList[],5,0)</f>
        <v>13.75</v>
      </c>
      <c r="F449" s="13" cm="1">
        <f t="array" aca="1" ref="F449" ca="1">INDEX(Projects!F:AJ,MATCH($A449,Projects!A:A,0),DAY(Generic!$B$1))</f>
        <v>0</v>
      </c>
      <c r="G449" s="13">
        <f ca="1">COUNTIF(Data!$J:$J,$A449)</f>
        <v>0</v>
      </c>
      <c r="H449" s="29"/>
      <c r="I449" s="13">
        <f ca="1">IF(AND(orders_table[[#This Row],[LOADS ON BOARD]]="",orders_table[[#This Row],[MANUAL OVERWRITE]]=""),"",SUM(orders_table[[#This Row],[LOADS ON BOARD]],orders_table[[#This Row],[MANUAL OVERWRITE]]))</f>
        <v>0</v>
      </c>
      <c r="J449" s="30" t="str">
        <f t="shared" ca="1" si="14"/>
        <v/>
      </c>
      <c r="K449" s="13" t="str">
        <f t="shared" ca="1" si="15"/>
        <v/>
      </c>
    </row>
    <row r="450" spans="1:11" ht="18" hidden="1" customHeight="1" x14ac:dyDescent="0.2">
      <c r="A450" s="13" t="str">
        <f>Projects!$A449</f>
        <v>1549-8</v>
      </c>
      <c r="B450" s="13" t="str">
        <f>VLOOKUP($A450,projectList[],2,0)</f>
        <v>CY - PALMETTO</v>
      </c>
      <c r="C450" s="13" t="str">
        <f>VLOOKUP($A450,projectList[],3,0)</f>
        <v>VENICE RMC</v>
      </c>
      <c r="D450" s="13" t="str">
        <f>VLOOKUP($A450,projectList[],4,0)</f>
        <v>#89 DOT Rock</v>
      </c>
      <c r="E450" s="40">
        <f>VLOOKUP($A450,projectList[],5,0)</f>
        <v>4.0999999999999996</v>
      </c>
      <c r="F450" s="13" cm="1">
        <f t="array" aca="1" ref="F450" ca="1">INDEX(Projects!F:AJ,MATCH($A450,Projects!A:A,0),DAY(Generic!$B$1))</f>
        <v>0</v>
      </c>
      <c r="G450" s="13">
        <f ca="1">COUNTIF(Data!$J:$J,$A450)</f>
        <v>0</v>
      </c>
      <c r="H450" s="29"/>
      <c r="I450" s="13">
        <f ca="1">IF(AND(orders_table[[#This Row],[LOADS ON BOARD]]="",orders_table[[#This Row],[MANUAL OVERWRITE]]=""),"",SUM(orders_table[[#This Row],[LOADS ON BOARD]],orders_table[[#This Row],[MANUAL OVERWRITE]]))</f>
        <v>0</v>
      </c>
      <c r="J450" s="30" t="str">
        <f t="shared" ca="1" si="14"/>
        <v/>
      </c>
      <c r="K450" s="13" t="str">
        <f t="shared" ca="1" si="15"/>
        <v/>
      </c>
    </row>
    <row r="451" spans="1:11" ht="18" hidden="1" customHeight="1" x14ac:dyDescent="0.2">
      <c r="A451" s="13">
        <f>Projects!$A450</f>
        <v>3044</v>
      </c>
      <c r="B451" s="13" t="str">
        <f>VLOOKUP($A451,projectList[],2,0)</f>
        <v>STEWART MATERIALS</v>
      </c>
      <c r="C451" s="13" t="str">
        <f>VLOOKUP($A451,projectList[],3,0)</f>
        <v>VENICE RMC</v>
      </c>
      <c r="D451" s="13" t="str">
        <f>VLOOKUP($A451,projectList[],4,0)</f>
        <v>COMMERCIAL SAND</v>
      </c>
      <c r="E451" s="40">
        <f>VLOOKUP($A451,projectList[],5,0)</f>
        <v>13.75</v>
      </c>
      <c r="F451" s="13" cm="1">
        <f t="array" aca="1" ref="F451" ca="1">INDEX(Projects!F:AJ,MATCH($A451,Projects!A:A,0),DAY(Generic!$B$1))</f>
        <v>0</v>
      </c>
      <c r="G451" s="13">
        <f ca="1">COUNTIF(Data!$J:$J,$A451)</f>
        <v>0</v>
      </c>
      <c r="H451" s="29"/>
      <c r="I451" s="13">
        <f ca="1">IF(AND(orders_table[[#This Row],[LOADS ON BOARD]]="",orders_table[[#This Row],[MANUAL OVERWRITE]]=""),"",SUM(orders_table[[#This Row],[LOADS ON BOARD]],orders_table[[#This Row],[MANUAL OVERWRITE]]))</f>
        <v>0</v>
      </c>
      <c r="J451" s="30" t="str">
        <f t="shared" ca="1" si="14"/>
        <v/>
      </c>
      <c r="K451" s="13" t="str">
        <f t="shared" ca="1" si="15"/>
        <v/>
      </c>
    </row>
    <row r="452" spans="1:11" ht="18" hidden="1" customHeight="1" x14ac:dyDescent="0.2">
      <c r="A452" s="13">
        <f>Projects!$A451</f>
        <v>10350</v>
      </c>
      <c r="B452" s="13" t="str">
        <f>VLOOKUP($A452,projectList[],2,0)</f>
        <v>JAHNA - ORTONA</v>
      </c>
      <c r="C452" s="13" t="str">
        <f>VLOOKUP($A452,projectList[],3,0)</f>
        <v>VENICE RMC</v>
      </c>
      <c r="D452" s="13" t="str">
        <f>VLOOKUP($A452,projectList[],4,0)</f>
        <v>COMMERCIAL SAND</v>
      </c>
      <c r="E452" s="40">
        <f>VLOOKUP($A452,projectList[],5,0)</f>
        <v>13.5</v>
      </c>
      <c r="F452" s="13" cm="1">
        <f t="array" aca="1" ref="F452" ca="1">INDEX(Projects!F:AJ,MATCH($A452,Projects!A:A,0),DAY(Generic!$B$1))</f>
        <v>0</v>
      </c>
      <c r="G452" s="13">
        <f ca="1">COUNTIF(Data!$J:$J,$A452)</f>
        <v>0</v>
      </c>
      <c r="H452" s="29"/>
      <c r="I452" s="13">
        <f ca="1">IF(AND(orders_table[[#This Row],[LOADS ON BOARD]]="",orders_table[[#This Row],[MANUAL OVERWRITE]]=""),"",SUM(orders_table[[#This Row],[LOADS ON BOARD]],orders_table[[#This Row],[MANUAL OVERWRITE]]))</f>
        <v>0</v>
      </c>
      <c r="J452" s="30" t="str">
        <f t="shared" ca="1" si="14"/>
        <v/>
      </c>
      <c r="K452" s="13" t="str">
        <f t="shared" ca="1" si="15"/>
        <v/>
      </c>
    </row>
    <row r="453" spans="1:11" ht="18" hidden="1" customHeight="1" x14ac:dyDescent="0.2">
      <c r="A453" s="13">
        <f>Projects!$A452</f>
        <v>3042</v>
      </c>
      <c r="B453" s="13" t="str">
        <f>VLOOKUP($A453,projectList[],2,0)</f>
        <v>CORKSCREW MINE</v>
      </c>
      <c r="C453" s="13" t="str">
        <f>VLOOKUP($A453,projectList[],3,0)</f>
        <v>VENICE RMC</v>
      </c>
      <c r="D453" s="13" t="str">
        <f>VLOOKUP($A453,projectList[],4,0)</f>
        <v>COMMERCIAL SCREENINGS</v>
      </c>
      <c r="E453" s="40">
        <f>VLOOKUP($A453,projectList[],5,0)</f>
        <v>13.75</v>
      </c>
      <c r="F453" s="13" cm="1">
        <f t="array" aca="1" ref="F453" ca="1">INDEX(Projects!F:AJ,MATCH($A453,Projects!A:A,0),DAY(Generic!$B$1))</f>
        <v>0</v>
      </c>
      <c r="G453" s="13">
        <f ca="1">COUNTIF(Data!$J:$J,$A453)</f>
        <v>0</v>
      </c>
      <c r="H453" s="29"/>
      <c r="I453" s="13">
        <f ca="1">IF(AND(orders_table[[#This Row],[LOADS ON BOARD]]="",orders_table[[#This Row],[MANUAL OVERWRITE]]=""),"",SUM(orders_table[[#This Row],[LOADS ON BOARD]],orders_table[[#This Row],[MANUAL OVERWRITE]]))</f>
        <v>0</v>
      </c>
      <c r="J453" s="30" t="str">
        <f t="shared" ca="1" si="14"/>
        <v/>
      </c>
      <c r="K453" s="13" t="str">
        <f t="shared" ca="1" si="15"/>
        <v/>
      </c>
    </row>
    <row r="454" spans="1:11" ht="18" hidden="1" customHeight="1" x14ac:dyDescent="0.2">
      <c r="A454" s="13">
        <f>Projects!$A453</f>
        <v>10367</v>
      </c>
      <c r="B454" s="13" t="str">
        <f>VLOOKUP($A454,projectList[],2,0)</f>
        <v>VULCAN - FT MYERS</v>
      </c>
      <c r="C454" s="13" t="str">
        <f>VLOOKUP($A454,projectList[],3,0)</f>
        <v>VENICE RMC</v>
      </c>
      <c r="D454" s="13" t="str">
        <f>VLOOKUP($A454,projectList[],4,0)</f>
        <v>COMMERCIAL SCREENINGS</v>
      </c>
      <c r="E454" s="40">
        <f>VLOOKUP($A454,projectList[],5,0)</f>
        <v>13.75</v>
      </c>
      <c r="F454" s="13" cm="1">
        <f t="array" aca="1" ref="F454" ca="1">INDEX(Projects!F:AJ,MATCH($A454,Projects!A:A,0),DAY(Generic!$B$1))</f>
        <v>0</v>
      </c>
      <c r="G454" s="13">
        <f ca="1">COUNTIF(Data!$J:$J,$A454)</f>
        <v>0</v>
      </c>
      <c r="H454" s="29"/>
      <c r="I454" s="13">
        <f ca="1">IF(AND(orders_table[[#This Row],[LOADS ON BOARD]]="",orders_table[[#This Row],[MANUAL OVERWRITE]]=""),"",SUM(orders_table[[#This Row],[LOADS ON BOARD]],orders_table[[#This Row],[MANUAL OVERWRITE]]))</f>
        <v>0</v>
      </c>
      <c r="J454" s="30" t="str">
        <f t="shared" ca="1" si="14"/>
        <v/>
      </c>
      <c r="K454" s="13" t="str">
        <f t="shared" ca="1" si="15"/>
        <v/>
      </c>
    </row>
    <row r="455" spans="1:11" ht="18" hidden="1" customHeight="1" x14ac:dyDescent="0.2">
      <c r="A455" s="13">
        <f>Projects!$A454</f>
        <v>10345</v>
      </c>
      <c r="B455" s="13" t="str">
        <f>VLOOKUP($A455,projectList[],2,0)</f>
        <v>JAHNA - INDEPENDENT</v>
      </c>
      <c r="C455" s="13" t="str">
        <f>VLOOKUP($A455,projectList[],3,0)</f>
        <v>VENICE RMC</v>
      </c>
      <c r="D455" s="13" t="str">
        <f>VLOOKUP($A455,projectList[],4,0)</f>
        <v>CONCRETE SAND</v>
      </c>
      <c r="E455" s="40">
        <f>VLOOKUP($A455,projectList[],5,0)</f>
        <v>30</v>
      </c>
      <c r="F455" s="13" cm="1">
        <f t="array" aca="1" ref="F455" ca="1">INDEX(Projects!F:AJ,MATCH($A455,Projects!A:A,0),DAY(Generic!$B$1))</f>
        <v>0</v>
      </c>
      <c r="G455" s="13">
        <f ca="1">COUNTIF(Data!$J:$J,$A455)</f>
        <v>0</v>
      </c>
      <c r="H455" s="29"/>
      <c r="I455" s="13">
        <f ca="1">IF(AND(orders_table[[#This Row],[LOADS ON BOARD]]="",orders_table[[#This Row],[MANUAL OVERWRITE]]=""),"",SUM(orders_table[[#This Row],[LOADS ON BOARD]],orders_table[[#This Row],[MANUAL OVERWRITE]]))</f>
        <v>0</v>
      </c>
      <c r="J455" s="30" t="str">
        <f t="shared" ca="1" si="14"/>
        <v/>
      </c>
      <c r="K455" s="13" t="str">
        <f t="shared" ca="1" si="15"/>
        <v/>
      </c>
    </row>
    <row r="456" spans="1:11" ht="18" hidden="1" customHeight="1" x14ac:dyDescent="0.2">
      <c r="A456" s="13">
        <f>Projects!$A455</f>
        <v>3043</v>
      </c>
      <c r="B456" s="13" t="str">
        <f>VLOOKUP($A456,projectList[],2,0)</f>
        <v>STEWART MATERIALS</v>
      </c>
      <c r="C456" s="13" t="str">
        <f>VLOOKUP($A456,projectList[],3,0)</f>
        <v>VENICE RMC</v>
      </c>
      <c r="D456" s="13" t="str">
        <f>VLOOKUP($A456,projectList[],4,0)</f>
        <v>DOT SILICA SAND</v>
      </c>
      <c r="E456" s="40">
        <f>VLOOKUP($A456,projectList[],5,0)</f>
        <v>13.5</v>
      </c>
      <c r="F456" s="13" cm="1">
        <f t="array" aca="1" ref="F456" ca="1">INDEX(Projects!F:AJ,MATCH($A456,Projects!A:A,0),DAY(Generic!$B$1))</f>
        <v>0</v>
      </c>
      <c r="G456" s="13">
        <f ca="1">COUNTIF(Data!$J:$J,$A456)</f>
        <v>0</v>
      </c>
      <c r="H456" s="29"/>
      <c r="I456" s="13">
        <f ca="1">IF(AND(orders_table[[#This Row],[LOADS ON BOARD]]="",orders_table[[#This Row],[MANUAL OVERWRITE]]=""),"",SUM(orders_table[[#This Row],[LOADS ON BOARD]],orders_table[[#This Row],[MANUAL OVERWRITE]]))</f>
        <v>0</v>
      </c>
      <c r="J456" s="30" t="str">
        <f t="shared" ca="1" si="14"/>
        <v/>
      </c>
      <c r="K456" s="13" t="str">
        <f t="shared" ca="1" si="15"/>
        <v/>
      </c>
    </row>
    <row r="457" spans="1:11" ht="18" hidden="1" customHeight="1" x14ac:dyDescent="0.2">
      <c r="A457" s="13">
        <f>Projects!$A456</f>
        <v>9992</v>
      </c>
      <c r="B457" s="13" t="str">
        <f>VLOOKUP($A457,projectList[],2,0)</f>
        <v>JAHNA - GREENBAY</v>
      </c>
      <c r="C457" s="13" t="str">
        <f>VLOOKUP($A457,projectList[],3,0)</f>
        <v>VERO BEACH RMC</v>
      </c>
      <c r="D457" s="13" t="str">
        <f>VLOOKUP($A457,projectList[],4,0)</f>
        <v>DOT Silica Sand</v>
      </c>
      <c r="E457" s="40">
        <f>VLOOKUP($A457,projectList[],5,0)</f>
        <v>14.5</v>
      </c>
      <c r="F457" s="13" cm="1">
        <f t="array" aca="1" ref="F457" ca="1">INDEX(Projects!F:AJ,MATCH($A457,Projects!A:A,0),DAY(Generic!$B$1))</f>
        <v>0</v>
      </c>
      <c r="G457" s="13">
        <f ca="1">COUNTIF(Data!$J:$J,$A457)</f>
        <v>0</v>
      </c>
      <c r="H457" s="29"/>
      <c r="I457" s="13">
        <f ca="1">IF(AND(orders_table[[#This Row],[LOADS ON BOARD]]="",orders_table[[#This Row],[MANUAL OVERWRITE]]=""),"",SUM(orders_table[[#This Row],[LOADS ON BOARD]],orders_table[[#This Row],[MANUAL OVERWRITE]]))</f>
        <v>0</v>
      </c>
      <c r="J457" s="30" t="str">
        <f t="shared" ca="1" si="14"/>
        <v/>
      </c>
      <c r="K457" s="13" t="str">
        <f t="shared" ca="1" si="15"/>
        <v/>
      </c>
    </row>
    <row r="458" spans="1:11" ht="18" hidden="1" customHeight="1" x14ac:dyDescent="0.2">
      <c r="A458" s="13">
        <f>Projects!$A457</f>
        <v>10319</v>
      </c>
      <c r="B458" s="13" t="str">
        <f>VLOOKUP($A458,projectList[],2,0)</f>
        <v>MELBOURNE TERMINAL</v>
      </c>
      <c r="C458" s="13" t="str">
        <f>VLOOKUP($A458,projectList[],3,0)</f>
        <v>VOGEL - SUNBRIDGE WTP</v>
      </c>
      <c r="D458" s="13" t="str">
        <f>VLOOKUP($A458,projectList[],4,0)</f>
        <v>#57 DOT ROCK</v>
      </c>
      <c r="E458" s="40">
        <f>VLOOKUP($A458,projectList[],5,0)</f>
        <v>5.9</v>
      </c>
      <c r="F458" s="13" cm="1">
        <f t="array" aca="1" ref="F458" ca="1">INDEX(Projects!F:AJ,MATCH($A458,Projects!A:A,0),DAY(Generic!$B$1))</f>
        <v>0</v>
      </c>
      <c r="G458" s="13">
        <f ca="1">COUNTIF(Data!$J:$J,$A458)</f>
        <v>0</v>
      </c>
      <c r="H458" s="29"/>
      <c r="I458" s="13">
        <f ca="1">IF(AND(orders_table[[#This Row],[LOADS ON BOARD]]="",orders_table[[#This Row],[MANUAL OVERWRITE]]=""),"",SUM(orders_table[[#This Row],[LOADS ON BOARD]],orders_table[[#This Row],[MANUAL OVERWRITE]]))</f>
        <v>0</v>
      </c>
      <c r="J458" s="30" t="str">
        <f t="shared" ca="1" si="14"/>
        <v/>
      </c>
      <c r="K458" s="13" t="str">
        <f t="shared" ca="1" si="15"/>
        <v/>
      </c>
    </row>
    <row r="459" spans="1:11" ht="18" hidden="1" customHeight="1" x14ac:dyDescent="0.2">
      <c r="A459" s="13">
        <f>Projects!$A458</f>
        <v>9821</v>
      </c>
      <c r="B459" s="13" t="str">
        <f>VLOOKUP($A459,projectList[],2,0)</f>
        <v>CENTER SAND</v>
      </c>
      <c r="C459" s="13" t="str">
        <f>VLOOKUP($A459,projectList[],3,0)</f>
        <v>WAGNER PAVERS</v>
      </c>
      <c r="D459" s="13" t="str">
        <f>VLOOKUP($A459,projectList[],4,0)</f>
        <v>MASON SAND</v>
      </c>
      <c r="E459" s="40">
        <f>VLOOKUP($A459,projectList[],5,0)</f>
        <v>15</v>
      </c>
      <c r="F459" s="13" cm="1">
        <f t="array" aca="1" ref="F459" ca="1">INDEX(Projects!F:AJ,MATCH($A459,Projects!A:A,0),DAY(Generic!$B$1))</f>
        <v>0</v>
      </c>
      <c r="G459" s="13">
        <f ca="1">COUNTIF(Data!$J:$J,$A459)</f>
        <v>0</v>
      </c>
      <c r="H459" s="29"/>
      <c r="I459" s="13">
        <f ca="1">IF(AND(orders_table[[#This Row],[LOADS ON BOARD]]="",orders_table[[#This Row],[MANUAL OVERWRITE]]=""),"",SUM(orders_table[[#This Row],[LOADS ON BOARD]],orders_table[[#This Row],[MANUAL OVERWRITE]]))</f>
        <v>0</v>
      </c>
      <c r="J459" s="30" t="str">
        <f t="shared" ca="1" si="14"/>
        <v/>
      </c>
      <c r="K459" s="13" t="str">
        <f t="shared" ca="1" si="15"/>
        <v/>
      </c>
    </row>
    <row r="460" spans="1:11" ht="18" hidden="1" customHeight="1" x14ac:dyDescent="0.2">
      <c r="A460" s="13">
        <f>Projects!$A459</f>
        <v>10205</v>
      </c>
      <c r="B460" s="13" t="str">
        <f>VLOOKUP($A460,projectList[],2,0)</f>
        <v>CENTER SAND</v>
      </c>
      <c r="C460" s="13" t="str">
        <f>VLOOKUP($A460,projectList[],3,0)</f>
        <v>WHITE CAP - ZONE 1</v>
      </c>
      <c r="D460" s="13" t="str">
        <f>VLOOKUP($A460,projectList[],4,0)</f>
        <v>MASON SAND</v>
      </c>
      <c r="E460" s="40">
        <f>VLOOKUP($A460,projectList[],5,0)</f>
        <v>6.67</v>
      </c>
      <c r="F460" s="13" cm="1">
        <f t="array" aca="1" ref="F460" ca="1">INDEX(Projects!F:AJ,MATCH($A460,Projects!A:A,0),DAY(Generic!$B$1))</f>
        <v>0</v>
      </c>
      <c r="G460" s="13">
        <f ca="1">COUNTIF(Data!$J:$J,$A460)</f>
        <v>0</v>
      </c>
      <c r="H460" s="29"/>
      <c r="I460" s="13">
        <f ca="1">IF(AND(orders_table[[#This Row],[LOADS ON BOARD]]="",orders_table[[#This Row],[MANUAL OVERWRITE]]=""),"",SUM(orders_table[[#This Row],[LOADS ON BOARD]],orders_table[[#This Row],[MANUAL OVERWRITE]]))</f>
        <v>0</v>
      </c>
      <c r="J460" s="30" t="str">
        <f t="shared" ca="1" si="14"/>
        <v/>
      </c>
      <c r="K460" s="13" t="str">
        <f t="shared" ca="1" si="15"/>
        <v/>
      </c>
    </row>
    <row r="461" spans="1:11" ht="18" hidden="1" customHeight="1" x14ac:dyDescent="0.2">
      <c r="A461" s="13">
        <f>Projects!$A460</f>
        <v>10216</v>
      </c>
      <c r="B461" s="13" t="str">
        <f>VLOOKUP($A461,projectList[],2,0)</f>
        <v>CENTER SAND</v>
      </c>
      <c r="C461" s="13" t="str">
        <f>VLOOKUP($A461,projectList[],3,0)</f>
        <v>WHITE CAP - ZONE 2</v>
      </c>
      <c r="D461" s="13" t="str">
        <f>VLOOKUP($A461,projectList[],4,0)</f>
        <v>MASON SAND</v>
      </c>
      <c r="E461" s="40">
        <f>VLOOKUP($A461,projectList[],5,0)</f>
        <v>9.33</v>
      </c>
      <c r="F461" s="13" cm="1">
        <f t="array" aca="1" ref="F461" ca="1">INDEX(Projects!F:AJ,MATCH($A461,Projects!A:A,0),DAY(Generic!$B$1))</f>
        <v>0</v>
      </c>
      <c r="G461" s="13">
        <f ca="1">COUNTIF(Data!$J:$J,$A461)</f>
        <v>0</v>
      </c>
      <c r="H461" s="29"/>
      <c r="I461" s="13">
        <f ca="1">IF(AND(orders_table[[#This Row],[LOADS ON BOARD]]="",orders_table[[#This Row],[MANUAL OVERWRITE]]=""),"",SUM(orders_table[[#This Row],[LOADS ON BOARD]],orders_table[[#This Row],[MANUAL OVERWRITE]]))</f>
        <v>0</v>
      </c>
      <c r="J461" s="30" t="str">
        <f t="shared" ca="1" si="14"/>
        <v/>
      </c>
      <c r="K461" s="13" t="str">
        <f t="shared" ca="1" si="15"/>
        <v/>
      </c>
    </row>
    <row r="462" spans="1:11" ht="18" hidden="1" customHeight="1" x14ac:dyDescent="0.2">
      <c r="A462" s="13">
        <f>Projects!$A461</f>
        <v>10217</v>
      </c>
      <c r="B462" s="13" t="str">
        <f>VLOOKUP($A462,projectList[],2,0)</f>
        <v>CENTER SAND</v>
      </c>
      <c r="C462" s="13" t="str">
        <f>VLOOKUP($A462,projectList[],3,0)</f>
        <v>WHITE CAP - ZONE 3</v>
      </c>
      <c r="D462" s="13" t="str">
        <f>VLOOKUP($A462,projectList[],4,0)</f>
        <v>MASON SAND</v>
      </c>
      <c r="E462" s="40">
        <f>VLOOKUP($A462,projectList[],5,0)</f>
        <v>12.44</v>
      </c>
      <c r="F462" s="13" cm="1">
        <f t="array" aca="1" ref="F462" ca="1">INDEX(Projects!F:AJ,MATCH($A462,Projects!A:A,0),DAY(Generic!$B$1))</f>
        <v>0</v>
      </c>
      <c r="G462" s="13">
        <f ca="1">COUNTIF(Data!$J:$J,$A462)</f>
        <v>0</v>
      </c>
      <c r="H462" s="29"/>
      <c r="I462" s="13">
        <f ca="1">IF(AND(orders_table[[#This Row],[LOADS ON BOARD]]="",orders_table[[#This Row],[MANUAL OVERWRITE]]=""),"",SUM(orders_table[[#This Row],[LOADS ON BOARD]],orders_table[[#This Row],[MANUAL OVERWRITE]]))</f>
        <v>0</v>
      </c>
      <c r="J462" s="30" t="str">
        <f t="shared" ca="1" si="14"/>
        <v/>
      </c>
      <c r="K462" s="13" t="str">
        <f t="shared" ca="1" si="15"/>
        <v/>
      </c>
    </row>
    <row r="463" spans="1:11" ht="18" hidden="1" customHeight="1" x14ac:dyDescent="0.2">
      <c r="A463" s="13">
        <f>Projects!$A462</f>
        <v>10201</v>
      </c>
      <c r="B463" s="13" t="str">
        <f>VLOOKUP($A463,projectList[],2,0)</f>
        <v>CENTER SAND</v>
      </c>
      <c r="C463" s="13" t="str">
        <f>VLOOKUP($A463,projectList[],3,0)</f>
        <v>WHITE CAP - ZONE 4</v>
      </c>
      <c r="D463" s="13" t="str">
        <f>VLOOKUP($A463,projectList[],4,0)</f>
        <v>MASON SAND</v>
      </c>
      <c r="E463" s="40">
        <f>VLOOKUP($A463,projectList[],5,0)</f>
        <v>15.56</v>
      </c>
      <c r="F463" s="13" cm="1">
        <f t="array" aca="1" ref="F463" ca="1">INDEX(Projects!F:AJ,MATCH($A463,Projects!A:A,0),DAY(Generic!$B$1))</f>
        <v>0</v>
      </c>
      <c r="G463" s="13">
        <f ca="1">COUNTIF(Data!$J:$J,$A463)</f>
        <v>0</v>
      </c>
      <c r="H463" s="29"/>
      <c r="I463" s="13">
        <f ca="1">IF(AND(orders_table[[#This Row],[LOADS ON BOARD]]="",orders_table[[#This Row],[MANUAL OVERWRITE]]=""),"",SUM(orders_table[[#This Row],[LOADS ON BOARD]],orders_table[[#This Row],[MANUAL OVERWRITE]]))</f>
        <v>0</v>
      </c>
      <c r="J463" s="30" t="str">
        <f t="shared" ca="1" si="14"/>
        <v/>
      </c>
      <c r="K463" s="13" t="str">
        <f t="shared" ca="1" si="15"/>
        <v/>
      </c>
    </row>
    <row r="464" spans="1:11" ht="18" hidden="1" customHeight="1" x14ac:dyDescent="0.2">
      <c r="A464" s="13">
        <f>Projects!$A463</f>
        <v>10430</v>
      </c>
      <c r="B464" s="13" t="str">
        <f>VLOOKUP($A464,projectList[],2,0)</f>
        <v>CENTER SAND</v>
      </c>
      <c r="C464" s="13" t="str">
        <f>VLOOKUP($A464,projectList[],3,0)</f>
        <v>WHITE CAP - ZONE 5</v>
      </c>
      <c r="D464" s="13" t="str">
        <f>VLOOKUP($A464,projectList[],4,0)</f>
        <v>MASON SAND</v>
      </c>
      <c r="E464" s="40">
        <f>VLOOKUP($A464,projectList[],5,0)</f>
        <v>18.559999999999999</v>
      </c>
      <c r="F464" s="13" cm="1">
        <f t="array" aca="1" ref="F464" ca="1">INDEX(Projects!F:AJ,MATCH($A464,Projects!A:A,0),DAY(Generic!$B$1))</f>
        <v>0</v>
      </c>
      <c r="G464" s="13">
        <f ca="1">COUNTIF(Data!$J:$J,$A464)</f>
        <v>0</v>
      </c>
      <c r="H464" s="29"/>
      <c r="I464" s="13">
        <f ca="1">IF(AND(orders_table[[#This Row],[LOADS ON BOARD]]="",orders_table[[#This Row],[MANUAL OVERWRITE]]=""),"",SUM(orders_table[[#This Row],[LOADS ON BOARD]],orders_table[[#This Row],[MANUAL OVERWRITE]]))</f>
        <v>0</v>
      </c>
      <c r="J464" s="30" t="str">
        <f t="shared" ca="1" si="14"/>
        <v/>
      </c>
      <c r="K464" s="13" t="str">
        <f t="shared" ca="1" si="15"/>
        <v/>
      </c>
    </row>
    <row r="465" spans="1:11" ht="18" hidden="1" customHeight="1" x14ac:dyDescent="0.2">
      <c r="A465" s="13" t="str">
        <f>Projects!$A464</f>
        <v>9981-57</v>
      </c>
      <c r="B465" s="13" t="str">
        <f>VLOOKUP($A465,projectList[],2,0)</f>
        <v>AMERICAN AGGREGATES - TAMPA</v>
      </c>
      <c r="C465" s="13" t="str">
        <f>VLOOKUP($A465,projectList[],3,0)</f>
        <v>WINTER GARDEN RMC</v>
      </c>
      <c r="D465" s="13" t="str">
        <f>VLOOKUP($A465,projectList[],4,0)</f>
        <v>#57</v>
      </c>
      <c r="E465" s="40">
        <f>VLOOKUP($A465,projectList[],5,0)</f>
        <v>9</v>
      </c>
      <c r="F465" s="13" cm="1">
        <f t="array" aca="1" ref="F465" ca="1">INDEX(Projects!F:AJ,MATCH($A465,Projects!A:A,0),DAY(Generic!$B$1))</f>
        <v>0</v>
      </c>
      <c r="G465" s="13">
        <f ca="1">COUNTIF(Data!$J:$J,$A465)</f>
        <v>0</v>
      </c>
      <c r="H465" s="29"/>
      <c r="I465" s="13">
        <f ca="1">IF(AND(orders_table[[#This Row],[LOADS ON BOARD]]="",orders_table[[#This Row],[MANUAL OVERWRITE]]=""),"",SUM(orders_table[[#This Row],[LOADS ON BOARD]],orders_table[[#This Row],[MANUAL OVERWRITE]]))</f>
        <v>0</v>
      </c>
      <c r="J465" s="30" t="str">
        <f t="shared" ca="1" si="14"/>
        <v/>
      </c>
      <c r="K465" s="13" t="str">
        <f t="shared" ca="1" si="15"/>
        <v/>
      </c>
    </row>
    <row r="466" spans="1:11" ht="18" hidden="1" customHeight="1" x14ac:dyDescent="0.2">
      <c r="A466" s="13">
        <f>Projects!$A465</f>
        <v>10427</v>
      </c>
      <c r="B466" s="13" t="str">
        <f>VLOOKUP($A466,projectList[],2,0)</f>
        <v>NATIONAL GARDENS</v>
      </c>
      <c r="C466" s="13" t="str">
        <f>VLOOKUP($A466,projectList[],3,0)</f>
        <v>WINTER GARDEN RMC</v>
      </c>
      <c r="D466" s="13" t="str">
        <f>VLOOKUP($A466,projectList[],4,0)</f>
        <v>#57 DOT ROCK</v>
      </c>
      <c r="E466" s="40">
        <f>VLOOKUP($A466,projectList[],5,0)</f>
        <v>13.5</v>
      </c>
      <c r="F466" s="13" cm="1">
        <f t="array" aca="1" ref="F466" ca="1">INDEX(Projects!F:AJ,MATCH($A466,Projects!A:A,0),DAY(Generic!$B$1))</f>
        <v>0</v>
      </c>
      <c r="G466" s="13">
        <f ca="1">COUNTIF(Data!$J:$J,$A466)</f>
        <v>0</v>
      </c>
      <c r="H466" s="29"/>
      <c r="I466" s="13">
        <f ca="1">IF(AND(orders_table[[#This Row],[LOADS ON BOARD]]="",orders_table[[#This Row],[MANUAL OVERWRITE]]=""),"",SUM(orders_table[[#This Row],[LOADS ON BOARD]],orders_table[[#This Row],[MANUAL OVERWRITE]]))</f>
        <v>0</v>
      </c>
      <c r="J466" s="30" t="str">
        <f t="shared" ca="1" si="14"/>
        <v/>
      </c>
      <c r="K466" s="13" t="str">
        <f t="shared" ca="1" si="15"/>
        <v/>
      </c>
    </row>
    <row r="467" spans="1:11" ht="18" hidden="1" customHeight="1" x14ac:dyDescent="0.2">
      <c r="A467" s="13">
        <f>Projects!$A466</f>
        <v>10283</v>
      </c>
      <c r="B467" s="13" t="str">
        <f>VLOOKUP($A467,projectList[],2,0)</f>
        <v>COCOA AGGREGATE</v>
      </c>
      <c r="C467" s="13" t="str">
        <f>VLOOKUP($A467,projectList[],3,0)</f>
        <v>WINTER GARDEN RMC</v>
      </c>
      <c r="D467" s="13" t="str">
        <f>VLOOKUP($A467,projectList[],4,0)</f>
        <v>#57 DOT ROCK</v>
      </c>
      <c r="E467" s="40">
        <f>VLOOKUP($A467,projectList[],5,0)</f>
        <v>9.5</v>
      </c>
      <c r="F467" s="13" cm="1">
        <f t="array" aca="1" ref="F467" ca="1">INDEX(Projects!F:AJ,MATCH($A467,Projects!A:A,0),DAY(Generic!$B$1))</f>
        <v>0</v>
      </c>
      <c r="G467" s="13">
        <f ca="1">COUNTIF(Data!$J:$J,$A467)</f>
        <v>0</v>
      </c>
      <c r="H467" s="29"/>
      <c r="I467" s="13">
        <f ca="1">IF(AND(orders_table[[#This Row],[LOADS ON BOARD]]="",orders_table[[#This Row],[MANUAL OVERWRITE]]=""),"",SUM(orders_table[[#This Row],[LOADS ON BOARD]],orders_table[[#This Row],[MANUAL OVERWRITE]]))</f>
        <v>0</v>
      </c>
      <c r="J467" s="30" t="str">
        <f t="shared" ca="1" si="14"/>
        <v/>
      </c>
      <c r="K467" s="13" t="str">
        <f t="shared" ca="1" si="15"/>
        <v/>
      </c>
    </row>
    <row r="468" spans="1:11" ht="18" hidden="1" customHeight="1" x14ac:dyDescent="0.2">
      <c r="A468" s="13">
        <f>Projects!$A467</f>
        <v>1113</v>
      </c>
      <c r="B468" s="13" t="str">
        <f>VLOOKUP($A468,projectList[],2,0)</f>
        <v>MELBOURNE TERMINAL</v>
      </c>
      <c r="C468" s="13" t="str">
        <f>VLOOKUP($A468,projectList[],3,0)</f>
        <v>WINTER GARDEN RMC</v>
      </c>
      <c r="D468" s="13" t="str">
        <f>VLOOKUP($A468,projectList[],4,0)</f>
        <v>#57 DOT ROCK</v>
      </c>
      <c r="E468" s="40">
        <f>VLOOKUP($A468,projectList[],5,0)</f>
        <v>11.5</v>
      </c>
      <c r="F468" s="13" cm="1">
        <f t="array" aca="1" ref="F468" ca="1">INDEX(Projects!F:AJ,MATCH($A468,Projects!A:A,0),DAY(Generic!$B$1))</f>
        <v>0</v>
      </c>
      <c r="G468" s="13">
        <f ca="1">COUNTIF(Data!$J:$J,$A468)</f>
        <v>0</v>
      </c>
      <c r="H468" s="29"/>
      <c r="I468" s="13">
        <f ca="1">IF(AND(orders_table[[#This Row],[LOADS ON BOARD]]="",orders_table[[#This Row],[MANUAL OVERWRITE]]=""),"",SUM(orders_table[[#This Row],[LOADS ON BOARD]],orders_table[[#This Row],[MANUAL OVERWRITE]]))</f>
        <v>0</v>
      </c>
      <c r="J468" s="30" t="str">
        <f t="shared" ca="1" si="14"/>
        <v/>
      </c>
      <c r="K468" s="13" t="str">
        <f t="shared" ca="1" si="15"/>
        <v/>
      </c>
    </row>
    <row r="469" spans="1:11" ht="18" hidden="1" customHeight="1" x14ac:dyDescent="0.2">
      <c r="A469" s="13" t="str">
        <f>Projects!$A468</f>
        <v>9953-67</v>
      </c>
      <c r="B469" s="13" t="str">
        <f>VLOOKUP($A469,projectList[],2,0)</f>
        <v>EDGEWATER TERMINAL</v>
      </c>
      <c r="C469" s="13" t="str">
        <f>VLOOKUP($A469,projectList[],3,0)</f>
        <v>WINTER GARDEN RMC</v>
      </c>
      <c r="D469" s="13" t="str">
        <f>VLOOKUP($A469,projectList[],4,0)</f>
        <v>#67 Rock</v>
      </c>
      <c r="E469" s="40">
        <f>VLOOKUP($A469,projectList[],5,0)</f>
        <v>10</v>
      </c>
      <c r="F469" s="13" cm="1">
        <f t="array" aca="1" ref="F469" ca="1">INDEX(Projects!F:AJ,MATCH($A469,Projects!A:A,0),DAY(Generic!$B$1))</f>
        <v>0</v>
      </c>
      <c r="G469" s="13">
        <f ca="1">COUNTIF(Data!$J:$J,$A469)</f>
        <v>0</v>
      </c>
      <c r="H469" s="29"/>
      <c r="I469" s="13">
        <f ca="1">IF(AND(orders_table[[#This Row],[LOADS ON BOARD]]="",orders_table[[#This Row],[MANUAL OVERWRITE]]=""),"",SUM(orders_table[[#This Row],[LOADS ON BOARD]],orders_table[[#This Row],[MANUAL OVERWRITE]]))</f>
        <v>0</v>
      </c>
      <c r="J469" s="30" t="str">
        <f t="shared" ca="1" si="14"/>
        <v/>
      </c>
      <c r="K469" s="13" t="str">
        <f t="shared" ca="1" si="15"/>
        <v/>
      </c>
    </row>
    <row r="470" spans="1:11" ht="18" hidden="1" customHeight="1" x14ac:dyDescent="0.2">
      <c r="A470" s="13">
        <f>Projects!$A469</f>
        <v>1197</v>
      </c>
      <c r="B470" s="13" t="str">
        <f>VLOOKUP($A470,projectList[],2,0)</f>
        <v>MELBOURNE TERMINAL</v>
      </c>
      <c r="C470" s="13" t="str">
        <f>VLOOKUP($A470,projectList[],3,0)</f>
        <v>WINTER GARDEN RMC</v>
      </c>
      <c r="D470" s="13" t="str">
        <f>VLOOKUP($A470,projectList[],4,0)</f>
        <v>#89 DOT Rock</v>
      </c>
      <c r="E470" s="40">
        <f>VLOOKUP($A470,projectList[],5,0)</f>
        <v>11.5</v>
      </c>
      <c r="F470" s="13" cm="1">
        <f t="array" aca="1" ref="F470" ca="1">INDEX(Projects!F:AJ,MATCH($A470,Projects!A:A,0),DAY(Generic!$B$1))</f>
        <v>0</v>
      </c>
      <c r="G470" s="13">
        <f ca="1">COUNTIF(Data!$J:$J,$A470)</f>
        <v>0</v>
      </c>
      <c r="H470" s="29"/>
      <c r="I470" s="13">
        <f ca="1">IF(AND(orders_table[[#This Row],[LOADS ON BOARD]]="",orders_table[[#This Row],[MANUAL OVERWRITE]]=""),"",SUM(orders_table[[#This Row],[LOADS ON BOARD]],orders_table[[#This Row],[MANUAL OVERWRITE]]))</f>
        <v>0</v>
      </c>
      <c r="J470" s="30" t="str">
        <f t="shared" ca="1" si="14"/>
        <v/>
      </c>
      <c r="K470" s="13" t="str">
        <f t="shared" ca="1" si="15"/>
        <v/>
      </c>
    </row>
    <row r="471" spans="1:11" ht="18" hidden="1" customHeight="1" x14ac:dyDescent="0.2">
      <c r="A471" s="13">
        <f>Projects!$A470</f>
        <v>9999</v>
      </c>
      <c r="B471" s="13" t="str">
        <f>VLOOKUP($A471,projectList[],2,0)</f>
        <v>CY - TAMPA</v>
      </c>
      <c r="C471" s="13" t="str">
        <f>VLOOKUP($A471,projectList[],3,0)</f>
        <v>WINTER GARDEN RMC</v>
      </c>
      <c r="D471" s="13" t="str">
        <f>VLOOKUP($A471,projectList[],4,0)</f>
        <v>1/2" Stalite</v>
      </c>
      <c r="E471" s="40">
        <f>VLOOKUP($A471,projectList[],5,0)</f>
        <v>9.18</v>
      </c>
      <c r="F471" s="13" cm="1">
        <f t="array" aca="1" ref="F471" ca="1">INDEX(Projects!F:AJ,MATCH($A471,Projects!A:A,0),DAY(Generic!$B$1))</f>
        <v>0</v>
      </c>
      <c r="G471" s="13">
        <f ca="1">COUNTIF(Data!$J:$J,$A471)</f>
        <v>0</v>
      </c>
      <c r="H471" s="29"/>
      <c r="I471" s="13">
        <f ca="1">IF(AND(orders_table[[#This Row],[LOADS ON BOARD]]="",orders_table[[#This Row],[MANUAL OVERWRITE]]=""),"",SUM(orders_table[[#This Row],[LOADS ON BOARD]],orders_table[[#This Row],[MANUAL OVERWRITE]]))</f>
        <v>0</v>
      </c>
      <c r="J471" s="30" t="str">
        <f t="shared" ca="1" si="14"/>
        <v/>
      </c>
      <c r="K471" s="13" t="str">
        <f t="shared" ca="1" si="15"/>
        <v/>
      </c>
    </row>
    <row r="472" spans="1:11" ht="18" hidden="1" customHeight="1" x14ac:dyDescent="0.2">
      <c r="A472" s="13">
        <f>Projects!$A471</f>
        <v>10228</v>
      </c>
      <c r="B472" s="13" t="str">
        <f>VLOOKUP($A472,projectList[],2,0)</f>
        <v>CY - OCALA</v>
      </c>
      <c r="C472" s="13" t="str">
        <f>VLOOKUP($A472,projectList[],3,0)</f>
        <v>WINTER GARDEN RMC</v>
      </c>
      <c r="D472" s="13" t="str">
        <f>VLOOKUP($A472,projectList[],4,0)</f>
        <v>1/2" STATLITE ROCK</v>
      </c>
      <c r="E472" s="40">
        <f>VLOOKUP($A472,projectList[],5,0)</f>
        <v>9.23</v>
      </c>
      <c r="F472" s="13" cm="1">
        <f t="array" aca="1" ref="F472" ca="1">INDEX(Projects!F:AJ,MATCH($A472,Projects!A:A,0),DAY(Generic!$B$1))</f>
        <v>0</v>
      </c>
      <c r="G472" s="13">
        <f ca="1">COUNTIF(Data!$J:$J,$A472)</f>
        <v>0</v>
      </c>
      <c r="H472" s="29"/>
      <c r="I472" s="13">
        <f ca="1">IF(AND(orders_table[[#This Row],[LOADS ON BOARD]]="",orders_table[[#This Row],[MANUAL OVERWRITE]]=""),"",SUM(orders_table[[#This Row],[LOADS ON BOARD]],orders_table[[#This Row],[MANUAL OVERWRITE]]))</f>
        <v>0</v>
      </c>
      <c r="J472" s="30" t="str">
        <f t="shared" ca="1" si="14"/>
        <v/>
      </c>
      <c r="K472" s="13" t="str">
        <f t="shared" ca="1" si="15"/>
        <v/>
      </c>
    </row>
    <row r="473" spans="1:11" ht="18" hidden="1" customHeight="1" x14ac:dyDescent="0.2">
      <c r="A473" s="13">
        <f>Projects!$A472</f>
        <v>10121</v>
      </c>
      <c r="B473" s="13" t="str">
        <f>VLOOKUP($A473,projectList[],2,0)</f>
        <v>CY - TAMPA</v>
      </c>
      <c r="C473" s="13" t="str">
        <f>VLOOKUP($A473,projectList[],3,0)</f>
        <v>WINTER GARDEN RMC</v>
      </c>
      <c r="D473" s="13" t="str">
        <f>VLOOKUP($A473,projectList[],4,0)</f>
        <v>Aggregate Stalite</v>
      </c>
      <c r="E473" s="40">
        <f>VLOOKUP($A473,projectList[],5,0)</f>
        <v>12.5</v>
      </c>
      <c r="F473" s="13" cm="1">
        <f t="array" aca="1" ref="F473" ca="1">INDEX(Projects!F:AJ,MATCH($A473,Projects!A:A,0),DAY(Generic!$B$1))</f>
        <v>0</v>
      </c>
      <c r="G473" s="13">
        <f ca="1">COUNTIF(Data!$J:$J,$A473)</f>
        <v>0</v>
      </c>
      <c r="H473" s="29"/>
      <c r="I473" s="13">
        <f ca="1">IF(AND(orders_table[[#This Row],[LOADS ON BOARD]]="",orders_table[[#This Row],[MANUAL OVERWRITE]]=""),"",SUM(orders_table[[#This Row],[LOADS ON BOARD]],orders_table[[#This Row],[MANUAL OVERWRITE]]))</f>
        <v>0</v>
      </c>
      <c r="J473" s="30" t="str">
        <f t="shared" ca="1" si="14"/>
        <v/>
      </c>
      <c r="K473" s="13" t="str">
        <f t="shared" ca="1" si="15"/>
        <v/>
      </c>
    </row>
    <row r="474" spans="1:11" ht="18" hidden="1" customHeight="1" x14ac:dyDescent="0.2">
      <c r="A474" s="13">
        <f>Projects!$A473</f>
        <v>10467</v>
      </c>
      <c r="B474" s="13" t="str">
        <f>VLOOKUP($A474,projectList[],2,0)</f>
        <v>VULCAN - ASTATULA</v>
      </c>
      <c r="C474" s="13" t="str">
        <f>VLOOKUP($A474,projectList[],3,0)</f>
        <v>WINTER GARDEN RMC</v>
      </c>
      <c r="D474" s="13" t="str">
        <f>VLOOKUP($A474,projectList[],4,0)</f>
        <v>COMMERCIAL SAND</v>
      </c>
      <c r="E474" s="40">
        <f>VLOOKUP($A474,projectList[],5,0)</f>
        <v>6.5</v>
      </c>
      <c r="F474" s="13" cm="1">
        <f t="array" aca="1" ref="F474" ca="1">INDEX(Projects!F:AJ,MATCH($A474,Projects!A:A,0),DAY(Generic!$B$1))</f>
        <v>0</v>
      </c>
      <c r="G474" s="13">
        <f ca="1">COUNTIF(Data!$J:$J,$A474)</f>
        <v>0</v>
      </c>
      <c r="H474" s="29"/>
      <c r="I474" s="13">
        <f ca="1">IF(AND(orders_table[[#This Row],[LOADS ON BOARD]]="",orders_table[[#This Row],[MANUAL OVERWRITE]]=""),"",SUM(orders_table[[#This Row],[LOADS ON BOARD]],orders_table[[#This Row],[MANUAL OVERWRITE]]))</f>
        <v>0</v>
      </c>
      <c r="J474" s="30" t="str">
        <f t="shared" ca="1" si="14"/>
        <v/>
      </c>
      <c r="K474" s="13" t="str">
        <f t="shared" ca="1" si="15"/>
        <v/>
      </c>
    </row>
    <row r="475" spans="1:11" ht="18" hidden="1" customHeight="1" x14ac:dyDescent="0.2">
      <c r="A475" s="13" t="str">
        <f>Projects!$A474</f>
        <v>1297-C</v>
      </c>
      <c r="B475" s="13" t="str">
        <f>VLOOKUP($A475,projectList[],2,0)</f>
        <v>JAHNA - GREENBAY</v>
      </c>
      <c r="C475" s="13" t="str">
        <f>VLOOKUP($A475,projectList[],3,0)</f>
        <v>WINTER GARDEN RMC</v>
      </c>
      <c r="D475" s="13" t="str">
        <f>VLOOKUP($A475,projectList[],4,0)</f>
        <v>CONCRETE SAND</v>
      </c>
      <c r="E475" s="40">
        <f>VLOOKUP($A475,projectList[],5,0)</f>
        <v>5.5</v>
      </c>
      <c r="F475" s="13" cm="1">
        <f t="array" aca="1" ref="F475" ca="1">INDEX(Projects!F:AJ,MATCH($A475,Projects!A:A,0),DAY(Generic!$B$1))</f>
        <v>0</v>
      </c>
      <c r="G475" s="13">
        <f ca="1">COUNTIF(Data!$J:$J,$A475)</f>
        <v>0</v>
      </c>
      <c r="H475" s="29"/>
      <c r="I475" s="13">
        <f ca="1">IF(AND(orders_table[[#This Row],[LOADS ON BOARD]]="",orders_table[[#This Row],[MANUAL OVERWRITE]]=""),"",SUM(orders_table[[#This Row],[LOADS ON BOARD]],orders_table[[#This Row],[MANUAL OVERWRITE]]))</f>
        <v>0</v>
      </c>
      <c r="J475" s="30" t="str">
        <f t="shared" ca="1" si="14"/>
        <v/>
      </c>
      <c r="K475" s="13" t="str">
        <f t="shared" ca="1" si="15"/>
        <v/>
      </c>
    </row>
    <row r="476" spans="1:11" ht="18" hidden="1" customHeight="1" x14ac:dyDescent="0.2">
      <c r="A476" s="13" t="str">
        <f>Projects!$A475</f>
        <v>1297-D</v>
      </c>
      <c r="B476" s="13" t="str">
        <f>VLOOKUP($A476,projectList[],2,0)</f>
        <v>JAHNA - GREENBAY</v>
      </c>
      <c r="C476" s="13" t="str">
        <f>VLOOKUP($A476,projectList[],3,0)</f>
        <v>WINTER GARDEN RMC</v>
      </c>
      <c r="D476" s="13" t="str">
        <f>VLOOKUP($A476,projectList[],4,0)</f>
        <v>DOT SILICA SAND</v>
      </c>
      <c r="E476" s="40">
        <f>VLOOKUP($A476,projectList[],5,0)</f>
        <v>5.5</v>
      </c>
      <c r="F476" s="13" cm="1">
        <f t="array" aca="1" ref="F476" ca="1">INDEX(Projects!F:AJ,MATCH($A476,Projects!A:A,0),DAY(Generic!$B$1))</f>
        <v>0</v>
      </c>
      <c r="G476" s="13">
        <f ca="1">COUNTIF(Data!$J:$J,$A476)</f>
        <v>0</v>
      </c>
      <c r="H476" s="29"/>
      <c r="I476" s="13">
        <f ca="1">IF(AND(orders_table[[#This Row],[LOADS ON BOARD]]="",orders_table[[#This Row],[MANUAL OVERWRITE]]=""),"",SUM(orders_table[[#This Row],[LOADS ON BOARD]],orders_table[[#This Row],[MANUAL OVERWRITE]]))</f>
        <v>0</v>
      </c>
      <c r="J476" s="30" t="str">
        <f t="shared" ref="J476" ca="1" si="16">IF(OR(A476="CC",A476="Down",A476="Vaca",A476="Off",A476="Park"),"",IF(AND(F476=0,I476=0),"",-I476+F476))</f>
        <v/>
      </c>
      <c r="K476" s="13" t="str">
        <f t="shared" ref="K476" ca="1" si="17">IF(OR(A476="CC",A476="Down",A476="Vaca",A476="Off",A476="Park"),"",IF(AND(F476=0,I476=0),"",IF(J476=0,"ALL COVERED",IF(J476&gt;0,"OPEN LOADS","OVER BOOKED"))))</f>
        <v/>
      </c>
    </row>
    <row r="477" spans="1:11" ht="18" hidden="1" customHeight="1" x14ac:dyDescent="0.2">
      <c r="A477" s="13">
        <f>Projects!$A476</f>
        <v>1024</v>
      </c>
      <c r="B477" s="13" t="str">
        <f>VLOOKUP($A477,projectList[],2,0)</f>
        <v>CENTER SAND</v>
      </c>
      <c r="C477" s="13" t="str">
        <f>VLOOKUP($A477,projectList[],3,0)</f>
        <v>WINTER GARDEN RMC</v>
      </c>
      <c r="D477" s="13" t="str">
        <f>VLOOKUP($A477,projectList[],4,0)</f>
        <v>Mason Sand</v>
      </c>
      <c r="E477" s="40">
        <f>VLOOKUP($A477,projectList[],5,0)</f>
        <v>0</v>
      </c>
      <c r="F477" s="13" cm="1">
        <f t="array" aca="1" ref="F477" ca="1">INDEX(Projects!F:AJ,MATCH($A477,Projects!A:A,0),DAY(Generic!$B$1))</f>
        <v>0</v>
      </c>
      <c r="G477" s="13">
        <f ca="1">COUNTIF(Data!$J:$J,$A477)</f>
        <v>0</v>
      </c>
      <c r="H477" s="29"/>
      <c r="I477" s="13">
        <f ca="1">IF(AND(orders_table[[#This Row],[LOADS ON BOARD]]="",orders_table[[#This Row],[MANUAL OVERWRITE]]=""),"",SUM(orders_table[[#This Row],[LOADS ON BOARD]],orders_table[[#This Row],[MANUAL OVERWRITE]]))</f>
        <v>0</v>
      </c>
      <c r="J477" s="30" t="str">
        <f t="shared" ref="J477:J488" ca="1" si="18">IF(OR(A477="CC",A477="Down",A477="Vaca",A477="Off",A477="Park"),"",IF(AND(F477=0,I477=0),"",-I477+F477))</f>
        <v/>
      </c>
      <c r="K477" s="13" t="str">
        <f t="shared" ref="K477:K488" ca="1" si="19">IF(OR(A477="CC",A477="Down",A477="Vaca",A477="Off",A477="Park"),"",IF(AND(F477=0,I477=0),"",IF(J477=0,"ALL COVERED",IF(J477&gt;0,"OPEN LOADS","OVER BOOKED"))))</f>
        <v/>
      </c>
    </row>
    <row r="478" spans="1:11" ht="18" hidden="1" customHeight="1" x14ac:dyDescent="0.2">
      <c r="A478" s="13">
        <f>Projects!$A477</f>
        <v>10048</v>
      </c>
      <c r="B478" s="13" t="str">
        <f>VLOOKUP($A478,projectList[],2,0)</f>
        <v>MARTIN MARIETTA - LOUGHMAN YARD</v>
      </c>
      <c r="C478" s="13" t="str">
        <f>VLOOKUP($A478,projectList[],3,0)</f>
        <v>WINTER GARDEN RMC</v>
      </c>
      <c r="D478" s="13" t="str">
        <f>VLOOKUP($A478,projectList[],4,0)</f>
        <v>Sand</v>
      </c>
      <c r="E478" s="40">
        <f>VLOOKUP($A478,projectList[],5,0)</f>
        <v>9.5</v>
      </c>
      <c r="F478" s="13" cm="1">
        <f t="array" aca="1" ref="F478" ca="1">INDEX(Projects!F:AJ,MATCH($A478,Projects!A:A,0),DAY(Generic!$B$1))</f>
        <v>0</v>
      </c>
      <c r="G478" s="13">
        <f ca="1">COUNTIF(Data!$J:$J,$A478)</f>
        <v>0</v>
      </c>
      <c r="H478" s="29"/>
      <c r="I478" s="13">
        <f ca="1">IF(AND(orders_table[[#This Row],[LOADS ON BOARD]]="",orders_table[[#This Row],[MANUAL OVERWRITE]]=""),"",SUM(orders_table[[#This Row],[LOADS ON BOARD]],orders_table[[#This Row],[MANUAL OVERWRITE]]))</f>
        <v>0</v>
      </c>
      <c r="J478" s="30" t="str">
        <f t="shared" ca="1" si="18"/>
        <v/>
      </c>
      <c r="K478" s="13" t="str">
        <f t="shared" ca="1" si="19"/>
        <v/>
      </c>
    </row>
    <row r="479" spans="1:11" ht="18" hidden="1" customHeight="1" x14ac:dyDescent="0.2">
      <c r="A479" s="13">
        <f>Projects!$A478</f>
        <v>10433</v>
      </c>
      <c r="B479" s="13" t="str">
        <f>VLOOKUP($A479,projectList[],2,0)</f>
        <v>VULCAN - AUBURNDALE</v>
      </c>
      <c r="C479" s="13" t="str">
        <f>VLOOKUP($A479,projectList[],3,0)</f>
        <v>ZEPHYRHILLS RMC</v>
      </c>
      <c r="D479" s="13" t="str">
        <f>VLOOKUP($A479,projectList[],4,0)</f>
        <v>#57 DOT ROCK</v>
      </c>
      <c r="E479" s="40">
        <f>VLOOKUP($A479,projectList[],5,0)</f>
        <v>7.6</v>
      </c>
      <c r="F479" s="13" cm="1">
        <f t="array" aca="1" ref="F479" ca="1">INDEX(Projects!F:AJ,MATCH($A479,Projects!A:A,0),DAY(Generic!$B$1))</f>
        <v>0</v>
      </c>
      <c r="G479" s="13">
        <f ca="1">COUNTIF(Data!$J:$J,$A479)</f>
        <v>0</v>
      </c>
      <c r="H479" s="29"/>
      <c r="I479" s="13">
        <f ca="1">IF(AND(orders_table[[#This Row],[LOADS ON BOARD]]="",orders_table[[#This Row],[MANUAL OVERWRITE]]=""),"",SUM(orders_table[[#This Row],[LOADS ON BOARD]],orders_table[[#This Row],[MANUAL OVERWRITE]]))</f>
        <v>0</v>
      </c>
      <c r="J479" s="30" t="str">
        <f t="shared" ca="1" si="18"/>
        <v/>
      </c>
      <c r="K479" s="13" t="str">
        <f t="shared" ca="1" si="19"/>
        <v/>
      </c>
    </row>
    <row r="480" spans="1:11" ht="18" hidden="1" customHeight="1" x14ac:dyDescent="0.2">
      <c r="A480" s="13">
        <f>Projects!$A479</f>
        <v>10334</v>
      </c>
      <c r="B480" s="13" t="str">
        <f>VLOOKUP($A480,projectList[],2,0)</f>
        <v>VULCAN - TAMPA</v>
      </c>
      <c r="C480" s="13" t="str">
        <f>VLOOKUP($A480,projectList[],3,0)</f>
        <v>ZEPHYRHILLS RMC</v>
      </c>
      <c r="D480" s="13" t="str">
        <f>VLOOKUP($A480,projectList[],4,0)</f>
        <v>#57 DOT ROCK</v>
      </c>
      <c r="E480" s="40">
        <f>VLOOKUP($A480,projectList[],5,0)</f>
        <v>8</v>
      </c>
      <c r="F480" s="13" cm="1">
        <f t="array" aca="1" ref="F480" ca="1">INDEX(Projects!F:AJ,MATCH($A480,Projects!A:A,0),DAY(Generic!$B$1))</f>
        <v>0</v>
      </c>
      <c r="G480" s="13">
        <f ca="1">COUNTIF(Data!$J:$J,$A480)</f>
        <v>0</v>
      </c>
      <c r="H480" s="29"/>
      <c r="I480" s="13">
        <f ca="1">IF(AND(orders_table[[#This Row],[LOADS ON BOARD]]="",orders_table[[#This Row],[MANUAL OVERWRITE]]=""),"",SUM(orders_table[[#This Row],[LOADS ON BOARD]],orders_table[[#This Row],[MANUAL OVERWRITE]]))</f>
        <v>0</v>
      </c>
      <c r="J480" s="30" t="str">
        <f t="shared" ca="1" si="18"/>
        <v/>
      </c>
      <c r="K480" s="13" t="str">
        <f t="shared" ca="1" si="19"/>
        <v/>
      </c>
    </row>
    <row r="481" spans="1:11" ht="18" hidden="1" customHeight="1" x14ac:dyDescent="0.2">
      <c r="A481" s="13">
        <f>Projects!$A480</f>
        <v>10348</v>
      </c>
      <c r="B481" s="13" t="str">
        <f>VLOOKUP($A481,projectList[],2,0)</f>
        <v>MID COAST AGGREGATES</v>
      </c>
      <c r="C481" s="13" t="str">
        <f>VLOOKUP($A481,projectList[],3,0)</f>
        <v>ZEPHYRHILLS RMC</v>
      </c>
      <c r="D481" s="13" t="str">
        <f>VLOOKUP($A481,projectList[],4,0)</f>
        <v>#57 DOT ROCK</v>
      </c>
      <c r="E481" s="40">
        <f>VLOOKUP($A481,projectList[],5,0)</f>
        <v>5</v>
      </c>
      <c r="F481" s="13" cm="1">
        <f t="array" aca="1" ref="F481" ca="1">INDEX(Projects!F:AJ,MATCH($A481,Projects!A:A,0),DAY(Generic!$B$1))</f>
        <v>0</v>
      </c>
      <c r="G481" s="13">
        <f ca="1">COUNTIF(Data!$J:$J,$A481)</f>
        <v>0</v>
      </c>
      <c r="H481" s="29"/>
      <c r="I481" s="13">
        <f ca="1">IF(AND(orders_table[[#This Row],[LOADS ON BOARD]]="",orders_table[[#This Row],[MANUAL OVERWRITE]]=""),"",SUM(orders_table[[#This Row],[LOADS ON BOARD]],orders_table[[#This Row],[MANUAL OVERWRITE]]))</f>
        <v>0</v>
      </c>
      <c r="J481" s="30" t="str">
        <f t="shared" ca="1" si="18"/>
        <v/>
      </c>
      <c r="K481" s="13" t="str">
        <f t="shared" ca="1" si="19"/>
        <v/>
      </c>
    </row>
    <row r="482" spans="1:11" ht="18" hidden="1" customHeight="1" x14ac:dyDescent="0.2">
      <c r="A482" s="13" t="str">
        <f>Projects!$A481</f>
        <v>9953-57</v>
      </c>
      <c r="B482" s="13" t="str">
        <f>VLOOKUP($A482,projectList[],2,0)</f>
        <v>EDGEWATER TERMINAL</v>
      </c>
      <c r="C482" s="13" t="str">
        <f>VLOOKUP($A482,projectList[],3,0)</f>
        <v>ZEPHYRHILLS RMC</v>
      </c>
      <c r="D482" s="13" t="str">
        <f>VLOOKUP($A482,projectList[],4,0)</f>
        <v>#57 DOT ROCK</v>
      </c>
      <c r="E482" s="40">
        <f>VLOOKUP($A482,projectList[],5,0)</f>
        <v>7.4</v>
      </c>
      <c r="F482" s="13" cm="1">
        <f t="array" aca="1" ref="F482" ca="1">INDEX(Projects!F:AJ,MATCH($A482,Projects!A:A,0),DAY(Generic!$B$1))</f>
        <v>0</v>
      </c>
      <c r="G482" s="13">
        <f ca="1">COUNTIF(Data!$J:$J,$A482)</f>
        <v>0</v>
      </c>
      <c r="H482" s="29"/>
      <c r="I482" s="13">
        <f ca="1">IF(AND(orders_table[[#This Row],[LOADS ON BOARD]]="",orders_table[[#This Row],[MANUAL OVERWRITE]]=""),"",SUM(orders_table[[#This Row],[LOADS ON BOARD]],orders_table[[#This Row],[MANUAL OVERWRITE]]))</f>
        <v>0</v>
      </c>
      <c r="J482" s="30" t="str">
        <f t="shared" ca="1" si="18"/>
        <v/>
      </c>
      <c r="K482" s="13" t="str">
        <f t="shared" ca="1" si="19"/>
        <v/>
      </c>
    </row>
    <row r="483" spans="1:11" ht="18" hidden="1" customHeight="1" x14ac:dyDescent="0.2">
      <c r="A483" s="13">
        <f>Projects!$A482</f>
        <v>10390</v>
      </c>
      <c r="B483" s="13" t="str">
        <f>VLOOKUP($A483,projectList[],2,0)</f>
        <v>CY - TAMPA</v>
      </c>
      <c r="C483" s="13" t="str">
        <f>VLOOKUP($A483,projectList[],3,0)</f>
        <v>ZEPHYRHILLS RMC</v>
      </c>
      <c r="D483" s="13" t="str">
        <f>VLOOKUP($A483,projectList[],4,0)</f>
        <v>#57 DOT ROCK</v>
      </c>
      <c r="E483" s="40">
        <f>VLOOKUP($A483,projectList[],5,0)</f>
        <v>9</v>
      </c>
      <c r="F483" s="13" cm="1">
        <f t="array" aca="1" ref="F483" ca="1">INDEX(Projects!F:AJ,MATCH($A483,Projects!A:A,0),DAY(Generic!$B$1))</f>
        <v>0</v>
      </c>
      <c r="G483" s="13">
        <f ca="1">COUNTIF(Data!$J:$J,$A483)</f>
        <v>0</v>
      </c>
      <c r="H483" s="29"/>
      <c r="I483" s="13">
        <f ca="1">IF(AND(orders_table[[#This Row],[LOADS ON BOARD]]="",orders_table[[#This Row],[MANUAL OVERWRITE]]=""),"",SUM(orders_table[[#This Row],[LOADS ON BOARD]],orders_table[[#This Row],[MANUAL OVERWRITE]]))</f>
        <v>0</v>
      </c>
      <c r="J483" s="30" t="str">
        <f t="shared" ca="1" si="18"/>
        <v/>
      </c>
      <c r="K483" s="13" t="str">
        <f t="shared" ca="1" si="19"/>
        <v/>
      </c>
    </row>
    <row r="484" spans="1:11" ht="18" hidden="1" customHeight="1" x14ac:dyDescent="0.2">
      <c r="A484" s="13">
        <f>Projects!$A483</f>
        <v>10424</v>
      </c>
      <c r="B484" s="13" t="str">
        <f>VLOOKUP($A484,projectList[],2,0)</f>
        <v>MELBOURNE TERMINAL</v>
      </c>
      <c r="C484" s="13" t="str">
        <f>VLOOKUP($A484,projectList[],3,0)</f>
        <v>ZEPHYRHILLS RMC</v>
      </c>
      <c r="D484" s="13" t="str">
        <f>VLOOKUP($A484,projectList[],4,0)</f>
        <v>#57 DOT ROCK</v>
      </c>
      <c r="E484" s="40">
        <f>VLOOKUP($A484,projectList[],5,0)</f>
        <v>26</v>
      </c>
      <c r="F484" s="13" cm="1">
        <f t="array" aca="1" ref="F484" ca="1">INDEX(Projects!F:AJ,MATCH($A484,Projects!A:A,0),DAY(Generic!$B$1))</f>
        <v>0</v>
      </c>
      <c r="G484" s="13">
        <f ca="1">COUNTIF(Data!$J:$J,$A484)</f>
        <v>0</v>
      </c>
      <c r="H484" s="29"/>
      <c r="I484" s="13">
        <f ca="1">IF(AND(orders_table[[#This Row],[LOADS ON BOARD]]="",orders_table[[#This Row],[MANUAL OVERWRITE]]=""),"",SUM(orders_table[[#This Row],[LOADS ON BOARD]],orders_table[[#This Row],[MANUAL OVERWRITE]]))</f>
        <v>0</v>
      </c>
      <c r="J484" s="30" t="str">
        <f t="shared" ca="1" si="18"/>
        <v/>
      </c>
      <c r="K484" s="13" t="str">
        <f t="shared" ca="1" si="19"/>
        <v/>
      </c>
    </row>
    <row r="485" spans="1:11" ht="18" hidden="1" customHeight="1" x14ac:dyDescent="0.2">
      <c r="A485" s="13">
        <f>Projects!$A484</f>
        <v>10338</v>
      </c>
      <c r="B485" s="13" t="str">
        <f>VLOOKUP($A485,projectList[],2,0)</f>
        <v>VULCAN - TAMPA</v>
      </c>
      <c r="C485" s="13" t="str">
        <f>VLOOKUP($A485,projectList[],3,0)</f>
        <v>ZEPHYRHILLS RMC</v>
      </c>
      <c r="D485" s="13" t="str">
        <f>VLOOKUP($A485,projectList[],4,0)</f>
        <v>#89 DOT ROCK</v>
      </c>
      <c r="E485" s="40">
        <f>VLOOKUP($A485,projectList[],5,0)</f>
        <v>8</v>
      </c>
      <c r="F485" s="13" cm="1">
        <f t="array" aca="1" ref="F485" ca="1">INDEX(Projects!F:AJ,MATCH($A485,Projects!A:A,0),DAY(Generic!$B$1))</f>
        <v>0</v>
      </c>
      <c r="G485" s="13">
        <f ca="1">COUNTIF(Data!$J:$J,$A485)</f>
        <v>0</v>
      </c>
      <c r="H485" s="29"/>
      <c r="I485" s="13">
        <f ca="1">IF(AND(orders_table[[#This Row],[LOADS ON BOARD]]="",orders_table[[#This Row],[MANUAL OVERWRITE]]=""),"",SUM(orders_table[[#This Row],[LOADS ON BOARD]],orders_table[[#This Row],[MANUAL OVERWRITE]]))</f>
        <v>0</v>
      </c>
      <c r="J485" s="30" t="str">
        <f t="shared" ca="1" si="18"/>
        <v/>
      </c>
      <c r="K485" s="13" t="str">
        <f t="shared" ca="1" si="19"/>
        <v/>
      </c>
    </row>
    <row r="486" spans="1:11" ht="18" hidden="1" customHeight="1" x14ac:dyDescent="0.2">
      <c r="A486" s="13">
        <f>Projects!$A485</f>
        <v>10299</v>
      </c>
      <c r="B486" s="13" t="str">
        <f>VLOOKUP($A486,projectList[],2,0)</f>
        <v>CEMEX - LAKE WALES</v>
      </c>
      <c r="C486" s="13" t="str">
        <f>VLOOKUP($A486,projectList[],3,0)</f>
        <v>ZEPHYRHILLS RMC</v>
      </c>
      <c r="D486" s="13" t="str">
        <f>VLOOKUP($A486,projectList[],4,0)</f>
        <v>CONCRETE SAND</v>
      </c>
      <c r="E486" s="40">
        <f>VLOOKUP($A486,projectList[],5,0)</f>
        <v>6.5</v>
      </c>
      <c r="F486" s="13" cm="1">
        <f t="array" aca="1" ref="F486" ca="1">INDEX(Projects!F:AJ,MATCH($A486,Projects!A:A,0),DAY(Generic!$B$1))</f>
        <v>0</v>
      </c>
      <c r="G486" s="13">
        <f ca="1">COUNTIF(Data!$J:$J,$A486)</f>
        <v>0</v>
      </c>
      <c r="H486" s="29"/>
      <c r="I486" s="13">
        <f ca="1">IF(AND(orders_table[[#This Row],[LOADS ON BOARD]]="",orders_table[[#This Row],[MANUAL OVERWRITE]]=""),"",SUM(orders_table[[#This Row],[LOADS ON BOARD]],orders_table[[#This Row],[MANUAL OVERWRITE]]))</f>
        <v>0</v>
      </c>
      <c r="J486" s="30" t="str">
        <f t="shared" ca="1" si="18"/>
        <v/>
      </c>
      <c r="K486" s="13" t="str">
        <f t="shared" ca="1" si="19"/>
        <v/>
      </c>
    </row>
    <row r="487" spans="1:11" ht="18" hidden="1" customHeight="1" x14ac:dyDescent="0.2">
      <c r="A487" s="13">
        <f>Projects!$A486</f>
        <v>10358</v>
      </c>
      <c r="B487" s="13" t="str">
        <f>VLOOKUP($A487,projectList[],2,0)</f>
        <v>CY - POLK CITY</v>
      </c>
      <c r="C487" s="13" t="str">
        <f>VLOOKUP($A487,projectList[],3,0)</f>
        <v>ZEPHYRHILLS RMC</v>
      </c>
      <c r="D487" s="13" t="str">
        <f>VLOOKUP($A487,projectList[],4,0)</f>
        <v>CONCRETE SAND</v>
      </c>
      <c r="E487" s="40">
        <f>VLOOKUP($A487,projectList[],5,0)</f>
        <v>7.5</v>
      </c>
      <c r="F487" s="13" cm="1">
        <f t="array" aca="1" ref="F487" ca="1">INDEX(Projects!F:AJ,MATCH($A487,Projects!A:A,0),DAY(Generic!$B$1))</f>
        <v>0</v>
      </c>
      <c r="G487" s="13">
        <f ca="1">COUNTIF(Data!$J:$J,$A487)</f>
        <v>0</v>
      </c>
      <c r="H487" s="29"/>
      <c r="I487" s="13">
        <f ca="1">IF(AND(orders_table[[#This Row],[LOADS ON BOARD]]="",orders_table[[#This Row],[MANUAL OVERWRITE]]=""),"",SUM(orders_table[[#This Row],[LOADS ON BOARD]],orders_table[[#This Row],[MANUAL OVERWRITE]]))</f>
        <v>0</v>
      </c>
      <c r="J487" s="30" t="str">
        <f t="shared" ca="1" si="18"/>
        <v/>
      </c>
      <c r="K487" s="13" t="str">
        <f t="shared" ca="1" si="19"/>
        <v/>
      </c>
    </row>
    <row r="488" spans="1:11" ht="18" hidden="1" customHeight="1" x14ac:dyDescent="0.2">
      <c r="A488" s="13">
        <f>Projects!$A487</f>
        <v>10333</v>
      </c>
      <c r="B488" s="13" t="str">
        <f>VLOOKUP($A488,projectList[],2,0)</f>
        <v>JAHNA - GREENBAY</v>
      </c>
      <c r="C488" s="13" t="str">
        <f>VLOOKUP($A488,projectList[],3,0)</f>
        <v>ZEPHYRHILLS RMC</v>
      </c>
      <c r="D488" s="13" t="str">
        <f>VLOOKUP($A488,projectList[],4,0)</f>
        <v>DOT SILICA SAND</v>
      </c>
      <c r="E488" s="40">
        <f>VLOOKUP($A488,projectList[],5,0)</f>
        <v>7</v>
      </c>
      <c r="F488" s="13" cm="1">
        <f t="array" aca="1" ref="F488" ca="1">INDEX(Projects!F:AJ,MATCH($A488,Projects!A:A,0),DAY(Generic!$B$1))</f>
        <v>0</v>
      </c>
      <c r="G488" s="13">
        <f ca="1">COUNTIF(Data!$J:$J,$A488)</f>
        <v>0</v>
      </c>
      <c r="H488" s="29"/>
      <c r="I488" s="13">
        <f ca="1">IF(AND(orders_table[[#This Row],[LOADS ON BOARD]]="",orders_table[[#This Row],[MANUAL OVERWRITE]]=""),"",SUM(orders_table[[#This Row],[LOADS ON BOARD]],orders_table[[#This Row],[MANUAL OVERWRITE]]))</f>
        <v>0</v>
      </c>
      <c r="J488" s="30" t="str">
        <f t="shared" ca="1" si="18"/>
        <v/>
      </c>
      <c r="K488" s="13" t="str">
        <f t="shared" ca="1" si="19"/>
        <v/>
      </c>
    </row>
    <row r="489" spans="1:11" ht="18" customHeight="1" x14ac:dyDescent="0.2">
      <c r="C489" t="s">
        <v>516</v>
      </c>
    </row>
    <row r="492" spans="1:11" ht="18" customHeight="1" x14ac:dyDescent="0.2">
      <c r="F492" s="13" t="s">
        <v>516</v>
      </c>
    </row>
    <row r="494" spans="1:11" ht="18" customHeight="1" x14ac:dyDescent="0.2">
      <c r="C494" s="104"/>
      <c r="F494" s="13" t="s">
        <v>516</v>
      </c>
      <c r="H494" s="13" t="s">
        <v>517</v>
      </c>
    </row>
    <row r="495" spans="1:11" ht="18" customHeight="1" x14ac:dyDescent="0.2">
      <c r="J495" s="13" t="s">
        <v>516</v>
      </c>
    </row>
    <row r="497" spans="3:5" ht="18" customHeight="1" x14ac:dyDescent="0.2">
      <c r="E497"/>
    </row>
    <row r="498" spans="3:5" ht="18" customHeight="1" x14ac:dyDescent="0.2">
      <c r="E498" s="43"/>
    </row>
    <row r="499" spans="3:5" ht="18" customHeight="1" x14ac:dyDescent="0.2">
      <c r="E499"/>
    </row>
    <row r="500" spans="3:5" ht="18" customHeight="1" x14ac:dyDescent="0.2">
      <c r="E500"/>
    </row>
    <row r="501" spans="3:5" ht="18" customHeight="1" x14ac:dyDescent="0.2">
      <c r="E501"/>
    </row>
    <row r="502" spans="3:5" ht="18" customHeight="1" x14ac:dyDescent="0.2">
      <c r="E502"/>
    </row>
    <row r="507" spans="3:5" ht="18" customHeight="1" x14ac:dyDescent="0.2">
      <c r="C507" s="104" t="s">
        <v>516</v>
      </c>
    </row>
  </sheetData>
  <sheetProtection sort="0" autoFilter="0"/>
  <conditionalFormatting sqref="J4:J488">
    <cfRule type="cellIs" dxfId="1011" priority="16" operator="equal">
      <formula>0</formula>
    </cfRule>
    <cfRule type="cellIs" dxfId="1010" priority="20" operator="greaterThan">
      <formula>0</formula>
    </cfRule>
  </conditionalFormatting>
  <conditionalFormatting sqref="K4:K488">
    <cfRule type="containsText" dxfId="1009" priority="17" operator="containsText" text="over booked">
      <formula>NOT(ISERROR(SEARCH("over booked",K4)))</formula>
    </cfRule>
    <cfRule type="containsText" dxfId="1008" priority="18" operator="containsText" text="open">
      <formula>NOT(ISERROR(SEARCH("open",K4)))</formula>
    </cfRule>
    <cfRule type="containsText" dxfId="1007" priority="19" operator="containsText" text="all">
      <formula>NOT(ISERROR(SEARCH("all",K4)))</formula>
    </cfRule>
  </conditionalFormatting>
  <conditionalFormatting sqref="K489:K1048576 J4:J488">
    <cfRule type="containsBlanks" priority="14" stopIfTrue="1">
      <formula>LEN(TRIM(J4))=0</formula>
    </cfRule>
    <cfRule type="cellIs" dxfId="1006" priority="15" operator="lessThan">
      <formula>0</formula>
    </cfRule>
  </conditionalFormatting>
  <conditionalFormatting sqref="H1:H2">
    <cfRule type="cellIs" dxfId="1005" priority="3" operator="greaterThanOrEqual">
      <formula>$F$2</formula>
    </cfRule>
    <cfRule type="cellIs" dxfId="1004" priority="4" operator="lessThanOrEqual">
      <formula>$F$2</formula>
    </cfRule>
  </conditionalFormatting>
  <pageMargins left="0.7" right="0.7" top="0" bottom="0" header="0.3" footer="0.3"/>
  <pageSetup scale="10" fitToWidth="0" orientation="landscape" r:id="rId1"/>
  <customProperties>
    <customPr name="_pios_id" r:id="rId2"/>
  </customProperties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CC-EAF2-43CA-9354-334BAF9D810D}">
  <sheetPr codeName="Sheet36">
    <tabColor rgb="FFFF0000"/>
    <pageSetUpPr fitToPage="1"/>
  </sheetPr>
  <dimension ref="A1:AB133"/>
  <sheetViews>
    <sheetView topLeftCell="A70" workbookViewId="0">
      <selection activeCell="C84" sqref="C84"/>
    </sheetView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3.42578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0</v>
      </c>
      <c r="I1" s="146" t="s">
        <v>519</v>
      </c>
      <c r="J1" s="146"/>
      <c r="K1" s="13">
        <f>H1*4</f>
        <v>0</v>
      </c>
      <c r="L1" s="13" t="s">
        <v>520</v>
      </c>
      <c r="M1" s="13">
        <f>K1/2</f>
        <v>0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34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 t="s">
        <v>168</v>
      </c>
      <c r="G4" s="5">
        <v>10382</v>
      </c>
      <c r="H4" s="5">
        <v>10392</v>
      </c>
      <c r="I4" s="5">
        <v>10285</v>
      </c>
      <c r="J4" s="5"/>
      <c r="K4" s="5"/>
      <c r="L4" s="5"/>
      <c r="M4" s="5"/>
      <c r="N4" s="5"/>
      <c r="O4" s="5"/>
      <c r="P4" s="42">
        <f t="shared" ref="P4:P35" si="1">IF($C4="","",SUM(R4:AA4))</f>
        <v>33.239999999999995</v>
      </c>
      <c r="Q4" s="35"/>
      <c r="R4" s="41">
        <f>IFERROR(IF(F4="","",VLOOKUP(F4,projectList[],5,0)),"")</f>
        <v>12.5</v>
      </c>
      <c r="S4" s="41">
        <f>IFERROR(IF(G4="","",VLOOKUP(G4,projectList[],5,0)),"")</f>
        <v>6.4</v>
      </c>
      <c r="T4" s="41">
        <f>IFERROR(IF(H4="","",VLOOKUP(H4,projectList[],5,0)),"")</f>
        <v>10.5</v>
      </c>
      <c r="U4" s="41">
        <f>IFERROR(IF(I4="","",VLOOKUP(I4,projectList[],5,0)),"")</f>
        <v>3.84</v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>
        <f t="shared" si="0"/>
        <v>4</v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 t="s">
        <v>168</v>
      </c>
      <c r="G5" s="5">
        <v>10382</v>
      </c>
      <c r="H5" s="5">
        <v>10392</v>
      </c>
      <c r="I5" s="5">
        <v>10285</v>
      </c>
      <c r="J5" s="5"/>
      <c r="K5" s="5">
        <v>27004532</v>
      </c>
      <c r="L5" s="5"/>
      <c r="M5" s="5"/>
      <c r="N5" s="5"/>
      <c r="O5" s="5"/>
      <c r="P5" s="42">
        <f t="shared" si="1"/>
        <v>33.239999999999995</v>
      </c>
      <c r="Q5" s="35"/>
      <c r="R5" s="41">
        <f>IFERROR(IF(F5="","",VLOOKUP(F5,projectList[],5,0)),"")</f>
        <v>12.5</v>
      </c>
      <c r="S5" s="41">
        <f>IFERROR(IF(G5="","",VLOOKUP(G5,projectList[],5,0)),"")</f>
        <v>6.4</v>
      </c>
      <c r="T5" s="41">
        <f>IFERROR(IF(H5="","",VLOOKUP(H5,projectList[],5,0)),"")</f>
        <v>10.5</v>
      </c>
      <c r="U5" s="41">
        <f>IFERROR(IF(I5="","",VLOOKUP(I5,projectList[],5,0)),"")</f>
        <v>3.84</v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>
        <f t="shared" si="0"/>
        <v>5</v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 t="s">
        <v>261</v>
      </c>
      <c r="G6" s="5" t="s">
        <v>182</v>
      </c>
      <c r="H6" s="5">
        <v>10392</v>
      </c>
      <c r="I6" s="5">
        <v>10285</v>
      </c>
      <c r="J6" s="5"/>
      <c r="K6" s="5"/>
      <c r="L6" s="5"/>
      <c r="M6" s="5"/>
      <c r="N6" s="5"/>
      <c r="O6" s="5"/>
      <c r="P6" s="42">
        <f t="shared" si="1"/>
        <v>34.260000000000005</v>
      </c>
      <c r="Q6" s="35"/>
      <c r="R6" s="41">
        <f>IFERROR(IF(F6="","",VLOOKUP(F6,projectList[],5,0)),"")</f>
        <v>10.5</v>
      </c>
      <c r="S6" s="41">
        <f>IFERROR(IF(G6="","",VLOOKUP(G6,projectList[],5,0)),"")</f>
        <v>9.42</v>
      </c>
      <c r="T6" s="41">
        <f>IFERROR(IF(H6="","",VLOOKUP(H6,projectList[],5,0)),"")</f>
        <v>10.5</v>
      </c>
      <c r="U6" s="41">
        <f>IFERROR(IF(I6="","",VLOOKUP(I6,projectList[],5,0)),"")</f>
        <v>3.84</v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>
        <f t="shared" si="0"/>
        <v>4</v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>
        <v>2888</v>
      </c>
      <c r="G7" s="5">
        <v>10382</v>
      </c>
      <c r="H7" s="5">
        <v>10392</v>
      </c>
      <c r="I7" s="5">
        <v>10285</v>
      </c>
      <c r="J7" s="5"/>
      <c r="K7" s="5"/>
      <c r="L7" s="5"/>
      <c r="M7" s="5"/>
      <c r="N7" s="5"/>
      <c r="O7" s="5"/>
      <c r="P7" s="42">
        <f t="shared" si="1"/>
        <v>35.239999999999995</v>
      </c>
      <c r="Q7" s="35"/>
      <c r="R7" s="41">
        <f>IFERROR(IF(F7="","",VLOOKUP(F7,projectList[],5,0)),"")</f>
        <v>14.5</v>
      </c>
      <c r="S7" s="41">
        <f>IFERROR(IF(G7="","",VLOOKUP(G7,projectList[],5,0)),"")</f>
        <v>6.4</v>
      </c>
      <c r="T7" s="41">
        <f>IFERROR(IF(H7="","",VLOOKUP(H7,projectList[],5,0)),"")</f>
        <v>10.5</v>
      </c>
      <c r="U7" s="41">
        <f>IFERROR(IF(I7="","",VLOOKUP(I7,projectList[],5,0)),"")</f>
        <v>3.84</v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>
        <f t="shared" si="0"/>
        <v>4</v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 t="s">
        <v>436</v>
      </c>
      <c r="G11" s="5">
        <v>10289</v>
      </c>
      <c r="H11" s="5" t="s">
        <v>261</v>
      </c>
      <c r="I11" s="5">
        <v>10497</v>
      </c>
      <c r="J11" s="5"/>
      <c r="K11" s="5"/>
      <c r="L11" s="5"/>
      <c r="M11" s="5"/>
      <c r="N11" s="5"/>
      <c r="O11" s="5"/>
      <c r="P11" s="42">
        <f t="shared" si="1"/>
        <v>30.4</v>
      </c>
      <c r="Q11" s="35"/>
      <c r="R11" s="41">
        <f>IFERROR(IF(F11="","",VLOOKUP(F11,projectList[],5,0)),"")</f>
        <v>6.45</v>
      </c>
      <c r="S11" s="41">
        <f>IFERROR(IF(G11="","",VLOOKUP(G11,projectList[],5,0)),"")</f>
        <v>7.45</v>
      </c>
      <c r="T11" s="41">
        <f>IFERROR(IF(H11="","",VLOOKUP(H11,projectList[],5,0)),"")</f>
        <v>10.5</v>
      </c>
      <c r="U11" s="41">
        <f>IFERROR(IF(I11="","",VLOOKUP(I11,projectList[],5,0)),"")</f>
        <v>6</v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>
        <f t="shared" si="0"/>
        <v>4</v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>
        <v>10229</v>
      </c>
      <c r="G12" s="5">
        <v>1034</v>
      </c>
      <c r="H12" s="5">
        <v>1046</v>
      </c>
      <c r="I12" s="5">
        <v>10289</v>
      </c>
      <c r="J12" s="5"/>
      <c r="K12" s="5"/>
      <c r="L12" s="5"/>
      <c r="M12" s="5"/>
      <c r="N12" s="5"/>
      <c r="O12" s="5"/>
      <c r="P12" s="42">
        <f t="shared" si="1"/>
        <v>31.75</v>
      </c>
      <c r="Q12" s="35"/>
      <c r="R12" s="41">
        <f>IFERROR(IF(F12="","",VLOOKUP(F12,projectList[],5,0)),"")</f>
        <v>8</v>
      </c>
      <c r="S12" s="41">
        <f>IFERROR(IF(G12="","",VLOOKUP(G12,projectList[],5,0)),"")</f>
        <v>7.8</v>
      </c>
      <c r="T12" s="41">
        <f>IFERROR(IF(H12="","",VLOOKUP(H12,projectList[],5,0)),"")</f>
        <v>8.5</v>
      </c>
      <c r="U12" s="41">
        <f>IFERROR(IF(I12="","",VLOOKUP(I12,projectList[],5,0)),"")</f>
        <v>7.45</v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>
        <f t="shared" si="0"/>
        <v>4</v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>
        <v>10229</v>
      </c>
      <c r="G13" s="5">
        <v>1034</v>
      </c>
      <c r="H13" s="5">
        <v>1046</v>
      </c>
      <c r="I13" s="5">
        <v>10289</v>
      </c>
      <c r="J13" s="5"/>
      <c r="K13" s="5"/>
      <c r="L13" s="5"/>
      <c r="M13" s="5"/>
      <c r="N13" s="5"/>
      <c r="O13" s="5"/>
      <c r="P13" s="42">
        <f t="shared" si="1"/>
        <v>31.75</v>
      </c>
      <c r="Q13" s="35"/>
      <c r="R13" s="41">
        <f>IFERROR(IF(F13="","",VLOOKUP(F13,projectList[],5,0)),"")</f>
        <v>8</v>
      </c>
      <c r="S13" s="41">
        <f>IFERROR(IF(G13="","",VLOOKUP(G13,projectList[],5,0)),"")</f>
        <v>7.8</v>
      </c>
      <c r="T13" s="41">
        <f>IFERROR(IF(H13="","",VLOOKUP(H13,projectList[],5,0)),"")</f>
        <v>8.5</v>
      </c>
      <c r="U13" s="41">
        <f>IFERROR(IF(I13="","",VLOOKUP(I13,projectList[],5,0)),"")</f>
        <v>7.45</v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>
        <f t="shared" si="0"/>
        <v>4</v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 t="s">
        <v>315</v>
      </c>
      <c r="G18" s="5">
        <v>10292</v>
      </c>
      <c r="H18" s="5">
        <v>10346</v>
      </c>
      <c r="I18" s="5">
        <v>10283</v>
      </c>
      <c r="J18" s="5"/>
      <c r="K18" s="5"/>
      <c r="L18" s="5"/>
      <c r="M18" s="5"/>
      <c r="N18" s="5"/>
      <c r="O18" s="5"/>
      <c r="P18" s="42">
        <f t="shared" si="1"/>
        <v>30.45</v>
      </c>
      <c r="Q18" s="35"/>
      <c r="R18" s="41">
        <f>IFERROR(IF(F18="","",VLOOKUP(F18,projectList[],5,0)),"")</f>
        <v>8</v>
      </c>
      <c r="S18" s="41">
        <f>IFERROR(IF(G18="","",VLOOKUP(G18,projectList[],5,0)),"")</f>
        <v>7.2</v>
      </c>
      <c r="T18" s="41">
        <f>IFERROR(IF(H18="","",VLOOKUP(H18,projectList[],5,0)),"")</f>
        <v>5.75</v>
      </c>
      <c r="U18" s="41">
        <f>IFERROR(IF(I18="","",VLOOKUP(I18,projectList[],5,0)),"")</f>
        <v>9.5</v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>
        <f t="shared" si="0"/>
        <v>4</v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 t="s">
        <v>315</v>
      </c>
      <c r="G19" s="5">
        <v>10292</v>
      </c>
      <c r="H19" s="5">
        <v>10346</v>
      </c>
      <c r="I19" s="136">
        <v>10283</v>
      </c>
      <c r="J19" s="5"/>
      <c r="K19" s="5"/>
      <c r="L19" s="5"/>
      <c r="M19" s="5"/>
      <c r="N19" s="5"/>
      <c r="O19" s="5"/>
      <c r="P19" s="42">
        <f t="shared" si="1"/>
        <v>30.45</v>
      </c>
      <c r="Q19" s="35"/>
      <c r="R19" s="41">
        <f>IFERROR(IF(F19="","",VLOOKUP(F19,projectList[],5,0)),"")</f>
        <v>8</v>
      </c>
      <c r="S19" s="41">
        <f>IFERROR(IF(G19="","",VLOOKUP(G19,projectList[],5,0)),"")</f>
        <v>7.2</v>
      </c>
      <c r="T19" s="41">
        <f>IFERROR(IF(H19="","",VLOOKUP(H19,projectList[],5,0)),"")</f>
        <v>5.75</v>
      </c>
      <c r="U19" s="41">
        <f>IFERROR(IF(I19="","",VLOOKUP(I19,projectList[],5,0)),"")</f>
        <v>9.5</v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>
        <f t="shared" si="0"/>
        <v>4</v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 t="s">
        <v>315</v>
      </c>
      <c r="G20" s="5">
        <v>10292</v>
      </c>
      <c r="H20" s="5">
        <v>10346</v>
      </c>
      <c r="I20" s="5">
        <v>10283</v>
      </c>
      <c r="J20" s="5"/>
      <c r="K20" s="5"/>
      <c r="L20" s="5"/>
      <c r="M20" s="5"/>
      <c r="N20" s="5"/>
      <c r="O20" s="5"/>
      <c r="P20" s="42">
        <f t="shared" si="1"/>
        <v>30.45</v>
      </c>
      <c r="Q20" s="35"/>
      <c r="R20" s="41">
        <f>IFERROR(IF(F20="","",VLOOKUP(F20,projectList[],5,0)),"")</f>
        <v>8</v>
      </c>
      <c r="S20" s="41">
        <f>IFERROR(IF(G20="","",VLOOKUP(G20,projectList[],5,0)),"")</f>
        <v>7.2</v>
      </c>
      <c r="T20" s="41">
        <f>IFERROR(IF(H20="","",VLOOKUP(H20,projectList[],5,0)),"")</f>
        <v>5.75</v>
      </c>
      <c r="U20" s="41">
        <f>IFERROR(IF(I20="","",VLOOKUP(I20,projectList[],5,0)),"")</f>
        <v>9.5</v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>
        <f t="shared" si="0"/>
        <v>4</v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135" t="s">
        <v>315</v>
      </c>
      <c r="G21" s="5">
        <v>10462</v>
      </c>
      <c r="H21" s="5" t="s">
        <v>266</v>
      </c>
      <c r="I21" s="5">
        <v>10466</v>
      </c>
      <c r="J21" s="5"/>
      <c r="K21" s="5"/>
      <c r="L21" s="5"/>
      <c r="M21" s="5"/>
      <c r="N21" s="5"/>
      <c r="O21" s="5"/>
      <c r="P21" s="42">
        <f t="shared" si="1"/>
        <v>35.75</v>
      </c>
      <c r="Q21" s="35"/>
      <c r="R21" s="41">
        <f>IFERROR(IF(F21="","",VLOOKUP(F21,projectList[],5,0)),"")</f>
        <v>8</v>
      </c>
      <c r="S21" s="41">
        <f>IFERROR(IF(G21="","",VLOOKUP(G21,projectList[],5,0)),"")</f>
        <v>17</v>
      </c>
      <c r="T21" s="41">
        <f>IFERROR(IF(H21="","",VLOOKUP(H21,projectList[],5,0)),"")</f>
        <v>2.25</v>
      </c>
      <c r="U21" s="41">
        <f>IFERROR(IF(I21="","",VLOOKUP(I21,projectList[],5,0)),"")</f>
        <v>8.5</v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>
        <f t="shared" si="0"/>
        <v>4</v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>
        <v>10364</v>
      </c>
      <c r="G22" s="5">
        <v>1034</v>
      </c>
      <c r="H22" s="5">
        <v>10292</v>
      </c>
      <c r="I22" s="5">
        <v>10283</v>
      </c>
      <c r="J22" s="5"/>
      <c r="K22" s="5"/>
      <c r="L22" s="5"/>
      <c r="M22" s="5"/>
      <c r="N22" s="5"/>
      <c r="O22" s="5"/>
      <c r="P22" s="42">
        <f t="shared" si="1"/>
        <v>36.5</v>
      </c>
      <c r="Q22" s="35"/>
      <c r="R22" s="41">
        <f>IFERROR(IF(F22="","",VLOOKUP(F22,projectList[],5,0)),"")</f>
        <v>12</v>
      </c>
      <c r="S22" s="41">
        <f>IFERROR(IF(G22="","",VLOOKUP(G22,projectList[],5,0)),"")</f>
        <v>7.8</v>
      </c>
      <c r="T22" s="41">
        <f>IFERROR(IF(H22="","",VLOOKUP(H22,projectList[],5,0)),"")</f>
        <v>7.2</v>
      </c>
      <c r="U22" s="41">
        <f>IFERROR(IF(I22="","",VLOOKUP(I22,projectList[],5,0)),"")</f>
        <v>9.5</v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>
        <f t="shared" si="0"/>
        <v>4</v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 t="s">
        <v>315</v>
      </c>
      <c r="G23" s="5">
        <v>10289</v>
      </c>
      <c r="H23" s="5">
        <v>10346</v>
      </c>
      <c r="I23" s="5">
        <v>10283</v>
      </c>
      <c r="J23" s="5"/>
      <c r="K23" s="5"/>
      <c r="L23" s="5"/>
      <c r="M23" s="5"/>
      <c r="N23" s="5"/>
      <c r="O23" s="5"/>
      <c r="P23" s="42">
        <f t="shared" si="1"/>
        <v>30.7</v>
      </c>
      <c r="Q23" s="35"/>
      <c r="R23" s="41">
        <f>IFERROR(IF(F23="","",VLOOKUP(F23,projectList[],5,0)),"")</f>
        <v>8</v>
      </c>
      <c r="S23" s="41">
        <f>IFERROR(IF(G23="","",VLOOKUP(G23,projectList[],5,0)),"")</f>
        <v>7.45</v>
      </c>
      <c r="T23" s="41">
        <f>IFERROR(IF(H23="","",VLOOKUP(H23,projectList[],5,0)),"")</f>
        <v>5.75</v>
      </c>
      <c r="U23" s="41">
        <f>IFERROR(IF(I23="","",VLOOKUP(I23,projectList[],5,0)),"")</f>
        <v>9.5</v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>
        <f t="shared" si="0"/>
        <v>4</v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 t="s">
        <v>436</v>
      </c>
      <c r="G24" s="5">
        <v>1046</v>
      </c>
      <c r="H24" s="5">
        <v>10346</v>
      </c>
      <c r="I24" s="5">
        <v>10283</v>
      </c>
      <c r="J24" s="5"/>
      <c r="K24" s="5"/>
      <c r="L24" s="5"/>
      <c r="M24" s="5"/>
      <c r="N24" s="5"/>
      <c r="O24" s="5"/>
      <c r="P24" s="42">
        <f t="shared" si="1"/>
        <v>30.2</v>
      </c>
      <c r="Q24" s="35"/>
      <c r="R24" s="41">
        <f>IFERROR(IF(F24="","",VLOOKUP(F24,projectList[],5,0)),"")</f>
        <v>6.45</v>
      </c>
      <c r="S24" s="41">
        <f>IFERROR(IF(G24="","",VLOOKUP(G24,projectList[],5,0)),"")</f>
        <v>8.5</v>
      </c>
      <c r="T24" s="41">
        <f>IFERROR(IF(H24="","",VLOOKUP(H24,projectList[],5,0)),"")</f>
        <v>5.75</v>
      </c>
      <c r="U24" s="41">
        <f>IFERROR(IF(I24="","",VLOOKUP(I24,projectList[],5,0)),"")</f>
        <v>9.5</v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>
        <f t="shared" si="0"/>
        <v>4</v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>
        <v>1255</v>
      </c>
      <c r="G25" s="5">
        <v>10289</v>
      </c>
      <c r="H25" s="5">
        <v>1197</v>
      </c>
      <c r="I25" s="5" t="s">
        <v>494</v>
      </c>
      <c r="J25" s="5"/>
      <c r="K25" s="5"/>
      <c r="L25" s="5"/>
      <c r="M25" s="5"/>
      <c r="N25" s="5"/>
      <c r="O25" s="5"/>
      <c r="P25" s="42">
        <f t="shared" si="1"/>
        <v>30.9</v>
      </c>
      <c r="Q25" s="35"/>
      <c r="R25" s="41">
        <f>IFERROR(IF(F25="","",VLOOKUP(F25,projectList[],5,0)),"")</f>
        <v>6.45</v>
      </c>
      <c r="S25" s="41">
        <f>IFERROR(IF(G25="","",VLOOKUP(G25,projectList[],5,0)),"")</f>
        <v>7.45</v>
      </c>
      <c r="T25" s="41">
        <f>IFERROR(IF(H25="","",VLOOKUP(H25,projectList[],5,0)),"")</f>
        <v>11.5</v>
      </c>
      <c r="U25" s="41">
        <f>IFERROR(IF(I25="","",VLOOKUP(I25,projectList[],5,0)),"")</f>
        <v>5.5</v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>
        <f t="shared" si="0"/>
        <v>4</v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>
        <v>1255</v>
      </c>
      <c r="G26" s="5">
        <v>10289</v>
      </c>
      <c r="H26" s="5">
        <v>1197</v>
      </c>
      <c r="I26" s="5" t="s">
        <v>494</v>
      </c>
      <c r="J26" s="5"/>
      <c r="K26" s="5"/>
      <c r="L26" s="5"/>
      <c r="M26" s="5"/>
      <c r="N26" s="5"/>
      <c r="O26" s="5"/>
      <c r="P26" s="42">
        <f t="shared" si="1"/>
        <v>30.9</v>
      </c>
      <c r="Q26" s="35"/>
      <c r="R26" s="41">
        <f>IFERROR(IF(F26="","",VLOOKUP(F26,projectList[],5,0)),"")</f>
        <v>6.45</v>
      </c>
      <c r="S26" s="41">
        <f>IFERROR(IF(G26="","",VLOOKUP(G26,projectList[],5,0)),"")</f>
        <v>7.45</v>
      </c>
      <c r="T26" s="41">
        <f>IFERROR(IF(H26="","",VLOOKUP(H26,projectList[],5,0)),"")</f>
        <v>11.5</v>
      </c>
      <c r="U26" s="41">
        <f>IFERROR(IF(I26="","",VLOOKUP(I26,projectList[],5,0)),"")</f>
        <v>5.5</v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>
        <f t="shared" si="0"/>
        <v>4</v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135">
        <v>1255</v>
      </c>
      <c r="G27" s="5">
        <v>10289</v>
      </c>
      <c r="H27" s="5">
        <v>1197</v>
      </c>
      <c r="I27" s="5" t="s">
        <v>494</v>
      </c>
      <c r="J27" s="5"/>
      <c r="K27" s="5"/>
      <c r="L27" s="5"/>
      <c r="M27" s="5"/>
      <c r="N27" s="5"/>
      <c r="O27" s="5"/>
      <c r="P27" s="42">
        <f t="shared" si="1"/>
        <v>30.9</v>
      </c>
      <c r="Q27" s="35"/>
      <c r="R27" s="41">
        <f>IFERROR(IF(F27="","",VLOOKUP(F27,projectList[],5,0)),"")</f>
        <v>6.45</v>
      </c>
      <c r="S27" s="41">
        <f>IFERROR(IF(G27="","",VLOOKUP(G27,projectList[],5,0)),"")</f>
        <v>7.45</v>
      </c>
      <c r="T27" s="41">
        <f>IFERROR(IF(H27="","",VLOOKUP(H27,projectList[],5,0)),"")</f>
        <v>11.5</v>
      </c>
      <c r="U27" s="41">
        <f>IFERROR(IF(I27="","",VLOOKUP(I27,projectList[],5,0)),"")</f>
        <v>5.5</v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>
        <f t="shared" si="0"/>
        <v>4</v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>
        <v>1255</v>
      </c>
      <c r="G28" s="5">
        <v>10289</v>
      </c>
      <c r="H28" s="5">
        <v>1197</v>
      </c>
      <c r="I28" s="5" t="s">
        <v>494</v>
      </c>
      <c r="J28" s="5"/>
      <c r="K28" s="5"/>
      <c r="L28" s="5"/>
      <c r="M28" s="5"/>
      <c r="N28" s="5"/>
      <c r="O28" s="5"/>
      <c r="P28" s="42">
        <f t="shared" si="1"/>
        <v>30.9</v>
      </c>
      <c r="Q28" s="35"/>
      <c r="R28" s="41">
        <f>IFERROR(IF(F28="","",VLOOKUP(F28,projectList[],5,0)),"")</f>
        <v>6.45</v>
      </c>
      <c r="S28" s="41">
        <f>IFERROR(IF(G28="","",VLOOKUP(G28,projectList[],5,0)),"")</f>
        <v>7.45</v>
      </c>
      <c r="T28" s="41">
        <f>IFERROR(IF(H28="","",VLOOKUP(H28,projectList[],5,0)),"")</f>
        <v>11.5</v>
      </c>
      <c r="U28" s="41">
        <f>IFERROR(IF(I28="","",VLOOKUP(I28,projectList[],5,0)),"")</f>
        <v>5.5</v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>
        <f t="shared" si="0"/>
        <v>4</v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>
        <v>10452</v>
      </c>
      <c r="G29" s="5">
        <v>1765</v>
      </c>
      <c r="H29" s="5">
        <v>1197</v>
      </c>
      <c r="I29" s="5">
        <v>6764</v>
      </c>
      <c r="J29" s="5"/>
      <c r="K29" s="5"/>
      <c r="L29" s="5"/>
      <c r="M29" s="5"/>
      <c r="N29" s="5"/>
      <c r="O29" s="5"/>
      <c r="P29" s="42">
        <f t="shared" si="1"/>
        <v>38</v>
      </c>
      <c r="Q29" s="35"/>
      <c r="R29" s="41">
        <f>IFERROR(IF(F29="","",VLOOKUP(F29,projectList[],5,0)),"")</f>
        <v>12</v>
      </c>
      <c r="S29" s="41">
        <f>IFERROR(IF(G29="","",VLOOKUP(G29,projectList[],5,0)),"")</f>
        <v>8</v>
      </c>
      <c r="T29" s="41">
        <f>IFERROR(IF(H29="","",VLOOKUP(H29,projectList[],5,0)),"")</f>
        <v>11.5</v>
      </c>
      <c r="U29" s="41">
        <f>IFERROR(IF(I29="","",VLOOKUP(I29,projectList[],5,0)),"")</f>
        <v>6.5</v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>
        <f t="shared" si="0"/>
        <v>4</v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>
        <v>1255</v>
      </c>
      <c r="G30" s="5">
        <v>10289</v>
      </c>
      <c r="H30" s="5">
        <v>1197</v>
      </c>
      <c r="I30" s="5" t="s">
        <v>494</v>
      </c>
      <c r="J30" s="5"/>
      <c r="K30" s="5"/>
      <c r="L30" s="5"/>
      <c r="M30" s="5"/>
      <c r="N30" s="5"/>
      <c r="O30" s="5"/>
      <c r="P30" s="42">
        <f t="shared" si="1"/>
        <v>30.9</v>
      </c>
      <c r="Q30" s="35"/>
      <c r="R30" s="41">
        <f>IFERROR(IF(F30="","",VLOOKUP(F30,projectList[],5,0)),"")</f>
        <v>6.45</v>
      </c>
      <c r="S30" s="41">
        <f>IFERROR(IF(G30="","",VLOOKUP(G30,projectList[],5,0)),"")</f>
        <v>7.45</v>
      </c>
      <c r="T30" s="41">
        <f>IFERROR(IF(H30="","",VLOOKUP(H30,projectList[],5,0)),"")</f>
        <v>11.5</v>
      </c>
      <c r="U30" s="41">
        <f>IFERROR(IF(I30="","",VLOOKUP(I30,projectList[],5,0)),"")</f>
        <v>5.5</v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>
        <f t="shared" si="0"/>
        <v>4</v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>
        <v>9921</v>
      </c>
      <c r="G31" s="5">
        <v>1034</v>
      </c>
      <c r="H31" s="5">
        <v>10292</v>
      </c>
      <c r="I31" s="5">
        <v>10283</v>
      </c>
      <c r="J31" s="5"/>
      <c r="K31" s="5"/>
      <c r="L31" s="5"/>
      <c r="M31" s="5"/>
      <c r="N31" s="5"/>
      <c r="O31" s="5"/>
      <c r="P31" s="42">
        <f t="shared" si="1"/>
        <v>36.5</v>
      </c>
      <c r="Q31" s="35"/>
      <c r="R31" s="41">
        <f>IFERROR(IF(F31="","",VLOOKUP(F31,projectList[],5,0)),"")</f>
        <v>12</v>
      </c>
      <c r="S31" s="41">
        <f>IFERROR(IF(G31="","",VLOOKUP(G31,projectList[],5,0)),"")</f>
        <v>7.8</v>
      </c>
      <c r="T31" s="41">
        <f>IFERROR(IF(H31="","",VLOOKUP(H31,projectList[],5,0)),"")</f>
        <v>7.2</v>
      </c>
      <c r="U31" s="41">
        <f>IFERROR(IF(I31="","",VLOOKUP(I31,projectList[],5,0)),"")</f>
        <v>9.5</v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>
        <f t="shared" si="0"/>
        <v>4</v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 t="s">
        <v>181</v>
      </c>
      <c r="G34" s="137">
        <v>10428</v>
      </c>
      <c r="H34" s="5" t="s">
        <v>190</v>
      </c>
      <c r="I34" s="5"/>
      <c r="J34" s="5"/>
      <c r="K34" s="5"/>
      <c r="L34" s="5"/>
      <c r="M34" s="5"/>
      <c r="N34" s="5"/>
      <c r="O34" s="5"/>
      <c r="P34" s="42">
        <f t="shared" si="1"/>
        <v>31.07</v>
      </c>
      <c r="Q34" s="35" t="s">
        <v>24</v>
      </c>
      <c r="R34" s="41">
        <f>IFERROR(IF(F34="","",VLOOKUP(F34,projectList[],5,0)),"")</f>
        <v>9.42</v>
      </c>
      <c r="S34" s="41">
        <f>IFERROR(IF(G34="","",VLOOKUP(G34,projectList[],5,0)),"")</f>
        <v>13</v>
      </c>
      <c r="T34" s="41">
        <f>IFERROR(IF(H34="","",VLOOKUP(H34,projectList[],5,0)),"")</f>
        <v>8.65</v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>
        <f t="shared" si="0"/>
        <v>3</v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 t="s">
        <v>181</v>
      </c>
      <c r="G35" s="137">
        <v>10428</v>
      </c>
      <c r="H35" s="5" t="s">
        <v>190</v>
      </c>
      <c r="I35" s="5"/>
      <c r="J35" s="5"/>
      <c r="K35" s="5"/>
      <c r="L35" s="5"/>
      <c r="M35" s="5"/>
      <c r="N35" s="5"/>
      <c r="O35" s="5"/>
      <c r="P35" s="42">
        <f t="shared" si="1"/>
        <v>31.07</v>
      </c>
      <c r="Q35" s="35" t="s">
        <v>24</v>
      </c>
      <c r="R35" s="41">
        <f>IFERROR(IF(F35="","",VLOOKUP(F35,projectList[],5,0)),"")</f>
        <v>9.42</v>
      </c>
      <c r="S35" s="41">
        <f>IFERROR(IF(G35="","",VLOOKUP(G35,projectList[],5,0)),"")</f>
        <v>13</v>
      </c>
      <c r="T35" s="41">
        <f>IFERROR(IF(H35="","",VLOOKUP(H35,projectList[],5,0)),"")</f>
        <v>8.65</v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>
        <f t="shared" ref="AB35:AB66" si="2">IF(F35="","",IF(OR(F35="DOWN","VACA","OFF","PARK"),"",COUNTA(F35:O35)))</f>
        <v>3</v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 t="s">
        <v>181</v>
      </c>
      <c r="G36" s="5">
        <v>10428</v>
      </c>
      <c r="H36" s="5">
        <v>1185</v>
      </c>
      <c r="I36" s="5">
        <v>1046</v>
      </c>
      <c r="J36" s="5"/>
      <c r="K36" s="5"/>
      <c r="L36" s="5"/>
      <c r="M36" s="5"/>
      <c r="N36" s="5"/>
      <c r="O36" s="5"/>
      <c r="P36" s="42">
        <f t="shared" ref="P36:P67" si="3">IF($C36="","",SUM(R36:AA36))</f>
        <v>39.42</v>
      </c>
      <c r="Q36" s="35" t="s">
        <v>24</v>
      </c>
      <c r="R36" s="41">
        <f>IFERROR(IF(F36="","",VLOOKUP(F36,projectList[],5,0)),"")</f>
        <v>9.42</v>
      </c>
      <c r="S36" s="41">
        <f>IFERROR(IF(G36="","",VLOOKUP(G36,projectList[],5,0)),"")</f>
        <v>13</v>
      </c>
      <c r="T36" s="41">
        <f>IFERROR(IF(H36="","",VLOOKUP(H36,projectList[],5,0)),"")</f>
        <v>8.5</v>
      </c>
      <c r="U36" s="41">
        <f>IFERROR(IF(I36="","",VLOOKUP(I36,projectList[],5,0)),"")</f>
        <v>8.5</v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>
        <f t="shared" si="2"/>
        <v>4</v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 t="s">
        <v>181</v>
      </c>
      <c r="G37" s="5">
        <v>10428</v>
      </c>
      <c r="H37" s="5">
        <v>1185</v>
      </c>
      <c r="I37" s="5">
        <v>1046</v>
      </c>
      <c r="J37" s="5"/>
      <c r="K37" s="5"/>
      <c r="L37" s="5"/>
      <c r="M37" s="5"/>
      <c r="N37" s="5"/>
      <c r="O37" s="5"/>
      <c r="P37" s="42">
        <f t="shared" si="3"/>
        <v>39.42</v>
      </c>
      <c r="Q37" s="35" t="s">
        <v>24</v>
      </c>
      <c r="R37" s="41">
        <f>IFERROR(IF(F37="","",VLOOKUP(F37,projectList[],5,0)),"")</f>
        <v>9.42</v>
      </c>
      <c r="S37" s="41">
        <f>IFERROR(IF(G37="","",VLOOKUP(G37,projectList[],5,0)),"")</f>
        <v>13</v>
      </c>
      <c r="T37" s="41">
        <f>IFERROR(IF(H37="","",VLOOKUP(H37,projectList[],5,0)),"")</f>
        <v>8.5</v>
      </c>
      <c r="U37" s="41">
        <f>IFERROR(IF(I37="","",VLOOKUP(I37,projectList[],5,0)),"")</f>
        <v>8.5</v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>
        <f t="shared" si="2"/>
        <v>4</v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 t="s">
        <v>181</v>
      </c>
      <c r="G38" s="5">
        <v>10428</v>
      </c>
      <c r="H38" s="5">
        <v>1185</v>
      </c>
      <c r="I38" s="5">
        <v>1046</v>
      </c>
      <c r="J38" s="5"/>
      <c r="K38" s="5"/>
      <c r="L38" s="5"/>
      <c r="M38" s="5"/>
      <c r="N38" s="5"/>
      <c r="O38" s="5"/>
      <c r="P38" s="42">
        <f t="shared" si="3"/>
        <v>39.42</v>
      </c>
      <c r="Q38" s="35" t="s">
        <v>24</v>
      </c>
      <c r="R38" s="41">
        <f>IFERROR(IF(F38="","",VLOOKUP(F38,projectList[],5,0)),"")</f>
        <v>9.42</v>
      </c>
      <c r="S38" s="41">
        <f>IFERROR(IF(G38="","",VLOOKUP(G38,projectList[],5,0)),"")</f>
        <v>13</v>
      </c>
      <c r="T38" s="41">
        <f>IFERROR(IF(H38="","",VLOOKUP(H38,projectList[],5,0)),"")</f>
        <v>8.5</v>
      </c>
      <c r="U38" s="41">
        <f>IFERROR(IF(I38="","",VLOOKUP(I38,projectList[],5,0)),"")</f>
        <v>8.5</v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>
        <f t="shared" si="2"/>
        <v>4</v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 t="s">
        <v>181</v>
      </c>
      <c r="G39" s="5">
        <v>10428</v>
      </c>
      <c r="H39" s="5">
        <v>1185</v>
      </c>
      <c r="I39" s="5">
        <v>1046</v>
      </c>
      <c r="J39" s="5"/>
      <c r="K39" s="5"/>
      <c r="L39" s="5"/>
      <c r="M39" s="5"/>
      <c r="N39" s="5"/>
      <c r="O39" s="5"/>
      <c r="P39" s="42">
        <f t="shared" si="3"/>
        <v>39.42</v>
      </c>
      <c r="Q39" s="35" t="s">
        <v>24</v>
      </c>
      <c r="R39" s="41">
        <f>IFERROR(IF(F39="","",VLOOKUP(F39,projectList[],5,0)),"")</f>
        <v>9.42</v>
      </c>
      <c r="S39" s="41">
        <f>IFERROR(IF(G39="","",VLOOKUP(G39,projectList[],5,0)),"")</f>
        <v>13</v>
      </c>
      <c r="T39" s="41">
        <f>IFERROR(IF(H39="","",VLOOKUP(H39,projectList[],5,0)),"")</f>
        <v>8.5</v>
      </c>
      <c r="U39" s="41">
        <f>IFERROR(IF(I39="","",VLOOKUP(I39,projectList[],5,0)),"")</f>
        <v>8.5</v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>
        <f t="shared" si="2"/>
        <v>4</v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 t="s">
        <v>173</v>
      </c>
      <c r="G40" s="5">
        <v>10380</v>
      </c>
      <c r="H40" s="5">
        <v>9952</v>
      </c>
      <c r="I40" s="5">
        <v>10392</v>
      </c>
      <c r="J40" s="5"/>
      <c r="K40" s="5"/>
      <c r="L40" s="5"/>
      <c r="M40" s="5"/>
      <c r="N40" s="5"/>
      <c r="O40" s="5"/>
      <c r="P40" s="42">
        <f t="shared" si="3"/>
        <v>33.6</v>
      </c>
      <c r="Q40" s="35" t="s">
        <v>24</v>
      </c>
      <c r="R40" s="41">
        <f>IFERROR(IF(F40="","",VLOOKUP(F40,projectList[],5,0)),"")</f>
        <v>12.5</v>
      </c>
      <c r="S40" s="41">
        <f>IFERROR(IF(G40="","",VLOOKUP(G40,projectList[],5,0)),"")</f>
        <v>4.25</v>
      </c>
      <c r="T40" s="41">
        <f>IFERROR(IF(H40="","",VLOOKUP(H40,projectList[],5,0)),"")</f>
        <v>6.35</v>
      </c>
      <c r="U40" s="41">
        <f>IFERROR(IF(I40="","",VLOOKUP(I40,projectList[],5,0)),"")</f>
        <v>10.5</v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>
        <f t="shared" si="2"/>
        <v>4</v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 t="s">
        <v>173</v>
      </c>
      <c r="G41" s="5">
        <v>9952</v>
      </c>
      <c r="H41" s="5">
        <v>10392</v>
      </c>
      <c r="I41" s="5">
        <v>10289</v>
      </c>
      <c r="J41" s="5"/>
      <c r="K41" s="5"/>
      <c r="L41" s="5"/>
      <c r="M41" s="5"/>
      <c r="N41" s="5"/>
      <c r="O41" s="5"/>
      <c r="P41" s="42">
        <f t="shared" si="3"/>
        <v>36.800000000000004</v>
      </c>
      <c r="Q41" s="35" t="s">
        <v>24</v>
      </c>
      <c r="R41" s="41">
        <f>IFERROR(IF(F41="","",VLOOKUP(F41,projectList[],5,0)),"")</f>
        <v>12.5</v>
      </c>
      <c r="S41" s="41">
        <f>IFERROR(IF(G41="","",VLOOKUP(G41,projectList[],5,0)),"")</f>
        <v>6.35</v>
      </c>
      <c r="T41" s="41">
        <f>IFERROR(IF(H41="","",VLOOKUP(H41,projectList[],5,0)),"")</f>
        <v>10.5</v>
      </c>
      <c r="U41" s="41">
        <f>IFERROR(IF(I41="","",VLOOKUP(I41,projectList[],5,0)),"")</f>
        <v>7.45</v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>
        <f t="shared" si="2"/>
        <v>4</v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 t="s">
        <v>173</v>
      </c>
      <c r="G42" s="5">
        <v>10382</v>
      </c>
      <c r="H42" s="5">
        <v>10392</v>
      </c>
      <c r="I42" s="5">
        <v>10289</v>
      </c>
      <c r="J42" s="5"/>
      <c r="K42" s="5"/>
      <c r="L42" s="5"/>
      <c r="M42" s="5"/>
      <c r="N42" s="5"/>
      <c r="O42" s="5"/>
      <c r="P42" s="42">
        <f t="shared" si="3"/>
        <v>36.85</v>
      </c>
      <c r="Q42" s="35" t="s">
        <v>24</v>
      </c>
      <c r="R42" s="41">
        <f>IFERROR(IF(F42="","",VLOOKUP(F42,projectList[],5,0)),"")</f>
        <v>12.5</v>
      </c>
      <c r="S42" s="41">
        <f>IFERROR(IF(G42="","",VLOOKUP(G42,projectList[],5,0)),"")</f>
        <v>6.4</v>
      </c>
      <c r="T42" s="41">
        <f>IFERROR(IF(H42="","",VLOOKUP(H42,projectList[],5,0)),"")</f>
        <v>10.5</v>
      </c>
      <c r="U42" s="41">
        <f>IFERROR(IF(I42="","",VLOOKUP(I42,projectList[],5,0)),"")</f>
        <v>7.45</v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>
        <f>IF(F42="","",IF(OR(F42="DOWN","VACA","OFF","PARK"),"",COUNTA(F42:O42)))</f>
        <v>4</v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 t="s">
        <v>173</v>
      </c>
      <c r="G43" s="5">
        <v>10382</v>
      </c>
      <c r="H43" s="5">
        <v>10392</v>
      </c>
      <c r="I43" s="5" t="s">
        <v>192</v>
      </c>
      <c r="J43" s="5"/>
      <c r="K43" s="5"/>
      <c r="L43" s="5"/>
      <c r="M43" s="5"/>
      <c r="N43" s="5"/>
      <c r="O43" s="5"/>
      <c r="P43" s="42">
        <f t="shared" si="3"/>
        <v>36.4</v>
      </c>
      <c r="Q43" s="35" t="s">
        <v>24</v>
      </c>
      <c r="R43" s="41">
        <f>IFERROR(IF(F43="","",VLOOKUP(F43,projectList[],5,0)),"")</f>
        <v>12.5</v>
      </c>
      <c r="S43" s="41">
        <f>IFERROR(IF(G43="","",VLOOKUP(G43,projectList[],5,0)),"")</f>
        <v>6.4</v>
      </c>
      <c r="T43" s="41">
        <f>IFERROR(IF(H43="","",VLOOKUP(H43,projectList[],5,0)),"")</f>
        <v>10.5</v>
      </c>
      <c r="U43" s="41">
        <f>IFERROR(IF(I43="","",VLOOKUP(I43,projectList[],5,0)),"")</f>
        <v>7</v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>
        <f t="shared" si="2"/>
        <v>4</v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 t="s">
        <v>183</v>
      </c>
      <c r="G44" s="5"/>
      <c r="H44" s="5"/>
      <c r="I44" s="5"/>
      <c r="J44" s="5"/>
      <c r="K44" s="5"/>
      <c r="L44" s="5"/>
      <c r="M44" s="5"/>
      <c r="N44" s="5"/>
      <c r="O44" s="5"/>
      <c r="P44" s="42">
        <f t="shared" si="3"/>
        <v>0</v>
      </c>
      <c r="Q44" s="35"/>
      <c r="R44" s="41">
        <f>IFERROR(IF(F44="","",VLOOKUP(F44,projectList[],5,0)),"")</f>
        <v>0</v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2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>
        <v>10466</v>
      </c>
      <c r="G45" s="5">
        <v>10237</v>
      </c>
      <c r="H45" s="5">
        <v>10288</v>
      </c>
      <c r="I45" s="5" t="s">
        <v>494</v>
      </c>
      <c r="J45" s="5"/>
      <c r="K45" s="5"/>
      <c r="L45" s="5"/>
      <c r="M45" s="5"/>
      <c r="N45" s="5"/>
      <c r="O45" s="5"/>
      <c r="P45" s="42">
        <f t="shared" si="3"/>
        <v>33.5</v>
      </c>
      <c r="Q45" s="35" t="s">
        <v>24</v>
      </c>
      <c r="R45" s="41">
        <f>IFERROR(IF(F45="","",VLOOKUP(F45,projectList[],5,0)),"")</f>
        <v>8.5</v>
      </c>
      <c r="S45" s="41">
        <f>IFERROR(IF(G45="","",VLOOKUP(G45,projectList[],5,0)),"")</f>
        <v>9.5</v>
      </c>
      <c r="T45" s="41">
        <f>IFERROR(IF(H45="","",VLOOKUP(H45,projectList[],5,0)),"")</f>
        <v>10</v>
      </c>
      <c r="U45" s="41">
        <f>IFERROR(IF(I45="","",VLOOKUP(I45,projectList[],5,0)),"")</f>
        <v>5.5</v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>
        <f t="shared" si="2"/>
        <v>4</v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>
        <v>10466</v>
      </c>
      <c r="G46" s="5">
        <v>10237</v>
      </c>
      <c r="H46" s="5">
        <v>10288</v>
      </c>
      <c r="I46" s="5" t="s">
        <v>494</v>
      </c>
      <c r="J46" s="5"/>
      <c r="K46" s="5"/>
      <c r="L46" s="5"/>
      <c r="M46" s="5"/>
      <c r="N46" s="5"/>
      <c r="O46" s="5"/>
      <c r="P46" s="42">
        <f t="shared" si="3"/>
        <v>33.5</v>
      </c>
      <c r="Q46" s="35" t="s">
        <v>24</v>
      </c>
      <c r="R46" s="41">
        <f>IFERROR(IF(F46="","",VLOOKUP(F46,projectList[],5,0)),"")</f>
        <v>8.5</v>
      </c>
      <c r="S46" s="41">
        <f>IFERROR(IF(G46="","",VLOOKUP(G46,projectList[],5,0)),"")</f>
        <v>9.5</v>
      </c>
      <c r="T46" s="41">
        <f>IFERROR(IF(H46="","",VLOOKUP(H46,projectList[],5,0)),"")</f>
        <v>10</v>
      </c>
      <c r="U46" s="41">
        <f>IFERROR(IF(I46="","",VLOOKUP(I46,projectList[],5,0)),"")</f>
        <v>5.5</v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>
        <f t="shared" si="2"/>
        <v>4</v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 t="s">
        <v>315</v>
      </c>
      <c r="G47" s="5">
        <v>10285</v>
      </c>
      <c r="H47" s="5">
        <v>10288</v>
      </c>
      <c r="I47" s="5" t="s">
        <v>266</v>
      </c>
      <c r="J47" s="5" t="s">
        <v>494</v>
      </c>
      <c r="K47" s="5"/>
      <c r="L47" s="5"/>
      <c r="M47" s="5"/>
      <c r="N47" s="5"/>
      <c r="O47" s="5"/>
      <c r="P47" s="42">
        <f t="shared" si="3"/>
        <v>29.59</v>
      </c>
      <c r="Q47" s="35" t="s">
        <v>24</v>
      </c>
      <c r="R47" s="41">
        <f>IFERROR(IF(F47="","",VLOOKUP(F47,projectList[],5,0)),"")</f>
        <v>8</v>
      </c>
      <c r="S47" s="41">
        <f>IFERROR(IF(G47="","",VLOOKUP(G47,projectList[],5,0)),"")</f>
        <v>3.84</v>
      </c>
      <c r="T47" s="41">
        <f>IFERROR(IF(H47="","",VLOOKUP(H47,projectList[],5,0)),"")</f>
        <v>10</v>
      </c>
      <c r="U47" s="41">
        <f>IFERROR(IF(I47="","",VLOOKUP(I47,projectList[],5,0)),"")</f>
        <v>2.25</v>
      </c>
      <c r="V47" s="41">
        <f>IFERROR(IF(J47="","",VLOOKUP(J47,projectList[],5,0)),"")</f>
        <v>5.5</v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>
        <f t="shared" si="2"/>
        <v>5</v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 t="s">
        <v>315</v>
      </c>
      <c r="G48" s="5">
        <v>10285</v>
      </c>
      <c r="H48" s="5">
        <v>10288</v>
      </c>
      <c r="I48" s="5" t="s">
        <v>266</v>
      </c>
      <c r="J48" s="5" t="s">
        <v>494</v>
      </c>
      <c r="K48" s="5"/>
      <c r="L48" s="5"/>
      <c r="M48" s="5"/>
      <c r="N48" s="5"/>
      <c r="O48" s="5"/>
      <c r="P48" s="42">
        <f t="shared" si="3"/>
        <v>29.59</v>
      </c>
      <c r="Q48" s="35" t="s">
        <v>24</v>
      </c>
      <c r="R48" s="41">
        <f>IFERROR(IF(F48="","",VLOOKUP(F48,projectList[],5,0)),"")</f>
        <v>8</v>
      </c>
      <c r="S48" s="41">
        <f>IFERROR(IF(G48="","",VLOOKUP(G48,projectList[],5,0)),"")</f>
        <v>3.84</v>
      </c>
      <c r="T48" s="41">
        <f>IFERROR(IF(H48="","",VLOOKUP(H48,projectList[],5,0)),"")</f>
        <v>10</v>
      </c>
      <c r="U48" s="41">
        <f>IFERROR(IF(I48="","",VLOOKUP(I48,projectList[],5,0)),"")</f>
        <v>2.25</v>
      </c>
      <c r="V48" s="41">
        <f>IFERROR(IF(J48="","",VLOOKUP(J48,projectList[],5,0)),"")</f>
        <v>5.5</v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>
        <f t="shared" si="2"/>
        <v>5</v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 t="s">
        <v>315</v>
      </c>
      <c r="G49" s="5">
        <v>10285</v>
      </c>
      <c r="H49" s="5">
        <v>10288</v>
      </c>
      <c r="I49" s="5" t="s">
        <v>266</v>
      </c>
      <c r="J49" s="5" t="s">
        <v>494</v>
      </c>
      <c r="K49" s="5"/>
      <c r="L49" s="5"/>
      <c r="M49" s="5"/>
      <c r="N49" s="5"/>
      <c r="O49" s="5"/>
      <c r="P49" s="42">
        <f t="shared" si="3"/>
        <v>29.59</v>
      </c>
      <c r="Q49" s="35" t="s">
        <v>24</v>
      </c>
      <c r="R49" s="41">
        <f>IFERROR(IF(F49="","",VLOOKUP(F49,projectList[],5,0)),"")</f>
        <v>8</v>
      </c>
      <c r="S49" s="41">
        <f>IFERROR(IF(G49="","",VLOOKUP(G49,projectList[],5,0)),"")</f>
        <v>3.84</v>
      </c>
      <c r="T49" s="41">
        <f>IFERROR(IF(H49="","",VLOOKUP(H49,projectList[],5,0)),"")</f>
        <v>10</v>
      </c>
      <c r="U49" s="41">
        <f>IFERROR(IF(I49="","",VLOOKUP(I49,projectList[],5,0)),"")</f>
        <v>2.25</v>
      </c>
      <c r="V49" s="41">
        <f>IFERROR(IF(J49="","",VLOOKUP(J49,projectList[],5,0)),"")</f>
        <v>5.5</v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>
        <f t="shared" si="2"/>
        <v>5</v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 t="s">
        <v>261</v>
      </c>
      <c r="G50" s="5" t="s">
        <v>192</v>
      </c>
      <c r="H50" s="5">
        <v>1140</v>
      </c>
      <c r="I50" s="5" t="s">
        <v>352</v>
      </c>
      <c r="J50" s="5"/>
      <c r="K50" s="5"/>
      <c r="L50" s="5"/>
      <c r="M50" s="5"/>
      <c r="N50" s="5"/>
      <c r="O50" s="5"/>
      <c r="P50" s="42">
        <f t="shared" si="3"/>
        <v>37.75</v>
      </c>
      <c r="Q50" s="35" t="s">
        <v>24</v>
      </c>
      <c r="R50" s="41">
        <f>IFERROR(IF(F50="","",VLOOKUP(F50,projectList[],5,0)),"")</f>
        <v>10.5</v>
      </c>
      <c r="S50" s="41">
        <f>IFERROR(IF(G50="","",VLOOKUP(G50,projectList[],5,0)),"")</f>
        <v>7</v>
      </c>
      <c r="T50" s="41">
        <f>IFERROR(IF(H50="","",VLOOKUP(H50,projectList[],5,0)),"")</f>
        <v>11.75</v>
      </c>
      <c r="U50" s="41">
        <f>IFERROR(IF(I50="","",VLOOKUP(I50,projectList[],5,0)),"")</f>
        <v>8.5</v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>
        <f t="shared" si="2"/>
        <v>4</v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 t="s">
        <v>261</v>
      </c>
      <c r="G51" s="5" t="s">
        <v>436</v>
      </c>
      <c r="H51" s="5">
        <v>1140</v>
      </c>
      <c r="I51" s="5" t="s">
        <v>352</v>
      </c>
      <c r="J51" s="5"/>
      <c r="K51" s="5"/>
      <c r="L51" s="5"/>
      <c r="M51" s="5"/>
      <c r="N51" s="5"/>
      <c r="O51" s="5"/>
      <c r="P51" s="42">
        <f t="shared" si="3"/>
        <v>37.200000000000003</v>
      </c>
      <c r="Q51" s="35"/>
      <c r="R51" s="41">
        <f>IFERROR(IF(F51="","",VLOOKUP(F51,projectList[],5,0)),"")</f>
        <v>10.5</v>
      </c>
      <c r="S51" s="41">
        <f>IFERROR(IF(G51="","",VLOOKUP(G51,projectList[],5,0)),"")</f>
        <v>6.45</v>
      </c>
      <c r="T51" s="41">
        <f>IFERROR(IF(H51="","",VLOOKUP(H51,projectList[],5,0)),"")</f>
        <v>11.75</v>
      </c>
      <c r="U51" s="41">
        <f>IFERROR(IF(I51="","",VLOOKUP(I51,projectList[],5,0)),"")</f>
        <v>8.5</v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>
        <f t="shared" si="2"/>
        <v>4</v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 t="s">
        <v>261</v>
      </c>
      <c r="G52" s="5" t="s">
        <v>436</v>
      </c>
      <c r="H52" s="5">
        <v>1140</v>
      </c>
      <c r="I52" s="5" t="s">
        <v>352</v>
      </c>
      <c r="J52" s="5"/>
      <c r="K52" s="5"/>
      <c r="L52" s="5"/>
      <c r="M52" s="5"/>
      <c r="N52" s="5"/>
      <c r="O52" s="5"/>
      <c r="P52" s="42">
        <f t="shared" si="3"/>
        <v>37.200000000000003</v>
      </c>
      <c r="Q52" s="35"/>
      <c r="R52" s="41">
        <f>IFERROR(IF(F52="","",VLOOKUP(F52,projectList[],5,0)),"")</f>
        <v>10.5</v>
      </c>
      <c r="S52" s="41">
        <f>IFERROR(IF(G52="","",VLOOKUP(G52,projectList[],5,0)),"")</f>
        <v>6.45</v>
      </c>
      <c r="T52" s="41">
        <f>IFERROR(IF(H52="","",VLOOKUP(H52,projectList[],5,0)),"")</f>
        <v>11.75</v>
      </c>
      <c r="U52" s="41">
        <f>IFERROR(IF(I52="","",VLOOKUP(I52,projectList[],5,0)),"")</f>
        <v>8.5</v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>
        <f t="shared" si="2"/>
        <v>4</v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 t="s">
        <v>261</v>
      </c>
      <c r="G53" s="5">
        <v>10466</v>
      </c>
      <c r="H53" s="5" t="s">
        <v>436</v>
      </c>
      <c r="I53" s="5" t="s">
        <v>352</v>
      </c>
      <c r="J53" s="5"/>
      <c r="K53" s="5"/>
      <c r="L53" s="5"/>
      <c r="M53" s="5"/>
      <c r="N53" s="5"/>
      <c r="O53" s="5"/>
      <c r="P53" s="42">
        <f t="shared" si="3"/>
        <v>33.950000000000003</v>
      </c>
      <c r="Q53" s="35"/>
      <c r="R53" s="41">
        <f>IFERROR(IF(F53="","",VLOOKUP(F53,projectList[],5,0)),"")</f>
        <v>10.5</v>
      </c>
      <c r="S53" s="41">
        <f>IFERROR(IF(G53="","",VLOOKUP(G53,projectList[],5,0)),"")</f>
        <v>8.5</v>
      </c>
      <c r="T53" s="41">
        <f>IFERROR(IF(H53="","",VLOOKUP(H53,projectList[],5,0)),"")</f>
        <v>6.45</v>
      </c>
      <c r="U53" s="41">
        <f>IFERROR(IF(I53="","",VLOOKUP(I53,projectList[],5,0)),"")</f>
        <v>8.5</v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>
        <f t="shared" si="2"/>
        <v>4</v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 t="s">
        <v>183</v>
      </c>
      <c r="G54" s="5"/>
      <c r="H54" s="5"/>
      <c r="I54" s="5"/>
      <c r="J54" s="5"/>
      <c r="K54" s="5"/>
      <c r="L54" s="5"/>
      <c r="M54" s="5"/>
      <c r="N54" s="5"/>
      <c r="O54" s="5"/>
      <c r="P54" s="42">
        <f t="shared" si="3"/>
        <v>0</v>
      </c>
      <c r="Q54" s="35"/>
      <c r="R54" s="41">
        <f>IFERROR(IF(F54="","",VLOOKUP(F54,projectList[],5,0)),"")</f>
        <v>0</v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2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 t="s">
        <v>261</v>
      </c>
      <c r="G55" s="5">
        <v>10466</v>
      </c>
      <c r="H55" s="5" t="s">
        <v>436</v>
      </c>
      <c r="I55" s="5" t="s">
        <v>352</v>
      </c>
      <c r="J55" s="5"/>
      <c r="K55" s="5"/>
      <c r="L55" s="5"/>
      <c r="M55" s="5"/>
      <c r="N55" s="5"/>
      <c r="O55" s="5"/>
      <c r="P55" s="42">
        <f t="shared" si="3"/>
        <v>33.950000000000003</v>
      </c>
      <c r="Q55" s="35"/>
      <c r="R55" s="41">
        <f>IFERROR(IF(F55="","",VLOOKUP(F55,projectList[],5,0)),"")</f>
        <v>10.5</v>
      </c>
      <c r="S55" s="41">
        <f>IFERROR(IF(G55="","",VLOOKUP(G55,projectList[],5,0)),"")</f>
        <v>8.5</v>
      </c>
      <c r="T55" s="41">
        <f>IFERROR(IF(H55="","",VLOOKUP(H55,projectList[],5,0)),"")</f>
        <v>6.45</v>
      </c>
      <c r="U55" s="41">
        <f>IFERROR(IF(I55="","",VLOOKUP(I55,projectList[],5,0)),"")</f>
        <v>8.5</v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>
        <f t="shared" si="2"/>
        <v>4</v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 t="s">
        <v>261</v>
      </c>
      <c r="G56" s="5">
        <v>10466</v>
      </c>
      <c r="H56" s="5" t="s">
        <v>436</v>
      </c>
      <c r="I56" s="5" t="s">
        <v>352</v>
      </c>
      <c r="J56" s="5"/>
      <c r="K56" s="5"/>
      <c r="L56" s="5"/>
      <c r="M56" s="5"/>
      <c r="N56" s="5"/>
      <c r="O56" s="5"/>
      <c r="P56" s="42">
        <f t="shared" si="3"/>
        <v>33.950000000000003</v>
      </c>
      <c r="Q56" s="35"/>
      <c r="R56" s="41">
        <f>IFERROR(IF(F56="","",VLOOKUP(F56,projectList[],5,0)),"")</f>
        <v>10.5</v>
      </c>
      <c r="S56" s="41">
        <f>IFERROR(IF(G56="","",VLOOKUP(G56,projectList[],5,0)),"")</f>
        <v>8.5</v>
      </c>
      <c r="T56" s="41">
        <f>IFERROR(IF(H56="","",VLOOKUP(H56,projectList[],5,0)),"")</f>
        <v>6.45</v>
      </c>
      <c r="U56" s="41">
        <f>IFERROR(IF(I56="","",VLOOKUP(I56,projectList[],5,0)),"")</f>
        <v>8.5</v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>
        <f t="shared" si="2"/>
        <v>4</v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 t="s">
        <v>315</v>
      </c>
      <c r="G57" s="5">
        <v>1185</v>
      </c>
      <c r="H57" s="5">
        <v>10346</v>
      </c>
      <c r="I57" s="5" t="s">
        <v>261</v>
      </c>
      <c r="J57" s="5"/>
      <c r="K57" s="5"/>
      <c r="L57" s="5"/>
      <c r="M57" s="5"/>
      <c r="N57" s="5"/>
      <c r="O57" s="5"/>
      <c r="P57" s="134">
        <f>IF($C57="","",SUM(R57:AA57))</f>
        <v>32.75</v>
      </c>
      <c r="Q57" s="35"/>
      <c r="R57" s="41">
        <f>IFERROR(IF(F57="","",VLOOKUP(F57,projectList[],5,0)),"")</f>
        <v>8</v>
      </c>
      <c r="S57" s="41">
        <f>IFERROR(IF(G57="","",VLOOKUP(G57,projectList[],5,0)),"")</f>
        <v>8.5</v>
      </c>
      <c r="T57" s="41">
        <f>IFERROR(IF(H57="","",VLOOKUP(H57,projectList[],5,0)),"")</f>
        <v>5.75</v>
      </c>
      <c r="U57" s="41">
        <f>IFERROR(IF(I57="","",VLOOKUP(I57,projectList[],5,0)),"")</f>
        <v>10.5</v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>
        <f t="shared" si="2"/>
        <v>4</v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 t="s">
        <v>315</v>
      </c>
      <c r="G58" s="5">
        <v>1046</v>
      </c>
      <c r="H58" s="5">
        <v>10285</v>
      </c>
      <c r="I58" s="5">
        <v>10462</v>
      </c>
      <c r="J58" s="5"/>
      <c r="K58" s="5"/>
      <c r="L58" s="5"/>
      <c r="M58" s="5"/>
      <c r="N58" s="5"/>
      <c r="O58" s="5"/>
      <c r="P58" s="42">
        <f t="shared" si="3"/>
        <v>37.340000000000003</v>
      </c>
      <c r="Q58" s="35"/>
      <c r="R58" s="41">
        <f>IFERROR(IF(F58="","",VLOOKUP(F58,projectList[],5,0)),"")</f>
        <v>8</v>
      </c>
      <c r="S58" s="41">
        <f>IFERROR(IF(G58="","",VLOOKUP(G58,projectList[],5,0)),"")</f>
        <v>8.5</v>
      </c>
      <c r="T58" s="41">
        <f>IFERROR(IF(H58="","",VLOOKUP(H58,projectList[],5,0)),"")</f>
        <v>3.84</v>
      </c>
      <c r="U58" s="41">
        <f>IFERROR(IF(I58="","",VLOOKUP(I58,projectList[],5,0)),"")</f>
        <v>17</v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>
        <f t="shared" si="2"/>
        <v>4</v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135" t="s">
        <v>173</v>
      </c>
      <c r="G59" s="5">
        <v>10285</v>
      </c>
      <c r="H59" s="5">
        <v>10462</v>
      </c>
      <c r="I59" s="5"/>
      <c r="J59" s="5"/>
      <c r="K59" s="5"/>
      <c r="L59" s="5"/>
      <c r="M59" s="5"/>
      <c r="N59" s="5"/>
      <c r="O59" s="5"/>
      <c r="P59" s="42">
        <f t="shared" si="3"/>
        <v>33.340000000000003</v>
      </c>
      <c r="Q59" s="35"/>
      <c r="R59" s="41">
        <f>IFERROR(IF(F59="","",VLOOKUP(F59,projectList[],5,0)),"")</f>
        <v>12.5</v>
      </c>
      <c r="S59" s="41">
        <f>IFERROR(IF(G59="","",VLOOKUP(G59,projectList[],5,0)),"")</f>
        <v>3.84</v>
      </c>
      <c r="T59" s="41">
        <f>IFERROR(IF(H59="","",VLOOKUP(H59,projectList[],5,0)),"")</f>
        <v>17</v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>
        <f t="shared" si="2"/>
        <v>3</v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 t="s">
        <v>173</v>
      </c>
      <c r="G60" s="5">
        <v>10285</v>
      </c>
      <c r="H60" s="5">
        <v>10462</v>
      </c>
      <c r="I60" s="5"/>
      <c r="J60" s="5"/>
      <c r="K60" s="5"/>
      <c r="L60" s="5"/>
      <c r="M60" s="5"/>
      <c r="N60" s="5"/>
      <c r="O60" s="5"/>
      <c r="P60" s="42">
        <f t="shared" si="3"/>
        <v>33.340000000000003</v>
      </c>
      <c r="Q60" s="35"/>
      <c r="R60" s="41">
        <f>IFERROR(IF(F60="","",VLOOKUP(F60,projectList[],5,0)),"")</f>
        <v>12.5</v>
      </c>
      <c r="S60" s="41">
        <f>IFERROR(IF(G60="","",VLOOKUP(G60,projectList[],5,0)),"")</f>
        <v>3.84</v>
      </c>
      <c r="T60" s="41">
        <f>IFERROR(IF(H60="","",VLOOKUP(H60,projectList[],5,0)),"")</f>
        <v>17</v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>
        <f t="shared" si="2"/>
        <v>3</v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 t="s">
        <v>173</v>
      </c>
      <c r="G61" s="5">
        <v>10285</v>
      </c>
      <c r="H61" s="5">
        <v>10462</v>
      </c>
      <c r="I61" s="5"/>
      <c r="J61" s="5"/>
      <c r="K61" s="5"/>
      <c r="L61" s="5"/>
      <c r="M61" s="5"/>
      <c r="N61" s="5"/>
      <c r="O61" s="5"/>
      <c r="P61" s="42">
        <f t="shared" si="3"/>
        <v>33.340000000000003</v>
      </c>
      <c r="Q61" s="35"/>
      <c r="R61" s="41">
        <f>IFERROR(IF(F61="","",VLOOKUP(F61,projectList[],5,0)),"")</f>
        <v>12.5</v>
      </c>
      <c r="S61" s="41">
        <f>IFERROR(IF(G61="","",VLOOKUP(G61,projectList[],5,0)),"")</f>
        <v>3.84</v>
      </c>
      <c r="T61" s="41">
        <f>IFERROR(IF(H61="","",VLOOKUP(H61,projectList[],5,0)),"")</f>
        <v>17</v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>
        <f t="shared" si="2"/>
        <v>3</v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 t="s">
        <v>173</v>
      </c>
      <c r="G62" s="5">
        <v>10285</v>
      </c>
      <c r="H62" s="5">
        <v>10462</v>
      </c>
      <c r="I62" s="5"/>
      <c r="J62" s="5"/>
      <c r="K62" s="5"/>
      <c r="L62" s="5"/>
      <c r="M62" s="5"/>
      <c r="N62" s="5"/>
      <c r="O62" s="5"/>
      <c r="P62" s="42">
        <f t="shared" si="3"/>
        <v>33.340000000000003</v>
      </c>
      <c r="Q62" s="35"/>
      <c r="R62" s="41">
        <f>IFERROR(IF(F62="","",VLOOKUP(F62,projectList[],5,0)),"")</f>
        <v>12.5</v>
      </c>
      <c r="S62" s="41">
        <f>IFERROR(IF(G62="","",VLOOKUP(G62,projectList[],5,0)),"")</f>
        <v>3.84</v>
      </c>
      <c r="T62" s="41">
        <f>IFERROR(IF(H62="","",VLOOKUP(H62,projectList[],5,0)),"")</f>
        <v>17</v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>
        <f t="shared" si="2"/>
        <v>3</v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>
        <v>1255</v>
      </c>
      <c r="G63" s="5">
        <v>10283</v>
      </c>
      <c r="H63" s="5">
        <v>6764</v>
      </c>
      <c r="I63" s="5" t="s">
        <v>264</v>
      </c>
      <c r="J63" s="5"/>
      <c r="K63" s="5"/>
      <c r="L63" s="5"/>
      <c r="M63" s="5"/>
      <c r="N63" s="5"/>
      <c r="O63" s="5"/>
      <c r="P63" s="42">
        <f t="shared" si="3"/>
        <v>32.950000000000003</v>
      </c>
      <c r="Q63" s="35"/>
      <c r="R63" s="41">
        <f>IFERROR(IF(F63="","",VLOOKUP(F63,projectList[],5,0)),"")</f>
        <v>6.45</v>
      </c>
      <c r="S63" s="41">
        <f>IFERROR(IF(G63="","",VLOOKUP(G63,projectList[],5,0)),"")</f>
        <v>9.5</v>
      </c>
      <c r="T63" s="41">
        <f>IFERROR(IF(H63="","",VLOOKUP(H63,projectList[],5,0)),"")</f>
        <v>6.5</v>
      </c>
      <c r="U63" s="41">
        <f>IFERROR(IF(I63="","",VLOOKUP(I63,projectList[],5,0)),"")</f>
        <v>10.5</v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>
        <f t="shared" si="2"/>
        <v>4</v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 t="s">
        <v>183</v>
      </c>
      <c r="G64" s="5"/>
      <c r="H64" s="5"/>
      <c r="I64" s="5"/>
      <c r="J64" s="5"/>
      <c r="K64" s="5"/>
      <c r="L64" s="5"/>
      <c r="M64" s="5"/>
      <c r="N64" s="5"/>
      <c r="O64" s="5"/>
      <c r="P64" s="42">
        <f t="shared" si="3"/>
        <v>0</v>
      </c>
      <c r="Q64" s="35"/>
      <c r="R64" s="41">
        <f>IFERROR(IF(F64="","",VLOOKUP(F64,projectList[],5,0)),"")</f>
        <v>0</v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2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>
        <v>1255</v>
      </c>
      <c r="G65" s="5">
        <v>10283</v>
      </c>
      <c r="H65" s="5">
        <v>6764</v>
      </c>
      <c r="I65" s="5" t="s">
        <v>264</v>
      </c>
      <c r="J65" s="5"/>
      <c r="K65" s="5"/>
      <c r="L65" s="5"/>
      <c r="M65" s="5"/>
      <c r="N65" s="5"/>
      <c r="O65" s="5"/>
      <c r="P65" s="42">
        <f t="shared" si="3"/>
        <v>32.950000000000003</v>
      </c>
      <c r="Q65" s="35"/>
      <c r="R65" s="41">
        <f>IFERROR(IF(F65="","",VLOOKUP(F65,projectList[],5,0)),"")</f>
        <v>6.45</v>
      </c>
      <c r="S65" s="41">
        <f>IFERROR(IF(G65="","",VLOOKUP(G65,projectList[],5,0)),"")</f>
        <v>9.5</v>
      </c>
      <c r="T65" s="41">
        <f>IFERROR(IF(H65="","",VLOOKUP(H65,projectList[],5,0)),"")</f>
        <v>6.5</v>
      </c>
      <c r="U65" s="41">
        <f>IFERROR(IF(I65="","",VLOOKUP(I65,projectList[],5,0)),"")</f>
        <v>10.5</v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>
        <f t="shared" si="2"/>
        <v>4</v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>
        <v>1255</v>
      </c>
      <c r="G66" s="5">
        <v>10283</v>
      </c>
      <c r="H66" s="5">
        <v>6764</v>
      </c>
      <c r="I66" s="5" t="s">
        <v>264</v>
      </c>
      <c r="J66" s="5"/>
      <c r="K66" s="5"/>
      <c r="L66" s="5"/>
      <c r="M66" s="5"/>
      <c r="N66" s="5"/>
      <c r="O66" s="5"/>
      <c r="P66" s="42">
        <f t="shared" si="3"/>
        <v>32.950000000000003</v>
      </c>
      <c r="Q66" s="35"/>
      <c r="R66" s="41">
        <f>IFERROR(IF(F66="","",VLOOKUP(F66,projectList[],5,0)),"")</f>
        <v>6.45</v>
      </c>
      <c r="S66" s="41">
        <f>IFERROR(IF(G66="","",VLOOKUP(G66,projectList[],5,0)),"")</f>
        <v>9.5</v>
      </c>
      <c r="T66" s="41">
        <f>IFERROR(IF(H66="","",VLOOKUP(H66,projectList[],5,0)),"")</f>
        <v>6.5</v>
      </c>
      <c r="U66" s="41">
        <f>IFERROR(IF(I66="","",VLOOKUP(I66,projectList[],5,0)),"")</f>
        <v>10.5</v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>
        <f t="shared" si="2"/>
        <v>4</v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>
        <v>10036</v>
      </c>
      <c r="G67" s="5">
        <v>10289</v>
      </c>
      <c r="H67" s="5">
        <v>6764</v>
      </c>
      <c r="I67" s="5" t="s">
        <v>261</v>
      </c>
      <c r="J67" s="5"/>
      <c r="K67" s="5"/>
      <c r="L67" s="5"/>
      <c r="M67" s="5"/>
      <c r="N67" s="5"/>
      <c r="O67" s="5"/>
      <c r="P67" s="42">
        <f t="shared" si="3"/>
        <v>39.450000000000003</v>
      </c>
      <c r="Q67" s="35"/>
      <c r="R67" s="41">
        <f>IFERROR(IF(F67="","",VLOOKUP(F67,projectList[],5,0)),"")</f>
        <v>15</v>
      </c>
      <c r="S67" s="41">
        <f>IFERROR(IF(G67="","",VLOOKUP(G67,projectList[],5,0)),"")</f>
        <v>7.45</v>
      </c>
      <c r="T67" s="41">
        <f>IFERROR(IF(H67="","",VLOOKUP(H67,projectList[],5,0)),"")</f>
        <v>6.5</v>
      </c>
      <c r="U67" s="41">
        <f>IFERROR(IF(I67="","",VLOOKUP(I67,projectList[],5,0)),"")</f>
        <v>10.5</v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>
        <f t="shared" ref="AB67:AB98" si="4">IF(F67="","",IF(OR(F67="DOWN","VACA","OFF","PARK"),"",COUNTA(F67:O67)))</f>
        <v>4</v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 t="s">
        <v>192</v>
      </c>
      <c r="G68" s="5">
        <v>10289</v>
      </c>
      <c r="H68" s="5">
        <v>6764</v>
      </c>
      <c r="I68" s="5" t="s">
        <v>261</v>
      </c>
      <c r="J68" s="5"/>
      <c r="K68" s="5"/>
      <c r="L68" s="5"/>
      <c r="M68" s="5"/>
      <c r="N68" s="5"/>
      <c r="O68" s="5"/>
      <c r="P68" s="42">
        <f t="shared" ref="P68:P99" si="5">IF($C68="","",SUM(R68:AA68))</f>
        <v>31.45</v>
      </c>
      <c r="Q68" s="35"/>
      <c r="R68" s="41">
        <f>IFERROR(IF(F68="","",VLOOKUP(F68,projectList[],5,0)),"")</f>
        <v>7</v>
      </c>
      <c r="S68" s="41">
        <f>IFERROR(IF(G68="","",VLOOKUP(G68,projectList[],5,0)),"")</f>
        <v>7.45</v>
      </c>
      <c r="T68" s="41">
        <f>IFERROR(IF(H68="","",VLOOKUP(H68,projectList[],5,0)),"")</f>
        <v>6.5</v>
      </c>
      <c r="U68" s="41">
        <f>IFERROR(IF(I68="","",VLOOKUP(I68,projectList[],5,0)),"")</f>
        <v>10.5</v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>
        <f t="shared" si="4"/>
        <v>4</v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 t="s">
        <v>192</v>
      </c>
      <c r="G69" s="5">
        <v>10289</v>
      </c>
      <c r="H69" s="5">
        <v>1046</v>
      </c>
      <c r="I69" s="5" t="s">
        <v>261</v>
      </c>
      <c r="J69" s="5"/>
      <c r="K69" s="5"/>
      <c r="L69" s="5"/>
      <c r="M69" s="5"/>
      <c r="N69" s="5"/>
      <c r="O69" s="5"/>
      <c r="P69" s="42">
        <f t="shared" si="5"/>
        <v>33.450000000000003</v>
      </c>
      <c r="Q69" s="35"/>
      <c r="R69" s="41">
        <f>IFERROR(IF(F69="","",VLOOKUP(F69,projectList[],5,0)),"")</f>
        <v>7</v>
      </c>
      <c r="S69" s="41">
        <f>IFERROR(IF(G69="","",VLOOKUP(G69,projectList[],5,0)),"")</f>
        <v>7.45</v>
      </c>
      <c r="T69" s="41">
        <f>IFERROR(IF(H69="","",VLOOKUP(H69,projectList[],5,0)),"")</f>
        <v>8.5</v>
      </c>
      <c r="U69" s="41">
        <f>IFERROR(IF(I69="","",VLOOKUP(I69,projectList[],5,0)),"")</f>
        <v>10.5</v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>
        <f t="shared" si="4"/>
        <v>4</v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 t="s">
        <v>192</v>
      </c>
      <c r="G70" s="5">
        <v>10289</v>
      </c>
      <c r="H70" s="5">
        <v>1046</v>
      </c>
      <c r="I70" s="5" t="s">
        <v>261</v>
      </c>
      <c r="J70" s="5"/>
      <c r="K70" s="5"/>
      <c r="L70" s="5"/>
      <c r="M70" s="5"/>
      <c r="N70" s="5"/>
      <c r="O70" s="5"/>
      <c r="P70" s="42">
        <f t="shared" si="5"/>
        <v>33.450000000000003</v>
      </c>
      <c r="Q70" s="35"/>
      <c r="R70" s="41">
        <f>IFERROR(IF(F70="","",VLOOKUP(F70,projectList[],5,0)),"")</f>
        <v>7</v>
      </c>
      <c r="S70" s="41">
        <f>IFERROR(IF(G70="","",VLOOKUP(G70,projectList[],5,0)),"")</f>
        <v>7.45</v>
      </c>
      <c r="T70" s="41">
        <f>IFERROR(IF(H70="","",VLOOKUP(H70,projectList[],5,0)),"")</f>
        <v>8.5</v>
      </c>
      <c r="U70" s="41">
        <f>IFERROR(IF(I70="","",VLOOKUP(I70,projectList[],5,0)),"")</f>
        <v>10.5</v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>
        <f t="shared" si="4"/>
        <v>4</v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5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4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5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4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5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4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5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4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5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4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5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4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5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4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>
        <v>10402</v>
      </c>
      <c r="G78" s="5">
        <v>10399</v>
      </c>
      <c r="H78" s="5">
        <v>6764</v>
      </c>
      <c r="I78" s="5">
        <v>10497</v>
      </c>
      <c r="J78" s="5"/>
      <c r="K78" s="5"/>
      <c r="L78" s="5"/>
      <c r="M78" s="5"/>
      <c r="N78" s="5"/>
      <c r="O78" s="5"/>
      <c r="P78" s="42">
        <f t="shared" si="5"/>
        <v>33.75</v>
      </c>
      <c r="Q78" s="35" t="s">
        <v>24</v>
      </c>
      <c r="R78" s="41">
        <f>IFERROR(IF(F78="","",VLOOKUP(F78,projectList[],5,0)),"")</f>
        <v>14.58</v>
      </c>
      <c r="S78" s="41">
        <f>IFERROR(IF(G78="","",VLOOKUP(G78,projectList[],5,0)),"")</f>
        <v>6.67</v>
      </c>
      <c r="T78" s="41">
        <f>IFERROR(IF(H78="","",VLOOKUP(H78,projectList[],5,0)),"")</f>
        <v>6.5</v>
      </c>
      <c r="U78" s="41">
        <f>IFERROR(IF(I78="","",VLOOKUP(I78,projectList[],5,0)),"")</f>
        <v>6</v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>
        <f t="shared" si="4"/>
        <v>4</v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>
        <v>10402</v>
      </c>
      <c r="G79" s="5">
        <v>10399</v>
      </c>
      <c r="H79" s="5">
        <v>6764</v>
      </c>
      <c r="I79" s="5">
        <v>10497</v>
      </c>
      <c r="J79" s="5"/>
      <c r="K79" s="5"/>
      <c r="L79" s="5"/>
      <c r="M79" s="5"/>
      <c r="N79" s="5"/>
      <c r="O79" s="5"/>
      <c r="P79" s="42">
        <f t="shared" si="5"/>
        <v>33.75</v>
      </c>
      <c r="Q79" s="35" t="s">
        <v>24</v>
      </c>
      <c r="R79" s="41">
        <f>IFERROR(IF(F79="","",VLOOKUP(F79,projectList[],5,0)),"")</f>
        <v>14.58</v>
      </c>
      <c r="S79" s="41">
        <f>IFERROR(IF(G79="","",VLOOKUP(G79,projectList[],5,0)),"")</f>
        <v>6.67</v>
      </c>
      <c r="T79" s="41">
        <f>IFERROR(IF(H79="","",VLOOKUP(H79,projectList[],5,0)),"")</f>
        <v>6.5</v>
      </c>
      <c r="U79" s="41">
        <f>IFERROR(IF(I79="","",VLOOKUP(I79,projectList[],5,0)),"")</f>
        <v>6</v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>
        <f t="shared" si="4"/>
        <v>4</v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 t="s">
        <v>183</v>
      </c>
      <c r="G80" s="5"/>
      <c r="H80" s="5"/>
      <c r="I80" s="5"/>
      <c r="J80" s="5"/>
      <c r="K80" s="5"/>
      <c r="L80" s="5"/>
      <c r="M80" s="5"/>
      <c r="N80" s="5"/>
      <c r="O80" s="5"/>
      <c r="P80" s="42">
        <f t="shared" si="5"/>
        <v>0</v>
      </c>
      <c r="Q80" s="35"/>
      <c r="R80" s="41">
        <f>IFERROR(IF(F80="","",VLOOKUP(F80,projectList[],5,0)),"")</f>
        <v>0</v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4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5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4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5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4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5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4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 t="s">
        <v>174</v>
      </c>
      <c r="G84" s="5">
        <v>10381</v>
      </c>
      <c r="H84" s="5">
        <v>10381</v>
      </c>
      <c r="I84" s="5">
        <v>10380</v>
      </c>
      <c r="J84" s="5">
        <v>10380</v>
      </c>
      <c r="K84" s="5">
        <v>10382</v>
      </c>
      <c r="L84" s="5"/>
      <c r="M84" s="5"/>
      <c r="N84" s="5"/>
      <c r="O84" s="5"/>
      <c r="P84" s="42">
        <f t="shared" si="5"/>
        <v>38.9</v>
      </c>
      <c r="Q84" s="35"/>
      <c r="R84" s="41">
        <f>IFERROR(IF(F84="","",VLOOKUP(F84,projectList[],5,0)),"")</f>
        <v>12.5</v>
      </c>
      <c r="S84" s="41">
        <f>IFERROR(IF(G84="","",VLOOKUP(G84,projectList[],5,0)),"")</f>
        <v>5.75</v>
      </c>
      <c r="T84" s="41">
        <f>IFERROR(IF(H84="","",VLOOKUP(H84,projectList[],5,0)),"")</f>
        <v>5.75</v>
      </c>
      <c r="U84" s="41">
        <f>IFERROR(IF(I84="","",VLOOKUP(I84,projectList[],5,0)),"")</f>
        <v>4.25</v>
      </c>
      <c r="V84" s="41">
        <f>IFERROR(IF(J84="","",VLOOKUP(J84,projectList[],5,0)),"")</f>
        <v>4.25</v>
      </c>
      <c r="W84" s="41">
        <f>IFERROR(IF(K84="","",VLOOKUP(K84,projectList[],5,0)),"")</f>
        <v>6.4</v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>
        <f t="shared" si="4"/>
        <v>6</v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 t="s">
        <v>174</v>
      </c>
      <c r="G85" s="5">
        <v>10381</v>
      </c>
      <c r="H85" s="5">
        <v>10381</v>
      </c>
      <c r="I85" s="5">
        <v>10380</v>
      </c>
      <c r="J85" s="5">
        <v>10380</v>
      </c>
      <c r="K85" s="5">
        <v>10382</v>
      </c>
      <c r="L85" s="5"/>
      <c r="M85" s="5"/>
      <c r="N85" s="5"/>
      <c r="O85" s="5"/>
      <c r="P85" s="42">
        <f t="shared" si="5"/>
        <v>38.9</v>
      </c>
      <c r="Q85" s="35"/>
      <c r="R85" s="41">
        <f>IFERROR(IF(F85="","",VLOOKUP(F85,projectList[],5,0)),"")</f>
        <v>12.5</v>
      </c>
      <c r="S85" s="41">
        <f>IFERROR(IF(G85="","",VLOOKUP(G85,projectList[],5,0)),"")</f>
        <v>5.75</v>
      </c>
      <c r="T85" s="41">
        <f>IFERROR(IF(H85="","",VLOOKUP(H85,projectList[],5,0)),"")</f>
        <v>5.75</v>
      </c>
      <c r="U85" s="41">
        <f>IFERROR(IF(I85="","",VLOOKUP(I85,projectList[],5,0)),"")</f>
        <v>4.25</v>
      </c>
      <c r="V85" s="41">
        <f>IFERROR(IF(J85="","",VLOOKUP(J85,projectList[],5,0)),"")</f>
        <v>4.25</v>
      </c>
      <c r="W85" s="41">
        <f>IFERROR(IF(K85="","",VLOOKUP(K85,projectList[],5,0)),"")</f>
        <v>6.4</v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>
        <f t="shared" si="4"/>
        <v>6</v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5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4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5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4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5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4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5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4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5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4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5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4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>
        <v>2883</v>
      </c>
      <c r="G92" s="5">
        <v>2010</v>
      </c>
      <c r="H92" s="5">
        <v>2020</v>
      </c>
      <c r="I92" s="5">
        <v>2088</v>
      </c>
      <c r="J92" s="5">
        <v>2088</v>
      </c>
      <c r="K92" s="5">
        <v>2088</v>
      </c>
      <c r="L92" s="5">
        <v>2155</v>
      </c>
      <c r="M92" s="5">
        <v>10485</v>
      </c>
      <c r="N92" s="5"/>
      <c r="O92" s="5"/>
      <c r="P92" s="42">
        <f t="shared" si="5"/>
        <v>49.5</v>
      </c>
      <c r="Q92" s="35"/>
      <c r="R92" s="41">
        <f>IFERROR(IF(F92="","",VLOOKUP(F92,projectList[],5,0)),"")</f>
        <v>11</v>
      </c>
      <c r="S92" s="41">
        <f>IFERROR(IF(G92="","",VLOOKUP(G92,projectList[],5,0)),"")</f>
        <v>10</v>
      </c>
      <c r="T92" s="41">
        <f>IFERROR(IF(H92="","",VLOOKUP(H92,projectList[],5,0)),"")</f>
        <v>7</v>
      </c>
      <c r="U92" s="41">
        <f>IFERROR(IF(I92="","",VLOOKUP(I92,projectList[],5,0)),"")</f>
        <v>3.75</v>
      </c>
      <c r="V92" s="41">
        <f>IFERROR(IF(J92="","",VLOOKUP(J92,projectList[],5,0)),"")</f>
        <v>3.75</v>
      </c>
      <c r="W92" s="41">
        <f>IFERROR(IF(K92="","",VLOOKUP(K92,projectList[],5,0)),"")</f>
        <v>3.75</v>
      </c>
      <c r="X92" s="41">
        <f>IFERROR(IF(L92="","",VLOOKUP(L92,projectList[],5,0)),"")</f>
        <v>3.75</v>
      </c>
      <c r="Y92" s="41">
        <f>IFERROR(IF(M92="","",VLOOKUP(M92,projectList[],5,0)),"")</f>
        <v>6.5</v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>
        <f t="shared" si="4"/>
        <v>8</v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>
        <v>2883</v>
      </c>
      <c r="G93" s="5">
        <v>2010</v>
      </c>
      <c r="H93" s="5">
        <v>2020</v>
      </c>
      <c r="I93" s="5">
        <v>2088</v>
      </c>
      <c r="J93" s="5">
        <v>2088</v>
      </c>
      <c r="K93" s="5">
        <v>2088</v>
      </c>
      <c r="L93" s="5">
        <v>2155</v>
      </c>
      <c r="M93" s="5">
        <v>10485</v>
      </c>
      <c r="N93" s="5"/>
      <c r="O93" s="5"/>
      <c r="P93" s="42">
        <f t="shared" si="5"/>
        <v>49.5</v>
      </c>
      <c r="Q93" s="35"/>
      <c r="R93" s="41">
        <f>IFERROR(IF(F93="","",VLOOKUP(F93,projectList[],5,0)),"")</f>
        <v>11</v>
      </c>
      <c r="S93" s="41">
        <f>IFERROR(IF(G93="","",VLOOKUP(G93,projectList[],5,0)),"")</f>
        <v>10</v>
      </c>
      <c r="T93" s="41">
        <f>IFERROR(IF(H93="","",VLOOKUP(H93,projectList[],5,0)),"")</f>
        <v>7</v>
      </c>
      <c r="U93" s="41">
        <f>IFERROR(IF(I93="","",VLOOKUP(I93,projectList[],5,0)),"")</f>
        <v>3.75</v>
      </c>
      <c r="V93" s="41">
        <f>IFERROR(IF(J93="","",VLOOKUP(J93,projectList[],5,0)),"")</f>
        <v>3.75</v>
      </c>
      <c r="W93" s="41">
        <f>IFERROR(IF(K93="","",VLOOKUP(K93,projectList[],5,0)),"")</f>
        <v>3.75</v>
      </c>
      <c r="X93" s="41">
        <f>IFERROR(IF(L93="","",VLOOKUP(L93,projectList[],5,0)),"")</f>
        <v>3.75</v>
      </c>
      <c r="Y93" s="41">
        <f>IFERROR(IF(M93="","",VLOOKUP(M93,projectList[],5,0)),"")</f>
        <v>6.5</v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>
        <f t="shared" si="4"/>
        <v>8</v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>
        <v>2883</v>
      </c>
      <c r="G94" s="5">
        <v>2010</v>
      </c>
      <c r="H94" s="5">
        <v>2020</v>
      </c>
      <c r="I94" s="5">
        <v>2088</v>
      </c>
      <c r="J94" s="5">
        <v>2088</v>
      </c>
      <c r="K94" s="5">
        <v>2088</v>
      </c>
      <c r="L94" s="5">
        <v>2155</v>
      </c>
      <c r="M94" s="5">
        <v>10485</v>
      </c>
      <c r="N94" s="5"/>
      <c r="O94" s="5"/>
      <c r="P94" s="42">
        <f t="shared" si="5"/>
        <v>49.5</v>
      </c>
      <c r="Q94" s="35"/>
      <c r="R94" s="41">
        <f>IFERROR(IF(F94="","",VLOOKUP(F94,projectList[],5,0)),"")</f>
        <v>11</v>
      </c>
      <c r="S94" s="41">
        <f>IFERROR(IF(G94="","",VLOOKUP(G94,projectList[],5,0)),"")</f>
        <v>10</v>
      </c>
      <c r="T94" s="41">
        <f>IFERROR(IF(H94="","",VLOOKUP(H94,projectList[],5,0)),"")</f>
        <v>7</v>
      </c>
      <c r="U94" s="41">
        <f>IFERROR(IF(I94="","",VLOOKUP(I94,projectList[],5,0)),"")</f>
        <v>3.75</v>
      </c>
      <c r="V94" s="41">
        <f>IFERROR(IF(J94="","",VLOOKUP(J94,projectList[],5,0)),"")</f>
        <v>3.75</v>
      </c>
      <c r="W94" s="41">
        <f>IFERROR(IF(K94="","",VLOOKUP(K94,projectList[],5,0)),"")</f>
        <v>3.75</v>
      </c>
      <c r="X94" s="41">
        <f>IFERROR(IF(L94="","",VLOOKUP(L94,projectList[],5,0)),"")</f>
        <v>3.75</v>
      </c>
      <c r="Y94" s="41">
        <f>IFERROR(IF(M94="","",VLOOKUP(M94,projectList[],5,0)),"")</f>
        <v>6.5</v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>
        <f t="shared" si="4"/>
        <v>8</v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>
        <v>2024</v>
      </c>
      <c r="G95" s="5">
        <v>2010</v>
      </c>
      <c r="H95" s="5">
        <v>2020</v>
      </c>
      <c r="I95" s="5">
        <v>2020</v>
      </c>
      <c r="J95" s="5">
        <v>2148</v>
      </c>
      <c r="K95" s="5">
        <v>2088</v>
      </c>
      <c r="L95" s="5">
        <v>2155</v>
      </c>
      <c r="M95" s="5">
        <v>2024</v>
      </c>
      <c r="N95" s="5">
        <v>2024</v>
      </c>
      <c r="O95" s="5"/>
      <c r="P95" s="42">
        <f t="shared" si="5"/>
        <v>58</v>
      </c>
      <c r="Q95" s="35"/>
      <c r="R95" s="41">
        <f>IFERROR(IF(F95="","",VLOOKUP(F95,projectList[],5,0)),"")</f>
        <v>6.5</v>
      </c>
      <c r="S95" s="41">
        <f>IFERROR(IF(G95="","",VLOOKUP(G95,projectList[],5,0)),"")</f>
        <v>10</v>
      </c>
      <c r="T95" s="41">
        <f>IFERROR(IF(H95="","",VLOOKUP(H95,projectList[],5,0)),"")</f>
        <v>7</v>
      </c>
      <c r="U95" s="41">
        <f>IFERROR(IF(I95="","",VLOOKUP(I95,projectList[],5,0)),"")</f>
        <v>7</v>
      </c>
      <c r="V95" s="41">
        <f>IFERROR(IF(J95="","",VLOOKUP(J95,projectList[],5,0)),"")</f>
        <v>7</v>
      </c>
      <c r="W95" s="41">
        <f>IFERROR(IF(K95="","",VLOOKUP(K95,projectList[],5,0)),"")</f>
        <v>3.75</v>
      </c>
      <c r="X95" s="41">
        <f>IFERROR(IF(L95="","",VLOOKUP(L95,projectList[],5,0)),"")</f>
        <v>3.75</v>
      </c>
      <c r="Y95" s="41">
        <f>IFERROR(IF(M95="","",VLOOKUP(M95,projectList[],5,0)),"")</f>
        <v>6.5</v>
      </c>
      <c r="Z95" s="41">
        <f>IFERROR(IF(N95="","",VLOOKUP(N95,projectList[],5,0)),"")</f>
        <v>6.5</v>
      </c>
      <c r="AA95" s="41" t="str">
        <f>IFERROR(IF(O95="","",VLOOKUP(O95,projectList[],5,0)),"")</f>
        <v/>
      </c>
      <c r="AB95" s="123">
        <f t="shared" si="4"/>
        <v>9</v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>
        <v>2024</v>
      </c>
      <c r="G96" s="5">
        <v>2010</v>
      </c>
      <c r="H96" s="5">
        <v>2020</v>
      </c>
      <c r="I96" s="5">
        <v>2020</v>
      </c>
      <c r="J96" s="5">
        <v>2148</v>
      </c>
      <c r="K96" s="5">
        <v>2088</v>
      </c>
      <c r="L96" s="5">
        <v>2155</v>
      </c>
      <c r="M96" s="5">
        <v>2024</v>
      </c>
      <c r="N96" s="5">
        <v>2024</v>
      </c>
      <c r="O96" s="5"/>
      <c r="P96" s="42">
        <f t="shared" si="5"/>
        <v>58</v>
      </c>
      <c r="Q96" s="35"/>
      <c r="R96" s="41">
        <f>IFERROR(IF(F96="","",VLOOKUP(F96,projectList[],5,0)),"")</f>
        <v>6.5</v>
      </c>
      <c r="S96" s="41">
        <f>IFERROR(IF(G96="","",VLOOKUP(G96,projectList[],5,0)),"")</f>
        <v>10</v>
      </c>
      <c r="T96" s="41">
        <f>IFERROR(IF(H96="","",VLOOKUP(H96,projectList[],5,0)),"")</f>
        <v>7</v>
      </c>
      <c r="U96" s="41">
        <f>IFERROR(IF(I96="","",VLOOKUP(I96,projectList[],5,0)),"")</f>
        <v>7</v>
      </c>
      <c r="V96" s="41">
        <f>IFERROR(IF(J96="","",VLOOKUP(J96,projectList[],5,0)),"")</f>
        <v>7</v>
      </c>
      <c r="W96" s="41">
        <f>IFERROR(IF(K96="","",VLOOKUP(K96,projectList[],5,0)),"")</f>
        <v>3.75</v>
      </c>
      <c r="X96" s="41">
        <f>IFERROR(IF(L96="","",VLOOKUP(L96,projectList[],5,0)),"")</f>
        <v>3.75</v>
      </c>
      <c r="Y96" s="41">
        <f>IFERROR(IF(M96="","",VLOOKUP(M96,projectList[],5,0)),"")</f>
        <v>6.5</v>
      </c>
      <c r="Z96" s="41">
        <f>IFERROR(IF(N96="","",VLOOKUP(N96,projectList[],5,0)),"")</f>
        <v>6.5</v>
      </c>
      <c r="AA96" s="41" t="str">
        <f>IFERROR(IF(O96="","",VLOOKUP(O96,projectList[],5,0)),"")</f>
        <v/>
      </c>
      <c r="AB96" s="123">
        <f t="shared" si="4"/>
        <v>9</v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5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4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5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4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5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ref="AB99:AB133" si="6">IF(F99="","",IF(OR(F99="DOWN","VACA","OFF","PARK"),"",COUNTA(F99:O99)))</f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ref="P100:P133" si="7">IF($C100="","",SUM(R100:AA100))</f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6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7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6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7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6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>
        <v>10495</v>
      </c>
      <c r="G103" s="5">
        <v>10410</v>
      </c>
      <c r="H103" s="5">
        <v>10332</v>
      </c>
      <c r="I103" s="5"/>
      <c r="J103" s="5"/>
      <c r="K103" s="5"/>
      <c r="L103" s="5"/>
      <c r="M103" s="5"/>
      <c r="N103" s="5"/>
      <c r="O103" s="5"/>
      <c r="P103" s="42">
        <f t="shared" si="7"/>
        <v>33.5</v>
      </c>
      <c r="Q103" s="109"/>
      <c r="R103" s="41">
        <f>IFERROR(IF(F103="","",VLOOKUP(F103,projectList[],5,0)),"")</f>
        <v>8.5</v>
      </c>
      <c r="S103" s="41">
        <f>IFERROR(IF(G103="","",VLOOKUP(G103,projectList[],5,0)),"")</f>
        <v>15</v>
      </c>
      <c r="T103" s="41">
        <f>IFERROR(IF(H103="","",VLOOKUP(H103,projectList[],5,0)),"")</f>
        <v>10</v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>
        <f t="shared" si="6"/>
        <v>3</v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 t="s">
        <v>361</v>
      </c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7"/>
        <v>0</v>
      </c>
      <c r="Q104" s="35" t="s">
        <v>793</v>
      </c>
      <c r="R104" s="41">
        <f>IFERROR(IF(F104="","",VLOOKUP(F104,projectList[],5,0)),"")</f>
        <v>0</v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>
        <f t="shared" si="6"/>
        <v>1</v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>
        <v>10495</v>
      </c>
      <c r="G105" s="5">
        <v>10410</v>
      </c>
      <c r="H105" s="5">
        <v>10332</v>
      </c>
      <c r="I105" s="5"/>
      <c r="J105" s="5"/>
      <c r="K105" s="5"/>
      <c r="L105" s="5"/>
      <c r="M105" s="5"/>
      <c r="N105" s="5"/>
      <c r="O105" s="5"/>
      <c r="P105" s="42">
        <f t="shared" si="7"/>
        <v>33.5</v>
      </c>
      <c r="Q105" s="109"/>
      <c r="R105" s="41">
        <f>IFERROR(IF(F105="","",VLOOKUP(F105,projectList[],5,0)),"")</f>
        <v>8.5</v>
      </c>
      <c r="S105" s="41">
        <f>IFERROR(IF(G105="","",VLOOKUP(G105,projectList[],5,0)),"")</f>
        <v>15</v>
      </c>
      <c r="T105" s="41">
        <f>IFERROR(IF(H105="","",VLOOKUP(H105,projectList[],5,0)),"")</f>
        <v>10</v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>
        <f t="shared" si="6"/>
        <v>3</v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>
        <v>10495</v>
      </c>
      <c r="G106" s="5">
        <v>10410</v>
      </c>
      <c r="H106" s="5">
        <v>10332</v>
      </c>
      <c r="I106" s="5"/>
      <c r="J106" s="5"/>
      <c r="K106" s="5"/>
      <c r="L106" s="5"/>
      <c r="M106" s="5"/>
      <c r="N106" s="5"/>
      <c r="O106" s="5"/>
      <c r="P106" s="42">
        <f t="shared" si="7"/>
        <v>33.5</v>
      </c>
      <c r="Q106" s="35"/>
      <c r="R106" s="41">
        <f>IFERROR(IF(F106="","",VLOOKUP(F106,projectList[],5,0)),"")</f>
        <v>8.5</v>
      </c>
      <c r="S106" s="41">
        <f>IFERROR(IF(G106="","",VLOOKUP(G106,projectList[],5,0)),"")</f>
        <v>15</v>
      </c>
      <c r="T106" s="41">
        <f>IFERROR(IF(H106="","",VLOOKUP(H106,projectList[],5,0)),"")</f>
        <v>10</v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>
        <f t="shared" si="6"/>
        <v>3</v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>
        <v>10084</v>
      </c>
      <c r="G107" s="5">
        <v>10410</v>
      </c>
      <c r="H107" s="5">
        <v>10332</v>
      </c>
      <c r="I107" s="5"/>
      <c r="J107" s="5"/>
      <c r="K107" s="5"/>
      <c r="L107" s="5"/>
      <c r="M107" s="5"/>
      <c r="N107" s="5"/>
      <c r="O107" s="5"/>
      <c r="P107" s="42">
        <f t="shared" si="7"/>
        <v>34</v>
      </c>
      <c r="Q107" s="109"/>
      <c r="R107" s="41">
        <f>IFERROR(IF(F107="","",VLOOKUP(F107,projectList[],5,0)),"")</f>
        <v>9</v>
      </c>
      <c r="S107" s="41">
        <f>IFERROR(IF(G107="","",VLOOKUP(G107,projectList[],5,0)),"")</f>
        <v>15</v>
      </c>
      <c r="T107" s="41">
        <f>IFERROR(IF(H107="","",VLOOKUP(H107,projectList[],5,0)),"")</f>
        <v>10</v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>
        <f t="shared" si="6"/>
        <v>3</v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>
        <v>10084</v>
      </c>
      <c r="G108" s="5">
        <v>10410</v>
      </c>
      <c r="H108" s="5">
        <v>10332</v>
      </c>
      <c r="I108" s="5"/>
      <c r="J108" s="5"/>
      <c r="K108" s="5"/>
      <c r="L108" s="5"/>
      <c r="M108" s="5"/>
      <c r="N108" s="5"/>
      <c r="O108" s="5"/>
      <c r="P108" s="42">
        <f t="shared" si="7"/>
        <v>34</v>
      </c>
      <c r="Q108" s="35"/>
      <c r="R108" s="41">
        <f>IFERROR(IF(F108="","",VLOOKUP(F108,projectList[],5,0)),"")</f>
        <v>9</v>
      </c>
      <c r="S108" s="41">
        <f>IFERROR(IF(G108="","",VLOOKUP(G108,projectList[],5,0)),"")</f>
        <v>15</v>
      </c>
      <c r="T108" s="41">
        <f>IFERROR(IF(H108="","",VLOOKUP(H108,projectList[],5,0)),"")</f>
        <v>10</v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>
        <f t="shared" si="6"/>
        <v>3</v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>
        <v>10084</v>
      </c>
      <c r="G109" s="5">
        <v>10410</v>
      </c>
      <c r="H109" s="5">
        <v>10332</v>
      </c>
      <c r="I109" s="5"/>
      <c r="J109" s="5"/>
      <c r="K109" s="5"/>
      <c r="L109" s="5"/>
      <c r="M109" s="5"/>
      <c r="N109" s="5"/>
      <c r="O109" s="5"/>
      <c r="P109" s="42">
        <f t="shared" si="7"/>
        <v>34</v>
      </c>
      <c r="Q109" s="109"/>
      <c r="R109" s="41">
        <f>IFERROR(IF(F109="","",VLOOKUP(F109,projectList[],5,0)),"")</f>
        <v>9</v>
      </c>
      <c r="S109" s="41">
        <f>IFERROR(IF(G109="","",VLOOKUP(G109,projectList[],5,0)),"")</f>
        <v>15</v>
      </c>
      <c r="T109" s="41">
        <f>IFERROR(IF(H109="","",VLOOKUP(H109,projectList[],5,0)),"")</f>
        <v>10</v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>
        <f t="shared" si="6"/>
        <v>3</v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>
        <v>10084</v>
      </c>
      <c r="G110" s="5">
        <v>10410</v>
      </c>
      <c r="H110" s="5">
        <v>10332</v>
      </c>
      <c r="I110" s="5"/>
      <c r="J110" s="5"/>
      <c r="K110" s="5"/>
      <c r="L110" s="5"/>
      <c r="M110" s="5"/>
      <c r="N110" s="5"/>
      <c r="O110" s="5"/>
      <c r="P110" s="42">
        <f t="shared" si="7"/>
        <v>34</v>
      </c>
      <c r="Q110" s="35" t="s">
        <v>24</v>
      </c>
      <c r="R110" s="41">
        <f>IFERROR(IF(F110="","",VLOOKUP(F110,projectList[],5,0)),"")</f>
        <v>9</v>
      </c>
      <c r="S110" s="41">
        <f>IFERROR(IF(G110="","",VLOOKUP(G110,projectList[],5,0)),"")</f>
        <v>15</v>
      </c>
      <c r="T110" s="41">
        <f>IFERROR(IF(H110="","",VLOOKUP(H110,projectList[],5,0)),"")</f>
        <v>10</v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>
        <f t="shared" si="6"/>
        <v>3</v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 t="s">
        <v>183</v>
      </c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7"/>
        <v>0</v>
      </c>
      <c r="Q111" s="109"/>
      <c r="R111" s="41">
        <f>IFERROR(IF(F111="","",VLOOKUP(F111,projectList[],5,0)),"")</f>
        <v>0</v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6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7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6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7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6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7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6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7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6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7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6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>
        <v>3040</v>
      </c>
      <c r="G117" s="5">
        <v>3042</v>
      </c>
      <c r="H117" s="5">
        <v>3020</v>
      </c>
      <c r="I117" s="5"/>
      <c r="J117" s="5"/>
      <c r="K117" s="5"/>
      <c r="L117" s="5"/>
      <c r="M117" s="5"/>
      <c r="N117" s="5"/>
      <c r="O117" s="5"/>
      <c r="P117" s="42">
        <f t="shared" si="7"/>
        <v>31</v>
      </c>
      <c r="Q117" s="35" t="s">
        <v>24</v>
      </c>
      <c r="R117" s="41">
        <f>IFERROR(IF(F117="","",VLOOKUP(F117,projectList[],5,0)),"")</f>
        <v>13.75</v>
      </c>
      <c r="S117" s="41">
        <f>IFERROR(IF(G117="","",VLOOKUP(G117,projectList[],5,0)),"")</f>
        <v>13.75</v>
      </c>
      <c r="T117" s="41">
        <f>IFERROR(IF(H117="","",VLOOKUP(H117,projectList[],5,0)),"")</f>
        <v>3.5</v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>
        <f t="shared" si="6"/>
        <v>3</v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>
        <v>3040</v>
      </c>
      <c r="G118" s="5">
        <v>3042</v>
      </c>
      <c r="H118" s="5">
        <v>3020</v>
      </c>
      <c r="I118" s="5"/>
      <c r="J118" s="5"/>
      <c r="K118" s="5"/>
      <c r="L118" s="5"/>
      <c r="M118" s="5"/>
      <c r="N118" s="5"/>
      <c r="O118" s="5"/>
      <c r="P118" s="42">
        <f t="shared" si="7"/>
        <v>31</v>
      </c>
      <c r="Q118" s="35" t="s">
        <v>24</v>
      </c>
      <c r="R118" s="41">
        <f>IFERROR(IF(F118="","",VLOOKUP(F118,projectList[],5,0)),"")</f>
        <v>13.75</v>
      </c>
      <c r="S118" s="41">
        <f>IFERROR(IF(G118="","",VLOOKUP(G118,projectList[],5,0)),"")</f>
        <v>13.75</v>
      </c>
      <c r="T118" s="41">
        <f>IFERROR(IF(H118="","",VLOOKUP(H118,projectList[],5,0)),"")</f>
        <v>3.5</v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>
        <f t="shared" si="6"/>
        <v>3</v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>
        <v>3040</v>
      </c>
      <c r="G119" s="5">
        <v>3042</v>
      </c>
      <c r="H119" s="5">
        <v>3020</v>
      </c>
      <c r="I119" s="5"/>
      <c r="J119" s="5"/>
      <c r="K119" s="5"/>
      <c r="L119" s="5"/>
      <c r="M119" s="5"/>
      <c r="N119" s="5"/>
      <c r="O119" s="5"/>
      <c r="P119" s="42">
        <f t="shared" si="7"/>
        <v>31</v>
      </c>
      <c r="Q119" s="35"/>
      <c r="R119" s="41">
        <f>IFERROR(IF(F119="","",VLOOKUP(F119,projectList[],5,0)),"")</f>
        <v>13.75</v>
      </c>
      <c r="S119" s="41">
        <f>IFERROR(IF(G119="","",VLOOKUP(G119,projectList[],5,0)),"")</f>
        <v>13.75</v>
      </c>
      <c r="T119" s="41">
        <f>IFERROR(IF(H119="","",VLOOKUP(H119,projectList[],5,0)),"")</f>
        <v>3.5</v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>
        <f t="shared" si="6"/>
        <v>3</v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>
        <v>3040</v>
      </c>
      <c r="G120" s="5">
        <v>3042</v>
      </c>
      <c r="H120" s="5">
        <v>3020</v>
      </c>
      <c r="I120" s="5"/>
      <c r="J120" s="5"/>
      <c r="K120" s="5"/>
      <c r="L120" s="5"/>
      <c r="M120" s="5"/>
      <c r="N120" s="5"/>
      <c r="O120" s="5"/>
      <c r="P120" s="42">
        <f t="shared" si="7"/>
        <v>31</v>
      </c>
      <c r="Q120" s="35"/>
      <c r="R120" s="41">
        <f>IFERROR(IF(F120="","",VLOOKUP(F120,projectList[],5,0)),"")</f>
        <v>13.75</v>
      </c>
      <c r="S120" s="41">
        <f>IFERROR(IF(G120="","",VLOOKUP(G120,projectList[],5,0)),"")</f>
        <v>13.75</v>
      </c>
      <c r="T120" s="41">
        <f>IFERROR(IF(H120="","",VLOOKUP(H120,projectList[],5,0)),"")</f>
        <v>3.5</v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>
        <f t="shared" si="6"/>
        <v>3</v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>
        <v>3040</v>
      </c>
      <c r="G121" s="5">
        <v>3042</v>
      </c>
      <c r="H121" s="5">
        <v>3020</v>
      </c>
      <c r="I121" s="5"/>
      <c r="J121" s="5"/>
      <c r="K121" s="5"/>
      <c r="L121" s="5"/>
      <c r="M121" s="5"/>
      <c r="N121" s="5"/>
      <c r="O121" s="5"/>
      <c r="P121" s="42">
        <f t="shared" si="7"/>
        <v>31</v>
      </c>
      <c r="Q121" s="35"/>
      <c r="R121" s="41">
        <f>IFERROR(IF(F121="","",VLOOKUP(F121,projectList[],5,0)),"")</f>
        <v>13.75</v>
      </c>
      <c r="S121" s="41">
        <f>IFERROR(IF(G121="","",VLOOKUP(G121,projectList[],5,0)),"")</f>
        <v>13.75</v>
      </c>
      <c r="T121" s="41">
        <f>IFERROR(IF(H121="","",VLOOKUP(H121,projectList[],5,0)),"")</f>
        <v>3.5</v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>
        <f t="shared" si="6"/>
        <v>3</v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>
        <v>3040</v>
      </c>
      <c r="G122" s="5">
        <v>3042</v>
      </c>
      <c r="H122" s="5">
        <v>3020</v>
      </c>
      <c r="I122" s="5"/>
      <c r="J122" s="5"/>
      <c r="K122" s="5"/>
      <c r="L122" s="5"/>
      <c r="M122" s="5"/>
      <c r="N122" s="5"/>
      <c r="O122" s="5"/>
      <c r="P122" s="42">
        <f t="shared" si="7"/>
        <v>31</v>
      </c>
      <c r="Q122" s="35"/>
      <c r="R122" s="41">
        <f>IFERROR(IF(F122="","",VLOOKUP(F122,projectList[],5,0)),"")</f>
        <v>13.75</v>
      </c>
      <c r="S122" s="41">
        <f>IFERROR(IF(G122="","",VLOOKUP(G122,projectList[],5,0)),"")</f>
        <v>13.75</v>
      </c>
      <c r="T122" s="41">
        <f>IFERROR(IF(H122="","",VLOOKUP(H122,projectList[],5,0)),"")</f>
        <v>3.5</v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>
        <f t="shared" si="6"/>
        <v>3</v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 t="s">
        <v>361</v>
      </c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7"/>
        <v>0</v>
      </c>
      <c r="Q123" s="35" t="s">
        <v>794</v>
      </c>
      <c r="R123" s="41">
        <f>IFERROR(IF(F123="","",VLOOKUP(F123,projectList[],5,0)),"")</f>
        <v>0</v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>
        <f t="shared" si="6"/>
        <v>1</v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>
        <v>2010</v>
      </c>
      <c r="G124" s="5">
        <v>2020</v>
      </c>
      <c r="H124" s="5">
        <v>2088</v>
      </c>
      <c r="I124" s="5">
        <v>2088</v>
      </c>
      <c r="J124" s="5">
        <v>2088</v>
      </c>
      <c r="K124" s="5">
        <v>2088</v>
      </c>
      <c r="L124" s="5">
        <v>2024</v>
      </c>
      <c r="M124" s="5">
        <v>2024</v>
      </c>
      <c r="N124" s="5"/>
      <c r="O124" s="5"/>
      <c r="P124" s="42">
        <f t="shared" si="7"/>
        <v>45</v>
      </c>
      <c r="Q124" s="35" t="s">
        <v>792</v>
      </c>
      <c r="R124" s="41">
        <f>IFERROR(IF(F124="","",VLOOKUP(F124,projectList[],5,0)),"")</f>
        <v>10</v>
      </c>
      <c r="S124" s="41">
        <f>IFERROR(IF(G124="","",VLOOKUP(G124,projectList[],5,0)),"")</f>
        <v>7</v>
      </c>
      <c r="T124" s="41">
        <f>IFERROR(IF(H124="","",VLOOKUP(H124,projectList[],5,0)),"")</f>
        <v>3.75</v>
      </c>
      <c r="U124" s="41">
        <f>IFERROR(IF(I124="","",VLOOKUP(I124,projectList[],5,0)),"")</f>
        <v>3.75</v>
      </c>
      <c r="V124" s="41">
        <f>IFERROR(IF(J124="","",VLOOKUP(J124,projectList[],5,0)),"")</f>
        <v>3.75</v>
      </c>
      <c r="W124" s="41">
        <f>IFERROR(IF(K124="","",VLOOKUP(K124,projectList[],5,0)),"")</f>
        <v>3.75</v>
      </c>
      <c r="X124" s="41">
        <f>IFERROR(IF(L124="","",VLOOKUP(L124,projectList[],5,0)),"")</f>
        <v>6.5</v>
      </c>
      <c r="Y124" s="41">
        <f>IFERROR(IF(M124="","",VLOOKUP(M124,projectList[],5,0)),"")</f>
        <v>6.5</v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>
        <f t="shared" si="6"/>
        <v>8</v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>
        <v>3040</v>
      </c>
      <c r="G125" s="5">
        <v>3042</v>
      </c>
      <c r="H125" s="5">
        <v>3020</v>
      </c>
      <c r="I125" s="5"/>
      <c r="J125" s="5"/>
      <c r="K125" s="5"/>
      <c r="L125" s="5"/>
      <c r="M125" s="5"/>
      <c r="N125" s="5"/>
      <c r="O125" s="5"/>
      <c r="P125" s="42">
        <f t="shared" si="7"/>
        <v>31</v>
      </c>
      <c r="Q125" s="35"/>
      <c r="R125" s="41">
        <f>IFERROR(IF(F125="","",VLOOKUP(F125,projectList[],5,0)),"")</f>
        <v>13.75</v>
      </c>
      <c r="S125" s="41">
        <f>IFERROR(IF(G125="","",VLOOKUP(G125,projectList[],5,0)),"")</f>
        <v>13.75</v>
      </c>
      <c r="T125" s="41">
        <f>IFERROR(IF(H125="","",VLOOKUP(H125,projectList[],5,0)),"")</f>
        <v>3.5</v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>
        <f t="shared" si="6"/>
        <v>3</v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>
        <v>3040</v>
      </c>
      <c r="G126" s="5">
        <v>3042</v>
      </c>
      <c r="H126" s="5">
        <v>3020</v>
      </c>
      <c r="I126" s="5"/>
      <c r="J126" s="5"/>
      <c r="K126" s="5"/>
      <c r="L126" s="5"/>
      <c r="M126" s="5"/>
      <c r="N126" s="5"/>
      <c r="O126" s="5"/>
      <c r="P126" s="42">
        <f t="shared" si="7"/>
        <v>31</v>
      </c>
      <c r="Q126" s="35"/>
      <c r="R126" s="41">
        <f>IFERROR(IF(F126="","",VLOOKUP(F126,projectList[],5,0)),"")</f>
        <v>13.75</v>
      </c>
      <c r="S126" s="41">
        <f>IFERROR(IF(G126="","",VLOOKUP(G126,projectList[],5,0)),"")</f>
        <v>13.75</v>
      </c>
      <c r="T126" s="41">
        <f>IFERROR(IF(H126="","",VLOOKUP(H126,projectList[],5,0)),"")</f>
        <v>3.5</v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>
        <f t="shared" si="6"/>
        <v>3</v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>
        <v>3040</v>
      </c>
      <c r="G127" s="5">
        <v>3042</v>
      </c>
      <c r="H127" s="5">
        <v>3020</v>
      </c>
      <c r="I127" s="5"/>
      <c r="J127" s="5"/>
      <c r="K127" s="5"/>
      <c r="L127" s="5"/>
      <c r="M127" s="5"/>
      <c r="N127" s="5"/>
      <c r="O127" s="5"/>
      <c r="P127" s="42">
        <f t="shared" si="7"/>
        <v>31</v>
      </c>
      <c r="Q127" s="35"/>
      <c r="R127" s="41">
        <f>IFERROR(IF(F127="","",VLOOKUP(F127,projectList[],5,0)),"")</f>
        <v>13.75</v>
      </c>
      <c r="S127" s="41">
        <f>IFERROR(IF(G127="","",VLOOKUP(G127,projectList[],5,0)),"")</f>
        <v>13.75</v>
      </c>
      <c r="T127" s="41">
        <f>IFERROR(IF(H127="","",VLOOKUP(H127,projectList[],5,0)),"")</f>
        <v>3.5</v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>
        <f t="shared" si="6"/>
        <v>3</v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>
        <v>3040</v>
      </c>
      <c r="G128" s="5">
        <v>3042</v>
      </c>
      <c r="H128" s="5">
        <v>3020</v>
      </c>
      <c r="I128" s="5"/>
      <c r="J128" s="5"/>
      <c r="K128" s="5"/>
      <c r="L128" s="5"/>
      <c r="M128" s="5"/>
      <c r="N128" s="5"/>
      <c r="O128" s="5"/>
      <c r="P128" s="42">
        <f t="shared" si="7"/>
        <v>31</v>
      </c>
      <c r="Q128" s="35"/>
      <c r="R128" s="41">
        <f>IFERROR(IF(F128="","",VLOOKUP(F128,projectList[],5,0)),"")</f>
        <v>13.75</v>
      </c>
      <c r="S128" s="41">
        <f>IFERROR(IF(G128="","",VLOOKUP(G128,projectList[],5,0)),"")</f>
        <v>13.75</v>
      </c>
      <c r="T128" s="41">
        <f>IFERROR(IF(H128="","",VLOOKUP(H128,projectList[],5,0)),"")</f>
        <v>3.5</v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>
        <f t="shared" si="6"/>
        <v>3</v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>
        <v>3040</v>
      </c>
      <c r="G129" s="5">
        <v>3042</v>
      </c>
      <c r="H129" s="5">
        <v>3020</v>
      </c>
      <c r="I129" s="5"/>
      <c r="J129" s="5"/>
      <c r="K129" s="5"/>
      <c r="L129" s="5"/>
      <c r="M129" s="5"/>
      <c r="N129" s="5"/>
      <c r="O129" s="5"/>
      <c r="P129" s="42">
        <f t="shared" si="7"/>
        <v>31</v>
      </c>
      <c r="Q129" s="35"/>
      <c r="R129" s="41">
        <f>IFERROR(IF(F129="","",VLOOKUP(F129,projectList[],5,0)),"")</f>
        <v>13.75</v>
      </c>
      <c r="S129" s="41">
        <f>IFERROR(IF(G129="","",VLOOKUP(G129,projectList[],5,0)),"")</f>
        <v>13.75</v>
      </c>
      <c r="T129" s="41">
        <f>IFERROR(IF(H129="","",VLOOKUP(H129,projectList[],5,0)),"")</f>
        <v>3.5</v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>
        <f t="shared" si="6"/>
        <v>3</v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 t="s">
        <v>183</v>
      </c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7"/>
        <v>0</v>
      </c>
      <c r="Q130" s="35"/>
      <c r="R130" s="41">
        <f>IFERROR(IF(F130="","",VLOOKUP(F130,projectList[],5,0)),"")</f>
        <v>0</v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6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>
        <v>3040</v>
      </c>
      <c r="G131" s="5">
        <v>3042</v>
      </c>
      <c r="H131" s="5">
        <v>3020</v>
      </c>
      <c r="I131" s="5"/>
      <c r="J131" s="5"/>
      <c r="K131" s="5"/>
      <c r="L131" s="5"/>
      <c r="M131" s="5"/>
      <c r="N131" s="5"/>
      <c r="O131" s="5"/>
      <c r="P131" s="42">
        <f t="shared" si="7"/>
        <v>31</v>
      </c>
      <c r="Q131" s="35"/>
      <c r="R131" s="41">
        <f>IFERROR(IF(F131="","",VLOOKUP(F131,projectList[],5,0)),"")</f>
        <v>13.75</v>
      </c>
      <c r="S131" s="41">
        <f>IFERROR(IF(G131="","",VLOOKUP(G131,projectList[],5,0)),"")</f>
        <v>13.75</v>
      </c>
      <c r="T131" s="41">
        <f>IFERROR(IF(H131="","",VLOOKUP(H131,projectList[],5,0)),"")</f>
        <v>3.5</v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>
        <f t="shared" si="6"/>
        <v>3</v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si="7"/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6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7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6"/>
        <v/>
      </c>
    </row>
  </sheetData>
  <mergeCells count="2">
    <mergeCell ref="F1:G1"/>
    <mergeCell ref="I1:J1"/>
  </mergeCells>
  <phoneticPr fontId="45" type="noConversion"/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4CE92-1006-4ACA-AC9A-2BB19602A4A2}">
  <sheetPr codeName="Sheet35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0</v>
      </c>
      <c r="I1" s="146" t="s">
        <v>519</v>
      </c>
      <c r="J1" s="146"/>
      <c r="K1" s="13">
        <f>H1*4</f>
        <v>0</v>
      </c>
      <c r="L1" s="13" t="s">
        <v>520</v>
      </c>
      <c r="M1" s="13">
        <f>K1/2</f>
        <v>0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 t="s">
        <v>261</v>
      </c>
      <c r="G4" s="5" t="s">
        <v>162</v>
      </c>
      <c r="H4" s="5">
        <v>10292</v>
      </c>
      <c r="I4" s="5">
        <v>10346</v>
      </c>
      <c r="J4" s="5"/>
      <c r="K4" s="5"/>
      <c r="L4" s="5"/>
      <c r="M4" s="5"/>
      <c r="N4" s="5"/>
      <c r="O4" s="5"/>
      <c r="P4" s="42">
        <f t="shared" ref="P4:P67" si="1">IF($C4="","",SUM(R4:AA4))</f>
        <v>32.450000000000003</v>
      </c>
      <c r="Q4" s="35"/>
      <c r="R4" s="41">
        <f>IFERROR(IF(F4="","",VLOOKUP(F4,projectList[],5,0)),"")</f>
        <v>10.5</v>
      </c>
      <c r="S4" s="41">
        <f>IFERROR(IF(G4="","",VLOOKUP(G4,projectList[],5,0)),"")</f>
        <v>9</v>
      </c>
      <c r="T4" s="41">
        <f>IFERROR(IF(H4="","",VLOOKUP(H4,projectList[],5,0)),"")</f>
        <v>7.2</v>
      </c>
      <c r="U4" s="41">
        <f>IFERROR(IF(I4="","",VLOOKUP(I4,projectList[],5,0)),"")</f>
        <v>5.75</v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>
        <f t="shared" si="0"/>
        <v>4</v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 t="s">
        <v>261</v>
      </c>
      <c r="G5" s="5" t="s">
        <v>162</v>
      </c>
      <c r="H5" s="5">
        <v>10292</v>
      </c>
      <c r="I5" s="5">
        <v>10346</v>
      </c>
      <c r="J5" s="5"/>
      <c r="K5" s="5"/>
      <c r="L5" s="5"/>
      <c r="M5" s="5"/>
      <c r="N5" s="5"/>
      <c r="O5" s="5"/>
      <c r="P5" s="42">
        <f t="shared" si="1"/>
        <v>32.450000000000003</v>
      </c>
      <c r="Q5" s="35"/>
      <c r="R5" s="41">
        <f>IFERROR(IF(F5="","",VLOOKUP(F5,projectList[],5,0)),"")</f>
        <v>10.5</v>
      </c>
      <c r="S5" s="41">
        <f>IFERROR(IF(G5="","",VLOOKUP(G5,projectList[],5,0)),"")</f>
        <v>9</v>
      </c>
      <c r="T5" s="41">
        <f>IFERROR(IF(H5="","",VLOOKUP(H5,projectList[],5,0)),"")</f>
        <v>7.2</v>
      </c>
      <c r="U5" s="41">
        <f>IFERROR(IF(I5="","",VLOOKUP(I5,projectList[],5,0)),"")</f>
        <v>5.75</v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>
        <f t="shared" si="0"/>
        <v>4</v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 t="s">
        <v>264</v>
      </c>
      <c r="G6" s="5" t="s">
        <v>162</v>
      </c>
      <c r="H6" s="5">
        <v>10292</v>
      </c>
      <c r="I6" s="5">
        <v>10346</v>
      </c>
      <c r="J6" s="5"/>
      <c r="K6" s="5"/>
      <c r="L6" s="5"/>
      <c r="M6" s="5"/>
      <c r="N6" s="5"/>
      <c r="O6" s="5"/>
      <c r="P6" s="42">
        <f t="shared" si="1"/>
        <v>32.450000000000003</v>
      </c>
      <c r="Q6" s="35"/>
      <c r="R6" s="41">
        <f>IFERROR(IF(F6="","",VLOOKUP(F6,projectList[],5,0)),"")</f>
        <v>10.5</v>
      </c>
      <c r="S6" s="41">
        <f>IFERROR(IF(G6="","",VLOOKUP(G6,projectList[],5,0)),"")</f>
        <v>9</v>
      </c>
      <c r="T6" s="41">
        <f>IFERROR(IF(H6="","",VLOOKUP(H6,projectList[],5,0)),"")</f>
        <v>7.2</v>
      </c>
      <c r="U6" s="41">
        <f>IFERROR(IF(I6="","",VLOOKUP(I6,projectList[],5,0)),"")</f>
        <v>5.75</v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>
        <f t="shared" si="0"/>
        <v>4</v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 t="s">
        <v>264</v>
      </c>
      <c r="G7" s="5" t="s">
        <v>162</v>
      </c>
      <c r="H7" s="5">
        <v>10292</v>
      </c>
      <c r="I7" s="5">
        <v>10346</v>
      </c>
      <c r="J7" s="5"/>
      <c r="K7" s="5"/>
      <c r="L7" s="5"/>
      <c r="M7" s="5"/>
      <c r="N7" s="5"/>
      <c r="O7" s="5"/>
      <c r="P7" s="42">
        <f t="shared" si="1"/>
        <v>32.450000000000003</v>
      </c>
      <c r="Q7" s="35"/>
      <c r="R7" s="41">
        <f>IFERROR(IF(F7="","",VLOOKUP(F7,projectList[],5,0)),"")</f>
        <v>10.5</v>
      </c>
      <c r="S7" s="41">
        <f>IFERROR(IF(G7="","",VLOOKUP(G7,projectList[],5,0)),"")</f>
        <v>9</v>
      </c>
      <c r="T7" s="41">
        <f>IFERROR(IF(H7="","",VLOOKUP(H7,projectList[],5,0)),"")</f>
        <v>7.2</v>
      </c>
      <c r="U7" s="41">
        <f>IFERROR(IF(I7="","",VLOOKUP(I7,projectList[],5,0)),"")</f>
        <v>5.75</v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>
        <f t="shared" si="0"/>
        <v>4</v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 t="s">
        <v>166</v>
      </c>
      <c r="G11" s="5">
        <v>10292</v>
      </c>
      <c r="H11" s="5">
        <v>10346</v>
      </c>
      <c r="I11" s="5">
        <v>10284</v>
      </c>
      <c r="J11" s="5"/>
      <c r="K11" s="5"/>
      <c r="L11" s="5"/>
      <c r="M11" s="5"/>
      <c r="N11" s="5"/>
      <c r="O11" s="5"/>
      <c r="P11" s="42">
        <f t="shared" si="1"/>
        <v>35.450000000000003</v>
      </c>
      <c r="Q11" s="35"/>
      <c r="R11" s="41">
        <f>IFERROR(IF(F11="","",VLOOKUP(F11,projectList[],5,0)),"")</f>
        <v>12.5</v>
      </c>
      <c r="S11" s="41">
        <f>IFERROR(IF(G11="","",VLOOKUP(G11,projectList[],5,0)),"")</f>
        <v>7.2</v>
      </c>
      <c r="T11" s="41">
        <f>IFERROR(IF(H11="","",VLOOKUP(H11,projectList[],5,0)),"")</f>
        <v>5.75</v>
      </c>
      <c r="U11" s="41">
        <f>IFERROR(IF(I11="","",VLOOKUP(I11,projectList[],5,0)),"")</f>
        <v>10</v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>
        <f t="shared" si="0"/>
        <v>4</v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>
        <v>10131</v>
      </c>
      <c r="G12" s="5">
        <v>10289</v>
      </c>
      <c r="H12" s="5">
        <v>1034</v>
      </c>
      <c r="I12" s="5" t="s">
        <v>352</v>
      </c>
      <c r="J12" s="5"/>
      <c r="K12" s="5"/>
      <c r="L12" s="5"/>
      <c r="M12" s="5"/>
      <c r="N12" s="5"/>
      <c r="O12" s="5"/>
      <c r="P12" s="42">
        <f t="shared" si="1"/>
        <v>30.2</v>
      </c>
      <c r="Q12" s="35"/>
      <c r="R12" s="41">
        <f>IFERROR(IF(F12="","",VLOOKUP(F12,projectList[],5,0)),"")</f>
        <v>6.45</v>
      </c>
      <c r="S12" s="41">
        <f>IFERROR(IF(G12="","",VLOOKUP(G12,projectList[],5,0)),"")</f>
        <v>7.45</v>
      </c>
      <c r="T12" s="41">
        <f>IFERROR(IF(H12="","",VLOOKUP(H12,projectList[],5,0)),"")</f>
        <v>7.8</v>
      </c>
      <c r="U12" s="41">
        <f>IFERROR(IF(I12="","",VLOOKUP(I12,projectList[],5,0)),"")</f>
        <v>8.5</v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>
        <f t="shared" si="0"/>
        <v>4</v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>
        <v>10131</v>
      </c>
      <c r="G13" s="5">
        <v>10289</v>
      </c>
      <c r="H13" s="5">
        <v>1034</v>
      </c>
      <c r="I13" s="5" t="s">
        <v>352</v>
      </c>
      <c r="J13" s="5"/>
      <c r="K13" s="5"/>
      <c r="L13" s="5"/>
      <c r="M13" s="5"/>
      <c r="N13" s="5"/>
      <c r="O13" s="5"/>
      <c r="P13" s="42">
        <f t="shared" si="1"/>
        <v>30.2</v>
      </c>
      <c r="Q13" s="35"/>
      <c r="R13" s="41">
        <f>IFERROR(IF(F13="","",VLOOKUP(F13,projectList[],5,0)),"")</f>
        <v>6.45</v>
      </c>
      <c r="S13" s="41">
        <f>IFERROR(IF(G13="","",VLOOKUP(G13,projectList[],5,0)),"")</f>
        <v>7.45</v>
      </c>
      <c r="T13" s="41">
        <f>IFERROR(IF(H13="","",VLOOKUP(H13,projectList[],5,0)),"")</f>
        <v>7.8</v>
      </c>
      <c r="U13" s="41">
        <f>IFERROR(IF(I13="","",VLOOKUP(I13,projectList[],5,0)),"")</f>
        <v>8.5</v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>
        <f t="shared" si="0"/>
        <v>4</v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135">
        <v>1054</v>
      </c>
      <c r="G18" s="5">
        <v>2888</v>
      </c>
      <c r="H18" s="5">
        <v>10283</v>
      </c>
      <c r="I18" s="5"/>
      <c r="J18" s="5"/>
      <c r="K18" s="5"/>
      <c r="L18" s="5"/>
      <c r="M18" s="5"/>
      <c r="N18" s="5"/>
      <c r="O18" s="5"/>
      <c r="P18" s="42">
        <f t="shared" si="1"/>
        <v>36</v>
      </c>
      <c r="Q18" s="35"/>
      <c r="R18" s="41">
        <f>IFERROR(IF(F18="","",VLOOKUP(F18,projectList[],5,0)),"")</f>
        <v>12</v>
      </c>
      <c r="S18" s="41">
        <f>IFERROR(IF(G18="","",VLOOKUP(G18,projectList[],5,0)),"")</f>
        <v>14.5</v>
      </c>
      <c r="T18" s="41">
        <f>IFERROR(IF(H18="","",VLOOKUP(H18,projectList[],5,0)),"")</f>
        <v>9.5</v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>
        <f t="shared" si="0"/>
        <v>3</v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>
        <v>1255</v>
      </c>
      <c r="G19" s="5" t="s">
        <v>166</v>
      </c>
      <c r="H19" s="5">
        <v>10288</v>
      </c>
      <c r="I19" s="5" t="s">
        <v>494</v>
      </c>
      <c r="J19" s="5"/>
      <c r="K19" s="5"/>
      <c r="L19" s="5"/>
      <c r="M19" s="5"/>
      <c r="N19" s="5"/>
      <c r="O19" s="5"/>
      <c r="P19" s="42">
        <f t="shared" si="1"/>
        <v>34.450000000000003</v>
      </c>
      <c r="Q19" s="35"/>
      <c r="R19" s="41">
        <f>IFERROR(IF(F19="","",VLOOKUP(F19,projectList[],5,0)),"")</f>
        <v>6.45</v>
      </c>
      <c r="S19" s="41">
        <f>IFERROR(IF(G19="","",VLOOKUP(G19,projectList[],5,0)),"")</f>
        <v>12.5</v>
      </c>
      <c r="T19" s="41">
        <f>IFERROR(IF(H19="","",VLOOKUP(H19,projectList[],5,0)),"")</f>
        <v>10</v>
      </c>
      <c r="U19" s="41">
        <f>IFERROR(IF(I19="","",VLOOKUP(I19,projectList[],5,0)),"")</f>
        <v>5.5</v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>
        <f t="shared" si="0"/>
        <v>4</v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135">
        <v>1255</v>
      </c>
      <c r="G20" s="5" t="s">
        <v>168</v>
      </c>
      <c r="H20" s="5">
        <v>10288</v>
      </c>
      <c r="I20" s="5" t="s">
        <v>494</v>
      </c>
      <c r="J20" s="5"/>
      <c r="K20" s="5"/>
      <c r="L20" s="5"/>
      <c r="M20" s="5"/>
      <c r="N20" s="5"/>
      <c r="O20" s="5"/>
      <c r="P20" s="42">
        <f t="shared" si="1"/>
        <v>34.450000000000003</v>
      </c>
      <c r="Q20" s="35"/>
      <c r="R20" s="41">
        <f>IFERROR(IF(F20="","",VLOOKUP(F20,projectList[],5,0)),"")</f>
        <v>6.45</v>
      </c>
      <c r="S20" s="41">
        <f>IFERROR(IF(G20="","",VLOOKUP(G20,projectList[],5,0)),"")</f>
        <v>12.5</v>
      </c>
      <c r="T20" s="41">
        <f>IFERROR(IF(H20="","",VLOOKUP(H20,projectList[],5,0)),"")</f>
        <v>10</v>
      </c>
      <c r="U20" s="41">
        <f>IFERROR(IF(I20="","",VLOOKUP(I20,projectList[],5,0)),"")</f>
        <v>5.5</v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>
        <f t="shared" si="0"/>
        <v>4</v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135">
        <v>1255</v>
      </c>
      <c r="G21" s="5" t="s">
        <v>168</v>
      </c>
      <c r="H21" s="5">
        <v>10288</v>
      </c>
      <c r="I21" s="5" t="s">
        <v>494</v>
      </c>
      <c r="J21" s="5"/>
      <c r="K21" s="5"/>
      <c r="L21" s="5"/>
      <c r="M21" s="5"/>
      <c r="N21" s="5"/>
      <c r="O21" s="5"/>
      <c r="P21" s="42">
        <f t="shared" si="1"/>
        <v>34.450000000000003</v>
      </c>
      <c r="Q21" s="35"/>
      <c r="R21" s="41">
        <f>IFERROR(IF(F21="","",VLOOKUP(F21,projectList[],5,0)),"")</f>
        <v>6.45</v>
      </c>
      <c r="S21" s="41">
        <f>IFERROR(IF(G21="","",VLOOKUP(G21,projectList[],5,0)),"")</f>
        <v>12.5</v>
      </c>
      <c r="T21" s="41">
        <f>IFERROR(IF(H21="","",VLOOKUP(H21,projectList[],5,0)),"")</f>
        <v>10</v>
      </c>
      <c r="U21" s="41">
        <f>IFERROR(IF(I21="","",VLOOKUP(I21,projectList[],5,0)),"")</f>
        <v>5.5</v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>
        <f t="shared" si="0"/>
        <v>4</v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>
        <v>10131</v>
      </c>
      <c r="G22" s="5" t="s">
        <v>180</v>
      </c>
      <c r="H22" s="5">
        <v>10288</v>
      </c>
      <c r="I22" s="5" t="s">
        <v>494</v>
      </c>
      <c r="J22" s="5"/>
      <c r="K22" s="5"/>
      <c r="L22" s="5"/>
      <c r="M22" s="5"/>
      <c r="N22" s="5"/>
      <c r="O22" s="5"/>
      <c r="P22" s="42">
        <f t="shared" si="1"/>
        <v>34.450000000000003</v>
      </c>
      <c r="Q22" s="35"/>
      <c r="R22" s="41">
        <f>IFERROR(IF(F22="","",VLOOKUP(F22,projectList[],5,0)),"")</f>
        <v>6.45</v>
      </c>
      <c r="S22" s="41">
        <f>IFERROR(IF(G22="","",VLOOKUP(G22,projectList[],5,0)),"")</f>
        <v>12.5</v>
      </c>
      <c r="T22" s="41">
        <f>IFERROR(IF(H22="","",VLOOKUP(H22,projectList[],5,0)),"")</f>
        <v>10</v>
      </c>
      <c r="U22" s="41">
        <f>IFERROR(IF(I22="","",VLOOKUP(I22,projectList[],5,0)),"")</f>
        <v>5.5</v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>
        <f t="shared" si="0"/>
        <v>4</v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>
        <v>1255</v>
      </c>
      <c r="G23" s="5" t="s">
        <v>178</v>
      </c>
      <c r="H23" s="5">
        <v>10288</v>
      </c>
      <c r="I23" s="5" t="s">
        <v>494</v>
      </c>
      <c r="J23" s="5"/>
      <c r="K23" s="5"/>
      <c r="L23" s="5"/>
      <c r="M23" s="5"/>
      <c r="N23" s="5"/>
      <c r="O23" s="5"/>
      <c r="P23" s="42">
        <f t="shared" si="1"/>
        <v>34.450000000000003</v>
      </c>
      <c r="Q23" s="35"/>
      <c r="R23" s="41">
        <f>IFERROR(IF(F23="","",VLOOKUP(F23,projectList[],5,0)),"")</f>
        <v>6.45</v>
      </c>
      <c r="S23" s="41">
        <f>IFERROR(IF(G23="","",VLOOKUP(G23,projectList[],5,0)),"")</f>
        <v>12.5</v>
      </c>
      <c r="T23" s="41">
        <f>IFERROR(IF(H23="","",VLOOKUP(H23,projectList[],5,0)),"")</f>
        <v>10</v>
      </c>
      <c r="U23" s="41">
        <f>IFERROR(IF(I23="","",VLOOKUP(I23,projectList[],5,0)),"")</f>
        <v>5.5</v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>
        <f t="shared" si="0"/>
        <v>4</v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>
        <v>1255</v>
      </c>
      <c r="G24" s="5" t="s">
        <v>178</v>
      </c>
      <c r="H24" s="5">
        <v>10288</v>
      </c>
      <c r="I24" s="5" t="s">
        <v>494</v>
      </c>
      <c r="J24" s="5"/>
      <c r="K24" s="5"/>
      <c r="L24" s="5"/>
      <c r="M24" s="5"/>
      <c r="N24" s="5"/>
      <c r="O24" s="5"/>
      <c r="P24" s="42">
        <f t="shared" si="1"/>
        <v>34.450000000000003</v>
      </c>
      <c r="Q24" s="35"/>
      <c r="R24" s="41">
        <f>IFERROR(IF(F24="","",VLOOKUP(F24,projectList[],5,0)),"")</f>
        <v>6.45</v>
      </c>
      <c r="S24" s="41">
        <f>IFERROR(IF(G24="","",VLOOKUP(G24,projectList[],5,0)),"")</f>
        <v>12.5</v>
      </c>
      <c r="T24" s="41">
        <f>IFERROR(IF(H24="","",VLOOKUP(H24,projectList[],5,0)),"")</f>
        <v>10</v>
      </c>
      <c r="U24" s="41">
        <f>IFERROR(IF(I24="","",VLOOKUP(I24,projectList[],5,0)),"")</f>
        <v>5.5</v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>
        <f t="shared" si="0"/>
        <v>4</v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>
        <v>1255</v>
      </c>
      <c r="G25" s="5" t="s">
        <v>178</v>
      </c>
      <c r="H25" s="5">
        <v>10288</v>
      </c>
      <c r="I25" s="5" t="s">
        <v>494</v>
      </c>
      <c r="J25" s="5"/>
      <c r="K25" s="5"/>
      <c r="L25" s="5"/>
      <c r="M25" s="5"/>
      <c r="N25" s="5"/>
      <c r="O25" s="5"/>
      <c r="P25" s="42">
        <f t="shared" si="1"/>
        <v>34.450000000000003</v>
      </c>
      <c r="Q25" s="35"/>
      <c r="R25" s="41">
        <f>IFERROR(IF(F25="","",VLOOKUP(F25,projectList[],5,0)),"")</f>
        <v>6.45</v>
      </c>
      <c r="S25" s="41">
        <f>IFERROR(IF(G25="","",VLOOKUP(G25,projectList[],5,0)),"")</f>
        <v>12.5</v>
      </c>
      <c r="T25" s="41">
        <f>IFERROR(IF(H25="","",VLOOKUP(H25,projectList[],5,0)),"")</f>
        <v>10</v>
      </c>
      <c r="U25" s="41">
        <f>IFERROR(IF(I25="","",VLOOKUP(I25,projectList[],5,0)),"")</f>
        <v>5.5</v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>
        <f t="shared" si="0"/>
        <v>4</v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>
        <v>1255</v>
      </c>
      <c r="G26" s="5" t="s">
        <v>178</v>
      </c>
      <c r="H26" s="5">
        <v>10288</v>
      </c>
      <c r="I26" s="5" t="s">
        <v>494</v>
      </c>
      <c r="J26" s="5"/>
      <c r="K26" s="5"/>
      <c r="L26" s="5"/>
      <c r="M26" s="5"/>
      <c r="N26" s="5"/>
      <c r="O26" s="5"/>
      <c r="P26" s="42">
        <f t="shared" si="1"/>
        <v>34.450000000000003</v>
      </c>
      <c r="Q26" s="35"/>
      <c r="R26" s="41">
        <f>IFERROR(IF(F26="","",VLOOKUP(F26,projectList[],5,0)),"")</f>
        <v>6.45</v>
      </c>
      <c r="S26" s="41">
        <f>IFERROR(IF(G26="","",VLOOKUP(G26,projectList[],5,0)),"")</f>
        <v>12.5</v>
      </c>
      <c r="T26" s="41">
        <f>IFERROR(IF(H26="","",VLOOKUP(H26,projectList[],5,0)),"")</f>
        <v>10</v>
      </c>
      <c r="U26" s="41">
        <f>IFERROR(IF(I26="","",VLOOKUP(I26,projectList[],5,0)),"")</f>
        <v>5.5</v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>
        <f t="shared" si="0"/>
        <v>4</v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135">
        <v>1255</v>
      </c>
      <c r="G27" s="5" t="s">
        <v>178</v>
      </c>
      <c r="H27" s="5">
        <v>10288</v>
      </c>
      <c r="I27" s="5" t="s">
        <v>494</v>
      </c>
      <c r="J27" s="5"/>
      <c r="K27" s="5"/>
      <c r="L27" s="5"/>
      <c r="M27" s="5"/>
      <c r="N27" s="5"/>
      <c r="O27" s="5"/>
      <c r="P27" s="42">
        <f t="shared" si="1"/>
        <v>34.450000000000003</v>
      </c>
      <c r="Q27" s="35"/>
      <c r="R27" s="41">
        <f>IFERROR(IF(F27="","",VLOOKUP(F27,projectList[],5,0)),"")</f>
        <v>6.45</v>
      </c>
      <c r="S27" s="41">
        <f>IFERROR(IF(G27="","",VLOOKUP(G27,projectList[],5,0)),"")</f>
        <v>12.5</v>
      </c>
      <c r="T27" s="41">
        <f>IFERROR(IF(H27="","",VLOOKUP(H27,projectList[],5,0)),"")</f>
        <v>10</v>
      </c>
      <c r="U27" s="41">
        <f>IFERROR(IF(I27="","",VLOOKUP(I27,projectList[],5,0)),"")</f>
        <v>5.5</v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>
        <f t="shared" si="0"/>
        <v>4</v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>
        <v>1255</v>
      </c>
      <c r="G28" s="5" t="s">
        <v>178</v>
      </c>
      <c r="H28" s="5">
        <v>10288</v>
      </c>
      <c r="I28" s="5" t="s">
        <v>266</v>
      </c>
      <c r="J28" s="5" t="s">
        <v>494</v>
      </c>
      <c r="K28" s="5"/>
      <c r="L28" s="5"/>
      <c r="M28" s="5"/>
      <c r="N28" s="5"/>
      <c r="O28" s="5"/>
      <c r="P28" s="42">
        <f t="shared" si="1"/>
        <v>36.700000000000003</v>
      </c>
      <c r="Q28" s="35"/>
      <c r="R28" s="41">
        <f>IFERROR(IF(F28="","",VLOOKUP(F28,projectList[],5,0)),"")</f>
        <v>6.45</v>
      </c>
      <c r="S28" s="41">
        <f>IFERROR(IF(G28="","",VLOOKUP(G28,projectList[],5,0)),"")</f>
        <v>12.5</v>
      </c>
      <c r="T28" s="41">
        <f>IFERROR(IF(H28="","",VLOOKUP(H28,projectList[],5,0)),"")</f>
        <v>10</v>
      </c>
      <c r="U28" s="41">
        <f>IFERROR(IF(I28="","",VLOOKUP(I28,projectList[],5,0)),"")</f>
        <v>2.25</v>
      </c>
      <c r="V28" s="41">
        <f>IFERROR(IF(J28="","",VLOOKUP(J28,projectList[],5,0)),"")</f>
        <v>5.5</v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>
        <f t="shared" si="0"/>
        <v>5</v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>
        <v>1255</v>
      </c>
      <c r="G29" s="5" t="s">
        <v>178</v>
      </c>
      <c r="H29" s="5">
        <v>10288</v>
      </c>
      <c r="I29" s="5" t="s">
        <v>266</v>
      </c>
      <c r="J29" s="5" t="s">
        <v>494</v>
      </c>
      <c r="K29" s="5"/>
      <c r="L29" s="5"/>
      <c r="M29" s="5"/>
      <c r="N29" s="5"/>
      <c r="O29" s="5"/>
      <c r="P29" s="42">
        <f t="shared" si="1"/>
        <v>36.700000000000003</v>
      </c>
      <c r="Q29" s="35"/>
      <c r="R29" s="41">
        <f>IFERROR(IF(F29="","",VLOOKUP(F29,projectList[],5,0)),"")</f>
        <v>6.45</v>
      </c>
      <c r="S29" s="41">
        <f>IFERROR(IF(G29="","",VLOOKUP(G29,projectList[],5,0)),"")</f>
        <v>12.5</v>
      </c>
      <c r="T29" s="41">
        <f>IFERROR(IF(H29="","",VLOOKUP(H29,projectList[],5,0)),"")</f>
        <v>10</v>
      </c>
      <c r="U29" s="41">
        <f>IFERROR(IF(I29="","",VLOOKUP(I29,projectList[],5,0)),"")</f>
        <v>2.25</v>
      </c>
      <c r="V29" s="41">
        <f>IFERROR(IF(J29="","",VLOOKUP(J29,projectList[],5,0)),"")</f>
        <v>5.5</v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>
        <f t="shared" si="0"/>
        <v>5</v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135" t="s">
        <v>315</v>
      </c>
      <c r="G30" s="5" t="s">
        <v>178</v>
      </c>
      <c r="H30" s="5">
        <v>10288</v>
      </c>
      <c r="I30" s="5" t="s">
        <v>494</v>
      </c>
      <c r="J30" s="5"/>
      <c r="K30" s="5"/>
      <c r="L30" s="5"/>
      <c r="M30" s="5"/>
      <c r="N30" s="5"/>
      <c r="O30" s="5"/>
      <c r="P30" s="42">
        <f t="shared" si="1"/>
        <v>36</v>
      </c>
      <c r="Q30" s="35"/>
      <c r="R30" s="41">
        <f>IFERROR(IF(F30="","",VLOOKUP(F30,projectList[],5,0)),"")</f>
        <v>8</v>
      </c>
      <c r="S30" s="41">
        <f>IFERROR(IF(G30="","",VLOOKUP(G30,projectList[],5,0)),"")</f>
        <v>12.5</v>
      </c>
      <c r="T30" s="41">
        <f>IFERROR(IF(H30="","",VLOOKUP(H30,projectList[],5,0)),"")</f>
        <v>10</v>
      </c>
      <c r="U30" s="41">
        <f>IFERROR(IF(I30="","",VLOOKUP(I30,projectList[],5,0)),"")</f>
        <v>5.5</v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>
        <f t="shared" si="0"/>
        <v>4</v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>
        <v>10131</v>
      </c>
      <c r="G31" s="5" t="s">
        <v>180</v>
      </c>
      <c r="H31" s="5">
        <v>10288</v>
      </c>
      <c r="I31" s="5" t="s">
        <v>494</v>
      </c>
      <c r="J31" s="5"/>
      <c r="K31" s="5"/>
      <c r="L31" s="5"/>
      <c r="M31" s="5"/>
      <c r="N31" s="5"/>
      <c r="O31" s="5"/>
      <c r="P31" s="42">
        <f t="shared" si="1"/>
        <v>34.450000000000003</v>
      </c>
      <c r="Q31" s="35"/>
      <c r="R31" s="41">
        <f>IFERROR(IF(F31="","",VLOOKUP(F31,projectList[],5,0)),"")</f>
        <v>6.45</v>
      </c>
      <c r="S31" s="41">
        <f>IFERROR(IF(G31="","",VLOOKUP(G31,projectList[],5,0)),"")</f>
        <v>12.5</v>
      </c>
      <c r="T31" s="41">
        <f>IFERROR(IF(H31="","",VLOOKUP(H31,projectList[],5,0)),"")</f>
        <v>10</v>
      </c>
      <c r="U31" s="41">
        <f>IFERROR(IF(I31="","",VLOOKUP(I31,projectList[],5,0)),"")</f>
        <v>5.5</v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>
        <f t="shared" si="0"/>
        <v>4</v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 t="s">
        <v>173</v>
      </c>
      <c r="G34" s="5">
        <v>10462</v>
      </c>
      <c r="H34" s="5">
        <v>6764</v>
      </c>
      <c r="I34" s="5"/>
      <c r="J34" s="5"/>
      <c r="K34" s="5"/>
      <c r="L34" s="5"/>
      <c r="M34" s="5"/>
      <c r="N34" s="5"/>
      <c r="O34" s="5"/>
      <c r="P34" s="42">
        <f t="shared" si="1"/>
        <v>36</v>
      </c>
      <c r="Q34" s="35"/>
      <c r="R34" s="41">
        <f>IFERROR(IF(F34="","",VLOOKUP(F34,projectList[],5,0)),"")</f>
        <v>12.5</v>
      </c>
      <c r="S34" s="41">
        <f>IFERROR(IF(G34="","",VLOOKUP(G34,projectList[],5,0)),"")</f>
        <v>17</v>
      </c>
      <c r="T34" s="41">
        <f>IFERROR(IF(H34="","",VLOOKUP(H34,projectList[],5,0)),"")</f>
        <v>6.5</v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>
        <f t="shared" si="0"/>
        <v>3</v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 t="s">
        <v>173</v>
      </c>
      <c r="G35" s="5">
        <v>10462</v>
      </c>
      <c r="H35" s="5">
        <v>6764</v>
      </c>
      <c r="I35" s="5"/>
      <c r="J35" s="5"/>
      <c r="K35" s="5"/>
      <c r="L35" s="5"/>
      <c r="M35" s="5"/>
      <c r="N35" s="5"/>
      <c r="O35" s="5"/>
      <c r="P35" s="42">
        <f t="shared" si="1"/>
        <v>36</v>
      </c>
      <c r="Q35" s="35"/>
      <c r="R35" s="41">
        <f>IFERROR(IF(F35="","",VLOOKUP(F35,projectList[],5,0)),"")</f>
        <v>12.5</v>
      </c>
      <c r="S35" s="41">
        <f>IFERROR(IF(G35="","",VLOOKUP(G35,projectList[],5,0)),"")</f>
        <v>17</v>
      </c>
      <c r="T35" s="41">
        <f>IFERROR(IF(H35="","",VLOOKUP(H35,projectList[],5,0)),"")</f>
        <v>6.5</v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>
        <f t="shared" si="0"/>
        <v>3</v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 t="s">
        <v>173</v>
      </c>
      <c r="G36" s="5">
        <v>10462</v>
      </c>
      <c r="H36" s="5">
        <v>6764</v>
      </c>
      <c r="I36" s="5"/>
      <c r="J36" s="5"/>
      <c r="K36" s="5"/>
      <c r="L36" s="5"/>
      <c r="M36" s="5"/>
      <c r="N36" s="5"/>
      <c r="O36" s="5"/>
      <c r="P36" s="42">
        <f t="shared" si="1"/>
        <v>36</v>
      </c>
      <c r="Q36" s="35"/>
      <c r="R36" s="41">
        <f>IFERROR(IF(F36="","",VLOOKUP(F36,projectList[],5,0)),"")</f>
        <v>12.5</v>
      </c>
      <c r="S36" s="41">
        <f>IFERROR(IF(G36="","",VLOOKUP(G36,projectList[],5,0)),"")</f>
        <v>17</v>
      </c>
      <c r="T36" s="41">
        <f>IFERROR(IF(H36="","",VLOOKUP(H36,projectList[],5,0)),"")</f>
        <v>6.5</v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>
        <f t="shared" si="0"/>
        <v>3</v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 t="s">
        <v>173</v>
      </c>
      <c r="G37" s="5">
        <v>10462</v>
      </c>
      <c r="H37" s="5">
        <v>6764</v>
      </c>
      <c r="I37" s="5"/>
      <c r="J37" s="5"/>
      <c r="K37" s="5"/>
      <c r="L37" s="5"/>
      <c r="M37" s="5"/>
      <c r="N37" s="5"/>
      <c r="O37" s="5"/>
      <c r="P37" s="42">
        <f t="shared" si="1"/>
        <v>36</v>
      </c>
      <c r="Q37" s="35"/>
      <c r="R37" s="41">
        <f>IFERROR(IF(F37="","",VLOOKUP(F37,projectList[],5,0)),"")</f>
        <v>12.5</v>
      </c>
      <c r="S37" s="41">
        <f>IFERROR(IF(G37="","",VLOOKUP(G37,projectList[],5,0)),"")</f>
        <v>17</v>
      </c>
      <c r="T37" s="41">
        <f>IFERROR(IF(H37="","",VLOOKUP(H37,projectList[],5,0)),"")</f>
        <v>6.5</v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>
        <f t="shared" si="0"/>
        <v>3</v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 t="s">
        <v>173</v>
      </c>
      <c r="G38" s="5">
        <v>10462</v>
      </c>
      <c r="H38" s="5">
        <v>6764</v>
      </c>
      <c r="I38" s="5"/>
      <c r="J38" s="5"/>
      <c r="K38" s="5"/>
      <c r="L38" s="5"/>
      <c r="M38" s="5"/>
      <c r="N38" s="5"/>
      <c r="O38" s="5"/>
      <c r="P38" s="42">
        <f t="shared" si="1"/>
        <v>36</v>
      </c>
      <c r="Q38" s="35"/>
      <c r="R38" s="41">
        <f>IFERROR(IF(F38="","",VLOOKUP(F38,projectList[],5,0)),"")</f>
        <v>12.5</v>
      </c>
      <c r="S38" s="41">
        <f>IFERROR(IF(G38="","",VLOOKUP(G38,projectList[],5,0)),"")</f>
        <v>17</v>
      </c>
      <c r="T38" s="41">
        <f>IFERROR(IF(H38="","",VLOOKUP(H38,projectList[],5,0)),"")</f>
        <v>6.5</v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>
        <f t="shared" si="0"/>
        <v>3</v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 t="s">
        <v>173</v>
      </c>
      <c r="G39" s="5">
        <v>10346</v>
      </c>
      <c r="H39" s="5">
        <v>10462</v>
      </c>
      <c r="I39" s="5">
        <v>6764</v>
      </c>
      <c r="J39" s="5"/>
      <c r="K39" s="5"/>
      <c r="L39" s="5"/>
      <c r="M39" s="5"/>
      <c r="N39" s="5"/>
      <c r="O39" s="5"/>
      <c r="P39" s="42">
        <f t="shared" si="1"/>
        <v>41.75</v>
      </c>
      <c r="Q39" s="35"/>
      <c r="R39" s="41">
        <f>IFERROR(IF(F39="","",VLOOKUP(F39,projectList[],5,0)),"")</f>
        <v>12.5</v>
      </c>
      <c r="S39" s="41">
        <f>IFERROR(IF(G39="","",VLOOKUP(G39,projectList[],5,0)),"")</f>
        <v>5.75</v>
      </c>
      <c r="T39" s="41">
        <f>IFERROR(IF(H39="","",VLOOKUP(H39,projectList[],5,0)),"")</f>
        <v>17</v>
      </c>
      <c r="U39" s="41">
        <f>IFERROR(IF(I39="","",VLOOKUP(I39,projectList[],5,0)),"")</f>
        <v>6.5</v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>
        <f t="shared" si="0"/>
        <v>4</v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 t="s">
        <v>173</v>
      </c>
      <c r="G40" s="5">
        <v>10289</v>
      </c>
      <c r="H40" s="5">
        <v>10346</v>
      </c>
      <c r="I40" s="5" t="s">
        <v>352</v>
      </c>
      <c r="J40" s="5"/>
      <c r="K40" s="5"/>
      <c r="L40" s="5"/>
      <c r="M40" s="5"/>
      <c r="N40" s="5"/>
      <c r="O40" s="5"/>
      <c r="P40" s="42">
        <f t="shared" si="1"/>
        <v>34.200000000000003</v>
      </c>
      <c r="Q40" s="35"/>
      <c r="R40" s="41">
        <f>IFERROR(IF(F40="","",VLOOKUP(F40,projectList[],5,0)),"")</f>
        <v>12.5</v>
      </c>
      <c r="S40" s="41">
        <f>IFERROR(IF(G40="","",VLOOKUP(G40,projectList[],5,0)),"")</f>
        <v>7.45</v>
      </c>
      <c r="T40" s="41">
        <f>IFERROR(IF(H40="","",VLOOKUP(H40,projectList[],5,0)),"")</f>
        <v>5.75</v>
      </c>
      <c r="U40" s="41">
        <f>IFERROR(IF(I40="","",VLOOKUP(I40,projectList[],5,0)),"")</f>
        <v>8.5</v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>
        <f t="shared" si="0"/>
        <v>4</v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 t="s">
        <v>173</v>
      </c>
      <c r="G41" s="5">
        <v>10289</v>
      </c>
      <c r="H41" s="5">
        <v>10346</v>
      </c>
      <c r="I41" s="5" t="s">
        <v>352</v>
      </c>
      <c r="J41" s="5"/>
      <c r="K41" s="5"/>
      <c r="L41" s="5"/>
      <c r="M41" s="5"/>
      <c r="N41" s="5"/>
      <c r="O41" s="5"/>
      <c r="P41" s="42">
        <f t="shared" si="1"/>
        <v>34.200000000000003</v>
      </c>
      <c r="Q41" s="35"/>
      <c r="R41" s="41">
        <f>IFERROR(IF(F41="","",VLOOKUP(F41,projectList[],5,0)),"")</f>
        <v>12.5</v>
      </c>
      <c r="S41" s="41">
        <f>IFERROR(IF(G41="","",VLOOKUP(G41,projectList[],5,0)),"")</f>
        <v>7.45</v>
      </c>
      <c r="T41" s="41">
        <f>IFERROR(IF(H41="","",VLOOKUP(H41,projectList[],5,0)),"")</f>
        <v>5.75</v>
      </c>
      <c r="U41" s="41">
        <f>IFERROR(IF(I41="","",VLOOKUP(I41,projectList[],5,0)),"")</f>
        <v>8.5</v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>
        <f t="shared" si="0"/>
        <v>4</v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 t="s">
        <v>181</v>
      </c>
      <c r="G42" s="5">
        <v>10289</v>
      </c>
      <c r="H42" s="5">
        <v>1034</v>
      </c>
      <c r="I42" s="5" t="s">
        <v>352</v>
      </c>
      <c r="J42" s="5"/>
      <c r="K42" s="5"/>
      <c r="L42" s="5"/>
      <c r="M42" s="5"/>
      <c r="N42" s="5"/>
      <c r="O42" s="5"/>
      <c r="P42" s="42">
        <f t="shared" si="1"/>
        <v>33.17</v>
      </c>
      <c r="Q42" s="35"/>
      <c r="R42" s="41">
        <f>IFERROR(IF(F42="","",VLOOKUP(F42,projectList[],5,0)),"")</f>
        <v>9.42</v>
      </c>
      <c r="S42" s="41">
        <f>IFERROR(IF(G42="","",VLOOKUP(G42,projectList[],5,0)),"")</f>
        <v>7.45</v>
      </c>
      <c r="T42" s="41">
        <f>IFERROR(IF(H42="","",VLOOKUP(H42,projectList[],5,0)),"")</f>
        <v>7.8</v>
      </c>
      <c r="U42" s="41">
        <f>IFERROR(IF(I42="","",VLOOKUP(I42,projectList[],5,0)),"")</f>
        <v>8.5</v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>
        <f>IF(F42="","",IF(OR(F42="DOWN","VACA","OFF","PARK"),"",COUNTA(F42:O42)))</f>
        <v>4</v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 t="s">
        <v>181</v>
      </c>
      <c r="G43" s="5">
        <v>10289</v>
      </c>
      <c r="H43" s="5">
        <v>1034</v>
      </c>
      <c r="I43" s="5" t="s">
        <v>352</v>
      </c>
      <c r="J43" s="5"/>
      <c r="K43" s="5"/>
      <c r="L43" s="5"/>
      <c r="M43" s="5"/>
      <c r="N43" s="5"/>
      <c r="O43" s="5"/>
      <c r="P43" s="42">
        <f t="shared" si="1"/>
        <v>33.17</v>
      </c>
      <c r="Q43" s="35"/>
      <c r="R43" s="41">
        <f>IFERROR(IF(F43="","",VLOOKUP(F43,projectList[],5,0)),"")</f>
        <v>9.42</v>
      </c>
      <c r="S43" s="41">
        <f>IFERROR(IF(G43="","",VLOOKUP(G43,projectList[],5,0)),"")</f>
        <v>7.45</v>
      </c>
      <c r="T43" s="41">
        <f>IFERROR(IF(H43="","",VLOOKUP(H43,projectList[],5,0)),"")</f>
        <v>7.8</v>
      </c>
      <c r="U43" s="41">
        <f>IFERROR(IF(I43="","",VLOOKUP(I43,projectList[],5,0)),"")</f>
        <v>8.5</v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>
        <f t="shared" si="0"/>
        <v>4</v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 t="s">
        <v>183</v>
      </c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>
        <f>IFERROR(IF(F44="","",VLOOKUP(F44,projectList[],5,0)),"")</f>
        <v>0</v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 t="s">
        <v>181</v>
      </c>
      <c r="G45" s="5">
        <v>10284</v>
      </c>
      <c r="H45" s="5">
        <v>1046</v>
      </c>
      <c r="I45" s="5" t="s">
        <v>352</v>
      </c>
      <c r="J45" s="5"/>
      <c r="K45" s="5"/>
      <c r="L45" s="5"/>
      <c r="M45" s="5"/>
      <c r="N45" s="5"/>
      <c r="O45" s="5"/>
      <c r="P45" s="42">
        <f t="shared" si="1"/>
        <v>36.42</v>
      </c>
      <c r="Q45" s="35"/>
      <c r="R45" s="41">
        <f>IFERROR(IF(F45="","",VLOOKUP(F45,projectList[],5,0)),"")</f>
        <v>9.42</v>
      </c>
      <c r="S45" s="41">
        <f>IFERROR(IF(G45="","",VLOOKUP(G45,projectList[],5,0)),"")</f>
        <v>10</v>
      </c>
      <c r="T45" s="41">
        <f>IFERROR(IF(H45="","",VLOOKUP(H45,projectList[],5,0)),"")</f>
        <v>8.5</v>
      </c>
      <c r="U45" s="41">
        <f>IFERROR(IF(I45="","",VLOOKUP(I45,projectList[],5,0)),"")</f>
        <v>8.5</v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>
        <f t="shared" si="0"/>
        <v>4</v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 t="s">
        <v>315</v>
      </c>
      <c r="G46" s="5" t="s">
        <v>190</v>
      </c>
      <c r="H46" s="5">
        <v>10283</v>
      </c>
      <c r="I46" s="5">
        <v>10466</v>
      </c>
      <c r="J46" s="5"/>
      <c r="K46" s="5"/>
      <c r="L46" s="5"/>
      <c r="M46" s="5"/>
      <c r="N46" s="5"/>
      <c r="O46" s="5"/>
      <c r="P46" s="42">
        <f t="shared" si="1"/>
        <v>34.65</v>
      </c>
      <c r="Q46" s="35"/>
      <c r="R46" s="41">
        <f>IFERROR(IF(F46="","",VLOOKUP(F46,projectList[],5,0)),"")</f>
        <v>8</v>
      </c>
      <c r="S46" s="41">
        <f>IFERROR(IF(G46="","",VLOOKUP(G46,projectList[],5,0)),"")</f>
        <v>8.65</v>
      </c>
      <c r="T46" s="41">
        <f>IFERROR(IF(H46="","",VLOOKUP(H46,projectList[],5,0)),"")</f>
        <v>9.5</v>
      </c>
      <c r="U46" s="41">
        <f>IFERROR(IF(I46="","",VLOOKUP(I46,projectList[],5,0)),"")</f>
        <v>8.5</v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>
        <f t="shared" si="0"/>
        <v>4</v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 t="s">
        <v>315</v>
      </c>
      <c r="G47" s="5" t="s">
        <v>190</v>
      </c>
      <c r="H47" s="5">
        <v>10283</v>
      </c>
      <c r="I47" s="5">
        <v>10466</v>
      </c>
      <c r="J47" s="5"/>
      <c r="K47" s="5"/>
      <c r="L47" s="5"/>
      <c r="M47" s="5"/>
      <c r="N47" s="5"/>
      <c r="O47" s="5"/>
      <c r="P47" s="42">
        <f t="shared" si="1"/>
        <v>34.65</v>
      </c>
      <c r="Q47" s="35"/>
      <c r="R47" s="41">
        <f>IFERROR(IF(F47="","",VLOOKUP(F47,projectList[],5,0)),"")</f>
        <v>8</v>
      </c>
      <c r="S47" s="41">
        <f>IFERROR(IF(G47="","",VLOOKUP(G47,projectList[],5,0)),"")</f>
        <v>8.65</v>
      </c>
      <c r="T47" s="41">
        <f>IFERROR(IF(H47="","",VLOOKUP(H47,projectList[],5,0)),"")</f>
        <v>9.5</v>
      </c>
      <c r="U47" s="41">
        <f>IFERROR(IF(I47="","",VLOOKUP(I47,projectList[],5,0)),"")</f>
        <v>8.5</v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>
        <f t="shared" si="0"/>
        <v>4</v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>
        <v>1046</v>
      </c>
      <c r="G48" s="5" t="s">
        <v>261</v>
      </c>
      <c r="H48" s="5">
        <v>10466</v>
      </c>
      <c r="I48" s="5" t="s">
        <v>315</v>
      </c>
      <c r="J48" s="5"/>
      <c r="K48" s="5"/>
      <c r="L48" s="5"/>
      <c r="M48" s="5"/>
      <c r="N48" s="5"/>
      <c r="O48" s="5"/>
      <c r="P48" s="42">
        <f t="shared" si="1"/>
        <v>35.5</v>
      </c>
      <c r="Q48" s="35"/>
      <c r="R48" s="41">
        <f>IFERROR(IF(F48="","",VLOOKUP(F48,projectList[],5,0)),"")</f>
        <v>8.5</v>
      </c>
      <c r="S48" s="41">
        <f>IFERROR(IF(G48="","",VLOOKUP(G48,projectList[],5,0)),"")</f>
        <v>10.5</v>
      </c>
      <c r="T48" s="41">
        <f>IFERROR(IF(H48="","",VLOOKUP(H48,projectList[],5,0)),"")</f>
        <v>8.5</v>
      </c>
      <c r="U48" s="41">
        <f>IFERROR(IF(I48="","",VLOOKUP(I48,projectList[],5,0)),"")</f>
        <v>8</v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>
        <f t="shared" si="0"/>
        <v>4</v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>
        <v>1046</v>
      </c>
      <c r="G49" s="5">
        <v>1197</v>
      </c>
      <c r="H49" s="5" t="s">
        <v>315</v>
      </c>
      <c r="I49" s="5">
        <v>10231</v>
      </c>
      <c r="J49" s="5"/>
      <c r="K49" s="5"/>
      <c r="L49" s="5"/>
      <c r="M49" s="5"/>
      <c r="N49" s="5"/>
      <c r="O49" s="5"/>
      <c r="P49" s="42">
        <f t="shared" si="1"/>
        <v>35.799999999999997</v>
      </c>
      <c r="Q49" s="35"/>
      <c r="R49" s="41">
        <f>IFERROR(IF(F49="","",VLOOKUP(F49,projectList[],5,0)),"")</f>
        <v>8.5</v>
      </c>
      <c r="S49" s="41">
        <f>IFERROR(IF(G49="","",VLOOKUP(G49,projectList[],5,0)),"")</f>
        <v>11.5</v>
      </c>
      <c r="T49" s="41">
        <f>IFERROR(IF(H49="","",VLOOKUP(H49,projectList[],5,0)),"")</f>
        <v>8</v>
      </c>
      <c r="U49" s="41">
        <f>IFERROR(IF(I49="","",VLOOKUP(I49,projectList[],5,0)),"")</f>
        <v>7.8</v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>
        <f t="shared" si="0"/>
        <v>4</v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>
        <v>1046</v>
      </c>
      <c r="G50" s="5">
        <v>1197</v>
      </c>
      <c r="H50" s="5" t="s">
        <v>315</v>
      </c>
      <c r="I50" s="5">
        <v>1185</v>
      </c>
      <c r="J50" s="5"/>
      <c r="K50" s="5"/>
      <c r="L50" s="5"/>
      <c r="M50" s="5"/>
      <c r="N50" s="5"/>
      <c r="O50" s="5"/>
      <c r="P50" s="42">
        <f t="shared" si="1"/>
        <v>36.5</v>
      </c>
      <c r="Q50" s="35"/>
      <c r="R50" s="41">
        <f>IFERROR(IF(F50="","",VLOOKUP(F50,projectList[],5,0)),"")</f>
        <v>8.5</v>
      </c>
      <c r="S50" s="41">
        <f>IFERROR(IF(G50="","",VLOOKUP(G50,projectList[],5,0)),"")</f>
        <v>11.5</v>
      </c>
      <c r="T50" s="41">
        <f>IFERROR(IF(H50="","",VLOOKUP(H50,projectList[],5,0)),"")</f>
        <v>8</v>
      </c>
      <c r="U50" s="41">
        <f>IFERROR(IF(I50="","",VLOOKUP(I50,projectList[],5,0)),"")</f>
        <v>8.5</v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>
        <f t="shared" si="0"/>
        <v>4</v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 t="s">
        <v>24</v>
      </c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>
        <f>IFERROR(IF(F51="","",VLOOKUP(F51,projectList[],5,0)),"")</f>
        <v>0</v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>
        <f t="shared" si="0"/>
        <v>1</v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 t="s">
        <v>24</v>
      </c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>
        <f>IFERROR(IF(F52="","",VLOOKUP(F52,projectList[],5,0)),"")</f>
        <v>0</v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>
        <f t="shared" si="0"/>
        <v>1</v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 t="s">
        <v>24</v>
      </c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>
        <f>IFERROR(IF(F53="","",VLOOKUP(F53,projectList[],5,0)),"")</f>
        <v>0</v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>
        <f t="shared" si="0"/>
        <v>1</v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 t="s">
        <v>183</v>
      </c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>
        <f>IFERROR(IF(F54="","",VLOOKUP(F54,projectList[],5,0)),"")</f>
        <v>0</v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 t="s">
        <v>24</v>
      </c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>
        <f>IFERROR(IF(F55="","",VLOOKUP(F55,projectList[],5,0)),"")</f>
        <v>0</v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>
        <f t="shared" si="0"/>
        <v>1</v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 t="s">
        <v>24</v>
      </c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>
        <f>IFERROR(IF(F56="","",VLOOKUP(F56,projectList[],5,0)),"")</f>
        <v>0</v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>
        <f t="shared" si="0"/>
        <v>1</v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>
        <v>1046</v>
      </c>
      <c r="G57" s="5" t="s">
        <v>352</v>
      </c>
      <c r="H57" s="5">
        <v>1046</v>
      </c>
      <c r="I57" s="5" t="s">
        <v>494</v>
      </c>
      <c r="J57" s="5" t="s">
        <v>494</v>
      </c>
      <c r="K57" s="5"/>
      <c r="L57" s="5"/>
      <c r="M57" s="5"/>
      <c r="N57" s="5"/>
      <c r="O57" s="5"/>
      <c r="P57" s="42">
        <f t="shared" si="1"/>
        <v>36.5</v>
      </c>
      <c r="Q57" s="35"/>
      <c r="R57" s="41">
        <f>IFERROR(IF(F57="","",VLOOKUP(F57,projectList[],5,0)),"")</f>
        <v>8.5</v>
      </c>
      <c r="S57" s="41">
        <f>IFERROR(IF(G57="","",VLOOKUP(G57,projectList[],5,0)),"")</f>
        <v>8.5</v>
      </c>
      <c r="T57" s="41">
        <f>IFERROR(IF(H57="","",VLOOKUP(H57,projectList[],5,0)),"")</f>
        <v>8.5</v>
      </c>
      <c r="U57" s="41">
        <f>IFERROR(IF(I57="","",VLOOKUP(I57,projectList[],5,0)),"")</f>
        <v>5.5</v>
      </c>
      <c r="V57" s="41">
        <f>IFERROR(IF(J57="","",VLOOKUP(J57,projectList[],5,0)),"")</f>
        <v>5.5</v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>
        <f t="shared" si="0"/>
        <v>5</v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>
        <v>1046</v>
      </c>
      <c r="G58" s="5">
        <v>1046</v>
      </c>
      <c r="H58" s="5" t="s">
        <v>352</v>
      </c>
      <c r="I58" s="5">
        <v>10466</v>
      </c>
      <c r="J58" s="5"/>
      <c r="K58" s="5"/>
      <c r="L58" s="5"/>
      <c r="M58" s="5"/>
      <c r="N58" s="5"/>
      <c r="O58" s="5"/>
      <c r="P58" s="42">
        <f t="shared" si="1"/>
        <v>34</v>
      </c>
      <c r="Q58" s="35"/>
      <c r="R58" s="41">
        <f>IFERROR(IF(F58="","",VLOOKUP(F58,projectList[],5,0)),"")</f>
        <v>8.5</v>
      </c>
      <c r="S58" s="41">
        <f>IFERROR(IF(G58="","",VLOOKUP(G58,projectList[],5,0)),"")</f>
        <v>8.5</v>
      </c>
      <c r="T58" s="41">
        <f>IFERROR(IF(H58="","",VLOOKUP(H58,projectList[],5,0)),"")</f>
        <v>8.5</v>
      </c>
      <c r="U58" s="41">
        <f>IFERROR(IF(I58="","",VLOOKUP(I58,projectList[],5,0)),"")</f>
        <v>8.5</v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>
        <f t="shared" si="0"/>
        <v>4</v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135">
        <v>10466</v>
      </c>
      <c r="G59" s="5">
        <v>10364</v>
      </c>
      <c r="H59" s="5">
        <v>1046</v>
      </c>
      <c r="I59" s="5" t="s">
        <v>352</v>
      </c>
      <c r="J59" s="5"/>
      <c r="K59" s="5"/>
      <c r="L59" s="5"/>
      <c r="M59" s="5"/>
      <c r="N59" s="5"/>
      <c r="O59" s="5"/>
      <c r="P59" s="42">
        <f t="shared" si="1"/>
        <v>37.5</v>
      </c>
      <c r="Q59" s="35"/>
      <c r="R59" s="41">
        <f>IFERROR(IF(F59="","",VLOOKUP(F59,projectList[],5,0)),"")</f>
        <v>8.5</v>
      </c>
      <c r="S59" s="41">
        <f>IFERROR(IF(G59="","",VLOOKUP(G59,projectList[],5,0)),"")</f>
        <v>12</v>
      </c>
      <c r="T59" s="41">
        <f>IFERROR(IF(H59="","",VLOOKUP(H59,projectList[],5,0)),"")</f>
        <v>8.5</v>
      </c>
      <c r="U59" s="41">
        <f>IFERROR(IF(I59="","",VLOOKUP(I59,projectList[],5,0)),"")</f>
        <v>8.5</v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>
        <f t="shared" si="0"/>
        <v>4</v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>
        <v>1185</v>
      </c>
      <c r="G60" s="5">
        <v>1034</v>
      </c>
      <c r="H60" s="5">
        <v>1046</v>
      </c>
      <c r="I60" s="5">
        <v>10466</v>
      </c>
      <c r="J60" s="5"/>
      <c r="K60" s="5"/>
      <c r="L60" s="5"/>
      <c r="M60" s="5"/>
      <c r="N60" s="5"/>
      <c r="O60" s="5"/>
      <c r="P60" s="42">
        <f t="shared" si="1"/>
        <v>33.299999999999997</v>
      </c>
      <c r="Q60" s="35"/>
      <c r="R60" s="41">
        <f>IFERROR(IF(F60="","",VLOOKUP(F60,projectList[],5,0)),"")</f>
        <v>8.5</v>
      </c>
      <c r="S60" s="41">
        <f>IFERROR(IF(G60="","",VLOOKUP(G60,projectList[],5,0)),"")</f>
        <v>7.8</v>
      </c>
      <c r="T60" s="41">
        <f>IFERROR(IF(H60="","",VLOOKUP(H60,projectList[],5,0)),"")</f>
        <v>8.5</v>
      </c>
      <c r="U60" s="41">
        <f>IFERROR(IF(I60="","",VLOOKUP(I60,projectList[],5,0)),"")</f>
        <v>8.5</v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>
        <f t="shared" si="0"/>
        <v>4</v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 t="s">
        <v>181</v>
      </c>
      <c r="G61" s="5">
        <v>10289</v>
      </c>
      <c r="H61" s="5">
        <v>10288</v>
      </c>
      <c r="I61" s="5" t="s">
        <v>266</v>
      </c>
      <c r="J61" s="5" t="s">
        <v>266</v>
      </c>
      <c r="K61" s="5"/>
      <c r="L61" s="5"/>
      <c r="M61" s="5"/>
      <c r="N61" s="5"/>
      <c r="O61" s="5"/>
      <c r="P61" s="42">
        <f t="shared" si="1"/>
        <v>31.37</v>
      </c>
      <c r="Q61" s="35"/>
      <c r="R61" s="41">
        <f>IFERROR(IF(F61="","",VLOOKUP(F61,projectList[],5,0)),"")</f>
        <v>9.42</v>
      </c>
      <c r="S61" s="41">
        <f>IFERROR(IF(G61="","",VLOOKUP(G61,projectList[],5,0)),"")</f>
        <v>7.45</v>
      </c>
      <c r="T61" s="41">
        <f>IFERROR(IF(H61="","",VLOOKUP(H61,projectList[],5,0)),"")</f>
        <v>10</v>
      </c>
      <c r="U61" s="41">
        <f>IFERROR(IF(I61="","",VLOOKUP(I61,projectList[],5,0)),"")</f>
        <v>2.25</v>
      </c>
      <c r="V61" s="41">
        <f>IFERROR(IF(J61="","",VLOOKUP(J61,projectList[],5,0)),"")</f>
        <v>2.25</v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>
        <f t="shared" si="0"/>
        <v>5</v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 t="s">
        <v>181</v>
      </c>
      <c r="G62" s="5">
        <v>10289</v>
      </c>
      <c r="H62" s="5">
        <v>10288</v>
      </c>
      <c r="I62" s="5" t="s">
        <v>266</v>
      </c>
      <c r="J62" s="5" t="s">
        <v>266</v>
      </c>
      <c r="K62" s="5"/>
      <c r="L62" s="5"/>
      <c r="M62" s="5"/>
      <c r="N62" s="5"/>
      <c r="O62" s="5"/>
      <c r="P62" s="42">
        <f t="shared" si="1"/>
        <v>31.37</v>
      </c>
      <c r="Q62" s="35"/>
      <c r="R62" s="41">
        <f>IFERROR(IF(F62="","",VLOOKUP(F62,projectList[],5,0)),"")</f>
        <v>9.42</v>
      </c>
      <c r="S62" s="41">
        <f>IFERROR(IF(G62="","",VLOOKUP(G62,projectList[],5,0)),"")</f>
        <v>7.45</v>
      </c>
      <c r="T62" s="41">
        <f>IFERROR(IF(H62="","",VLOOKUP(H62,projectList[],5,0)),"")</f>
        <v>10</v>
      </c>
      <c r="U62" s="41">
        <f>IFERROR(IF(I62="","",VLOOKUP(I62,projectList[],5,0)),"")</f>
        <v>2.25</v>
      </c>
      <c r="V62" s="41">
        <f>IFERROR(IF(J62="","",VLOOKUP(J62,projectList[],5,0)),"")</f>
        <v>2.25</v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>
        <f t="shared" si="0"/>
        <v>5</v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135" t="s">
        <v>181</v>
      </c>
      <c r="G63" s="5">
        <v>10289</v>
      </c>
      <c r="H63" s="5">
        <v>10288</v>
      </c>
      <c r="I63" s="5" t="s">
        <v>266</v>
      </c>
      <c r="J63" s="5" t="s">
        <v>266</v>
      </c>
      <c r="K63" s="5"/>
      <c r="L63" s="5"/>
      <c r="M63" s="5"/>
      <c r="N63" s="5"/>
      <c r="O63" s="5"/>
      <c r="P63" s="42">
        <f t="shared" si="1"/>
        <v>31.37</v>
      </c>
      <c r="Q63" s="35"/>
      <c r="R63" s="41">
        <f>IFERROR(IF(F63="","",VLOOKUP(F63,projectList[],5,0)),"")</f>
        <v>9.42</v>
      </c>
      <c r="S63" s="41">
        <f>IFERROR(IF(G63="","",VLOOKUP(G63,projectList[],5,0)),"")</f>
        <v>7.45</v>
      </c>
      <c r="T63" s="41">
        <f>IFERROR(IF(H63="","",VLOOKUP(H63,projectList[],5,0)),"")</f>
        <v>10</v>
      </c>
      <c r="U63" s="41">
        <f>IFERROR(IF(I63="","",VLOOKUP(I63,projectList[],5,0)),"")</f>
        <v>2.25</v>
      </c>
      <c r="V63" s="41">
        <f>IFERROR(IF(J63="","",VLOOKUP(J63,projectList[],5,0)),"")</f>
        <v>2.25</v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>
        <f t="shared" si="0"/>
        <v>5</v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 t="s">
        <v>183</v>
      </c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>
        <f>IFERROR(IF(F64="","",VLOOKUP(F64,projectList[],5,0)),"")</f>
        <v>0</v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 t="s">
        <v>181</v>
      </c>
      <c r="G65" s="5">
        <v>10289</v>
      </c>
      <c r="H65" s="5">
        <v>10288</v>
      </c>
      <c r="I65" s="5" t="s">
        <v>266</v>
      </c>
      <c r="J65" s="5" t="s">
        <v>266</v>
      </c>
      <c r="K65" s="5"/>
      <c r="L65" s="5"/>
      <c r="M65" s="5"/>
      <c r="N65" s="5"/>
      <c r="O65" s="5"/>
      <c r="P65" s="42">
        <f t="shared" si="1"/>
        <v>31.37</v>
      </c>
      <c r="Q65" s="35"/>
      <c r="R65" s="41">
        <f>IFERROR(IF(F65="","",VLOOKUP(F65,projectList[],5,0)),"")</f>
        <v>9.42</v>
      </c>
      <c r="S65" s="41">
        <f>IFERROR(IF(G65="","",VLOOKUP(G65,projectList[],5,0)),"")</f>
        <v>7.45</v>
      </c>
      <c r="T65" s="41">
        <f>IFERROR(IF(H65="","",VLOOKUP(H65,projectList[],5,0)),"")</f>
        <v>10</v>
      </c>
      <c r="U65" s="41">
        <f>IFERROR(IF(I65="","",VLOOKUP(I65,projectList[],5,0)),"")</f>
        <v>2.25</v>
      </c>
      <c r="V65" s="41">
        <f>IFERROR(IF(J65="","",VLOOKUP(J65,projectList[],5,0)),"")</f>
        <v>2.25</v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>
        <f t="shared" si="0"/>
        <v>5</v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135" t="s">
        <v>181</v>
      </c>
      <c r="G66" s="5">
        <v>10289</v>
      </c>
      <c r="H66" s="5">
        <v>10283</v>
      </c>
      <c r="I66" s="5" t="s">
        <v>266</v>
      </c>
      <c r="J66" s="5" t="s">
        <v>266</v>
      </c>
      <c r="K66" s="5"/>
      <c r="L66" s="5"/>
      <c r="M66" s="5"/>
      <c r="N66" s="5"/>
      <c r="O66" s="5"/>
      <c r="P66" s="42">
        <f t="shared" si="1"/>
        <v>30.87</v>
      </c>
      <c r="Q66" s="35"/>
      <c r="R66" s="41">
        <f>IFERROR(IF(F66="","",VLOOKUP(F66,projectList[],5,0)),"")</f>
        <v>9.42</v>
      </c>
      <c r="S66" s="41">
        <f>IFERROR(IF(G66="","",VLOOKUP(G66,projectList[],5,0)),"")</f>
        <v>7.45</v>
      </c>
      <c r="T66" s="41">
        <f>IFERROR(IF(H66="","",VLOOKUP(H66,projectList[],5,0)),"")</f>
        <v>9.5</v>
      </c>
      <c r="U66" s="41">
        <f>IFERROR(IF(I66="","",VLOOKUP(I66,projectList[],5,0)),"")</f>
        <v>2.25</v>
      </c>
      <c r="V66" s="41">
        <f>IFERROR(IF(J66="","",VLOOKUP(J66,projectList[],5,0)),"")</f>
        <v>2.25</v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>
        <f t="shared" si="0"/>
        <v>5</v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 t="s">
        <v>181</v>
      </c>
      <c r="G67" s="5">
        <v>10289</v>
      </c>
      <c r="H67" s="5">
        <v>10283</v>
      </c>
      <c r="I67" s="5" t="s">
        <v>266</v>
      </c>
      <c r="J67" s="5" t="s">
        <v>266</v>
      </c>
      <c r="K67" s="5"/>
      <c r="L67" s="5"/>
      <c r="M67" s="5"/>
      <c r="N67" s="5"/>
      <c r="O67" s="5"/>
      <c r="P67" s="42">
        <f t="shared" si="1"/>
        <v>30.87</v>
      </c>
      <c r="Q67" s="35"/>
      <c r="R67" s="41">
        <f>IFERROR(IF(F67="","",VLOOKUP(F67,projectList[],5,0)),"")</f>
        <v>9.42</v>
      </c>
      <c r="S67" s="41">
        <f>IFERROR(IF(G67="","",VLOOKUP(G67,projectList[],5,0)),"")</f>
        <v>7.45</v>
      </c>
      <c r="T67" s="41">
        <f>IFERROR(IF(H67="","",VLOOKUP(H67,projectList[],5,0)),"")</f>
        <v>9.5</v>
      </c>
      <c r="U67" s="41">
        <f>IFERROR(IF(I67="","",VLOOKUP(I67,projectList[],5,0)),"")</f>
        <v>2.25</v>
      </c>
      <c r="V67" s="41">
        <f>IFERROR(IF(J67="","",VLOOKUP(J67,projectList[],5,0)),"")</f>
        <v>2.25</v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>
        <f t="shared" ref="AB67:AB130" si="2">IF(F67="","",IF(OR(F67="DOWN","VACA","OFF","PARK"),"",COUNTA(F67:O67)))</f>
        <v>5</v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135" t="s">
        <v>181</v>
      </c>
      <c r="G68" s="5">
        <v>10289</v>
      </c>
      <c r="H68" s="5">
        <v>10283</v>
      </c>
      <c r="I68" s="5" t="s">
        <v>266</v>
      </c>
      <c r="J68" s="5" t="s">
        <v>266</v>
      </c>
      <c r="K68" s="5"/>
      <c r="L68" s="5"/>
      <c r="M68" s="5"/>
      <c r="N68" s="5"/>
      <c r="O68" s="5"/>
      <c r="P68" s="42">
        <f t="shared" ref="P68:P131" si="3">IF($C68="","",SUM(R68:AA68))</f>
        <v>30.87</v>
      </c>
      <c r="Q68" s="35"/>
      <c r="R68" s="41">
        <f>IFERROR(IF(F68="","",VLOOKUP(F68,projectList[],5,0)),"")</f>
        <v>9.42</v>
      </c>
      <c r="S68" s="41">
        <f>IFERROR(IF(G68="","",VLOOKUP(G68,projectList[],5,0)),"")</f>
        <v>7.45</v>
      </c>
      <c r="T68" s="41">
        <f>IFERROR(IF(H68="","",VLOOKUP(H68,projectList[],5,0)),"")</f>
        <v>9.5</v>
      </c>
      <c r="U68" s="41">
        <f>IFERROR(IF(I68="","",VLOOKUP(I68,projectList[],5,0)),"")</f>
        <v>2.25</v>
      </c>
      <c r="V68" s="41">
        <f>IFERROR(IF(J68="","",VLOOKUP(J68,projectList[],5,0)),"")</f>
        <v>2.25</v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>
        <f t="shared" si="2"/>
        <v>5</v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135" t="s">
        <v>181</v>
      </c>
      <c r="G69" s="5">
        <v>10289</v>
      </c>
      <c r="H69" s="5">
        <v>10283</v>
      </c>
      <c r="I69" s="5" t="s">
        <v>266</v>
      </c>
      <c r="J69" s="5" t="s">
        <v>266</v>
      </c>
      <c r="K69" s="5"/>
      <c r="L69" s="5"/>
      <c r="M69" s="5"/>
      <c r="N69" s="5"/>
      <c r="O69" s="5"/>
      <c r="P69" s="42">
        <f t="shared" si="3"/>
        <v>30.87</v>
      </c>
      <c r="Q69" s="35"/>
      <c r="R69" s="41">
        <f>IFERROR(IF(F69="","",VLOOKUP(F69,projectList[],5,0)),"")</f>
        <v>9.42</v>
      </c>
      <c r="S69" s="41">
        <f>IFERROR(IF(G69="","",VLOOKUP(G69,projectList[],5,0)),"")</f>
        <v>7.45</v>
      </c>
      <c r="T69" s="41">
        <f>IFERROR(IF(H69="","",VLOOKUP(H69,projectList[],5,0)),"")</f>
        <v>9.5</v>
      </c>
      <c r="U69" s="41">
        <f>IFERROR(IF(I69="","",VLOOKUP(I69,projectList[],5,0)),"")</f>
        <v>2.25</v>
      </c>
      <c r="V69" s="41">
        <f>IFERROR(IF(J69="","",VLOOKUP(J69,projectList[],5,0)),"")</f>
        <v>2.25</v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>
        <f t="shared" si="2"/>
        <v>5</v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 t="s">
        <v>181</v>
      </c>
      <c r="G70" s="5">
        <v>10289</v>
      </c>
      <c r="H70" s="5">
        <v>10283</v>
      </c>
      <c r="I70" s="5" t="s">
        <v>266</v>
      </c>
      <c r="J70" s="5" t="s">
        <v>266</v>
      </c>
      <c r="K70" s="5"/>
      <c r="L70" s="5"/>
      <c r="M70" s="5"/>
      <c r="N70" s="5"/>
      <c r="O70" s="5"/>
      <c r="P70" s="42">
        <f t="shared" si="3"/>
        <v>30.87</v>
      </c>
      <c r="Q70" s="35"/>
      <c r="R70" s="41">
        <f>IFERROR(IF(F70="","",VLOOKUP(F70,projectList[],5,0)),"")</f>
        <v>9.42</v>
      </c>
      <c r="S70" s="41">
        <f>IFERROR(IF(G70="","",VLOOKUP(G70,projectList[],5,0)),"")</f>
        <v>7.45</v>
      </c>
      <c r="T70" s="41">
        <f>IFERROR(IF(H70="","",VLOOKUP(H70,projectList[],5,0)),"")</f>
        <v>9.5</v>
      </c>
      <c r="U70" s="41">
        <f>IFERROR(IF(I70="","",VLOOKUP(I70,projectList[],5,0)),"")</f>
        <v>2.25</v>
      </c>
      <c r="V70" s="41">
        <f>IFERROR(IF(J70="","",VLOOKUP(J70,projectList[],5,0)),"")</f>
        <v>2.25</v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>
        <f t="shared" si="2"/>
        <v>5</v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>
        <v>10229</v>
      </c>
      <c r="G78" s="5">
        <v>10465</v>
      </c>
      <c r="H78" s="5">
        <v>6764</v>
      </c>
      <c r="I78" s="5"/>
      <c r="J78" s="5"/>
      <c r="K78" s="5"/>
      <c r="L78" s="5"/>
      <c r="M78" s="5"/>
      <c r="N78" s="5"/>
      <c r="O78" s="5"/>
      <c r="P78" s="42">
        <f t="shared" si="3"/>
        <v>32.700000000000003</v>
      </c>
      <c r="Q78" s="35"/>
      <c r="R78" s="41">
        <f>IFERROR(IF(F78="","",VLOOKUP(F78,projectList[],5,0)),"")</f>
        <v>8</v>
      </c>
      <c r="S78" s="41">
        <f>IFERROR(IF(G78="","",VLOOKUP(G78,projectList[],5,0)),"")</f>
        <v>18.2</v>
      </c>
      <c r="T78" s="41">
        <f>IFERROR(IF(H78="","",VLOOKUP(H78,projectList[],5,0)),"")</f>
        <v>6.5</v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>
        <f t="shared" si="2"/>
        <v>3</v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>
        <v>10229</v>
      </c>
      <c r="G79" s="5">
        <v>10465</v>
      </c>
      <c r="H79" s="5">
        <v>6764</v>
      </c>
      <c r="I79" s="5"/>
      <c r="J79" s="5"/>
      <c r="K79" s="5"/>
      <c r="L79" s="5"/>
      <c r="M79" s="5"/>
      <c r="N79" s="5"/>
      <c r="O79" s="5"/>
      <c r="P79" s="42">
        <f t="shared" si="3"/>
        <v>32.700000000000003</v>
      </c>
      <c r="Q79" s="35"/>
      <c r="R79" s="41">
        <f>IFERROR(IF(F79="","",VLOOKUP(F79,projectList[],5,0)),"")</f>
        <v>8</v>
      </c>
      <c r="S79" s="41">
        <f>IFERROR(IF(G79="","",VLOOKUP(G79,projectList[],5,0)),"")</f>
        <v>18.2</v>
      </c>
      <c r="T79" s="41">
        <f>IFERROR(IF(H79="","",VLOOKUP(H79,projectList[],5,0)),"")</f>
        <v>6.5</v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>
        <f t="shared" si="2"/>
        <v>3</v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 t="s">
        <v>183</v>
      </c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>
        <f>IFERROR(IF(F80="","",VLOOKUP(F80,projectList[],5,0)),"")</f>
        <v>0</v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 t="s">
        <v>174</v>
      </c>
      <c r="G84" s="5">
        <v>10380</v>
      </c>
      <c r="H84" s="5">
        <v>10380</v>
      </c>
      <c r="I84" s="5">
        <v>10380</v>
      </c>
      <c r="J84" s="5">
        <v>10380</v>
      </c>
      <c r="K84" s="5">
        <v>10382</v>
      </c>
      <c r="L84" s="5"/>
      <c r="M84" s="5"/>
      <c r="N84" s="5"/>
      <c r="O84" s="5"/>
      <c r="P84" s="42">
        <f t="shared" si="3"/>
        <v>35.9</v>
      </c>
      <c r="Q84" s="35"/>
      <c r="R84" s="41">
        <f>IFERROR(IF(F84="","",VLOOKUP(F84,projectList[],5,0)),"")</f>
        <v>12.5</v>
      </c>
      <c r="S84" s="41">
        <f>IFERROR(IF(G84="","",VLOOKUP(G84,projectList[],5,0)),"")</f>
        <v>4.25</v>
      </c>
      <c r="T84" s="41">
        <f>IFERROR(IF(H84="","",VLOOKUP(H84,projectList[],5,0)),"")</f>
        <v>4.25</v>
      </c>
      <c r="U84" s="41">
        <f>IFERROR(IF(I84="","",VLOOKUP(I84,projectList[],5,0)),"")</f>
        <v>4.25</v>
      </c>
      <c r="V84" s="41">
        <f>IFERROR(IF(J84="","",VLOOKUP(J84,projectList[],5,0)),"")</f>
        <v>4.25</v>
      </c>
      <c r="W84" s="41">
        <f>IFERROR(IF(K84="","",VLOOKUP(K84,projectList[],5,0)),"")</f>
        <v>6.4</v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>
        <f t="shared" si="2"/>
        <v>6</v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 t="s">
        <v>174</v>
      </c>
      <c r="G85" s="5">
        <v>10380</v>
      </c>
      <c r="H85" s="5">
        <v>10380</v>
      </c>
      <c r="I85" s="5">
        <v>10380</v>
      </c>
      <c r="J85" s="5">
        <v>10380</v>
      </c>
      <c r="K85" s="5">
        <v>10382</v>
      </c>
      <c r="L85" s="5"/>
      <c r="M85" s="5"/>
      <c r="N85" s="5"/>
      <c r="O85" s="5"/>
      <c r="P85" s="42">
        <f t="shared" si="3"/>
        <v>35.9</v>
      </c>
      <c r="Q85" s="35"/>
      <c r="R85" s="41">
        <f>IFERROR(IF(F85="","",VLOOKUP(F85,projectList[],5,0)),"")</f>
        <v>12.5</v>
      </c>
      <c r="S85" s="41">
        <f>IFERROR(IF(G85="","",VLOOKUP(G85,projectList[],5,0)),"")</f>
        <v>4.25</v>
      </c>
      <c r="T85" s="41">
        <f>IFERROR(IF(H85="","",VLOOKUP(H85,projectList[],5,0)),"")</f>
        <v>4.25</v>
      </c>
      <c r="U85" s="41">
        <f>IFERROR(IF(I85="","",VLOOKUP(I85,projectList[],5,0)),"")</f>
        <v>4.25</v>
      </c>
      <c r="V85" s="41">
        <f>IFERROR(IF(J85="","",VLOOKUP(J85,projectList[],5,0)),"")</f>
        <v>4.25</v>
      </c>
      <c r="W85" s="41">
        <f>IFERROR(IF(K85="","",VLOOKUP(K85,projectList[],5,0)),"")</f>
        <v>6.4</v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>
        <f t="shared" si="2"/>
        <v>6</v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>
        <v>2883</v>
      </c>
      <c r="G92" s="5">
        <v>2012</v>
      </c>
      <c r="H92" s="5">
        <v>2011</v>
      </c>
      <c r="I92" s="5">
        <v>2010</v>
      </c>
      <c r="J92" s="5">
        <v>10486</v>
      </c>
      <c r="K92" s="5"/>
      <c r="L92" s="5"/>
      <c r="M92" s="5"/>
      <c r="N92" s="5"/>
      <c r="O92" s="5"/>
      <c r="P92" s="42">
        <f t="shared" si="3"/>
        <v>46.89</v>
      </c>
      <c r="Q92" s="35"/>
      <c r="R92" s="41">
        <f>IFERROR(IF(F92="","",VLOOKUP(F92,projectList[],5,0)),"")</f>
        <v>11</v>
      </c>
      <c r="S92" s="41">
        <f>IFERROR(IF(G92="","",VLOOKUP(G92,projectList[],5,0)),"")</f>
        <v>8.8000000000000007</v>
      </c>
      <c r="T92" s="41">
        <f>IFERROR(IF(H92="","",VLOOKUP(H92,projectList[],5,0)),"")</f>
        <v>8.59</v>
      </c>
      <c r="U92" s="41">
        <f>IFERROR(IF(I92="","",VLOOKUP(I92,projectList[],5,0)),"")</f>
        <v>10</v>
      </c>
      <c r="V92" s="41">
        <f>IFERROR(IF(J92="","",VLOOKUP(J92,projectList[],5,0)),"")</f>
        <v>8.5</v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>
        <f t="shared" si="2"/>
        <v>5</v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>
        <v>2883</v>
      </c>
      <c r="G93" s="5">
        <v>2012</v>
      </c>
      <c r="H93" s="5">
        <v>2011</v>
      </c>
      <c r="I93" s="5">
        <v>2010</v>
      </c>
      <c r="J93" s="5">
        <v>10486</v>
      </c>
      <c r="K93" s="5"/>
      <c r="L93" s="5"/>
      <c r="M93" s="5"/>
      <c r="N93" s="5"/>
      <c r="O93" s="5"/>
      <c r="P93" s="42">
        <f t="shared" si="3"/>
        <v>46.89</v>
      </c>
      <c r="Q93" s="35"/>
      <c r="R93" s="41">
        <f>IFERROR(IF(F93="","",VLOOKUP(F93,projectList[],5,0)),"")</f>
        <v>11</v>
      </c>
      <c r="S93" s="41">
        <f>IFERROR(IF(G93="","",VLOOKUP(G93,projectList[],5,0)),"")</f>
        <v>8.8000000000000007</v>
      </c>
      <c r="T93" s="41">
        <f>IFERROR(IF(H93="","",VLOOKUP(H93,projectList[],5,0)),"")</f>
        <v>8.59</v>
      </c>
      <c r="U93" s="41">
        <f>IFERROR(IF(I93="","",VLOOKUP(I93,projectList[],5,0)),"")</f>
        <v>10</v>
      </c>
      <c r="V93" s="41">
        <f>IFERROR(IF(J93="","",VLOOKUP(J93,projectList[],5,0)),"")</f>
        <v>8.5</v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>
        <f t="shared" si="2"/>
        <v>5</v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>
        <v>2883</v>
      </c>
      <c r="G94" s="5">
        <v>2012</v>
      </c>
      <c r="H94" s="5">
        <v>2011</v>
      </c>
      <c r="I94" s="5">
        <v>2010</v>
      </c>
      <c r="J94" s="5">
        <v>10486</v>
      </c>
      <c r="K94" s="5"/>
      <c r="L94" s="5"/>
      <c r="M94" s="5"/>
      <c r="N94" s="5"/>
      <c r="O94" s="5"/>
      <c r="P94" s="42">
        <f t="shared" si="3"/>
        <v>46.89</v>
      </c>
      <c r="Q94" s="35"/>
      <c r="R94" s="41">
        <f>IFERROR(IF(F94="","",VLOOKUP(F94,projectList[],5,0)),"")</f>
        <v>11</v>
      </c>
      <c r="S94" s="41">
        <f>IFERROR(IF(G94="","",VLOOKUP(G94,projectList[],5,0)),"")</f>
        <v>8.8000000000000007</v>
      </c>
      <c r="T94" s="41">
        <f>IFERROR(IF(H94="","",VLOOKUP(H94,projectList[],5,0)),"")</f>
        <v>8.59</v>
      </c>
      <c r="U94" s="41">
        <f>IFERROR(IF(I94="","",VLOOKUP(I94,projectList[],5,0)),"")</f>
        <v>10</v>
      </c>
      <c r="V94" s="41">
        <f>IFERROR(IF(J94="","",VLOOKUP(J94,projectList[],5,0)),"")</f>
        <v>8.5</v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>
        <f t="shared" si="2"/>
        <v>5</v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>
        <v>2024</v>
      </c>
      <c r="G95" s="5">
        <v>2010</v>
      </c>
      <c r="H95" s="5">
        <v>2020</v>
      </c>
      <c r="I95" s="5">
        <v>2088</v>
      </c>
      <c r="J95" s="5">
        <v>2088</v>
      </c>
      <c r="K95" s="5">
        <v>2088</v>
      </c>
      <c r="L95" s="5">
        <v>2020</v>
      </c>
      <c r="M95" s="5">
        <v>2024</v>
      </c>
      <c r="N95" s="5"/>
      <c r="O95" s="5"/>
      <c r="P95" s="42">
        <f t="shared" si="3"/>
        <v>48.25</v>
      </c>
      <c r="Q95" s="35"/>
      <c r="R95" s="41">
        <f>IFERROR(IF(F95="","",VLOOKUP(F95,projectList[],5,0)),"")</f>
        <v>6.5</v>
      </c>
      <c r="S95" s="41">
        <f>IFERROR(IF(G95="","",VLOOKUP(G95,projectList[],5,0)),"")</f>
        <v>10</v>
      </c>
      <c r="T95" s="41">
        <f>IFERROR(IF(H95="","",VLOOKUP(H95,projectList[],5,0)),"")</f>
        <v>7</v>
      </c>
      <c r="U95" s="41">
        <f>IFERROR(IF(I95="","",VLOOKUP(I95,projectList[],5,0)),"")</f>
        <v>3.75</v>
      </c>
      <c r="V95" s="41">
        <f>IFERROR(IF(J95="","",VLOOKUP(J95,projectList[],5,0)),"")</f>
        <v>3.75</v>
      </c>
      <c r="W95" s="41">
        <f>IFERROR(IF(K95="","",VLOOKUP(K95,projectList[],5,0)),"")</f>
        <v>3.75</v>
      </c>
      <c r="X95" s="41">
        <f>IFERROR(IF(L95="","",VLOOKUP(L95,projectList[],5,0)),"")</f>
        <v>7</v>
      </c>
      <c r="Y95" s="41">
        <f>IFERROR(IF(M95="","",VLOOKUP(M95,projectList[],5,0)),"")</f>
        <v>6.5</v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>
        <f t="shared" si="2"/>
        <v>8</v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>
        <v>2024</v>
      </c>
      <c r="G96" s="5">
        <v>2010</v>
      </c>
      <c r="H96" s="5">
        <v>2020</v>
      </c>
      <c r="I96" s="5">
        <v>2088</v>
      </c>
      <c r="J96" s="5">
        <v>2088</v>
      </c>
      <c r="K96" s="5">
        <v>2088</v>
      </c>
      <c r="L96" s="5">
        <v>2020</v>
      </c>
      <c r="M96" s="5">
        <v>2024</v>
      </c>
      <c r="N96" s="5"/>
      <c r="O96" s="5"/>
      <c r="P96" s="42">
        <f t="shared" si="3"/>
        <v>48.25</v>
      </c>
      <c r="Q96" s="35"/>
      <c r="R96" s="41">
        <f>IFERROR(IF(F96="","",VLOOKUP(F96,projectList[],5,0)),"")</f>
        <v>6.5</v>
      </c>
      <c r="S96" s="41">
        <f>IFERROR(IF(G96="","",VLOOKUP(G96,projectList[],5,0)),"")</f>
        <v>10</v>
      </c>
      <c r="T96" s="41">
        <f>IFERROR(IF(H96="","",VLOOKUP(H96,projectList[],5,0)),"")</f>
        <v>7</v>
      </c>
      <c r="U96" s="41">
        <f>IFERROR(IF(I96="","",VLOOKUP(I96,projectList[],5,0)),"")</f>
        <v>3.75</v>
      </c>
      <c r="V96" s="41">
        <f>IFERROR(IF(J96="","",VLOOKUP(J96,projectList[],5,0)),"")</f>
        <v>3.75</v>
      </c>
      <c r="W96" s="41">
        <f>IFERROR(IF(K96="","",VLOOKUP(K96,projectList[],5,0)),"")</f>
        <v>3.75</v>
      </c>
      <c r="X96" s="41">
        <f>IFERROR(IF(L96="","",VLOOKUP(L96,projectList[],5,0)),"")</f>
        <v>7</v>
      </c>
      <c r="Y96" s="41">
        <f>IFERROR(IF(M96="","",VLOOKUP(M96,projectList[],5,0)),"")</f>
        <v>6.5</v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>
        <f t="shared" si="2"/>
        <v>8</v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>
        <v>10084</v>
      </c>
      <c r="G103" s="5">
        <v>10460</v>
      </c>
      <c r="H103" s="5">
        <v>10411</v>
      </c>
      <c r="I103" s="5"/>
      <c r="J103" s="5"/>
      <c r="K103" s="5"/>
      <c r="L103" s="5"/>
      <c r="M103" s="5"/>
      <c r="N103" s="5"/>
      <c r="O103" s="5"/>
      <c r="P103" s="42">
        <f t="shared" si="3"/>
        <v>33</v>
      </c>
      <c r="Q103" s="109"/>
      <c r="R103" s="41">
        <f>IFERROR(IF(F103="","",VLOOKUP(F103,projectList[],5,0)),"")</f>
        <v>9</v>
      </c>
      <c r="S103" s="41">
        <f>IFERROR(IF(G103="","",VLOOKUP(G103,projectList[],5,0)),"")</f>
        <v>10.5</v>
      </c>
      <c r="T103" s="41">
        <f>IFERROR(IF(H103="","",VLOOKUP(H103,projectList[],5,0)),"")</f>
        <v>13.5</v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>
        <f t="shared" si="2"/>
        <v>3</v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 t="s">
        <v>361</v>
      </c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 t="s">
        <v>793</v>
      </c>
      <c r="R104" s="41">
        <f>IFERROR(IF(F104="","",VLOOKUP(F104,projectList[],5,0)),"")</f>
        <v>0</v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>
        <f t="shared" si="2"/>
        <v>1</v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>
        <v>10084</v>
      </c>
      <c r="G105" s="5">
        <v>10460</v>
      </c>
      <c r="H105" s="5">
        <v>10411</v>
      </c>
      <c r="I105" s="5"/>
      <c r="J105" s="5"/>
      <c r="K105" s="5"/>
      <c r="L105" s="5"/>
      <c r="M105" s="5"/>
      <c r="N105" s="5"/>
      <c r="O105" s="5"/>
      <c r="P105" s="42">
        <f t="shared" si="3"/>
        <v>33</v>
      </c>
      <c r="Q105" s="109"/>
      <c r="R105" s="41">
        <f>IFERROR(IF(F105="","",VLOOKUP(F105,projectList[],5,0)),"")</f>
        <v>9</v>
      </c>
      <c r="S105" s="41">
        <f>IFERROR(IF(G105="","",VLOOKUP(G105,projectList[],5,0)),"")</f>
        <v>10.5</v>
      </c>
      <c r="T105" s="41">
        <f>IFERROR(IF(H105="","",VLOOKUP(H105,projectList[],5,0)),"")</f>
        <v>13.5</v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>
        <f t="shared" si="2"/>
        <v>3</v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>
        <v>10084</v>
      </c>
      <c r="G106" s="5">
        <v>10460</v>
      </c>
      <c r="H106" s="5">
        <v>10411</v>
      </c>
      <c r="I106" s="5"/>
      <c r="J106" s="5"/>
      <c r="K106" s="5"/>
      <c r="L106" s="5"/>
      <c r="M106" s="5"/>
      <c r="N106" s="5"/>
      <c r="O106" s="5"/>
      <c r="P106" s="42">
        <f t="shared" si="3"/>
        <v>33</v>
      </c>
      <c r="Q106" s="35"/>
      <c r="R106" s="41">
        <f>IFERROR(IF(F106="","",VLOOKUP(F106,projectList[],5,0)),"")</f>
        <v>9</v>
      </c>
      <c r="S106" s="41">
        <f>IFERROR(IF(G106="","",VLOOKUP(G106,projectList[],5,0)),"")</f>
        <v>10.5</v>
      </c>
      <c r="T106" s="41">
        <f>IFERROR(IF(H106="","",VLOOKUP(H106,projectList[],5,0)),"")</f>
        <v>13.5</v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>
        <f t="shared" si="2"/>
        <v>3</v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>
        <v>10495</v>
      </c>
      <c r="G107" s="5">
        <v>10460</v>
      </c>
      <c r="H107" s="5">
        <v>10411</v>
      </c>
      <c r="I107" s="5"/>
      <c r="J107" s="5"/>
      <c r="K107" s="5"/>
      <c r="L107" s="5"/>
      <c r="M107" s="5"/>
      <c r="N107" s="5"/>
      <c r="O107" s="5"/>
      <c r="P107" s="42">
        <f t="shared" si="3"/>
        <v>32.5</v>
      </c>
      <c r="Q107" s="109"/>
      <c r="R107" s="41">
        <f>IFERROR(IF(F107="","",VLOOKUP(F107,projectList[],5,0)),"")</f>
        <v>8.5</v>
      </c>
      <c r="S107" s="41">
        <f>IFERROR(IF(G107="","",VLOOKUP(G107,projectList[],5,0)),"")</f>
        <v>10.5</v>
      </c>
      <c r="T107" s="41">
        <f>IFERROR(IF(H107="","",VLOOKUP(H107,projectList[],5,0)),"")</f>
        <v>13.5</v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>
        <f t="shared" si="2"/>
        <v>3</v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>
        <v>10495</v>
      </c>
      <c r="G108" s="5">
        <v>10460</v>
      </c>
      <c r="H108" s="5">
        <v>10411</v>
      </c>
      <c r="I108" s="5"/>
      <c r="J108" s="5"/>
      <c r="K108" s="5"/>
      <c r="L108" s="5"/>
      <c r="M108" s="5"/>
      <c r="N108" s="5"/>
      <c r="O108" s="5"/>
      <c r="P108" s="42">
        <f t="shared" si="3"/>
        <v>32.5</v>
      </c>
      <c r="Q108" s="35"/>
      <c r="R108" s="41">
        <f>IFERROR(IF(F108="","",VLOOKUP(F108,projectList[],5,0)),"")</f>
        <v>8.5</v>
      </c>
      <c r="S108" s="41">
        <f>IFERROR(IF(G108="","",VLOOKUP(G108,projectList[],5,0)),"")</f>
        <v>10.5</v>
      </c>
      <c r="T108" s="41">
        <f>IFERROR(IF(H108="","",VLOOKUP(H108,projectList[],5,0)),"")</f>
        <v>13.5</v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>
        <f t="shared" si="2"/>
        <v>3</v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>
        <v>10495</v>
      </c>
      <c r="G109" s="5">
        <v>10460</v>
      </c>
      <c r="H109" s="5">
        <v>10411</v>
      </c>
      <c r="I109" s="5"/>
      <c r="J109" s="5"/>
      <c r="K109" s="5"/>
      <c r="L109" s="5"/>
      <c r="M109" s="5"/>
      <c r="N109" s="5"/>
      <c r="O109" s="5"/>
      <c r="P109" s="42">
        <f t="shared" si="3"/>
        <v>32.5</v>
      </c>
      <c r="Q109" s="109"/>
      <c r="R109" s="41">
        <f>IFERROR(IF(F109="","",VLOOKUP(F109,projectList[],5,0)),"")</f>
        <v>8.5</v>
      </c>
      <c r="S109" s="41">
        <f>IFERROR(IF(G109="","",VLOOKUP(G109,projectList[],5,0)),"")</f>
        <v>10.5</v>
      </c>
      <c r="T109" s="41">
        <f>IFERROR(IF(H109="","",VLOOKUP(H109,projectList[],5,0)),"")</f>
        <v>13.5</v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>
        <f t="shared" si="2"/>
        <v>3</v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 t="s">
        <v>183</v>
      </c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>
        <f>IFERROR(IF(F110="","",VLOOKUP(F110,projectList[],5,0)),"")</f>
        <v>0</v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>
        <v>10495</v>
      </c>
      <c r="G111" s="5">
        <v>10460</v>
      </c>
      <c r="H111" s="5">
        <v>10411</v>
      </c>
      <c r="I111" s="5"/>
      <c r="J111" s="5"/>
      <c r="K111" s="5"/>
      <c r="L111" s="5"/>
      <c r="M111" s="5"/>
      <c r="N111" s="5"/>
      <c r="O111" s="5"/>
      <c r="P111" s="42">
        <f t="shared" si="3"/>
        <v>32.5</v>
      </c>
      <c r="Q111" s="109"/>
      <c r="R111" s="41">
        <f>IFERROR(IF(F111="","",VLOOKUP(F111,projectList[],5,0)),"")</f>
        <v>8.5</v>
      </c>
      <c r="S111" s="41">
        <f>IFERROR(IF(G111="","",VLOOKUP(G111,projectList[],5,0)),"")</f>
        <v>10.5</v>
      </c>
      <c r="T111" s="41">
        <f>IFERROR(IF(H111="","",VLOOKUP(H111,projectList[],5,0)),"")</f>
        <v>13.5</v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>
        <f t="shared" si="2"/>
        <v>3</v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>
        <v>3040</v>
      </c>
      <c r="G117" s="5">
        <v>3042</v>
      </c>
      <c r="H117" s="5">
        <v>10354</v>
      </c>
      <c r="I117" s="5"/>
      <c r="J117" s="5"/>
      <c r="K117" s="5"/>
      <c r="L117" s="5"/>
      <c r="M117" s="5"/>
      <c r="N117" s="5"/>
      <c r="O117" s="5"/>
      <c r="P117" s="42">
        <f t="shared" si="3"/>
        <v>33</v>
      </c>
      <c r="Q117" s="35"/>
      <c r="R117" s="41">
        <f>IFERROR(IF(F117="","",VLOOKUP(F117,projectList[],5,0)),"")</f>
        <v>13.75</v>
      </c>
      <c r="S117" s="41">
        <f>IFERROR(IF(G117="","",VLOOKUP(G117,projectList[],5,0)),"")</f>
        <v>13.75</v>
      </c>
      <c r="T117" s="41">
        <f>IFERROR(IF(H117="","",VLOOKUP(H117,projectList[],5,0)),"")</f>
        <v>5.5</v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>
        <f t="shared" si="2"/>
        <v>3</v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>
        <v>3040</v>
      </c>
      <c r="G118" s="5">
        <v>3042</v>
      </c>
      <c r="H118" s="5">
        <v>10354</v>
      </c>
      <c r="I118" s="5"/>
      <c r="J118" s="5"/>
      <c r="K118" s="5"/>
      <c r="L118" s="5"/>
      <c r="M118" s="5"/>
      <c r="N118" s="5"/>
      <c r="O118" s="5"/>
      <c r="P118" s="42">
        <f t="shared" si="3"/>
        <v>33</v>
      </c>
      <c r="Q118" s="35"/>
      <c r="R118" s="41">
        <f>IFERROR(IF(F118="","",VLOOKUP(F118,projectList[],5,0)),"")</f>
        <v>13.75</v>
      </c>
      <c r="S118" s="41">
        <f>IFERROR(IF(G118="","",VLOOKUP(G118,projectList[],5,0)),"")</f>
        <v>13.75</v>
      </c>
      <c r="T118" s="41">
        <f>IFERROR(IF(H118="","",VLOOKUP(H118,projectList[],5,0)),"")</f>
        <v>5.5</v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>
        <f t="shared" si="2"/>
        <v>3</v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138">
        <v>3040</v>
      </c>
      <c r="G119" s="5">
        <v>3042</v>
      </c>
      <c r="H119" s="5">
        <v>10354</v>
      </c>
      <c r="I119" s="5"/>
      <c r="J119" s="5"/>
      <c r="K119" s="5"/>
      <c r="L119" s="5"/>
      <c r="M119" s="5"/>
      <c r="N119" s="5"/>
      <c r="O119" s="5"/>
      <c r="P119" s="42">
        <f t="shared" si="3"/>
        <v>33</v>
      </c>
      <c r="Q119" s="35"/>
      <c r="R119" s="41">
        <f>IFERROR(IF(F119="","",VLOOKUP(F119,projectList[],5,0)),"")</f>
        <v>13.75</v>
      </c>
      <c r="S119" s="41">
        <f>IFERROR(IF(G119="","",VLOOKUP(G119,projectList[],5,0)),"")</f>
        <v>13.75</v>
      </c>
      <c r="T119" s="41">
        <f>IFERROR(IF(H119="","",VLOOKUP(H119,projectList[],5,0)),"")</f>
        <v>5.5</v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>
        <f t="shared" si="2"/>
        <v>3</v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138">
        <v>3040</v>
      </c>
      <c r="G120" s="5">
        <v>3042</v>
      </c>
      <c r="H120" s="5">
        <v>10354</v>
      </c>
      <c r="I120" s="5"/>
      <c r="J120" s="5"/>
      <c r="K120" s="5"/>
      <c r="L120" s="5"/>
      <c r="M120" s="5"/>
      <c r="N120" s="5"/>
      <c r="O120" s="5"/>
      <c r="P120" s="42">
        <f t="shared" si="3"/>
        <v>33</v>
      </c>
      <c r="Q120" s="35"/>
      <c r="R120" s="41">
        <f>IFERROR(IF(F120="","",VLOOKUP(F120,projectList[],5,0)),"")</f>
        <v>13.75</v>
      </c>
      <c r="S120" s="41">
        <f>IFERROR(IF(G120="","",VLOOKUP(G120,projectList[],5,0)),"")</f>
        <v>13.75</v>
      </c>
      <c r="T120" s="41">
        <f>IFERROR(IF(H120="","",VLOOKUP(H120,projectList[],5,0)),"")</f>
        <v>5.5</v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>
        <f t="shared" si="2"/>
        <v>3</v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>
        <v>3040</v>
      </c>
      <c r="G121" s="5">
        <v>3042</v>
      </c>
      <c r="H121" s="5">
        <v>10354</v>
      </c>
      <c r="I121" s="5"/>
      <c r="J121" s="5"/>
      <c r="K121" s="5"/>
      <c r="L121" s="5"/>
      <c r="M121" s="5"/>
      <c r="N121" s="5"/>
      <c r="O121" s="5"/>
      <c r="P121" s="42">
        <f t="shared" si="3"/>
        <v>33</v>
      </c>
      <c r="Q121" s="35"/>
      <c r="R121" s="41">
        <f>IFERROR(IF(F121="","",VLOOKUP(F121,projectList[],5,0)),"")</f>
        <v>13.75</v>
      </c>
      <c r="S121" s="41">
        <f>IFERROR(IF(G121="","",VLOOKUP(G121,projectList[],5,0)),"")</f>
        <v>13.75</v>
      </c>
      <c r="T121" s="41">
        <f>IFERROR(IF(H121="","",VLOOKUP(H121,projectList[],5,0)),"")</f>
        <v>5.5</v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>
        <f t="shared" si="2"/>
        <v>3</v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>
        <v>3040</v>
      </c>
      <c r="G122" s="5">
        <v>3042</v>
      </c>
      <c r="H122" s="5">
        <v>10354</v>
      </c>
      <c r="I122" s="5"/>
      <c r="J122" s="5"/>
      <c r="K122" s="5"/>
      <c r="L122" s="5"/>
      <c r="M122" s="5"/>
      <c r="N122" s="5"/>
      <c r="O122" s="5"/>
      <c r="P122" s="42">
        <f t="shared" si="3"/>
        <v>33</v>
      </c>
      <c r="Q122" s="35"/>
      <c r="R122" s="41">
        <f>IFERROR(IF(F122="","",VLOOKUP(F122,projectList[],5,0)),"")</f>
        <v>13.75</v>
      </c>
      <c r="S122" s="41">
        <f>IFERROR(IF(G122="","",VLOOKUP(G122,projectList[],5,0)),"")</f>
        <v>13.75</v>
      </c>
      <c r="T122" s="41">
        <f>IFERROR(IF(H122="","",VLOOKUP(H122,projectList[],5,0)),"")</f>
        <v>5.5</v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>
        <f t="shared" si="2"/>
        <v>3</v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 t="s">
        <v>361</v>
      </c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 t="s">
        <v>794</v>
      </c>
      <c r="R123" s="41">
        <f>IFERROR(IF(F123="","",VLOOKUP(F123,projectList[],5,0)),"")</f>
        <v>0</v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>
        <f t="shared" si="2"/>
        <v>1</v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>
        <v>2883</v>
      </c>
      <c r="G124" s="5">
        <v>2012</v>
      </c>
      <c r="H124" s="5">
        <v>2011</v>
      </c>
      <c r="I124" s="5">
        <v>2010</v>
      </c>
      <c r="J124" s="5">
        <v>10486</v>
      </c>
      <c r="K124" s="5"/>
      <c r="L124" s="5"/>
      <c r="M124" s="5"/>
      <c r="N124" s="5"/>
      <c r="O124" s="5"/>
      <c r="P124" s="42">
        <f t="shared" si="3"/>
        <v>46.89</v>
      </c>
      <c r="Q124" s="35" t="s">
        <v>792</v>
      </c>
      <c r="R124" s="41">
        <f>IFERROR(IF(F124="","",VLOOKUP(F124,projectList[],5,0)),"")</f>
        <v>11</v>
      </c>
      <c r="S124" s="41">
        <f>IFERROR(IF(G124="","",VLOOKUP(G124,projectList[],5,0)),"")</f>
        <v>8.8000000000000007</v>
      </c>
      <c r="T124" s="41">
        <f>IFERROR(IF(H124="","",VLOOKUP(H124,projectList[],5,0)),"")</f>
        <v>8.59</v>
      </c>
      <c r="U124" s="41">
        <f>IFERROR(IF(I124="","",VLOOKUP(I124,projectList[],5,0)),"")</f>
        <v>10</v>
      </c>
      <c r="V124" s="41">
        <f>IFERROR(IF(J124="","",VLOOKUP(J124,projectList[],5,0)),"")</f>
        <v>8.5</v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>
        <f t="shared" si="2"/>
        <v>5</v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>
        <v>3040</v>
      </c>
      <c r="G125" s="5">
        <v>3042</v>
      </c>
      <c r="H125" s="5">
        <v>10354</v>
      </c>
      <c r="I125" s="5"/>
      <c r="J125" s="5"/>
      <c r="K125" s="5"/>
      <c r="L125" s="5"/>
      <c r="M125" s="5"/>
      <c r="N125" s="5"/>
      <c r="O125" s="5"/>
      <c r="P125" s="42">
        <f t="shared" si="3"/>
        <v>33</v>
      </c>
      <c r="Q125" s="35"/>
      <c r="R125" s="41">
        <f>IFERROR(IF(F125="","",VLOOKUP(F125,projectList[],5,0)),"")</f>
        <v>13.75</v>
      </c>
      <c r="S125" s="41">
        <f>IFERROR(IF(G125="","",VLOOKUP(G125,projectList[],5,0)),"")</f>
        <v>13.75</v>
      </c>
      <c r="T125" s="41">
        <f>IFERROR(IF(H125="","",VLOOKUP(H125,projectList[],5,0)),"")</f>
        <v>5.5</v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>
        <f t="shared" si="2"/>
        <v>3</v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>
        <v>3040</v>
      </c>
      <c r="G126" s="5">
        <v>3042</v>
      </c>
      <c r="H126" s="5">
        <v>10354</v>
      </c>
      <c r="I126" s="5"/>
      <c r="J126" s="5"/>
      <c r="K126" s="5"/>
      <c r="L126" s="5"/>
      <c r="M126" s="5"/>
      <c r="N126" s="5"/>
      <c r="O126" s="5"/>
      <c r="P126" s="42">
        <f t="shared" si="3"/>
        <v>33</v>
      </c>
      <c r="Q126" s="35"/>
      <c r="R126" s="41">
        <f>IFERROR(IF(F126="","",VLOOKUP(F126,projectList[],5,0)),"")</f>
        <v>13.75</v>
      </c>
      <c r="S126" s="41">
        <f>IFERROR(IF(G126="","",VLOOKUP(G126,projectList[],5,0)),"")</f>
        <v>13.75</v>
      </c>
      <c r="T126" s="41">
        <f>IFERROR(IF(H126="","",VLOOKUP(H126,projectList[],5,0)),"")</f>
        <v>5.5</v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>
        <f t="shared" si="2"/>
        <v>3</v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>
        <v>3040</v>
      </c>
      <c r="G127" s="5">
        <v>3042</v>
      </c>
      <c r="H127" s="5">
        <v>10354</v>
      </c>
      <c r="I127" s="5"/>
      <c r="J127" s="5"/>
      <c r="K127" s="5"/>
      <c r="L127" s="5"/>
      <c r="M127" s="5"/>
      <c r="N127" s="5"/>
      <c r="O127" s="5"/>
      <c r="P127" s="42">
        <f t="shared" si="3"/>
        <v>33</v>
      </c>
      <c r="Q127" s="35"/>
      <c r="R127" s="41">
        <f>IFERROR(IF(F127="","",VLOOKUP(F127,projectList[],5,0)),"")</f>
        <v>13.75</v>
      </c>
      <c r="S127" s="41">
        <f>IFERROR(IF(G127="","",VLOOKUP(G127,projectList[],5,0)),"")</f>
        <v>13.75</v>
      </c>
      <c r="T127" s="41">
        <f>IFERROR(IF(H127="","",VLOOKUP(H127,projectList[],5,0)),"")</f>
        <v>5.5</v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>
        <f t="shared" si="2"/>
        <v>3</v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>
        <v>3040</v>
      </c>
      <c r="G128" s="5">
        <v>3042</v>
      </c>
      <c r="H128" s="5">
        <v>10354</v>
      </c>
      <c r="I128" s="5"/>
      <c r="J128" s="5"/>
      <c r="K128" s="5"/>
      <c r="L128" s="5"/>
      <c r="M128" s="5"/>
      <c r="N128" s="5"/>
      <c r="O128" s="5"/>
      <c r="P128" s="42">
        <f t="shared" si="3"/>
        <v>33</v>
      </c>
      <c r="Q128" s="35"/>
      <c r="R128" s="41">
        <f>IFERROR(IF(F128="","",VLOOKUP(F128,projectList[],5,0)),"")</f>
        <v>13.75</v>
      </c>
      <c r="S128" s="41">
        <f>IFERROR(IF(G128="","",VLOOKUP(G128,projectList[],5,0)),"")</f>
        <v>13.75</v>
      </c>
      <c r="T128" s="41">
        <f>IFERROR(IF(H128="","",VLOOKUP(H128,projectList[],5,0)),"")</f>
        <v>5.5</v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>
        <f t="shared" si="2"/>
        <v>3</v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>
        <v>3040</v>
      </c>
      <c r="G129" s="5">
        <v>3042</v>
      </c>
      <c r="H129" s="5">
        <v>10354</v>
      </c>
      <c r="I129" s="5"/>
      <c r="J129" s="5"/>
      <c r="K129" s="5"/>
      <c r="L129" s="5"/>
      <c r="M129" s="5"/>
      <c r="N129" s="5"/>
      <c r="O129" s="5"/>
      <c r="P129" s="42">
        <f t="shared" si="3"/>
        <v>33</v>
      </c>
      <c r="Q129" s="35"/>
      <c r="R129" s="41">
        <f>IFERROR(IF(F129="","",VLOOKUP(F129,projectList[],5,0)),"")</f>
        <v>13.75</v>
      </c>
      <c r="S129" s="41">
        <f>IFERROR(IF(G129="","",VLOOKUP(G129,projectList[],5,0)),"")</f>
        <v>13.75</v>
      </c>
      <c r="T129" s="41">
        <f>IFERROR(IF(H129="","",VLOOKUP(H129,projectList[],5,0)),"")</f>
        <v>5.5</v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>
        <f t="shared" si="2"/>
        <v>3</v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 t="s">
        <v>183</v>
      </c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>
        <f>IFERROR(IF(F130="","",VLOOKUP(F130,projectList[],5,0)),"")</f>
        <v>0</v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138">
        <v>3040</v>
      </c>
      <c r="G131" s="5">
        <v>3042</v>
      </c>
      <c r="H131" s="5">
        <v>10354</v>
      </c>
      <c r="I131" s="5"/>
      <c r="J131" s="5"/>
      <c r="K131" s="5"/>
      <c r="L131" s="5"/>
      <c r="M131" s="5"/>
      <c r="N131" s="5"/>
      <c r="O131" s="5"/>
      <c r="P131" s="42">
        <f t="shared" si="3"/>
        <v>33</v>
      </c>
      <c r="Q131" s="35"/>
      <c r="R131" s="41">
        <f>IFERROR(IF(F131="","",VLOOKUP(F131,projectList[],5,0)),"")</f>
        <v>13.75</v>
      </c>
      <c r="S131" s="41">
        <f>IFERROR(IF(G131="","",VLOOKUP(G131,projectList[],5,0)),"")</f>
        <v>13.75</v>
      </c>
      <c r="T131" s="41">
        <f>IFERROR(IF(H131="","",VLOOKUP(H131,projectList[],5,0)),"")</f>
        <v>5.5</v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>
        <f t="shared" ref="AB131:AB133" si="4">IF(F131="","",IF(OR(F131="DOWN","VACA","OFF","PARK"),"",COUNTA(F131:O131)))</f>
        <v>3</v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557AD-48A5-4629-A7BA-4DC2739A079F}">
  <sheetPr codeName="Sheet34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0</v>
      </c>
      <c r="I1" s="146" t="s">
        <v>519</v>
      </c>
      <c r="J1" s="146"/>
      <c r="K1" s="13">
        <f>H1*4</f>
        <v>0</v>
      </c>
      <c r="L1" s="13" t="s">
        <v>520</v>
      </c>
      <c r="M1" s="13">
        <f>K1/2</f>
        <v>0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 t="s">
        <v>168</v>
      </c>
      <c r="G4" s="5">
        <v>10380</v>
      </c>
      <c r="H4" s="5">
        <v>10382</v>
      </c>
      <c r="I4" s="5">
        <v>10382</v>
      </c>
      <c r="J4" s="5"/>
      <c r="K4" s="5"/>
      <c r="L4" s="5"/>
      <c r="M4" s="5"/>
      <c r="N4" s="5"/>
      <c r="O4" s="5"/>
      <c r="P4" s="42">
        <f t="shared" ref="P4:P67" si="1">IF($C4="","",SUM(R4:AA4))</f>
        <v>29.549999999999997</v>
      </c>
      <c r="Q4" s="35"/>
      <c r="R4" s="41">
        <f>IFERROR(IF(F4="","",VLOOKUP(F4,projectList[],5,0)),"")</f>
        <v>12.5</v>
      </c>
      <c r="S4" s="41">
        <f>IFERROR(IF(G4="","",VLOOKUP(G4,projectList[],5,0)),"")</f>
        <v>4.25</v>
      </c>
      <c r="T4" s="41">
        <f>IFERROR(IF(H4="","",VLOOKUP(H4,projectList[],5,0)),"")</f>
        <v>6.4</v>
      </c>
      <c r="U4" s="41">
        <f>IFERROR(IF(I4="","",VLOOKUP(I4,projectList[],5,0)),"")</f>
        <v>6.4</v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>
        <f t="shared" si="0"/>
        <v>4</v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 t="s">
        <v>168</v>
      </c>
      <c r="G5" s="5">
        <v>10380</v>
      </c>
      <c r="H5" s="5">
        <v>10382</v>
      </c>
      <c r="I5" s="5">
        <v>10382</v>
      </c>
      <c r="J5" s="5"/>
      <c r="K5" s="5"/>
      <c r="L5" s="5"/>
      <c r="M5" s="5"/>
      <c r="N5" s="5"/>
      <c r="O5" s="5"/>
      <c r="P5" s="42">
        <f t="shared" si="1"/>
        <v>29.549999999999997</v>
      </c>
      <c r="Q5" s="35"/>
      <c r="R5" s="41">
        <f>IFERROR(IF(F5="","",VLOOKUP(F5,projectList[],5,0)),"")</f>
        <v>12.5</v>
      </c>
      <c r="S5" s="41">
        <f>IFERROR(IF(G5="","",VLOOKUP(G5,projectList[],5,0)),"")</f>
        <v>4.25</v>
      </c>
      <c r="T5" s="41">
        <f>IFERROR(IF(H5="","",VLOOKUP(H5,projectList[],5,0)),"")</f>
        <v>6.4</v>
      </c>
      <c r="U5" s="41">
        <f>IFERROR(IF(I5="","",VLOOKUP(I5,projectList[],5,0)),"")</f>
        <v>6.4</v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>
        <f t="shared" si="0"/>
        <v>4</v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 t="s">
        <v>180</v>
      </c>
      <c r="G6" s="5">
        <v>10380</v>
      </c>
      <c r="H6" s="5">
        <v>10382</v>
      </c>
      <c r="I6" s="5">
        <v>10382</v>
      </c>
      <c r="J6" s="5"/>
      <c r="K6" s="5"/>
      <c r="L6" s="5"/>
      <c r="M6" s="5"/>
      <c r="N6" s="5"/>
      <c r="O6" s="5"/>
      <c r="P6" s="42">
        <f t="shared" si="1"/>
        <v>29.549999999999997</v>
      </c>
      <c r="Q6" s="35"/>
      <c r="R6" s="41">
        <f>IFERROR(IF(F6="","",VLOOKUP(F6,projectList[],5,0)),"")</f>
        <v>12.5</v>
      </c>
      <c r="S6" s="41">
        <f>IFERROR(IF(G6="","",VLOOKUP(G6,projectList[],5,0)),"")</f>
        <v>4.25</v>
      </c>
      <c r="T6" s="41">
        <f>IFERROR(IF(H6="","",VLOOKUP(H6,projectList[],5,0)),"")</f>
        <v>6.4</v>
      </c>
      <c r="U6" s="41">
        <f>IFERROR(IF(I6="","",VLOOKUP(I6,projectList[],5,0)),"")</f>
        <v>6.4</v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>
        <f t="shared" si="0"/>
        <v>4</v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 t="s">
        <v>180</v>
      </c>
      <c r="G7" s="5">
        <v>10380</v>
      </c>
      <c r="H7" s="5">
        <v>10382</v>
      </c>
      <c r="I7" s="5">
        <v>10382</v>
      </c>
      <c r="J7" s="5"/>
      <c r="K7" s="5"/>
      <c r="L7" s="5"/>
      <c r="M7" s="5"/>
      <c r="N7" s="5"/>
      <c r="O7" s="5"/>
      <c r="P7" s="42">
        <f t="shared" si="1"/>
        <v>29.549999999999997</v>
      </c>
      <c r="Q7" s="35"/>
      <c r="R7" s="41">
        <f>IFERROR(IF(F7="","",VLOOKUP(F7,projectList[],5,0)),"")</f>
        <v>12.5</v>
      </c>
      <c r="S7" s="41">
        <f>IFERROR(IF(G7="","",VLOOKUP(G7,projectList[],5,0)),"")</f>
        <v>4.25</v>
      </c>
      <c r="T7" s="41">
        <f>IFERROR(IF(H7="","",VLOOKUP(H7,projectList[],5,0)),"")</f>
        <v>6.4</v>
      </c>
      <c r="U7" s="41">
        <f>IFERROR(IF(I7="","",VLOOKUP(I7,projectList[],5,0)),"")</f>
        <v>6.4</v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>
        <f t="shared" si="0"/>
        <v>4</v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 t="s">
        <v>173</v>
      </c>
      <c r="G11" s="5">
        <v>10380</v>
      </c>
      <c r="H11" s="5">
        <v>10382</v>
      </c>
      <c r="I11" s="5">
        <v>10392</v>
      </c>
      <c r="J11" s="5"/>
      <c r="K11" s="5"/>
      <c r="L11" s="5"/>
      <c r="M11" s="5"/>
      <c r="N11" s="5"/>
      <c r="O11" s="5"/>
      <c r="P11" s="42">
        <f t="shared" si="1"/>
        <v>33.65</v>
      </c>
      <c r="Q11" s="35"/>
      <c r="R11" s="41">
        <f>IFERROR(IF(F11="","",VLOOKUP(F11,projectList[],5,0)),"")</f>
        <v>12.5</v>
      </c>
      <c r="S11" s="41">
        <f>IFERROR(IF(G11="","",VLOOKUP(G11,projectList[],5,0)),"")</f>
        <v>4.25</v>
      </c>
      <c r="T11" s="41">
        <f>IFERROR(IF(H11="","",VLOOKUP(H11,projectList[],5,0)),"")</f>
        <v>6.4</v>
      </c>
      <c r="U11" s="41">
        <f>IFERROR(IF(I11="","",VLOOKUP(I11,projectList[],5,0)),"")</f>
        <v>10.5</v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>
        <f t="shared" si="0"/>
        <v>4</v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 t="s">
        <v>173</v>
      </c>
      <c r="G12" s="5">
        <v>10382</v>
      </c>
      <c r="H12" s="5">
        <v>10289</v>
      </c>
      <c r="I12" s="5" t="s">
        <v>352</v>
      </c>
      <c r="J12" s="5"/>
      <c r="K12" s="5"/>
      <c r="L12" s="5"/>
      <c r="M12" s="5"/>
      <c r="N12" s="5"/>
      <c r="O12" s="5"/>
      <c r="P12" s="42">
        <f t="shared" si="1"/>
        <v>34.849999999999994</v>
      </c>
      <c r="Q12" s="35"/>
      <c r="R12" s="41">
        <f>IFERROR(IF(F12="","",VLOOKUP(F12,projectList[],5,0)),"")</f>
        <v>12.5</v>
      </c>
      <c r="S12" s="41">
        <f>IFERROR(IF(G12="","",VLOOKUP(G12,projectList[],5,0)),"")</f>
        <v>6.4</v>
      </c>
      <c r="T12" s="41">
        <f>IFERROR(IF(H12="","",VLOOKUP(H12,projectList[],5,0)),"")</f>
        <v>7.45</v>
      </c>
      <c r="U12" s="41">
        <f>IFERROR(IF(I12="","",VLOOKUP(I12,projectList[],5,0)),"")</f>
        <v>8.5</v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>
        <f t="shared" si="0"/>
        <v>4</v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 t="s">
        <v>173</v>
      </c>
      <c r="G13" s="5">
        <v>10382</v>
      </c>
      <c r="H13" s="5">
        <v>10289</v>
      </c>
      <c r="I13" s="5" t="s">
        <v>352</v>
      </c>
      <c r="J13" s="5"/>
      <c r="K13" s="5"/>
      <c r="L13" s="5"/>
      <c r="M13" s="5"/>
      <c r="N13" s="5"/>
      <c r="O13" s="5"/>
      <c r="P13" s="42">
        <f t="shared" si="1"/>
        <v>34.849999999999994</v>
      </c>
      <c r="Q13" s="35"/>
      <c r="R13" s="41">
        <f>IFERROR(IF(F13="","",VLOOKUP(F13,projectList[],5,0)),"")</f>
        <v>12.5</v>
      </c>
      <c r="S13" s="41">
        <f>IFERROR(IF(G13="","",VLOOKUP(G13,projectList[],5,0)),"")</f>
        <v>6.4</v>
      </c>
      <c r="T13" s="41">
        <f>IFERROR(IF(H13="","",VLOOKUP(H13,projectList[],5,0)),"")</f>
        <v>7.45</v>
      </c>
      <c r="U13" s="41">
        <f>IFERROR(IF(I13="","",VLOOKUP(I13,projectList[],5,0)),"")</f>
        <v>8.5</v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>
        <f t="shared" si="0"/>
        <v>4</v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 t="s">
        <v>181</v>
      </c>
      <c r="G18" s="5">
        <v>10380</v>
      </c>
      <c r="H18" s="5">
        <v>10289</v>
      </c>
      <c r="I18" s="5">
        <v>10283</v>
      </c>
      <c r="J18" s="5"/>
      <c r="K18" s="5"/>
      <c r="L18" s="5"/>
      <c r="M18" s="5"/>
      <c r="N18" s="5"/>
      <c r="O18" s="5"/>
      <c r="P18" s="42">
        <f t="shared" si="1"/>
        <v>30.62</v>
      </c>
      <c r="Q18" s="35"/>
      <c r="R18" s="41">
        <f>IFERROR(IF(F18="","",VLOOKUP(F18,projectList[],5,0)),"")</f>
        <v>9.42</v>
      </c>
      <c r="S18" s="41">
        <f>IFERROR(IF(G18="","",VLOOKUP(G18,projectList[],5,0)),"")</f>
        <v>4.25</v>
      </c>
      <c r="T18" s="41">
        <f>IFERROR(IF(H18="","",VLOOKUP(H18,projectList[],5,0)),"")</f>
        <v>7.45</v>
      </c>
      <c r="U18" s="41">
        <f>IFERROR(IF(I18="","",VLOOKUP(I18,projectList[],5,0)),"")</f>
        <v>9.5</v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>
        <f t="shared" si="0"/>
        <v>4</v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 t="s">
        <v>181</v>
      </c>
      <c r="G19" s="5">
        <v>10380</v>
      </c>
      <c r="H19" s="5">
        <v>10289</v>
      </c>
      <c r="I19" s="5">
        <v>10283</v>
      </c>
      <c r="J19" s="5"/>
      <c r="K19" s="5"/>
      <c r="L19" s="5"/>
      <c r="M19" s="5"/>
      <c r="N19" s="5"/>
      <c r="O19" s="5"/>
      <c r="P19" s="42">
        <f t="shared" si="1"/>
        <v>30.62</v>
      </c>
      <c r="Q19" s="35"/>
      <c r="R19" s="41">
        <f>IFERROR(IF(F19="","",VLOOKUP(F19,projectList[],5,0)),"")</f>
        <v>9.42</v>
      </c>
      <c r="S19" s="41">
        <f>IFERROR(IF(G19="","",VLOOKUP(G19,projectList[],5,0)),"")</f>
        <v>4.25</v>
      </c>
      <c r="T19" s="41">
        <f>IFERROR(IF(H19="","",VLOOKUP(H19,projectList[],5,0)),"")</f>
        <v>7.45</v>
      </c>
      <c r="U19" s="41">
        <f>IFERROR(IF(I19="","",VLOOKUP(I19,projectList[],5,0)),"")</f>
        <v>9.5</v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>
        <f t="shared" si="0"/>
        <v>4</v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 t="s">
        <v>181</v>
      </c>
      <c r="G20" s="5">
        <v>10380</v>
      </c>
      <c r="H20" s="5">
        <v>10289</v>
      </c>
      <c r="I20" s="5">
        <v>10283</v>
      </c>
      <c r="J20" s="5"/>
      <c r="K20" s="5"/>
      <c r="L20" s="5"/>
      <c r="M20" s="5"/>
      <c r="N20" s="5"/>
      <c r="O20" s="5"/>
      <c r="P20" s="42">
        <f t="shared" si="1"/>
        <v>30.62</v>
      </c>
      <c r="Q20" s="35"/>
      <c r="R20" s="41">
        <f>IFERROR(IF(F20="","",VLOOKUP(F20,projectList[],5,0)),"")</f>
        <v>9.42</v>
      </c>
      <c r="S20" s="41">
        <f>IFERROR(IF(G20="","",VLOOKUP(G20,projectList[],5,0)),"")</f>
        <v>4.25</v>
      </c>
      <c r="T20" s="41">
        <f>IFERROR(IF(H20="","",VLOOKUP(H20,projectList[],5,0)),"")</f>
        <v>7.45</v>
      </c>
      <c r="U20" s="41">
        <f>IFERROR(IF(I20="","",VLOOKUP(I20,projectList[],5,0)),"")</f>
        <v>9.5</v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>
        <f t="shared" si="0"/>
        <v>4</v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135" t="s">
        <v>181</v>
      </c>
      <c r="G21" s="5">
        <v>10380</v>
      </c>
      <c r="H21" s="5">
        <v>10289</v>
      </c>
      <c r="I21" s="5">
        <v>10283</v>
      </c>
      <c r="J21" s="5"/>
      <c r="K21" s="5"/>
      <c r="L21" s="5"/>
      <c r="M21" s="5"/>
      <c r="N21" s="5"/>
      <c r="O21" s="5"/>
      <c r="P21" s="42">
        <f t="shared" si="1"/>
        <v>30.62</v>
      </c>
      <c r="Q21" s="35"/>
      <c r="R21" s="41">
        <f>IFERROR(IF(F21="","",VLOOKUP(F21,projectList[],5,0)),"")</f>
        <v>9.42</v>
      </c>
      <c r="S21" s="41">
        <f>IFERROR(IF(G21="","",VLOOKUP(G21,projectList[],5,0)),"")</f>
        <v>4.25</v>
      </c>
      <c r="T21" s="41">
        <f>IFERROR(IF(H21="","",VLOOKUP(H21,projectList[],5,0)),"")</f>
        <v>7.45</v>
      </c>
      <c r="U21" s="41">
        <f>IFERROR(IF(I21="","",VLOOKUP(I21,projectList[],5,0)),"")</f>
        <v>9.5</v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>
        <f t="shared" si="0"/>
        <v>4</v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135" t="s">
        <v>209</v>
      </c>
      <c r="G22" s="5">
        <v>10285</v>
      </c>
      <c r="H22" s="5">
        <v>10288</v>
      </c>
      <c r="I22" s="5">
        <v>10466</v>
      </c>
      <c r="J22" s="5"/>
      <c r="K22" s="5"/>
      <c r="L22" s="5"/>
      <c r="M22" s="5"/>
      <c r="N22" s="5"/>
      <c r="O22" s="5"/>
      <c r="P22" s="42">
        <f t="shared" si="1"/>
        <v>34.74</v>
      </c>
      <c r="Q22" s="35"/>
      <c r="R22" s="41">
        <f>IFERROR(IF(F22="","",VLOOKUP(F22,projectList[],5,0)),"")</f>
        <v>12.4</v>
      </c>
      <c r="S22" s="41">
        <f>IFERROR(IF(G22="","",VLOOKUP(G22,projectList[],5,0)),"")</f>
        <v>3.84</v>
      </c>
      <c r="T22" s="41">
        <f>IFERROR(IF(H22="","",VLOOKUP(H22,projectList[],5,0)),"")</f>
        <v>10</v>
      </c>
      <c r="U22" s="41">
        <f>IFERROR(IF(I22="","",VLOOKUP(I22,projectList[],5,0)),"")</f>
        <v>8.5</v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>
        <f t="shared" si="0"/>
        <v>4</v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 t="s">
        <v>181</v>
      </c>
      <c r="G23" s="5">
        <v>10382</v>
      </c>
      <c r="H23" s="5">
        <v>10289</v>
      </c>
      <c r="I23" s="5">
        <v>10283</v>
      </c>
      <c r="J23" s="5"/>
      <c r="K23" s="5"/>
      <c r="L23" s="5"/>
      <c r="M23" s="5"/>
      <c r="N23" s="5"/>
      <c r="O23" s="5"/>
      <c r="P23" s="42">
        <f t="shared" si="1"/>
        <v>32.769999999999996</v>
      </c>
      <c r="Q23" s="35"/>
      <c r="R23" s="41">
        <f>IFERROR(IF(F23="","",VLOOKUP(F23,projectList[],5,0)),"")</f>
        <v>9.42</v>
      </c>
      <c r="S23" s="41">
        <f>IFERROR(IF(G23="","",VLOOKUP(G23,projectList[],5,0)),"")</f>
        <v>6.4</v>
      </c>
      <c r="T23" s="41">
        <f>IFERROR(IF(H23="","",VLOOKUP(H23,projectList[],5,0)),"")</f>
        <v>7.45</v>
      </c>
      <c r="U23" s="41">
        <f>IFERROR(IF(I23="","",VLOOKUP(I23,projectList[],5,0)),"")</f>
        <v>9.5</v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>
        <f t="shared" si="0"/>
        <v>4</v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 t="s">
        <v>181</v>
      </c>
      <c r="G24" s="5">
        <v>10382</v>
      </c>
      <c r="H24" s="5">
        <v>10289</v>
      </c>
      <c r="I24" s="5">
        <v>1197</v>
      </c>
      <c r="J24" s="5"/>
      <c r="K24" s="5"/>
      <c r="L24" s="5"/>
      <c r="M24" s="5"/>
      <c r="N24" s="5"/>
      <c r="O24" s="5"/>
      <c r="P24" s="42">
        <f t="shared" si="1"/>
        <v>34.769999999999996</v>
      </c>
      <c r="Q24" s="35"/>
      <c r="R24" s="41">
        <f>IFERROR(IF(F24="","",VLOOKUP(F24,projectList[],5,0)),"")</f>
        <v>9.42</v>
      </c>
      <c r="S24" s="41">
        <f>IFERROR(IF(G24="","",VLOOKUP(G24,projectList[],5,0)),"")</f>
        <v>6.4</v>
      </c>
      <c r="T24" s="41">
        <f>IFERROR(IF(H24="","",VLOOKUP(H24,projectList[],5,0)),"")</f>
        <v>7.45</v>
      </c>
      <c r="U24" s="41">
        <f>IFERROR(IF(I24="","",VLOOKUP(I24,projectList[],5,0)),"")</f>
        <v>11.5</v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>
        <f t="shared" si="0"/>
        <v>4</v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 t="s">
        <v>181</v>
      </c>
      <c r="G25" s="5">
        <v>10289</v>
      </c>
      <c r="H25" s="5">
        <v>1197</v>
      </c>
      <c r="I25" s="5" t="s">
        <v>494</v>
      </c>
      <c r="J25" s="5"/>
      <c r="K25" s="5"/>
      <c r="L25" s="5"/>
      <c r="M25" s="5"/>
      <c r="N25" s="5"/>
      <c r="O25" s="5"/>
      <c r="P25" s="42">
        <f t="shared" si="1"/>
        <v>33.870000000000005</v>
      </c>
      <c r="Q25" s="35"/>
      <c r="R25" s="41">
        <f>IFERROR(IF(F25="","",VLOOKUP(F25,projectList[],5,0)),"")</f>
        <v>9.42</v>
      </c>
      <c r="S25" s="41">
        <f>IFERROR(IF(G25="","",VLOOKUP(G25,projectList[],5,0)),"")</f>
        <v>7.45</v>
      </c>
      <c r="T25" s="41">
        <f>IFERROR(IF(H25="","",VLOOKUP(H25,projectList[],5,0)),"")</f>
        <v>11.5</v>
      </c>
      <c r="U25" s="41">
        <f>IFERROR(IF(I25="","",VLOOKUP(I25,projectList[],5,0)),"")</f>
        <v>5.5</v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>
        <f t="shared" si="0"/>
        <v>4</v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 t="s">
        <v>181</v>
      </c>
      <c r="G26" s="5">
        <v>10289</v>
      </c>
      <c r="H26" s="5">
        <v>10464</v>
      </c>
      <c r="I26" s="5"/>
      <c r="J26" s="5"/>
      <c r="K26" s="5"/>
      <c r="L26" s="5"/>
      <c r="M26" s="5"/>
      <c r="N26" s="5"/>
      <c r="O26" s="5"/>
      <c r="P26" s="42">
        <f t="shared" si="1"/>
        <v>35.07</v>
      </c>
      <c r="Q26" s="35"/>
      <c r="R26" s="41">
        <f>IFERROR(IF(F26="","",VLOOKUP(F26,projectList[],5,0)),"")</f>
        <v>9.42</v>
      </c>
      <c r="S26" s="41">
        <f>IFERROR(IF(G26="","",VLOOKUP(G26,projectList[],5,0)),"")</f>
        <v>7.45</v>
      </c>
      <c r="T26" s="41">
        <f>IFERROR(IF(H26="","",VLOOKUP(H26,projectList[],5,0)),"")</f>
        <v>18.2</v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>
        <f t="shared" si="0"/>
        <v>3</v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 t="s">
        <v>173</v>
      </c>
      <c r="G27" s="5">
        <v>10289</v>
      </c>
      <c r="H27" s="5">
        <v>10464</v>
      </c>
      <c r="I27" s="5"/>
      <c r="J27" s="5"/>
      <c r="K27" s="5"/>
      <c r="L27" s="5"/>
      <c r="M27" s="5"/>
      <c r="N27" s="5"/>
      <c r="O27" s="5"/>
      <c r="P27" s="42">
        <f t="shared" si="1"/>
        <v>38.15</v>
      </c>
      <c r="Q27" s="35"/>
      <c r="R27" s="41">
        <f>IFERROR(IF(F27="","",VLOOKUP(F27,projectList[],5,0)),"")</f>
        <v>12.5</v>
      </c>
      <c r="S27" s="41">
        <f>IFERROR(IF(G27="","",VLOOKUP(G27,projectList[],5,0)),"")</f>
        <v>7.45</v>
      </c>
      <c r="T27" s="41">
        <f>IFERROR(IF(H27="","",VLOOKUP(H27,projectList[],5,0)),"")</f>
        <v>18.2</v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>
        <f t="shared" si="0"/>
        <v>3</v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 t="s">
        <v>173</v>
      </c>
      <c r="G28" s="5">
        <v>10285</v>
      </c>
      <c r="H28" s="5">
        <v>10288</v>
      </c>
      <c r="I28" s="5">
        <v>10466</v>
      </c>
      <c r="J28" s="5"/>
      <c r="K28" s="5"/>
      <c r="L28" s="5"/>
      <c r="M28" s="5"/>
      <c r="N28" s="5"/>
      <c r="O28" s="5"/>
      <c r="P28" s="42">
        <f t="shared" si="1"/>
        <v>34.840000000000003</v>
      </c>
      <c r="Q28" s="35"/>
      <c r="R28" s="41">
        <f>IFERROR(IF(F28="","",VLOOKUP(F28,projectList[],5,0)),"")</f>
        <v>12.5</v>
      </c>
      <c r="S28" s="41">
        <f>IFERROR(IF(G28="","",VLOOKUP(G28,projectList[],5,0)),"")</f>
        <v>3.84</v>
      </c>
      <c r="T28" s="41">
        <f>IFERROR(IF(H28="","",VLOOKUP(H28,projectList[],5,0)),"")</f>
        <v>10</v>
      </c>
      <c r="U28" s="41">
        <f>IFERROR(IF(I28="","",VLOOKUP(I28,projectList[],5,0)),"")</f>
        <v>8.5</v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>
        <f t="shared" si="0"/>
        <v>4</v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 t="s">
        <v>173</v>
      </c>
      <c r="G29" s="5">
        <v>10285</v>
      </c>
      <c r="H29" s="5">
        <v>10288</v>
      </c>
      <c r="I29" s="5">
        <v>10466</v>
      </c>
      <c r="J29" s="5"/>
      <c r="K29" s="5"/>
      <c r="L29" s="5"/>
      <c r="M29" s="5"/>
      <c r="N29" s="5"/>
      <c r="O29" s="5"/>
      <c r="P29" s="42">
        <f t="shared" si="1"/>
        <v>34.840000000000003</v>
      </c>
      <c r="Q29" s="35"/>
      <c r="R29" s="41">
        <f>IFERROR(IF(F29="","",VLOOKUP(F29,projectList[],5,0)),"")</f>
        <v>12.5</v>
      </c>
      <c r="S29" s="41">
        <f>IFERROR(IF(G29="","",VLOOKUP(G29,projectList[],5,0)),"")</f>
        <v>3.84</v>
      </c>
      <c r="T29" s="41">
        <f>IFERROR(IF(H29="","",VLOOKUP(H29,projectList[],5,0)),"")</f>
        <v>10</v>
      </c>
      <c r="U29" s="41">
        <f>IFERROR(IF(I29="","",VLOOKUP(I29,projectList[],5,0)),"")</f>
        <v>8.5</v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>
        <f t="shared" si="0"/>
        <v>4</v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135" t="s">
        <v>181</v>
      </c>
      <c r="G30" s="5">
        <v>10380</v>
      </c>
      <c r="H30" s="5">
        <v>10289</v>
      </c>
      <c r="I30" s="5">
        <v>10283</v>
      </c>
      <c r="J30" s="5"/>
      <c r="K30" s="5"/>
      <c r="L30" s="5"/>
      <c r="M30" s="5"/>
      <c r="N30" s="5"/>
      <c r="O30" s="5"/>
      <c r="P30" s="42">
        <f t="shared" si="1"/>
        <v>30.62</v>
      </c>
      <c r="Q30" s="35"/>
      <c r="R30" s="41">
        <f>IFERROR(IF(F30="","",VLOOKUP(F30,projectList[],5,0)),"")</f>
        <v>9.42</v>
      </c>
      <c r="S30" s="41">
        <f>IFERROR(IF(G30="","",VLOOKUP(G30,projectList[],5,0)),"")</f>
        <v>4.25</v>
      </c>
      <c r="T30" s="41">
        <f>IFERROR(IF(H30="","",VLOOKUP(H30,projectList[],5,0)),"")</f>
        <v>7.45</v>
      </c>
      <c r="U30" s="41">
        <f>IFERROR(IF(I30="","",VLOOKUP(I30,projectList[],5,0)),"")</f>
        <v>9.5</v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>
        <f t="shared" si="0"/>
        <v>4</v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135" t="s">
        <v>209</v>
      </c>
      <c r="G31" s="5">
        <v>10285</v>
      </c>
      <c r="H31" s="5">
        <v>10288</v>
      </c>
      <c r="I31" s="5">
        <v>10466</v>
      </c>
      <c r="J31" s="5"/>
      <c r="K31" s="5"/>
      <c r="L31" s="5"/>
      <c r="M31" s="5"/>
      <c r="N31" s="5"/>
      <c r="O31" s="5"/>
      <c r="P31" s="42">
        <f t="shared" si="1"/>
        <v>34.74</v>
      </c>
      <c r="Q31" s="35"/>
      <c r="R31" s="41">
        <f>IFERROR(IF(F31="","",VLOOKUP(F31,projectList[],5,0)),"")</f>
        <v>12.4</v>
      </c>
      <c r="S31" s="41">
        <f>IFERROR(IF(G31="","",VLOOKUP(G31,projectList[],5,0)),"")</f>
        <v>3.84</v>
      </c>
      <c r="T31" s="41">
        <f>IFERROR(IF(H31="","",VLOOKUP(H31,projectList[],5,0)),"")</f>
        <v>10</v>
      </c>
      <c r="U31" s="41">
        <f>IFERROR(IF(I31="","",VLOOKUP(I31,projectList[],5,0)),"")</f>
        <v>8.5</v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>
        <f t="shared" si="0"/>
        <v>4</v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 t="s">
        <v>315</v>
      </c>
      <c r="G34" s="5">
        <v>10285</v>
      </c>
      <c r="H34" s="5">
        <v>10289</v>
      </c>
      <c r="I34" s="5" t="s">
        <v>352</v>
      </c>
      <c r="J34" s="5"/>
      <c r="K34" s="5"/>
      <c r="L34" s="5"/>
      <c r="M34" s="5"/>
      <c r="N34" s="5"/>
      <c r="O34" s="5"/>
      <c r="P34" s="42">
        <f t="shared" si="1"/>
        <v>27.79</v>
      </c>
      <c r="Q34" s="35"/>
      <c r="R34" s="41">
        <f>IFERROR(IF(F34="","",VLOOKUP(F34,projectList[],5,0)),"")</f>
        <v>8</v>
      </c>
      <c r="S34" s="41">
        <f>IFERROR(IF(G34="","",VLOOKUP(G34,projectList[],5,0)),"")</f>
        <v>3.84</v>
      </c>
      <c r="T34" s="41">
        <f>IFERROR(IF(H34="","",VLOOKUP(H34,projectList[],5,0)),"")</f>
        <v>7.45</v>
      </c>
      <c r="U34" s="41">
        <f>IFERROR(IF(I34="","",VLOOKUP(I34,projectList[],5,0)),"")</f>
        <v>8.5</v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>
        <f t="shared" si="0"/>
        <v>4</v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 t="s">
        <v>315</v>
      </c>
      <c r="G35" s="5">
        <v>10285</v>
      </c>
      <c r="H35" s="5">
        <v>10289</v>
      </c>
      <c r="I35" s="5" t="s">
        <v>352</v>
      </c>
      <c r="J35" s="5"/>
      <c r="K35" s="5"/>
      <c r="L35" s="5"/>
      <c r="M35" s="5"/>
      <c r="N35" s="5"/>
      <c r="O35" s="5"/>
      <c r="P35" s="42">
        <f t="shared" si="1"/>
        <v>27.79</v>
      </c>
      <c r="Q35" s="35"/>
      <c r="R35" s="41">
        <f>IFERROR(IF(F35="","",VLOOKUP(F35,projectList[],5,0)),"")</f>
        <v>8</v>
      </c>
      <c r="S35" s="41">
        <f>IFERROR(IF(G35="","",VLOOKUP(G35,projectList[],5,0)),"")</f>
        <v>3.84</v>
      </c>
      <c r="T35" s="41">
        <f>IFERROR(IF(H35="","",VLOOKUP(H35,projectList[],5,0)),"")</f>
        <v>7.45</v>
      </c>
      <c r="U35" s="41">
        <f>IFERROR(IF(I35="","",VLOOKUP(I35,projectList[],5,0)),"")</f>
        <v>8.5</v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>
        <f t="shared" si="0"/>
        <v>4</v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 t="s">
        <v>315</v>
      </c>
      <c r="G36" s="5">
        <v>10285</v>
      </c>
      <c r="H36" s="5">
        <v>10288</v>
      </c>
      <c r="I36" s="5">
        <v>10466</v>
      </c>
      <c r="J36" s="5" t="s">
        <v>494</v>
      </c>
      <c r="K36" s="5"/>
      <c r="L36" s="5"/>
      <c r="M36" s="5"/>
      <c r="N36" s="5"/>
      <c r="O36" s="5"/>
      <c r="P36" s="42">
        <f t="shared" si="1"/>
        <v>35.840000000000003</v>
      </c>
      <c r="Q36" s="35"/>
      <c r="R36" s="41">
        <f>IFERROR(IF(F36="","",VLOOKUP(F36,projectList[],5,0)),"")</f>
        <v>8</v>
      </c>
      <c r="S36" s="41">
        <f>IFERROR(IF(G36="","",VLOOKUP(G36,projectList[],5,0)),"")</f>
        <v>3.84</v>
      </c>
      <c r="T36" s="41">
        <f>IFERROR(IF(H36="","",VLOOKUP(H36,projectList[],5,0)),"")</f>
        <v>10</v>
      </c>
      <c r="U36" s="41">
        <f>IFERROR(IF(I36="","",VLOOKUP(I36,projectList[],5,0)),"")</f>
        <v>8.5</v>
      </c>
      <c r="V36" s="41">
        <f>IFERROR(IF(J36="","",VLOOKUP(J36,projectList[],5,0)),"")</f>
        <v>5.5</v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>
        <f t="shared" si="0"/>
        <v>5</v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 t="s">
        <v>192</v>
      </c>
      <c r="G37" s="5">
        <v>10346</v>
      </c>
      <c r="H37" s="5">
        <v>10292</v>
      </c>
      <c r="I37" s="5">
        <v>1185</v>
      </c>
      <c r="J37" s="5"/>
      <c r="K37" s="5"/>
      <c r="L37" s="5"/>
      <c r="M37" s="5"/>
      <c r="N37" s="5"/>
      <c r="O37" s="5"/>
      <c r="P37" s="42">
        <f t="shared" si="1"/>
        <v>28.45</v>
      </c>
      <c r="Q37" s="35"/>
      <c r="R37" s="41">
        <f>IFERROR(IF(F37="","",VLOOKUP(F37,projectList[],5,0)),"")</f>
        <v>7</v>
      </c>
      <c r="S37" s="41">
        <f>IFERROR(IF(G37="","",VLOOKUP(G37,projectList[],5,0)),"")</f>
        <v>5.75</v>
      </c>
      <c r="T37" s="41">
        <f>IFERROR(IF(H37="","",VLOOKUP(H37,projectList[],5,0)),"")</f>
        <v>7.2</v>
      </c>
      <c r="U37" s="41">
        <f>IFERROR(IF(I37="","",VLOOKUP(I37,projectList[],5,0)),"")</f>
        <v>8.5</v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>
        <f t="shared" si="0"/>
        <v>4</v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 t="s">
        <v>192</v>
      </c>
      <c r="G38" s="5">
        <v>10346</v>
      </c>
      <c r="H38" s="5">
        <v>10292</v>
      </c>
      <c r="I38" s="5">
        <v>1185</v>
      </c>
      <c r="J38" s="5"/>
      <c r="K38" s="5"/>
      <c r="L38" s="5"/>
      <c r="M38" s="5"/>
      <c r="N38" s="5"/>
      <c r="O38" s="5"/>
      <c r="P38" s="42">
        <f t="shared" si="1"/>
        <v>28.45</v>
      </c>
      <c r="Q38" s="35"/>
      <c r="R38" s="41">
        <f>IFERROR(IF(F38="","",VLOOKUP(F38,projectList[],5,0)),"")</f>
        <v>7</v>
      </c>
      <c r="S38" s="41">
        <f>IFERROR(IF(G38="","",VLOOKUP(G38,projectList[],5,0)),"")</f>
        <v>5.75</v>
      </c>
      <c r="T38" s="41">
        <f>IFERROR(IF(H38="","",VLOOKUP(H38,projectList[],5,0)),"")</f>
        <v>7.2</v>
      </c>
      <c r="U38" s="41">
        <f>IFERROR(IF(I38="","",VLOOKUP(I38,projectList[],5,0)),"")</f>
        <v>8.5</v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>
        <f t="shared" si="0"/>
        <v>4</v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 t="s">
        <v>192</v>
      </c>
      <c r="G39" s="5">
        <v>10346</v>
      </c>
      <c r="H39" s="5">
        <v>10292</v>
      </c>
      <c r="I39" s="5" t="s">
        <v>352</v>
      </c>
      <c r="J39" s="5"/>
      <c r="K39" s="5"/>
      <c r="L39" s="5"/>
      <c r="M39" s="5"/>
      <c r="N39" s="5"/>
      <c r="O39" s="5"/>
      <c r="P39" s="42">
        <f t="shared" si="1"/>
        <v>28.45</v>
      </c>
      <c r="Q39" s="35"/>
      <c r="R39" s="41">
        <f>IFERROR(IF(F39="","",VLOOKUP(F39,projectList[],5,0)),"")</f>
        <v>7</v>
      </c>
      <c r="S39" s="41">
        <f>IFERROR(IF(G39="","",VLOOKUP(G39,projectList[],5,0)),"")</f>
        <v>5.75</v>
      </c>
      <c r="T39" s="41">
        <f>IFERROR(IF(H39="","",VLOOKUP(H39,projectList[],5,0)),"")</f>
        <v>7.2</v>
      </c>
      <c r="U39" s="41">
        <f>IFERROR(IF(I39="","",VLOOKUP(I39,projectList[],5,0)),"")</f>
        <v>8.5</v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>
        <f t="shared" si="0"/>
        <v>4</v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 t="s">
        <v>494</v>
      </c>
      <c r="G40" s="5">
        <v>1876</v>
      </c>
      <c r="H40" s="5">
        <v>1034</v>
      </c>
      <c r="I40" s="5">
        <v>1046</v>
      </c>
      <c r="J40" s="5"/>
      <c r="K40" s="5"/>
      <c r="L40" s="5"/>
      <c r="M40" s="5"/>
      <c r="N40" s="5"/>
      <c r="O40" s="5"/>
      <c r="P40" s="42">
        <f t="shared" si="1"/>
        <v>30.05</v>
      </c>
      <c r="Q40" s="35"/>
      <c r="R40" s="41">
        <f>IFERROR(IF(F40="","",VLOOKUP(F40,projectList[],5,0)),"")</f>
        <v>5.5</v>
      </c>
      <c r="S40" s="41">
        <f>IFERROR(IF(G40="","",VLOOKUP(G40,projectList[],5,0)),"")</f>
        <v>8.25</v>
      </c>
      <c r="T40" s="41">
        <f>IFERROR(IF(H40="","",VLOOKUP(H40,projectList[],5,0)),"")</f>
        <v>7.8</v>
      </c>
      <c r="U40" s="41">
        <f>IFERROR(IF(I40="","",VLOOKUP(I40,projectList[],5,0)),"")</f>
        <v>8.5</v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>
        <f t="shared" si="0"/>
        <v>4</v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 t="s">
        <v>192</v>
      </c>
      <c r="G41" s="5">
        <v>10346</v>
      </c>
      <c r="H41" s="5">
        <v>10292</v>
      </c>
      <c r="I41" s="5" t="s">
        <v>352</v>
      </c>
      <c r="J41" s="5"/>
      <c r="K41" s="5"/>
      <c r="L41" s="5"/>
      <c r="M41" s="5"/>
      <c r="N41" s="5"/>
      <c r="O41" s="5"/>
      <c r="P41" s="42">
        <f t="shared" si="1"/>
        <v>28.45</v>
      </c>
      <c r="Q41" s="35"/>
      <c r="R41" s="41">
        <f>IFERROR(IF(F41="","",VLOOKUP(F41,projectList[],5,0)),"")</f>
        <v>7</v>
      </c>
      <c r="S41" s="41">
        <f>IFERROR(IF(G41="","",VLOOKUP(G41,projectList[],5,0)),"")</f>
        <v>5.75</v>
      </c>
      <c r="T41" s="41">
        <f>IFERROR(IF(H41="","",VLOOKUP(H41,projectList[],5,0)),"")</f>
        <v>7.2</v>
      </c>
      <c r="U41" s="41">
        <f>IFERROR(IF(I41="","",VLOOKUP(I41,projectList[],5,0)),"")</f>
        <v>8.5</v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>
        <f t="shared" si="0"/>
        <v>4</v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>
        <v>10364</v>
      </c>
      <c r="G42" s="5">
        <v>1046</v>
      </c>
      <c r="H42" s="5" t="s">
        <v>494</v>
      </c>
      <c r="I42" s="5">
        <v>6764</v>
      </c>
      <c r="J42" s="5"/>
      <c r="K42" s="5"/>
      <c r="L42" s="5"/>
      <c r="M42" s="5"/>
      <c r="N42" s="5"/>
      <c r="O42" s="5"/>
      <c r="P42" s="42">
        <f t="shared" si="1"/>
        <v>32.5</v>
      </c>
      <c r="Q42" s="35"/>
      <c r="R42" s="41">
        <f>IFERROR(IF(F42="","",VLOOKUP(F42,projectList[],5,0)),"")</f>
        <v>12</v>
      </c>
      <c r="S42" s="41">
        <f>IFERROR(IF(G42="","",VLOOKUP(G42,projectList[],5,0)),"")</f>
        <v>8.5</v>
      </c>
      <c r="T42" s="41">
        <f>IFERROR(IF(H42="","",VLOOKUP(H42,projectList[],5,0)),"")</f>
        <v>5.5</v>
      </c>
      <c r="U42" s="41">
        <f>IFERROR(IF(I42="","",VLOOKUP(I42,projectList[],5,0)),"")</f>
        <v>6.5</v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>
        <f>IF(F42="","",IF(OR(F42="DOWN","VACA","OFF","PARK"),"",COUNTA(F42:O42)))</f>
        <v>4</v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>
        <v>10131</v>
      </c>
      <c r="G43" s="5">
        <v>1046</v>
      </c>
      <c r="H43" s="5">
        <v>1156</v>
      </c>
      <c r="I43" s="5">
        <v>6764</v>
      </c>
      <c r="J43" s="5"/>
      <c r="K43" s="5"/>
      <c r="L43" s="5"/>
      <c r="M43" s="5"/>
      <c r="N43" s="5"/>
      <c r="O43" s="5"/>
      <c r="P43" s="42">
        <f t="shared" si="1"/>
        <v>33.200000000000003</v>
      </c>
      <c r="Q43" s="35"/>
      <c r="R43" s="41">
        <f>IFERROR(IF(F43="","",VLOOKUP(F43,projectList[],5,0)),"")</f>
        <v>6.45</v>
      </c>
      <c r="S43" s="41">
        <f>IFERROR(IF(G43="","",VLOOKUP(G43,projectList[],5,0)),"")</f>
        <v>8.5</v>
      </c>
      <c r="T43" s="41">
        <f>IFERROR(IF(H43="","",VLOOKUP(H43,projectList[],5,0)),"")</f>
        <v>11.75</v>
      </c>
      <c r="U43" s="41">
        <f>IFERROR(IF(I43="","",VLOOKUP(I43,projectList[],5,0)),"")</f>
        <v>6.5</v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>
        <f t="shared" si="0"/>
        <v>4</v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 t="s">
        <v>183</v>
      </c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>
        <f>IFERROR(IF(F44="","",VLOOKUP(F44,projectList[],5,0)),"")</f>
        <v>0</v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>
        <v>1255</v>
      </c>
      <c r="G45" s="5">
        <v>1046</v>
      </c>
      <c r="H45" s="5">
        <v>1156</v>
      </c>
      <c r="I45" s="5">
        <v>6764</v>
      </c>
      <c r="J45" s="5"/>
      <c r="K45" s="5"/>
      <c r="L45" s="5"/>
      <c r="M45" s="5"/>
      <c r="N45" s="5"/>
      <c r="O45" s="5"/>
      <c r="P45" s="42">
        <f t="shared" si="1"/>
        <v>33.200000000000003</v>
      </c>
      <c r="Q45" s="35"/>
      <c r="R45" s="41">
        <f>IFERROR(IF(F45="","",VLOOKUP(F45,projectList[],5,0)),"")</f>
        <v>6.45</v>
      </c>
      <c r="S45" s="41">
        <f>IFERROR(IF(G45="","",VLOOKUP(G45,projectList[],5,0)),"")</f>
        <v>8.5</v>
      </c>
      <c r="T45" s="41">
        <f>IFERROR(IF(H45="","",VLOOKUP(H45,projectList[],5,0)),"")</f>
        <v>11.75</v>
      </c>
      <c r="U45" s="41">
        <f>IFERROR(IF(I45="","",VLOOKUP(I45,projectList[],5,0)),"")</f>
        <v>6.5</v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>
        <f t="shared" si="0"/>
        <v>4</v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 t="s">
        <v>494</v>
      </c>
      <c r="G46" s="5">
        <v>1876</v>
      </c>
      <c r="H46" s="5">
        <v>1034</v>
      </c>
      <c r="I46" s="5">
        <v>1046</v>
      </c>
      <c r="J46" s="5"/>
      <c r="K46" s="5"/>
      <c r="L46" s="5"/>
      <c r="M46" s="5"/>
      <c r="N46" s="5"/>
      <c r="O46" s="5"/>
      <c r="P46" s="42">
        <f t="shared" si="1"/>
        <v>30.05</v>
      </c>
      <c r="Q46" s="35"/>
      <c r="R46" s="41">
        <f>IFERROR(IF(F46="","",VLOOKUP(F46,projectList[],5,0)),"")</f>
        <v>5.5</v>
      </c>
      <c r="S46" s="41">
        <f>IFERROR(IF(G46="","",VLOOKUP(G46,projectList[],5,0)),"")</f>
        <v>8.25</v>
      </c>
      <c r="T46" s="41">
        <f>IFERROR(IF(H46="","",VLOOKUP(H46,projectList[],5,0)),"")</f>
        <v>7.8</v>
      </c>
      <c r="U46" s="41">
        <f>IFERROR(IF(I46="","",VLOOKUP(I46,projectList[],5,0)),"")</f>
        <v>8.5</v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>
        <f t="shared" si="0"/>
        <v>4</v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 t="s">
        <v>494</v>
      </c>
      <c r="G47" s="5" t="s">
        <v>192</v>
      </c>
      <c r="H47" s="5">
        <v>10346</v>
      </c>
      <c r="I47" s="5">
        <v>10292</v>
      </c>
      <c r="J47" s="5" t="s">
        <v>352</v>
      </c>
      <c r="K47" s="5"/>
      <c r="L47" s="5"/>
      <c r="M47" s="5"/>
      <c r="N47" s="5"/>
      <c r="O47" s="5"/>
      <c r="P47" s="42">
        <f t="shared" si="1"/>
        <v>33.950000000000003</v>
      </c>
      <c r="Q47" s="35"/>
      <c r="R47" s="41">
        <f>IFERROR(IF(F47="","",VLOOKUP(F47,projectList[],5,0)),"")</f>
        <v>5.5</v>
      </c>
      <c r="S47" s="41">
        <f>IFERROR(IF(G47="","",VLOOKUP(G47,projectList[],5,0)),"")</f>
        <v>7</v>
      </c>
      <c r="T47" s="41">
        <f>IFERROR(IF(H47="","",VLOOKUP(H47,projectList[],5,0)),"")</f>
        <v>5.75</v>
      </c>
      <c r="U47" s="41">
        <f>IFERROR(IF(I47="","",VLOOKUP(I47,projectList[],5,0)),"")</f>
        <v>7.2</v>
      </c>
      <c r="V47" s="41">
        <f>IFERROR(IF(J47="","",VLOOKUP(J47,projectList[],5,0)),"")</f>
        <v>8.5</v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>
        <f t="shared" si="0"/>
        <v>5</v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>
        <v>1255</v>
      </c>
      <c r="G48" s="5" t="s">
        <v>352</v>
      </c>
      <c r="H48" s="5" t="s">
        <v>352</v>
      </c>
      <c r="I48" s="5" t="s">
        <v>494</v>
      </c>
      <c r="J48" s="5">
        <v>1255</v>
      </c>
      <c r="K48" s="5"/>
      <c r="L48" s="5"/>
      <c r="M48" s="5"/>
      <c r="N48" s="5"/>
      <c r="O48" s="5"/>
      <c r="P48" s="42">
        <f t="shared" si="1"/>
        <v>35.4</v>
      </c>
      <c r="Q48" s="35"/>
      <c r="R48" s="41">
        <f>IFERROR(IF(F48="","",VLOOKUP(F48,projectList[],5,0)),"")</f>
        <v>6.45</v>
      </c>
      <c r="S48" s="41">
        <f>IFERROR(IF(G48="","",VLOOKUP(G48,projectList[],5,0)),"")</f>
        <v>8.5</v>
      </c>
      <c r="T48" s="41">
        <f>IFERROR(IF(H48="","",VLOOKUP(H48,projectList[],5,0)),"")</f>
        <v>8.5</v>
      </c>
      <c r="U48" s="41">
        <f>IFERROR(IF(I48="","",VLOOKUP(I48,projectList[],5,0)),"")</f>
        <v>5.5</v>
      </c>
      <c r="V48" s="41">
        <f>IFERROR(IF(J48="","",VLOOKUP(J48,projectList[],5,0)),"")</f>
        <v>6.45</v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>
        <f t="shared" si="0"/>
        <v>5</v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 t="s">
        <v>315</v>
      </c>
      <c r="G49" s="5" t="s">
        <v>352</v>
      </c>
      <c r="H49" s="5">
        <v>10464</v>
      </c>
      <c r="I49" s="5" t="s">
        <v>494</v>
      </c>
      <c r="J49" s="5"/>
      <c r="K49" s="5"/>
      <c r="L49" s="5"/>
      <c r="M49" s="5"/>
      <c r="N49" s="5"/>
      <c r="O49" s="5"/>
      <c r="P49" s="42">
        <f t="shared" si="1"/>
        <v>40.200000000000003</v>
      </c>
      <c r="Q49" s="35"/>
      <c r="R49" s="41">
        <f>IFERROR(IF(F49="","",VLOOKUP(F49,projectList[],5,0)),"")</f>
        <v>8</v>
      </c>
      <c r="S49" s="41">
        <f>IFERROR(IF(G49="","",VLOOKUP(G49,projectList[],5,0)),"")</f>
        <v>8.5</v>
      </c>
      <c r="T49" s="41">
        <f>IFERROR(IF(H49="","",VLOOKUP(H49,projectList[],5,0)),"")</f>
        <v>18.2</v>
      </c>
      <c r="U49" s="41">
        <f>IFERROR(IF(I49="","",VLOOKUP(I49,projectList[],5,0)),"")</f>
        <v>5.5</v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>
        <f t="shared" si="0"/>
        <v>4</v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>
        <v>1255</v>
      </c>
      <c r="G50" s="5">
        <v>1046</v>
      </c>
      <c r="H50" s="5">
        <v>1156</v>
      </c>
      <c r="I50" s="5">
        <v>6764</v>
      </c>
      <c r="J50" s="5"/>
      <c r="K50" s="5"/>
      <c r="L50" s="5"/>
      <c r="M50" s="5"/>
      <c r="N50" s="5"/>
      <c r="O50" s="5"/>
      <c r="P50" s="42">
        <f t="shared" si="1"/>
        <v>33.200000000000003</v>
      </c>
      <c r="Q50" s="35"/>
      <c r="R50" s="41">
        <f>IFERROR(IF(F50="","",VLOOKUP(F50,projectList[],5,0)),"")</f>
        <v>6.45</v>
      </c>
      <c r="S50" s="41">
        <f>IFERROR(IF(G50="","",VLOOKUP(G50,projectList[],5,0)),"")</f>
        <v>8.5</v>
      </c>
      <c r="T50" s="41">
        <f>IFERROR(IF(H50="","",VLOOKUP(H50,projectList[],5,0)),"")</f>
        <v>11.75</v>
      </c>
      <c r="U50" s="41">
        <f>IFERROR(IF(I50="","",VLOOKUP(I50,projectList[],5,0)),"")</f>
        <v>6.5</v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>
        <f t="shared" si="0"/>
        <v>4</v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>
        <v>10131</v>
      </c>
      <c r="G51" s="5">
        <v>2888</v>
      </c>
      <c r="H51" s="5">
        <v>10392</v>
      </c>
      <c r="I51" s="5">
        <v>10289</v>
      </c>
      <c r="J51" s="5"/>
      <c r="K51" s="5"/>
      <c r="L51" s="5"/>
      <c r="M51" s="5"/>
      <c r="N51" s="5"/>
      <c r="O51" s="5"/>
      <c r="P51" s="42">
        <f t="shared" si="1"/>
        <v>38.9</v>
      </c>
      <c r="Q51" s="35" t="s">
        <v>24</v>
      </c>
      <c r="R51" s="41">
        <f>IFERROR(IF(F51="","",VLOOKUP(F51,projectList[],5,0)),"")</f>
        <v>6.45</v>
      </c>
      <c r="S51" s="41">
        <f>IFERROR(IF(G51="","",VLOOKUP(G51,projectList[],5,0)),"")</f>
        <v>14.5</v>
      </c>
      <c r="T51" s="41">
        <f>IFERROR(IF(H51="","",VLOOKUP(H51,projectList[],5,0)),"")</f>
        <v>10.5</v>
      </c>
      <c r="U51" s="41">
        <f>IFERROR(IF(I51="","",VLOOKUP(I51,projectList[],5,0)),"")</f>
        <v>7.45</v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>
        <f t="shared" si="0"/>
        <v>4</v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 t="s">
        <v>494</v>
      </c>
      <c r="G52" s="5">
        <v>1876</v>
      </c>
      <c r="H52" s="5">
        <v>1034</v>
      </c>
      <c r="I52" s="5">
        <v>1046</v>
      </c>
      <c r="J52" s="5"/>
      <c r="K52" s="5"/>
      <c r="L52" s="5"/>
      <c r="M52" s="5"/>
      <c r="N52" s="5"/>
      <c r="O52" s="5"/>
      <c r="P52" s="42">
        <f t="shared" si="1"/>
        <v>30.05</v>
      </c>
      <c r="Q52" s="35" t="s">
        <v>24</v>
      </c>
      <c r="R52" s="41">
        <f>IFERROR(IF(F52="","",VLOOKUP(F52,projectList[],5,0)),"")</f>
        <v>5.5</v>
      </c>
      <c r="S52" s="41">
        <f>IFERROR(IF(G52="","",VLOOKUP(G52,projectList[],5,0)),"")</f>
        <v>8.25</v>
      </c>
      <c r="T52" s="41">
        <f>IFERROR(IF(H52="","",VLOOKUP(H52,projectList[],5,0)),"")</f>
        <v>7.8</v>
      </c>
      <c r="U52" s="41">
        <f>IFERROR(IF(I52="","",VLOOKUP(I52,projectList[],5,0)),"")</f>
        <v>8.5</v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>
        <f t="shared" si="0"/>
        <v>4</v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 t="s">
        <v>315</v>
      </c>
      <c r="G53" s="5">
        <v>10464</v>
      </c>
      <c r="H53" s="5">
        <v>10466</v>
      </c>
      <c r="I53" s="5"/>
      <c r="J53" s="5"/>
      <c r="K53" s="5"/>
      <c r="L53" s="5"/>
      <c r="M53" s="5"/>
      <c r="N53" s="5"/>
      <c r="O53" s="5"/>
      <c r="P53" s="42">
        <f t="shared" si="1"/>
        <v>34.700000000000003</v>
      </c>
      <c r="Q53" s="35" t="s">
        <v>24</v>
      </c>
      <c r="R53" s="41">
        <f>IFERROR(IF(F53="","",VLOOKUP(F53,projectList[],5,0)),"")</f>
        <v>8</v>
      </c>
      <c r="S53" s="41">
        <f>IFERROR(IF(G53="","",VLOOKUP(G53,projectList[],5,0)),"")</f>
        <v>18.2</v>
      </c>
      <c r="T53" s="41">
        <f>IFERROR(IF(H53="","",VLOOKUP(H53,projectList[],5,0)),"")</f>
        <v>8.5</v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>
        <f t="shared" si="0"/>
        <v>3</v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 t="s">
        <v>183</v>
      </c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>
        <f>IFERROR(IF(F54="","",VLOOKUP(F54,projectList[],5,0)),"")</f>
        <v>0</v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 t="s">
        <v>315</v>
      </c>
      <c r="G55" s="5">
        <v>10464</v>
      </c>
      <c r="H55" s="5">
        <v>10466</v>
      </c>
      <c r="I55" s="5"/>
      <c r="J55" s="5"/>
      <c r="K55" s="5"/>
      <c r="L55" s="5"/>
      <c r="M55" s="5"/>
      <c r="N55" s="5"/>
      <c r="O55" s="5"/>
      <c r="P55" s="42">
        <f t="shared" si="1"/>
        <v>34.700000000000003</v>
      </c>
      <c r="Q55" s="35" t="s">
        <v>24</v>
      </c>
      <c r="R55" s="41">
        <f>IFERROR(IF(F55="","",VLOOKUP(F55,projectList[],5,0)),"")</f>
        <v>8</v>
      </c>
      <c r="S55" s="41">
        <f>IFERROR(IF(G55="","",VLOOKUP(G55,projectList[],5,0)),"")</f>
        <v>18.2</v>
      </c>
      <c r="T55" s="41">
        <f>IFERROR(IF(H55="","",VLOOKUP(H55,projectList[],5,0)),"")</f>
        <v>8.5</v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>
        <f t="shared" si="0"/>
        <v>3</v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>
        <v>1255</v>
      </c>
      <c r="G56" s="5">
        <v>1046</v>
      </c>
      <c r="H56" s="5">
        <v>1140</v>
      </c>
      <c r="I56" s="5">
        <v>6764</v>
      </c>
      <c r="J56" s="5"/>
      <c r="K56" s="5"/>
      <c r="L56" s="5"/>
      <c r="M56" s="5"/>
      <c r="N56" s="5"/>
      <c r="O56" s="5"/>
      <c r="P56" s="42">
        <f t="shared" si="1"/>
        <v>33.200000000000003</v>
      </c>
      <c r="Q56" s="35" t="s">
        <v>24</v>
      </c>
      <c r="R56" s="41">
        <f>IFERROR(IF(F56="","",VLOOKUP(F56,projectList[],5,0)),"")</f>
        <v>6.45</v>
      </c>
      <c r="S56" s="41">
        <f>IFERROR(IF(G56="","",VLOOKUP(G56,projectList[],5,0)),"")</f>
        <v>8.5</v>
      </c>
      <c r="T56" s="41">
        <f>IFERROR(IF(H56="","",VLOOKUP(H56,projectList[],5,0)),"")</f>
        <v>11.75</v>
      </c>
      <c r="U56" s="41">
        <f>IFERROR(IF(I56="","",VLOOKUP(I56,projectList[],5,0)),"")</f>
        <v>6.5</v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>
        <f t="shared" si="0"/>
        <v>4</v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 t="s">
        <v>494</v>
      </c>
      <c r="G57" s="5">
        <v>1876</v>
      </c>
      <c r="H57" s="5">
        <v>1034</v>
      </c>
      <c r="I57" s="5">
        <v>1046</v>
      </c>
      <c r="J57" s="5"/>
      <c r="K57" s="5"/>
      <c r="L57" s="5"/>
      <c r="M57" s="5"/>
      <c r="N57" s="5"/>
      <c r="O57" s="5"/>
      <c r="P57" s="42">
        <f t="shared" si="1"/>
        <v>30.05</v>
      </c>
      <c r="Q57" s="35"/>
      <c r="R57" s="41">
        <f>IFERROR(IF(F57="","",VLOOKUP(F57,projectList[],5,0)),"")</f>
        <v>5.5</v>
      </c>
      <c r="S57" s="41">
        <f>IFERROR(IF(G57="","",VLOOKUP(G57,projectList[],5,0)),"")</f>
        <v>8.25</v>
      </c>
      <c r="T57" s="41">
        <f>IFERROR(IF(H57="","",VLOOKUP(H57,projectList[],5,0)),"")</f>
        <v>7.8</v>
      </c>
      <c r="U57" s="41">
        <f>IFERROR(IF(I57="","",VLOOKUP(I57,projectList[],5,0)),"")</f>
        <v>8.5</v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>
        <f t="shared" si="0"/>
        <v>4</v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 t="s">
        <v>315</v>
      </c>
      <c r="G58" s="5">
        <v>10288</v>
      </c>
      <c r="H58" s="5">
        <v>10466</v>
      </c>
      <c r="I58" s="5">
        <v>6764</v>
      </c>
      <c r="J58" s="5"/>
      <c r="K58" s="5"/>
      <c r="L58" s="5"/>
      <c r="M58" s="5"/>
      <c r="N58" s="5"/>
      <c r="O58" s="5"/>
      <c r="P58" s="42">
        <f t="shared" si="1"/>
        <v>33</v>
      </c>
      <c r="Q58" s="35"/>
      <c r="R58" s="41">
        <f>IFERROR(IF(F58="","",VLOOKUP(F58,projectList[],5,0)),"")</f>
        <v>8</v>
      </c>
      <c r="S58" s="41">
        <f>IFERROR(IF(G58="","",VLOOKUP(G58,projectList[],5,0)),"")</f>
        <v>10</v>
      </c>
      <c r="T58" s="41">
        <f>IFERROR(IF(H58="","",VLOOKUP(H58,projectList[],5,0)),"")</f>
        <v>8.5</v>
      </c>
      <c r="U58" s="41">
        <f>IFERROR(IF(I58="","",VLOOKUP(I58,projectList[],5,0)),"")</f>
        <v>6.5</v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>
        <f t="shared" si="0"/>
        <v>4</v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>
        <v>1255</v>
      </c>
      <c r="G59" s="5">
        <v>1046</v>
      </c>
      <c r="H59" s="5">
        <v>1140</v>
      </c>
      <c r="I59" s="5">
        <v>6764</v>
      </c>
      <c r="J59" s="5"/>
      <c r="K59" s="5"/>
      <c r="L59" s="5"/>
      <c r="M59" s="5"/>
      <c r="N59" s="5"/>
      <c r="O59" s="5"/>
      <c r="P59" s="42">
        <f t="shared" si="1"/>
        <v>33.200000000000003</v>
      </c>
      <c r="Q59" s="35"/>
      <c r="R59" s="41">
        <f>IFERROR(IF(F59="","",VLOOKUP(F59,projectList[],5,0)),"")</f>
        <v>6.45</v>
      </c>
      <c r="S59" s="41">
        <f>IFERROR(IF(G59="","",VLOOKUP(G59,projectList[],5,0)),"")</f>
        <v>8.5</v>
      </c>
      <c r="T59" s="41">
        <f>IFERROR(IF(H59="","",VLOOKUP(H59,projectList[],5,0)),"")</f>
        <v>11.75</v>
      </c>
      <c r="U59" s="41">
        <f>IFERROR(IF(I59="","",VLOOKUP(I59,projectList[],5,0)),"")</f>
        <v>6.5</v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>
        <f t="shared" si="0"/>
        <v>4</v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 t="s">
        <v>315</v>
      </c>
      <c r="G60" s="5">
        <v>10346</v>
      </c>
      <c r="H60" s="5">
        <v>10285</v>
      </c>
      <c r="I60" s="5">
        <v>10462</v>
      </c>
      <c r="J60" s="5"/>
      <c r="K60" s="5"/>
      <c r="L60" s="5"/>
      <c r="M60" s="5"/>
      <c r="N60" s="5"/>
      <c r="O60" s="5"/>
      <c r="P60" s="42">
        <f t="shared" si="1"/>
        <v>34.590000000000003</v>
      </c>
      <c r="Q60" s="35"/>
      <c r="R60" s="41">
        <f>IFERROR(IF(F60="","",VLOOKUP(F60,projectList[],5,0)),"")</f>
        <v>8</v>
      </c>
      <c r="S60" s="41">
        <f>IFERROR(IF(G60="","",VLOOKUP(G60,projectList[],5,0)),"")</f>
        <v>5.75</v>
      </c>
      <c r="T60" s="41">
        <f>IFERROR(IF(H60="","",VLOOKUP(H60,projectList[],5,0)),"")</f>
        <v>3.84</v>
      </c>
      <c r="U60" s="41">
        <f>IFERROR(IF(I60="","",VLOOKUP(I60,projectList[],5,0)),"")</f>
        <v>17</v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>
        <f t="shared" si="0"/>
        <v>4</v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 t="s">
        <v>347</v>
      </c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 t="s">
        <v>799</v>
      </c>
      <c r="R61" s="41">
        <f>IFERROR(IF(F61="","",VLOOKUP(F61,projectList[],5,0)),"")</f>
        <v>0</v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>
        <f t="shared" si="0"/>
        <v>1</v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136" t="s">
        <v>209</v>
      </c>
      <c r="G62" s="5">
        <v>10285</v>
      </c>
      <c r="H62" s="5">
        <v>10288</v>
      </c>
      <c r="I62" s="136">
        <v>10466</v>
      </c>
      <c r="J62" s="5"/>
      <c r="K62" s="5"/>
      <c r="L62" s="5"/>
      <c r="M62" s="5"/>
      <c r="N62" s="5"/>
      <c r="O62" s="5"/>
      <c r="P62" s="42">
        <f t="shared" si="1"/>
        <v>34.74</v>
      </c>
      <c r="Q62" s="35"/>
      <c r="R62" s="41">
        <f>IFERROR(IF(F62="","",VLOOKUP(F62,projectList[],5,0)),"")</f>
        <v>12.4</v>
      </c>
      <c r="S62" s="41">
        <f>IFERROR(IF(G62="","",VLOOKUP(G62,projectList[],5,0)),"")</f>
        <v>3.84</v>
      </c>
      <c r="T62" s="41">
        <f>IFERROR(IF(H62="","",VLOOKUP(H62,projectList[],5,0)),"")</f>
        <v>10</v>
      </c>
      <c r="U62" s="41">
        <f>IFERROR(IF(I62="","",VLOOKUP(I62,projectList[],5,0)),"")</f>
        <v>8.5</v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>
        <f t="shared" si="0"/>
        <v>4</v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135" t="s">
        <v>315</v>
      </c>
      <c r="G63" s="5">
        <v>10392</v>
      </c>
      <c r="H63" s="5">
        <v>10462</v>
      </c>
      <c r="I63" s="5"/>
      <c r="J63" s="5"/>
      <c r="K63" s="5"/>
      <c r="L63" s="5"/>
      <c r="M63" s="5"/>
      <c r="N63" s="5"/>
      <c r="O63" s="5"/>
      <c r="P63" s="42">
        <f t="shared" si="1"/>
        <v>35.5</v>
      </c>
      <c r="Q63" s="35"/>
      <c r="R63" s="41">
        <f>IFERROR(IF(F63="","",VLOOKUP(F63,projectList[],5,0)),"")</f>
        <v>8</v>
      </c>
      <c r="S63" s="41">
        <f>IFERROR(IF(G63="","",VLOOKUP(G63,projectList[],5,0)),"")</f>
        <v>10.5</v>
      </c>
      <c r="T63" s="41">
        <f>IFERROR(IF(H63="","",VLOOKUP(H63,projectList[],5,0)),"")</f>
        <v>17</v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>
        <f t="shared" si="0"/>
        <v>3</v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 t="s">
        <v>183</v>
      </c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>
        <f>IFERROR(IF(F64="","",VLOOKUP(F64,projectList[],5,0)),"")</f>
        <v>0</v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 t="s">
        <v>315</v>
      </c>
      <c r="G65" s="5">
        <v>10392</v>
      </c>
      <c r="H65" s="5">
        <v>10462</v>
      </c>
      <c r="I65" s="5"/>
      <c r="J65" s="5"/>
      <c r="K65" s="5"/>
      <c r="L65" s="5"/>
      <c r="M65" s="5"/>
      <c r="N65" s="5"/>
      <c r="O65" s="5"/>
      <c r="P65" s="42">
        <f t="shared" si="1"/>
        <v>35.5</v>
      </c>
      <c r="Q65" s="35"/>
      <c r="R65" s="41">
        <f>IFERROR(IF(F65="","",VLOOKUP(F65,projectList[],5,0)),"")</f>
        <v>8</v>
      </c>
      <c r="S65" s="41">
        <f>IFERROR(IF(G65="","",VLOOKUP(G65,projectList[],5,0)),"")</f>
        <v>10.5</v>
      </c>
      <c r="T65" s="41">
        <f>IFERROR(IF(H65="","",VLOOKUP(H65,projectList[],5,0)),"")</f>
        <v>17</v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>
        <f t="shared" si="0"/>
        <v>3</v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 t="s">
        <v>315</v>
      </c>
      <c r="G66" s="5">
        <v>10285</v>
      </c>
      <c r="H66" s="5">
        <v>10465</v>
      </c>
      <c r="I66" s="5" t="s">
        <v>494</v>
      </c>
      <c r="J66" s="5"/>
      <c r="K66" s="5"/>
      <c r="L66" s="5"/>
      <c r="M66" s="5"/>
      <c r="N66" s="5"/>
      <c r="O66" s="5"/>
      <c r="P66" s="42">
        <f t="shared" si="1"/>
        <v>35.54</v>
      </c>
      <c r="Q66" s="35"/>
      <c r="R66" s="41">
        <f>IFERROR(IF(F66="","",VLOOKUP(F66,projectList[],5,0)),"")</f>
        <v>8</v>
      </c>
      <c r="S66" s="41">
        <f>IFERROR(IF(G66="","",VLOOKUP(G66,projectList[],5,0)),"")</f>
        <v>3.84</v>
      </c>
      <c r="T66" s="41">
        <f>IFERROR(IF(H66="","",VLOOKUP(H66,projectList[],5,0)),"")</f>
        <v>18.2</v>
      </c>
      <c r="U66" s="41">
        <f>IFERROR(IF(I66="","",VLOOKUP(I66,projectList[],5,0)),"")</f>
        <v>5.5</v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>
        <f t="shared" si="0"/>
        <v>4</v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 t="s">
        <v>315</v>
      </c>
      <c r="G67" s="5">
        <v>10285</v>
      </c>
      <c r="H67" s="5">
        <v>10465</v>
      </c>
      <c r="I67" s="5" t="s">
        <v>494</v>
      </c>
      <c r="J67" s="5"/>
      <c r="K67" s="5"/>
      <c r="L67" s="5"/>
      <c r="M67" s="5"/>
      <c r="N67" s="5"/>
      <c r="O67" s="5"/>
      <c r="P67" s="42">
        <f t="shared" si="1"/>
        <v>35.54</v>
      </c>
      <c r="Q67" s="35"/>
      <c r="R67" s="41">
        <f>IFERROR(IF(F67="","",VLOOKUP(F67,projectList[],5,0)),"")</f>
        <v>8</v>
      </c>
      <c r="S67" s="41">
        <f>IFERROR(IF(G67="","",VLOOKUP(G67,projectList[],5,0)),"")</f>
        <v>3.84</v>
      </c>
      <c r="T67" s="41">
        <f>IFERROR(IF(H67="","",VLOOKUP(H67,projectList[],5,0)),"")</f>
        <v>18.2</v>
      </c>
      <c r="U67" s="41">
        <f>IFERROR(IF(I67="","",VLOOKUP(I67,projectList[],5,0)),"")</f>
        <v>5.5</v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>
        <f t="shared" ref="AB67:AB130" si="2">IF(F67="","",IF(OR(F67="DOWN","VACA","OFF","PARK"),"",COUNTA(F67:O67)))</f>
        <v>4</v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 t="s">
        <v>315</v>
      </c>
      <c r="G68" s="5">
        <v>1156</v>
      </c>
      <c r="H68" s="5">
        <v>10285</v>
      </c>
      <c r="I68" s="5">
        <v>10288</v>
      </c>
      <c r="J68" s="5"/>
      <c r="K68" s="5"/>
      <c r="L68" s="5"/>
      <c r="M68" s="5"/>
      <c r="N68" s="5"/>
      <c r="O68" s="5"/>
      <c r="P68" s="42">
        <f t="shared" ref="P68:P131" si="3">IF($C68="","",SUM(R68:AA68))</f>
        <v>33.590000000000003</v>
      </c>
      <c r="Q68" s="35"/>
      <c r="R68" s="41">
        <f>IFERROR(IF(F68="","",VLOOKUP(F68,projectList[],5,0)),"")</f>
        <v>8</v>
      </c>
      <c r="S68" s="41">
        <f>IFERROR(IF(G68="","",VLOOKUP(G68,projectList[],5,0)),"")</f>
        <v>11.75</v>
      </c>
      <c r="T68" s="41">
        <f>IFERROR(IF(H68="","",VLOOKUP(H68,projectList[],5,0)),"")</f>
        <v>3.84</v>
      </c>
      <c r="U68" s="41">
        <f>IFERROR(IF(I68="","",VLOOKUP(I68,projectList[],5,0)),"")</f>
        <v>10</v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>
        <f t="shared" si="2"/>
        <v>4</v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 t="s">
        <v>315</v>
      </c>
      <c r="G69" s="5">
        <v>1156</v>
      </c>
      <c r="H69" s="5">
        <v>10285</v>
      </c>
      <c r="I69" s="5">
        <v>10288</v>
      </c>
      <c r="J69" s="5"/>
      <c r="K69" s="5"/>
      <c r="L69" s="5"/>
      <c r="M69" s="5"/>
      <c r="N69" s="5"/>
      <c r="O69" s="5"/>
      <c r="P69" s="42">
        <f t="shared" si="3"/>
        <v>33.590000000000003</v>
      </c>
      <c r="Q69" s="35"/>
      <c r="R69" s="41">
        <f>IFERROR(IF(F69="","",VLOOKUP(F69,projectList[],5,0)),"")</f>
        <v>8</v>
      </c>
      <c r="S69" s="41">
        <f>IFERROR(IF(G69="","",VLOOKUP(G69,projectList[],5,0)),"")</f>
        <v>11.75</v>
      </c>
      <c r="T69" s="41">
        <f>IFERROR(IF(H69="","",VLOOKUP(H69,projectList[],5,0)),"")</f>
        <v>3.84</v>
      </c>
      <c r="U69" s="41">
        <f>IFERROR(IF(I69="","",VLOOKUP(I69,projectList[],5,0)),"")</f>
        <v>10</v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>
        <f t="shared" si="2"/>
        <v>4</v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 t="s">
        <v>315</v>
      </c>
      <c r="G70" s="5">
        <v>1156</v>
      </c>
      <c r="H70" s="5">
        <v>10285</v>
      </c>
      <c r="I70" s="5">
        <v>10288</v>
      </c>
      <c r="J70" s="5"/>
      <c r="K70" s="5"/>
      <c r="L70" s="5"/>
      <c r="M70" s="5"/>
      <c r="N70" s="5"/>
      <c r="O70" s="5"/>
      <c r="P70" s="42">
        <f t="shared" si="3"/>
        <v>33.590000000000003</v>
      </c>
      <c r="Q70" s="35"/>
      <c r="R70" s="41">
        <f>IFERROR(IF(F70="","",VLOOKUP(F70,projectList[],5,0)),"")</f>
        <v>8</v>
      </c>
      <c r="S70" s="41">
        <f>IFERROR(IF(G70="","",VLOOKUP(G70,projectList[],5,0)),"")</f>
        <v>11.75</v>
      </c>
      <c r="T70" s="41">
        <f>IFERROR(IF(H70="","",VLOOKUP(H70,projectList[],5,0)),"")</f>
        <v>3.84</v>
      </c>
      <c r="U70" s="41">
        <f>IFERROR(IF(I70="","",VLOOKUP(I70,projectList[],5,0)),"")</f>
        <v>10</v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>
        <f t="shared" si="2"/>
        <v>4</v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>
        <v>6764</v>
      </c>
      <c r="G78" s="5">
        <v>10479</v>
      </c>
      <c r="H78" s="5">
        <v>10364</v>
      </c>
      <c r="I78" s="5">
        <v>10464</v>
      </c>
      <c r="J78" s="5"/>
      <c r="K78" s="5"/>
      <c r="L78" s="5"/>
      <c r="M78" s="5"/>
      <c r="N78" s="5"/>
      <c r="O78" s="5"/>
      <c r="P78" s="42">
        <f t="shared" si="3"/>
        <v>43.370000000000005</v>
      </c>
      <c r="Q78" s="35"/>
      <c r="R78" s="41">
        <f>IFERROR(IF(F78="","",VLOOKUP(F78,projectList[],5,0)),"")</f>
        <v>6.5</v>
      </c>
      <c r="S78" s="41">
        <f>IFERROR(IF(G78="","",VLOOKUP(G78,projectList[],5,0)),"")</f>
        <v>6.67</v>
      </c>
      <c r="T78" s="41">
        <f>IFERROR(IF(H78="","",VLOOKUP(H78,projectList[],5,0)),"")</f>
        <v>12</v>
      </c>
      <c r="U78" s="41">
        <f>IFERROR(IF(I78="","",VLOOKUP(I78,projectList[],5,0)),"")</f>
        <v>18.2</v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>
        <f t="shared" si="2"/>
        <v>4</v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>
        <v>10456</v>
      </c>
      <c r="G79" s="5">
        <v>10364</v>
      </c>
      <c r="H79" s="5">
        <v>10464</v>
      </c>
      <c r="I79" s="5"/>
      <c r="J79" s="5"/>
      <c r="K79" s="5"/>
      <c r="L79" s="5"/>
      <c r="M79" s="5"/>
      <c r="N79" s="5"/>
      <c r="O79" s="5"/>
      <c r="P79" s="42">
        <f t="shared" si="3"/>
        <v>36.870000000000005</v>
      </c>
      <c r="Q79" s="35"/>
      <c r="R79" s="41">
        <f>IFERROR(IF(F79="","",VLOOKUP(F79,projectList[],5,0)),"")</f>
        <v>6.67</v>
      </c>
      <c r="S79" s="41">
        <f>IFERROR(IF(G79="","",VLOOKUP(G79,projectList[],5,0)),"")</f>
        <v>12</v>
      </c>
      <c r="T79" s="41">
        <f>IFERROR(IF(H79="","",VLOOKUP(H79,projectList[],5,0)),"")</f>
        <v>18.2</v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>
        <f t="shared" si="2"/>
        <v>3</v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 t="s">
        <v>183</v>
      </c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>
        <f>IFERROR(IF(F80="","",VLOOKUP(F80,projectList[],5,0)),"")</f>
        <v>0</v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 t="s">
        <v>173</v>
      </c>
      <c r="G84" s="5">
        <v>10381</v>
      </c>
      <c r="H84" s="5">
        <v>10381</v>
      </c>
      <c r="I84" s="5">
        <v>10381</v>
      </c>
      <c r="J84" s="5">
        <v>10380</v>
      </c>
      <c r="K84" s="5">
        <v>10382</v>
      </c>
      <c r="L84" s="5"/>
      <c r="M84" s="5"/>
      <c r="N84" s="5"/>
      <c r="O84" s="5"/>
      <c r="P84" s="42">
        <f t="shared" si="3"/>
        <v>40.4</v>
      </c>
      <c r="Q84" s="35"/>
      <c r="R84" s="41">
        <f>IFERROR(IF(F84="","",VLOOKUP(F84,projectList[],5,0)),"")</f>
        <v>12.5</v>
      </c>
      <c r="S84" s="41">
        <f>IFERROR(IF(G84="","",VLOOKUP(G84,projectList[],5,0)),"")</f>
        <v>5.75</v>
      </c>
      <c r="T84" s="41">
        <f>IFERROR(IF(H84="","",VLOOKUP(H84,projectList[],5,0)),"")</f>
        <v>5.75</v>
      </c>
      <c r="U84" s="41">
        <f>IFERROR(IF(I84="","",VLOOKUP(I84,projectList[],5,0)),"")</f>
        <v>5.75</v>
      </c>
      <c r="V84" s="41">
        <f>IFERROR(IF(J84="","",VLOOKUP(J84,projectList[],5,0)),"")</f>
        <v>4.25</v>
      </c>
      <c r="W84" s="41">
        <f>IFERROR(IF(K84="","",VLOOKUP(K84,projectList[],5,0)),"")</f>
        <v>6.4</v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>
        <f t="shared" si="2"/>
        <v>6</v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 t="s">
        <v>173</v>
      </c>
      <c r="G85" s="5">
        <v>10381</v>
      </c>
      <c r="H85" s="5">
        <v>10381</v>
      </c>
      <c r="I85" s="5">
        <v>10381</v>
      </c>
      <c r="J85" s="5">
        <v>10380</v>
      </c>
      <c r="K85" s="5">
        <v>10382</v>
      </c>
      <c r="L85" s="5"/>
      <c r="M85" s="5"/>
      <c r="N85" s="5"/>
      <c r="O85" s="5"/>
      <c r="P85" s="42">
        <f t="shared" si="3"/>
        <v>40.4</v>
      </c>
      <c r="Q85" s="35"/>
      <c r="R85" s="41">
        <f>IFERROR(IF(F85="","",VLOOKUP(F85,projectList[],5,0)),"")</f>
        <v>12.5</v>
      </c>
      <c r="S85" s="41">
        <f>IFERROR(IF(G85="","",VLOOKUP(G85,projectList[],5,0)),"")</f>
        <v>5.75</v>
      </c>
      <c r="T85" s="41">
        <f>IFERROR(IF(H85="","",VLOOKUP(H85,projectList[],5,0)),"")</f>
        <v>5.75</v>
      </c>
      <c r="U85" s="41">
        <f>IFERROR(IF(I85="","",VLOOKUP(I85,projectList[],5,0)),"")</f>
        <v>5.75</v>
      </c>
      <c r="V85" s="41">
        <f>IFERROR(IF(J85="","",VLOOKUP(J85,projectList[],5,0)),"")</f>
        <v>4.25</v>
      </c>
      <c r="W85" s="41">
        <f>IFERROR(IF(K85="","",VLOOKUP(K85,projectList[],5,0)),"")</f>
        <v>6.4</v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>
        <f t="shared" si="2"/>
        <v>6</v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>
        <v>2883</v>
      </c>
      <c r="G92" s="5">
        <v>2883</v>
      </c>
      <c r="H92" s="5">
        <v>2883</v>
      </c>
      <c r="I92" s="5">
        <v>2012</v>
      </c>
      <c r="J92" s="5">
        <v>2012</v>
      </c>
      <c r="K92" s="5"/>
      <c r="L92" s="5"/>
      <c r="M92" s="5"/>
      <c r="N92" s="5"/>
      <c r="O92" s="5"/>
      <c r="P92" s="42">
        <f t="shared" si="3"/>
        <v>50.599999999999994</v>
      </c>
      <c r="Q92" s="35"/>
      <c r="R92" s="41">
        <f>IFERROR(IF(F92="","",VLOOKUP(F92,projectList[],5,0)),"")</f>
        <v>11</v>
      </c>
      <c r="S92" s="41">
        <f>IFERROR(IF(G92="","",VLOOKUP(G92,projectList[],5,0)),"")</f>
        <v>11</v>
      </c>
      <c r="T92" s="41">
        <f>IFERROR(IF(H92="","",VLOOKUP(H92,projectList[],5,0)),"")</f>
        <v>11</v>
      </c>
      <c r="U92" s="41">
        <f>IFERROR(IF(I92="","",VLOOKUP(I92,projectList[],5,0)),"")</f>
        <v>8.8000000000000007</v>
      </c>
      <c r="V92" s="41">
        <f>IFERROR(IF(J92="","",VLOOKUP(J92,projectList[],5,0)),"")</f>
        <v>8.8000000000000007</v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>
        <f t="shared" si="2"/>
        <v>5</v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>
        <v>2883</v>
      </c>
      <c r="G93" s="5">
        <v>2883</v>
      </c>
      <c r="H93" s="5">
        <v>2012</v>
      </c>
      <c r="I93" s="5">
        <v>2012</v>
      </c>
      <c r="J93" s="5"/>
      <c r="K93" s="5"/>
      <c r="L93" s="5"/>
      <c r="M93" s="5"/>
      <c r="N93" s="5"/>
      <c r="O93" s="5"/>
      <c r="P93" s="42">
        <f t="shared" si="3"/>
        <v>39.6</v>
      </c>
      <c r="Q93" s="35"/>
      <c r="R93" s="41">
        <f>IFERROR(IF(F93="","",VLOOKUP(F93,projectList[],5,0)),"")</f>
        <v>11</v>
      </c>
      <c r="S93" s="41">
        <f>IFERROR(IF(G93="","",VLOOKUP(G93,projectList[],5,0)),"")</f>
        <v>11</v>
      </c>
      <c r="T93" s="41">
        <f>IFERROR(IF(H93="","",VLOOKUP(H93,projectList[],5,0)),"")</f>
        <v>8.8000000000000007</v>
      </c>
      <c r="U93" s="41">
        <f>IFERROR(IF(I93="","",VLOOKUP(I93,projectList[],5,0)),"")</f>
        <v>8.8000000000000007</v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>
        <f t="shared" si="2"/>
        <v>4</v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>
        <v>2010</v>
      </c>
      <c r="G94" s="5">
        <v>2020</v>
      </c>
      <c r="H94" s="5">
        <v>2020</v>
      </c>
      <c r="I94" s="5">
        <v>2088</v>
      </c>
      <c r="J94" s="5">
        <v>2088</v>
      </c>
      <c r="K94" s="5">
        <v>2088</v>
      </c>
      <c r="L94" s="5">
        <v>10486</v>
      </c>
      <c r="M94" s="5"/>
      <c r="N94" s="5"/>
      <c r="O94" s="5"/>
      <c r="P94" s="42">
        <f t="shared" si="3"/>
        <v>43.75</v>
      </c>
      <c r="Q94" s="35"/>
      <c r="R94" s="41">
        <f>IFERROR(IF(F94="","",VLOOKUP(F94,projectList[],5,0)),"")</f>
        <v>10</v>
      </c>
      <c r="S94" s="41">
        <f>IFERROR(IF(G94="","",VLOOKUP(G94,projectList[],5,0)),"")</f>
        <v>7</v>
      </c>
      <c r="T94" s="41">
        <f>IFERROR(IF(H94="","",VLOOKUP(H94,projectList[],5,0)),"")</f>
        <v>7</v>
      </c>
      <c r="U94" s="41">
        <f>IFERROR(IF(I94="","",VLOOKUP(I94,projectList[],5,0)),"")</f>
        <v>3.75</v>
      </c>
      <c r="V94" s="41">
        <f>IFERROR(IF(J94="","",VLOOKUP(J94,projectList[],5,0)),"")</f>
        <v>3.75</v>
      </c>
      <c r="W94" s="41">
        <f>IFERROR(IF(K94="","",VLOOKUP(K94,projectList[],5,0)),"")</f>
        <v>3.75</v>
      </c>
      <c r="X94" s="41">
        <f>IFERROR(IF(L94="","",VLOOKUP(L94,projectList[],5,0)),"")</f>
        <v>8.5</v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>
        <f t="shared" si="2"/>
        <v>7</v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 t="s">
        <v>347</v>
      </c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 t="s">
        <v>802</v>
      </c>
      <c r="R95" s="41">
        <f>IFERROR(IF(F95="","",VLOOKUP(F95,projectList[],5,0)),"")</f>
        <v>0</v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>
        <f t="shared" si="2"/>
        <v>1</v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 t="s">
        <v>347</v>
      </c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 t="s">
        <v>802</v>
      </c>
      <c r="R96" s="41">
        <f>IFERROR(IF(F96="","",VLOOKUP(F96,projectList[],5,0)),"")</f>
        <v>0</v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>
        <f t="shared" si="2"/>
        <v>1</v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>
        <v>10495</v>
      </c>
      <c r="G103" s="5">
        <v>10411</v>
      </c>
      <c r="H103" s="5">
        <v>10084</v>
      </c>
      <c r="I103" s="5"/>
      <c r="J103" s="5"/>
      <c r="K103" s="5"/>
      <c r="L103" s="5"/>
      <c r="M103" s="5"/>
      <c r="N103" s="5"/>
      <c r="O103" s="5"/>
      <c r="P103" s="42">
        <f t="shared" si="3"/>
        <v>31</v>
      </c>
      <c r="Q103" s="109"/>
      <c r="R103" s="41">
        <f>IFERROR(IF(F103="","",VLOOKUP(F103,projectList[],5,0)),"")</f>
        <v>8.5</v>
      </c>
      <c r="S103" s="41">
        <f>IFERROR(IF(G103="","",VLOOKUP(G103,projectList[],5,0)),"")</f>
        <v>13.5</v>
      </c>
      <c r="T103" s="41">
        <f>IFERROR(IF(H103="","",VLOOKUP(H103,projectList[],5,0)),"")</f>
        <v>9</v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>
        <f t="shared" si="2"/>
        <v>3</v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 t="s">
        <v>361</v>
      </c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 t="s">
        <v>793</v>
      </c>
      <c r="R104" s="41">
        <f>IFERROR(IF(F104="","",VLOOKUP(F104,projectList[],5,0)),"")</f>
        <v>0</v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>
        <f t="shared" si="2"/>
        <v>1</v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>
        <v>10495</v>
      </c>
      <c r="G105" s="5">
        <v>10411</v>
      </c>
      <c r="H105" s="5">
        <v>10084</v>
      </c>
      <c r="I105" s="5"/>
      <c r="J105" s="5"/>
      <c r="K105" s="5"/>
      <c r="L105" s="5"/>
      <c r="M105" s="5"/>
      <c r="N105" s="5"/>
      <c r="O105" s="5"/>
      <c r="P105" s="42">
        <f t="shared" si="3"/>
        <v>31</v>
      </c>
      <c r="Q105" s="109"/>
      <c r="R105" s="41">
        <f>IFERROR(IF(F105="","",VLOOKUP(F105,projectList[],5,0)),"")</f>
        <v>8.5</v>
      </c>
      <c r="S105" s="41">
        <f>IFERROR(IF(G105="","",VLOOKUP(G105,projectList[],5,0)),"")</f>
        <v>13.5</v>
      </c>
      <c r="T105" s="41">
        <f>IFERROR(IF(H105="","",VLOOKUP(H105,projectList[],5,0)),"")</f>
        <v>9</v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>
        <f t="shared" si="2"/>
        <v>3</v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 t="s">
        <v>347</v>
      </c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 t="s">
        <v>800</v>
      </c>
      <c r="R106" s="41">
        <f>IFERROR(IF(F106="","",VLOOKUP(F106,projectList[],5,0)),"")</f>
        <v>0</v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>
        <f t="shared" si="2"/>
        <v>1</v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>
        <v>10460</v>
      </c>
      <c r="G107" s="5">
        <v>10411</v>
      </c>
      <c r="H107" s="5">
        <v>10084</v>
      </c>
      <c r="I107" s="5"/>
      <c r="J107" s="5"/>
      <c r="K107" s="5"/>
      <c r="L107" s="5"/>
      <c r="M107" s="5"/>
      <c r="N107" s="5"/>
      <c r="O107" s="5"/>
      <c r="P107" s="42">
        <f t="shared" si="3"/>
        <v>33</v>
      </c>
      <c r="Q107" s="109"/>
      <c r="R107" s="41">
        <f>IFERROR(IF(F107="","",VLOOKUP(F107,projectList[],5,0)),"")</f>
        <v>10.5</v>
      </c>
      <c r="S107" s="41">
        <f>IFERROR(IF(G107="","",VLOOKUP(G107,projectList[],5,0)),"")</f>
        <v>13.5</v>
      </c>
      <c r="T107" s="41">
        <f>IFERROR(IF(H107="","",VLOOKUP(H107,projectList[],5,0)),"")</f>
        <v>9</v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>
        <f t="shared" si="2"/>
        <v>3</v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>
        <v>10460</v>
      </c>
      <c r="G108" s="5">
        <v>10411</v>
      </c>
      <c r="H108" s="5">
        <v>10084</v>
      </c>
      <c r="I108" s="5"/>
      <c r="J108" s="5"/>
      <c r="K108" s="5"/>
      <c r="L108" s="5"/>
      <c r="M108" s="5"/>
      <c r="N108" s="5"/>
      <c r="O108" s="5"/>
      <c r="P108" s="42">
        <f t="shared" si="3"/>
        <v>33</v>
      </c>
      <c r="Q108" s="35"/>
      <c r="R108" s="41">
        <f>IFERROR(IF(F108="","",VLOOKUP(F108,projectList[],5,0)),"")</f>
        <v>10.5</v>
      </c>
      <c r="S108" s="41">
        <f>IFERROR(IF(G108="","",VLOOKUP(G108,projectList[],5,0)),"")</f>
        <v>13.5</v>
      </c>
      <c r="T108" s="41">
        <f>IFERROR(IF(H108="","",VLOOKUP(H108,projectList[],5,0)),"")</f>
        <v>9</v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>
        <f t="shared" si="2"/>
        <v>3</v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>
        <v>10460</v>
      </c>
      <c r="G109" s="5">
        <v>10411</v>
      </c>
      <c r="H109" s="5">
        <v>10084</v>
      </c>
      <c r="I109" s="5"/>
      <c r="J109" s="5"/>
      <c r="K109" s="5"/>
      <c r="L109" s="5"/>
      <c r="M109" s="5"/>
      <c r="N109" s="5"/>
      <c r="O109" s="5"/>
      <c r="P109" s="42">
        <f t="shared" si="3"/>
        <v>33</v>
      </c>
      <c r="Q109" s="109"/>
      <c r="R109" s="41">
        <f>IFERROR(IF(F109="","",VLOOKUP(F109,projectList[],5,0)),"")</f>
        <v>10.5</v>
      </c>
      <c r="S109" s="41">
        <f>IFERROR(IF(G109="","",VLOOKUP(G109,projectList[],5,0)),"")</f>
        <v>13.5</v>
      </c>
      <c r="T109" s="41">
        <f>IFERROR(IF(H109="","",VLOOKUP(H109,projectList[],5,0)),"")</f>
        <v>9</v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>
        <f t="shared" si="2"/>
        <v>3</v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 t="s">
        <v>183</v>
      </c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>
        <f>IFERROR(IF(F110="","",VLOOKUP(F110,projectList[],5,0)),"")</f>
        <v>0</v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>
        <v>10460</v>
      </c>
      <c r="G111" s="5">
        <v>10411</v>
      </c>
      <c r="H111" s="5">
        <v>10084</v>
      </c>
      <c r="I111" s="5"/>
      <c r="J111" s="5"/>
      <c r="K111" s="5"/>
      <c r="L111" s="5"/>
      <c r="M111" s="5"/>
      <c r="N111" s="5"/>
      <c r="O111" s="5"/>
      <c r="P111" s="42">
        <f t="shared" si="3"/>
        <v>33</v>
      </c>
      <c r="Q111" s="109"/>
      <c r="R111" s="41">
        <f>IFERROR(IF(F111="","",VLOOKUP(F111,projectList[],5,0)),"")</f>
        <v>10.5</v>
      </c>
      <c r="S111" s="41">
        <f>IFERROR(IF(G111="","",VLOOKUP(G111,projectList[],5,0)),"")</f>
        <v>13.5</v>
      </c>
      <c r="T111" s="41">
        <f>IFERROR(IF(H111="","",VLOOKUP(H111,projectList[],5,0)),"")</f>
        <v>9</v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>
        <f t="shared" si="2"/>
        <v>3</v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>
        <v>3040</v>
      </c>
      <c r="G117" s="5">
        <v>3042</v>
      </c>
      <c r="H117" s="5">
        <v>3021</v>
      </c>
      <c r="I117" s="5"/>
      <c r="J117" s="5"/>
      <c r="K117" s="5"/>
      <c r="L117" s="5"/>
      <c r="M117" s="5"/>
      <c r="N117" s="5"/>
      <c r="O117" s="5"/>
      <c r="P117" s="42">
        <f t="shared" si="3"/>
        <v>31</v>
      </c>
      <c r="Q117" s="35"/>
      <c r="R117" s="41">
        <f>IFERROR(IF(F117="","",VLOOKUP(F117,projectList[],5,0)),"")</f>
        <v>13.75</v>
      </c>
      <c r="S117" s="41">
        <f>IFERROR(IF(G117="","",VLOOKUP(G117,projectList[],5,0)),"")</f>
        <v>13.75</v>
      </c>
      <c r="T117" s="41">
        <f>IFERROR(IF(H117="","",VLOOKUP(H117,projectList[],5,0)),"")</f>
        <v>3.5</v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>
        <f t="shared" si="2"/>
        <v>3</v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>
        <v>3040</v>
      </c>
      <c r="G118" s="5">
        <v>3042</v>
      </c>
      <c r="H118" s="5">
        <v>3021</v>
      </c>
      <c r="I118" s="5"/>
      <c r="J118" s="5"/>
      <c r="K118" s="5"/>
      <c r="L118" s="5"/>
      <c r="M118" s="5"/>
      <c r="N118" s="5"/>
      <c r="O118" s="5"/>
      <c r="P118" s="42">
        <f t="shared" si="3"/>
        <v>31</v>
      </c>
      <c r="Q118" s="35"/>
      <c r="R118" s="41">
        <f>IFERROR(IF(F118="","",VLOOKUP(F118,projectList[],5,0)),"")</f>
        <v>13.75</v>
      </c>
      <c r="S118" s="41">
        <f>IFERROR(IF(G118="","",VLOOKUP(G118,projectList[],5,0)),"")</f>
        <v>13.75</v>
      </c>
      <c r="T118" s="41">
        <f>IFERROR(IF(H118="","",VLOOKUP(H118,projectList[],5,0)),"")</f>
        <v>3.5</v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>
        <f t="shared" si="2"/>
        <v>3</v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>
        <v>3040</v>
      </c>
      <c r="G119" s="5">
        <v>3042</v>
      </c>
      <c r="H119" s="5">
        <v>3020</v>
      </c>
      <c r="I119" s="5"/>
      <c r="J119" s="5"/>
      <c r="K119" s="5"/>
      <c r="L119" s="5"/>
      <c r="M119" s="5"/>
      <c r="N119" s="5"/>
      <c r="O119" s="5"/>
      <c r="P119" s="42">
        <f t="shared" si="3"/>
        <v>31</v>
      </c>
      <c r="Q119" s="35"/>
      <c r="R119" s="41">
        <f>IFERROR(IF(F119="","",VLOOKUP(F119,projectList[],5,0)),"")</f>
        <v>13.75</v>
      </c>
      <c r="S119" s="41">
        <f>IFERROR(IF(G119="","",VLOOKUP(G119,projectList[],5,0)),"")</f>
        <v>13.75</v>
      </c>
      <c r="T119" s="41">
        <f>IFERROR(IF(H119="","",VLOOKUP(H119,projectList[],5,0)),"")</f>
        <v>3.5</v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>
        <f t="shared" si="2"/>
        <v>3</v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>
        <v>3040</v>
      </c>
      <c r="G120" s="5">
        <v>3042</v>
      </c>
      <c r="H120" s="5">
        <v>3020</v>
      </c>
      <c r="I120" s="5"/>
      <c r="J120" s="5"/>
      <c r="K120" s="5"/>
      <c r="L120" s="5"/>
      <c r="M120" s="5"/>
      <c r="N120" s="5"/>
      <c r="O120" s="5"/>
      <c r="P120" s="42">
        <f t="shared" si="3"/>
        <v>31</v>
      </c>
      <c r="Q120" s="35"/>
      <c r="R120" s="41">
        <f>IFERROR(IF(F120="","",VLOOKUP(F120,projectList[],5,0)),"")</f>
        <v>13.75</v>
      </c>
      <c r="S120" s="41">
        <f>IFERROR(IF(G120="","",VLOOKUP(G120,projectList[],5,0)),"")</f>
        <v>13.75</v>
      </c>
      <c r="T120" s="41">
        <f>IFERROR(IF(H120="","",VLOOKUP(H120,projectList[],5,0)),"")</f>
        <v>3.5</v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>
        <f t="shared" si="2"/>
        <v>3</v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>
        <v>3040</v>
      </c>
      <c r="G121" s="5">
        <v>3042</v>
      </c>
      <c r="H121" s="5">
        <v>3020</v>
      </c>
      <c r="I121" s="5"/>
      <c r="J121" s="5"/>
      <c r="K121" s="5"/>
      <c r="L121" s="5"/>
      <c r="M121" s="5"/>
      <c r="N121" s="5"/>
      <c r="O121" s="5"/>
      <c r="P121" s="42">
        <f t="shared" si="3"/>
        <v>31</v>
      </c>
      <c r="Q121" s="35"/>
      <c r="R121" s="41">
        <f>IFERROR(IF(F121="","",VLOOKUP(F121,projectList[],5,0)),"")</f>
        <v>13.75</v>
      </c>
      <c r="S121" s="41">
        <f>IFERROR(IF(G121="","",VLOOKUP(G121,projectList[],5,0)),"")</f>
        <v>13.75</v>
      </c>
      <c r="T121" s="41">
        <f>IFERROR(IF(H121="","",VLOOKUP(H121,projectList[],5,0)),"")</f>
        <v>3.5</v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>
        <f t="shared" si="2"/>
        <v>3</v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>
        <v>3040</v>
      </c>
      <c r="G122" s="5">
        <v>3042</v>
      </c>
      <c r="H122" s="5">
        <v>3020</v>
      </c>
      <c r="I122" s="5"/>
      <c r="J122" s="5"/>
      <c r="K122" s="5"/>
      <c r="L122" s="5"/>
      <c r="M122" s="5"/>
      <c r="N122" s="5"/>
      <c r="O122" s="5"/>
      <c r="P122" s="42">
        <f t="shared" si="3"/>
        <v>31</v>
      </c>
      <c r="Q122" s="35"/>
      <c r="R122" s="41">
        <f>IFERROR(IF(F122="","",VLOOKUP(F122,projectList[],5,0)),"")</f>
        <v>13.75</v>
      </c>
      <c r="S122" s="41">
        <f>IFERROR(IF(G122="","",VLOOKUP(G122,projectList[],5,0)),"")</f>
        <v>13.75</v>
      </c>
      <c r="T122" s="41">
        <f>IFERROR(IF(H122="","",VLOOKUP(H122,projectList[],5,0)),"")</f>
        <v>3.5</v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>
        <f t="shared" si="2"/>
        <v>3</v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 t="s">
        <v>361</v>
      </c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 t="s">
        <v>798</v>
      </c>
      <c r="R123" s="41">
        <f>IFERROR(IF(F123="","",VLOOKUP(F123,projectList[],5,0)),"")</f>
        <v>0</v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>
        <f t="shared" si="2"/>
        <v>1</v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>
        <v>2010</v>
      </c>
      <c r="G124" s="5">
        <v>2020</v>
      </c>
      <c r="H124" s="5">
        <v>2020</v>
      </c>
      <c r="I124" s="5">
        <v>2088</v>
      </c>
      <c r="J124" s="5">
        <v>2088</v>
      </c>
      <c r="K124" s="5">
        <v>2088</v>
      </c>
      <c r="L124" s="5">
        <v>10486</v>
      </c>
      <c r="M124" s="5"/>
      <c r="N124" s="5"/>
      <c r="O124" s="5"/>
      <c r="P124" s="42">
        <f t="shared" si="3"/>
        <v>43.75</v>
      </c>
      <c r="Q124" s="35" t="s">
        <v>801</v>
      </c>
      <c r="R124" s="41">
        <f>IFERROR(IF(F124="","",VLOOKUP(F124,projectList[],5,0)),"")</f>
        <v>10</v>
      </c>
      <c r="S124" s="41">
        <f>IFERROR(IF(G124="","",VLOOKUP(G124,projectList[],5,0)),"")</f>
        <v>7</v>
      </c>
      <c r="T124" s="41">
        <f>IFERROR(IF(H124="","",VLOOKUP(H124,projectList[],5,0)),"")</f>
        <v>7</v>
      </c>
      <c r="U124" s="41">
        <f>IFERROR(IF(I124="","",VLOOKUP(I124,projectList[],5,0)),"")</f>
        <v>3.75</v>
      </c>
      <c r="V124" s="41">
        <f>IFERROR(IF(J124="","",VLOOKUP(J124,projectList[],5,0)),"")</f>
        <v>3.75</v>
      </c>
      <c r="W124" s="41">
        <f>IFERROR(IF(K124="","",VLOOKUP(K124,projectList[],5,0)),"")</f>
        <v>3.75</v>
      </c>
      <c r="X124" s="41">
        <f>IFERROR(IF(L124="","",VLOOKUP(L124,projectList[],5,0)),"")</f>
        <v>8.5</v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>
        <f t="shared" si="2"/>
        <v>7</v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>
        <v>3040</v>
      </c>
      <c r="G125" s="5">
        <v>3042</v>
      </c>
      <c r="H125" s="5">
        <v>3020</v>
      </c>
      <c r="I125" s="5"/>
      <c r="J125" s="5"/>
      <c r="K125" s="5"/>
      <c r="L125" s="5"/>
      <c r="M125" s="5"/>
      <c r="N125" s="5"/>
      <c r="O125" s="5"/>
      <c r="P125" s="42">
        <f t="shared" si="3"/>
        <v>31</v>
      </c>
      <c r="Q125" s="35"/>
      <c r="R125" s="41">
        <f>IFERROR(IF(F125="","",VLOOKUP(F125,projectList[],5,0)),"")</f>
        <v>13.75</v>
      </c>
      <c r="S125" s="41">
        <f>IFERROR(IF(G125="","",VLOOKUP(G125,projectList[],5,0)),"")</f>
        <v>13.75</v>
      </c>
      <c r="T125" s="41">
        <f>IFERROR(IF(H125="","",VLOOKUP(H125,projectList[],5,0)),"")</f>
        <v>3.5</v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>
        <f t="shared" si="2"/>
        <v>3</v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>
        <v>3040</v>
      </c>
      <c r="G126" s="5">
        <v>3042</v>
      </c>
      <c r="H126" s="5">
        <v>3020</v>
      </c>
      <c r="I126" s="5"/>
      <c r="J126" s="5"/>
      <c r="K126" s="5"/>
      <c r="L126" s="5"/>
      <c r="M126" s="5"/>
      <c r="N126" s="5"/>
      <c r="O126" s="5"/>
      <c r="P126" s="42">
        <f t="shared" si="3"/>
        <v>31</v>
      </c>
      <c r="Q126" s="35"/>
      <c r="R126" s="41">
        <f>IFERROR(IF(F126="","",VLOOKUP(F126,projectList[],5,0)),"")</f>
        <v>13.75</v>
      </c>
      <c r="S126" s="41">
        <f>IFERROR(IF(G126="","",VLOOKUP(G126,projectList[],5,0)),"")</f>
        <v>13.75</v>
      </c>
      <c r="T126" s="41">
        <f>IFERROR(IF(H126="","",VLOOKUP(H126,projectList[],5,0)),"")</f>
        <v>3.5</v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>
        <f t="shared" si="2"/>
        <v>3</v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>
        <v>3040</v>
      </c>
      <c r="G127" s="5">
        <v>3042</v>
      </c>
      <c r="H127" s="5">
        <v>3020</v>
      </c>
      <c r="I127" s="5"/>
      <c r="J127" s="5"/>
      <c r="K127" s="5"/>
      <c r="L127" s="5"/>
      <c r="M127" s="5"/>
      <c r="N127" s="5"/>
      <c r="O127" s="5"/>
      <c r="P127" s="42">
        <f t="shared" si="3"/>
        <v>31</v>
      </c>
      <c r="Q127" s="35"/>
      <c r="R127" s="41">
        <f>IFERROR(IF(F127="","",VLOOKUP(F127,projectList[],5,0)),"")</f>
        <v>13.75</v>
      </c>
      <c r="S127" s="41">
        <f>IFERROR(IF(G127="","",VLOOKUP(G127,projectList[],5,0)),"")</f>
        <v>13.75</v>
      </c>
      <c r="T127" s="41">
        <f>IFERROR(IF(H127="","",VLOOKUP(H127,projectList[],5,0)),"")</f>
        <v>3.5</v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>
        <f t="shared" si="2"/>
        <v>3</v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>
        <v>3040</v>
      </c>
      <c r="G128" s="5">
        <v>3042</v>
      </c>
      <c r="H128" s="5">
        <v>3020</v>
      </c>
      <c r="I128" s="5"/>
      <c r="J128" s="5"/>
      <c r="K128" s="5"/>
      <c r="L128" s="5"/>
      <c r="M128" s="5"/>
      <c r="N128" s="5"/>
      <c r="O128" s="5"/>
      <c r="P128" s="42">
        <f t="shared" si="3"/>
        <v>31</v>
      </c>
      <c r="Q128" s="35"/>
      <c r="R128" s="41">
        <f>IFERROR(IF(F128="","",VLOOKUP(F128,projectList[],5,0)),"")</f>
        <v>13.75</v>
      </c>
      <c r="S128" s="41">
        <f>IFERROR(IF(G128="","",VLOOKUP(G128,projectList[],5,0)),"")</f>
        <v>13.75</v>
      </c>
      <c r="T128" s="41">
        <f>IFERROR(IF(H128="","",VLOOKUP(H128,projectList[],5,0)),"")</f>
        <v>3.5</v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>
        <f t="shared" si="2"/>
        <v>3</v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>
        <v>3040</v>
      </c>
      <c r="G129" s="5">
        <v>3042</v>
      </c>
      <c r="H129" s="5">
        <v>3020</v>
      </c>
      <c r="I129" s="5"/>
      <c r="J129" s="5"/>
      <c r="K129" s="5"/>
      <c r="L129" s="5"/>
      <c r="M129" s="5"/>
      <c r="N129" s="5"/>
      <c r="O129" s="5"/>
      <c r="P129" s="42">
        <f t="shared" si="3"/>
        <v>31</v>
      </c>
      <c r="Q129" s="35"/>
      <c r="R129" s="41">
        <f>IFERROR(IF(F129="","",VLOOKUP(F129,projectList[],5,0)),"")</f>
        <v>13.75</v>
      </c>
      <c r="S129" s="41">
        <f>IFERROR(IF(G129="","",VLOOKUP(G129,projectList[],5,0)),"")</f>
        <v>13.75</v>
      </c>
      <c r="T129" s="41">
        <f>IFERROR(IF(H129="","",VLOOKUP(H129,projectList[],5,0)),"")</f>
        <v>3.5</v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>
        <f t="shared" si="2"/>
        <v>3</v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 t="s">
        <v>183</v>
      </c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>
        <f>IFERROR(IF(F130="","",VLOOKUP(F130,projectList[],5,0)),"")</f>
        <v>0</v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>
        <v>3040</v>
      </c>
      <c r="G131" s="5">
        <v>3042</v>
      </c>
      <c r="H131" s="5">
        <v>3020</v>
      </c>
      <c r="I131" s="5"/>
      <c r="J131" s="5"/>
      <c r="K131" s="5"/>
      <c r="L131" s="5"/>
      <c r="M131" s="5"/>
      <c r="N131" s="5"/>
      <c r="O131" s="5"/>
      <c r="P131" s="42">
        <f t="shared" si="3"/>
        <v>31</v>
      </c>
      <c r="Q131" s="35"/>
      <c r="R131" s="41">
        <f>IFERROR(IF(F131="","",VLOOKUP(F131,projectList[],5,0)),"")</f>
        <v>13.75</v>
      </c>
      <c r="S131" s="41">
        <f>IFERROR(IF(G131="","",VLOOKUP(G131,projectList[],5,0)),"")</f>
        <v>13.75</v>
      </c>
      <c r="T131" s="41">
        <f>IFERROR(IF(H131="","",VLOOKUP(H131,projectList[],5,0)),"")</f>
        <v>3.5</v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>
        <f t="shared" ref="AB131:AB133" si="4">IF(F131="","",IF(OR(F131="DOWN","VACA","OFF","PARK"),"",COUNTA(F131:O131)))</f>
        <v>3</v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B7504-94BC-449D-908D-33E794CC2BDE}">
  <sheetPr codeName="Sheet33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F1:G1"/>
    <mergeCell ref="I1:J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4BC73-D83E-48F0-ADEB-1EB0DDEDFB8B}">
  <sheetPr codeName="Sheet32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726AF-64C4-408E-AB48-CB07DAB741E3}">
  <sheetPr codeName="Sheet31">
    <tabColor rgb="FFFF0000"/>
    <pageSetUpPr fitToPage="1"/>
  </sheetPr>
  <dimension ref="A1:AB133"/>
  <sheetViews>
    <sheetView topLeftCell="A71" workbookViewId="0">
      <selection activeCell="F106" sqref="F106"/>
    </sheetView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0</v>
      </c>
      <c r="I1" s="146" t="s">
        <v>519</v>
      </c>
      <c r="J1" s="146"/>
      <c r="K1" s="13">
        <f>H1*4</f>
        <v>0</v>
      </c>
      <c r="L1" s="13" t="s">
        <v>520</v>
      </c>
      <c r="M1" s="13">
        <f>K1/2</f>
        <v>0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>
        <v>1197</v>
      </c>
      <c r="G4" s="5">
        <v>10364</v>
      </c>
      <c r="H4" s="5">
        <v>1046</v>
      </c>
      <c r="I4" s="5"/>
      <c r="J4" s="5"/>
      <c r="K4" s="5"/>
      <c r="L4" s="5"/>
      <c r="M4" s="5"/>
      <c r="N4" s="5"/>
      <c r="O4" s="5"/>
      <c r="P4" s="42">
        <f t="shared" ref="P4:P67" si="1">IF($C4="","",SUM(R4:AA4))</f>
        <v>32</v>
      </c>
      <c r="Q4" s="35"/>
      <c r="R4" s="41">
        <f>IFERROR(IF(F4="","",VLOOKUP(F4,projectList[],5,0)),"")</f>
        <v>11.5</v>
      </c>
      <c r="S4" s="41">
        <f>IFERROR(IF(G4="","",VLOOKUP(G4,projectList[],5,0)),"")</f>
        <v>12</v>
      </c>
      <c r="T4" s="41">
        <f>IFERROR(IF(H4="","",VLOOKUP(H4,projectList[],5,0)),"")</f>
        <v>8.5</v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>
        <f t="shared" si="0"/>
        <v>3</v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>
        <v>1197</v>
      </c>
      <c r="G5" s="5">
        <v>10364</v>
      </c>
      <c r="H5" s="5">
        <v>1046</v>
      </c>
      <c r="I5" s="5"/>
      <c r="J5" s="5"/>
      <c r="K5" s="5"/>
      <c r="L5" s="5"/>
      <c r="M5" s="5"/>
      <c r="N5" s="5"/>
      <c r="O5" s="5"/>
      <c r="P5" s="42">
        <f t="shared" si="1"/>
        <v>32</v>
      </c>
      <c r="Q5" s="35"/>
      <c r="R5" s="41">
        <f>IFERROR(IF(F5="","",VLOOKUP(F5,projectList[],5,0)),"")</f>
        <v>11.5</v>
      </c>
      <c r="S5" s="41">
        <f>IFERROR(IF(G5="","",VLOOKUP(G5,projectList[],5,0)),"")</f>
        <v>12</v>
      </c>
      <c r="T5" s="41">
        <f>IFERROR(IF(H5="","",VLOOKUP(H5,projectList[],5,0)),"")</f>
        <v>8.5</v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>
        <f t="shared" si="0"/>
        <v>3</v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>
        <v>1197</v>
      </c>
      <c r="G6" s="5" t="s">
        <v>494</v>
      </c>
      <c r="H6" s="5">
        <v>10364</v>
      </c>
      <c r="I6" s="5">
        <v>1046</v>
      </c>
      <c r="J6" s="5"/>
      <c r="K6" s="5"/>
      <c r="L6" s="5"/>
      <c r="M6" s="5"/>
      <c r="N6" s="5"/>
      <c r="O6" s="5"/>
      <c r="P6" s="42">
        <f t="shared" si="1"/>
        <v>37.5</v>
      </c>
      <c r="Q6" s="35"/>
      <c r="R6" s="41">
        <f>IFERROR(IF(F6="","",VLOOKUP(F6,projectList[],5,0)),"")</f>
        <v>11.5</v>
      </c>
      <c r="S6" s="41">
        <f>IFERROR(IF(G6="","",VLOOKUP(G6,projectList[],5,0)),"")</f>
        <v>5.5</v>
      </c>
      <c r="T6" s="41">
        <f>IFERROR(IF(H6="","",VLOOKUP(H6,projectList[],5,0)),"")</f>
        <v>12</v>
      </c>
      <c r="U6" s="41">
        <f>IFERROR(IF(I6="","",VLOOKUP(I6,projectList[],5,0)),"")</f>
        <v>8.5</v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>
        <f t="shared" si="0"/>
        <v>4</v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>
        <v>1197</v>
      </c>
      <c r="G7" s="5" t="s">
        <v>494</v>
      </c>
      <c r="H7" s="5">
        <v>10364</v>
      </c>
      <c r="I7" s="5">
        <v>1046</v>
      </c>
      <c r="J7" s="5"/>
      <c r="K7" s="5"/>
      <c r="L7" s="5"/>
      <c r="M7" s="5"/>
      <c r="N7" s="5"/>
      <c r="O7" s="5"/>
      <c r="P7" s="42">
        <f t="shared" si="1"/>
        <v>37.5</v>
      </c>
      <c r="Q7" s="35"/>
      <c r="R7" s="41">
        <f>IFERROR(IF(F7="","",VLOOKUP(F7,projectList[],5,0)),"")</f>
        <v>11.5</v>
      </c>
      <c r="S7" s="41">
        <f>IFERROR(IF(G7="","",VLOOKUP(G7,projectList[],5,0)),"")</f>
        <v>5.5</v>
      </c>
      <c r="T7" s="41">
        <f>IFERROR(IF(H7="","",VLOOKUP(H7,projectList[],5,0)),"")</f>
        <v>12</v>
      </c>
      <c r="U7" s="41">
        <f>IFERROR(IF(I7="","",VLOOKUP(I7,projectList[],5,0)),"")</f>
        <v>8.5</v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>
        <f t="shared" si="0"/>
        <v>4</v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 t="s">
        <v>214</v>
      </c>
      <c r="G11" s="5">
        <v>10380</v>
      </c>
      <c r="H11" s="5">
        <v>10392</v>
      </c>
      <c r="I11" s="5">
        <v>10289</v>
      </c>
      <c r="J11" s="5"/>
      <c r="K11" s="5"/>
      <c r="L11" s="5"/>
      <c r="M11" s="5"/>
      <c r="N11" s="5"/>
      <c r="O11" s="5"/>
      <c r="P11" s="42">
        <f t="shared" si="1"/>
        <v>34.6</v>
      </c>
      <c r="Q11" s="35"/>
      <c r="R11" s="41">
        <f>IFERROR(IF(F11="","",VLOOKUP(F11,projectList[],5,0)),"")</f>
        <v>12.4</v>
      </c>
      <c r="S11" s="41">
        <f>IFERROR(IF(G11="","",VLOOKUP(G11,projectList[],5,0)),"")</f>
        <v>4.25</v>
      </c>
      <c r="T11" s="41">
        <f>IFERROR(IF(H11="","",VLOOKUP(H11,projectList[],5,0)),"")</f>
        <v>10.5</v>
      </c>
      <c r="U11" s="41">
        <f>IFERROR(IF(I11="","",VLOOKUP(I11,projectList[],5,0)),"")</f>
        <v>7.45</v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>
        <f t="shared" si="0"/>
        <v>4</v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 t="s">
        <v>468</v>
      </c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 t="s">
        <v>803</v>
      </c>
      <c r="R12" s="41">
        <f>IFERROR(IF(F12="","",VLOOKUP(F12,projectList[],5,0)),"")</f>
        <v>0</v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>
        <f t="shared" si="0"/>
        <v>1</v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 t="s">
        <v>214</v>
      </c>
      <c r="G13" s="5">
        <v>10380</v>
      </c>
      <c r="H13" s="5">
        <v>10392</v>
      </c>
      <c r="I13" s="5">
        <v>10289</v>
      </c>
      <c r="J13" s="5"/>
      <c r="K13" s="5"/>
      <c r="L13" s="5"/>
      <c r="M13" s="5"/>
      <c r="N13" s="5"/>
      <c r="O13" s="5"/>
      <c r="P13" s="42">
        <f t="shared" si="1"/>
        <v>34.6</v>
      </c>
      <c r="Q13" s="35"/>
      <c r="R13" s="41">
        <f>IFERROR(IF(F13="","",VLOOKUP(F13,projectList[],5,0)),"")</f>
        <v>12.4</v>
      </c>
      <c r="S13" s="41">
        <f>IFERROR(IF(G13="","",VLOOKUP(G13,projectList[],5,0)),"")</f>
        <v>4.25</v>
      </c>
      <c r="T13" s="41">
        <f>IFERROR(IF(H13="","",VLOOKUP(H13,projectList[],5,0)),"")</f>
        <v>10.5</v>
      </c>
      <c r="U13" s="41">
        <f>IFERROR(IF(I13="","",VLOOKUP(I13,projectList[],5,0)),"")</f>
        <v>7.45</v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>
        <f t="shared" si="0"/>
        <v>4</v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 t="s">
        <v>214</v>
      </c>
      <c r="G18" s="5">
        <v>10380</v>
      </c>
      <c r="H18" s="5">
        <v>10463</v>
      </c>
      <c r="I18" s="5" t="s">
        <v>266</v>
      </c>
      <c r="J18" s="5" t="s">
        <v>494</v>
      </c>
      <c r="K18" s="5"/>
      <c r="L18" s="5"/>
      <c r="M18" s="5"/>
      <c r="N18" s="5"/>
      <c r="O18" s="5"/>
      <c r="P18" s="42">
        <f t="shared" si="1"/>
        <v>35.9</v>
      </c>
      <c r="Q18" s="35"/>
      <c r="R18" s="41">
        <f>IFERROR(IF(F18="","",VLOOKUP(F18,projectList[],5,0)),"")</f>
        <v>12.4</v>
      </c>
      <c r="S18" s="41">
        <f>IFERROR(IF(G18="","",VLOOKUP(G18,projectList[],5,0)),"")</f>
        <v>4.25</v>
      </c>
      <c r="T18" s="41">
        <f>IFERROR(IF(H18="","",VLOOKUP(H18,projectList[],5,0)),"")</f>
        <v>11.5</v>
      </c>
      <c r="U18" s="41">
        <f>IFERROR(IF(I18="","",VLOOKUP(I18,projectList[],5,0)),"")</f>
        <v>2.25</v>
      </c>
      <c r="V18" s="41">
        <f>IFERROR(IF(J18="","",VLOOKUP(J18,projectList[],5,0)),"")</f>
        <v>5.5</v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>
        <f t="shared" si="0"/>
        <v>5</v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 t="s">
        <v>214</v>
      </c>
      <c r="G19" s="5">
        <v>10380</v>
      </c>
      <c r="H19" s="5">
        <v>10463</v>
      </c>
      <c r="I19" s="5" t="s">
        <v>266</v>
      </c>
      <c r="J19" s="5" t="s">
        <v>495</v>
      </c>
      <c r="K19" s="5"/>
      <c r="L19" s="5"/>
      <c r="M19" s="5"/>
      <c r="N19" s="5"/>
      <c r="O19" s="5"/>
      <c r="P19" s="42">
        <f t="shared" si="1"/>
        <v>35.9</v>
      </c>
      <c r="Q19" s="35"/>
      <c r="R19" s="41">
        <f>IFERROR(IF(F19="","",VLOOKUP(F19,projectList[],5,0)),"")</f>
        <v>12.4</v>
      </c>
      <c r="S19" s="41">
        <f>IFERROR(IF(G19="","",VLOOKUP(G19,projectList[],5,0)),"")</f>
        <v>4.25</v>
      </c>
      <c r="T19" s="41">
        <f>IFERROR(IF(H19="","",VLOOKUP(H19,projectList[],5,0)),"")</f>
        <v>11.5</v>
      </c>
      <c r="U19" s="41">
        <f>IFERROR(IF(I19="","",VLOOKUP(I19,projectList[],5,0)),"")</f>
        <v>2.25</v>
      </c>
      <c r="V19" s="41">
        <f>IFERROR(IF(J19="","",VLOOKUP(J19,projectList[],5,0)),"")</f>
        <v>5.5</v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>
        <f t="shared" si="0"/>
        <v>5</v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 t="s">
        <v>214</v>
      </c>
      <c r="G20" s="5">
        <v>10380</v>
      </c>
      <c r="H20" s="5">
        <v>10463</v>
      </c>
      <c r="I20" s="5" t="s">
        <v>266</v>
      </c>
      <c r="J20" s="5" t="s">
        <v>495</v>
      </c>
      <c r="K20" s="5"/>
      <c r="L20" s="5"/>
      <c r="M20" s="5"/>
      <c r="N20" s="5"/>
      <c r="O20" s="5"/>
      <c r="P20" s="42">
        <f t="shared" si="1"/>
        <v>35.9</v>
      </c>
      <c r="Q20" s="35"/>
      <c r="R20" s="41">
        <f>IFERROR(IF(F20="","",VLOOKUP(F20,projectList[],5,0)),"")</f>
        <v>12.4</v>
      </c>
      <c r="S20" s="41">
        <f>IFERROR(IF(G20="","",VLOOKUP(G20,projectList[],5,0)),"")</f>
        <v>4.25</v>
      </c>
      <c r="T20" s="41">
        <f>IFERROR(IF(H20="","",VLOOKUP(H20,projectList[],5,0)),"")</f>
        <v>11.5</v>
      </c>
      <c r="U20" s="41">
        <f>IFERROR(IF(I20="","",VLOOKUP(I20,projectList[],5,0)),"")</f>
        <v>2.25</v>
      </c>
      <c r="V20" s="41">
        <f>IFERROR(IF(J20="","",VLOOKUP(J20,projectList[],5,0)),"")</f>
        <v>5.5</v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>
        <f t="shared" si="0"/>
        <v>5</v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 t="s">
        <v>214</v>
      </c>
      <c r="G21" s="5">
        <v>10380</v>
      </c>
      <c r="H21" s="5">
        <v>10463</v>
      </c>
      <c r="I21" s="5" t="s">
        <v>266</v>
      </c>
      <c r="J21" s="5" t="s">
        <v>494</v>
      </c>
      <c r="K21" s="5"/>
      <c r="L21" s="5"/>
      <c r="M21" s="5"/>
      <c r="N21" s="5"/>
      <c r="O21" s="5"/>
      <c r="P21" s="42">
        <f t="shared" si="1"/>
        <v>35.9</v>
      </c>
      <c r="Q21" s="35"/>
      <c r="R21" s="41">
        <f>IFERROR(IF(F21="","",VLOOKUP(F21,projectList[],5,0)),"")</f>
        <v>12.4</v>
      </c>
      <c r="S21" s="41">
        <f>IFERROR(IF(G21="","",VLOOKUP(G21,projectList[],5,0)),"")</f>
        <v>4.25</v>
      </c>
      <c r="T21" s="41">
        <f>IFERROR(IF(H21="","",VLOOKUP(H21,projectList[],5,0)),"")</f>
        <v>11.5</v>
      </c>
      <c r="U21" s="41">
        <f>IFERROR(IF(I21="","",VLOOKUP(I21,projectList[],5,0)),"")</f>
        <v>2.25</v>
      </c>
      <c r="V21" s="41">
        <f>IFERROR(IF(J21="","",VLOOKUP(J21,projectList[],5,0)),"")</f>
        <v>5.5</v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>
        <f t="shared" si="0"/>
        <v>5</v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 t="s">
        <v>214</v>
      </c>
      <c r="G22" s="5">
        <v>10380</v>
      </c>
      <c r="H22" s="5">
        <v>10463</v>
      </c>
      <c r="I22" s="5" t="s">
        <v>266</v>
      </c>
      <c r="J22" s="5" t="s">
        <v>494</v>
      </c>
      <c r="K22" s="5"/>
      <c r="L22" s="5"/>
      <c r="M22" s="5"/>
      <c r="N22" s="5"/>
      <c r="O22" s="5"/>
      <c r="P22" s="42">
        <f t="shared" si="1"/>
        <v>35.9</v>
      </c>
      <c r="Q22" s="35"/>
      <c r="R22" s="41">
        <f>IFERROR(IF(F22="","",VLOOKUP(F22,projectList[],5,0)),"")</f>
        <v>12.4</v>
      </c>
      <c r="S22" s="41">
        <f>IFERROR(IF(G22="","",VLOOKUP(G22,projectList[],5,0)),"")</f>
        <v>4.25</v>
      </c>
      <c r="T22" s="41">
        <f>IFERROR(IF(H22="","",VLOOKUP(H22,projectList[],5,0)),"")</f>
        <v>11.5</v>
      </c>
      <c r="U22" s="41">
        <f>IFERROR(IF(I22="","",VLOOKUP(I22,projectList[],5,0)),"")</f>
        <v>2.25</v>
      </c>
      <c r="V22" s="41">
        <f>IFERROR(IF(J22="","",VLOOKUP(J22,projectList[],5,0)),"")</f>
        <v>5.5</v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>
        <f t="shared" si="0"/>
        <v>5</v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 t="s">
        <v>214</v>
      </c>
      <c r="G23" s="5">
        <v>10380</v>
      </c>
      <c r="H23" s="5">
        <v>10392</v>
      </c>
      <c r="I23" s="5" t="s">
        <v>266</v>
      </c>
      <c r="J23" s="5" t="s">
        <v>494</v>
      </c>
      <c r="K23" s="5"/>
      <c r="L23" s="5"/>
      <c r="M23" s="5"/>
      <c r="N23" s="5"/>
      <c r="O23" s="5"/>
      <c r="P23" s="42">
        <f t="shared" si="1"/>
        <v>34.9</v>
      </c>
      <c r="Q23" s="35"/>
      <c r="R23" s="41">
        <f>IFERROR(IF(F23="","",VLOOKUP(F23,projectList[],5,0)),"")</f>
        <v>12.4</v>
      </c>
      <c r="S23" s="41">
        <f>IFERROR(IF(G23="","",VLOOKUP(G23,projectList[],5,0)),"")</f>
        <v>4.25</v>
      </c>
      <c r="T23" s="41">
        <f>IFERROR(IF(H23="","",VLOOKUP(H23,projectList[],5,0)),"")</f>
        <v>10.5</v>
      </c>
      <c r="U23" s="41">
        <f>IFERROR(IF(I23="","",VLOOKUP(I23,projectList[],5,0)),"")</f>
        <v>2.25</v>
      </c>
      <c r="V23" s="41">
        <f>IFERROR(IF(J23="","",VLOOKUP(J23,projectList[],5,0)),"")</f>
        <v>5.5</v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>
        <f t="shared" si="0"/>
        <v>5</v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 t="s">
        <v>436</v>
      </c>
      <c r="G24" s="5">
        <v>2888</v>
      </c>
      <c r="H24" s="5">
        <v>10428</v>
      </c>
      <c r="I24" s="5">
        <v>10283</v>
      </c>
      <c r="J24" s="5"/>
      <c r="K24" s="5"/>
      <c r="L24" s="5"/>
      <c r="M24" s="5"/>
      <c r="N24" s="5"/>
      <c r="O24" s="5"/>
      <c r="P24" s="42">
        <f t="shared" si="1"/>
        <v>43.45</v>
      </c>
      <c r="Q24" s="35"/>
      <c r="R24" s="41">
        <f>IFERROR(IF(F24="","",VLOOKUP(F24,projectList[],5,0)),"")</f>
        <v>6.45</v>
      </c>
      <c r="S24" s="41">
        <f>IFERROR(IF(G24="","",VLOOKUP(G24,projectList[],5,0)),"")</f>
        <v>14.5</v>
      </c>
      <c r="T24" s="41">
        <f>IFERROR(IF(H24="","",VLOOKUP(H24,projectList[],5,0)),"")</f>
        <v>13</v>
      </c>
      <c r="U24" s="41">
        <f>IFERROR(IF(I24="","",VLOOKUP(I24,projectList[],5,0)),"")</f>
        <v>9.5</v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>
        <f t="shared" si="0"/>
        <v>4</v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 t="s">
        <v>436</v>
      </c>
      <c r="G25" s="5">
        <v>2888</v>
      </c>
      <c r="H25" s="5">
        <v>10428</v>
      </c>
      <c r="I25" s="5">
        <v>10283</v>
      </c>
      <c r="J25" s="5"/>
      <c r="K25" s="5"/>
      <c r="L25" s="5"/>
      <c r="M25" s="5"/>
      <c r="N25" s="5"/>
      <c r="O25" s="5"/>
      <c r="P25" s="42">
        <f t="shared" si="1"/>
        <v>43.45</v>
      </c>
      <c r="Q25" s="35"/>
      <c r="R25" s="41">
        <f>IFERROR(IF(F25="","",VLOOKUP(F25,projectList[],5,0)),"")</f>
        <v>6.45</v>
      </c>
      <c r="S25" s="41">
        <f>IFERROR(IF(G25="","",VLOOKUP(G25,projectList[],5,0)),"")</f>
        <v>14.5</v>
      </c>
      <c r="T25" s="41">
        <f>IFERROR(IF(H25="","",VLOOKUP(H25,projectList[],5,0)),"")</f>
        <v>13</v>
      </c>
      <c r="U25" s="41">
        <f>IFERROR(IF(I25="","",VLOOKUP(I25,projectList[],5,0)),"")</f>
        <v>9.5</v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>
        <f t="shared" si="0"/>
        <v>4</v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 t="s">
        <v>436</v>
      </c>
      <c r="G26" s="5">
        <v>2888</v>
      </c>
      <c r="H26" s="5">
        <v>10428</v>
      </c>
      <c r="I26" s="5">
        <v>10283</v>
      </c>
      <c r="J26" s="5"/>
      <c r="K26" s="5"/>
      <c r="L26" s="5"/>
      <c r="M26" s="5"/>
      <c r="N26" s="5"/>
      <c r="O26" s="5"/>
      <c r="P26" s="42">
        <f t="shared" si="1"/>
        <v>43.45</v>
      </c>
      <c r="Q26" s="35"/>
      <c r="R26" s="41">
        <f>IFERROR(IF(F26="","",VLOOKUP(F26,projectList[],5,0)),"")</f>
        <v>6.45</v>
      </c>
      <c r="S26" s="41">
        <f>IFERROR(IF(G26="","",VLOOKUP(G26,projectList[],5,0)),"")</f>
        <v>14.5</v>
      </c>
      <c r="T26" s="41">
        <f>IFERROR(IF(H26="","",VLOOKUP(H26,projectList[],5,0)),"")</f>
        <v>13</v>
      </c>
      <c r="U26" s="41">
        <f>IFERROR(IF(I26="","",VLOOKUP(I26,projectList[],5,0)),"")</f>
        <v>9.5</v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>
        <f t="shared" si="0"/>
        <v>4</v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 t="s">
        <v>436</v>
      </c>
      <c r="G27" s="5">
        <v>2888</v>
      </c>
      <c r="H27" s="5">
        <v>10428</v>
      </c>
      <c r="I27" s="5">
        <v>10283</v>
      </c>
      <c r="J27" s="5"/>
      <c r="K27" s="5"/>
      <c r="L27" s="5"/>
      <c r="M27" s="5"/>
      <c r="N27" s="5"/>
      <c r="O27" s="5"/>
      <c r="P27" s="42">
        <f t="shared" si="1"/>
        <v>43.45</v>
      </c>
      <c r="Q27" s="35"/>
      <c r="R27" s="41">
        <f>IFERROR(IF(F27="","",VLOOKUP(F27,projectList[],5,0)),"")</f>
        <v>6.45</v>
      </c>
      <c r="S27" s="41">
        <f>IFERROR(IF(G27="","",VLOOKUP(G27,projectList[],5,0)),"")</f>
        <v>14.5</v>
      </c>
      <c r="T27" s="41">
        <f>IFERROR(IF(H27="","",VLOOKUP(H27,projectList[],5,0)),"")</f>
        <v>13</v>
      </c>
      <c r="U27" s="41">
        <f>IFERROR(IF(I27="","",VLOOKUP(I27,projectList[],5,0)),"")</f>
        <v>9.5</v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>
        <f t="shared" si="0"/>
        <v>4</v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 t="s">
        <v>214</v>
      </c>
      <c r="G28" s="5">
        <v>10463</v>
      </c>
      <c r="H28" s="5">
        <v>10466</v>
      </c>
      <c r="I28" s="5">
        <v>10466</v>
      </c>
      <c r="J28" s="5"/>
      <c r="K28" s="5"/>
      <c r="L28" s="5"/>
      <c r="M28" s="5"/>
      <c r="N28" s="5"/>
      <c r="O28" s="5"/>
      <c r="P28" s="42">
        <f t="shared" si="1"/>
        <v>40.9</v>
      </c>
      <c r="Q28" s="35"/>
      <c r="R28" s="41">
        <f>IFERROR(IF(F28="","",VLOOKUP(F28,projectList[],5,0)),"")</f>
        <v>12.4</v>
      </c>
      <c r="S28" s="41">
        <f>IFERROR(IF(G28="","",VLOOKUP(G28,projectList[],5,0)),"")</f>
        <v>11.5</v>
      </c>
      <c r="T28" s="41">
        <f>IFERROR(IF(H28="","",VLOOKUP(H28,projectList[],5,0)),"")</f>
        <v>8.5</v>
      </c>
      <c r="U28" s="41">
        <f>IFERROR(IF(I28="","",VLOOKUP(I28,projectList[],5,0)),"")</f>
        <v>8.5</v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>
        <f t="shared" si="0"/>
        <v>4</v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 t="s">
        <v>214</v>
      </c>
      <c r="G29" s="5">
        <v>10428</v>
      </c>
      <c r="H29" s="5">
        <v>10466</v>
      </c>
      <c r="I29" s="5" t="s">
        <v>494</v>
      </c>
      <c r="J29" s="5"/>
      <c r="K29" s="5"/>
      <c r="L29" s="5"/>
      <c r="M29" s="5"/>
      <c r="N29" s="5"/>
      <c r="O29" s="5"/>
      <c r="P29" s="42">
        <f t="shared" si="1"/>
        <v>39.4</v>
      </c>
      <c r="Q29" s="35"/>
      <c r="R29" s="41">
        <f>IFERROR(IF(F29="","",VLOOKUP(F29,projectList[],5,0)),"")</f>
        <v>12.4</v>
      </c>
      <c r="S29" s="41">
        <f>IFERROR(IF(G29="","",VLOOKUP(G29,projectList[],5,0)),"")</f>
        <v>13</v>
      </c>
      <c r="T29" s="41">
        <f>IFERROR(IF(H29="","",VLOOKUP(H29,projectList[],5,0)),"")</f>
        <v>8.5</v>
      </c>
      <c r="U29" s="41">
        <f>IFERROR(IF(I29="","",VLOOKUP(I29,projectList[],5,0)),"")</f>
        <v>5.5</v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>
        <f t="shared" si="0"/>
        <v>4</v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 t="s">
        <v>214</v>
      </c>
      <c r="G30" s="5">
        <v>10392</v>
      </c>
      <c r="H30" s="5">
        <v>10466</v>
      </c>
      <c r="I30" s="5">
        <v>10466</v>
      </c>
      <c r="J30" s="5"/>
      <c r="K30" s="5"/>
      <c r="L30" s="5"/>
      <c r="M30" s="5"/>
      <c r="N30" s="5"/>
      <c r="O30" s="5"/>
      <c r="P30" s="42">
        <f t="shared" si="1"/>
        <v>39.9</v>
      </c>
      <c r="Q30" s="35"/>
      <c r="R30" s="41">
        <f>IFERROR(IF(F30="","",VLOOKUP(F30,projectList[],5,0)),"")</f>
        <v>12.4</v>
      </c>
      <c r="S30" s="41">
        <f>IFERROR(IF(G30="","",VLOOKUP(G30,projectList[],5,0)),"")</f>
        <v>10.5</v>
      </c>
      <c r="T30" s="41">
        <f>IFERROR(IF(H30="","",VLOOKUP(H30,projectList[],5,0)),"")</f>
        <v>8.5</v>
      </c>
      <c r="U30" s="41">
        <f>IFERROR(IF(I30="","",VLOOKUP(I30,projectList[],5,0)),"")</f>
        <v>8.5</v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>
        <f t="shared" si="0"/>
        <v>4</v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 t="s">
        <v>214</v>
      </c>
      <c r="G31" s="5">
        <v>10392</v>
      </c>
      <c r="H31" s="5">
        <v>10466</v>
      </c>
      <c r="I31" s="5">
        <v>10466</v>
      </c>
      <c r="J31" s="5"/>
      <c r="K31" s="5"/>
      <c r="L31" s="5"/>
      <c r="M31" s="5"/>
      <c r="N31" s="5"/>
      <c r="O31" s="5"/>
      <c r="P31" s="42">
        <f t="shared" si="1"/>
        <v>39.9</v>
      </c>
      <c r="Q31" s="35"/>
      <c r="R31" s="41">
        <f>IFERROR(IF(F31="","",VLOOKUP(F31,projectList[],5,0)),"")</f>
        <v>12.4</v>
      </c>
      <c r="S31" s="41">
        <f>IFERROR(IF(G31="","",VLOOKUP(G31,projectList[],5,0)),"")</f>
        <v>10.5</v>
      </c>
      <c r="T31" s="41">
        <f>IFERROR(IF(H31="","",VLOOKUP(H31,projectList[],5,0)),"")</f>
        <v>8.5</v>
      </c>
      <c r="U31" s="41">
        <f>IFERROR(IF(I31="","",VLOOKUP(I31,projectList[],5,0)),"")</f>
        <v>8.5</v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>
        <f t="shared" si="0"/>
        <v>4</v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>
        <v>1255</v>
      </c>
      <c r="G34" s="5">
        <v>1185</v>
      </c>
      <c r="H34" s="5">
        <v>1047</v>
      </c>
      <c r="I34" s="5" t="s">
        <v>352</v>
      </c>
      <c r="J34" s="5"/>
      <c r="K34" s="5"/>
      <c r="L34" s="5"/>
      <c r="M34" s="5"/>
      <c r="N34" s="5"/>
      <c r="O34" s="5"/>
      <c r="P34" s="42">
        <f t="shared" si="1"/>
        <v>31.95</v>
      </c>
      <c r="Q34" s="35"/>
      <c r="R34" s="41">
        <f>IFERROR(IF(F34="","",VLOOKUP(F34,projectList[],5,0)),"")</f>
        <v>6.45</v>
      </c>
      <c r="S34" s="41">
        <f>IFERROR(IF(G34="","",VLOOKUP(G34,projectList[],5,0)),"")</f>
        <v>8.5</v>
      </c>
      <c r="T34" s="41">
        <f>IFERROR(IF(H34="","",VLOOKUP(H34,projectList[],5,0)),"")</f>
        <v>8.5</v>
      </c>
      <c r="U34" s="41">
        <f>IFERROR(IF(I34="","",VLOOKUP(I34,projectList[],5,0)),"")</f>
        <v>8.5</v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>
        <f t="shared" si="0"/>
        <v>4</v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>
        <v>1255</v>
      </c>
      <c r="G35" s="5">
        <v>1046</v>
      </c>
      <c r="H35" s="5">
        <v>1047</v>
      </c>
      <c r="I35" s="5" t="s">
        <v>352</v>
      </c>
      <c r="J35" s="5"/>
      <c r="K35" s="5"/>
      <c r="L35" s="5"/>
      <c r="M35" s="5"/>
      <c r="N35" s="5"/>
      <c r="O35" s="5"/>
      <c r="P35" s="42">
        <f t="shared" si="1"/>
        <v>31.95</v>
      </c>
      <c r="Q35" s="35"/>
      <c r="R35" s="41">
        <f>IFERROR(IF(F35="","",VLOOKUP(F35,projectList[],5,0)),"")</f>
        <v>6.45</v>
      </c>
      <c r="S35" s="41">
        <f>IFERROR(IF(G35="","",VLOOKUP(G35,projectList[],5,0)),"")</f>
        <v>8.5</v>
      </c>
      <c r="T35" s="41">
        <f>IFERROR(IF(H35="","",VLOOKUP(H35,projectList[],5,0)),"")</f>
        <v>8.5</v>
      </c>
      <c r="U35" s="41">
        <f>IFERROR(IF(I35="","",VLOOKUP(I35,projectList[],5,0)),"")</f>
        <v>8.5</v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>
        <f t="shared" si="0"/>
        <v>4</v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>
        <v>1255</v>
      </c>
      <c r="G36" s="5">
        <v>1046</v>
      </c>
      <c r="H36" s="5">
        <v>1047</v>
      </c>
      <c r="I36" s="5" t="s">
        <v>352</v>
      </c>
      <c r="J36" s="5"/>
      <c r="K36" s="5"/>
      <c r="L36" s="5"/>
      <c r="M36" s="5"/>
      <c r="N36" s="5"/>
      <c r="O36" s="5"/>
      <c r="P36" s="42">
        <f t="shared" si="1"/>
        <v>31.95</v>
      </c>
      <c r="Q36" s="35"/>
      <c r="R36" s="41">
        <f>IFERROR(IF(F36="","",VLOOKUP(F36,projectList[],5,0)),"")</f>
        <v>6.45</v>
      </c>
      <c r="S36" s="41">
        <f>IFERROR(IF(G36="","",VLOOKUP(G36,projectList[],5,0)),"")</f>
        <v>8.5</v>
      </c>
      <c r="T36" s="41">
        <f>IFERROR(IF(H36="","",VLOOKUP(H36,projectList[],5,0)),"")</f>
        <v>8.5</v>
      </c>
      <c r="U36" s="41">
        <f>IFERROR(IF(I36="","",VLOOKUP(I36,projectList[],5,0)),"")</f>
        <v>8.5</v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>
        <f t="shared" si="0"/>
        <v>4</v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>
        <v>1255</v>
      </c>
      <c r="G37" s="5">
        <v>1046</v>
      </c>
      <c r="H37" s="5">
        <v>1047</v>
      </c>
      <c r="I37" s="5" t="s">
        <v>352</v>
      </c>
      <c r="J37" s="5"/>
      <c r="K37" s="5"/>
      <c r="L37" s="5"/>
      <c r="M37" s="5"/>
      <c r="N37" s="5"/>
      <c r="O37" s="5"/>
      <c r="P37" s="42">
        <f t="shared" si="1"/>
        <v>31.95</v>
      </c>
      <c r="Q37" s="35"/>
      <c r="R37" s="41">
        <f>IFERROR(IF(F37="","",VLOOKUP(F37,projectList[],5,0)),"")</f>
        <v>6.45</v>
      </c>
      <c r="S37" s="41">
        <f>IFERROR(IF(G37="","",VLOOKUP(G37,projectList[],5,0)),"")</f>
        <v>8.5</v>
      </c>
      <c r="T37" s="41">
        <f>IFERROR(IF(H37="","",VLOOKUP(H37,projectList[],5,0)),"")</f>
        <v>8.5</v>
      </c>
      <c r="U37" s="41">
        <f>IFERROR(IF(I37="","",VLOOKUP(I37,projectList[],5,0)),"")</f>
        <v>8.5</v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>
        <f t="shared" si="0"/>
        <v>4</v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>
        <v>10131</v>
      </c>
      <c r="G38" s="5">
        <v>1046</v>
      </c>
      <c r="H38" s="5">
        <v>1047</v>
      </c>
      <c r="I38" s="5" t="s">
        <v>352</v>
      </c>
      <c r="J38" s="5"/>
      <c r="K38" s="5"/>
      <c r="L38" s="5"/>
      <c r="M38" s="5"/>
      <c r="N38" s="5"/>
      <c r="O38" s="5"/>
      <c r="P38" s="42">
        <f t="shared" si="1"/>
        <v>31.95</v>
      </c>
      <c r="Q38" s="35"/>
      <c r="R38" s="41">
        <f>IFERROR(IF(F38="","",VLOOKUP(F38,projectList[],5,0)),"")</f>
        <v>6.45</v>
      </c>
      <c r="S38" s="41">
        <f>IFERROR(IF(G38="","",VLOOKUP(G38,projectList[],5,0)),"")</f>
        <v>8.5</v>
      </c>
      <c r="T38" s="41">
        <f>IFERROR(IF(H38="","",VLOOKUP(H38,projectList[],5,0)),"")</f>
        <v>8.5</v>
      </c>
      <c r="U38" s="41">
        <f>IFERROR(IF(I38="","",VLOOKUP(I38,projectList[],5,0)),"")</f>
        <v>8.5</v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>
        <f t="shared" si="0"/>
        <v>4</v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>
        <v>10131</v>
      </c>
      <c r="G39" s="5">
        <v>1046</v>
      </c>
      <c r="H39" s="5">
        <v>1047</v>
      </c>
      <c r="I39" s="5" t="s">
        <v>352</v>
      </c>
      <c r="J39" s="5"/>
      <c r="K39" s="5"/>
      <c r="L39" s="5"/>
      <c r="M39" s="5"/>
      <c r="N39" s="5"/>
      <c r="O39" s="5"/>
      <c r="P39" s="42">
        <f t="shared" si="1"/>
        <v>31.95</v>
      </c>
      <c r="Q39" s="35"/>
      <c r="R39" s="41">
        <f>IFERROR(IF(F39="","",VLOOKUP(F39,projectList[],5,0)),"")</f>
        <v>6.45</v>
      </c>
      <c r="S39" s="41">
        <f>IFERROR(IF(G39="","",VLOOKUP(G39,projectList[],5,0)),"")</f>
        <v>8.5</v>
      </c>
      <c r="T39" s="41">
        <f>IFERROR(IF(H39="","",VLOOKUP(H39,projectList[],5,0)),"")</f>
        <v>8.5</v>
      </c>
      <c r="U39" s="41">
        <f>IFERROR(IF(I39="","",VLOOKUP(I39,projectList[],5,0)),"")</f>
        <v>8.5</v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>
        <f t="shared" si="0"/>
        <v>4</v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>
        <v>1255</v>
      </c>
      <c r="G40" s="5">
        <v>1046</v>
      </c>
      <c r="H40" s="5">
        <v>1047</v>
      </c>
      <c r="I40" s="5" t="s">
        <v>352</v>
      </c>
      <c r="J40" s="5"/>
      <c r="K40" s="5"/>
      <c r="L40" s="5"/>
      <c r="M40" s="5"/>
      <c r="N40" s="5"/>
      <c r="O40" s="5"/>
      <c r="P40" s="42">
        <f t="shared" si="1"/>
        <v>31.95</v>
      </c>
      <c r="Q40" s="35"/>
      <c r="R40" s="41">
        <f>IFERROR(IF(F40="","",VLOOKUP(F40,projectList[],5,0)),"")</f>
        <v>6.45</v>
      </c>
      <c r="S40" s="41">
        <f>IFERROR(IF(G40="","",VLOOKUP(G40,projectList[],5,0)),"")</f>
        <v>8.5</v>
      </c>
      <c r="T40" s="41">
        <f>IFERROR(IF(H40="","",VLOOKUP(H40,projectList[],5,0)),"")</f>
        <v>8.5</v>
      </c>
      <c r="U40" s="41">
        <f>IFERROR(IF(I40="","",VLOOKUP(I40,projectList[],5,0)),"")</f>
        <v>8.5</v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>
        <f t="shared" si="0"/>
        <v>4</v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>
        <v>1255</v>
      </c>
      <c r="G41" s="5">
        <v>1185</v>
      </c>
      <c r="H41" s="5">
        <v>1047</v>
      </c>
      <c r="I41" s="5" t="s">
        <v>352</v>
      </c>
      <c r="J41" s="5"/>
      <c r="K41" s="5"/>
      <c r="L41" s="5"/>
      <c r="M41" s="5"/>
      <c r="N41" s="5"/>
      <c r="O41" s="5"/>
      <c r="P41" s="42">
        <f t="shared" si="1"/>
        <v>31.95</v>
      </c>
      <c r="Q41" s="35"/>
      <c r="R41" s="41">
        <f>IFERROR(IF(F41="","",VLOOKUP(F41,projectList[],5,0)),"")</f>
        <v>6.45</v>
      </c>
      <c r="S41" s="41">
        <f>IFERROR(IF(G41="","",VLOOKUP(G41,projectList[],5,0)),"")</f>
        <v>8.5</v>
      </c>
      <c r="T41" s="41">
        <f>IFERROR(IF(H41="","",VLOOKUP(H41,projectList[],5,0)),"")</f>
        <v>8.5</v>
      </c>
      <c r="U41" s="41">
        <f>IFERROR(IF(I41="","",VLOOKUP(I41,projectList[],5,0)),"")</f>
        <v>8.5</v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>
        <f t="shared" si="0"/>
        <v>4</v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 t="s">
        <v>194</v>
      </c>
      <c r="G42" s="5">
        <v>10292</v>
      </c>
      <c r="H42" s="5" t="s">
        <v>190</v>
      </c>
      <c r="I42" s="5">
        <v>6764</v>
      </c>
      <c r="J42" s="5"/>
      <c r="K42" s="5"/>
      <c r="L42" s="5"/>
      <c r="M42" s="5"/>
      <c r="N42" s="5"/>
      <c r="O42" s="5"/>
      <c r="P42" s="42">
        <f t="shared" si="1"/>
        <v>29.35</v>
      </c>
      <c r="Q42" s="35"/>
      <c r="R42" s="41">
        <f>IFERROR(IF(F42="","",VLOOKUP(F42,projectList[],5,0)),"")</f>
        <v>7</v>
      </c>
      <c r="S42" s="41">
        <f>IFERROR(IF(G42="","",VLOOKUP(G42,projectList[],5,0)),"")</f>
        <v>7.2</v>
      </c>
      <c r="T42" s="41">
        <f>IFERROR(IF(H42="","",VLOOKUP(H42,projectList[],5,0)),"")</f>
        <v>8.65</v>
      </c>
      <c r="U42" s="41">
        <f>IFERROR(IF(I42="","",VLOOKUP(I42,projectList[],5,0)),"")</f>
        <v>6.5</v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>
        <f>IF(F42="","",IF(OR(F42="DOWN","VACA","OFF","PARK"),"",COUNTA(F42:O42)))</f>
        <v>4</v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 t="s">
        <v>192</v>
      </c>
      <c r="G43" s="5">
        <v>10292</v>
      </c>
      <c r="H43" s="5">
        <v>10465</v>
      </c>
      <c r="I43" s="5">
        <v>6764</v>
      </c>
      <c r="J43" s="5"/>
      <c r="K43" s="5"/>
      <c r="L43" s="5"/>
      <c r="M43" s="5"/>
      <c r="N43" s="5"/>
      <c r="O43" s="5"/>
      <c r="P43" s="42">
        <f t="shared" si="1"/>
        <v>38.9</v>
      </c>
      <c r="Q43" s="35"/>
      <c r="R43" s="41">
        <f>IFERROR(IF(F43="","",VLOOKUP(F43,projectList[],5,0)),"")</f>
        <v>7</v>
      </c>
      <c r="S43" s="41">
        <f>IFERROR(IF(G43="","",VLOOKUP(G43,projectList[],5,0)),"")</f>
        <v>7.2</v>
      </c>
      <c r="T43" s="41">
        <f>IFERROR(IF(H43="","",VLOOKUP(H43,projectList[],5,0)),"")</f>
        <v>18.2</v>
      </c>
      <c r="U43" s="41">
        <f>IFERROR(IF(I43="","",VLOOKUP(I43,projectList[],5,0)),"")</f>
        <v>6.5</v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>
        <f t="shared" si="0"/>
        <v>4</v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 t="s">
        <v>183</v>
      </c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>
        <f>IFERROR(IF(F44="","",VLOOKUP(F44,projectList[],5,0)),"")</f>
        <v>0</v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 t="s">
        <v>192</v>
      </c>
      <c r="G45" s="5">
        <v>10292</v>
      </c>
      <c r="H45" s="5">
        <v>10465</v>
      </c>
      <c r="I45" s="5">
        <v>6764</v>
      </c>
      <c r="J45" s="5"/>
      <c r="K45" s="5"/>
      <c r="L45" s="5"/>
      <c r="M45" s="5"/>
      <c r="N45" s="5"/>
      <c r="O45" s="5"/>
      <c r="P45" s="42">
        <f t="shared" si="1"/>
        <v>38.9</v>
      </c>
      <c r="Q45" s="35"/>
      <c r="R45" s="41">
        <f>IFERROR(IF(F45="","",VLOOKUP(F45,projectList[],5,0)),"")</f>
        <v>7</v>
      </c>
      <c r="S45" s="41">
        <f>IFERROR(IF(G45="","",VLOOKUP(G45,projectList[],5,0)),"")</f>
        <v>7.2</v>
      </c>
      <c r="T45" s="41">
        <f>IFERROR(IF(H45="","",VLOOKUP(H45,projectList[],5,0)),"")</f>
        <v>18.2</v>
      </c>
      <c r="U45" s="41">
        <f>IFERROR(IF(I45="","",VLOOKUP(I45,projectList[],5,0)),"")</f>
        <v>6.5</v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>
        <f t="shared" si="0"/>
        <v>4</v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 t="s">
        <v>192</v>
      </c>
      <c r="G46" s="5">
        <v>10292</v>
      </c>
      <c r="H46" s="5" t="s">
        <v>190</v>
      </c>
      <c r="I46" s="5">
        <v>10289</v>
      </c>
      <c r="J46" s="5"/>
      <c r="K46" s="5"/>
      <c r="L46" s="5"/>
      <c r="M46" s="5"/>
      <c r="N46" s="5"/>
      <c r="O46" s="5"/>
      <c r="P46" s="42">
        <f t="shared" si="1"/>
        <v>30.3</v>
      </c>
      <c r="Q46" s="35"/>
      <c r="R46" s="41">
        <f>IFERROR(IF(F46="","",VLOOKUP(F46,projectList[],5,0)),"")</f>
        <v>7</v>
      </c>
      <c r="S46" s="41">
        <f>IFERROR(IF(G46="","",VLOOKUP(G46,projectList[],5,0)),"")</f>
        <v>7.2</v>
      </c>
      <c r="T46" s="41">
        <f>IFERROR(IF(H46="","",VLOOKUP(H46,projectList[],5,0)),"")</f>
        <v>8.65</v>
      </c>
      <c r="U46" s="41">
        <f>IFERROR(IF(I46="","",VLOOKUP(I46,projectList[],5,0)),"")</f>
        <v>7.45</v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>
        <f t="shared" si="0"/>
        <v>4</v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 t="s">
        <v>192</v>
      </c>
      <c r="G47" s="5">
        <v>10292</v>
      </c>
      <c r="H47" s="5">
        <v>1140</v>
      </c>
      <c r="I47" s="5">
        <v>10289</v>
      </c>
      <c r="J47" s="5"/>
      <c r="K47" s="5"/>
      <c r="L47" s="5"/>
      <c r="M47" s="5"/>
      <c r="N47" s="5"/>
      <c r="O47" s="5"/>
      <c r="P47" s="42">
        <f t="shared" si="1"/>
        <v>33.4</v>
      </c>
      <c r="Q47" s="35"/>
      <c r="R47" s="41">
        <f>IFERROR(IF(F47="","",VLOOKUP(F47,projectList[],5,0)),"")</f>
        <v>7</v>
      </c>
      <c r="S47" s="41">
        <f>IFERROR(IF(G47="","",VLOOKUP(G47,projectList[],5,0)),"")</f>
        <v>7.2</v>
      </c>
      <c r="T47" s="41">
        <f>IFERROR(IF(H47="","",VLOOKUP(H47,projectList[],5,0)),"")</f>
        <v>11.75</v>
      </c>
      <c r="U47" s="41">
        <f>IFERROR(IF(I47="","",VLOOKUP(I47,projectList[],5,0)),"")</f>
        <v>7.45</v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>
        <f t="shared" si="0"/>
        <v>4</v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 t="s">
        <v>192</v>
      </c>
      <c r="G48" s="5">
        <v>10292</v>
      </c>
      <c r="H48" s="5" t="s">
        <v>264</v>
      </c>
      <c r="I48" s="5" t="s">
        <v>266</v>
      </c>
      <c r="J48" s="5">
        <v>1255</v>
      </c>
      <c r="K48" s="5"/>
      <c r="L48" s="5"/>
      <c r="M48" s="5"/>
      <c r="N48" s="5"/>
      <c r="O48" s="5"/>
      <c r="P48" s="42">
        <f t="shared" si="1"/>
        <v>33.4</v>
      </c>
      <c r="Q48" s="35"/>
      <c r="R48" s="41">
        <f>IFERROR(IF(F48="","",VLOOKUP(F48,projectList[],5,0)),"")</f>
        <v>7</v>
      </c>
      <c r="S48" s="41">
        <f>IFERROR(IF(G48="","",VLOOKUP(G48,projectList[],5,0)),"")</f>
        <v>7.2</v>
      </c>
      <c r="T48" s="41">
        <f>IFERROR(IF(H48="","",VLOOKUP(H48,projectList[],5,0)),"")</f>
        <v>10.5</v>
      </c>
      <c r="U48" s="41">
        <f>IFERROR(IF(I48="","",VLOOKUP(I48,projectList[],5,0)),"")</f>
        <v>2.25</v>
      </c>
      <c r="V48" s="41">
        <f>IFERROR(IF(J48="","",VLOOKUP(J48,projectList[],5,0)),"")</f>
        <v>6.45</v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>
        <f t="shared" si="0"/>
        <v>5</v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 t="s">
        <v>315</v>
      </c>
      <c r="G49" s="5">
        <v>10392</v>
      </c>
      <c r="H49" s="5">
        <v>10289</v>
      </c>
      <c r="I49" s="5">
        <v>1034</v>
      </c>
      <c r="J49" s="5"/>
      <c r="K49" s="5"/>
      <c r="L49" s="5"/>
      <c r="M49" s="5"/>
      <c r="N49" s="5"/>
      <c r="O49" s="5"/>
      <c r="P49" s="42">
        <f t="shared" si="1"/>
        <v>33.75</v>
      </c>
      <c r="Q49" s="35"/>
      <c r="R49" s="41">
        <f>IFERROR(IF(F49="","",VLOOKUP(F49,projectList[],5,0)),"")</f>
        <v>8</v>
      </c>
      <c r="S49" s="41">
        <f>IFERROR(IF(G49="","",VLOOKUP(G49,projectList[],5,0)),"")</f>
        <v>10.5</v>
      </c>
      <c r="T49" s="41">
        <f>IFERROR(IF(H49="","",VLOOKUP(H49,projectList[],5,0)),"")</f>
        <v>7.45</v>
      </c>
      <c r="U49" s="41">
        <f>IFERROR(IF(I49="","",VLOOKUP(I49,projectList[],5,0)),"")</f>
        <v>7.8</v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>
        <f t="shared" si="0"/>
        <v>4</v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 t="s">
        <v>315</v>
      </c>
      <c r="G50" s="5">
        <v>10289</v>
      </c>
      <c r="H50" s="5" t="s">
        <v>264</v>
      </c>
      <c r="I50" s="5">
        <v>10466</v>
      </c>
      <c r="J50" s="5"/>
      <c r="K50" s="5"/>
      <c r="L50" s="5"/>
      <c r="M50" s="5"/>
      <c r="N50" s="5"/>
      <c r="O50" s="5"/>
      <c r="P50" s="42">
        <f t="shared" si="1"/>
        <v>34.450000000000003</v>
      </c>
      <c r="Q50" s="35"/>
      <c r="R50" s="41">
        <f>IFERROR(IF(F50="","",VLOOKUP(F50,projectList[],5,0)),"")</f>
        <v>8</v>
      </c>
      <c r="S50" s="41">
        <f>IFERROR(IF(G50="","",VLOOKUP(G50,projectList[],5,0)),"")</f>
        <v>7.45</v>
      </c>
      <c r="T50" s="41">
        <f>IFERROR(IF(H50="","",VLOOKUP(H50,projectList[],5,0)),"")</f>
        <v>10.5</v>
      </c>
      <c r="U50" s="41">
        <f>IFERROR(IF(I50="","",VLOOKUP(I50,projectList[],5,0)),"")</f>
        <v>8.5</v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>
        <f t="shared" si="0"/>
        <v>4</v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 t="s">
        <v>315</v>
      </c>
      <c r="G51" s="5">
        <v>10392</v>
      </c>
      <c r="H51" s="5">
        <v>10289</v>
      </c>
      <c r="I51" s="5">
        <v>1047</v>
      </c>
      <c r="J51" s="5"/>
      <c r="K51" s="5"/>
      <c r="L51" s="5"/>
      <c r="M51" s="5"/>
      <c r="N51" s="5"/>
      <c r="O51" s="5"/>
      <c r="P51" s="42">
        <f t="shared" si="1"/>
        <v>34.450000000000003</v>
      </c>
      <c r="Q51" s="35"/>
      <c r="R51" s="41">
        <f>IFERROR(IF(F51="","",VLOOKUP(F51,projectList[],5,0)),"")</f>
        <v>8</v>
      </c>
      <c r="S51" s="41">
        <f>IFERROR(IF(G51="","",VLOOKUP(G51,projectList[],5,0)),"")</f>
        <v>10.5</v>
      </c>
      <c r="T51" s="41">
        <f>IFERROR(IF(H51="","",VLOOKUP(H51,projectList[],5,0)),"")</f>
        <v>7.45</v>
      </c>
      <c r="U51" s="41">
        <f>IFERROR(IF(I51="","",VLOOKUP(I51,projectList[],5,0)),"")</f>
        <v>8.5</v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>
        <f t="shared" si="0"/>
        <v>4</v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 t="s">
        <v>315</v>
      </c>
      <c r="G52" s="5">
        <v>10289</v>
      </c>
      <c r="H52" s="5" t="s">
        <v>264</v>
      </c>
      <c r="I52" s="5" t="s">
        <v>266</v>
      </c>
      <c r="J52" s="5">
        <v>1255</v>
      </c>
      <c r="K52" s="5"/>
      <c r="L52" s="5"/>
      <c r="M52" s="5"/>
      <c r="N52" s="5"/>
      <c r="O52" s="5"/>
      <c r="P52" s="42">
        <f t="shared" si="1"/>
        <v>34.65</v>
      </c>
      <c r="Q52" s="35"/>
      <c r="R52" s="41">
        <f>IFERROR(IF(F52="","",VLOOKUP(F52,projectList[],5,0)),"")</f>
        <v>8</v>
      </c>
      <c r="S52" s="41">
        <f>IFERROR(IF(G52="","",VLOOKUP(G52,projectList[],5,0)),"")</f>
        <v>7.45</v>
      </c>
      <c r="T52" s="41">
        <f>IFERROR(IF(H52="","",VLOOKUP(H52,projectList[],5,0)),"")</f>
        <v>10.5</v>
      </c>
      <c r="U52" s="41">
        <f>IFERROR(IF(I52="","",VLOOKUP(I52,projectList[],5,0)),"")</f>
        <v>2.25</v>
      </c>
      <c r="V52" s="41">
        <f>IFERROR(IF(J52="","",VLOOKUP(J52,projectList[],5,0)),"")</f>
        <v>6.45</v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>
        <f t="shared" si="0"/>
        <v>5</v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 t="s">
        <v>315</v>
      </c>
      <c r="G53" s="5">
        <v>10392</v>
      </c>
      <c r="H53" s="5">
        <v>10289</v>
      </c>
      <c r="I53" s="5">
        <v>10283</v>
      </c>
      <c r="J53" s="5"/>
      <c r="K53" s="5"/>
      <c r="L53" s="5"/>
      <c r="M53" s="5"/>
      <c r="N53" s="5"/>
      <c r="O53" s="5"/>
      <c r="P53" s="42">
        <f t="shared" si="1"/>
        <v>35.450000000000003</v>
      </c>
      <c r="Q53" s="35"/>
      <c r="R53" s="41">
        <f>IFERROR(IF(F53="","",VLOOKUP(F53,projectList[],5,0)),"")</f>
        <v>8</v>
      </c>
      <c r="S53" s="41">
        <f>IFERROR(IF(G53="","",VLOOKUP(G53,projectList[],5,0)),"")</f>
        <v>10.5</v>
      </c>
      <c r="T53" s="41">
        <f>IFERROR(IF(H53="","",VLOOKUP(H53,projectList[],5,0)),"")</f>
        <v>7.45</v>
      </c>
      <c r="U53" s="41">
        <f>IFERROR(IF(I53="","",VLOOKUP(I53,projectList[],5,0)),"")</f>
        <v>9.5</v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>
        <f t="shared" si="0"/>
        <v>4</v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 t="s">
        <v>183</v>
      </c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>
        <f>IFERROR(IF(F54="","",VLOOKUP(F54,projectList[],5,0)),"")</f>
        <v>0</v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 t="s">
        <v>315</v>
      </c>
      <c r="G55" s="5">
        <v>10289</v>
      </c>
      <c r="H55" s="5">
        <v>1034</v>
      </c>
      <c r="I55" s="5">
        <v>10288</v>
      </c>
      <c r="J55" s="5" t="s">
        <v>266</v>
      </c>
      <c r="K55" s="5"/>
      <c r="L55" s="5"/>
      <c r="M55" s="5"/>
      <c r="N55" s="5"/>
      <c r="O55" s="5"/>
      <c r="P55" s="42">
        <f t="shared" si="1"/>
        <v>35.5</v>
      </c>
      <c r="Q55" s="35"/>
      <c r="R55" s="41">
        <f>IFERROR(IF(F55="","",VLOOKUP(F55,projectList[],5,0)),"")</f>
        <v>8</v>
      </c>
      <c r="S55" s="41">
        <f>IFERROR(IF(G55="","",VLOOKUP(G55,projectList[],5,0)),"")</f>
        <v>7.45</v>
      </c>
      <c r="T55" s="41">
        <f>IFERROR(IF(H55="","",VLOOKUP(H55,projectList[],5,0)),"")</f>
        <v>7.8</v>
      </c>
      <c r="U55" s="41">
        <f>IFERROR(IF(I55="","",VLOOKUP(I55,projectList[],5,0)),"")</f>
        <v>10</v>
      </c>
      <c r="V55" s="41">
        <f>IFERROR(IF(J55="","",VLOOKUP(J55,projectList[],5,0)),"")</f>
        <v>2.25</v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>
        <f t="shared" si="0"/>
        <v>5</v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>
        <v>10452</v>
      </c>
      <c r="G56" s="5">
        <v>10231</v>
      </c>
      <c r="H56" s="5">
        <v>1047</v>
      </c>
      <c r="I56" s="5">
        <v>10289</v>
      </c>
      <c r="J56" s="5"/>
      <c r="K56" s="5"/>
      <c r="L56" s="5"/>
      <c r="M56" s="5"/>
      <c r="N56" s="5"/>
      <c r="O56" s="5"/>
      <c r="P56" s="42">
        <f t="shared" si="1"/>
        <v>35.75</v>
      </c>
      <c r="Q56" s="35"/>
      <c r="R56" s="41">
        <f>IFERROR(IF(F56="","",VLOOKUP(F56,projectList[],5,0)),"")</f>
        <v>12</v>
      </c>
      <c r="S56" s="41">
        <f>IFERROR(IF(G56="","",VLOOKUP(G56,projectList[],5,0)),"")</f>
        <v>7.8</v>
      </c>
      <c r="T56" s="41">
        <f>IFERROR(IF(H56="","",VLOOKUP(H56,projectList[],5,0)),"")</f>
        <v>8.5</v>
      </c>
      <c r="U56" s="41">
        <f>IFERROR(IF(I56="","",VLOOKUP(I56,projectList[],5,0)),"")</f>
        <v>7.45</v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>
        <f t="shared" si="0"/>
        <v>4</v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 t="s">
        <v>315</v>
      </c>
      <c r="G57" s="5">
        <v>10289</v>
      </c>
      <c r="H57" s="5">
        <v>1034</v>
      </c>
      <c r="I57" s="5">
        <v>10288</v>
      </c>
      <c r="J57" s="5" t="s">
        <v>266</v>
      </c>
      <c r="K57" s="5"/>
      <c r="L57" s="5"/>
      <c r="M57" s="5"/>
      <c r="N57" s="5"/>
      <c r="O57" s="5"/>
      <c r="P57" s="42">
        <f t="shared" si="1"/>
        <v>35.5</v>
      </c>
      <c r="Q57" s="35"/>
      <c r="R57" s="41">
        <f>IFERROR(IF(F57="","",VLOOKUP(F57,projectList[],5,0)),"")</f>
        <v>8</v>
      </c>
      <c r="S57" s="41">
        <f>IFERROR(IF(G57="","",VLOOKUP(G57,projectList[],5,0)),"")</f>
        <v>7.45</v>
      </c>
      <c r="T57" s="41">
        <f>IFERROR(IF(H57="","",VLOOKUP(H57,projectList[],5,0)),"")</f>
        <v>7.8</v>
      </c>
      <c r="U57" s="41">
        <f>IFERROR(IF(I57="","",VLOOKUP(I57,projectList[],5,0)),"")</f>
        <v>10</v>
      </c>
      <c r="V57" s="41">
        <f>IFERROR(IF(J57="","",VLOOKUP(J57,projectList[],5,0)),"")</f>
        <v>2.25</v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>
        <f t="shared" si="0"/>
        <v>5</v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 t="s">
        <v>315</v>
      </c>
      <c r="G58" s="5">
        <v>10289</v>
      </c>
      <c r="H58" s="5">
        <v>1034</v>
      </c>
      <c r="I58" s="5">
        <v>10288</v>
      </c>
      <c r="J58" s="5" t="s">
        <v>266</v>
      </c>
      <c r="K58" s="5"/>
      <c r="L58" s="5"/>
      <c r="M58" s="5"/>
      <c r="N58" s="5"/>
      <c r="O58" s="5"/>
      <c r="P58" s="42">
        <f t="shared" si="1"/>
        <v>35.5</v>
      </c>
      <c r="Q58" s="35"/>
      <c r="R58" s="41">
        <f>IFERROR(IF(F58="","",VLOOKUP(F58,projectList[],5,0)),"")</f>
        <v>8</v>
      </c>
      <c r="S58" s="41">
        <f>IFERROR(IF(G58="","",VLOOKUP(G58,projectList[],5,0)),"")</f>
        <v>7.45</v>
      </c>
      <c r="T58" s="41">
        <f>IFERROR(IF(H58="","",VLOOKUP(H58,projectList[],5,0)),"")</f>
        <v>7.8</v>
      </c>
      <c r="U58" s="41">
        <f>IFERROR(IF(I58="","",VLOOKUP(I58,projectList[],5,0)),"")</f>
        <v>10</v>
      </c>
      <c r="V58" s="41">
        <f>IFERROR(IF(J58="","",VLOOKUP(J58,projectList[],5,0)),"")</f>
        <v>2.25</v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>
        <f t="shared" si="0"/>
        <v>5</v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 t="s">
        <v>315</v>
      </c>
      <c r="G59" s="5">
        <v>10289</v>
      </c>
      <c r="H59" s="5">
        <v>1034</v>
      </c>
      <c r="I59" s="5">
        <v>10288</v>
      </c>
      <c r="J59" s="5" t="s">
        <v>266</v>
      </c>
      <c r="K59" s="5"/>
      <c r="L59" s="5"/>
      <c r="M59" s="5"/>
      <c r="N59" s="5"/>
      <c r="O59" s="5"/>
      <c r="P59" s="42">
        <f t="shared" si="1"/>
        <v>35.5</v>
      </c>
      <c r="Q59" s="35"/>
      <c r="R59" s="41">
        <f>IFERROR(IF(F59="","",VLOOKUP(F59,projectList[],5,0)),"")</f>
        <v>8</v>
      </c>
      <c r="S59" s="41">
        <f>IFERROR(IF(G59="","",VLOOKUP(G59,projectList[],5,0)),"")</f>
        <v>7.45</v>
      </c>
      <c r="T59" s="41">
        <f>IFERROR(IF(H59="","",VLOOKUP(H59,projectList[],5,0)),"")</f>
        <v>7.8</v>
      </c>
      <c r="U59" s="41">
        <f>IFERROR(IF(I59="","",VLOOKUP(I59,projectList[],5,0)),"")</f>
        <v>10</v>
      </c>
      <c r="V59" s="41">
        <f>IFERROR(IF(J59="","",VLOOKUP(J59,projectList[],5,0)),"")</f>
        <v>2.25</v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>
        <f t="shared" si="0"/>
        <v>5</v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 t="s">
        <v>315</v>
      </c>
      <c r="G60" s="5">
        <v>10289</v>
      </c>
      <c r="H60" s="5">
        <v>1034</v>
      </c>
      <c r="I60" s="5">
        <v>10288</v>
      </c>
      <c r="J60" s="5" t="s">
        <v>266</v>
      </c>
      <c r="K60" s="5"/>
      <c r="L60" s="5"/>
      <c r="M60" s="5"/>
      <c r="N60" s="5"/>
      <c r="O60" s="5"/>
      <c r="P60" s="42">
        <f t="shared" si="1"/>
        <v>35.5</v>
      </c>
      <c r="Q60" s="35"/>
      <c r="R60" s="41">
        <f>IFERROR(IF(F60="","",VLOOKUP(F60,projectList[],5,0)),"")</f>
        <v>8</v>
      </c>
      <c r="S60" s="41">
        <f>IFERROR(IF(G60="","",VLOOKUP(G60,projectList[],5,0)),"")</f>
        <v>7.45</v>
      </c>
      <c r="T60" s="41">
        <f>IFERROR(IF(H60="","",VLOOKUP(H60,projectList[],5,0)),"")</f>
        <v>7.8</v>
      </c>
      <c r="U60" s="41">
        <f>IFERROR(IF(I60="","",VLOOKUP(I60,projectList[],5,0)),"")</f>
        <v>10</v>
      </c>
      <c r="V60" s="41">
        <f>IFERROR(IF(J60="","",VLOOKUP(J60,projectList[],5,0)),"")</f>
        <v>2.25</v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>
        <f t="shared" si="0"/>
        <v>5</v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>
        <v>10229</v>
      </c>
      <c r="G61" s="5" t="s">
        <v>168</v>
      </c>
      <c r="H61" s="5">
        <v>10288</v>
      </c>
      <c r="I61" s="5">
        <v>10466</v>
      </c>
      <c r="J61" s="5"/>
      <c r="K61" s="5"/>
      <c r="L61" s="5"/>
      <c r="M61" s="5"/>
      <c r="N61" s="5"/>
      <c r="O61" s="5"/>
      <c r="P61" s="42">
        <f t="shared" si="1"/>
        <v>39</v>
      </c>
      <c r="Q61" s="35"/>
      <c r="R61" s="41">
        <f>IFERROR(IF(F61="","",VLOOKUP(F61,projectList[],5,0)),"")</f>
        <v>8</v>
      </c>
      <c r="S61" s="41">
        <f>IFERROR(IF(G61="","",VLOOKUP(G61,projectList[],5,0)),"")</f>
        <v>12.5</v>
      </c>
      <c r="T61" s="41">
        <f>IFERROR(IF(H61="","",VLOOKUP(H61,projectList[],5,0)),"")</f>
        <v>10</v>
      </c>
      <c r="U61" s="41">
        <f>IFERROR(IF(I61="","",VLOOKUP(I61,projectList[],5,0)),"")</f>
        <v>8.5</v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>
        <f t="shared" si="0"/>
        <v>4</v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 t="s">
        <v>468</v>
      </c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 t="s">
        <v>803</v>
      </c>
      <c r="R62" s="41">
        <f>IFERROR(IF(F62="","",VLOOKUP(F62,projectList[],5,0)),"")</f>
        <v>0</v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>
        <f t="shared" si="0"/>
        <v>1</v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>
        <v>10229</v>
      </c>
      <c r="G63" s="5" t="s">
        <v>168</v>
      </c>
      <c r="H63" s="5">
        <v>10288</v>
      </c>
      <c r="I63" s="5">
        <v>10466</v>
      </c>
      <c r="J63" s="5"/>
      <c r="K63" s="5"/>
      <c r="L63" s="5"/>
      <c r="M63" s="5"/>
      <c r="N63" s="5"/>
      <c r="O63" s="5"/>
      <c r="P63" s="42">
        <f t="shared" si="1"/>
        <v>39</v>
      </c>
      <c r="Q63" s="35"/>
      <c r="R63" s="41">
        <f>IFERROR(IF(F63="","",VLOOKUP(F63,projectList[],5,0)),"")</f>
        <v>8</v>
      </c>
      <c r="S63" s="41">
        <f>IFERROR(IF(G63="","",VLOOKUP(G63,projectList[],5,0)),"")</f>
        <v>12.5</v>
      </c>
      <c r="T63" s="41">
        <f>IFERROR(IF(H63="","",VLOOKUP(H63,projectList[],5,0)),"")</f>
        <v>10</v>
      </c>
      <c r="U63" s="41">
        <f>IFERROR(IF(I63="","",VLOOKUP(I63,projectList[],5,0)),"")</f>
        <v>8.5</v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>
        <f t="shared" si="0"/>
        <v>4</v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 t="s">
        <v>183</v>
      </c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>
        <f>IFERROR(IF(F64="","",VLOOKUP(F64,projectList[],5,0)),"")</f>
        <v>0</v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 t="s">
        <v>181</v>
      </c>
      <c r="G65" s="5">
        <v>10462</v>
      </c>
      <c r="H65" s="5">
        <v>6764</v>
      </c>
      <c r="I65" s="5">
        <v>10288</v>
      </c>
      <c r="J65" s="5"/>
      <c r="K65" s="5"/>
      <c r="L65" s="5"/>
      <c r="M65" s="5"/>
      <c r="N65" s="5"/>
      <c r="O65" s="5"/>
      <c r="P65" s="42">
        <f t="shared" si="1"/>
        <v>42.92</v>
      </c>
      <c r="Q65" s="35"/>
      <c r="R65" s="41">
        <f>IFERROR(IF(F65="","",VLOOKUP(F65,projectList[],5,0)),"")</f>
        <v>9.42</v>
      </c>
      <c r="S65" s="41">
        <f>IFERROR(IF(G65="","",VLOOKUP(G65,projectList[],5,0)),"")</f>
        <v>17</v>
      </c>
      <c r="T65" s="41">
        <f>IFERROR(IF(H65="","",VLOOKUP(H65,projectList[],5,0)),"")</f>
        <v>6.5</v>
      </c>
      <c r="U65" s="41">
        <f>IFERROR(IF(I65="","",VLOOKUP(I65,projectList[],5,0)),"")</f>
        <v>10</v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>
        <f t="shared" si="0"/>
        <v>4</v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 t="s">
        <v>181</v>
      </c>
      <c r="G66" s="5">
        <v>10462</v>
      </c>
      <c r="H66" s="5">
        <v>6764</v>
      </c>
      <c r="I66" s="5">
        <v>10288</v>
      </c>
      <c r="J66" s="5"/>
      <c r="K66" s="5"/>
      <c r="L66" s="5"/>
      <c r="M66" s="5"/>
      <c r="N66" s="5"/>
      <c r="O66" s="5"/>
      <c r="P66" s="42">
        <f t="shared" si="1"/>
        <v>42.92</v>
      </c>
      <c r="Q66" s="35"/>
      <c r="R66" s="41">
        <f>IFERROR(IF(F66="","",VLOOKUP(F66,projectList[],5,0)),"")</f>
        <v>9.42</v>
      </c>
      <c r="S66" s="41">
        <f>IFERROR(IF(G66="","",VLOOKUP(G66,projectList[],5,0)),"")</f>
        <v>17</v>
      </c>
      <c r="T66" s="41">
        <f>IFERROR(IF(H66="","",VLOOKUP(H66,projectList[],5,0)),"")</f>
        <v>6.5</v>
      </c>
      <c r="U66" s="41">
        <f>IFERROR(IF(I66="","",VLOOKUP(I66,projectList[],5,0)),"")</f>
        <v>10</v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>
        <f t="shared" si="0"/>
        <v>4</v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 t="s">
        <v>173</v>
      </c>
      <c r="G67" s="5">
        <v>10462</v>
      </c>
      <c r="H67" s="5">
        <v>6764</v>
      </c>
      <c r="I67" s="5">
        <v>10288</v>
      </c>
      <c r="J67" s="5"/>
      <c r="K67" s="5"/>
      <c r="L67" s="5"/>
      <c r="M67" s="5"/>
      <c r="N67" s="5"/>
      <c r="O67" s="5"/>
      <c r="P67" s="42">
        <f t="shared" si="1"/>
        <v>46</v>
      </c>
      <c r="Q67" s="35"/>
      <c r="R67" s="41">
        <f>IFERROR(IF(F67="","",VLOOKUP(F67,projectList[],5,0)),"")</f>
        <v>12.5</v>
      </c>
      <c r="S67" s="41">
        <f>IFERROR(IF(G67="","",VLOOKUP(G67,projectList[],5,0)),"")</f>
        <v>17</v>
      </c>
      <c r="T67" s="41">
        <f>IFERROR(IF(H67="","",VLOOKUP(H67,projectList[],5,0)),"")</f>
        <v>6.5</v>
      </c>
      <c r="U67" s="41">
        <f>IFERROR(IF(I67="","",VLOOKUP(I67,projectList[],5,0)),"")</f>
        <v>10</v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>
        <f t="shared" ref="AB67:AB130" si="2">IF(F67="","",IF(OR(F67="DOWN","VACA","OFF","PARK"),"",COUNTA(F67:O67)))</f>
        <v>4</v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 t="s">
        <v>173</v>
      </c>
      <c r="G68" s="5">
        <v>10462</v>
      </c>
      <c r="H68" s="5">
        <v>6764</v>
      </c>
      <c r="I68" s="5">
        <v>10288</v>
      </c>
      <c r="J68" s="5"/>
      <c r="K68" s="5"/>
      <c r="L68" s="5"/>
      <c r="M68" s="5"/>
      <c r="N68" s="5"/>
      <c r="O68" s="5"/>
      <c r="P68" s="42">
        <f t="shared" ref="P68:P131" si="3">IF($C68="","",SUM(R68:AA68))</f>
        <v>46</v>
      </c>
      <c r="Q68" s="35"/>
      <c r="R68" s="41">
        <f>IFERROR(IF(F68="","",VLOOKUP(F68,projectList[],5,0)),"")</f>
        <v>12.5</v>
      </c>
      <c r="S68" s="41">
        <f>IFERROR(IF(G68="","",VLOOKUP(G68,projectList[],5,0)),"")</f>
        <v>17</v>
      </c>
      <c r="T68" s="41">
        <f>IFERROR(IF(H68="","",VLOOKUP(H68,projectList[],5,0)),"")</f>
        <v>6.5</v>
      </c>
      <c r="U68" s="41">
        <f>IFERROR(IF(I68="","",VLOOKUP(I68,projectList[],5,0)),"")</f>
        <v>10</v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>
        <f t="shared" si="2"/>
        <v>4</v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 t="s">
        <v>173</v>
      </c>
      <c r="G69" s="5">
        <v>10283</v>
      </c>
      <c r="H69" s="5">
        <v>6764</v>
      </c>
      <c r="I69" s="5">
        <v>10466</v>
      </c>
      <c r="J69" s="5"/>
      <c r="K69" s="5"/>
      <c r="L69" s="5"/>
      <c r="M69" s="5"/>
      <c r="N69" s="5"/>
      <c r="O69" s="5"/>
      <c r="P69" s="42">
        <f t="shared" si="3"/>
        <v>37</v>
      </c>
      <c r="Q69" s="35"/>
      <c r="R69" s="41">
        <f>IFERROR(IF(F69="","",VLOOKUP(F69,projectList[],5,0)),"")</f>
        <v>12.5</v>
      </c>
      <c r="S69" s="41">
        <f>IFERROR(IF(G69="","",VLOOKUP(G69,projectList[],5,0)),"")</f>
        <v>9.5</v>
      </c>
      <c r="T69" s="41">
        <f>IFERROR(IF(H69="","",VLOOKUP(H69,projectList[],5,0)),"")</f>
        <v>6.5</v>
      </c>
      <c r="U69" s="41">
        <f>IFERROR(IF(I69="","",VLOOKUP(I69,projectList[],5,0)),"")</f>
        <v>8.5</v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>
        <f t="shared" si="2"/>
        <v>4</v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 t="s">
        <v>436</v>
      </c>
      <c r="G70" s="5">
        <v>1140</v>
      </c>
      <c r="H70" s="5">
        <v>10288</v>
      </c>
      <c r="I70" s="5">
        <v>10466</v>
      </c>
      <c r="J70" s="5"/>
      <c r="K70" s="5"/>
      <c r="L70" s="5"/>
      <c r="M70" s="5"/>
      <c r="N70" s="5"/>
      <c r="O70" s="5"/>
      <c r="P70" s="42">
        <f t="shared" si="3"/>
        <v>36.700000000000003</v>
      </c>
      <c r="Q70" s="35"/>
      <c r="R70" s="41">
        <f>IFERROR(IF(F70="","",VLOOKUP(F70,projectList[],5,0)),"")</f>
        <v>6.45</v>
      </c>
      <c r="S70" s="41">
        <f>IFERROR(IF(G70="","",VLOOKUP(G70,projectList[],5,0)),"")</f>
        <v>11.75</v>
      </c>
      <c r="T70" s="41">
        <f>IFERROR(IF(H70="","",VLOOKUP(H70,projectList[],5,0)),"")</f>
        <v>10</v>
      </c>
      <c r="U70" s="41">
        <f>IFERROR(IF(I70="","",VLOOKUP(I70,projectList[],5,0)),"")</f>
        <v>8.5</v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>
        <f t="shared" si="2"/>
        <v>4</v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 t="s">
        <v>24</v>
      </c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>
        <f>IFERROR(IF(F78="","",VLOOKUP(F78,projectList[],5,0)),"")</f>
        <v>0</v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>
        <f t="shared" si="2"/>
        <v>1</v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 t="s">
        <v>24</v>
      </c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>
        <f>IFERROR(IF(F79="","",VLOOKUP(F79,projectList[],5,0)),"")</f>
        <v>0</v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>
        <f t="shared" si="2"/>
        <v>1</v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 t="s">
        <v>183</v>
      </c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>
        <f>IFERROR(IF(F80="","",VLOOKUP(F80,projectList[],5,0)),"")</f>
        <v>0</v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 t="s">
        <v>173</v>
      </c>
      <c r="G84" s="5">
        <v>10381</v>
      </c>
      <c r="H84" s="5">
        <v>10381</v>
      </c>
      <c r="I84" s="5">
        <v>10381</v>
      </c>
      <c r="J84" s="5">
        <v>10381</v>
      </c>
      <c r="K84" s="5">
        <v>10382</v>
      </c>
      <c r="L84" s="5"/>
      <c r="M84" s="5"/>
      <c r="N84" s="5"/>
      <c r="O84" s="5"/>
      <c r="P84" s="42">
        <f t="shared" si="3"/>
        <v>41.9</v>
      </c>
      <c r="Q84" s="35"/>
      <c r="R84" s="41">
        <f>IFERROR(IF(F84="","",VLOOKUP(F84,projectList[],5,0)),"")</f>
        <v>12.5</v>
      </c>
      <c r="S84" s="41">
        <f>IFERROR(IF(G84="","",VLOOKUP(G84,projectList[],5,0)),"")</f>
        <v>5.75</v>
      </c>
      <c r="T84" s="41">
        <f>IFERROR(IF(H84="","",VLOOKUP(H84,projectList[],5,0)),"")</f>
        <v>5.75</v>
      </c>
      <c r="U84" s="41">
        <f>IFERROR(IF(I84="","",VLOOKUP(I84,projectList[],5,0)),"")</f>
        <v>5.75</v>
      </c>
      <c r="V84" s="41">
        <f>IFERROR(IF(J84="","",VLOOKUP(J84,projectList[],5,0)),"")</f>
        <v>5.75</v>
      </c>
      <c r="W84" s="41">
        <f>IFERROR(IF(K84="","",VLOOKUP(K84,projectList[],5,0)),"")</f>
        <v>6.4</v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>
        <f t="shared" si="2"/>
        <v>6</v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 t="s">
        <v>173</v>
      </c>
      <c r="G85" s="5">
        <v>10381</v>
      </c>
      <c r="H85" s="5">
        <v>10381</v>
      </c>
      <c r="I85" s="5">
        <v>10381</v>
      </c>
      <c r="J85" s="5">
        <v>10381</v>
      </c>
      <c r="K85" s="5">
        <v>10382</v>
      </c>
      <c r="L85" s="5"/>
      <c r="M85" s="5"/>
      <c r="N85" s="5"/>
      <c r="O85" s="5"/>
      <c r="P85" s="42">
        <f t="shared" si="3"/>
        <v>41.9</v>
      </c>
      <c r="Q85" s="35"/>
      <c r="R85" s="41">
        <f>IFERROR(IF(F85="","",VLOOKUP(F85,projectList[],5,0)),"")</f>
        <v>12.5</v>
      </c>
      <c r="S85" s="41">
        <f>IFERROR(IF(G85="","",VLOOKUP(G85,projectList[],5,0)),"")</f>
        <v>5.75</v>
      </c>
      <c r="T85" s="41">
        <f>IFERROR(IF(H85="","",VLOOKUP(H85,projectList[],5,0)),"")</f>
        <v>5.75</v>
      </c>
      <c r="U85" s="41">
        <f>IFERROR(IF(I85="","",VLOOKUP(I85,projectList[],5,0)),"")</f>
        <v>5.75</v>
      </c>
      <c r="V85" s="41">
        <f>IFERROR(IF(J85="","",VLOOKUP(J85,projectList[],5,0)),"")</f>
        <v>5.75</v>
      </c>
      <c r="W85" s="41">
        <f>IFERROR(IF(K85="","",VLOOKUP(K85,projectList[],5,0)),"")</f>
        <v>6.4</v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>
        <f t="shared" si="2"/>
        <v>6</v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>
        <v>2883</v>
      </c>
      <c r="G92" s="5">
        <v>2883</v>
      </c>
      <c r="H92" s="5">
        <v>2011</v>
      </c>
      <c r="I92" s="5">
        <v>2011</v>
      </c>
      <c r="J92" s="5"/>
      <c r="K92" s="5"/>
      <c r="L92" s="5"/>
      <c r="M92" s="5"/>
      <c r="N92" s="5"/>
      <c r="O92" s="5"/>
      <c r="P92" s="42">
        <f t="shared" si="3"/>
        <v>39.18</v>
      </c>
      <c r="Q92" s="35"/>
      <c r="R92" s="41">
        <f>IFERROR(IF(F92="","",VLOOKUP(F92,projectList[],5,0)),"")</f>
        <v>11</v>
      </c>
      <c r="S92" s="41">
        <f>IFERROR(IF(G92="","",VLOOKUP(G92,projectList[],5,0)),"")</f>
        <v>11</v>
      </c>
      <c r="T92" s="41">
        <f>IFERROR(IF(H92="","",VLOOKUP(H92,projectList[],5,0)),"")</f>
        <v>8.59</v>
      </c>
      <c r="U92" s="41">
        <f>IFERROR(IF(I92="","",VLOOKUP(I92,projectList[],5,0)),"")</f>
        <v>8.59</v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>
        <f t="shared" si="2"/>
        <v>4</v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>
        <v>2883</v>
      </c>
      <c r="G93" s="5">
        <v>2011</v>
      </c>
      <c r="H93" s="5">
        <v>2010</v>
      </c>
      <c r="I93" s="5">
        <v>2020</v>
      </c>
      <c r="J93" s="5">
        <v>2024</v>
      </c>
      <c r="K93" s="5"/>
      <c r="L93" s="5"/>
      <c r="M93" s="5"/>
      <c r="N93" s="5"/>
      <c r="O93" s="5"/>
      <c r="P93" s="42">
        <f t="shared" si="3"/>
        <v>43.09</v>
      </c>
      <c r="Q93" s="35"/>
      <c r="R93" s="41">
        <f>IFERROR(IF(F93="","",VLOOKUP(F93,projectList[],5,0)),"")</f>
        <v>11</v>
      </c>
      <c r="S93" s="41">
        <f>IFERROR(IF(G93="","",VLOOKUP(G93,projectList[],5,0)),"")</f>
        <v>8.59</v>
      </c>
      <c r="T93" s="41">
        <f>IFERROR(IF(H93="","",VLOOKUP(H93,projectList[],5,0)),"")</f>
        <v>10</v>
      </c>
      <c r="U93" s="41">
        <f>IFERROR(IF(I93="","",VLOOKUP(I93,projectList[],5,0)),"")</f>
        <v>7</v>
      </c>
      <c r="V93" s="41">
        <f>IFERROR(IF(J93="","",VLOOKUP(J93,projectList[],5,0)),"")</f>
        <v>6.5</v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>
        <f t="shared" si="2"/>
        <v>5</v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>
        <v>2883</v>
      </c>
      <c r="G94" s="5">
        <v>2010</v>
      </c>
      <c r="H94" s="5">
        <v>2088</v>
      </c>
      <c r="I94" s="5">
        <v>2088</v>
      </c>
      <c r="J94" s="5">
        <v>2020</v>
      </c>
      <c r="K94" s="5">
        <v>2020</v>
      </c>
      <c r="L94" s="5">
        <v>2024</v>
      </c>
      <c r="M94" s="5"/>
      <c r="N94" s="5"/>
      <c r="O94" s="5"/>
      <c r="P94" s="42">
        <f t="shared" si="3"/>
        <v>49</v>
      </c>
      <c r="Q94" s="35"/>
      <c r="R94" s="41">
        <f>IFERROR(IF(F94="","",VLOOKUP(F94,projectList[],5,0)),"")</f>
        <v>11</v>
      </c>
      <c r="S94" s="41">
        <f>IFERROR(IF(G94="","",VLOOKUP(G94,projectList[],5,0)),"")</f>
        <v>10</v>
      </c>
      <c r="T94" s="41">
        <f>IFERROR(IF(H94="","",VLOOKUP(H94,projectList[],5,0)),"")</f>
        <v>3.75</v>
      </c>
      <c r="U94" s="41">
        <f>IFERROR(IF(I94="","",VLOOKUP(I94,projectList[],5,0)),"")</f>
        <v>3.75</v>
      </c>
      <c r="V94" s="41">
        <f>IFERROR(IF(J94="","",VLOOKUP(J94,projectList[],5,0)),"")</f>
        <v>7</v>
      </c>
      <c r="W94" s="41">
        <f>IFERROR(IF(K94="","",VLOOKUP(K94,projectList[],5,0)),"")</f>
        <v>7</v>
      </c>
      <c r="X94" s="41">
        <f>IFERROR(IF(L94="","",VLOOKUP(L94,projectList[],5,0)),"")</f>
        <v>6.5</v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>
        <f t="shared" si="2"/>
        <v>7</v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>
        <v>2010</v>
      </c>
      <c r="G95" s="5">
        <v>2088</v>
      </c>
      <c r="H95" s="5">
        <v>2088</v>
      </c>
      <c r="I95" s="5">
        <v>2088</v>
      </c>
      <c r="J95" s="5">
        <v>2088</v>
      </c>
      <c r="K95" s="5">
        <v>2020</v>
      </c>
      <c r="L95" s="5">
        <v>2024</v>
      </c>
      <c r="M95" s="5"/>
      <c r="N95" s="5"/>
      <c r="O95" s="5"/>
      <c r="P95" s="42">
        <f t="shared" si="3"/>
        <v>38.5</v>
      </c>
      <c r="Q95" s="35"/>
      <c r="R95" s="41">
        <f>IFERROR(IF(F95="","",VLOOKUP(F95,projectList[],5,0)),"")</f>
        <v>10</v>
      </c>
      <c r="S95" s="41">
        <f>IFERROR(IF(G95="","",VLOOKUP(G95,projectList[],5,0)),"")</f>
        <v>3.75</v>
      </c>
      <c r="T95" s="41">
        <f>IFERROR(IF(H95="","",VLOOKUP(H95,projectList[],5,0)),"")</f>
        <v>3.75</v>
      </c>
      <c r="U95" s="41">
        <f>IFERROR(IF(I95="","",VLOOKUP(I95,projectList[],5,0)),"")</f>
        <v>3.75</v>
      </c>
      <c r="V95" s="41">
        <f>IFERROR(IF(J95="","",VLOOKUP(J95,projectList[],5,0)),"")</f>
        <v>3.75</v>
      </c>
      <c r="W95" s="41">
        <f>IFERROR(IF(K95="","",VLOOKUP(K95,projectList[],5,0)),"")</f>
        <v>7</v>
      </c>
      <c r="X95" s="41">
        <f>IFERROR(IF(L95="","",VLOOKUP(L95,projectList[],5,0)),"")</f>
        <v>6.5</v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>
        <f t="shared" si="2"/>
        <v>7</v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>
        <v>2010</v>
      </c>
      <c r="G96" s="5">
        <v>2088</v>
      </c>
      <c r="H96" s="5">
        <v>2088</v>
      </c>
      <c r="I96" s="5">
        <v>2088</v>
      </c>
      <c r="J96" s="5">
        <v>2088</v>
      </c>
      <c r="K96" s="5">
        <v>2020</v>
      </c>
      <c r="L96" s="5">
        <v>2024</v>
      </c>
      <c r="M96" s="5"/>
      <c r="N96" s="5"/>
      <c r="O96" s="5"/>
      <c r="P96" s="42">
        <f t="shared" si="3"/>
        <v>38.5</v>
      </c>
      <c r="Q96" s="35"/>
      <c r="R96" s="41">
        <f>IFERROR(IF(F96="","",VLOOKUP(F96,projectList[],5,0)),"")</f>
        <v>10</v>
      </c>
      <c r="S96" s="41">
        <f>IFERROR(IF(G96="","",VLOOKUP(G96,projectList[],5,0)),"")</f>
        <v>3.75</v>
      </c>
      <c r="T96" s="41">
        <f>IFERROR(IF(H96="","",VLOOKUP(H96,projectList[],5,0)),"")</f>
        <v>3.75</v>
      </c>
      <c r="U96" s="41">
        <f>IFERROR(IF(I96="","",VLOOKUP(I96,projectList[],5,0)),"")</f>
        <v>3.75</v>
      </c>
      <c r="V96" s="41">
        <f>IFERROR(IF(J96="","",VLOOKUP(J96,projectList[],5,0)),"")</f>
        <v>3.75</v>
      </c>
      <c r="W96" s="41">
        <f>IFERROR(IF(K96="","",VLOOKUP(K96,projectList[],5,0)),"")</f>
        <v>7</v>
      </c>
      <c r="X96" s="41">
        <f>IFERROR(IF(L96="","",VLOOKUP(L96,projectList[],5,0)),"")</f>
        <v>6.5</v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>
        <f t="shared" si="2"/>
        <v>7</v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>
        <v>10084</v>
      </c>
      <c r="G103" s="5">
        <v>10084</v>
      </c>
      <c r="H103" s="5">
        <v>10411</v>
      </c>
      <c r="I103" s="5"/>
      <c r="J103" s="5"/>
      <c r="K103" s="5"/>
      <c r="L103" s="5"/>
      <c r="M103" s="5"/>
      <c r="N103" s="5"/>
      <c r="O103" s="5"/>
      <c r="P103" s="42">
        <f t="shared" si="3"/>
        <v>31.5</v>
      </c>
      <c r="Q103" s="109"/>
      <c r="R103" s="41">
        <f>IFERROR(IF(F103="","",VLOOKUP(F103,projectList[],5,0)),"")</f>
        <v>9</v>
      </c>
      <c r="S103" s="41">
        <f>IFERROR(IF(G103="","",VLOOKUP(G103,projectList[],5,0)),"")</f>
        <v>9</v>
      </c>
      <c r="T103" s="41">
        <f>IFERROR(IF(H103="","",VLOOKUP(H103,projectList[],5,0)),"")</f>
        <v>13.5</v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>
        <f t="shared" si="2"/>
        <v>3</v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 t="s">
        <v>361</v>
      </c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 t="s">
        <v>793</v>
      </c>
      <c r="R104" s="41">
        <f>IFERROR(IF(F104="","",VLOOKUP(F104,projectList[],5,0)),"")</f>
        <v>0</v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>
        <f t="shared" si="2"/>
        <v>1</v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>
        <v>10084</v>
      </c>
      <c r="G105" s="5">
        <v>10084</v>
      </c>
      <c r="H105" s="5">
        <v>10333</v>
      </c>
      <c r="I105" s="5"/>
      <c r="J105" s="5"/>
      <c r="K105" s="5"/>
      <c r="L105" s="5"/>
      <c r="M105" s="5"/>
      <c r="N105" s="5"/>
      <c r="O105" s="5"/>
      <c r="P105" s="42">
        <f t="shared" si="3"/>
        <v>25</v>
      </c>
      <c r="Q105" s="109"/>
      <c r="R105" s="41">
        <f>IFERROR(IF(F105="","",VLOOKUP(F105,projectList[],5,0)),"")</f>
        <v>9</v>
      </c>
      <c r="S105" s="41">
        <f>IFERROR(IF(G105="","",VLOOKUP(G105,projectList[],5,0)),"")</f>
        <v>9</v>
      </c>
      <c r="T105" s="41">
        <f>IFERROR(IF(H105="","",VLOOKUP(H105,projectList[],5,0)),"")</f>
        <v>7</v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>
        <f t="shared" si="2"/>
        <v>3</v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 t="s">
        <v>347</v>
      </c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 t="s">
        <v>800</v>
      </c>
      <c r="R106" s="41">
        <f>IFERROR(IF(F106="","",VLOOKUP(F106,projectList[],5,0)),"")</f>
        <v>0</v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>
        <f t="shared" si="2"/>
        <v>1</v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>
        <v>10495</v>
      </c>
      <c r="G107" s="5">
        <v>10084</v>
      </c>
      <c r="H107" s="5">
        <v>10411</v>
      </c>
      <c r="I107" s="5"/>
      <c r="J107" s="5"/>
      <c r="K107" s="5"/>
      <c r="L107" s="5"/>
      <c r="M107" s="5"/>
      <c r="N107" s="5"/>
      <c r="O107" s="5"/>
      <c r="P107" s="42">
        <f t="shared" si="3"/>
        <v>31</v>
      </c>
      <c r="Q107" s="109"/>
      <c r="R107" s="41">
        <f>IFERROR(IF(F107="","",VLOOKUP(F107,projectList[],5,0)),"")</f>
        <v>8.5</v>
      </c>
      <c r="S107" s="41">
        <f>IFERROR(IF(G107="","",VLOOKUP(G107,projectList[],5,0)),"")</f>
        <v>9</v>
      </c>
      <c r="T107" s="41">
        <f>IFERROR(IF(H107="","",VLOOKUP(H107,projectList[],5,0)),"")</f>
        <v>13.5</v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>
        <f t="shared" si="2"/>
        <v>3</v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>
        <v>10495</v>
      </c>
      <c r="G108" s="5">
        <v>10084</v>
      </c>
      <c r="H108" s="5">
        <v>10411</v>
      </c>
      <c r="I108" s="5"/>
      <c r="J108" s="5"/>
      <c r="K108" s="5"/>
      <c r="L108" s="5"/>
      <c r="M108" s="5"/>
      <c r="N108" s="5"/>
      <c r="O108" s="5"/>
      <c r="P108" s="42">
        <f t="shared" si="3"/>
        <v>31</v>
      </c>
      <c r="Q108" s="35"/>
      <c r="R108" s="41">
        <f>IFERROR(IF(F108="","",VLOOKUP(F108,projectList[],5,0)),"")</f>
        <v>8.5</v>
      </c>
      <c r="S108" s="41">
        <f>IFERROR(IF(G108="","",VLOOKUP(G108,projectList[],5,0)),"")</f>
        <v>9</v>
      </c>
      <c r="T108" s="41">
        <f>IFERROR(IF(H108="","",VLOOKUP(H108,projectList[],5,0)),"")</f>
        <v>13.5</v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>
        <f t="shared" si="2"/>
        <v>3</v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>
        <v>10084</v>
      </c>
      <c r="G109" s="5">
        <v>10084</v>
      </c>
      <c r="H109" s="5">
        <v>10411</v>
      </c>
      <c r="I109" s="5"/>
      <c r="J109" s="5"/>
      <c r="K109" s="5"/>
      <c r="L109" s="5"/>
      <c r="M109" s="5"/>
      <c r="N109" s="5"/>
      <c r="O109" s="5"/>
      <c r="P109" s="42">
        <f t="shared" si="3"/>
        <v>31.5</v>
      </c>
      <c r="Q109" s="109"/>
      <c r="R109" s="41">
        <f>IFERROR(IF(F109="","",VLOOKUP(F109,projectList[],5,0)),"")</f>
        <v>9</v>
      </c>
      <c r="S109" s="41">
        <f>IFERROR(IF(G109="","",VLOOKUP(G109,projectList[],5,0)),"")</f>
        <v>9</v>
      </c>
      <c r="T109" s="41">
        <f>IFERROR(IF(H109="","",VLOOKUP(H109,projectList[],5,0)),"")</f>
        <v>13.5</v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>
        <f t="shared" si="2"/>
        <v>3</v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>
        <v>10084</v>
      </c>
      <c r="G110" s="5">
        <v>10084</v>
      </c>
      <c r="H110" s="5">
        <v>10411</v>
      </c>
      <c r="I110" s="5"/>
      <c r="J110" s="5"/>
      <c r="K110" s="5"/>
      <c r="L110" s="5"/>
      <c r="M110" s="5"/>
      <c r="N110" s="5"/>
      <c r="O110" s="5"/>
      <c r="P110" s="42">
        <f t="shared" si="3"/>
        <v>31.5</v>
      </c>
      <c r="Q110" s="35"/>
      <c r="R110" s="41">
        <f>IFERROR(IF(F110="","",VLOOKUP(F110,projectList[],5,0)),"")</f>
        <v>9</v>
      </c>
      <c r="S110" s="41">
        <f>IFERROR(IF(G110="","",VLOOKUP(G110,projectList[],5,0)),"")</f>
        <v>9</v>
      </c>
      <c r="T110" s="41">
        <f>IFERROR(IF(H110="","",VLOOKUP(H110,projectList[],5,0)),"")</f>
        <v>13.5</v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>
        <f t="shared" si="2"/>
        <v>3</v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>
        <v>10084</v>
      </c>
      <c r="G111" s="5">
        <v>10084</v>
      </c>
      <c r="H111" s="5">
        <v>10411</v>
      </c>
      <c r="I111" s="5"/>
      <c r="J111" s="5"/>
      <c r="K111" s="5"/>
      <c r="L111" s="5"/>
      <c r="M111" s="5"/>
      <c r="N111" s="5"/>
      <c r="O111" s="5"/>
      <c r="P111" s="42">
        <f t="shared" si="3"/>
        <v>31.5</v>
      </c>
      <c r="Q111" s="109"/>
      <c r="R111" s="41">
        <f>IFERROR(IF(F111="","",VLOOKUP(F111,projectList[],5,0)),"")</f>
        <v>9</v>
      </c>
      <c r="S111" s="41">
        <f>IFERROR(IF(G111="","",VLOOKUP(G111,projectList[],5,0)),"")</f>
        <v>9</v>
      </c>
      <c r="T111" s="41">
        <f>IFERROR(IF(H111="","",VLOOKUP(H111,projectList[],5,0)),"")</f>
        <v>13.5</v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>
        <f t="shared" si="2"/>
        <v>3</v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>
        <v>10367</v>
      </c>
      <c r="G117" s="5">
        <v>10365</v>
      </c>
      <c r="H117" s="5"/>
      <c r="I117" s="5"/>
      <c r="J117" s="5"/>
      <c r="K117" s="5"/>
      <c r="L117" s="5"/>
      <c r="M117" s="5"/>
      <c r="N117" s="5"/>
      <c r="O117" s="5"/>
      <c r="P117" s="42">
        <f t="shared" si="3"/>
        <v>27.5</v>
      </c>
      <c r="Q117" s="35"/>
      <c r="R117" s="41">
        <f>IFERROR(IF(F117="","",VLOOKUP(F117,projectList[],5,0)),"")</f>
        <v>13.75</v>
      </c>
      <c r="S117" s="41">
        <f>IFERROR(IF(G117="","",VLOOKUP(G117,projectList[],5,0)),"")</f>
        <v>13.75</v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>
        <f t="shared" si="2"/>
        <v>2</v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>
        <v>10367</v>
      </c>
      <c r="G118" s="5">
        <v>10365</v>
      </c>
      <c r="H118" s="5">
        <v>10272</v>
      </c>
      <c r="I118" s="5"/>
      <c r="J118" s="5"/>
      <c r="K118" s="5"/>
      <c r="L118" s="5"/>
      <c r="M118" s="5"/>
      <c r="N118" s="5"/>
      <c r="O118" s="5"/>
      <c r="P118" s="42">
        <f t="shared" si="3"/>
        <v>33</v>
      </c>
      <c r="Q118" s="35"/>
      <c r="R118" s="41">
        <f>IFERROR(IF(F118="","",VLOOKUP(F118,projectList[],5,0)),"")</f>
        <v>13.75</v>
      </c>
      <c r="S118" s="41">
        <f>IFERROR(IF(G118="","",VLOOKUP(G118,projectList[],5,0)),"")</f>
        <v>13.75</v>
      </c>
      <c r="T118" s="41">
        <f>IFERROR(IF(H118="","",VLOOKUP(H118,projectList[],5,0)),"")</f>
        <v>5.5</v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>
        <f t="shared" si="2"/>
        <v>3</v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>
        <v>10367</v>
      </c>
      <c r="G119" s="5">
        <v>10365</v>
      </c>
      <c r="H119" s="5">
        <v>10272</v>
      </c>
      <c r="I119" s="5"/>
      <c r="J119" s="5"/>
      <c r="K119" s="5"/>
      <c r="L119" s="5"/>
      <c r="M119" s="5"/>
      <c r="N119" s="5"/>
      <c r="O119" s="5"/>
      <c r="P119" s="42">
        <f t="shared" si="3"/>
        <v>33</v>
      </c>
      <c r="Q119" s="35"/>
      <c r="R119" s="41">
        <f>IFERROR(IF(F119="","",VLOOKUP(F119,projectList[],5,0)),"")</f>
        <v>13.75</v>
      </c>
      <c r="S119" s="41">
        <f>IFERROR(IF(G119="","",VLOOKUP(G119,projectList[],5,0)),"")</f>
        <v>13.75</v>
      </c>
      <c r="T119" s="41">
        <f>IFERROR(IF(H119="","",VLOOKUP(H119,projectList[],5,0)),"")</f>
        <v>5.5</v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>
        <f t="shared" si="2"/>
        <v>3</v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>
        <v>10367</v>
      </c>
      <c r="G120" s="5">
        <v>10365</v>
      </c>
      <c r="H120" s="5">
        <v>10272</v>
      </c>
      <c r="I120" s="5"/>
      <c r="J120" s="5"/>
      <c r="K120" s="5"/>
      <c r="L120" s="5"/>
      <c r="M120" s="5"/>
      <c r="N120" s="5"/>
      <c r="O120" s="5"/>
      <c r="P120" s="42">
        <f t="shared" si="3"/>
        <v>33</v>
      </c>
      <c r="Q120" s="35"/>
      <c r="R120" s="41">
        <f>IFERROR(IF(F120="","",VLOOKUP(F120,projectList[],5,0)),"")</f>
        <v>13.75</v>
      </c>
      <c r="S120" s="41">
        <f>IFERROR(IF(G120="","",VLOOKUP(G120,projectList[],5,0)),"")</f>
        <v>13.75</v>
      </c>
      <c r="T120" s="41">
        <f>IFERROR(IF(H120="","",VLOOKUP(H120,projectList[],5,0)),"")</f>
        <v>5.5</v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>
        <f t="shared" si="2"/>
        <v>3</v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>
        <v>10367</v>
      </c>
      <c r="G121" s="5">
        <v>10365</v>
      </c>
      <c r="H121" s="5">
        <v>10272</v>
      </c>
      <c r="I121" s="5"/>
      <c r="J121" s="5"/>
      <c r="K121" s="5"/>
      <c r="L121" s="5"/>
      <c r="M121" s="5"/>
      <c r="N121" s="5"/>
      <c r="O121" s="5"/>
      <c r="P121" s="42">
        <f t="shared" si="3"/>
        <v>33</v>
      </c>
      <c r="Q121" s="35"/>
      <c r="R121" s="41">
        <f>IFERROR(IF(F121="","",VLOOKUP(F121,projectList[],5,0)),"")</f>
        <v>13.75</v>
      </c>
      <c r="S121" s="41">
        <f>IFERROR(IF(G121="","",VLOOKUP(G121,projectList[],5,0)),"")</f>
        <v>13.75</v>
      </c>
      <c r="T121" s="41">
        <f>IFERROR(IF(H121="","",VLOOKUP(H121,projectList[],5,0)),"")</f>
        <v>5.5</v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>
        <f t="shared" si="2"/>
        <v>3</v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>
        <v>10367</v>
      </c>
      <c r="G122" s="5">
        <v>10365</v>
      </c>
      <c r="H122" s="5">
        <v>10272</v>
      </c>
      <c r="I122" s="5"/>
      <c r="J122" s="5"/>
      <c r="K122" s="5"/>
      <c r="L122" s="5"/>
      <c r="M122" s="5"/>
      <c r="N122" s="5"/>
      <c r="O122" s="5"/>
      <c r="P122" s="42">
        <f t="shared" si="3"/>
        <v>33</v>
      </c>
      <c r="Q122" s="35"/>
      <c r="R122" s="41">
        <f>IFERROR(IF(F122="","",VLOOKUP(F122,projectList[],5,0)),"")</f>
        <v>13.75</v>
      </c>
      <c r="S122" s="41">
        <f>IFERROR(IF(G122="","",VLOOKUP(G122,projectList[],5,0)),"")</f>
        <v>13.75</v>
      </c>
      <c r="T122" s="41">
        <f>IFERROR(IF(H122="","",VLOOKUP(H122,projectList[],5,0)),"")</f>
        <v>5.5</v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>
        <f t="shared" si="2"/>
        <v>3</v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 t="s">
        <v>361</v>
      </c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 t="s">
        <v>798</v>
      </c>
      <c r="R123" s="41">
        <f>IFERROR(IF(F123="","",VLOOKUP(F123,projectList[],5,0)),"")</f>
        <v>0</v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>
        <f t="shared" si="2"/>
        <v>1</v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>
        <v>2883</v>
      </c>
      <c r="G124" s="5">
        <v>2011</v>
      </c>
      <c r="H124" s="5">
        <v>2010</v>
      </c>
      <c r="I124" s="5">
        <v>2088</v>
      </c>
      <c r="J124" s="5">
        <v>2088</v>
      </c>
      <c r="K124" s="5">
        <v>2088</v>
      </c>
      <c r="L124" s="5">
        <v>2020</v>
      </c>
      <c r="M124" s="5">
        <v>2024</v>
      </c>
      <c r="N124" s="5"/>
      <c r="O124" s="5"/>
      <c r="P124" s="42">
        <f t="shared" si="3"/>
        <v>54.34</v>
      </c>
      <c r="Q124" s="35" t="s">
        <v>792</v>
      </c>
      <c r="R124" s="41">
        <f>IFERROR(IF(F124="","",VLOOKUP(F124,projectList[],5,0)),"")</f>
        <v>11</v>
      </c>
      <c r="S124" s="41">
        <f>IFERROR(IF(G124="","",VLOOKUP(G124,projectList[],5,0)),"")</f>
        <v>8.59</v>
      </c>
      <c r="T124" s="41">
        <f>IFERROR(IF(H124="","",VLOOKUP(H124,projectList[],5,0)),"")</f>
        <v>10</v>
      </c>
      <c r="U124" s="41">
        <f>IFERROR(IF(I124="","",VLOOKUP(I124,projectList[],5,0)),"")</f>
        <v>3.75</v>
      </c>
      <c r="V124" s="41">
        <f>IFERROR(IF(J124="","",VLOOKUP(J124,projectList[],5,0)),"")</f>
        <v>3.75</v>
      </c>
      <c r="W124" s="41">
        <f>IFERROR(IF(K124="","",VLOOKUP(K124,projectList[],5,0)),"")</f>
        <v>3.75</v>
      </c>
      <c r="X124" s="41">
        <f>IFERROR(IF(L124="","",VLOOKUP(L124,projectList[],5,0)),"")</f>
        <v>7</v>
      </c>
      <c r="Y124" s="41">
        <f>IFERROR(IF(M124="","",VLOOKUP(M124,projectList[],5,0)),"")</f>
        <v>6.5</v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>
        <f t="shared" si="2"/>
        <v>8</v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 t="s">
        <v>347</v>
      </c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 t="s">
        <v>804</v>
      </c>
      <c r="R125" s="41">
        <f>IFERROR(IF(F125="","",VLOOKUP(F125,projectList[],5,0)),"")</f>
        <v>0</v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>
        <f t="shared" si="2"/>
        <v>1</v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>
        <v>10367</v>
      </c>
      <c r="G126" s="5">
        <v>10365</v>
      </c>
      <c r="H126" s="5">
        <v>10272</v>
      </c>
      <c r="I126" s="5"/>
      <c r="J126" s="5"/>
      <c r="K126" s="5"/>
      <c r="L126" s="5"/>
      <c r="M126" s="5"/>
      <c r="N126" s="5"/>
      <c r="O126" s="5"/>
      <c r="P126" s="42">
        <f t="shared" si="3"/>
        <v>33</v>
      </c>
      <c r="Q126" s="35"/>
      <c r="R126" s="41">
        <f>IFERROR(IF(F126="","",VLOOKUP(F126,projectList[],5,0)),"")</f>
        <v>13.75</v>
      </c>
      <c r="S126" s="41">
        <f>IFERROR(IF(G126="","",VLOOKUP(G126,projectList[],5,0)),"")</f>
        <v>13.75</v>
      </c>
      <c r="T126" s="41">
        <f>IFERROR(IF(H126="","",VLOOKUP(H126,projectList[],5,0)),"")</f>
        <v>5.5</v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>
        <f t="shared" si="2"/>
        <v>3</v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>
        <v>10367</v>
      </c>
      <c r="G127" s="5">
        <v>10365</v>
      </c>
      <c r="H127" s="5">
        <v>10272</v>
      </c>
      <c r="I127" s="5"/>
      <c r="J127" s="5"/>
      <c r="K127" s="5"/>
      <c r="L127" s="5"/>
      <c r="M127" s="5"/>
      <c r="N127" s="5"/>
      <c r="O127" s="5"/>
      <c r="P127" s="42">
        <f t="shared" si="3"/>
        <v>33</v>
      </c>
      <c r="Q127" s="35"/>
      <c r="R127" s="41">
        <f>IFERROR(IF(F127="","",VLOOKUP(F127,projectList[],5,0)),"")</f>
        <v>13.75</v>
      </c>
      <c r="S127" s="41">
        <f>IFERROR(IF(G127="","",VLOOKUP(G127,projectList[],5,0)),"")</f>
        <v>13.75</v>
      </c>
      <c r="T127" s="41">
        <f>IFERROR(IF(H127="","",VLOOKUP(H127,projectList[],5,0)),"")</f>
        <v>5.5</v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>
        <f t="shared" si="2"/>
        <v>3</v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>
        <v>10367</v>
      </c>
      <c r="G128" s="5">
        <v>10365</v>
      </c>
      <c r="H128" s="5">
        <v>10272</v>
      </c>
      <c r="I128" s="5"/>
      <c r="J128" s="5"/>
      <c r="K128" s="5"/>
      <c r="L128" s="5"/>
      <c r="M128" s="5"/>
      <c r="N128" s="5"/>
      <c r="O128" s="5"/>
      <c r="P128" s="42">
        <f t="shared" si="3"/>
        <v>33</v>
      </c>
      <c r="Q128" s="35"/>
      <c r="R128" s="41">
        <f>IFERROR(IF(F128="","",VLOOKUP(F128,projectList[],5,0)),"")</f>
        <v>13.75</v>
      </c>
      <c r="S128" s="41">
        <f>IFERROR(IF(G128="","",VLOOKUP(G128,projectList[],5,0)),"")</f>
        <v>13.75</v>
      </c>
      <c r="T128" s="41">
        <f>IFERROR(IF(H128="","",VLOOKUP(H128,projectList[],5,0)),"")</f>
        <v>5.5</v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>
        <f t="shared" si="2"/>
        <v>3</v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>
        <v>10367</v>
      </c>
      <c r="G129" s="5">
        <v>10365</v>
      </c>
      <c r="H129" s="5">
        <v>10272</v>
      </c>
      <c r="I129" s="5"/>
      <c r="J129" s="5"/>
      <c r="K129" s="5"/>
      <c r="L129" s="5"/>
      <c r="M129" s="5"/>
      <c r="N129" s="5"/>
      <c r="O129" s="5"/>
      <c r="P129" s="42">
        <f t="shared" si="3"/>
        <v>33</v>
      </c>
      <c r="Q129" s="35"/>
      <c r="R129" s="41">
        <f>IFERROR(IF(F129="","",VLOOKUP(F129,projectList[],5,0)),"")</f>
        <v>13.75</v>
      </c>
      <c r="S129" s="41">
        <f>IFERROR(IF(G129="","",VLOOKUP(G129,projectList[],5,0)),"")</f>
        <v>13.75</v>
      </c>
      <c r="T129" s="41">
        <f>IFERROR(IF(H129="","",VLOOKUP(H129,projectList[],5,0)),"")</f>
        <v>5.5</v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>
        <f t="shared" si="2"/>
        <v>3</v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 t="s">
        <v>183</v>
      </c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>
        <f>IFERROR(IF(F130="","",VLOOKUP(F130,projectList[],5,0)),"")</f>
        <v>0</v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>
        <v>10367</v>
      </c>
      <c r="G131" s="5">
        <v>10365</v>
      </c>
      <c r="H131" s="5">
        <v>10272</v>
      </c>
      <c r="I131" s="5"/>
      <c r="J131" s="5"/>
      <c r="K131" s="5"/>
      <c r="L131" s="5"/>
      <c r="M131" s="5"/>
      <c r="N131" s="5"/>
      <c r="O131" s="5"/>
      <c r="P131" s="42">
        <f t="shared" si="3"/>
        <v>33</v>
      </c>
      <c r="Q131" s="35"/>
      <c r="R131" s="41">
        <f>IFERROR(IF(F131="","",VLOOKUP(F131,projectList[],5,0)),"")</f>
        <v>13.75</v>
      </c>
      <c r="S131" s="41">
        <f>IFERROR(IF(G131="","",VLOOKUP(G131,projectList[],5,0)),"")</f>
        <v>13.75</v>
      </c>
      <c r="T131" s="41">
        <f>IFERROR(IF(H131="","",VLOOKUP(H131,projectList[],5,0)),"")</f>
        <v>5.5</v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>
        <f t="shared" ref="AB131:AB133" si="4">IF(F131="","",IF(OR(F131="DOWN","VACA","OFF","PARK"),"",COUNTA(F131:O131)))</f>
        <v>3</v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B85F6-F786-462A-BBE8-9EDBF88644E1}">
  <sheetPr codeName="Sheet30">
    <tabColor rgb="FFFF0000"/>
    <pageSetUpPr fitToPage="1"/>
  </sheetPr>
  <dimension ref="A1:AB133"/>
  <sheetViews>
    <sheetView workbookViewId="0">
      <selection activeCell="J12" sqref="J12"/>
    </sheetView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0</v>
      </c>
      <c r="I1" s="146" t="s">
        <v>519</v>
      </c>
      <c r="J1" s="146"/>
      <c r="K1" s="13">
        <f>H1*4</f>
        <v>0</v>
      </c>
      <c r="L1" s="13" t="s">
        <v>520</v>
      </c>
      <c r="M1" s="13">
        <f>K1/2</f>
        <v>0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>
        <v>2888</v>
      </c>
      <c r="G4" s="5">
        <v>10380</v>
      </c>
      <c r="H4" s="5">
        <v>10392</v>
      </c>
      <c r="I4" s="5"/>
      <c r="J4" s="5"/>
      <c r="K4" s="5"/>
      <c r="L4" s="5"/>
      <c r="M4" s="5"/>
      <c r="N4" s="5"/>
      <c r="O4" s="5"/>
      <c r="P4" s="42">
        <f t="shared" ref="P4:P67" si="1">IF($C4="","",SUM(R4:AA4))</f>
        <v>29.25</v>
      </c>
      <c r="Q4" s="35"/>
      <c r="R4" s="41">
        <f>IFERROR(IF(F4="","",VLOOKUP(F4,projectList[],5,0)),"")</f>
        <v>14.5</v>
      </c>
      <c r="S4" s="41">
        <f>IFERROR(IF(G4="","",VLOOKUP(G4,projectList[],5,0)),"")</f>
        <v>4.25</v>
      </c>
      <c r="T4" s="41">
        <f>IFERROR(IF(H4="","",VLOOKUP(H4,projectList[],5,0)),"")</f>
        <v>10.5</v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>
        <f t="shared" si="0"/>
        <v>3</v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>
        <v>2888</v>
      </c>
      <c r="G5" s="5">
        <v>10380</v>
      </c>
      <c r="H5" s="5">
        <v>10392</v>
      </c>
      <c r="I5" s="5"/>
      <c r="J5" s="5"/>
      <c r="K5" s="5"/>
      <c r="L5" s="5"/>
      <c r="M5" s="5"/>
      <c r="N5" s="5"/>
      <c r="O5" s="5"/>
      <c r="P5" s="42">
        <f t="shared" si="1"/>
        <v>29.25</v>
      </c>
      <c r="Q5" s="35"/>
      <c r="R5" s="41">
        <f>IFERROR(IF(F5="","",VLOOKUP(F5,projectList[],5,0)),"")</f>
        <v>14.5</v>
      </c>
      <c r="S5" s="41">
        <f>IFERROR(IF(G5="","",VLOOKUP(G5,projectList[],5,0)),"")</f>
        <v>4.25</v>
      </c>
      <c r="T5" s="41">
        <f>IFERROR(IF(H5="","",VLOOKUP(H5,projectList[],5,0)),"")</f>
        <v>10.5</v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>
        <f t="shared" si="0"/>
        <v>3</v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 t="s">
        <v>168</v>
      </c>
      <c r="G6" s="5">
        <v>10382</v>
      </c>
      <c r="H6" s="5">
        <v>10392</v>
      </c>
      <c r="I6" s="5"/>
      <c r="J6" s="5"/>
      <c r="K6" s="5"/>
      <c r="L6" s="5"/>
      <c r="M6" s="5"/>
      <c r="N6" s="5"/>
      <c r="O6" s="5"/>
      <c r="P6" s="42">
        <f t="shared" si="1"/>
        <v>29.4</v>
      </c>
      <c r="Q6" s="35"/>
      <c r="R6" s="41">
        <f>IFERROR(IF(F6="","",VLOOKUP(F6,projectList[],5,0)),"")</f>
        <v>12.5</v>
      </c>
      <c r="S6" s="41">
        <f>IFERROR(IF(G6="","",VLOOKUP(G6,projectList[],5,0)),"")</f>
        <v>6.4</v>
      </c>
      <c r="T6" s="41">
        <f>IFERROR(IF(H6="","",VLOOKUP(H6,projectList[],5,0)),"")</f>
        <v>10.5</v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>
        <f t="shared" si="0"/>
        <v>3</v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 t="s">
        <v>168</v>
      </c>
      <c r="G7" s="5">
        <v>10382</v>
      </c>
      <c r="H7" s="5">
        <v>10392</v>
      </c>
      <c r="I7" s="5"/>
      <c r="J7" s="5"/>
      <c r="K7" s="5"/>
      <c r="L7" s="5"/>
      <c r="M7" s="5"/>
      <c r="N7" s="5"/>
      <c r="O7" s="5"/>
      <c r="P7" s="42">
        <f t="shared" si="1"/>
        <v>29.4</v>
      </c>
      <c r="Q7" s="35"/>
      <c r="R7" s="41">
        <f>IFERROR(IF(F7="","",VLOOKUP(F7,projectList[],5,0)),"")</f>
        <v>12.5</v>
      </c>
      <c r="S7" s="41">
        <f>IFERROR(IF(G7="","",VLOOKUP(G7,projectList[],5,0)),"")</f>
        <v>6.4</v>
      </c>
      <c r="T7" s="41">
        <f>IFERROR(IF(H7="","",VLOOKUP(H7,projectList[],5,0)),"")</f>
        <v>10.5</v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>
        <f t="shared" si="0"/>
        <v>3</v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>
        <v>10364</v>
      </c>
      <c r="G11" s="5" t="s">
        <v>352</v>
      </c>
      <c r="H11" s="5" t="s">
        <v>315</v>
      </c>
      <c r="I11" s="5"/>
      <c r="J11" s="5"/>
      <c r="K11" s="5"/>
      <c r="L11" s="5"/>
      <c r="M11" s="5"/>
      <c r="N11" s="5"/>
      <c r="O11" s="5"/>
      <c r="P11" s="42">
        <f t="shared" si="1"/>
        <v>28.5</v>
      </c>
      <c r="Q11" s="35"/>
      <c r="R11" s="41">
        <f>IFERROR(IF(F11="","",VLOOKUP(F11,projectList[],5,0)),"")</f>
        <v>12</v>
      </c>
      <c r="S11" s="41">
        <f>IFERROR(IF(G11="","",VLOOKUP(G11,projectList[],5,0)),"")</f>
        <v>8.5</v>
      </c>
      <c r="T11" s="41">
        <f>IFERROR(IF(H11="","",VLOOKUP(H11,projectList[],5,0)),"")</f>
        <v>8</v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>
        <f t="shared" si="0"/>
        <v>3</v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 t="s">
        <v>468</v>
      </c>
      <c r="G12" s="5"/>
      <c r="H12" s="5"/>
      <c r="I12" s="5"/>
      <c r="J12" s="5"/>
      <c r="K12" s="5"/>
      <c r="L12" s="5"/>
      <c r="M12" s="5"/>
      <c r="N12" s="5"/>
      <c r="O12" s="5"/>
      <c r="P12" s="42">
        <f>IF($C12="","",SUM(R12:AA12))</f>
        <v>0</v>
      </c>
      <c r="Q12" s="35" t="s">
        <v>803</v>
      </c>
      <c r="R12" s="41">
        <f>IFERROR(IF(F12="","",VLOOKUP(F12,projectList[],5,0)),"")</f>
        <v>0</v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>
        <f t="shared" si="0"/>
        <v>1</v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 t="s">
        <v>181</v>
      </c>
      <c r="G13" s="5">
        <v>10392</v>
      </c>
      <c r="H13" s="5">
        <v>10289</v>
      </c>
      <c r="I13" s="5"/>
      <c r="J13" s="5"/>
      <c r="K13" s="5"/>
      <c r="L13" s="5"/>
      <c r="M13" s="5"/>
      <c r="N13" s="5"/>
      <c r="O13" s="5"/>
      <c r="P13" s="42">
        <f t="shared" si="1"/>
        <v>27.37</v>
      </c>
      <c r="Q13" s="35"/>
      <c r="R13" s="41">
        <f>IFERROR(IF(F13="","",VLOOKUP(F13,projectList[],5,0)),"")</f>
        <v>9.42</v>
      </c>
      <c r="S13" s="41">
        <f>IFERROR(IF(G13="","",VLOOKUP(G13,projectList[],5,0)),"")</f>
        <v>10.5</v>
      </c>
      <c r="T13" s="41">
        <f>IFERROR(IF(H13="","",VLOOKUP(H13,projectList[],5,0)),"")</f>
        <v>7.45</v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>
        <f t="shared" si="0"/>
        <v>3</v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>
        <v>10243</v>
      </c>
      <c r="G18" s="5">
        <v>1140</v>
      </c>
      <c r="H18" s="5">
        <v>10466</v>
      </c>
      <c r="I18" s="5"/>
      <c r="J18" s="5"/>
      <c r="K18" s="5"/>
      <c r="L18" s="5"/>
      <c r="M18" s="5"/>
      <c r="N18" s="5"/>
      <c r="O18" s="5"/>
      <c r="P18" s="42">
        <f t="shared" si="1"/>
        <v>32.75</v>
      </c>
      <c r="Q18" s="35"/>
      <c r="R18" s="41">
        <f>IFERROR(IF(F18="","",VLOOKUP(F18,projectList[],5,0)),"")</f>
        <v>12.5</v>
      </c>
      <c r="S18" s="41">
        <f>IFERROR(IF(G18="","",VLOOKUP(G18,projectList[],5,0)),"")</f>
        <v>11.75</v>
      </c>
      <c r="T18" s="41">
        <f>IFERROR(IF(H18="","",VLOOKUP(H18,projectList[],5,0)),"")</f>
        <v>8.5</v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>
        <f t="shared" si="0"/>
        <v>3</v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135" t="s">
        <v>181</v>
      </c>
      <c r="G19" s="5">
        <v>10428</v>
      </c>
      <c r="H19" s="5">
        <v>10466</v>
      </c>
      <c r="I19" s="5"/>
      <c r="J19" s="5"/>
      <c r="K19" s="5"/>
      <c r="L19" s="5"/>
      <c r="M19" s="5"/>
      <c r="N19" s="5"/>
      <c r="O19" s="5"/>
      <c r="P19" s="42">
        <f t="shared" si="1"/>
        <v>30.92</v>
      </c>
      <c r="Q19" s="35"/>
      <c r="R19" s="41">
        <f>IFERROR(IF(F19="","",VLOOKUP(F19,projectList[],5,0)),"")</f>
        <v>9.42</v>
      </c>
      <c r="S19" s="41">
        <f>IFERROR(IF(G19="","",VLOOKUP(G19,projectList[],5,0)),"")</f>
        <v>13</v>
      </c>
      <c r="T19" s="41">
        <f>IFERROR(IF(H19="","",VLOOKUP(H19,projectList[],5,0)),"")</f>
        <v>8.5</v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>
        <f t="shared" si="0"/>
        <v>3</v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135">
        <v>10131</v>
      </c>
      <c r="G20" s="5">
        <v>1140</v>
      </c>
      <c r="H20" s="5">
        <v>10289</v>
      </c>
      <c r="I20" s="5">
        <v>10466</v>
      </c>
      <c r="J20" s="5"/>
      <c r="K20" s="5"/>
      <c r="L20" s="5"/>
      <c r="M20" s="5"/>
      <c r="N20" s="5"/>
      <c r="O20" s="5"/>
      <c r="P20" s="42">
        <f t="shared" si="1"/>
        <v>34.15</v>
      </c>
      <c r="Q20" s="35"/>
      <c r="R20" s="41">
        <f>IFERROR(IF(F20="","",VLOOKUP(F20,projectList[],5,0)),"")</f>
        <v>6.45</v>
      </c>
      <c r="S20" s="41">
        <f>IFERROR(IF(G20="","",VLOOKUP(G20,projectList[],5,0)),"")</f>
        <v>11.75</v>
      </c>
      <c r="T20" s="41">
        <f>IFERROR(IF(H20="","",VLOOKUP(H20,projectList[],5,0)),"")</f>
        <v>7.45</v>
      </c>
      <c r="U20" s="41">
        <f>IFERROR(IF(I20="","",VLOOKUP(I20,projectList[],5,0)),"")</f>
        <v>8.5</v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>
        <f t="shared" si="0"/>
        <v>4</v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 t="s">
        <v>192</v>
      </c>
      <c r="G21" s="5">
        <v>10462</v>
      </c>
      <c r="H21" s="5" t="s">
        <v>266</v>
      </c>
      <c r="I21" s="5" t="s">
        <v>494</v>
      </c>
      <c r="J21" s="5"/>
      <c r="K21" s="5"/>
      <c r="L21" s="5"/>
      <c r="M21" s="5"/>
      <c r="N21" s="5"/>
      <c r="O21" s="5"/>
      <c r="P21" s="42">
        <f t="shared" si="1"/>
        <v>31.75</v>
      </c>
      <c r="Q21" s="35"/>
      <c r="R21" s="41">
        <f>IFERROR(IF(F21="","",VLOOKUP(F21,projectList[],5,0)),"")</f>
        <v>7</v>
      </c>
      <c r="S21" s="41">
        <f>IFERROR(IF(G21="","",VLOOKUP(G21,projectList[],5,0)),"")</f>
        <v>17</v>
      </c>
      <c r="T21" s="41">
        <f>IFERROR(IF(H21="","",VLOOKUP(H21,projectList[],5,0)),"")</f>
        <v>2.25</v>
      </c>
      <c r="U21" s="41">
        <f>IFERROR(IF(I21="","",VLOOKUP(I21,projectList[],5,0)),"")</f>
        <v>5.5</v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>
        <f t="shared" si="0"/>
        <v>4</v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 t="s">
        <v>192</v>
      </c>
      <c r="G22" s="5">
        <v>10462</v>
      </c>
      <c r="H22" s="5" t="s">
        <v>266</v>
      </c>
      <c r="I22" s="5" t="s">
        <v>494</v>
      </c>
      <c r="J22" s="5"/>
      <c r="K22" s="5"/>
      <c r="L22" s="5"/>
      <c r="M22" s="5"/>
      <c r="N22" s="5"/>
      <c r="O22" s="5"/>
      <c r="P22" s="42">
        <f t="shared" si="1"/>
        <v>31.75</v>
      </c>
      <c r="Q22" s="35"/>
      <c r="R22" s="41">
        <f>IFERROR(IF(F22="","",VLOOKUP(F22,projectList[],5,0)),"")</f>
        <v>7</v>
      </c>
      <c r="S22" s="41">
        <f>IFERROR(IF(G22="","",VLOOKUP(G22,projectList[],5,0)),"")</f>
        <v>17</v>
      </c>
      <c r="T22" s="41">
        <f>IFERROR(IF(H22="","",VLOOKUP(H22,projectList[],5,0)),"")</f>
        <v>2.25</v>
      </c>
      <c r="U22" s="41">
        <f>IFERROR(IF(I22="","",VLOOKUP(I22,projectList[],5,0)),"")</f>
        <v>5.5</v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>
        <f t="shared" si="0"/>
        <v>4</v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 t="s">
        <v>192</v>
      </c>
      <c r="G23" s="5">
        <v>10462</v>
      </c>
      <c r="H23" s="5" t="s">
        <v>266</v>
      </c>
      <c r="I23" s="5" t="s">
        <v>494</v>
      </c>
      <c r="J23" s="5"/>
      <c r="K23" s="5"/>
      <c r="L23" s="5"/>
      <c r="M23" s="5"/>
      <c r="N23" s="5"/>
      <c r="O23" s="5"/>
      <c r="P23" s="42">
        <f t="shared" si="1"/>
        <v>31.75</v>
      </c>
      <c r="Q23" s="35"/>
      <c r="R23" s="41">
        <f>IFERROR(IF(F23="","",VLOOKUP(F23,projectList[],5,0)),"")</f>
        <v>7</v>
      </c>
      <c r="S23" s="41">
        <f>IFERROR(IF(G23="","",VLOOKUP(G23,projectList[],5,0)),"")</f>
        <v>17</v>
      </c>
      <c r="T23" s="41">
        <f>IFERROR(IF(H23="","",VLOOKUP(H23,projectList[],5,0)),"")</f>
        <v>2.25</v>
      </c>
      <c r="U23" s="41">
        <f>IFERROR(IF(I23="","",VLOOKUP(I23,projectList[],5,0)),"")</f>
        <v>5.5</v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>
        <f t="shared" si="0"/>
        <v>4</v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 t="s">
        <v>192</v>
      </c>
      <c r="G24" s="5">
        <v>10462</v>
      </c>
      <c r="H24" s="5" t="s">
        <v>266</v>
      </c>
      <c r="I24" s="5" t="s">
        <v>494</v>
      </c>
      <c r="J24" s="5"/>
      <c r="K24" s="5"/>
      <c r="L24" s="5"/>
      <c r="M24" s="5"/>
      <c r="N24" s="5"/>
      <c r="O24" s="5"/>
      <c r="P24" s="42">
        <f t="shared" si="1"/>
        <v>31.75</v>
      </c>
      <c r="Q24" s="35"/>
      <c r="R24" s="41">
        <f>IFERROR(IF(F24="","",VLOOKUP(F24,projectList[],5,0)),"")</f>
        <v>7</v>
      </c>
      <c r="S24" s="41">
        <f>IFERROR(IF(G24="","",VLOOKUP(G24,projectList[],5,0)),"")</f>
        <v>17</v>
      </c>
      <c r="T24" s="41">
        <f>IFERROR(IF(H24="","",VLOOKUP(H24,projectList[],5,0)),"")</f>
        <v>2.25</v>
      </c>
      <c r="U24" s="41">
        <f>IFERROR(IF(I24="","",VLOOKUP(I24,projectList[],5,0)),"")</f>
        <v>5.5</v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>
        <f t="shared" si="0"/>
        <v>4</v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 t="s">
        <v>192</v>
      </c>
      <c r="G25" s="5">
        <v>10462</v>
      </c>
      <c r="H25" s="5" t="s">
        <v>266</v>
      </c>
      <c r="I25" s="5" t="s">
        <v>494</v>
      </c>
      <c r="J25" s="5"/>
      <c r="K25" s="5"/>
      <c r="L25" s="5"/>
      <c r="M25" s="5"/>
      <c r="N25" s="5"/>
      <c r="O25" s="5"/>
      <c r="P25" s="42">
        <f t="shared" si="1"/>
        <v>31.75</v>
      </c>
      <c r="Q25" s="35"/>
      <c r="R25" s="41">
        <f>IFERROR(IF(F25="","",VLOOKUP(F25,projectList[],5,0)),"")</f>
        <v>7</v>
      </c>
      <c r="S25" s="41">
        <f>IFERROR(IF(G25="","",VLOOKUP(G25,projectList[],5,0)),"")</f>
        <v>17</v>
      </c>
      <c r="T25" s="41">
        <f>IFERROR(IF(H25="","",VLOOKUP(H25,projectList[],5,0)),"")</f>
        <v>2.25</v>
      </c>
      <c r="U25" s="41">
        <f>IFERROR(IF(I25="","",VLOOKUP(I25,projectList[],5,0)),"")</f>
        <v>5.5</v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>
        <f t="shared" si="0"/>
        <v>4</v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 t="s">
        <v>436</v>
      </c>
      <c r="G26" s="5">
        <v>10462</v>
      </c>
      <c r="H26" s="5" t="s">
        <v>266</v>
      </c>
      <c r="I26" s="5" t="s">
        <v>494</v>
      </c>
      <c r="J26" s="5"/>
      <c r="K26" s="5"/>
      <c r="L26" s="5"/>
      <c r="M26" s="5"/>
      <c r="N26" s="5"/>
      <c r="O26" s="5"/>
      <c r="P26" s="42">
        <f t="shared" si="1"/>
        <v>31.2</v>
      </c>
      <c r="Q26" s="35"/>
      <c r="R26" s="41">
        <f>IFERROR(IF(F26="","",VLOOKUP(F26,projectList[],5,0)),"")</f>
        <v>6.45</v>
      </c>
      <c r="S26" s="41">
        <f>IFERROR(IF(G26="","",VLOOKUP(G26,projectList[],5,0)),"")</f>
        <v>17</v>
      </c>
      <c r="T26" s="41">
        <f>IFERROR(IF(H26="","",VLOOKUP(H26,projectList[],5,0)),"")</f>
        <v>2.25</v>
      </c>
      <c r="U26" s="41">
        <f>IFERROR(IF(I26="","",VLOOKUP(I26,projectList[],5,0)),"")</f>
        <v>5.5</v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>
        <f t="shared" si="0"/>
        <v>4</v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>
        <v>1054</v>
      </c>
      <c r="G27" s="5" t="s">
        <v>190</v>
      </c>
      <c r="H27" s="5">
        <v>10288</v>
      </c>
      <c r="I27" s="5" t="s">
        <v>494</v>
      </c>
      <c r="J27" s="5"/>
      <c r="K27" s="5"/>
      <c r="L27" s="5"/>
      <c r="M27" s="5"/>
      <c r="N27" s="5"/>
      <c r="O27" s="5"/>
      <c r="P27" s="42">
        <f t="shared" si="1"/>
        <v>36.15</v>
      </c>
      <c r="Q27" s="35"/>
      <c r="R27" s="41">
        <f>IFERROR(IF(F27="","",VLOOKUP(F27,projectList[],5,0)),"")</f>
        <v>12</v>
      </c>
      <c r="S27" s="41">
        <f>IFERROR(IF(G27="","",VLOOKUP(G27,projectList[],5,0)),"")</f>
        <v>8.65</v>
      </c>
      <c r="T27" s="41">
        <f>IFERROR(IF(H27="","",VLOOKUP(H27,projectList[],5,0)),"")</f>
        <v>10</v>
      </c>
      <c r="U27" s="41">
        <f>IFERROR(IF(I27="","",VLOOKUP(I27,projectList[],5,0)),"")</f>
        <v>5.5</v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>
        <f t="shared" si="0"/>
        <v>4</v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>
        <v>10364</v>
      </c>
      <c r="G28" s="5" t="s">
        <v>190</v>
      </c>
      <c r="H28" s="5">
        <v>10288</v>
      </c>
      <c r="I28" s="5" t="s">
        <v>494</v>
      </c>
      <c r="J28" s="5"/>
      <c r="K28" s="5"/>
      <c r="L28" s="5"/>
      <c r="M28" s="5"/>
      <c r="N28" s="5"/>
      <c r="O28" s="5"/>
      <c r="P28" s="42">
        <f t="shared" si="1"/>
        <v>36.15</v>
      </c>
      <c r="Q28" s="35"/>
      <c r="R28" s="41">
        <f>IFERROR(IF(F28="","",VLOOKUP(F28,projectList[],5,0)),"")</f>
        <v>12</v>
      </c>
      <c r="S28" s="41">
        <f>IFERROR(IF(G28="","",VLOOKUP(G28,projectList[],5,0)),"")</f>
        <v>8.65</v>
      </c>
      <c r="T28" s="41">
        <f>IFERROR(IF(H28="","",VLOOKUP(H28,projectList[],5,0)),"")</f>
        <v>10</v>
      </c>
      <c r="U28" s="41">
        <f>IFERROR(IF(I28="","",VLOOKUP(I28,projectList[],5,0)),"")</f>
        <v>5.5</v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>
        <f t="shared" si="0"/>
        <v>4</v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 t="s">
        <v>436</v>
      </c>
      <c r="G29" s="5">
        <v>10462</v>
      </c>
      <c r="H29" s="5" t="s">
        <v>266</v>
      </c>
      <c r="I29" s="5" t="s">
        <v>494</v>
      </c>
      <c r="J29" s="5"/>
      <c r="K29" s="5"/>
      <c r="L29" s="5"/>
      <c r="M29" s="5"/>
      <c r="N29" s="5"/>
      <c r="O29" s="5"/>
      <c r="P29" s="42">
        <f t="shared" si="1"/>
        <v>31.2</v>
      </c>
      <c r="Q29" s="35"/>
      <c r="R29" s="41">
        <f>IFERROR(IF(F29="","",VLOOKUP(F29,projectList[],5,0)),"")</f>
        <v>6.45</v>
      </c>
      <c r="S29" s="41">
        <f>IFERROR(IF(G29="","",VLOOKUP(G29,projectList[],5,0)),"")</f>
        <v>17</v>
      </c>
      <c r="T29" s="41">
        <f>IFERROR(IF(H29="","",VLOOKUP(H29,projectList[],5,0)),"")</f>
        <v>2.25</v>
      </c>
      <c r="U29" s="41">
        <f>IFERROR(IF(I29="","",VLOOKUP(I29,projectList[],5,0)),"")</f>
        <v>5.5</v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>
        <f t="shared" si="0"/>
        <v>4</v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135" t="s">
        <v>436</v>
      </c>
      <c r="G30" s="5">
        <v>10462</v>
      </c>
      <c r="H30" s="5" t="s">
        <v>266</v>
      </c>
      <c r="I30" s="5" t="s">
        <v>494</v>
      </c>
      <c r="J30" s="5"/>
      <c r="K30" s="5"/>
      <c r="L30" s="5"/>
      <c r="M30" s="5"/>
      <c r="N30" s="5"/>
      <c r="O30" s="5"/>
      <c r="P30" s="42">
        <f t="shared" si="1"/>
        <v>31.2</v>
      </c>
      <c r="Q30" s="35"/>
      <c r="R30" s="41">
        <f>IFERROR(IF(F30="","",VLOOKUP(F30,projectList[],5,0)),"")</f>
        <v>6.45</v>
      </c>
      <c r="S30" s="41">
        <f>IFERROR(IF(G30="","",VLOOKUP(G30,projectList[],5,0)),"")</f>
        <v>17</v>
      </c>
      <c r="T30" s="41">
        <f>IFERROR(IF(H30="","",VLOOKUP(H30,projectList[],5,0)),"")</f>
        <v>2.25</v>
      </c>
      <c r="U30" s="41">
        <f>IFERROR(IF(I30="","",VLOOKUP(I30,projectList[],5,0)),"")</f>
        <v>5.5</v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>
        <f t="shared" si="0"/>
        <v>4</v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 t="s">
        <v>436</v>
      </c>
      <c r="G31" s="5">
        <v>10462</v>
      </c>
      <c r="H31" s="5" t="s">
        <v>266</v>
      </c>
      <c r="I31" s="5" t="s">
        <v>494</v>
      </c>
      <c r="J31" s="5"/>
      <c r="K31" s="5"/>
      <c r="L31" s="5"/>
      <c r="M31" s="5"/>
      <c r="N31" s="5"/>
      <c r="O31" s="5"/>
      <c r="P31" s="42">
        <f t="shared" si="1"/>
        <v>31.2</v>
      </c>
      <c r="Q31" s="35"/>
      <c r="R31" s="41">
        <f>IFERROR(IF(F31="","",VLOOKUP(F31,projectList[],5,0)),"")</f>
        <v>6.45</v>
      </c>
      <c r="S31" s="41">
        <f>IFERROR(IF(G31="","",VLOOKUP(G31,projectList[],5,0)),"")</f>
        <v>17</v>
      </c>
      <c r="T31" s="41">
        <f>IFERROR(IF(H31="","",VLOOKUP(H31,projectList[],5,0)),"")</f>
        <v>2.25</v>
      </c>
      <c r="U31" s="41">
        <f>IFERROR(IF(I31="","",VLOOKUP(I31,projectList[],5,0)),"")</f>
        <v>5.5</v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>
        <f t="shared" si="0"/>
        <v>4</v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 t="s">
        <v>315</v>
      </c>
      <c r="G34" s="5">
        <v>10294</v>
      </c>
      <c r="H34" s="5">
        <v>10289</v>
      </c>
      <c r="I34" s="5" t="s">
        <v>352</v>
      </c>
      <c r="J34" s="5"/>
      <c r="K34" s="5"/>
      <c r="L34" s="5"/>
      <c r="M34" s="5"/>
      <c r="N34" s="5"/>
      <c r="O34" s="5"/>
      <c r="P34" s="42">
        <f t="shared" si="1"/>
        <v>31.65</v>
      </c>
      <c r="Q34" s="35"/>
      <c r="R34" s="41">
        <f>IFERROR(IF(F34="","",VLOOKUP(F34,projectList[],5,0)),"")</f>
        <v>8</v>
      </c>
      <c r="S34" s="41">
        <f>IFERROR(IF(G34="","",VLOOKUP(G34,projectList[],5,0)),"")</f>
        <v>7.7</v>
      </c>
      <c r="T34" s="41">
        <f>IFERROR(IF(H34="","",VLOOKUP(H34,projectList[],5,0)),"")</f>
        <v>7.45</v>
      </c>
      <c r="U34" s="41">
        <f>IFERROR(IF(I34="","",VLOOKUP(I34,projectList[],5,0)),"")</f>
        <v>8.5</v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>
        <f t="shared" si="0"/>
        <v>4</v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 t="s">
        <v>315</v>
      </c>
      <c r="G35" s="5">
        <v>10294</v>
      </c>
      <c r="H35" s="5">
        <v>10289</v>
      </c>
      <c r="I35" s="5" t="s">
        <v>352</v>
      </c>
      <c r="J35" s="5"/>
      <c r="K35" s="5"/>
      <c r="L35" s="5"/>
      <c r="M35" s="5"/>
      <c r="N35" s="5"/>
      <c r="O35" s="5"/>
      <c r="P35" s="42">
        <f t="shared" si="1"/>
        <v>31.65</v>
      </c>
      <c r="Q35" s="35"/>
      <c r="R35" s="41">
        <f>IFERROR(IF(F35="","",VLOOKUP(F35,projectList[],5,0)),"")</f>
        <v>8</v>
      </c>
      <c r="S35" s="41">
        <f>IFERROR(IF(G35="","",VLOOKUP(G35,projectList[],5,0)),"")</f>
        <v>7.7</v>
      </c>
      <c r="T35" s="41">
        <f>IFERROR(IF(H35="","",VLOOKUP(H35,projectList[],5,0)),"")</f>
        <v>7.45</v>
      </c>
      <c r="U35" s="41">
        <f>IFERROR(IF(I35="","",VLOOKUP(I35,projectList[],5,0)),"")</f>
        <v>8.5</v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>
        <f t="shared" si="0"/>
        <v>4</v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 t="s">
        <v>315</v>
      </c>
      <c r="G36" s="5">
        <v>10294</v>
      </c>
      <c r="H36" s="5">
        <v>10289</v>
      </c>
      <c r="I36" s="5" t="s">
        <v>352</v>
      </c>
      <c r="J36" s="5"/>
      <c r="K36" s="5"/>
      <c r="L36" s="5"/>
      <c r="M36" s="5"/>
      <c r="N36" s="5"/>
      <c r="O36" s="5"/>
      <c r="P36" s="42">
        <f t="shared" si="1"/>
        <v>31.65</v>
      </c>
      <c r="Q36" s="35"/>
      <c r="R36" s="41">
        <f>IFERROR(IF(F36="","",VLOOKUP(F36,projectList[],5,0)),"")</f>
        <v>8</v>
      </c>
      <c r="S36" s="41">
        <f>IFERROR(IF(G36="","",VLOOKUP(G36,projectList[],5,0)),"")</f>
        <v>7.7</v>
      </c>
      <c r="T36" s="41">
        <f>IFERROR(IF(H36="","",VLOOKUP(H36,projectList[],5,0)),"")</f>
        <v>7.45</v>
      </c>
      <c r="U36" s="41">
        <f>IFERROR(IF(I36="","",VLOOKUP(I36,projectList[],5,0)),"")</f>
        <v>8.5</v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>
        <f t="shared" si="0"/>
        <v>4</v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 t="s">
        <v>315</v>
      </c>
      <c r="G37" s="5">
        <v>10294</v>
      </c>
      <c r="H37" s="5">
        <v>10289</v>
      </c>
      <c r="I37" s="5" t="s">
        <v>352</v>
      </c>
      <c r="J37" s="5"/>
      <c r="K37" s="5"/>
      <c r="L37" s="5"/>
      <c r="M37" s="5"/>
      <c r="N37" s="5"/>
      <c r="O37" s="5"/>
      <c r="P37" s="42">
        <f t="shared" si="1"/>
        <v>31.65</v>
      </c>
      <c r="Q37" s="35"/>
      <c r="R37" s="41">
        <f>IFERROR(IF(F37="","",VLOOKUP(F37,projectList[],5,0)),"")</f>
        <v>8</v>
      </c>
      <c r="S37" s="41">
        <f>IFERROR(IF(G37="","",VLOOKUP(G37,projectList[],5,0)),"")</f>
        <v>7.7</v>
      </c>
      <c r="T37" s="41">
        <f>IFERROR(IF(H37="","",VLOOKUP(H37,projectList[],5,0)),"")</f>
        <v>7.45</v>
      </c>
      <c r="U37" s="41">
        <f>IFERROR(IF(I37="","",VLOOKUP(I37,projectList[],5,0)),"")</f>
        <v>8.5</v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>
        <f t="shared" si="0"/>
        <v>4</v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 t="s">
        <v>315</v>
      </c>
      <c r="G38" s="5">
        <v>10289</v>
      </c>
      <c r="H38" s="5">
        <v>1185</v>
      </c>
      <c r="I38" s="5" t="s">
        <v>352</v>
      </c>
      <c r="J38" s="5"/>
      <c r="K38" s="5"/>
      <c r="L38" s="5"/>
      <c r="M38" s="5"/>
      <c r="N38" s="5"/>
      <c r="O38" s="5"/>
      <c r="P38" s="42">
        <f t="shared" si="1"/>
        <v>32.450000000000003</v>
      </c>
      <c r="Q38" s="35"/>
      <c r="R38" s="41">
        <f>IFERROR(IF(F38="","",VLOOKUP(F38,projectList[],5,0)),"")</f>
        <v>8</v>
      </c>
      <c r="S38" s="41">
        <f>IFERROR(IF(G38="","",VLOOKUP(G38,projectList[],5,0)),"")</f>
        <v>7.45</v>
      </c>
      <c r="T38" s="41">
        <f>IFERROR(IF(H38="","",VLOOKUP(H38,projectList[],5,0)),"")</f>
        <v>8.5</v>
      </c>
      <c r="U38" s="41">
        <f>IFERROR(IF(I38="","",VLOOKUP(I38,projectList[],5,0)),"")</f>
        <v>8.5</v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>
        <f t="shared" si="0"/>
        <v>4</v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 t="s">
        <v>315</v>
      </c>
      <c r="G39" s="5">
        <v>10289</v>
      </c>
      <c r="H39" s="5">
        <v>1185</v>
      </c>
      <c r="I39" s="5" t="s">
        <v>352</v>
      </c>
      <c r="J39" s="5"/>
      <c r="K39" s="5"/>
      <c r="L39" s="5"/>
      <c r="M39" s="5"/>
      <c r="N39" s="5"/>
      <c r="O39" s="5"/>
      <c r="P39" s="42">
        <f t="shared" si="1"/>
        <v>32.450000000000003</v>
      </c>
      <c r="Q39" s="35"/>
      <c r="R39" s="41">
        <f>IFERROR(IF(F39="","",VLOOKUP(F39,projectList[],5,0)),"")</f>
        <v>8</v>
      </c>
      <c r="S39" s="41">
        <f>IFERROR(IF(G39="","",VLOOKUP(G39,projectList[],5,0)),"")</f>
        <v>7.45</v>
      </c>
      <c r="T39" s="41">
        <f>IFERROR(IF(H39="","",VLOOKUP(H39,projectList[],5,0)),"")</f>
        <v>8.5</v>
      </c>
      <c r="U39" s="41">
        <f>IFERROR(IF(I39="","",VLOOKUP(I39,projectList[],5,0)),"")</f>
        <v>8.5</v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>
        <f t="shared" si="0"/>
        <v>4</v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 t="s">
        <v>315</v>
      </c>
      <c r="G40" s="5">
        <v>10392</v>
      </c>
      <c r="H40" s="5">
        <v>10289</v>
      </c>
      <c r="I40" s="5" t="s">
        <v>352</v>
      </c>
      <c r="J40" s="5"/>
      <c r="K40" s="5"/>
      <c r="L40" s="5"/>
      <c r="M40" s="5"/>
      <c r="N40" s="5"/>
      <c r="O40" s="5"/>
      <c r="P40" s="42">
        <f t="shared" si="1"/>
        <v>34.450000000000003</v>
      </c>
      <c r="Q40" s="35"/>
      <c r="R40" s="41">
        <f>IFERROR(IF(F40="","",VLOOKUP(F40,projectList[],5,0)),"")</f>
        <v>8</v>
      </c>
      <c r="S40" s="41">
        <f>IFERROR(IF(G40="","",VLOOKUP(G40,projectList[],5,0)),"")</f>
        <v>10.5</v>
      </c>
      <c r="T40" s="41">
        <f>IFERROR(IF(H40="","",VLOOKUP(H40,projectList[],5,0)),"")</f>
        <v>7.45</v>
      </c>
      <c r="U40" s="41">
        <f>IFERROR(IF(I40="","",VLOOKUP(I40,projectList[],5,0)),"")</f>
        <v>8.5</v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>
        <f t="shared" si="0"/>
        <v>4</v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 t="s">
        <v>315</v>
      </c>
      <c r="G41" s="5">
        <v>10392</v>
      </c>
      <c r="H41" s="5">
        <v>10289</v>
      </c>
      <c r="I41" s="5" t="s">
        <v>352</v>
      </c>
      <c r="J41" s="5"/>
      <c r="K41" s="5"/>
      <c r="L41" s="5"/>
      <c r="M41" s="5"/>
      <c r="N41" s="5"/>
      <c r="O41" s="5"/>
      <c r="P41" s="42">
        <f t="shared" si="1"/>
        <v>34.450000000000003</v>
      </c>
      <c r="Q41" s="35"/>
      <c r="R41" s="41">
        <f>IFERROR(IF(F41="","",VLOOKUP(F41,projectList[],5,0)),"")</f>
        <v>8</v>
      </c>
      <c r="S41" s="41">
        <f>IFERROR(IF(G41="","",VLOOKUP(G41,projectList[],5,0)),"")</f>
        <v>10.5</v>
      </c>
      <c r="T41" s="41">
        <f>IFERROR(IF(H41="","",VLOOKUP(H41,projectList[],5,0)),"")</f>
        <v>7.45</v>
      </c>
      <c r="U41" s="41">
        <f>IFERROR(IF(I41="","",VLOOKUP(I41,projectList[],5,0)),"")</f>
        <v>8.5</v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>
        <f t="shared" si="0"/>
        <v>4</v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 t="s">
        <v>315</v>
      </c>
      <c r="G42" s="5">
        <v>10289</v>
      </c>
      <c r="H42" s="5">
        <v>10289</v>
      </c>
      <c r="I42" s="5" t="s">
        <v>352</v>
      </c>
      <c r="J42" s="5"/>
      <c r="K42" s="5"/>
      <c r="L42" s="5"/>
      <c r="M42" s="5"/>
      <c r="N42" s="5"/>
      <c r="O42" s="5"/>
      <c r="P42" s="42">
        <f t="shared" si="1"/>
        <v>31.4</v>
      </c>
      <c r="Q42" s="35"/>
      <c r="R42" s="41">
        <f>IFERROR(IF(F42="","",VLOOKUP(F42,projectList[],5,0)),"")</f>
        <v>8</v>
      </c>
      <c r="S42" s="41">
        <f>IFERROR(IF(G42="","",VLOOKUP(G42,projectList[],5,0)),"")</f>
        <v>7.45</v>
      </c>
      <c r="T42" s="41">
        <f>IFERROR(IF(H42="","",VLOOKUP(H42,projectList[],5,0)),"")</f>
        <v>7.45</v>
      </c>
      <c r="U42" s="41">
        <f>IFERROR(IF(I42="","",VLOOKUP(I42,projectList[],5,0)),"")</f>
        <v>8.5</v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>
        <f>IF(F42="","",IF(OR(F42="DOWN","VACA","OFF","PARK"),"",COUNTA(F42:O42)))</f>
        <v>4</v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 t="s">
        <v>436</v>
      </c>
      <c r="G43" s="5">
        <v>1113</v>
      </c>
      <c r="H43" s="5">
        <v>10466</v>
      </c>
      <c r="I43" s="5" t="s">
        <v>494</v>
      </c>
      <c r="J43" s="5"/>
      <c r="K43" s="5"/>
      <c r="L43" s="5"/>
      <c r="M43" s="5"/>
      <c r="N43" s="5"/>
      <c r="O43" s="5"/>
      <c r="P43" s="42">
        <f t="shared" si="1"/>
        <v>31.95</v>
      </c>
      <c r="Q43" s="35"/>
      <c r="R43" s="41">
        <f>IFERROR(IF(F43="","",VLOOKUP(F43,projectList[],5,0)),"")</f>
        <v>6.45</v>
      </c>
      <c r="S43" s="41">
        <f>IFERROR(IF(G43="","",VLOOKUP(G43,projectList[],5,0)),"")</f>
        <v>11.5</v>
      </c>
      <c r="T43" s="41">
        <f>IFERROR(IF(H43="","",VLOOKUP(H43,projectList[],5,0)),"")</f>
        <v>8.5</v>
      </c>
      <c r="U43" s="41">
        <f>IFERROR(IF(I43="","",VLOOKUP(I43,projectList[],5,0)),"")</f>
        <v>5.5</v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>
        <f t="shared" si="0"/>
        <v>4</v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 t="s">
        <v>183</v>
      </c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>
        <f>IFERROR(IF(F44="","",VLOOKUP(F44,projectList[],5,0)),"")</f>
        <v>0</v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 t="s">
        <v>436</v>
      </c>
      <c r="G45" s="5">
        <v>1113</v>
      </c>
      <c r="H45" s="5">
        <v>10466</v>
      </c>
      <c r="I45" s="5" t="s">
        <v>494</v>
      </c>
      <c r="J45" s="5"/>
      <c r="K45" s="5"/>
      <c r="L45" s="5"/>
      <c r="M45" s="5"/>
      <c r="N45" s="5"/>
      <c r="O45" s="5"/>
      <c r="P45" s="42">
        <f t="shared" si="1"/>
        <v>31.95</v>
      </c>
      <c r="Q45" s="35"/>
      <c r="R45" s="41">
        <f>IFERROR(IF(F45="","",VLOOKUP(F45,projectList[],5,0)),"")</f>
        <v>6.45</v>
      </c>
      <c r="S45" s="41">
        <f>IFERROR(IF(G45="","",VLOOKUP(G45,projectList[],5,0)),"")</f>
        <v>11.5</v>
      </c>
      <c r="T45" s="41">
        <f>IFERROR(IF(H45="","",VLOOKUP(H45,projectList[],5,0)),"")</f>
        <v>8.5</v>
      </c>
      <c r="U45" s="41">
        <f>IFERROR(IF(I45="","",VLOOKUP(I45,projectList[],5,0)),"")</f>
        <v>5.5</v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>
        <f t="shared" si="0"/>
        <v>4</v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 t="s">
        <v>315</v>
      </c>
      <c r="G46" s="5">
        <v>10283</v>
      </c>
      <c r="H46" s="5">
        <v>10466</v>
      </c>
      <c r="I46" s="5" t="s">
        <v>494</v>
      </c>
      <c r="J46" s="5"/>
      <c r="K46" s="5"/>
      <c r="L46" s="5"/>
      <c r="M46" s="5"/>
      <c r="N46" s="5"/>
      <c r="O46" s="5"/>
      <c r="P46" s="42">
        <f t="shared" si="1"/>
        <v>31.5</v>
      </c>
      <c r="Q46" s="35"/>
      <c r="R46" s="41">
        <f>IFERROR(IF(F46="","",VLOOKUP(F46,projectList[],5,0)),"")</f>
        <v>8</v>
      </c>
      <c r="S46" s="41">
        <f>IFERROR(IF(G46="","",VLOOKUP(G46,projectList[],5,0)),"")</f>
        <v>9.5</v>
      </c>
      <c r="T46" s="41">
        <f>IFERROR(IF(H46="","",VLOOKUP(H46,projectList[],5,0)),"")</f>
        <v>8.5</v>
      </c>
      <c r="U46" s="41">
        <f>IFERROR(IF(I46="","",VLOOKUP(I46,projectList[],5,0)),"")</f>
        <v>5.5</v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>
        <f t="shared" si="0"/>
        <v>4</v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 t="s">
        <v>315</v>
      </c>
      <c r="G47" s="5">
        <v>10283</v>
      </c>
      <c r="H47" s="5">
        <v>10466</v>
      </c>
      <c r="I47" s="5" t="s">
        <v>494</v>
      </c>
      <c r="J47" s="5"/>
      <c r="K47" s="5"/>
      <c r="L47" s="5"/>
      <c r="M47" s="5"/>
      <c r="N47" s="5"/>
      <c r="O47" s="5"/>
      <c r="P47" s="42">
        <f t="shared" si="1"/>
        <v>31.5</v>
      </c>
      <c r="Q47" s="35"/>
      <c r="R47" s="41">
        <f>IFERROR(IF(F47="","",VLOOKUP(F47,projectList[],5,0)),"")</f>
        <v>8</v>
      </c>
      <c r="S47" s="41">
        <f>IFERROR(IF(G47="","",VLOOKUP(G47,projectList[],5,0)),"")</f>
        <v>9.5</v>
      </c>
      <c r="T47" s="41">
        <f>IFERROR(IF(H47="","",VLOOKUP(H47,projectList[],5,0)),"")</f>
        <v>8.5</v>
      </c>
      <c r="U47" s="41">
        <f>IFERROR(IF(I47="","",VLOOKUP(I47,projectList[],5,0)),"")</f>
        <v>5.5</v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>
        <f t="shared" si="0"/>
        <v>4</v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 t="s">
        <v>436</v>
      </c>
      <c r="G48" s="5">
        <v>10465</v>
      </c>
      <c r="H48" s="5">
        <v>10466</v>
      </c>
      <c r="I48" s="5">
        <v>10131</v>
      </c>
      <c r="J48" s="5"/>
      <c r="K48" s="5"/>
      <c r="L48" s="5"/>
      <c r="M48" s="5"/>
      <c r="N48" s="5"/>
      <c r="O48" s="5"/>
      <c r="P48" s="42">
        <f t="shared" si="1"/>
        <v>39.6</v>
      </c>
      <c r="Q48" s="35"/>
      <c r="R48" s="41">
        <f>IFERROR(IF(F48="","",VLOOKUP(F48,projectList[],5,0)),"")</f>
        <v>6.45</v>
      </c>
      <c r="S48" s="41">
        <f>IFERROR(IF(G48="","",VLOOKUP(G48,projectList[],5,0)),"")</f>
        <v>18.2</v>
      </c>
      <c r="T48" s="41">
        <f>IFERROR(IF(H48="","",VLOOKUP(H48,projectList[],5,0)),"")</f>
        <v>8.5</v>
      </c>
      <c r="U48" s="41">
        <f>IFERROR(IF(I48="","",VLOOKUP(I48,projectList[],5,0)),"")</f>
        <v>6.45</v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>
        <f t="shared" si="0"/>
        <v>4</v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 t="s">
        <v>436</v>
      </c>
      <c r="G49" s="5">
        <v>10465</v>
      </c>
      <c r="H49" s="5">
        <v>10466</v>
      </c>
      <c r="I49" s="5" t="s">
        <v>436</v>
      </c>
      <c r="J49" s="5"/>
      <c r="K49" s="5"/>
      <c r="L49" s="5"/>
      <c r="M49" s="5"/>
      <c r="N49" s="5"/>
      <c r="O49" s="5"/>
      <c r="P49" s="42">
        <f t="shared" si="1"/>
        <v>39.6</v>
      </c>
      <c r="Q49" s="35"/>
      <c r="R49" s="41">
        <f>IFERROR(IF(F49="","",VLOOKUP(F49,projectList[],5,0)),"")</f>
        <v>6.45</v>
      </c>
      <c r="S49" s="41">
        <f>IFERROR(IF(G49="","",VLOOKUP(G49,projectList[],5,0)),"")</f>
        <v>18.2</v>
      </c>
      <c r="T49" s="41">
        <f>IFERROR(IF(H49="","",VLOOKUP(H49,projectList[],5,0)),"")</f>
        <v>8.5</v>
      </c>
      <c r="U49" s="41">
        <f>IFERROR(IF(I49="","",VLOOKUP(I49,projectList[],5,0)),"")</f>
        <v>6.45</v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>
        <f t="shared" si="0"/>
        <v>4</v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 t="s">
        <v>315</v>
      </c>
      <c r="G50" s="5">
        <v>10289</v>
      </c>
      <c r="H50" s="5">
        <v>1046</v>
      </c>
      <c r="I50" s="5">
        <v>1255</v>
      </c>
      <c r="J50" s="5"/>
      <c r="K50" s="5"/>
      <c r="L50" s="5"/>
      <c r="M50" s="5"/>
      <c r="N50" s="5"/>
      <c r="O50" s="5"/>
      <c r="P50" s="42">
        <f t="shared" si="1"/>
        <v>30.4</v>
      </c>
      <c r="Q50" s="35"/>
      <c r="R50" s="41">
        <f>IFERROR(IF(F50="","",VLOOKUP(F50,projectList[],5,0)),"")</f>
        <v>8</v>
      </c>
      <c r="S50" s="41">
        <f>IFERROR(IF(G50="","",VLOOKUP(G50,projectList[],5,0)),"")</f>
        <v>7.45</v>
      </c>
      <c r="T50" s="41">
        <f>IFERROR(IF(H50="","",VLOOKUP(H50,projectList[],5,0)),"")</f>
        <v>8.5</v>
      </c>
      <c r="U50" s="41">
        <f>IFERROR(IF(I50="","",VLOOKUP(I50,projectList[],5,0)),"")</f>
        <v>6.45</v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>
        <f t="shared" si="0"/>
        <v>4</v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>
        <v>1255</v>
      </c>
      <c r="G51" s="5">
        <v>1046</v>
      </c>
      <c r="H51" s="5">
        <v>1113</v>
      </c>
      <c r="I51" s="5">
        <v>6764</v>
      </c>
      <c r="J51" s="5"/>
      <c r="K51" s="5"/>
      <c r="L51" s="5"/>
      <c r="M51" s="5"/>
      <c r="N51" s="5"/>
      <c r="O51" s="5"/>
      <c r="P51" s="42">
        <f t="shared" si="1"/>
        <v>32.950000000000003</v>
      </c>
      <c r="Q51" s="35"/>
      <c r="R51" s="41">
        <f>IFERROR(IF(F51="","",VLOOKUP(F51,projectList[],5,0)),"")</f>
        <v>6.45</v>
      </c>
      <c r="S51" s="41">
        <f>IFERROR(IF(G51="","",VLOOKUP(G51,projectList[],5,0)),"")</f>
        <v>8.5</v>
      </c>
      <c r="T51" s="41">
        <f>IFERROR(IF(H51="","",VLOOKUP(H51,projectList[],5,0)),"")</f>
        <v>11.5</v>
      </c>
      <c r="U51" s="41">
        <f>IFERROR(IF(I51="","",VLOOKUP(I51,projectList[],5,0)),"")</f>
        <v>6.5</v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>
        <f t="shared" si="0"/>
        <v>4</v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>
        <v>1255</v>
      </c>
      <c r="G52" s="5">
        <v>1046</v>
      </c>
      <c r="H52" s="5">
        <v>1113</v>
      </c>
      <c r="I52" s="5">
        <v>6764</v>
      </c>
      <c r="J52" s="5"/>
      <c r="K52" s="5"/>
      <c r="L52" s="5"/>
      <c r="M52" s="5"/>
      <c r="N52" s="5"/>
      <c r="O52" s="5"/>
      <c r="P52" s="42">
        <f t="shared" si="1"/>
        <v>32.950000000000003</v>
      </c>
      <c r="Q52" s="35"/>
      <c r="R52" s="41">
        <f>IFERROR(IF(F52="","",VLOOKUP(F52,projectList[],5,0)),"")</f>
        <v>6.45</v>
      </c>
      <c r="S52" s="41">
        <f>IFERROR(IF(G52="","",VLOOKUP(G52,projectList[],5,0)),"")</f>
        <v>8.5</v>
      </c>
      <c r="T52" s="41">
        <f>IFERROR(IF(H52="","",VLOOKUP(H52,projectList[],5,0)),"")</f>
        <v>11.5</v>
      </c>
      <c r="U52" s="41">
        <f>IFERROR(IF(I52="","",VLOOKUP(I52,projectList[],5,0)),"")</f>
        <v>6.5</v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>
        <f t="shared" si="0"/>
        <v>4</v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>
        <v>1255</v>
      </c>
      <c r="G53" s="5">
        <v>1046</v>
      </c>
      <c r="H53" s="5">
        <v>10462</v>
      </c>
      <c r="I53" s="5">
        <v>6764</v>
      </c>
      <c r="J53" s="5"/>
      <c r="K53" s="5"/>
      <c r="L53" s="5"/>
      <c r="M53" s="5"/>
      <c r="N53" s="5"/>
      <c r="O53" s="5"/>
      <c r="P53" s="42">
        <f t="shared" si="1"/>
        <v>38.450000000000003</v>
      </c>
      <c r="Q53" s="35"/>
      <c r="R53" s="41">
        <f>IFERROR(IF(F53="","",VLOOKUP(F53,projectList[],5,0)),"")</f>
        <v>6.45</v>
      </c>
      <c r="S53" s="41">
        <f>IFERROR(IF(G53="","",VLOOKUP(G53,projectList[],5,0)),"")</f>
        <v>8.5</v>
      </c>
      <c r="T53" s="41">
        <f>IFERROR(IF(H53="","",VLOOKUP(H53,projectList[],5,0)),"")</f>
        <v>17</v>
      </c>
      <c r="U53" s="41">
        <f>IFERROR(IF(I53="","",VLOOKUP(I53,projectList[],5,0)),"")</f>
        <v>6.5</v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>
        <f t="shared" si="0"/>
        <v>4</v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 t="s">
        <v>183</v>
      </c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>
        <f>IFERROR(IF(F54="","",VLOOKUP(F54,projectList[],5,0)),"")</f>
        <v>0</v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>
        <v>1255</v>
      </c>
      <c r="G55" s="5">
        <v>1046</v>
      </c>
      <c r="H55" s="5">
        <v>10462</v>
      </c>
      <c r="I55" s="5">
        <v>6764</v>
      </c>
      <c r="J55" s="5"/>
      <c r="K55" s="5"/>
      <c r="L55" s="5"/>
      <c r="M55" s="5"/>
      <c r="N55" s="5"/>
      <c r="O55" s="5"/>
      <c r="P55" s="42">
        <f t="shared" si="1"/>
        <v>38.450000000000003</v>
      </c>
      <c r="Q55" s="35"/>
      <c r="R55" s="41">
        <f>IFERROR(IF(F55="","",VLOOKUP(F55,projectList[],5,0)),"")</f>
        <v>6.45</v>
      </c>
      <c r="S55" s="41">
        <f>IFERROR(IF(G55="","",VLOOKUP(G55,projectList[],5,0)),"")</f>
        <v>8.5</v>
      </c>
      <c r="T55" s="41">
        <f>IFERROR(IF(H55="","",VLOOKUP(H55,projectList[],5,0)),"")</f>
        <v>17</v>
      </c>
      <c r="U55" s="41">
        <f>IFERROR(IF(I55="","",VLOOKUP(I55,projectList[],5,0)),"")</f>
        <v>6.5</v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>
        <f t="shared" si="0"/>
        <v>4</v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>
        <v>1255</v>
      </c>
      <c r="G56" s="5">
        <v>1046</v>
      </c>
      <c r="H56" s="5">
        <v>10462</v>
      </c>
      <c r="I56" s="5">
        <v>6764</v>
      </c>
      <c r="J56" s="5"/>
      <c r="K56" s="5"/>
      <c r="L56" s="5"/>
      <c r="M56" s="5"/>
      <c r="N56" s="5"/>
      <c r="O56" s="5"/>
      <c r="P56" s="42">
        <f t="shared" si="1"/>
        <v>38.450000000000003</v>
      </c>
      <c r="Q56" s="35"/>
      <c r="R56" s="41">
        <f>IFERROR(IF(F56="","",VLOOKUP(F56,projectList[],5,0)),"")</f>
        <v>6.45</v>
      </c>
      <c r="S56" s="41">
        <f>IFERROR(IF(G56="","",VLOOKUP(G56,projectList[],5,0)),"")</f>
        <v>8.5</v>
      </c>
      <c r="T56" s="41">
        <f>IFERROR(IF(H56="","",VLOOKUP(H56,projectList[],5,0)),"")</f>
        <v>17</v>
      </c>
      <c r="U56" s="41">
        <f>IFERROR(IF(I56="","",VLOOKUP(I56,projectList[],5,0)),"")</f>
        <v>6.5</v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>
        <f t="shared" si="0"/>
        <v>4</v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>
        <v>1255</v>
      </c>
      <c r="G57" s="5">
        <v>1046</v>
      </c>
      <c r="H57" s="5">
        <v>10462</v>
      </c>
      <c r="I57" s="5">
        <v>6764</v>
      </c>
      <c r="J57" s="5"/>
      <c r="K57" s="5"/>
      <c r="L57" s="5"/>
      <c r="M57" s="5"/>
      <c r="N57" s="5"/>
      <c r="O57" s="5"/>
      <c r="P57" s="42">
        <f t="shared" si="1"/>
        <v>38.450000000000003</v>
      </c>
      <c r="Q57" s="35"/>
      <c r="R57" s="41">
        <f>IFERROR(IF(F57="","",VLOOKUP(F57,projectList[],5,0)),"")</f>
        <v>6.45</v>
      </c>
      <c r="S57" s="41">
        <f>IFERROR(IF(G57="","",VLOOKUP(G57,projectList[],5,0)),"")</f>
        <v>8.5</v>
      </c>
      <c r="T57" s="41">
        <f>IFERROR(IF(H57="","",VLOOKUP(H57,projectList[],5,0)),"")</f>
        <v>17</v>
      </c>
      <c r="U57" s="41">
        <f>IFERROR(IF(I57="","",VLOOKUP(I57,projectList[],5,0)),"")</f>
        <v>6.5</v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>
        <f t="shared" si="0"/>
        <v>4</v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>
        <v>1255</v>
      </c>
      <c r="G58" s="5">
        <v>1046</v>
      </c>
      <c r="H58" s="5">
        <v>10462</v>
      </c>
      <c r="I58" s="5">
        <v>6764</v>
      </c>
      <c r="J58" s="5"/>
      <c r="K58" s="5"/>
      <c r="L58" s="5"/>
      <c r="M58" s="5"/>
      <c r="N58" s="5"/>
      <c r="O58" s="5"/>
      <c r="P58" s="42">
        <f t="shared" si="1"/>
        <v>38.450000000000003</v>
      </c>
      <c r="Q58" s="35"/>
      <c r="R58" s="41">
        <f>IFERROR(IF(F58="","",VLOOKUP(F58,projectList[],5,0)),"")</f>
        <v>6.45</v>
      </c>
      <c r="S58" s="41">
        <f>IFERROR(IF(G58="","",VLOOKUP(G58,projectList[],5,0)),"")</f>
        <v>8.5</v>
      </c>
      <c r="T58" s="41">
        <f>IFERROR(IF(H58="","",VLOOKUP(H58,projectList[],5,0)),"")</f>
        <v>17</v>
      </c>
      <c r="U58" s="41">
        <f>IFERROR(IF(I58="","",VLOOKUP(I58,projectList[],5,0)),"")</f>
        <v>6.5</v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>
        <f t="shared" si="0"/>
        <v>4</v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135">
        <v>1255</v>
      </c>
      <c r="G59" s="5">
        <v>1046</v>
      </c>
      <c r="H59" s="5">
        <v>10462</v>
      </c>
      <c r="I59" s="5">
        <v>6764</v>
      </c>
      <c r="J59" s="5"/>
      <c r="K59" s="5"/>
      <c r="L59" s="5"/>
      <c r="M59" s="5"/>
      <c r="N59" s="5"/>
      <c r="O59" s="5"/>
      <c r="P59" s="42">
        <f t="shared" si="1"/>
        <v>38.450000000000003</v>
      </c>
      <c r="Q59" s="35"/>
      <c r="R59" s="41">
        <f>IFERROR(IF(F59="","",VLOOKUP(F59,projectList[],5,0)),"")</f>
        <v>6.45</v>
      </c>
      <c r="S59" s="41">
        <f>IFERROR(IF(G59="","",VLOOKUP(G59,projectList[],5,0)),"")</f>
        <v>8.5</v>
      </c>
      <c r="T59" s="41">
        <f>IFERROR(IF(H59="","",VLOOKUP(H59,projectList[],5,0)),"")</f>
        <v>17</v>
      </c>
      <c r="U59" s="41">
        <f>IFERROR(IF(I59="","",VLOOKUP(I59,projectList[],5,0)),"")</f>
        <v>6.5</v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>
        <f t="shared" si="0"/>
        <v>4</v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>
        <v>10157</v>
      </c>
      <c r="G60" s="5">
        <v>1046</v>
      </c>
      <c r="H60" s="5" t="s">
        <v>264</v>
      </c>
      <c r="I60" s="5" t="s">
        <v>436</v>
      </c>
      <c r="J60" s="5"/>
      <c r="K60" s="5"/>
      <c r="L60" s="5"/>
      <c r="M60" s="5"/>
      <c r="N60" s="5"/>
      <c r="O60" s="5"/>
      <c r="P60" s="42">
        <f t="shared" si="1"/>
        <v>37.450000000000003</v>
      </c>
      <c r="Q60" s="35"/>
      <c r="R60" s="41">
        <f>IFERROR(IF(F60="","",VLOOKUP(F60,projectList[],5,0)),"")</f>
        <v>12</v>
      </c>
      <c r="S60" s="41">
        <f>IFERROR(IF(G60="","",VLOOKUP(G60,projectList[],5,0)),"")</f>
        <v>8.5</v>
      </c>
      <c r="T60" s="41">
        <f>IFERROR(IF(H60="","",VLOOKUP(H60,projectList[],5,0)),"")</f>
        <v>10.5</v>
      </c>
      <c r="U60" s="41">
        <f>IFERROR(IF(I60="","",VLOOKUP(I60,projectList[],5,0)),"")</f>
        <v>6.45</v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>
        <f t="shared" si="0"/>
        <v>4</v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 t="s">
        <v>173</v>
      </c>
      <c r="G61" s="5">
        <v>10380</v>
      </c>
      <c r="H61" s="5">
        <v>10392</v>
      </c>
      <c r="I61" s="5">
        <v>10288</v>
      </c>
      <c r="J61" s="5"/>
      <c r="K61" s="5"/>
      <c r="L61" s="5"/>
      <c r="M61" s="5"/>
      <c r="N61" s="5"/>
      <c r="O61" s="5"/>
      <c r="P61" s="42">
        <f t="shared" si="1"/>
        <v>37.25</v>
      </c>
      <c r="Q61" s="35"/>
      <c r="R61" s="41">
        <f>IFERROR(IF(F61="","",VLOOKUP(F61,projectList[],5,0)),"")</f>
        <v>12.5</v>
      </c>
      <c r="S61" s="41">
        <f>IFERROR(IF(G61="","",VLOOKUP(G61,projectList[],5,0)),"")</f>
        <v>4.25</v>
      </c>
      <c r="T61" s="41">
        <f>IFERROR(IF(H61="","",VLOOKUP(H61,projectList[],5,0)),"")</f>
        <v>10.5</v>
      </c>
      <c r="U61" s="41">
        <f>IFERROR(IF(I61="","",VLOOKUP(I61,projectList[],5,0)),"")</f>
        <v>10</v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>
        <f t="shared" si="0"/>
        <v>4</v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 t="s">
        <v>468</v>
      </c>
      <c r="G62" s="5"/>
      <c r="H62" s="5"/>
      <c r="I62" s="5"/>
      <c r="J62" s="5"/>
      <c r="K62" s="5"/>
      <c r="L62" s="5"/>
      <c r="M62" s="5"/>
      <c r="N62" s="5"/>
      <c r="O62" s="5"/>
      <c r="P62" s="42">
        <f>IF($C62="","",SUM(R62:AA62))</f>
        <v>0</v>
      </c>
      <c r="Q62" s="35" t="s">
        <v>803</v>
      </c>
      <c r="R62" s="41">
        <f>IFERROR(IF(F62="","",VLOOKUP(F62,projectList[],5,0)),"")</f>
        <v>0</v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>
        <f t="shared" si="0"/>
        <v>1</v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135" t="s">
        <v>173</v>
      </c>
      <c r="G63" s="5">
        <v>10380</v>
      </c>
      <c r="H63" s="5">
        <v>10392</v>
      </c>
      <c r="I63" s="5">
        <v>10288</v>
      </c>
      <c r="J63" s="5"/>
      <c r="K63" s="5"/>
      <c r="L63" s="5"/>
      <c r="M63" s="5"/>
      <c r="N63" s="5"/>
      <c r="O63" s="5"/>
      <c r="P63" s="42">
        <f t="shared" si="1"/>
        <v>37.25</v>
      </c>
      <c r="Q63" s="35"/>
      <c r="R63" s="41">
        <f>IFERROR(IF(F63="","",VLOOKUP(F63,projectList[],5,0)),"")</f>
        <v>12.5</v>
      </c>
      <c r="S63" s="41">
        <f>IFERROR(IF(G63="","",VLOOKUP(G63,projectList[],5,0)),"")</f>
        <v>4.25</v>
      </c>
      <c r="T63" s="41">
        <f>IFERROR(IF(H63="","",VLOOKUP(H63,projectList[],5,0)),"")</f>
        <v>10.5</v>
      </c>
      <c r="U63" s="41">
        <f>IFERROR(IF(I63="","",VLOOKUP(I63,projectList[],5,0)),"")</f>
        <v>10</v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>
        <f t="shared" si="0"/>
        <v>4</v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 t="s">
        <v>183</v>
      </c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>
        <f>IFERROR(IF(F64="","",VLOOKUP(F64,projectList[],5,0)),"")</f>
        <v>0</v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>
        <v>1255</v>
      </c>
      <c r="G65" s="5" t="s">
        <v>180</v>
      </c>
      <c r="H65" s="5">
        <v>10392</v>
      </c>
      <c r="I65" s="5">
        <v>10288</v>
      </c>
      <c r="J65" s="5"/>
      <c r="K65" s="5"/>
      <c r="L65" s="5"/>
      <c r="M65" s="5"/>
      <c r="N65" s="5"/>
      <c r="O65" s="5"/>
      <c r="P65" s="42">
        <f t="shared" si="1"/>
        <v>39.450000000000003</v>
      </c>
      <c r="Q65" s="35"/>
      <c r="R65" s="41">
        <f>IFERROR(IF(F65="","",VLOOKUP(F65,projectList[],5,0)),"")</f>
        <v>6.45</v>
      </c>
      <c r="S65" s="41">
        <f>IFERROR(IF(G65="","",VLOOKUP(G65,projectList[],5,0)),"")</f>
        <v>12.5</v>
      </c>
      <c r="T65" s="41">
        <f>IFERROR(IF(H65="","",VLOOKUP(H65,projectList[],5,0)),"")</f>
        <v>10.5</v>
      </c>
      <c r="U65" s="41">
        <f>IFERROR(IF(I65="","",VLOOKUP(I65,projectList[],5,0)),"")</f>
        <v>10</v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>
        <f t="shared" si="0"/>
        <v>4</v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 t="s">
        <v>315</v>
      </c>
      <c r="G66" s="5">
        <v>10382</v>
      </c>
      <c r="H66" s="5">
        <v>10392</v>
      </c>
      <c r="I66" s="5">
        <v>10288</v>
      </c>
      <c r="J66" s="5" t="s">
        <v>266</v>
      </c>
      <c r="K66" s="5"/>
      <c r="L66" s="5"/>
      <c r="M66" s="5"/>
      <c r="N66" s="5"/>
      <c r="O66" s="5"/>
      <c r="P66" s="42">
        <f t="shared" si="1"/>
        <v>37.15</v>
      </c>
      <c r="Q66" s="35"/>
      <c r="R66" s="41">
        <f>IFERROR(IF(F66="","",VLOOKUP(F66,projectList[],5,0)),"")</f>
        <v>8</v>
      </c>
      <c r="S66" s="41">
        <f>IFERROR(IF(G66="","",VLOOKUP(G66,projectList[],5,0)),"")</f>
        <v>6.4</v>
      </c>
      <c r="T66" s="41">
        <f>IFERROR(IF(H66="","",VLOOKUP(H66,projectList[],5,0)),"")</f>
        <v>10.5</v>
      </c>
      <c r="U66" s="41">
        <f>IFERROR(IF(I66="","",VLOOKUP(I66,projectList[],5,0)),"")</f>
        <v>10</v>
      </c>
      <c r="V66" s="41">
        <f>IFERROR(IF(J66="","",VLOOKUP(J66,projectList[],5,0)),"")</f>
        <v>2.25</v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>
        <f t="shared" si="0"/>
        <v>5</v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 t="s">
        <v>173</v>
      </c>
      <c r="G67" s="5">
        <v>10380</v>
      </c>
      <c r="H67" s="5">
        <v>10392</v>
      </c>
      <c r="I67" s="5">
        <v>10288</v>
      </c>
      <c r="J67" s="5"/>
      <c r="K67" s="5"/>
      <c r="L67" s="5"/>
      <c r="M67" s="5"/>
      <c r="N67" s="5"/>
      <c r="O67" s="5"/>
      <c r="P67" s="42">
        <f t="shared" si="1"/>
        <v>37.25</v>
      </c>
      <c r="Q67" s="35"/>
      <c r="R67" s="41">
        <f>IFERROR(IF(F67="","",VLOOKUP(F67,projectList[],5,0)),"")</f>
        <v>12.5</v>
      </c>
      <c r="S67" s="41">
        <f>IFERROR(IF(G67="","",VLOOKUP(G67,projectList[],5,0)),"")</f>
        <v>4.25</v>
      </c>
      <c r="T67" s="41">
        <f>IFERROR(IF(H67="","",VLOOKUP(H67,projectList[],5,0)),"")</f>
        <v>10.5</v>
      </c>
      <c r="U67" s="41">
        <f>IFERROR(IF(I67="","",VLOOKUP(I67,projectList[],5,0)),"")</f>
        <v>10</v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>
        <f t="shared" ref="AB67:AB130" si="2">IF(F67="","",IF(OR(F67="DOWN","VACA","OFF","PARK"),"",COUNTA(F67:O67)))</f>
        <v>4</v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 t="s">
        <v>173</v>
      </c>
      <c r="G68" s="5">
        <v>10380</v>
      </c>
      <c r="H68" s="5">
        <v>10392</v>
      </c>
      <c r="I68" s="5">
        <v>10288</v>
      </c>
      <c r="J68" s="5"/>
      <c r="K68" s="5"/>
      <c r="L68" s="5"/>
      <c r="M68" s="5"/>
      <c r="N68" s="5"/>
      <c r="O68" s="5"/>
      <c r="P68" s="42">
        <f t="shared" ref="P68:P131" si="3">IF($C68="","",SUM(R68:AA68))</f>
        <v>37.25</v>
      </c>
      <c r="Q68" s="35"/>
      <c r="R68" s="41">
        <f>IFERROR(IF(F68="","",VLOOKUP(F68,projectList[],5,0)),"")</f>
        <v>12.5</v>
      </c>
      <c r="S68" s="41">
        <f>IFERROR(IF(G68="","",VLOOKUP(G68,projectList[],5,0)),"")</f>
        <v>4.25</v>
      </c>
      <c r="T68" s="41">
        <f>IFERROR(IF(H68="","",VLOOKUP(H68,projectList[],5,0)),"")</f>
        <v>10.5</v>
      </c>
      <c r="U68" s="41">
        <f>IFERROR(IF(I68="","",VLOOKUP(I68,projectList[],5,0)),"")</f>
        <v>10</v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>
        <f t="shared" si="2"/>
        <v>4</v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 t="s">
        <v>173</v>
      </c>
      <c r="G69" s="5">
        <v>10380</v>
      </c>
      <c r="H69" s="5">
        <v>10392</v>
      </c>
      <c r="I69" s="5">
        <v>10288</v>
      </c>
      <c r="J69" s="5"/>
      <c r="K69" s="5"/>
      <c r="L69" s="5"/>
      <c r="M69" s="5"/>
      <c r="N69" s="5"/>
      <c r="O69" s="5"/>
      <c r="P69" s="42">
        <f t="shared" si="3"/>
        <v>37.25</v>
      </c>
      <c r="Q69" s="35"/>
      <c r="R69" s="41">
        <f>IFERROR(IF(F69="","",VLOOKUP(F69,projectList[],5,0)),"")</f>
        <v>12.5</v>
      </c>
      <c r="S69" s="41">
        <f>IFERROR(IF(G69="","",VLOOKUP(G69,projectList[],5,0)),"")</f>
        <v>4.25</v>
      </c>
      <c r="T69" s="41">
        <f>IFERROR(IF(H69="","",VLOOKUP(H69,projectList[],5,0)),"")</f>
        <v>10.5</v>
      </c>
      <c r="U69" s="41">
        <f>IFERROR(IF(I69="","",VLOOKUP(I69,projectList[],5,0)),"")</f>
        <v>10</v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>
        <f t="shared" si="2"/>
        <v>4</v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 t="s">
        <v>173</v>
      </c>
      <c r="G70" s="5">
        <v>10380</v>
      </c>
      <c r="H70" s="5">
        <v>10392</v>
      </c>
      <c r="I70" s="5">
        <v>10288</v>
      </c>
      <c r="J70" s="5"/>
      <c r="K70" s="5"/>
      <c r="L70" s="5"/>
      <c r="M70" s="5"/>
      <c r="N70" s="5"/>
      <c r="O70" s="5"/>
      <c r="P70" s="42">
        <f t="shared" si="3"/>
        <v>37.25</v>
      </c>
      <c r="Q70" s="35"/>
      <c r="R70" s="41">
        <f>IFERROR(IF(F70="","",VLOOKUP(F70,projectList[],5,0)),"")</f>
        <v>12.5</v>
      </c>
      <c r="S70" s="41">
        <f>IFERROR(IF(G70="","",VLOOKUP(G70,projectList[],5,0)),"")</f>
        <v>4.25</v>
      </c>
      <c r="T70" s="41">
        <f>IFERROR(IF(H70="","",VLOOKUP(H70,projectList[],5,0)),"")</f>
        <v>10.5</v>
      </c>
      <c r="U70" s="41">
        <f>IFERROR(IF(I70="","",VLOOKUP(I70,projectList[],5,0)),"")</f>
        <v>10</v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>
        <f t="shared" si="2"/>
        <v>4</v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>
        <v>10249</v>
      </c>
      <c r="G78" s="5">
        <v>9777</v>
      </c>
      <c r="H78" s="5">
        <v>1113</v>
      </c>
      <c r="I78" s="5"/>
      <c r="J78" s="5"/>
      <c r="K78" s="5"/>
      <c r="L78" s="5"/>
      <c r="M78" s="5"/>
      <c r="N78" s="5"/>
      <c r="O78" s="5"/>
      <c r="P78" s="42">
        <f t="shared" si="3"/>
        <v>31.5</v>
      </c>
      <c r="Q78" s="35"/>
      <c r="R78" s="41">
        <f>IFERROR(IF(F78="","",VLOOKUP(F78,projectList[],5,0)),"")</f>
        <v>12</v>
      </c>
      <c r="S78" s="41">
        <f>IFERROR(IF(G78="","",VLOOKUP(G78,projectList[],5,0)),"")</f>
        <v>8</v>
      </c>
      <c r="T78" s="41">
        <f>IFERROR(IF(H78="","",VLOOKUP(H78,projectList[],5,0)),"")</f>
        <v>11.5</v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>
        <f t="shared" si="2"/>
        <v>3</v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>
        <v>10402</v>
      </c>
      <c r="G79" s="5">
        <v>10399</v>
      </c>
      <c r="H79" s="5">
        <v>10400</v>
      </c>
      <c r="I79" s="5">
        <v>10399</v>
      </c>
      <c r="J79" s="5"/>
      <c r="K79" s="5"/>
      <c r="L79" s="5"/>
      <c r="M79" s="5"/>
      <c r="N79" s="5"/>
      <c r="O79" s="5"/>
      <c r="P79" s="42">
        <f t="shared" si="3"/>
        <v>37.25</v>
      </c>
      <c r="Q79" s="35"/>
      <c r="R79" s="41">
        <f>IFERROR(IF(F79="","",VLOOKUP(F79,projectList[],5,0)),"")</f>
        <v>14.58</v>
      </c>
      <c r="S79" s="41">
        <f>IFERROR(IF(G79="","",VLOOKUP(G79,projectList[],5,0)),"")</f>
        <v>6.67</v>
      </c>
      <c r="T79" s="41">
        <f>IFERROR(IF(H79="","",VLOOKUP(H79,projectList[],5,0)),"")</f>
        <v>9.33</v>
      </c>
      <c r="U79" s="41">
        <f>IFERROR(IF(I79="","",VLOOKUP(I79,projectList[],5,0)),"")</f>
        <v>6.67</v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>
        <f t="shared" si="2"/>
        <v>4</v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 t="s">
        <v>183</v>
      </c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>
        <f>IFERROR(IF(F80="","",VLOOKUP(F80,projectList[],5,0)),"")</f>
        <v>0</v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 t="s">
        <v>173</v>
      </c>
      <c r="G84" s="5">
        <v>10381</v>
      </c>
      <c r="H84" s="5">
        <v>10381</v>
      </c>
      <c r="I84" s="5">
        <v>10381</v>
      </c>
      <c r="J84" s="5">
        <v>10381</v>
      </c>
      <c r="K84" s="5">
        <v>10382</v>
      </c>
      <c r="L84" s="5"/>
      <c r="M84" s="5"/>
      <c r="N84" s="5"/>
      <c r="O84" s="5"/>
      <c r="P84" s="42">
        <f t="shared" si="3"/>
        <v>41.9</v>
      </c>
      <c r="Q84" s="35"/>
      <c r="R84" s="41">
        <f>IFERROR(IF(F84="","",VLOOKUP(F84,projectList[],5,0)),"")</f>
        <v>12.5</v>
      </c>
      <c r="S84" s="41">
        <f>IFERROR(IF(G84="","",VLOOKUP(G84,projectList[],5,0)),"")</f>
        <v>5.75</v>
      </c>
      <c r="T84" s="41">
        <f>IFERROR(IF(H84="","",VLOOKUP(H84,projectList[],5,0)),"")</f>
        <v>5.75</v>
      </c>
      <c r="U84" s="41">
        <f>IFERROR(IF(I84="","",VLOOKUP(I84,projectList[],5,0)),"")</f>
        <v>5.75</v>
      </c>
      <c r="V84" s="41">
        <f>IFERROR(IF(J84="","",VLOOKUP(J84,projectList[],5,0)),"")</f>
        <v>5.75</v>
      </c>
      <c r="W84" s="41">
        <f>IFERROR(IF(K84="","",VLOOKUP(K84,projectList[],5,0)),"")</f>
        <v>6.4</v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>
        <f t="shared" si="2"/>
        <v>6</v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 t="s">
        <v>173</v>
      </c>
      <c r="G85" s="5">
        <v>10381</v>
      </c>
      <c r="H85" s="5">
        <v>10381</v>
      </c>
      <c r="I85" s="5">
        <v>10381</v>
      </c>
      <c r="J85" s="5">
        <v>10381</v>
      </c>
      <c r="K85" s="5">
        <v>10382</v>
      </c>
      <c r="L85" s="5"/>
      <c r="M85" s="5"/>
      <c r="N85" s="5"/>
      <c r="O85" s="5"/>
      <c r="P85" s="42">
        <f t="shared" si="3"/>
        <v>41.9</v>
      </c>
      <c r="Q85" s="35"/>
      <c r="R85" s="41">
        <f>IFERROR(IF(F85="","",VLOOKUP(F85,projectList[],5,0)),"")</f>
        <v>12.5</v>
      </c>
      <c r="S85" s="41">
        <f>IFERROR(IF(G85="","",VLOOKUP(G85,projectList[],5,0)),"")</f>
        <v>5.75</v>
      </c>
      <c r="T85" s="41">
        <f>IFERROR(IF(H85="","",VLOOKUP(H85,projectList[],5,0)),"")</f>
        <v>5.75</v>
      </c>
      <c r="U85" s="41">
        <f>IFERROR(IF(I85="","",VLOOKUP(I85,projectList[],5,0)),"")</f>
        <v>5.75</v>
      </c>
      <c r="V85" s="41">
        <f>IFERROR(IF(J85="","",VLOOKUP(J85,projectList[],5,0)),"")</f>
        <v>5.75</v>
      </c>
      <c r="W85" s="41">
        <f>IFERROR(IF(K85="","",VLOOKUP(K85,projectList[],5,0)),"")</f>
        <v>6.4</v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>
        <f t="shared" si="2"/>
        <v>6</v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>
        <v>2010</v>
      </c>
      <c r="G92" s="5">
        <v>2020</v>
      </c>
      <c r="H92" s="5">
        <v>2020</v>
      </c>
      <c r="I92" s="5">
        <v>2020</v>
      </c>
      <c r="J92" s="5">
        <v>2088</v>
      </c>
      <c r="K92" s="5">
        <v>2088</v>
      </c>
      <c r="L92" s="5">
        <v>2088</v>
      </c>
      <c r="M92" s="5">
        <v>2088</v>
      </c>
      <c r="N92" s="5"/>
      <c r="O92" s="5"/>
      <c r="P92" s="42">
        <f t="shared" si="3"/>
        <v>46</v>
      </c>
      <c r="Q92" s="35"/>
      <c r="R92" s="41">
        <f>IFERROR(IF(F92="","",VLOOKUP(F92,projectList[],5,0)),"")</f>
        <v>10</v>
      </c>
      <c r="S92" s="41">
        <f>IFERROR(IF(G92="","",VLOOKUP(G92,projectList[],5,0)),"")</f>
        <v>7</v>
      </c>
      <c r="T92" s="41">
        <f>IFERROR(IF(H92="","",VLOOKUP(H92,projectList[],5,0)),"")</f>
        <v>7</v>
      </c>
      <c r="U92" s="41">
        <f>IFERROR(IF(I92="","",VLOOKUP(I92,projectList[],5,0)),"")</f>
        <v>7</v>
      </c>
      <c r="V92" s="41">
        <f>IFERROR(IF(J92="","",VLOOKUP(J92,projectList[],5,0)),"")</f>
        <v>3.75</v>
      </c>
      <c r="W92" s="41">
        <f>IFERROR(IF(K92="","",VLOOKUP(K92,projectList[],5,0)),"")</f>
        <v>3.75</v>
      </c>
      <c r="X92" s="41">
        <f>IFERROR(IF(L92="","",VLOOKUP(L92,projectList[],5,0)),"")</f>
        <v>3.75</v>
      </c>
      <c r="Y92" s="41">
        <f>IFERROR(IF(M92="","",VLOOKUP(M92,projectList[],5,0)),"")</f>
        <v>3.75</v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>
        <f t="shared" si="2"/>
        <v>8</v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>
        <v>2883</v>
      </c>
      <c r="G93" s="5">
        <v>2883</v>
      </c>
      <c r="H93" s="5">
        <v>2883</v>
      </c>
      <c r="I93" s="5">
        <v>2012</v>
      </c>
      <c r="J93" s="5"/>
      <c r="K93" s="5"/>
      <c r="L93" s="5"/>
      <c r="M93" s="5"/>
      <c r="N93" s="5"/>
      <c r="O93" s="5"/>
      <c r="P93" s="42">
        <f t="shared" si="3"/>
        <v>41.8</v>
      </c>
      <c r="Q93" s="35"/>
      <c r="R93" s="41">
        <f>IFERROR(IF(F93="","",VLOOKUP(F93,projectList[],5,0)),"")</f>
        <v>11</v>
      </c>
      <c r="S93" s="41">
        <f>IFERROR(IF(G93="","",VLOOKUP(G93,projectList[],5,0)),"")</f>
        <v>11</v>
      </c>
      <c r="T93" s="41">
        <f>IFERROR(IF(H93="","",VLOOKUP(H93,projectList[],5,0)),"")</f>
        <v>11</v>
      </c>
      <c r="U93" s="41">
        <f>IFERROR(IF(I93="","",VLOOKUP(I93,projectList[],5,0)),"")</f>
        <v>8.8000000000000007</v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>
        <f t="shared" si="2"/>
        <v>4</v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>
        <v>2883</v>
      </c>
      <c r="G94" s="5">
        <v>2883</v>
      </c>
      <c r="H94" s="5">
        <v>2012</v>
      </c>
      <c r="I94" s="5">
        <v>2012</v>
      </c>
      <c r="J94" s="5"/>
      <c r="K94" s="5"/>
      <c r="L94" s="5"/>
      <c r="M94" s="5"/>
      <c r="N94" s="5"/>
      <c r="O94" s="5"/>
      <c r="P94" s="42">
        <f t="shared" si="3"/>
        <v>39.6</v>
      </c>
      <c r="Q94" s="35"/>
      <c r="R94" s="41">
        <f>IFERROR(IF(F94="","",VLOOKUP(F94,projectList[],5,0)),"")</f>
        <v>11</v>
      </c>
      <c r="S94" s="41">
        <f>IFERROR(IF(G94="","",VLOOKUP(G94,projectList[],5,0)),"")</f>
        <v>11</v>
      </c>
      <c r="T94" s="41">
        <f>IFERROR(IF(H94="","",VLOOKUP(H94,projectList[],5,0)),"")</f>
        <v>8.8000000000000007</v>
      </c>
      <c r="U94" s="41">
        <f>IFERROR(IF(I94="","",VLOOKUP(I94,projectList[],5,0)),"")</f>
        <v>8.8000000000000007</v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>
        <f t="shared" si="2"/>
        <v>4</v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>
        <v>2010</v>
      </c>
      <c r="G95" s="5">
        <v>2020</v>
      </c>
      <c r="H95" s="5">
        <v>2020</v>
      </c>
      <c r="I95" s="5">
        <v>2159</v>
      </c>
      <c r="J95" s="5">
        <v>2148</v>
      </c>
      <c r="K95" s="5">
        <v>2088</v>
      </c>
      <c r="L95" s="5">
        <v>2088</v>
      </c>
      <c r="M95" s="5">
        <v>2088</v>
      </c>
      <c r="N95" s="5"/>
      <c r="O95" s="5"/>
      <c r="P95" s="42">
        <f t="shared" si="3"/>
        <v>49.25</v>
      </c>
      <c r="Q95" s="35"/>
      <c r="R95" s="41">
        <f>IFERROR(IF(F95="","",VLOOKUP(F95,projectList[],5,0)),"")</f>
        <v>10</v>
      </c>
      <c r="S95" s="41">
        <f>IFERROR(IF(G95="","",VLOOKUP(G95,projectList[],5,0)),"")</f>
        <v>7</v>
      </c>
      <c r="T95" s="41">
        <f>IFERROR(IF(H95="","",VLOOKUP(H95,projectList[],5,0)),"")</f>
        <v>7</v>
      </c>
      <c r="U95" s="41">
        <f>IFERROR(IF(I95="","",VLOOKUP(I95,projectList[],5,0)),"")</f>
        <v>7</v>
      </c>
      <c r="V95" s="41">
        <f>IFERROR(IF(J95="","",VLOOKUP(J95,projectList[],5,0)),"")</f>
        <v>7</v>
      </c>
      <c r="W95" s="41">
        <f>IFERROR(IF(K95="","",VLOOKUP(K95,projectList[],5,0)),"")</f>
        <v>3.75</v>
      </c>
      <c r="X95" s="41">
        <f>IFERROR(IF(L95="","",VLOOKUP(L95,projectList[],5,0)),"")</f>
        <v>3.75</v>
      </c>
      <c r="Y95" s="41">
        <f>IFERROR(IF(M95="","",VLOOKUP(M95,projectList[],5,0)),"")</f>
        <v>3.75</v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>
        <f t="shared" si="2"/>
        <v>8</v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>
        <v>2010</v>
      </c>
      <c r="G96" s="5">
        <v>2020</v>
      </c>
      <c r="H96" s="5">
        <v>2020</v>
      </c>
      <c r="I96" s="5">
        <v>2159</v>
      </c>
      <c r="J96" s="5">
        <v>2148</v>
      </c>
      <c r="K96" s="5">
        <v>2088</v>
      </c>
      <c r="L96" s="5">
        <v>2088</v>
      </c>
      <c r="M96" s="5">
        <v>2088</v>
      </c>
      <c r="N96" s="5"/>
      <c r="O96" s="5"/>
      <c r="P96" s="42">
        <f t="shared" si="3"/>
        <v>49.25</v>
      </c>
      <c r="Q96" s="35"/>
      <c r="R96" s="41">
        <f>IFERROR(IF(F96="","",VLOOKUP(F96,projectList[],5,0)),"")</f>
        <v>10</v>
      </c>
      <c r="S96" s="41">
        <f>IFERROR(IF(G96="","",VLOOKUP(G96,projectList[],5,0)),"")</f>
        <v>7</v>
      </c>
      <c r="T96" s="41">
        <f>IFERROR(IF(H96="","",VLOOKUP(H96,projectList[],5,0)),"")</f>
        <v>7</v>
      </c>
      <c r="U96" s="41">
        <f>IFERROR(IF(I96="","",VLOOKUP(I96,projectList[],5,0)),"")</f>
        <v>7</v>
      </c>
      <c r="V96" s="41">
        <f>IFERROR(IF(J96="","",VLOOKUP(J96,projectList[],5,0)),"")</f>
        <v>7</v>
      </c>
      <c r="W96" s="41">
        <f>IFERROR(IF(K96="","",VLOOKUP(K96,projectList[],5,0)),"")</f>
        <v>3.75</v>
      </c>
      <c r="X96" s="41">
        <f>IFERROR(IF(L96="","",VLOOKUP(L96,projectList[],5,0)),"")</f>
        <v>3.75</v>
      </c>
      <c r="Y96" s="41">
        <f>IFERROR(IF(M96="","",VLOOKUP(M96,projectList[],5,0)),"")</f>
        <v>3.75</v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>
        <f t="shared" si="2"/>
        <v>8</v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>
        <v>10460</v>
      </c>
      <c r="G103" s="5">
        <v>10084</v>
      </c>
      <c r="H103" s="5">
        <v>10411</v>
      </c>
      <c r="I103" s="5"/>
      <c r="J103" s="5"/>
      <c r="K103" s="5"/>
      <c r="L103" s="5"/>
      <c r="M103" s="5"/>
      <c r="N103" s="5"/>
      <c r="O103" s="5"/>
      <c r="P103" s="42">
        <f t="shared" si="3"/>
        <v>33</v>
      </c>
      <c r="Q103" s="109"/>
      <c r="R103" s="41">
        <f>IFERROR(IF(F103="","",VLOOKUP(F103,projectList[],5,0)),"")</f>
        <v>10.5</v>
      </c>
      <c r="S103" s="41">
        <f>IFERROR(IF(G103="","",VLOOKUP(G103,projectList[],5,0)),"")</f>
        <v>9</v>
      </c>
      <c r="T103" s="41">
        <f>IFERROR(IF(H103="","",VLOOKUP(H103,projectList[],5,0)),"")</f>
        <v>13.5</v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>
        <f t="shared" si="2"/>
        <v>3</v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 t="s">
        <v>361</v>
      </c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 t="s">
        <v>793</v>
      </c>
      <c r="R104" s="41">
        <f>IFERROR(IF(F104="","",VLOOKUP(F104,projectList[],5,0)),"")</f>
        <v>0</v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>
        <f t="shared" si="2"/>
        <v>1</v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>
        <v>10460</v>
      </c>
      <c r="G105" s="5">
        <v>10084</v>
      </c>
      <c r="H105" s="5">
        <v>10411</v>
      </c>
      <c r="I105" s="5"/>
      <c r="J105" s="5"/>
      <c r="K105" s="5"/>
      <c r="L105" s="5"/>
      <c r="M105" s="5"/>
      <c r="N105" s="5"/>
      <c r="O105" s="5"/>
      <c r="P105" s="42">
        <f t="shared" si="3"/>
        <v>33</v>
      </c>
      <c r="Q105" s="109"/>
      <c r="R105" s="41">
        <f>IFERROR(IF(F105="","",VLOOKUP(F105,projectList[],5,0)),"")</f>
        <v>10.5</v>
      </c>
      <c r="S105" s="41">
        <f>IFERROR(IF(G105="","",VLOOKUP(G105,projectList[],5,0)),"")</f>
        <v>9</v>
      </c>
      <c r="T105" s="41">
        <f>IFERROR(IF(H105="","",VLOOKUP(H105,projectList[],5,0)),"")</f>
        <v>13.5</v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>
        <f t="shared" si="2"/>
        <v>3</v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>
        <v>10460</v>
      </c>
      <c r="G106" s="5">
        <v>10084</v>
      </c>
      <c r="H106" s="5">
        <v>10411</v>
      </c>
      <c r="I106" s="5"/>
      <c r="J106" s="5"/>
      <c r="K106" s="5"/>
      <c r="L106" s="5"/>
      <c r="M106" s="5"/>
      <c r="N106" s="5"/>
      <c r="O106" s="5"/>
      <c r="P106" s="42">
        <f t="shared" si="3"/>
        <v>33</v>
      </c>
      <c r="Q106" s="35"/>
      <c r="R106" s="41">
        <f>IFERROR(IF(F106="","",VLOOKUP(F106,projectList[],5,0)),"")</f>
        <v>10.5</v>
      </c>
      <c r="S106" s="41">
        <f>IFERROR(IF(G106="","",VLOOKUP(G106,projectList[],5,0)),"")</f>
        <v>9</v>
      </c>
      <c r="T106" s="41">
        <f>IFERROR(IF(H106="","",VLOOKUP(H106,projectList[],5,0)),"")</f>
        <v>13.5</v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>
        <f t="shared" si="2"/>
        <v>3</v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>
        <v>10460</v>
      </c>
      <c r="G107" s="5">
        <v>10084</v>
      </c>
      <c r="H107" s="5">
        <v>10411</v>
      </c>
      <c r="I107" s="5"/>
      <c r="J107" s="5"/>
      <c r="K107" s="5"/>
      <c r="L107" s="5"/>
      <c r="M107" s="5"/>
      <c r="N107" s="5"/>
      <c r="O107" s="5"/>
      <c r="P107" s="42">
        <f t="shared" si="3"/>
        <v>33</v>
      </c>
      <c r="Q107" s="109"/>
      <c r="R107" s="41">
        <f>IFERROR(IF(F107="","",VLOOKUP(F107,projectList[],5,0)),"")</f>
        <v>10.5</v>
      </c>
      <c r="S107" s="41">
        <f>IFERROR(IF(G107="","",VLOOKUP(G107,projectList[],5,0)),"")</f>
        <v>9</v>
      </c>
      <c r="T107" s="41">
        <f>IFERROR(IF(H107="","",VLOOKUP(H107,projectList[],5,0)),"")</f>
        <v>13.5</v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>
        <f t="shared" si="2"/>
        <v>3</v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>
        <v>10460</v>
      </c>
      <c r="G108" s="5">
        <v>1553</v>
      </c>
      <c r="H108" s="5">
        <v>10411</v>
      </c>
      <c r="I108" s="5"/>
      <c r="J108" s="5"/>
      <c r="K108" s="5"/>
      <c r="L108" s="5"/>
      <c r="M108" s="5"/>
      <c r="N108" s="5"/>
      <c r="O108" s="5"/>
      <c r="P108" s="42">
        <f t="shared" si="3"/>
        <v>31.25</v>
      </c>
      <c r="Q108" s="35"/>
      <c r="R108" s="41">
        <f>IFERROR(IF(F108="","",VLOOKUP(F108,projectList[],5,0)),"")</f>
        <v>10.5</v>
      </c>
      <c r="S108" s="41">
        <f>IFERROR(IF(G108="","",VLOOKUP(G108,projectList[],5,0)),"")</f>
        <v>7.25</v>
      </c>
      <c r="T108" s="41">
        <f>IFERROR(IF(H108="","",VLOOKUP(H108,projectList[],5,0)),"")</f>
        <v>13.5</v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>
        <f t="shared" si="2"/>
        <v>3</v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>
        <v>10495</v>
      </c>
      <c r="G109" s="5">
        <v>1553</v>
      </c>
      <c r="H109" s="5">
        <v>10411</v>
      </c>
      <c r="I109" s="5"/>
      <c r="J109" s="5"/>
      <c r="K109" s="5"/>
      <c r="L109" s="5"/>
      <c r="M109" s="5"/>
      <c r="N109" s="5"/>
      <c r="O109" s="5"/>
      <c r="P109" s="42">
        <f t="shared" si="3"/>
        <v>29.25</v>
      </c>
      <c r="Q109" s="109"/>
      <c r="R109" s="41">
        <f>IFERROR(IF(F109="","",VLOOKUP(F109,projectList[],5,0)),"")</f>
        <v>8.5</v>
      </c>
      <c r="S109" s="41">
        <f>IFERROR(IF(G109="","",VLOOKUP(G109,projectList[],5,0)),"")</f>
        <v>7.25</v>
      </c>
      <c r="T109" s="41">
        <f>IFERROR(IF(H109="","",VLOOKUP(H109,projectList[],5,0)),"")</f>
        <v>13.5</v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>
        <f t="shared" si="2"/>
        <v>3</v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>
        <v>10495</v>
      </c>
      <c r="G110" s="5">
        <v>1553</v>
      </c>
      <c r="H110" s="5">
        <v>10411</v>
      </c>
      <c r="I110" s="5"/>
      <c r="J110" s="5"/>
      <c r="K110" s="5"/>
      <c r="L110" s="5"/>
      <c r="M110" s="5"/>
      <c r="N110" s="5"/>
      <c r="O110" s="5"/>
      <c r="P110" s="42">
        <f t="shared" si="3"/>
        <v>29.25</v>
      </c>
      <c r="Q110" s="35"/>
      <c r="R110" s="41">
        <f>IFERROR(IF(F110="","",VLOOKUP(F110,projectList[],5,0)),"")</f>
        <v>8.5</v>
      </c>
      <c r="S110" s="41">
        <f>IFERROR(IF(G110="","",VLOOKUP(G110,projectList[],5,0)),"")</f>
        <v>7.25</v>
      </c>
      <c r="T110" s="41">
        <f>IFERROR(IF(H110="","",VLOOKUP(H110,projectList[],5,0)),"")</f>
        <v>13.5</v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>
        <f t="shared" si="2"/>
        <v>3</v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>
        <v>10084</v>
      </c>
      <c r="G111" s="5">
        <v>1553</v>
      </c>
      <c r="H111" s="5">
        <v>10411</v>
      </c>
      <c r="I111" s="5"/>
      <c r="J111" s="5"/>
      <c r="K111" s="5"/>
      <c r="L111" s="5"/>
      <c r="M111" s="5"/>
      <c r="N111" s="5"/>
      <c r="O111" s="5"/>
      <c r="P111" s="42">
        <f t="shared" si="3"/>
        <v>29.75</v>
      </c>
      <c r="Q111" s="109"/>
      <c r="R111" s="41">
        <f>IFERROR(IF(F111="","",VLOOKUP(F111,projectList[],5,0)),"")</f>
        <v>9</v>
      </c>
      <c r="S111" s="41">
        <f>IFERROR(IF(G111="","",VLOOKUP(G111,projectList[],5,0)),"")</f>
        <v>7.25</v>
      </c>
      <c r="T111" s="41">
        <f>IFERROR(IF(H111="","",VLOOKUP(H111,projectList[],5,0)),"")</f>
        <v>13.5</v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>
        <f t="shared" si="2"/>
        <v>3</v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>
        <v>10314</v>
      </c>
      <c r="G117" s="5">
        <v>10365</v>
      </c>
      <c r="H117" s="5">
        <v>10369</v>
      </c>
      <c r="I117" s="5"/>
      <c r="J117" s="5"/>
      <c r="K117" s="5"/>
      <c r="L117" s="5"/>
      <c r="M117" s="5"/>
      <c r="N117" s="5"/>
      <c r="O117" s="5"/>
      <c r="P117" s="42">
        <f t="shared" si="3"/>
        <v>34.75</v>
      </c>
      <c r="Q117" s="35"/>
      <c r="R117" s="41">
        <f>IFERROR(IF(F117="","",VLOOKUP(F117,projectList[],5,0)),"")</f>
        <v>17.5</v>
      </c>
      <c r="S117" s="41">
        <f>IFERROR(IF(G117="","",VLOOKUP(G117,projectList[],5,0)),"")</f>
        <v>13.75</v>
      </c>
      <c r="T117" s="41">
        <f>IFERROR(IF(H117="","",VLOOKUP(H117,projectList[],5,0)),"")</f>
        <v>3.5</v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>
        <f t="shared" si="2"/>
        <v>3</v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>
        <v>10314</v>
      </c>
      <c r="G118" s="5">
        <v>10365</v>
      </c>
      <c r="H118" s="5">
        <v>10369</v>
      </c>
      <c r="I118" s="5"/>
      <c r="J118" s="5"/>
      <c r="K118" s="5"/>
      <c r="L118" s="5"/>
      <c r="M118" s="5"/>
      <c r="N118" s="5"/>
      <c r="O118" s="5"/>
      <c r="P118" s="42">
        <f t="shared" si="3"/>
        <v>34.75</v>
      </c>
      <c r="Q118" s="35"/>
      <c r="R118" s="41">
        <f>IFERROR(IF(F118="","",VLOOKUP(F118,projectList[],5,0)),"")</f>
        <v>17.5</v>
      </c>
      <c r="S118" s="41">
        <f>IFERROR(IF(G118="","",VLOOKUP(G118,projectList[],5,0)),"")</f>
        <v>13.75</v>
      </c>
      <c r="T118" s="41">
        <f>IFERROR(IF(H118="","",VLOOKUP(H118,projectList[],5,0)),"")</f>
        <v>3.5</v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>
        <f t="shared" si="2"/>
        <v>3</v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>
        <v>10314</v>
      </c>
      <c r="G119" s="5">
        <v>10365</v>
      </c>
      <c r="H119" s="5">
        <v>10369</v>
      </c>
      <c r="I119" s="5"/>
      <c r="J119" s="5"/>
      <c r="K119" s="5"/>
      <c r="L119" s="5"/>
      <c r="M119" s="5"/>
      <c r="N119" s="5"/>
      <c r="O119" s="5"/>
      <c r="P119" s="42">
        <f t="shared" si="3"/>
        <v>34.75</v>
      </c>
      <c r="Q119" s="35"/>
      <c r="R119" s="41">
        <f>IFERROR(IF(F119="","",VLOOKUP(F119,projectList[],5,0)),"")</f>
        <v>17.5</v>
      </c>
      <c r="S119" s="41">
        <f>IFERROR(IF(G119="","",VLOOKUP(G119,projectList[],5,0)),"")</f>
        <v>13.75</v>
      </c>
      <c r="T119" s="41">
        <f>IFERROR(IF(H119="","",VLOOKUP(H119,projectList[],5,0)),"")</f>
        <v>3.5</v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>
        <f t="shared" si="2"/>
        <v>3</v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135">
        <v>10314</v>
      </c>
      <c r="G120" s="5">
        <v>10365</v>
      </c>
      <c r="H120" s="5">
        <v>10369</v>
      </c>
      <c r="I120" s="5"/>
      <c r="J120" s="5"/>
      <c r="K120" s="5"/>
      <c r="L120" s="5"/>
      <c r="M120" s="5"/>
      <c r="N120" s="5"/>
      <c r="O120" s="5"/>
      <c r="P120" s="42">
        <f t="shared" si="3"/>
        <v>34.75</v>
      </c>
      <c r="Q120" s="35"/>
      <c r="R120" s="41">
        <f>IFERROR(IF(F120="","",VLOOKUP(F120,projectList[],5,0)),"")</f>
        <v>17.5</v>
      </c>
      <c r="S120" s="41">
        <f>IFERROR(IF(G120="","",VLOOKUP(G120,projectList[],5,0)),"")</f>
        <v>13.75</v>
      </c>
      <c r="T120" s="41">
        <f>IFERROR(IF(H120="","",VLOOKUP(H120,projectList[],5,0)),"")</f>
        <v>3.5</v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>
        <f t="shared" si="2"/>
        <v>3</v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>
        <v>10314</v>
      </c>
      <c r="G121" s="5">
        <v>10367</v>
      </c>
      <c r="H121" s="5">
        <v>10369</v>
      </c>
      <c r="I121" s="5"/>
      <c r="J121" s="5"/>
      <c r="K121" s="5"/>
      <c r="L121" s="5"/>
      <c r="M121" s="5"/>
      <c r="N121" s="5"/>
      <c r="O121" s="5"/>
      <c r="P121" s="42">
        <f t="shared" si="3"/>
        <v>34.75</v>
      </c>
      <c r="Q121" s="35"/>
      <c r="R121" s="41">
        <f>IFERROR(IF(F121="","",VLOOKUP(F121,projectList[],5,0)),"")</f>
        <v>17.5</v>
      </c>
      <c r="S121" s="41">
        <f>IFERROR(IF(G121="","",VLOOKUP(G121,projectList[],5,0)),"")</f>
        <v>13.75</v>
      </c>
      <c r="T121" s="41">
        <f>IFERROR(IF(H121="","",VLOOKUP(H121,projectList[],5,0)),"")</f>
        <v>3.5</v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>
        <f t="shared" si="2"/>
        <v>3</v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>
        <v>10314</v>
      </c>
      <c r="G122" s="5">
        <v>10367</v>
      </c>
      <c r="H122" s="5">
        <v>10369</v>
      </c>
      <c r="I122" s="5"/>
      <c r="J122" s="5"/>
      <c r="K122" s="5"/>
      <c r="L122" s="5"/>
      <c r="M122" s="5"/>
      <c r="N122" s="5"/>
      <c r="O122" s="5"/>
      <c r="P122" s="42">
        <f t="shared" si="3"/>
        <v>34.75</v>
      </c>
      <c r="Q122" s="35"/>
      <c r="R122" s="41">
        <f>IFERROR(IF(F122="","",VLOOKUP(F122,projectList[],5,0)),"")</f>
        <v>17.5</v>
      </c>
      <c r="S122" s="41">
        <f>IFERROR(IF(G122="","",VLOOKUP(G122,projectList[],5,0)),"")</f>
        <v>13.75</v>
      </c>
      <c r="T122" s="41">
        <f>IFERROR(IF(H122="","",VLOOKUP(H122,projectList[],5,0)),"")</f>
        <v>3.5</v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>
        <f t="shared" si="2"/>
        <v>3</v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 t="s">
        <v>361</v>
      </c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 t="s">
        <v>798</v>
      </c>
      <c r="R123" s="41">
        <f>IFERROR(IF(F123="","",VLOOKUP(F123,projectList[],5,0)),"")</f>
        <v>0</v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>
        <f t="shared" si="2"/>
        <v>1</v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>
        <v>2012</v>
      </c>
      <c r="G124" s="5">
        <v>2010</v>
      </c>
      <c r="H124" s="5">
        <v>2020</v>
      </c>
      <c r="I124" s="5">
        <v>2020</v>
      </c>
      <c r="J124" s="5">
        <v>2088</v>
      </c>
      <c r="K124" s="5">
        <v>2088</v>
      </c>
      <c r="L124" s="5">
        <v>2088</v>
      </c>
      <c r="M124" s="5"/>
      <c r="N124" s="5"/>
      <c r="O124" s="5"/>
      <c r="P124" s="42">
        <f t="shared" si="3"/>
        <v>44.05</v>
      </c>
      <c r="Q124" s="35" t="s">
        <v>792</v>
      </c>
      <c r="R124" s="41">
        <f>IFERROR(IF(F124="","",VLOOKUP(F124,projectList[],5,0)),"")</f>
        <v>8.8000000000000007</v>
      </c>
      <c r="S124" s="41">
        <f>IFERROR(IF(G124="","",VLOOKUP(G124,projectList[],5,0)),"")</f>
        <v>10</v>
      </c>
      <c r="T124" s="41">
        <f>IFERROR(IF(H124="","",VLOOKUP(H124,projectList[],5,0)),"")</f>
        <v>7</v>
      </c>
      <c r="U124" s="41">
        <f>IFERROR(IF(I124="","",VLOOKUP(I124,projectList[],5,0)),"")</f>
        <v>7</v>
      </c>
      <c r="V124" s="41">
        <f>IFERROR(IF(J124="","",VLOOKUP(J124,projectList[],5,0)),"")</f>
        <v>3.75</v>
      </c>
      <c r="W124" s="41">
        <f>IFERROR(IF(K124="","",VLOOKUP(K124,projectList[],5,0)),"")</f>
        <v>3.75</v>
      </c>
      <c r="X124" s="41">
        <f>IFERROR(IF(L124="","",VLOOKUP(L124,projectList[],5,0)),"")</f>
        <v>3.75</v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>
        <f t="shared" si="2"/>
        <v>7</v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 t="s">
        <v>347</v>
      </c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 t="s">
        <v>805</v>
      </c>
      <c r="R125" s="41">
        <f>IFERROR(IF(F125="","",VLOOKUP(F125,projectList[],5,0)),"")</f>
        <v>0</v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>
        <f t="shared" si="2"/>
        <v>1</v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>
        <v>10315</v>
      </c>
      <c r="G126" s="5">
        <v>10367</v>
      </c>
      <c r="H126" s="5">
        <v>10354</v>
      </c>
      <c r="I126" s="5"/>
      <c r="J126" s="5"/>
      <c r="K126" s="5"/>
      <c r="L126" s="5"/>
      <c r="M126" s="5"/>
      <c r="N126" s="5"/>
      <c r="O126" s="5"/>
      <c r="P126" s="42">
        <f t="shared" si="3"/>
        <v>36.75</v>
      </c>
      <c r="Q126" s="35"/>
      <c r="R126" s="41">
        <f>IFERROR(IF(F126="","",VLOOKUP(F126,projectList[],5,0)),"")</f>
        <v>17.5</v>
      </c>
      <c r="S126" s="41">
        <f>IFERROR(IF(G126="","",VLOOKUP(G126,projectList[],5,0)),"")</f>
        <v>13.75</v>
      </c>
      <c r="T126" s="41">
        <f>IFERROR(IF(H126="","",VLOOKUP(H126,projectList[],5,0)),"")</f>
        <v>5.5</v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>
        <f t="shared" si="2"/>
        <v>3</v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>
        <v>10315</v>
      </c>
      <c r="G127" s="5">
        <v>10367</v>
      </c>
      <c r="H127" s="5">
        <v>10354</v>
      </c>
      <c r="I127" s="5"/>
      <c r="J127" s="5"/>
      <c r="K127" s="5"/>
      <c r="L127" s="5"/>
      <c r="M127" s="5"/>
      <c r="N127" s="5"/>
      <c r="O127" s="5"/>
      <c r="P127" s="42">
        <f t="shared" si="3"/>
        <v>36.75</v>
      </c>
      <c r="Q127" s="35"/>
      <c r="R127" s="41">
        <f>IFERROR(IF(F127="","",VLOOKUP(F127,projectList[],5,0)),"")</f>
        <v>17.5</v>
      </c>
      <c r="S127" s="41">
        <f>IFERROR(IF(G127="","",VLOOKUP(G127,projectList[],5,0)),"")</f>
        <v>13.75</v>
      </c>
      <c r="T127" s="41">
        <f>IFERROR(IF(H127="","",VLOOKUP(H127,projectList[],5,0)),"")</f>
        <v>5.5</v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>
        <f t="shared" si="2"/>
        <v>3</v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>
        <v>10315</v>
      </c>
      <c r="G128" s="5">
        <v>10367</v>
      </c>
      <c r="H128" s="5">
        <v>10354</v>
      </c>
      <c r="I128" s="5"/>
      <c r="J128" s="5"/>
      <c r="K128" s="5"/>
      <c r="L128" s="5"/>
      <c r="M128" s="5"/>
      <c r="N128" s="5"/>
      <c r="O128" s="5"/>
      <c r="P128" s="42">
        <f t="shared" si="3"/>
        <v>36.75</v>
      </c>
      <c r="Q128" s="35"/>
      <c r="R128" s="41">
        <f>IFERROR(IF(F128="","",VLOOKUP(F128,projectList[],5,0)),"")</f>
        <v>17.5</v>
      </c>
      <c r="S128" s="41">
        <f>IFERROR(IF(G128="","",VLOOKUP(G128,projectList[],5,0)),"")</f>
        <v>13.75</v>
      </c>
      <c r="T128" s="41">
        <f>IFERROR(IF(H128="","",VLOOKUP(H128,projectList[],5,0)),"")</f>
        <v>5.5</v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>
        <f t="shared" si="2"/>
        <v>3</v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135">
        <v>10315</v>
      </c>
      <c r="G129" s="5">
        <v>10314</v>
      </c>
      <c r="H129" s="5"/>
      <c r="I129" s="5"/>
      <c r="J129" s="5"/>
      <c r="K129" s="5"/>
      <c r="L129" s="5"/>
      <c r="M129" s="5"/>
      <c r="N129" s="5"/>
      <c r="O129" s="5"/>
      <c r="P129" s="42">
        <f t="shared" si="3"/>
        <v>35</v>
      </c>
      <c r="Q129" s="35"/>
      <c r="R129" s="41">
        <f>IFERROR(IF(F129="","",VLOOKUP(F129,projectList[],5,0)),"")</f>
        <v>17.5</v>
      </c>
      <c r="S129" s="41">
        <f>IFERROR(IF(G129="","",VLOOKUP(G129,projectList[],5,0)),"")</f>
        <v>17.5</v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>
        <f t="shared" si="2"/>
        <v>2</v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 t="s">
        <v>183</v>
      </c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>
        <f>IFERROR(IF(F130="","",VLOOKUP(F130,projectList[],5,0)),"")</f>
        <v>0</v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>
        <v>10315</v>
      </c>
      <c r="G131" s="5">
        <v>10314</v>
      </c>
      <c r="H131" s="5"/>
      <c r="I131" s="5"/>
      <c r="J131" s="5"/>
      <c r="K131" s="5"/>
      <c r="L131" s="5"/>
      <c r="M131" s="5"/>
      <c r="N131" s="5"/>
      <c r="O131" s="5"/>
      <c r="P131" s="42">
        <f t="shared" si="3"/>
        <v>35</v>
      </c>
      <c r="Q131" s="35"/>
      <c r="R131" s="41">
        <f>IFERROR(IF(F131="","",VLOOKUP(F131,projectList[],5,0)),"")</f>
        <v>17.5</v>
      </c>
      <c r="S131" s="41">
        <f>IFERROR(IF(G131="","",VLOOKUP(G131,projectList[],5,0)),"")</f>
        <v>17.5</v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>
        <f t="shared" ref="AB131:AB133" si="4">IF(F131="","",IF(OR(F131="DOWN","VACA","OFF","PARK"),"",COUNTA(F131:O131)))</f>
        <v>2</v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0E22-34A7-48BC-A976-29E23FDFCF19}">
  <sheetPr codeName="Sheet29">
    <tabColor rgb="FFFF0000"/>
    <pageSetUpPr fitToPage="1"/>
  </sheetPr>
  <dimension ref="A1:AB133"/>
  <sheetViews>
    <sheetView tabSelected="1" topLeftCell="A68" workbookViewId="0">
      <selection activeCell="H84" sqref="H84"/>
    </sheetView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52</v>
      </c>
      <c r="I1" s="146" t="s">
        <v>519</v>
      </c>
      <c r="J1" s="146"/>
      <c r="K1" s="13">
        <f>H1*4</f>
        <v>208</v>
      </c>
      <c r="L1" s="13" t="s">
        <v>520</v>
      </c>
      <c r="M1" s="13">
        <f>K1/2</f>
        <v>104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 t="s">
        <v>468</v>
      </c>
      <c r="G12" s="5"/>
      <c r="H12" s="5"/>
      <c r="I12" s="5"/>
      <c r="J12" s="5"/>
      <c r="K12" s="5"/>
      <c r="L12" s="5"/>
      <c r="M12" s="5"/>
      <c r="N12" s="5"/>
      <c r="O12" s="5"/>
      <c r="P12" s="42">
        <f>IF($C12="","",SUM(R12:AA12))</f>
        <v>0</v>
      </c>
      <c r="Q12" s="35" t="s">
        <v>803</v>
      </c>
      <c r="R12" s="41">
        <f>IFERROR(IF(F12="","",VLOOKUP(F12,projectList[],5,0)),"")</f>
        <v>0</v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>
        <f t="shared" si="0"/>
        <v>1</v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 t="s">
        <v>347</v>
      </c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 t="s">
        <v>835</v>
      </c>
      <c r="R42" s="41">
        <f>IFERROR(IF(F42="","",VLOOKUP(F42,projectList[],5,0)),"")</f>
        <v>0</v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>
        <f>IF(F42="","",IF(OR(F42="DOWN","VACA","OFF","PARK"),"",COUNTA(F42:O42)))</f>
        <v>1</v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 t="s">
        <v>183</v>
      </c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>
        <f>IFERROR(IF(F44="","",VLOOKUP(F44,projectList[],5,0)),"")</f>
        <v>0</v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 t="s">
        <v>183</v>
      </c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>
        <f>IFERROR(IF(F54="","",VLOOKUP(F54,projectList[],5,0)),"")</f>
        <v>0</v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 t="s">
        <v>468</v>
      </c>
      <c r="G62" s="5"/>
      <c r="H62" s="5"/>
      <c r="I62" s="5"/>
      <c r="J62" s="5"/>
      <c r="K62" s="5"/>
      <c r="L62" s="5"/>
      <c r="M62" s="5"/>
      <c r="N62" s="5"/>
      <c r="O62" s="5"/>
      <c r="P62" s="42">
        <f>IF($C62="","",SUM(R62:AA62))</f>
        <v>0</v>
      </c>
      <c r="Q62" s="35" t="s">
        <v>803</v>
      </c>
      <c r="R62" s="41">
        <f>IFERROR(IF(F62="","",VLOOKUP(F62,projectList[],5,0)),"")</f>
        <v>0</v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>
        <f t="shared" si="0"/>
        <v>1</v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 t="s">
        <v>183</v>
      </c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>
        <f>IFERROR(IF(F64="","",VLOOKUP(F64,projectList[],5,0)),"")</f>
        <v>0</v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 t="s">
        <v>347</v>
      </c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>
        <f>IFERROR(IF(F80="","",VLOOKUP(F80,projectList[],5,0)),"")</f>
        <v>0</v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>
        <f t="shared" si="2"/>
        <v>1</v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 t="s">
        <v>361</v>
      </c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 t="s">
        <v>793</v>
      </c>
      <c r="R104" s="41">
        <f>IFERROR(IF(F104="","",VLOOKUP(F104,projectList[],5,0)),"")</f>
        <v>0</v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>
        <f t="shared" si="2"/>
        <v>1</v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 t="s">
        <v>361</v>
      </c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>
        <f>IFERROR(IF(F109="","",VLOOKUP(F109,projectList[],5,0)),"")</f>
        <v>0</v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>
        <f t="shared" si="2"/>
        <v>1</v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 t="s">
        <v>361</v>
      </c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 t="s">
        <v>798</v>
      </c>
      <c r="R123" s="41">
        <f>IFERROR(IF(F123="","",VLOOKUP(F123,projectList[],5,0)),"")</f>
        <v>0</v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>
        <f t="shared" si="2"/>
        <v>1</v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 t="s">
        <v>792</v>
      </c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9F9ED-3DEC-45BB-9660-61CCB0AD6224}">
  <sheetPr codeName="Sheet28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4A232-721A-4E95-9A98-3FD372233E18}">
  <sheetPr codeName="Sheet27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 t="s">
        <v>468</v>
      </c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 t="s">
        <v>795</v>
      </c>
      <c r="R85" s="41">
        <f>IFERROR(IF(F85="","",VLOOKUP(F85,projectList[],5,0)),"")</f>
        <v>0</v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>
        <f t="shared" si="2"/>
        <v>1</v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B722-2E0A-47A8-82DF-49CEA119338E}">
  <sheetPr codeName="Sheet26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honeticPr fontId="45" type="noConversion"/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ED17-FCAA-46C0-9201-C49EAA380CFA}">
  <sheetPr codeName="Sheet25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honeticPr fontId="46" type="noConversion"/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25C47-3932-438A-8C8C-7596A4685FE0}">
  <sheetPr codeName="Sheet24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honeticPr fontId="45" type="noConversion"/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ABD4F-4C4E-4B9E-8A1D-8859317D15A9}">
  <sheetPr codeName="Sheet23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7B0A4-AEC0-4F2D-9C11-A00354FE28CF}">
  <sheetPr codeName="Sheet22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1C71-5710-4C99-B08B-8ACD939D171B}">
  <sheetPr codeName="Sheet21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A97B4-8E33-412E-BB80-F433C1E421AB}">
  <sheetPr codeName="Sheet20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28549-B5CC-4DFB-98CB-1FF98AF8FAA5}">
  <sheetPr codeName="Sheet19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AA85D-C7DB-457B-8EC8-E4CBB4259ABD}">
  <sheetPr codeName="Sheet18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rowBreaks count="1" manualBreakCount="1">
    <brk id="79" min="4" max="22" man="1"/>
  </rowBreaks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18F9-7452-4F55-A658-B5F581E2851D}">
  <sheetPr codeName="Sheet17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EB325-23A5-4A8E-8C4C-D0DAA57BD277}">
  <sheetPr codeName="Sheet16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6041B-1420-4EE6-8D3D-69BCC9EC07CE}">
  <sheetPr codeName="Sheet15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2DE4-9770-4272-9697-153C8722AA24}">
  <sheetPr codeName="Sheet14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3F153-DACA-4B6F-AB37-E51ADEE6E24A}">
  <sheetPr codeName="Sheet13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E91EF-5EA4-4A00-863B-8BD42DD1904C}">
  <sheetPr codeName="Sheet12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60493-409B-41C6-8C74-E17D08C1A8DB}">
  <sheetPr codeName="Sheet11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321E9-412A-4268-BCA9-F7958939AB19}">
  <sheetPr codeName="Sheet10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D845-D322-4060-94AE-400BD65E2FD8}">
  <sheetPr codeName="Sheet9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06B5F-2C78-449C-B5C6-D54CC62E74FE}">
  <sheetPr codeName="Sheet8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99F6-EE37-428D-A4A7-EC31FE08A70B}">
  <sheetPr codeName="Sheet7">
    <tabColor rgb="FFFF0000"/>
    <pageSetUpPr fitToPage="1"/>
  </sheetPr>
  <dimension ref="A1:AB133"/>
  <sheetViews>
    <sheetView workbookViewId="0"/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fitToHeight="0"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0000"/>
    <pageSetUpPr fitToPage="1"/>
  </sheetPr>
  <dimension ref="A1:AB133"/>
  <sheetViews>
    <sheetView topLeftCell="A6" workbookViewId="0">
      <selection activeCell="C20" sqref="C20:G20"/>
    </sheetView>
    <sheetView workbookViewId="1"/>
  </sheetViews>
  <sheetFormatPr defaultColWidth="17.42578125" defaultRowHeight="15" x14ac:dyDescent="0.2"/>
  <cols>
    <col min="1" max="1" width="2.140625" style="17" customWidth="1"/>
    <col min="2" max="2" width="12.42578125" style="17" bestFit="1" customWidth="1"/>
    <col min="3" max="3" width="13.140625" style="17" customWidth="1"/>
    <col min="4" max="4" width="32.42578125" style="17" customWidth="1"/>
    <col min="5" max="5" width="18.140625" style="9" customWidth="1"/>
    <col min="6" max="7" width="12.5703125" style="13" customWidth="1"/>
    <col min="8" max="8" width="12.140625" style="13" customWidth="1"/>
    <col min="9" max="9" width="12" style="13" bestFit="1" customWidth="1"/>
    <col min="10" max="10" width="10.5703125" style="13" bestFit="1" customWidth="1"/>
    <col min="11" max="11" width="11.5703125" style="13" bestFit="1" customWidth="1"/>
    <col min="12" max="15" width="10.5703125" style="13" customWidth="1"/>
    <col min="16" max="16" width="16.5703125" style="41" customWidth="1"/>
    <col min="17" max="17" width="38.140625" style="17" customWidth="1"/>
    <col min="18" max="24" width="13.42578125" style="17" customWidth="1"/>
    <col min="25" max="16384" width="17.42578125" style="17"/>
  </cols>
  <sheetData>
    <row r="1" spans="1:28" ht="16.5" thickBot="1" x14ac:dyDescent="0.25">
      <c r="F1" s="145" t="s">
        <v>518</v>
      </c>
      <c r="G1" s="145"/>
      <c r="H1" s="32">
        <f>COUNTBLANK(F4:F76)-COUNTBLANK(E4:E76)</f>
        <v>58</v>
      </c>
      <c r="I1" s="146" t="s">
        <v>519</v>
      </c>
      <c r="J1" s="146"/>
      <c r="K1" s="13">
        <f>H1*4</f>
        <v>232</v>
      </c>
      <c r="L1" s="13" t="s">
        <v>520</v>
      </c>
      <c r="M1" s="13">
        <f>K1/2</f>
        <v>116</v>
      </c>
    </row>
    <row r="2" spans="1:28" ht="47.25" customHeight="1" thickBot="1" x14ac:dyDescent="0.25">
      <c r="A2" s="17" t="s">
        <v>516</v>
      </c>
      <c r="B2" s="44" t="s">
        <v>521</v>
      </c>
      <c r="C2" s="44" t="s">
        <v>2</v>
      </c>
      <c r="D2" s="44" t="s">
        <v>522</v>
      </c>
      <c r="E2" s="44" t="s">
        <v>523</v>
      </c>
      <c r="F2" s="45" t="s">
        <v>68</v>
      </c>
      <c r="G2" s="45" t="s">
        <v>69</v>
      </c>
      <c r="H2" s="45" t="s">
        <v>70</v>
      </c>
      <c r="I2" s="45" t="s">
        <v>71</v>
      </c>
      <c r="J2" s="45" t="s">
        <v>72</v>
      </c>
      <c r="K2" s="45" t="s">
        <v>73</v>
      </c>
      <c r="L2" s="45" t="s">
        <v>74</v>
      </c>
      <c r="M2" s="45" t="s">
        <v>75</v>
      </c>
      <c r="N2" s="45" t="s">
        <v>76</v>
      </c>
      <c r="O2" s="45" t="s">
        <v>77</v>
      </c>
      <c r="P2" s="46" t="s">
        <v>524</v>
      </c>
      <c r="Q2" s="44" t="s">
        <v>525</v>
      </c>
      <c r="R2" s="44" t="s">
        <v>526</v>
      </c>
      <c r="S2" s="44" t="s">
        <v>527</v>
      </c>
      <c r="T2" s="44" t="s">
        <v>528</v>
      </c>
      <c r="U2" s="44" t="s">
        <v>529</v>
      </c>
      <c r="V2" s="44" t="s">
        <v>530</v>
      </c>
      <c r="W2" s="44" t="s">
        <v>531</v>
      </c>
      <c r="X2" s="44" t="s">
        <v>532</v>
      </c>
      <c r="Y2" s="44" t="s">
        <v>533</v>
      </c>
      <c r="Z2" s="44" t="s">
        <v>534</v>
      </c>
      <c r="AA2" s="44" t="s">
        <v>535</v>
      </c>
      <c r="AB2" s="44" t="s">
        <v>536</v>
      </c>
    </row>
    <row r="3" spans="1:28" ht="30" customHeight="1" x14ac:dyDescent="0.2">
      <c r="B3" s="28" t="str">
        <f>IF('Driver List'!C3&lt;&gt;"",'Driver List'!C3,"")</f>
        <v/>
      </c>
      <c r="C3" s="28" t="str">
        <f>IF('Driver List'!D3&lt;&gt;"",'Driver List'!D3,"")</f>
        <v/>
      </c>
      <c r="D3" s="28" t="str">
        <f>IF('Driver List'!E3&lt;&gt;"",'Driver List'!E3,"")</f>
        <v>BREVARD COUNTY REGION</v>
      </c>
      <c r="E3" s="47" t="str">
        <f>IF('Driver List'!F3&lt;&gt;"",'Driver List'!F3,"")</f>
        <v/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9"/>
      <c r="Q3" s="28"/>
      <c r="R3" s="50"/>
      <c r="S3" s="51"/>
      <c r="T3" s="51"/>
      <c r="U3" s="51"/>
      <c r="V3" s="51"/>
      <c r="W3" s="51"/>
      <c r="X3" s="51"/>
      <c r="Y3" s="51"/>
      <c r="Z3" s="51"/>
      <c r="AA3" s="51"/>
      <c r="AB3" s="122" t="str">
        <f t="shared" ref="AB3:AB66" si="0">IF(F3="","",IF(OR(F3="DOWN","VACA","OFF","PARK"),"",COUNTA(F3:O3)))</f>
        <v/>
      </c>
    </row>
    <row r="4" spans="1:28" ht="18" customHeight="1" x14ac:dyDescent="0.2">
      <c r="B4" s="17" t="str">
        <f>IF('Driver List'!C4&lt;&gt;"",'Driver List'!C4,"")</f>
        <v>COA</v>
      </c>
      <c r="C4" s="10">
        <f>IF('Driver List'!D4&lt;&gt;"",'Driver List'!D4,"")</f>
        <v>6122</v>
      </c>
      <c r="D4" s="17" t="str">
        <f>IF('Driver List'!E4&lt;&gt;"",'Driver List'!E4,"")</f>
        <v>Omar Duenas</v>
      </c>
      <c r="E4" s="14">
        <f>IF('Driver List'!F4&lt;&gt;"",'Driver List'!F4,"")</f>
        <v>3213025570</v>
      </c>
      <c r="F4" s="5"/>
      <c r="G4" s="5"/>
      <c r="H4" s="5"/>
      <c r="I4" s="5"/>
      <c r="J4" s="5"/>
      <c r="K4" s="5"/>
      <c r="L4" s="5"/>
      <c r="M4" s="5"/>
      <c r="N4" s="5"/>
      <c r="O4" s="5"/>
      <c r="P4" s="42">
        <f t="shared" ref="P4:P67" si="1">IF($C4="","",SUM(R4:AA4))</f>
        <v>0</v>
      </c>
      <c r="Q4" s="35"/>
      <c r="R4" s="41" t="str">
        <f>IFERROR(IF(F4="","",VLOOKUP(F4,projectList[],5,0)),"")</f>
        <v/>
      </c>
      <c r="S4" s="41" t="str">
        <f>IFERROR(IF(G4="","",VLOOKUP(G4,projectList[],5,0)),"")</f>
        <v/>
      </c>
      <c r="T4" s="41" t="str">
        <f>IFERROR(IF(H4="","",VLOOKUP(H4,projectList[],5,0)),"")</f>
        <v/>
      </c>
      <c r="U4" s="41" t="str">
        <f>IFERROR(IF(I4="","",VLOOKUP(I4,projectList[],5,0)),"")</f>
        <v/>
      </c>
      <c r="V4" s="41" t="str">
        <f>IFERROR(IF(J4="","",VLOOKUP(J4,projectList[],5,0)),"")</f>
        <v/>
      </c>
      <c r="W4" s="41" t="str">
        <f>IFERROR(IF(K4="","",VLOOKUP(K4,projectList[],5,0)),"")</f>
        <v/>
      </c>
      <c r="X4" s="41" t="str">
        <f>IFERROR(IF(L4="","",VLOOKUP(L4,projectList[],5,0)),"")</f>
        <v/>
      </c>
      <c r="Y4" s="41" t="str">
        <f>IFERROR(IF(M4="","",VLOOKUP(M4,projectList[],5,0)),"")</f>
        <v/>
      </c>
      <c r="Z4" s="41" t="str">
        <f>IFERROR(IF(N4="","",VLOOKUP(N4,projectList[],5,0)),"")</f>
        <v/>
      </c>
      <c r="AA4" s="41" t="str">
        <f>IFERROR(IF(O4="","",VLOOKUP(O4,projectList[],5,0)),"")</f>
        <v/>
      </c>
      <c r="AB4" s="123" t="str">
        <f t="shared" si="0"/>
        <v/>
      </c>
    </row>
    <row r="5" spans="1:28" ht="18" customHeight="1" x14ac:dyDescent="0.2">
      <c r="B5" s="17" t="str">
        <f>IF('Driver List'!C5&lt;&gt;"",'Driver List'!C5,"")</f>
        <v>COA</v>
      </c>
      <c r="C5" s="10">
        <f>IF('Driver List'!D5&lt;&gt;"",'Driver List'!D5,"")</f>
        <v>6410</v>
      </c>
      <c r="D5" s="17" t="str">
        <f>IF('Driver List'!E5&lt;&gt;"",'Driver List'!E5,"")</f>
        <v>Luis Rivera</v>
      </c>
      <c r="E5" s="14">
        <f>IF('Driver List'!F5&lt;&gt;"",'Driver List'!F5,"")</f>
        <v>3215255442</v>
      </c>
      <c r="F5" s="5"/>
      <c r="G5" s="5"/>
      <c r="H5" s="5"/>
      <c r="I5" s="5"/>
      <c r="J5" s="5"/>
      <c r="K5" s="5"/>
      <c r="L5" s="5"/>
      <c r="M5" s="5"/>
      <c r="N5" s="5"/>
      <c r="O5" s="5"/>
      <c r="P5" s="42">
        <f t="shared" si="1"/>
        <v>0</v>
      </c>
      <c r="Q5" s="35"/>
      <c r="R5" s="41" t="str">
        <f>IFERROR(IF(F5="","",VLOOKUP(F5,projectList[],5,0)),"")</f>
        <v/>
      </c>
      <c r="S5" s="41" t="str">
        <f>IFERROR(IF(G5="","",VLOOKUP(G5,projectList[],5,0)),"")</f>
        <v/>
      </c>
      <c r="T5" s="41" t="str">
        <f>IFERROR(IF(H5="","",VLOOKUP(H5,projectList[],5,0)),"")</f>
        <v/>
      </c>
      <c r="U5" s="41" t="str">
        <f>IFERROR(IF(I5="","",VLOOKUP(I5,projectList[],5,0)),"")</f>
        <v/>
      </c>
      <c r="V5" s="41" t="str">
        <f>IFERROR(IF(J5="","",VLOOKUP(J5,projectList[],5,0)),"")</f>
        <v/>
      </c>
      <c r="W5" s="41" t="str">
        <f>IFERROR(IF(K5="","",VLOOKUP(K5,projectList[],5,0)),"")</f>
        <v/>
      </c>
      <c r="X5" s="41" t="str">
        <f>IFERROR(IF(L5="","",VLOOKUP(L5,projectList[],5,0)),"")</f>
        <v/>
      </c>
      <c r="Y5" s="41" t="str">
        <f>IFERROR(IF(M5="","",VLOOKUP(M5,projectList[],5,0)),"")</f>
        <v/>
      </c>
      <c r="Z5" s="41" t="str">
        <f>IFERROR(IF(N5="","",VLOOKUP(N5,projectList[],5,0)),"")</f>
        <v/>
      </c>
      <c r="AA5" s="41" t="str">
        <f>IFERROR(IF(O5="","",VLOOKUP(O5,projectList[],5,0)),"")</f>
        <v/>
      </c>
      <c r="AB5" s="123" t="str">
        <f t="shared" si="0"/>
        <v/>
      </c>
    </row>
    <row r="6" spans="1:28" ht="18" customHeight="1" x14ac:dyDescent="0.2">
      <c r="B6" s="17" t="str">
        <f>IF('Driver List'!C6&lt;&gt;"",'Driver List'!C6,"")</f>
        <v>COA</v>
      </c>
      <c r="C6" s="10">
        <f>IF('Driver List'!D6&lt;&gt;"",'Driver List'!D6,"")</f>
        <v>6427</v>
      </c>
      <c r="D6" s="17" t="str">
        <f>IF('Driver List'!E6&lt;&gt;"",'Driver List'!E6,"")</f>
        <v>Waldemar Jurado Lopez</v>
      </c>
      <c r="E6" s="14">
        <f>IF('Driver List'!F6&lt;&gt;"",'Driver List'!F6,"")</f>
        <v>7873791561</v>
      </c>
      <c r="F6" s="5"/>
      <c r="G6" s="5"/>
      <c r="H6" s="5"/>
      <c r="I6" s="5"/>
      <c r="J6" s="5"/>
      <c r="K6" s="5"/>
      <c r="L6" s="5"/>
      <c r="M6" s="5"/>
      <c r="N6" s="5"/>
      <c r="O6" s="5"/>
      <c r="P6" s="42">
        <f t="shared" si="1"/>
        <v>0</v>
      </c>
      <c r="Q6" s="35"/>
      <c r="R6" s="41" t="str">
        <f>IFERROR(IF(F6="","",VLOOKUP(F6,projectList[],5,0)),"")</f>
        <v/>
      </c>
      <c r="S6" s="41" t="str">
        <f>IFERROR(IF(G6="","",VLOOKUP(G6,projectList[],5,0)),"")</f>
        <v/>
      </c>
      <c r="T6" s="41" t="str">
        <f>IFERROR(IF(H6="","",VLOOKUP(H6,projectList[],5,0)),"")</f>
        <v/>
      </c>
      <c r="U6" s="41" t="str">
        <f>IFERROR(IF(I6="","",VLOOKUP(I6,projectList[],5,0)),"")</f>
        <v/>
      </c>
      <c r="V6" s="41" t="str">
        <f>IFERROR(IF(J6="","",VLOOKUP(J6,projectList[],5,0)),"")</f>
        <v/>
      </c>
      <c r="W6" s="41" t="str">
        <f>IFERROR(IF(K6="","",VLOOKUP(K6,projectList[],5,0)),"")</f>
        <v/>
      </c>
      <c r="X6" s="41" t="str">
        <f>IFERROR(IF(L6="","",VLOOKUP(L6,projectList[],5,0)),"")</f>
        <v/>
      </c>
      <c r="Y6" s="41" t="str">
        <f>IFERROR(IF(M6="","",VLOOKUP(M6,projectList[],5,0)),"")</f>
        <v/>
      </c>
      <c r="Z6" s="41" t="str">
        <f>IFERROR(IF(N6="","",VLOOKUP(N6,projectList[],5,0)),"")</f>
        <v/>
      </c>
      <c r="AA6" s="41" t="str">
        <f>IFERROR(IF(O6="","",VLOOKUP(O6,projectList[],5,0)),"")</f>
        <v/>
      </c>
      <c r="AB6" s="123" t="str">
        <f t="shared" si="0"/>
        <v/>
      </c>
    </row>
    <row r="7" spans="1:28" ht="18" customHeight="1" x14ac:dyDescent="0.2">
      <c r="B7" s="17" t="str">
        <f>IF('Driver List'!C7&lt;&gt;"",'Driver List'!C7,"")</f>
        <v>COA</v>
      </c>
      <c r="C7" s="10">
        <f>IF('Driver List'!D7&lt;&gt;"",'Driver List'!D7,"")</f>
        <v>6466</v>
      </c>
      <c r="D7" s="17" t="str">
        <f>IF('Driver List'!E7&lt;&gt;"",'Driver List'!E7,"")</f>
        <v>Ferbi Feliz</v>
      </c>
      <c r="E7" s="14">
        <f>IF('Driver List'!F7&lt;&gt;"",'Driver List'!F7,"")</f>
        <v>4079254421</v>
      </c>
      <c r="F7" s="5"/>
      <c r="G7" s="5"/>
      <c r="H7" s="5"/>
      <c r="I7" s="5"/>
      <c r="J7" s="5"/>
      <c r="K7" s="5"/>
      <c r="L7" s="5"/>
      <c r="M7" s="5"/>
      <c r="N7" s="5"/>
      <c r="O7" s="5"/>
      <c r="P7" s="42">
        <f t="shared" si="1"/>
        <v>0</v>
      </c>
      <c r="Q7" s="35"/>
      <c r="R7" s="41" t="str">
        <f>IFERROR(IF(F7="","",VLOOKUP(F7,projectList[],5,0)),"")</f>
        <v/>
      </c>
      <c r="S7" s="41" t="str">
        <f>IFERROR(IF(G7="","",VLOOKUP(G7,projectList[],5,0)),"")</f>
        <v/>
      </c>
      <c r="T7" s="41" t="str">
        <f>IFERROR(IF(H7="","",VLOOKUP(H7,projectList[],5,0)),"")</f>
        <v/>
      </c>
      <c r="U7" s="41" t="str">
        <f>IFERROR(IF(I7="","",VLOOKUP(I7,projectList[],5,0)),"")</f>
        <v/>
      </c>
      <c r="V7" s="41" t="str">
        <f>IFERROR(IF(J7="","",VLOOKUP(J7,projectList[],5,0)),"")</f>
        <v/>
      </c>
      <c r="W7" s="41" t="str">
        <f>IFERROR(IF(K7="","",VLOOKUP(K7,projectList[],5,0)),"")</f>
        <v/>
      </c>
      <c r="X7" s="41" t="str">
        <f>IFERROR(IF(L7="","",VLOOKUP(L7,projectList[],5,0)),"")</f>
        <v/>
      </c>
      <c r="Y7" s="41" t="str">
        <f>IFERROR(IF(M7="","",VLOOKUP(M7,projectList[],5,0)),"")</f>
        <v/>
      </c>
      <c r="Z7" s="41" t="str">
        <f>IFERROR(IF(N7="","",VLOOKUP(N7,projectList[],5,0)),"")</f>
        <v/>
      </c>
      <c r="AA7" s="41" t="str">
        <f>IFERROR(IF(O7="","",VLOOKUP(O7,projectList[],5,0)),"")</f>
        <v/>
      </c>
      <c r="AB7" s="123" t="str">
        <f t="shared" si="0"/>
        <v/>
      </c>
    </row>
    <row r="8" spans="1:28" ht="18" customHeight="1" x14ac:dyDescent="0.2">
      <c r="B8" s="17" t="str">
        <f>IF('Driver List'!C8&lt;&gt;"",'Driver List'!C8,"")</f>
        <v/>
      </c>
      <c r="C8" s="10" t="str">
        <f>IF('Driver List'!D8&lt;&gt;"",'Driver List'!D8,"")</f>
        <v/>
      </c>
      <c r="D8" s="17" t="str">
        <f>IF('Driver List'!E8&lt;&gt;"",'Driver List'!E8,"")</f>
        <v>OPEN</v>
      </c>
      <c r="E8" s="14" t="str">
        <f>IF('Driver List'!F8&lt;&gt;"",'Driver List'!F8,"")</f>
        <v/>
      </c>
      <c r="F8" s="5"/>
      <c r="G8" s="5"/>
      <c r="H8" s="5"/>
      <c r="I8" s="5"/>
      <c r="J8" s="5"/>
      <c r="K8" s="5"/>
      <c r="L8" s="5"/>
      <c r="M8" s="5"/>
      <c r="N8" s="5"/>
      <c r="O8" s="5"/>
      <c r="P8" s="42" t="str">
        <f t="shared" si="1"/>
        <v/>
      </c>
      <c r="Q8" s="35"/>
      <c r="R8" s="41" t="str">
        <f>IFERROR(IF(F8="","",VLOOKUP(F8,projectList[],5,0)),"")</f>
        <v/>
      </c>
      <c r="S8" s="41" t="str">
        <f>IFERROR(IF(G8="","",VLOOKUP(G8,projectList[],5,0)),"")</f>
        <v/>
      </c>
      <c r="T8" s="41" t="str">
        <f>IFERROR(IF(H8="","",VLOOKUP(H8,projectList[],5,0)),"")</f>
        <v/>
      </c>
      <c r="U8" s="41" t="str">
        <f>IFERROR(IF(I8="","",VLOOKUP(I8,projectList[],5,0)),"")</f>
        <v/>
      </c>
      <c r="V8" s="41" t="str">
        <f>IFERROR(IF(J8="","",VLOOKUP(J8,projectList[],5,0)),"")</f>
        <v/>
      </c>
      <c r="W8" s="41" t="str">
        <f>IFERROR(IF(K8="","",VLOOKUP(K8,projectList[],5,0)),"")</f>
        <v/>
      </c>
      <c r="X8" s="41" t="str">
        <f>IFERROR(IF(L8="","",VLOOKUP(L8,projectList[],5,0)),"")</f>
        <v/>
      </c>
      <c r="Y8" s="41" t="str">
        <f>IFERROR(IF(M8="","",VLOOKUP(M8,projectList[],5,0)),"")</f>
        <v/>
      </c>
      <c r="Z8" s="41" t="str">
        <f>IFERROR(IF(N8="","",VLOOKUP(N8,projectList[],5,0)),"")</f>
        <v/>
      </c>
      <c r="AA8" s="41" t="str">
        <f>IFERROR(IF(O8="","",VLOOKUP(O8,projectList[],5,0)),"")</f>
        <v/>
      </c>
      <c r="AB8" s="123" t="str">
        <f t="shared" si="0"/>
        <v/>
      </c>
    </row>
    <row r="9" spans="1:28" ht="18" customHeight="1" x14ac:dyDescent="0.2">
      <c r="B9" s="17" t="str">
        <f>IF('Driver List'!C9&lt;&gt;"",'Driver List'!C9,"")</f>
        <v/>
      </c>
      <c r="C9" s="10" t="str">
        <f>IF('Driver List'!D9&lt;&gt;"",'Driver List'!D9,"")</f>
        <v/>
      </c>
      <c r="D9" s="17" t="str">
        <f>IF('Driver List'!E9&lt;&gt;"",'Driver List'!E9,"")</f>
        <v/>
      </c>
      <c r="E9" s="14" t="str">
        <f>IF('Driver List'!F9&lt;&gt;"",'Driver List'!F9,"")</f>
        <v/>
      </c>
      <c r="F9" s="5"/>
      <c r="G9" s="5"/>
      <c r="H9" s="5"/>
      <c r="I9" s="5"/>
      <c r="J9" s="5"/>
      <c r="K9" s="5"/>
      <c r="L9" s="5"/>
      <c r="M9" s="5"/>
      <c r="N9" s="5"/>
      <c r="O9" s="5"/>
      <c r="P9" s="42" t="str">
        <f t="shared" si="1"/>
        <v/>
      </c>
      <c r="Q9" s="35"/>
      <c r="R9" s="41" t="str">
        <f>IFERROR(IF(F9="","",VLOOKUP(F9,projectList[],5,0)),"")</f>
        <v/>
      </c>
      <c r="S9" s="41" t="str">
        <f>IFERROR(IF(G9="","",VLOOKUP(G9,projectList[],5,0)),"")</f>
        <v/>
      </c>
      <c r="T9" s="41" t="str">
        <f>IFERROR(IF(H9="","",VLOOKUP(H9,projectList[],5,0)),"")</f>
        <v/>
      </c>
      <c r="U9" s="41" t="str">
        <f>IFERROR(IF(I9="","",VLOOKUP(I9,projectList[],5,0)),"")</f>
        <v/>
      </c>
      <c r="V9" s="41" t="str">
        <f>IFERROR(IF(J9="","",VLOOKUP(J9,projectList[],5,0)),"")</f>
        <v/>
      </c>
      <c r="W9" s="41" t="str">
        <f>IFERROR(IF(K9="","",VLOOKUP(K9,projectList[],5,0)),"")</f>
        <v/>
      </c>
      <c r="X9" s="41" t="str">
        <f>IFERROR(IF(L9="","",VLOOKUP(L9,projectList[],5,0)),"")</f>
        <v/>
      </c>
      <c r="Y9" s="41" t="str">
        <f>IFERROR(IF(M9="","",VLOOKUP(M9,projectList[],5,0)),"")</f>
        <v/>
      </c>
      <c r="Z9" s="41" t="str">
        <f>IFERROR(IF(N9="","",VLOOKUP(N9,projectList[],5,0)),"")</f>
        <v/>
      </c>
      <c r="AA9" s="41" t="str">
        <f>IFERROR(IF(O9="","",VLOOKUP(O9,projectList[],5,0)),"")</f>
        <v/>
      </c>
      <c r="AB9" s="123" t="str">
        <f t="shared" si="0"/>
        <v/>
      </c>
    </row>
    <row r="10" spans="1:28" ht="30" customHeight="1" x14ac:dyDescent="0.2">
      <c r="B10" s="28" t="str">
        <f>IF('Driver List'!C10&lt;&gt;"",'Driver List'!C10,"")</f>
        <v/>
      </c>
      <c r="C10" s="28" t="str">
        <f>IF('Driver List'!D10&lt;&gt;"",'Driver List'!D10,"")</f>
        <v/>
      </c>
      <c r="D10" s="28" t="str">
        <f>IF('Driver List'!E10&lt;&gt;"",'Driver List'!E10,"")</f>
        <v>APOPKA / LONGWOOD / E. ORLANDO REGION</v>
      </c>
      <c r="E10" s="47" t="str">
        <f>IF('Driver List'!F10&lt;&gt;"",'Driver List'!F10,"")</f>
        <v/>
      </c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2" t="str">
        <f t="shared" si="1"/>
        <v/>
      </c>
      <c r="Q10" s="28"/>
      <c r="R10" s="51" t="str">
        <f>IFERROR(IF(F10="","",VLOOKUP(F10,projectList[],5,0)),"")</f>
        <v/>
      </c>
      <c r="S10" s="51" t="str">
        <f>IFERROR(IF(G10="","",VLOOKUP(G10,projectList[],5,0)),"")</f>
        <v/>
      </c>
      <c r="T10" s="51" t="str">
        <f>IFERROR(IF(H10="","",VLOOKUP(H10,projectList[],5,0)),"")</f>
        <v/>
      </c>
      <c r="U10" s="51" t="str">
        <f>IFERROR(IF(I10="","",VLOOKUP(I10,projectList[],5,0)),"")</f>
        <v/>
      </c>
      <c r="V10" s="51" t="str">
        <f>IFERROR(IF(J10="","",VLOOKUP(J10,projectList[],5,0)),"")</f>
        <v/>
      </c>
      <c r="W10" s="51" t="str">
        <f>IFERROR(IF(K10="","",VLOOKUP(K10,projectList[],5,0)),"")</f>
        <v/>
      </c>
      <c r="X10" s="51" t="str">
        <f>IFERROR(IF(L10="","",VLOOKUP(L10,projectList[],5,0)),"")</f>
        <v/>
      </c>
      <c r="Y10" s="51" t="str">
        <f>IFERROR(IF(M10="","",VLOOKUP(M10,projectList[],5,0)),"")</f>
        <v/>
      </c>
      <c r="Z10" s="51" t="str">
        <f>IFERROR(IF(N10="","",VLOOKUP(N10,projectList[],5,0)),"")</f>
        <v/>
      </c>
      <c r="AA10" s="51" t="str">
        <f>IFERROR(IF(O10="","",VLOOKUP(O10,projectList[],5,0)),"")</f>
        <v/>
      </c>
      <c r="AB10" s="122" t="str">
        <f t="shared" si="0"/>
        <v/>
      </c>
    </row>
    <row r="11" spans="1:28" ht="18" customHeight="1" x14ac:dyDescent="0.2">
      <c r="B11" s="17" t="str">
        <f>IF('Driver List'!C11&lt;&gt;"",'Driver List'!C11,"")</f>
        <v>LW</v>
      </c>
      <c r="C11" s="10">
        <f>IF('Driver List'!D11&lt;&gt;"",'Driver List'!D11,"")</f>
        <v>6308</v>
      </c>
      <c r="D11" s="17" t="str">
        <f>IF('Driver List'!E11&lt;&gt;"",'Driver List'!E11,"")</f>
        <v>Jose Diaz</v>
      </c>
      <c r="E11" s="14">
        <f>IF('Driver List'!F11&lt;&gt;"",'Driver List'!F11,"")</f>
        <v>3215279760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42">
        <f t="shared" si="1"/>
        <v>0</v>
      </c>
      <c r="Q11" s="35"/>
      <c r="R11" s="41" t="str">
        <f>IFERROR(IF(F11="","",VLOOKUP(F11,projectList[],5,0)),"")</f>
        <v/>
      </c>
      <c r="S11" s="41" t="str">
        <f>IFERROR(IF(G11="","",VLOOKUP(G11,projectList[],5,0)),"")</f>
        <v/>
      </c>
      <c r="T11" s="41" t="str">
        <f>IFERROR(IF(H11="","",VLOOKUP(H11,projectList[],5,0)),"")</f>
        <v/>
      </c>
      <c r="U11" s="41" t="str">
        <f>IFERROR(IF(I11="","",VLOOKUP(I11,projectList[],5,0)),"")</f>
        <v/>
      </c>
      <c r="V11" s="41" t="str">
        <f>IFERROR(IF(J11="","",VLOOKUP(J11,projectList[],5,0)),"")</f>
        <v/>
      </c>
      <c r="W11" s="41" t="str">
        <f>IFERROR(IF(K11="","",VLOOKUP(K11,projectList[],5,0)),"")</f>
        <v/>
      </c>
      <c r="X11" s="41" t="str">
        <f>IFERROR(IF(L11="","",VLOOKUP(L11,projectList[],5,0)),"")</f>
        <v/>
      </c>
      <c r="Y11" s="41" t="str">
        <f>IFERROR(IF(M11="","",VLOOKUP(M11,projectList[],5,0)),"")</f>
        <v/>
      </c>
      <c r="Z11" s="41" t="str">
        <f>IFERROR(IF(N11="","",VLOOKUP(N11,projectList[],5,0)),"")</f>
        <v/>
      </c>
      <c r="AA11" s="41" t="str">
        <f>IFERROR(IF(O11="","",VLOOKUP(O11,projectList[],5,0)),"")</f>
        <v/>
      </c>
      <c r="AB11" s="123" t="str">
        <f t="shared" si="0"/>
        <v/>
      </c>
    </row>
    <row r="12" spans="1:28" ht="18" customHeight="1" x14ac:dyDescent="0.2">
      <c r="B12" s="17" t="str">
        <f>IF('Driver List'!C12&lt;&gt;"",'Driver List'!C12,"")</f>
        <v>LW</v>
      </c>
      <c r="C12" s="10">
        <f>IF('Driver List'!D12&lt;&gt;"",'Driver List'!D12,"")</f>
        <v>6007</v>
      </c>
      <c r="D12" s="17" t="str">
        <f>IF('Driver List'!E12&lt;&gt;"",'Driver List'!E12,"")</f>
        <v>Carlos Rincon</v>
      </c>
      <c r="E12" s="14">
        <f>IF('Driver List'!F12&lt;&gt;"",'Driver List'!F12,"")</f>
        <v>3214604866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42">
        <f t="shared" si="1"/>
        <v>0</v>
      </c>
      <c r="Q12" s="35"/>
      <c r="R12" s="41" t="str">
        <f>IFERROR(IF(F12="","",VLOOKUP(F12,projectList[],5,0)),"")</f>
        <v/>
      </c>
      <c r="S12" s="41" t="str">
        <f>IFERROR(IF(G12="","",VLOOKUP(G12,projectList[],5,0)),"")</f>
        <v/>
      </c>
      <c r="T12" s="41" t="str">
        <f>IFERROR(IF(H12="","",VLOOKUP(H12,projectList[],5,0)),"")</f>
        <v/>
      </c>
      <c r="U12" s="41" t="str">
        <f>IFERROR(IF(I12="","",VLOOKUP(I12,projectList[],5,0)),"")</f>
        <v/>
      </c>
      <c r="V12" s="41" t="str">
        <f>IFERROR(IF(J12="","",VLOOKUP(J12,projectList[],5,0)),"")</f>
        <v/>
      </c>
      <c r="W12" s="41" t="str">
        <f>IFERROR(IF(K12="","",VLOOKUP(K12,projectList[],5,0)),"")</f>
        <v/>
      </c>
      <c r="X12" s="41" t="str">
        <f>IFERROR(IF(L12="","",VLOOKUP(L12,projectList[],5,0)),"")</f>
        <v/>
      </c>
      <c r="Y12" s="41" t="str">
        <f>IFERROR(IF(M12="","",VLOOKUP(M12,projectList[],5,0)),"")</f>
        <v/>
      </c>
      <c r="Z12" s="41" t="str">
        <f>IFERROR(IF(N12="","",VLOOKUP(N12,projectList[],5,0)),"")</f>
        <v/>
      </c>
      <c r="AA12" s="41" t="str">
        <f>IFERROR(IF(O12="","",VLOOKUP(O12,projectList[],5,0)),"")</f>
        <v/>
      </c>
      <c r="AB12" s="123" t="str">
        <f t="shared" si="0"/>
        <v/>
      </c>
    </row>
    <row r="13" spans="1:28" ht="18" customHeight="1" x14ac:dyDescent="0.2">
      <c r="B13" s="17" t="str">
        <f>IF('Driver List'!C13&lt;&gt;"",'Driver List'!C13,"")</f>
        <v>E.ORL</v>
      </c>
      <c r="C13" s="10">
        <f>IF('Driver List'!D13&lt;&gt;"",'Driver List'!D13,"")</f>
        <v>6157</v>
      </c>
      <c r="D13" s="17" t="str">
        <f>IF('Driver List'!E13&lt;&gt;"",'Driver List'!E13,"")</f>
        <v>Radames Torres - Junior</v>
      </c>
      <c r="E13" s="14">
        <f>IF('Driver List'!F13&lt;&gt;"",'Driver List'!F13,"")</f>
        <v>3212510727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42">
        <f t="shared" si="1"/>
        <v>0</v>
      </c>
      <c r="Q13" s="35"/>
      <c r="R13" s="41" t="str">
        <f>IFERROR(IF(F13="","",VLOOKUP(F13,projectList[],5,0)),"")</f>
        <v/>
      </c>
      <c r="S13" s="41" t="str">
        <f>IFERROR(IF(G13="","",VLOOKUP(G13,projectList[],5,0)),"")</f>
        <v/>
      </c>
      <c r="T13" s="41" t="str">
        <f>IFERROR(IF(H13="","",VLOOKUP(H13,projectList[],5,0)),"")</f>
        <v/>
      </c>
      <c r="U13" s="41" t="str">
        <f>IFERROR(IF(I13="","",VLOOKUP(I13,projectList[],5,0)),"")</f>
        <v/>
      </c>
      <c r="V13" s="41" t="str">
        <f>IFERROR(IF(J13="","",VLOOKUP(J13,projectList[],5,0)),"")</f>
        <v/>
      </c>
      <c r="W13" s="41" t="str">
        <f>IFERROR(IF(K13="","",VLOOKUP(K13,projectList[],5,0)),"")</f>
        <v/>
      </c>
      <c r="X13" s="41" t="str">
        <f>IFERROR(IF(L13="","",VLOOKUP(L13,projectList[],5,0)),"")</f>
        <v/>
      </c>
      <c r="Y13" s="41" t="str">
        <f>IFERROR(IF(M13="","",VLOOKUP(M13,projectList[],5,0)),"")</f>
        <v/>
      </c>
      <c r="Z13" s="41" t="str">
        <f>IFERROR(IF(N13="","",VLOOKUP(N13,projectList[],5,0)),"")</f>
        <v/>
      </c>
      <c r="AA13" s="41" t="str">
        <f>IFERROR(IF(O13="","",VLOOKUP(O13,projectList[],5,0)),"")</f>
        <v/>
      </c>
      <c r="AB13" s="123" t="str">
        <f t="shared" si="0"/>
        <v/>
      </c>
    </row>
    <row r="14" spans="1:28" ht="18" customHeight="1" x14ac:dyDescent="0.2">
      <c r="B14" s="17" t="str">
        <f>IF('Driver List'!C14&lt;&gt;"",'Driver List'!C14,"")</f>
        <v/>
      </c>
      <c r="C14" s="10" t="str">
        <f>IF('Driver List'!D14&lt;&gt;"",'Driver List'!D14,"")</f>
        <v/>
      </c>
      <c r="D14" s="17" t="str">
        <f>IF('Driver List'!E14&lt;&gt;"",'Driver List'!E14,"")</f>
        <v>OPEN</v>
      </c>
      <c r="E14" s="14" t="str">
        <f>IF('Driver List'!F14&lt;&gt;"",'Driver List'!F14,"")</f>
        <v/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42" t="str">
        <f t="shared" si="1"/>
        <v/>
      </c>
      <c r="Q14" s="35"/>
      <c r="R14" s="41" t="str">
        <f>IFERROR(IF(F14="","",VLOOKUP(F14,projectList[],5,0)),"")</f>
        <v/>
      </c>
      <c r="S14" s="41" t="str">
        <f>IFERROR(IF(G14="","",VLOOKUP(G14,projectList[],5,0)),"")</f>
        <v/>
      </c>
      <c r="T14" s="41" t="str">
        <f>IFERROR(IF(H14="","",VLOOKUP(H14,projectList[],5,0)),"")</f>
        <v/>
      </c>
      <c r="U14" s="41" t="str">
        <f>IFERROR(IF(I14="","",VLOOKUP(I14,projectList[],5,0)),"")</f>
        <v/>
      </c>
      <c r="V14" s="41" t="str">
        <f>IFERROR(IF(J14="","",VLOOKUP(J14,projectList[],5,0)),"")</f>
        <v/>
      </c>
      <c r="W14" s="41" t="str">
        <f>IFERROR(IF(K14="","",VLOOKUP(K14,projectList[],5,0)),"")</f>
        <v/>
      </c>
      <c r="X14" s="41" t="str">
        <f>IFERROR(IF(L14="","",VLOOKUP(L14,projectList[],5,0)),"")</f>
        <v/>
      </c>
      <c r="Y14" s="41" t="str">
        <f>IFERROR(IF(M14="","",VLOOKUP(M14,projectList[],5,0)),"")</f>
        <v/>
      </c>
      <c r="Z14" s="41" t="str">
        <f>IFERROR(IF(N14="","",VLOOKUP(N14,projectList[],5,0)),"")</f>
        <v/>
      </c>
      <c r="AA14" s="41" t="str">
        <f>IFERROR(IF(O14="","",VLOOKUP(O14,projectList[],5,0)),"")</f>
        <v/>
      </c>
      <c r="AB14" s="123" t="str">
        <f t="shared" si="0"/>
        <v/>
      </c>
    </row>
    <row r="15" spans="1:28" ht="18" customHeight="1" x14ac:dyDescent="0.2">
      <c r="B15" s="17" t="str">
        <f>IF('Driver List'!C15&lt;&gt;"",'Driver List'!C15,"")</f>
        <v/>
      </c>
      <c r="C15" s="10" t="str">
        <f>IF('Driver List'!D15&lt;&gt;"",'Driver List'!D15,"")</f>
        <v/>
      </c>
      <c r="D15" s="17" t="str">
        <f>IF('Driver List'!E15&lt;&gt;"",'Driver List'!E15,"")</f>
        <v>OPEN</v>
      </c>
      <c r="E15" s="14" t="str">
        <f>IF('Driver List'!F15&lt;&gt;"",'Driver List'!F15,"")</f>
        <v/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42" t="str">
        <f t="shared" si="1"/>
        <v/>
      </c>
      <c r="Q15" s="35"/>
      <c r="R15" s="41" t="str">
        <f>IFERROR(IF(F15="","",VLOOKUP(F15,projectList[],5,0)),"")</f>
        <v/>
      </c>
      <c r="S15" s="41" t="str">
        <f>IFERROR(IF(G15="","",VLOOKUP(G15,projectList[],5,0)),"")</f>
        <v/>
      </c>
      <c r="T15" s="41" t="str">
        <f>IFERROR(IF(H15="","",VLOOKUP(H15,projectList[],5,0)),"")</f>
        <v/>
      </c>
      <c r="U15" s="41" t="str">
        <f>IFERROR(IF(I15="","",VLOOKUP(I15,projectList[],5,0)),"")</f>
        <v/>
      </c>
      <c r="V15" s="41" t="str">
        <f>IFERROR(IF(J15="","",VLOOKUP(J15,projectList[],5,0)),"")</f>
        <v/>
      </c>
      <c r="W15" s="41" t="str">
        <f>IFERROR(IF(K15="","",VLOOKUP(K15,projectList[],5,0)),"")</f>
        <v/>
      </c>
      <c r="X15" s="41" t="str">
        <f>IFERROR(IF(L15="","",VLOOKUP(L15,projectList[],5,0)),"")</f>
        <v/>
      </c>
      <c r="Y15" s="41" t="str">
        <f>IFERROR(IF(M15="","",VLOOKUP(M15,projectList[],5,0)),"")</f>
        <v/>
      </c>
      <c r="Z15" s="41" t="str">
        <f>IFERROR(IF(N15="","",VLOOKUP(N15,projectList[],5,0)),"")</f>
        <v/>
      </c>
      <c r="AA15" s="41" t="str">
        <f>IFERROR(IF(O15="","",VLOOKUP(O15,projectList[],5,0)),"")</f>
        <v/>
      </c>
      <c r="AB15" s="123" t="str">
        <f t="shared" si="0"/>
        <v/>
      </c>
    </row>
    <row r="16" spans="1:28" ht="18" customHeight="1" x14ac:dyDescent="0.2">
      <c r="B16" s="17" t="str">
        <f>IF('Driver List'!C16&lt;&gt;"",'Driver List'!C16,"")</f>
        <v/>
      </c>
      <c r="C16" s="10" t="str">
        <f>IF('Driver List'!D16&lt;&gt;"",'Driver List'!D16,"")</f>
        <v/>
      </c>
      <c r="D16" s="17" t="str">
        <f>IF('Driver List'!E16&lt;&gt;"",'Driver List'!E16,"")</f>
        <v/>
      </c>
      <c r="E16" s="14" t="str">
        <f>IF('Driver List'!F16&lt;&gt;"",'Driver List'!F16,"")</f>
        <v/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42" t="str">
        <f t="shared" si="1"/>
        <v/>
      </c>
      <c r="Q16" s="35"/>
      <c r="R16" s="41" t="str">
        <f>IFERROR(IF(F16="","",VLOOKUP(F16,projectList[],5,0)),"")</f>
        <v/>
      </c>
      <c r="S16" s="41" t="str">
        <f>IFERROR(IF(G16="","",VLOOKUP(G16,projectList[],5,0)),"")</f>
        <v/>
      </c>
      <c r="T16" s="41" t="str">
        <f>IFERROR(IF(H16="","",VLOOKUP(H16,projectList[],5,0)),"")</f>
        <v/>
      </c>
      <c r="U16" s="41" t="str">
        <f>IFERROR(IF(I16="","",VLOOKUP(I16,projectList[],5,0)),"")</f>
        <v/>
      </c>
      <c r="V16" s="41" t="str">
        <f>IFERROR(IF(J16="","",VLOOKUP(J16,projectList[],5,0)),"")</f>
        <v/>
      </c>
      <c r="W16" s="41" t="str">
        <f>IFERROR(IF(K16="","",VLOOKUP(K16,projectList[],5,0)),"")</f>
        <v/>
      </c>
      <c r="X16" s="41" t="str">
        <f>IFERROR(IF(L16="","",VLOOKUP(L16,projectList[],5,0)),"")</f>
        <v/>
      </c>
      <c r="Y16" s="41" t="str">
        <f>IFERROR(IF(M16="","",VLOOKUP(M16,projectList[],5,0)),"")</f>
        <v/>
      </c>
      <c r="Z16" s="41" t="str">
        <f>IFERROR(IF(N16="","",VLOOKUP(N16,projectList[],5,0)),"")</f>
        <v/>
      </c>
      <c r="AA16" s="41" t="str">
        <f>IFERROR(IF(O16="","",VLOOKUP(O16,projectList[],5,0)),"")</f>
        <v/>
      </c>
      <c r="AB16" s="123" t="str">
        <f t="shared" si="0"/>
        <v/>
      </c>
    </row>
    <row r="17" spans="2:28" ht="30" customHeight="1" x14ac:dyDescent="0.2">
      <c r="B17" s="28" t="str">
        <f>IF('Driver List'!C17&lt;&gt;"",'Driver List'!C17,"")</f>
        <v/>
      </c>
      <c r="C17" s="28" t="str">
        <f>IF('Driver List'!D17&lt;&gt;"",'Driver List'!D17,"")</f>
        <v/>
      </c>
      <c r="D17" s="28" t="str">
        <f>IF('Driver List'!E17&lt;&gt;"",'Driver List'!E17,"")</f>
        <v>CLERMONT / WINTERGARDEN REGION</v>
      </c>
      <c r="E17" s="47" t="str">
        <f>IF('Driver List'!F17&lt;&gt;"",'Driver List'!F17,"")</f>
        <v/>
      </c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2" t="str">
        <f t="shared" si="1"/>
        <v/>
      </c>
      <c r="Q17" s="28"/>
      <c r="R17" s="51" t="str">
        <f>IFERROR(IF(F17="","",VLOOKUP(F17,projectList[],5,0)),"")</f>
        <v/>
      </c>
      <c r="S17" s="51" t="str">
        <f>IFERROR(IF(G17="","",VLOOKUP(G17,projectList[],5,0)),"")</f>
        <v/>
      </c>
      <c r="T17" s="51" t="str">
        <f>IFERROR(IF(H17="","",VLOOKUP(H17,projectList[],5,0)),"")</f>
        <v/>
      </c>
      <c r="U17" s="51" t="str">
        <f>IFERROR(IF(I17="","",VLOOKUP(I17,projectList[],5,0)),"")</f>
        <v/>
      </c>
      <c r="V17" s="51" t="str">
        <f>IFERROR(IF(J17="","",VLOOKUP(J17,projectList[],5,0)),"")</f>
        <v/>
      </c>
      <c r="W17" s="51" t="str">
        <f>IFERROR(IF(K17="","",VLOOKUP(K17,projectList[],5,0)),"")</f>
        <v/>
      </c>
      <c r="X17" s="51" t="str">
        <f>IFERROR(IF(L17="","",VLOOKUP(L17,projectList[],5,0)),"")</f>
        <v/>
      </c>
      <c r="Y17" s="51" t="str">
        <f>IFERROR(IF(M17="","",VLOOKUP(M17,projectList[],5,0)),"")</f>
        <v/>
      </c>
      <c r="Z17" s="51" t="str">
        <f>IFERROR(IF(N17="","",VLOOKUP(N17,projectList[],5,0)),"")</f>
        <v/>
      </c>
      <c r="AA17" s="51" t="str">
        <f>IFERROR(IF(O17="","",VLOOKUP(O17,projectList[],5,0)),"")</f>
        <v/>
      </c>
      <c r="AB17" s="122" t="str">
        <f t="shared" si="0"/>
        <v/>
      </c>
    </row>
    <row r="18" spans="2:28" ht="18" customHeight="1" x14ac:dyDescent="0.2">
      <c r="B18" s="17" t="str">
        <f>IF('Driver List'!C18&lt;&gt;"",'Driver List'!C18,"")</f>
        <v>WG</v>
      </c>
      <c r="C18" s="10">
        <f>IF('Driver List'!D18&lt;&gt;"",'Driver List'!D18,"")</f>
        <v>6225</v>
      </c>
      <c r="D18" s="17" t="str">
        <f>IF('Driver List'!E18&lt;&gt;"",'Driver List'!E18,"")</f>
        <v>Carlos Portalatin</v>
      </c>
      <c r="E18" s="14">
        <f>IF('Driver List'!F18&lt;&gt;"",'Driver List'!F18,"")</f>
        <v>4074683003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42">
        <f t="shared" si="1"/>
        <v>0</v>
      </c>
      <c r="Q18" s="35"/>
      <c r="R18" s="41" t="str">
        <f>IFERROR(IF(F18="","",VLOOKUP(F18,projectList[],5,0)),"")</f>
        <v/>
      </c>
      <c r="S18" s="41" t="str">
        <f>IFERROR(IF(G18="","",VLOOKUP(G18,projectList[],5,0)),"")</f>
        <v/>
      </c>
      <c r="T18" s="41" t="str">
        <f>IFERROR(IF(H18="","",VLOOKUP(H18,projectList[],5,0)),"")</f>
        <v/>
      </c>
      <c r="U18" s="41" t="str">
        <f>IFERROR(IF(I18="","",VLOOKUP(I18,projectList[],5,0)),"")</f>
        <v/>
      </c>
      <c r="V18" s="41" t="str">
        <f>IFERROR(IF(J18="","",VLOOKUP(J18,projectList[],5,0)),"")</f>
        <v/>
      </c>
      <c r="W18" s="41" t="str">
        <f>IFERROR(IF(K18="","",VLOOKUP(K18,projectList[],5,0)),"")</f>
        <v/>
      </c>
      <c r="X18" s="41" t="str">
        <f>IFERROR(IF(L18="","",VLOOKUP(L18,projectList[],5,0)),"")</f>
        <v/>
      </c>
      <c r="Y18" s="41" t="str">
        <f>IFERROR(IF(M18="","",VLOOKUP(M18,projectList[],5,0)),"")</f>
        <v/>
      </c>
      <c r="Z18" s="41" t="str">
        <f>IFERROR(IF(N18="","",VLOOKUP(N18,projectList[],5,0)),"")</f>
        <v/>
      </c>
      <c r="AA18" s="41" t="str">
        <f>IFERROR(IF(O18="","",VLOOKUP(O18,projectList[],5,0)),"")</f>
        <v/>
      </c>
      <c r="AB18" s="123" t="str">
        <f t="shared" si="0"/>
        <v/>
      </c>
    </row>
    <row r="19" spans="2:28" ht="18" customHeight="1" x14ac:dyDescent="0.2">
      <c r="B19" s="17" t="str">
        <f>IF('Driver List'!C19&lt;&gt;"",'Driver List'!C19,"")</f>
        <v>WG</v>
      </c>
      <c r="C19" s="10">
        <f>IF('Driver List'!D19&lt;&gt;"",'Driver List'!D19,"")</f>
        <v>6487</v>
      </c>
      <c r="D19" s="17" t="str">
        <f>IF('Driver List'!E19&lt;&gt;"",'Driver List'!E19,"")</f>
        <v>Edgardo O. Perez Viera</v>
      </c>
      <c r="E19" s="14">
        <f>IF('Driver List'!F19&lt;&gt;"",'Driver List'!F19,"")</f>
        <v>3212747967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42">
        <f t="shared" si="1"/>
        <v>0</v>
      </c>
      <c r="Q19" s="35"/>
      <c r="R19" s="41" t="str">
        <f>IFERROR(IF(F19="","",VLOOKUP(F19,projectList[],5,0)),"")</f>
        <v/>
      </c>
      <c r="S19" s="41" t="str">
        <f>IFERROR(IF(G19="","",VLOOKUP(G19,projectList[],5,0)),"")</f>
        <v/>
      </c>
      <c r="T19" s="41" t="str">
        <f>IFERROR(IF(H19="","",VLOOKUP(H19,projectList[],5,0)),"")</f>
        <v/>
      </c>
      <c r="U19" s="41" t="str">
        <f>IFERROR(IF(I19="","",VLOOKUP(I19,projectList[],5,0)),"")</f>
        <v/>
      </c>
      <c r="V19" s="41" t="str">
        <f>IFERROR(IF(J19="","",VLOOKUP(J19,projectList[],5,0)),"")</f>
        <v/>
      </c>
      <c r="W19" s="41" t="str">
        <f>IFERROR(IF(K19="","",VLOOKUP(K19,projectList[],5,0)),"")</f>
        <v/>
      </c>
      <c r="X19" s="41" t="str">
        <f>IFERROR(IF(L19="","",VLOOKUP(L19,projectList[],5,0)),"")</f>
        <v/>
      </c>
      <c r="Y19" s="41" t="str">
        <f>IFERROR(IF(M19="","",VLOOKUP(M19,projectList[],5,0)),"")</f>
        <v/>
      </c>
      <c r="Z19" s="41" t="str">
        <f>IFERROR(IF(N19="","",VLOOKUP(N19,projectList[],5,0)),"")</f>
        <v/>
      </c>
      <c r="AA19" s="41" t="str">
        <f>IFERROR(IF(O19="","",VLOOKUP(O19,projectList[],5,0)),"")</f>
        <v/>
      </c>
      <c r="AB19" s="123" t="str">
        <f t="shared" si="0"/>
        <v/>
      </c>
    </row>
    <row r="20" spans="2:28" ht="18" customHeight="1" x14ac:dyDescent="0.2">
      <c r="B20" s="17" t="str">
        <f>IF('Driver List'!C20&lt;&gt;"",'Driver List'!C20,"")</f>
        <v>WG</v>
      </c>
      <c r="C20" s="10">
        <f>IF('Driver List'!D20&lt;&gt;"",'Driver List'!D20,"")</f>
        <v>6474</v>
      </c>
      <c r="D20" s="17" t="str">
        <f>IF('Driver List'!E20&lt;&gt;"",'Driver List'!E20,"")</f>
        <v>Fernando Pizarro</v>
      </c>
      <c r="E20" s="14">
        <f>IF('Driver List'!F20&lt;&gt;"",'Driver List'!F20,"")</f>
        <v>3528744725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42">
        <f t="shared" si="1"/>
        <v>0</v>
      </c>
      <c r="Q20" s="35"/>
      <c r="R20" s="41" t="str">
        <f>IFERROR(IF(F20="","",VLOOKUP(F20,projectList[],5,0)),"")</f>
        <v/>
      </c>
      <c r="S20" s="41" t="str">
        <f>IFERROR(IF(G20="","",VLOOKUP(G20,projectList[],5,0)),"")</f>
        <v/>
      </c>
      <c r="T20" s="41" t="str">
        <f>IFERROR(IF(H20="","",VLOOKUP(H20,projectList[],5,0)),"")</f>
        <v/>
      </c>
      <c r="U20" s="41" t="str">
        <f>IFERROR(IF(I20="","",VLOOKUP(I20,projectList[],5,0)),"")</f>
        <v/>
      </c>
      <c r="V20" s="41" t="str">
        <f>IFERROR(IF(J20="","",VLOOKUP(J20,projectList[],5,0)),"")</f>
        <v/>
      </c>
      <c r="W20" s="41" t="str">
        <f>IFERROR(IF(K20="","",VLOOKUP(K20,projectList[],5,0)),"")</f>
        <v/>
      </c>
      <c r="X20" s="41" t="str">
        <f>IFERROR(IF(L20="","",VLOOKUP(L20,projectList[],5,0)),"")</f>
        <v/>
      </c>
      <c r="Y20" s="41" t="str">
        <f>IFERROR(IF(M20="","",VLOOKUP(M20,projectList[],5,0)),"")</f>
        <v/>
      </c>
      <c r="Z20" s="41" t="str">
        <f>IFERROR(IF(N20="","",VLOOKUP(N20,projectList[],5,0)),"")</f>
        <v/>
      </c>
      <c r="AA20" s="41" t="str">
        <f>IFERROR(IF(O20="","",VLOOKUP(O20,projectList[],5,0)),"")</f>
        <v/>
      </c>
      <c r="AB20" s="123" t="str">
        <f t="shared" si="0"/>
        <v/>
      </c>
    </row>
    <row r="21" spans="2:28" ht="18" customHeight="1" x14ac:dyDescent="0.2">
      <c r="B21" s="17" t="str">
        <f>IF('Driver List'!C21&lt;&gt;"",'Driver List'!C21,"")</f>
        <v>WG</v>
      </c>
      <c r="C21" s="10">
        <f>IF('Driver List'!D21&lt;&gt;"",'Driver List'!D21,"")</f>
        <v>6328</v>
      </c>
      <c r="D21" s="17" t="str">
        <f>IF('Driver List'!E21&lt;&gt;"",'Driver List'!E21,"")</f>
        <v>Jonathan Gomez</v>
      </c>
      <c r="E21" s="14">
        <f>IF('Driver List'!F21&lt;&gt;"",'Driver List'!F21,"")</f>
        <v>3528018066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42">
        <f t="shared" si="1"/>
        <v>0</v>
      </c>
      <c r="Q21" s="35"/>
      <c r="R21" s="41" t="str">
        <f>IFERROR(IF(F21="","",VLOOKUP(F21,projectList[],5,0)),"")</f>
        <v/>
      </c>
      <c r="S21" s="41" t="str">
        <f>IFERROR(IF(G21="","",VLOOKUP(G21,projectList[],5,0)),"")</f>
        <v/>
      </c>
      <c r="T21" s="41" t="str">
        <f>IFERROR(IF(H21="","",VLOOKUP(H21,projectList[],5,0)),"")</f>
        <v/>
      </c>
      <c r="U21" s="41" t="str">
        <f>IFERROR(IF(I21="","",VLOOKUP(I21,projectList[],5,0)),"")</f>
        <v/>
      </c>
      <c r="V21" s="41" t="str">
        <f>IFERROR(IF(J21="","",VLOOKUP(J21,projectList[],5,0)),"")</f>
        <v/>
      </c>
      <c r="W21" s="41" t="str">
        <f>IFERROR(IF(K21="","",VLOOKUP(K21,projectList[],5,0)),"")</f>
        <v/>
      </c>
      <c r="X21" s="41" t="str">
        <f>IFERROR(IF(L21="","",VLOOKUP(L21,projectList[],5,0)),"")</f>
        <v/>
      </c>
      <c r="Y21" s="41" t="str">
        <f>IFERROR(IF(M21="","",VLOOKUP(M21,projectList[],5,0)),"")</f>
        <v/>
      </c>
      <c r="Z21" s="41" t="str">
        <f>IFERROR(IF(N21="","",VLOOKUP(N21,projectList[],5,0)),"")</f>
        <v/>
      </c>
      <c r="AA21" s="41" t="str">
        <f>IFERROR(IF(O21="","",VLOOKUP(O21,projectList[],5,0)),"")</f>
        <v/>
      </c>
      <c r="AB21" s="123" t="str">
        <f t="shared" si="0"/>
        <v/>
      </c>
    </row>
    <row r="22" spans="2:28" ht="18" customHeight="1" x14ac:dyDescent="0.2">
      <c r="B22" s="17" t="str">
        <f>IF('Driver List'!C22&lt;&gt;"",'Driver List'!C22,"")</f>
        <v>WG</v>
      </c>
      <c r="C22" s="10">
        <f>IF('Driver List'!D22&lt;&gt;"",'Driver List'!D22,"")</f>
        <v>6399</v>
      </c>
      <c r="D22" s="17" t="str">
        <f>IF('Driver List'!E22&lt;&gt;"",'Driver List'!E22,"")</f>
        <v>Ivan Rivera Torres</v>
      </c>
      <c r="E22" s="14">
        <f>IF('Driver List'!F22&lt;&gt;"",'Driver List'!F22,"")</f>
        <v>4079670021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42">
        <f t="shared" si="1"/>
        <v>0</v>
      </c>
      <c r="Q22" s="35"/>
      <c r="R22" s="41" t="str">
        <f>IFERROR(IF(F22="","",VLOOKUP(F22,projectList[],5,0)),"")</f>
        <v/>
      </c>
      <c r="S22" s="41" t="str">
        <f>IFERROR(IF(G22="","",VLOOKUP(G22,projectList[],5,0)),"")</f>
        <v/>
      </c>
      <c r="T22" s="41" t="str">
        <f>IFERROR(IF(H22="","",VLOOKUP(H22,projectList[],5,0)),"")</f>
        <v/>
      </c>
      <c r="U22" s="41" t="str">
        <f>IFERROR(IF(I22="","",VLOOKUP(I22,projectList[],5,0)),"")</f>
        <v/>
      </c>
      <c r="V22" s="41" t="str">
        <f>IFERROR(IF(J22="","",VLOOKUP(J22,projectList[],5,0)),"")</f>
        <v/>
      </c>
      <c r="W22" s="41" t="str">
        <f>IFERROR(IF(K22="","",VLOOKUP(K22,projectList[],5,0)),"")</f>
        <v/>
      </c>
      <c r="X22" s="41" t="str">
        <f>IFERROR(IF(L22="","",VLOOKUP(L22,projectList[],5,0)),"")</f>
        <v/>
      </c>
      <c r="Y22" s="41" t="str">
        <f>IFERROR(IF(M22="","",VLOOKUP(M22,projectList[],5,0)),"")</f>
        <v/>
      </c>
      <c r="Z22" s="41" t="str">
        <f>IFERROR(IF(N22="","",VLOOKUP(N22,projectList[],5,0)),"")</f>
        <v/>
      </c>
      <c r="AA22" s="41" t="str">
        <f>IFERROR(IF(O22="","",VLOOKUP(O22,projectList[],5,0)),"")</f>
        <v/>
      </c>
      <c r="AB22" s="123" t="str">
        <f t="shared" si="0"/>
        <v/>
      </c>
    </row>
    <row r="23" spans="2:28" ht="18" customHeight="1" x14ac:dyDescent="0.2">
      <c r="B23" s="17" t="str">
        <f>IF('Driver List'!C23&lt;&gt;"",'Driver List'!C23,"")</f>
        <v>WG</v>
      </c>
      <c r="C23" s="10">
        <f>IF('Driver List'!D23&lt;&gt;"",'Driver List'!D23,"")</f>
        <v>6210</v>
      </c>
      <c r="D23" s="17" t="str">
        <f>IF('Driver List'!E23&lt;&gt;"",'Driver List'!E23,"")</f>
        <v>Felix Hernandez</v>
      </c>
      <c r="E23" s="14">
        <f>IF('Driver List'!F23&lt;&gt;"",'Driver List'!F23,"")</f>
        <v>4078320927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42">
        <f t="shared" si="1"/>
        <v>0</v>
      </c>
      <c r="Q23" s="35"/>
      <c r="R23" s="41" t="str">
        <f>IFERROR(IF(F23="","",VLOOKUP(F23,projectList[],5,0)),"")</f>
        <v/>
      </c>
      <c r="S23" s="41" t="str">
        <f>IFERROR(IF(G23="","",VLOOKUP(G23,projectList[],5,0)),"")</f>
        <v/>
      </c>
      <c r="T23" s="41" t="str">
        <f>IFERROR(IF(H23="","",VLOOKUP(H23,projectList[],5,0)),"")</f>
        <v/>
      </c>
      <c r="U23" s="41" t="str">
        <f>IFERROR(IF(I23="","",VLOOKUP(I23,projectList[],5,0)),"")</f>
        <v/>
      </c>
      <c r="V23" s="41" t="str">
        <f>IFERROR(IF(J23="","",VLOOKUP(J23,projectList[],5,0)),"")</f>
        <v/>
      </c>
      <c r="W23" s="41" t="str">
        <f>IFERROR(IF(K23="","",VLOOKUP(K23,projectList[],5,0)),"")</f>
        <v/>
      </c>
      <c r="X23" s="41" t="str">
        <f>IFERROR(IF(L23="","",VLOOKUP(L23,projectList[],5,0)),"")</f>
        <v/>
      </c>
      <c r="Y23" s="41" t="str">
        <f>IFERROR(IF(M23="","",VLOOKUP(M23,projectList[],5,0)),"")</f>
        <v/>
      </c>
      <c r="Z23" s="41" t="str">
        <f>IFERROR(IF(N23="","",VLOOKUP(N23,projectList[],5,0)),"")</f>
        <v/>
      </c>
      <c r="AA23" s="41" t="str">
        <f>IFERROR(IF(O23="","",VLOOKUP(O23,projectList[],5,0)),"")</f>
        <v/>
      </c>
      <c r="AB23" s="123" t="str">
        <f t="shared" si="0"/>
        <v/>
      </c>
    </row>
    <row r="24" spans="2:28" ht="18" customHeight="1" x14ac:dyDescent="0.2">
      <c r="B24" s="17" t="str">
        <f>IF('Driver List'!C24&lt;&gt;"",'Driver List'!C24,"")</f>
        <v>WG</v>
      </c>
      <c r="C24" s="10">
        <f>IF('Driver List'!D24&lt;&gt;"",'Driver List'!D24,"")</f>
        <v>6464</v>
      </c>
      <c r="D24" s="17" t="str">
        <f>IF('Driver List'!E24&lt;&gt;"",'Driver List'!E24,"")</f>
        <v>Luis Rios</v>
      </c>
      <c r="E24" s="14">
        <f>IF('Driver List'!F24&lt;&gt;"",'Driver List'!F24,"")</f>
        <v>4075361416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42">
        <f t="shared" si="1"/>
        <v>0</v>
      </c>
      <c r="Q24" s="35"/>
      <c r="R24" s="41" t="str">
        <f>IFERROR(IF(F24="","",VLOOKUP(F24,projectList[],5,0)),"")</f>
        <v/>
      </c>
      <c r="S24" s="41" t="str">
        <f>IFERROR(IF(G24="","",VLOOKUP(G24,projectList[],5,0)),"")</f>
        <v/>
      </c>
      <c r="T24" s="41" t="str">
        <f>IFERROR(IF(H24="","",VLOOKUP(H24,projectList[],5,0)),"")</f>
        <v/>
      </c>
      <c r="U24" s="41" t="str">
        <f>IFERROR(IF(I24="","",VLOOKUP(I24,projectList[],5,0)),"")</f>
        <v/>
      </c>
      <c r="V24" s="41" t="str">
        <f>IFERROR(IF(J24="","",VLOOKUP(J24,projectList[],5,0)),"")</f>
        <v/>
      </c>
      <c r="W24" s="41" t="str">
        <f>IFERROR(IF(K24="","",VLOOKUP(K24,projectList[],5,0)),"")</f>
        <v/>
      </c>
      <c r="X24" s="41" t="str">
        <f>IFERROR(IF(L24="","",VLOOKUP(L24,projectList[],5,0)),"")</f>
        <v/>
      </c>
      <c r="Y24" s="41" t="str">
        <f>IFERROR(IF(M24="","",VLOOKUP(M24,projectList[],5,0)),"")</f>
        <v/>
      </c>
      <c r="Z24" s="41" t="str">
        <f>IFERROR(IF(N24="","",VLOOKUP(N24,projectList[],5,0)),"")</f>
        <v/>
      </c>
      <c r="AA24" s="41" t="str">
        <f>IFERROR(IF(O24="","",VLOOKUP(O24,projectList[],5,0)),"")</f>
        <v/>
      </c>
      <c r="AB24" s="123" t="str">
        <f t="shared" si="0"/>
        <v/>
      </c>
    </row>
    <row r="25" spans="2:28" ht="18" customHeight="1" x14ac:dyDescent="0.2">
      <c r="B25" s="17" t="str">
        <f>IF('Driver List'!C25&lt;&gt;"",'Driver List'!C25,"")</f>
        <v>WG</v>
      </c>
      <c r="C25" s="10">
        <f>IF('Driver List'!D25&lt;&gt;"",'Driver List'!D25,"")</f>
        <v>6412</v>
      </c>
      <c r="D25" s="17" t="str">
        <f>IF('Driver List'!E25&lt;&gt;"",'Driver List'!E25,"")</f>
        <v>Ramon L Torres Quinones</v>
      </c>
      <c r="E25" s="14">
        <f>IF('Driver List'!F25&lt;&gt;"",'Driver List'!F25,"")</f>
        <v>9392750654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42">
        <f t="shared" si="1"/>
        <v>0</v>
      </c>
      <c r="Q25" s="35"/>
      <c r="R25" s="41" t="str">
        <f>IFERROR(IF(F25="","",VLOOKUP(F25,projectList[],5,0)),"")</f>
        <v/>
      </c>
      <c r="S25" s="41" t="str">
        <f>IFERROR(IF(G25="","",VLOOKUP(G25,projectList[],5,0)),"")</f>
        <v/>
      </c>
      <c r="T25" s="41" t="str">
        <f>IFERROR(IF(H25="","",VLOOKUP(H25,projectList[],5,0)),"")</f>
        <v/>
      </c>
      <c r="U25" s="41" t="str">
        <f>IFERROR(IF(I25="","",VLOOKUP(I25,projectList[],5,0)),"")</f>
        <v/>
      </c>
      <c r="V25" s="41" t="str">
        <f>IFERROR(IF(J25="","",VLOOKUP(J25,projectList[],5,0)),"")</f>
        <v/>
      </c>
      <c r="W25" s="41" t="str">
        <f>IFERROR(IF(K25="","",VLOOKUP(K25,projectList[],5,0)),"")</f>
        <v/>
      </c>
      <c r="X25" s="41" t="str">
        <f>IFERROR(IF(L25="","",VLOOKUP(L25,projectList[],5,0)),"")</f>
        <v/>
      </c>
      <c r="Y25" s="41" t="str">
        <f>IFERROR(IF(M25="","",VLOOKUP(M25,projectList[],5,0)),"")</f>
        <v/>
      </c>
      <c r="Z25" s="41" t="str">
        <f>IFERROR(IF(N25="","",VLOOKUP(N25,projectList[],5,0)),"")</f>
        <v/>
      </c>
      <c r="AA25" s="41" t="str">
        <f>IFERROR(IF(O25="","",VLOOKUP(O25,projectList[],5,0)),"")</f>
        <v/>
      </c>
      <c r="AB25" s="123" t="str">
        <f t="shared" si="0"/>
        <v/>
      </c>
    </row>
    <row r="26" spans="2:28" ht="18" customHeight="1" x14ac:dyDescent="0.2">
      <c r="B26" s="17" t="str">
        <f>IF('Driver List'!C26&lt;&gt;"",'Driver List'!C26,"")</f>
        <v>WG</v>
      </c>
      <c r="C26" s="10">
        <f>IF('Driver List'!D26&lt;&gt;"",'Driver List'!D26,"")</f>
        <v>6473</v>
      </c>
      <c r="D26" s="17" t="str">
        <f>IF('Driver List'!E26&lt;&gt;"",'Driver List'!E26,"")</f>
        <v>Angel O Rodriguez Medina</v>
      </c>
      <c r="E26" s="14">
        <f>IF('Driver List'!F26&lt;&gt;"",'Driver List'!F26,"")</f>
        <v>3524849176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42">
        <f t="shared" si="1"/>
        <v>0</v>
      </c>
      <c r="Q26" s="35"/>
      <c r="R26" s="41" t="str">
        <f>IFERROR(IF(F26="","",VLOOKUP(F26,projectList[],5,0)),"")</f>
        <v/>
      </c>
      <c r="S26" s="41" t="str">
        <f>IFERROR(IF(G26="","",VLOOKUP(G26,projectList[],5,0)),"")</f>
        <v/>
      </c>
      <c r="T26" s="41" t="str">
        <f>IFERROR(IF(H26="","",VLOOKUP(H26,projectList[],5,0)),"")</f>
        <v/>
      </c>
      <c r="U26" s="41" t="str">
        <f>IFERROR(IF(I26="","",VLOOKUP(I26,projectList[],5,0)),"")</f>
        <v/>
      </c>
      <c r="V26" s="41" t="str">
        <f>IFERROR(IF(J26="","",VLOOKUP(J26,projectList[],5,0)),"")</f>
        <v/>
      </c>
      <c r="W26" s="41" t="str">
        <f>IFERROR(IF(K26="","",VLOOKUP(K26,projectList[],5,0)),"")</f>
        <v/>
      </c>
      <c r="X26" s="41" t="str">
        <f>IFERROR(IF(L26="","",VLOOKUP(L26,projectList[],5,0)),"")</f>
        <v/>
      </c>
      <c r="Y26" s="41" t="str">
        <f>IFERROR(IF(M26="","",VLOOKUP(M26,projectList[],5,0)),"")</f>
        <v/>
      </c>
      <c r="Z26" s="41" t="str">
        <f>IFERROR(IF(N26="","",VLOOKUP(N26,projectList[],5,0)),"")</f>
        <v/>
      </c>
      <c r="AA26" s="41" t="str">
        <f>IFERROR(IF(O26="","",VLOOKUP(O26,projectList[],5,0)),"")</f>
        <v/>
      </c>
      <c r="AB26" s="123" t="str">
        <f t="shared" si="0"/>
        <v/>
      </c>
    </row>
    <row r="27" spans="2:28" ht="18" customHeight="1" x14ac:dyDescent="0.2">
      <c r="B27" s="17" t="str">
        <f>IF('Driver List'!C27&lt;&gt;"",'Driver List'!C27,"")</f>
        <v>WG</v>
      </c>
      <c r="C27" s="10">
        <f>IF('Driver List'!D27&lt;&gt;"",'Driver List'!D27,"")</f>
        <v>6306</v>
      </c>
      <c r="D27" s="17" t="str">
        <f>IF('Driver List'!E27&lt;&gt;"",'Driver List'!E27,"")</f>
        <v>Lemuel Casillas</v>
      </c>
      <c r="E27" s="14">
        <f>IF('Driver List'!F27&lt;&gt;"",'Driver List'!F27,"")</f>
        <v>4075723906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42">
        <f t="shared" si="1"/>
        <v>0</v>
      </c>
      <c r="Q27" s="35"/>
      <c r="R27" s="41" t="str">
        <f>IFERROR(IF(F27="","",VLOOKUP(F27,projectList[],5,0)),"")</f>
        <v/>
      </c>
      <c r="S27" s="41" t="str">
        <f>IFERROR(IF(G27="","",VLOOKUP(G27,projectList[],5,0)),"")</f>
        <v/>
      </c>
      <c r="T27" s="41" t="str">
        <f>IFERROR(IF(H27="","",VLOOKUP(H27,projectList[],5,0)),"")</f>
        <v/>
      </c>
      <c r="U27" s="41" t="str">
        <f>IFERROR(IF(I27="","",VLOOKUP(I27,projectList[],5,0)),"")</f>
        <v/>
      </c>
      <c r="V27" s="41" t="str">
        <f>IFERROR(IF(J27="","",VLOOKUP(J27,projectList[],5,0)),"")</f>
        <v/>
      </c>
      <c r="W27" s="41" t="str">
        <f>IFERROR(IF(K27="","",VLOOKUP(K27,projectList[],5,0)),"")</f>
        <v/>
      </c>
      <c r="X27" s="41" t="str">
        <f>IFERROR(IF(L27="","",VLOOKUP(L27,projectList[],5,0)),"")</f>
        <v/>
      </c>
      <c r="Y27" s="41" t="str">
        <f>IFERROR(IF(M27="","",VLOOKUP(M27,projectList[],5,0)),"")</f>
        <v/>
      </c>
      <c r="Z27" s="41" t="str">
        <f>IFERROR(IF(N27="","",VLOOKUP(N27,projectList[],5,0)),"")</f>
        <v/>
      </c>
      <c r="AA27" s="41" t="str">
        <f>IFERROR(IF(O27="","",VLOOKUP(O27,projectList[],5,0)),"")</f>
        <v/>
      </c>
      <c r="AB27" s="123" t="str">
        <f t="shared" si="0"/>
        <v/>
      </c>
    </row>
    <row r="28" spans="2:28" ht="18" customHeight="1" x14ac:dyDescent="0.2">
      <c r="B28" s="17" t="str">
        <f>IF('Driver List'!C28&lt;&gt;"",'Driver List'!C28,"")</f>
        <v>WG</v>
      </c>
      <c r="C28" s="10">
        <f>IF('Driver List'!D28&lt;&gt;"",'Driver List'!D28,"")</f>
        <v>6451</v>
      </c>
      <c r="D28" s="17" t="str">
        <f>IF('Driver List'!E28&lt;&gt;"",'Driver List'!E28,"")</f>
        <v>Luis A Rodriguez</v>
      </c>
      <c r="E28" s="14">
        <f>IF('Driver List'!F28&lt;&gt;"",'Driver List'!F28,"")</f>
        <v>4078653403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42">
        <f t="shared" si="1"/>
        <v>0</v>
      </c>
      <c r="Q28" s="35"/>
      <c r="R28" s="41" t="str">
        <f>IFERROR(IF(F28="","",VLOOKUP(F28,projectList[],5,0)),"")</f>
        <v/>
      </c>
      <c r="S28" s="41" t="str">
        <f>IFERROR(IF(G28="","",VLOOKUP(G28,projectList[],5,0)),"")</f>
        <v/>
      </c>
      <c r="T28" s="41" t="str">
        <f>IFERROR(IF(H28="","",VLOOKUP(H28,projectList[],5,0)),"")</f>
        <v/>
      </c>
      <c r="U28" s="41" t="str">
        <f>IFERROR(IF(I28="","",VLOOKUP(I28,projectList[],5,0)),"")</f>
        <v/>
      </c>
      <c r="V28" s="41" t="str">
        <f>IFERROR(IF(J28="","",VLOOKUP(J28,projectList[],5,0)),"")</f>
        <v/>
      </c>
      <c r="W28" s="41" t="str">
        <f>IFERROR(IF(K28="","",VLOOKUP(K28,projectList[],5,0)),"")</f>
        <v/>
      </c>
      <c r="X28" s="41" t="str">
        <f>IFERROR(IF(L28="","",VLOOKUP(L28,projectList[],5,0)),"")</f>
        <v/>
      </c>
      <c r="Y28" s="41" t="str">
        <f>IFERROR(IF(M28="","",VLOOKUP(M28,projectList[],5,0)),"")</f>
        <v/>
      </c>
      <c r="Z28" s="41" t="str">
        <f>IFERROR(IF(N28="","",VLOOKUP(N28,projectList[],5,0)),"")</f>
        <v/>
      </c>
      <c r="AA28" s="41" t="str">
        <f>IFERROR(IF(O28="","",VLOOKUP(O28,projectList[],5,0)),"")</f>
        <v/>
      </c>
      <c r="AB28" s="123" t="str">
        <f t="shared" si="0"/>
        <v/>
      </c>
    </row>
    <row r="29" spans="2:28" ht="18" customHeight="1" x14ac:dyDescent="0.2">
      <c r="B29" s="17" t="str">
        <f>IF('Driver List'!C29&lt;&gt;"",'Driver List'!C29,"")</f>
        <v>WG</v>
      </c>
      <c r="C29" s="10">
        <f>IF('Driver List'!D29&lt;&gt;"",'Driver List'!D29,"")</f>
        <v>6280</v>
      </c>
      <c r="D29" s="17" t="str">
        <f>IF('Driver List'!E29&lt;&gt;"",'Driver List'!E29,"")</f>
        <v>Wilberto Munoz</v>
      </c>
      <c r="E29" s="14">
        <f>IF('Driver List'!F29&lt;&gt;"",'Driver List'!F29,"")</f>
        <v>3524597932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42">
        <f t="shared" si="1"/>
        <v>0</v>
      </c>
      <c r="Q29" s="35"/>
      <c r="R29" s="41" t="str">
        <f>IFERROR(IF(F29="","",VLOOKUP(F29,projectList[],5,0)),"")</f>
        <v/>
      </c>
      <c r="S29" s="41" t="str">
        <f>IFERROR(IF(G29="","",VLOOKUP(G29,projectList[],5,0)),"")</f>
        <v/>
      </c>
      <c r="T29" s="41" t="str">
        <f>IFERROR(IF(H29="","",VLOOKUP(H29,projectList[],5,0)),"")</f>
        <v/>
      </c>
      <c r="U29" s="41" t="str">
        <f>IFERROR(IF(I29="","",VLOOKUP(I29,projectList[],5,0)),"")</f>
        <v/>
      </c>
      <c r="V29" s="41" t="str">
        <f>IFERROR(IF(J29="","",VLOOKUP(J29,projectList[],5,0)),"")</f>
        <v/>
      </c>
      <c r="W29" s="41" t="str">
        <f>IFERROR(IF(K29="","",VLOOKUP(K29,projectList[],5,0)),"")</f>
        <v/>
      </c>
      <c r="X29" s="41" t="str">
        <f>IFERROR(IF(L29="","",VLOOKUP(L29,projectList[],5,0)),"")</f>
        <v/>
      </c>
      <c r="Y29" s="41" t="str">
        <f>IFERROR(IF(M29="","",VLOOKUP(M29,projectList[],5,0)),"")</f>
        <v/>
      </c>
      <c r="Z29" s="41" t="str">
        <f>IFERROR(IF(N29="","",VLOOKUP(N29,projectList[],5,0)),"")</f>
        <v/>
      </c>
      <c r="AA29" s="41" t="str">
        <f>IFERROR(IF(O29="","",VLOOKUP(O29,projectList[],5,0)),"")</f>
        <v/>
      </c>
      <c r="AB29" s="123" t="str">
        <f t="shared" si="0"/>
        <v/>
      </c>
    </row>
    <row r="30" spans="2:28" ht="18" customHeight="1" x14ac:dyDescent="0.2">
      <c r="B30" s="17" t="str">
        <f>IF('Driver List'!C30&lt;&gt;"",'Driver List'!C30,"")</f>
        <v>WG</v>
      </c>
      <c r="C30" s="10">
        <f>IF('Driver List'!D30&lt;&gt;"",'Driver List'!D30,"")</f>
        <v>6173</v>
      </c>
      <c r="D30" s="17" t="str">
        <f>IF('Driver List'!E30&lt;&gt;"",'Driver List'!E30,"")</f>
        <v>Rafael Pizarro</v>
      </c>
      <c r="E30" s="14">
        <f>IF('Driver List'!F30&lt;&gt;"",'Driver List'!F30,"")</f>
        <v>3215589367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42">
        <f t="shared" si="1"/>
        <v>0</v>
      </c>
      <c r="Q30" s="35"/>
      <c r="R30" s="41" t="str">
        <f>IFERROR(IF(F30="","",VLOOKUP(F30,projectList[],5,0)),"")</f>
        <v/>
      </c>
      <c r="S30" s="41" t="str">
        <f>IFERROR(IF(G30="","",VLOOKUP(G30,projectList[],5,0)),"")</f>
        <v/>
      </c>
      <c r="T30" s="41" t="str">
        <f>IFERROR(IF(H30="","",VLOOKUP(H30,projectList[],5,0)),"")</f>
        <v/>
      </c>
      <c r="U30" s="41" t="str">
        <f>IFERROR(IF(I30="","",VLOOKUP(I30,projectList[],5,0)),"")</f>
        <v/>
      </c>
      <c r="V30" s="41" t="str">
        <f>IFERROR(IF(J30="","",VLOOKUP(J30,projectList[],5,0)),"")</f>
        <v/>
      </c>
      <c r="W30" s="41" t="str">
        <f>IFERROR(IF(K30="","",VLOOKUP(K30,projectList[],5,0)),"")</f>
        <v/>
      </c>
      <c r="X30" s="41" t="str">
        <f>IFERROR(IF(L30="","",VLOOKUP(L30,projectList[],5,0)),"")</f>
        <v/>
      </c>
      <c r="Y30" s="41" t="str">
        <f>IFERROR(IF(M30="","",VLOOKUP(M30,projectList[],5,0)),"")</f>
        <v/>
      </c>
      <c r="Z30" s="41" t="str">
        <f>IFERROR(IF(N30="","",VLOOKUP(N30,projectList[],5,0)),"")</f>
        <v/>
      </c>
      <c r="AA30" s="41" t="str">
        <f>IFERROR(IF(O30="","",VLOOKUP(O30,projectList[],5,0)),"")</f>
        <v/>
      </c>
      <c r="AB30" s="123" t="str">
        <f t="shared" si="0"/>
        <v/>
      </c>
    </row>
    <row r="31" spans="2:28" ht="18" customHeight="1" x14ac:dyDescent="0.2">
      <c r="B31" s="17" t="str">
        <f>IF('Driver List'!C31&lt;&gt;"",'Driver List'!C31,"")</f>
        <v>WG</v>
      </c>
      <c r="C31" s="10">
        <f>IF('Driver List'!D31&lt;&gt;"",'Driver List'!D31,"")</f>
        <v>6418</v>
      </c>
      <c r="D31" s="17" t="str">
        <f>IF('Driver List'!E31&lt;&gt;"",'Driver List'!E31,"")</f>
        <v>Miguel Angel Fonseca</v>
      </c>
      <c r="E31" s="14">
        <f>IF('Driver List'!F31&lt;&gt;"",'Driver List'!F31,"")</f>
        <v>3216979466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42">
        <f t="shared" si="1"/>
        <v>0</v>
      </c>
      <c r="Q31" s="35"/>
      <c r="R31" s="41" t="str">
        <f>IFERROR(IF(F31="","",VLOOKUP(F31,projectList[],5,0)),"")</f>
        <v/>
      </c>
      <c r="S31" s="41" t="str">
        <f>IFERROR(IF(G31="","",VLOOKUP(G31,projectList[],5,0)),"")</f>
        <v/>
      </c>
      <c r="T31" s="41" t="str">
        <f>IFERROR(IF(H31="","",VLOOKUP(H31,projectList[],5,0)),"")</f>
        <v/>
      </c>
      <c r="U31" s="41" t="str">
        <f>IFERROR(IF(I31="","",VLOOKUP(I31,projectList[],5,0)),"")</f>
        <v/>
      </c>
      <c r="V31" s="41" t="str">
        <f>IFERROR(IF(J31="","",VLOOKUP(J31,projectList[],5,0)),"")</f>
        <v/>
      </c>
      <c r="W31" s="41" t="str">
        <f>IFERROR(IF(K31="","",VLOOKUP(K31,projectList[],5,0)),"")</f>
        <v/>
      </c>
      <c r="X31" s="41" t="str">
        <f>IFERROR(IF(L31="","",VLOOKUP(L31,projectList[],5,0)),"")</f>
        <v/>
      </c>
      <c r="Y31" s="41" t="str">
        <f>IFERROR(IF(M31="","",VLOOKUP(M31,projectList[],5,0)),"")</f>
        <v/>
      </c>
      <c r="Z31" s="41" t="str">
        <f>IFERROR(IF(N31="","",VLOOKUP(N31,projectList[],5,0)),"")</f>
        <v/>
      </c>
      <c r="AA31" s="41" t="str">
        <f>IFERROR(IF(O31="","",VLOOKUP(O31,projectList[],5,0)),"")</f>
        <v/>
      </c>
      <c r="AB31" s="123" t="str">
        <f t="shared" si="0"/>
        <v/>
      </c>
    </row>
    <row r="32" spans="2:28" ht="18" customHeight="1" x14ac:dyDescent="0.2">
      <c r="B32" s="17" t="str">
        <f>IF('Driver List'!C32&lt;&gt;"",'Driver List'!C32,"")</f>
        <v/>
      </c>
      <c r="C32" s="10" t="str">
        <f>IF('Driver List'!D32&lt;&gt;"",'Driver List'!D32,"")</f>
        <v/>
      </c>
      <c r="D32" s="17" t="str">
        <f>IF('Driver List'!E32&lt;&gt;"",'Driver List'!E32,"")</f>
        <v/>
      </c>
      <c r="E32" s="14" t="str">
        <f>IF('Driver List'!F32&lt;&gt;"",'Driver List'!F32,"")</f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42" t="str">
        <f t="shared" si="1"/>
        <v/>
      </c>
      <c r="Q32" s="35"/>
      <c r="R32" s="41" t="str">
        <f>IFERROR(IF(F32="","",VLOOKUP(F32,projectList[],5,0)),"")</f>
        <v/>
      </c>
      <c r="S32" s="41" t="str">
        <f>IFERROR(IF(G32="","",VLOOKUP(G32,projectList[],5,0)),"")</f>
        <v/>
      </c>
      <c r="T32" s="41" t="str">
        <f>IFERROR(IF(H32="","",VLOOKUP(H32,projectList[],5,0)),"")</f>
        <v/>
      </c>
      <c r="U32" s="41" t="str">
        <f>IFERROR(IF(I32="","",VLOOKUP(I32,projectList[],5,0)),"")</f>
        <v/>
      </c>
      <c r="V32" s="41" t="str">
        <f>IFERROR(IF(J32="","",VLOOKUP(J32,projectList[],5,0)),"")</f>
        <v/>
      </c>
      <c r="W32" s="41" t="str">
        <f>IFERROR(IF(K32="","",VLOOKUP(K32,projectList[],5,0)),"")</f>
        <v/>
      </c>
      <c r="X32" s="41" t="str">
        <f>IFERROR(IF(L32="","",VLOOKUP(L32,projectList[],5,0)),"")</f>
        <v/>
      </c>
      <c r="Y32" s="41" t="str">
        <f>IFERROR(IF(M32="","",VLOOKUP(M32,projectList[],5,0)),"")</f>
        <v/>
      </c>
      <c r="Z32" s="41" t="str">
        <f>IFERROR(IF(N32="","",VLOOKUP(N32,projectList[],5,0)),"")</f>
        <v/>
      </c>
      <c r="AA32" s="41" t="str">
        <f>IFERROR(IF(O32="","",VLOOKUP(O32,projectList[],5,0)),"")</f>
        <v/>
      </c>
      <c r="AB32" s="123" t="str">
        <f t="shared" si="0"/>
        <v/>
      </c>
    </row>
    <row r="33" spans="2:28" ht="30" customHeight="1" x14ac:dyDescent="0.2">
      <c r="B33" s="28" t="str">
        <f>IF('Driver List'!C33&lt;&gt;"",'Driver List'!C33,"")</f>
        <v/>
      </c>
      <c r="C33" s="28" t="str">
        <f>IF('Driver List'!D33&lt;&gt;"",'Driver List'!D33,"")</f>
        <v/>
      </c>
      <c r="D33" s="28" t="str">
        <f>IF('Driver List'!E33&lt;&gt;"",'Driver List'!E33,"")</f>
        <v>S. ORLANDO / KISSIMMEE REGION</v>
      </c>
      <c r="E33" s="47" t="str">
        <f>IF('Driver List'!F33&lt;&gt;"",'Driver List'!F33,"")</f>
        <v/>
      </c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2" t="str">
        <f t="shared" si="1"/>
        <v/>
      </c>
      <c r="Q33" s="28"/>
      <c r="R33" s="51" t="str">
        <f>IFERROR(IF(F33="","",VLOOKUP(F33,projectList[],5,0)),"")</f>
        <v/>
      </c>
      <c r="S33" s="51" t="str">
        <f>IFERROR(IF(G33="","",VLOOKUP(G33,projectList[],5,0)),"")</f>
        <v/>
      </c>
      <c r="T33" s="51" t="str">
        <f>IFERROR(IF(H33="","",VLOOKUP(H33,projectList[],5,0)),"")</f>
        <v/>
      </c>
      <c r="U33" s="51" t="str">
        <f>IFERROR(IF(I33="","",VLOOKUP(I33,projectList[],5,0)),"")</f>
        <v/>
      </c>
      <c r="V33" s="51" t="str">
        <f>IFERROR(IF(J33="","",VLOOKUP(J33,projectList[],5,0)),"")</f>
        <v/>
      </c>
      <c r="W33" s="51" t="str">
        <f>IFERROR(IF(K33="","",VLOOKUP(K33,projectList[],5,0)),"")</f>
        <v/>
      </c>
      <c r="X33" s="51" t="str">
        <f>IFERROR(IF(L33="","",VLOOKUP(L33,projectList[],5,0)),"")</f>
        <v/>
      </c>
      <c r="Y33" s="51" t="str">
        <f>IFERROR(IF(M33="","",VLOOKUP(M33,projectList[],5,0)),"")</f>
        <v/>
      </c>
      <c r="Z33" s="51" t="str">
        <f>IFERROR(IF(N33="","",VLOOKUP(N33,projectList[],5,0)),"")</f>
        <v/>
      </c>
      <c r="AA33" s="51" t="str">
        <f>IFERROR(IF(O33="","",VLOOKUP(O33,projectList[],5,0)),"")</f>
        <v/>
      </c>
      <c r="AB33" s="122" t="str">
        <f t="shared" si="0"/>
        <v/>
      </c>
    </row>
    <row r="34" spans="2:28" ht="18" customHeight="1" x14ac:dyDescent="0.2">
      <c r="B34" s="17" t="str">
        <f>IF('Driver List'!C34&lt;&gt;"",'Driver List'!C34,"")</f>
        <v>ORL</v>
      </c>
      <c r="C34" s="10">
        <f>IF('Driver List'!D34&lt;&gt;"",'Driver List'!D34,"")</f>
        <v>6348</v>
      </c>
      <c r="D34" s="17" t="str">
        <f>IF('Driver List'!E34&lt;&gt;"",'Driver List'!E34,"")</f>
        <v>Jose Jurado</v>
      </c>
      <c r="E34" s="14">
        <f>IF('Driver List'!F34&lt;&gt;"",'Driver List'!F34,"")</f>
        <v>4075795579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42">
        <f t="shared" si="1"/>
        <v>0</v>
      </c>
      <c r="Q34" s="35"/>
      <c r="R34" s="41" t="str">
        <f>IFERROR(IF(F34="","",VLOOKUP(F34,projectList[],5,0)),"")</f>
        <v/>
      </c>
      <c r="S34" s="41" t="str">
        <f>IFERROR(IF(G34="","",VLOOKUP(G34,projectList[],5,0)),"")</f>
        <v/>
      </c>
      <c r="T34" s="41" t="str">
        <f>IFERROR(IF(H34="","",VLOOKUP(H34,projectList[],5,0)),"")</f>
        <v/>
      </c>
      <c r="U34" s="41" t="str">
        <f>IFERROR(IF(I34="","",VLOOKUP(I34,projectList[],5,0)),"")</f>
        <v/>
      </c>
      <c r="V34" s="41" t="str">
        <f>IFERROR(IF(J34="","",VLOOKUP(J34,projectList[],5,0)),"")</f>
        <v/>
      </c>
      <c r="W34" s="41" t="str">
        <f>IFERROR(IF(K34="","",VLOOKUP(K34,projectList[],5,0)),"")</f>
        <v/>
      </c>
      <c r="X34" s="41" t="str">
        <f>IFERROR(IF(L34="","",VLOOKUP(L34,projectList[],5,0)),"")</f>
        <v/>
      </c>
      <c r="Y34" s="41" t="str">
        <f>IFERROR(IF(M34="","",VLOOKUP(M34,projectList[],5,0)),"")</f>
        <v/>
      </c>
      <c r="Z34" s="41" t="str">
        <f>IFERROR(IF(N34="","",VLOOKUP(N34,projectList[],5,0)),"")</f>
        <v/>
      </c>
      <c r="AA34" s="41" t="str">
        <f>IFERROR(IF(O34="","",VLOOKUP(O34,projectList[],5,0)),"")</f>
        <v/>
      </c>
      <c r="AB34" s="123" t="str">
        <f t="shared" si="0"/>
        <v/>
      </c>
    </row>
    <row r="35" spans="2:28" ht="18" customHeight="1" x14ac:dyDescent="0.2">
      <c r="B35" s="17" t="str">
        <f>IF('Driver List'!C35&lt;&gt;"",'Driver List'!C35,"")</f>
        <v>ORL</v>
      </c>
      <c r="C35" s="10">
        <f>IF('Driver List'!D35&lt;&gt;"",'Driver List'!D35,"")</f>
        <v>6314</v>
      </c>
      <c r="D35" s="17" t="str">
        <f>IF('Driver List'!E35&lt;&gt;"",'Driver List'!E35,"")</f>
        <v>Luis A. Quintana</v>
      </c>
      <c r="E35" s="14">
        <f>IF('Driver List'!F35&lt;&gt;"",'Driver List'!F35,"")</f>
        <v>4077910013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42">
        <f t="shared" si="1"/>
        <v>0</v>
      </c>
      <c r="Q35" s="35"/>
      <c r="R35" s="41" t="str">
        <f>IFERROR(IF(F35="","",VLOOKUP(F35,projectList[],5,0)),"")</f>
        <v/>
      </c>
      <c r="S35" s="41" t="str">
        <f>IFERROR(IF(G35="","",VLOOKUP(G35,projectList[],5,0)),"")</f>
        <v/>
      </c>
      <c r="T35" s="41" t="str">
        <f>IFERROR(IF(H35="","",VLOOKUP(H35,projectList[],5,0)),"")</f>
        <v/>
      </c>
      <c r="U35" s="41" t="str">
        <f>IFERROR(IF(I35="","",VLOOKUP(I35,projectList[],5,0)),"")</f>
        <v/>
      </c>
      <c r="V35" s="41" t="str">
        <f>IFERROR(IF(J35="","",VLOOKUP(J35,projectList[],5,0)),"")</f>
        <v/>
      </c>
      <c r="W35" s="41" t="str">
        <f>IFERROR(IF(K35="","",VLOOKUP(K35,projectList[],5,0)),"")</f>
        <v/>
      </c>
      <c r="X35" s="41" t="str">
        <f>IFERROR(IF(L35="","",VLOOKUP(L35,projectList[],5,0)),"")</f>
        <v/>
      </c>
      <c r="Y35" s="41" t="str">
        <f>IFERROR(IF(M35="","",VLOOKUP(M35,projectList[],5,0)),"")</f>
        <v/>
      </c>
      <c r="Z35" s="41" t="str">
        <f>IFERROR(IF(N35="","",VLOOKUP(N35,projectList[],5,0)),"")</f>
        <v/>
      </c>
      <c r="AA35" s="41" t="str">
        <f>IFERROR(IF(O35="","",VLOOKUP(O35,projectList[],5,0)),"")</f>
        <v/>
      </c>
      <c r="AB35" s="123" t="str">
        <f t="shared" si="0"/>
        <v/>
      </c>
    </row>
    <row r="36" spans="2:28" ht="18" customHeight="1" x14ac:dyDescent="0.2">
      <c r="B36" s="17" t="str">
        <f>IF('Driver List'!C36&lt;&gt;"",'Driver List'!C36,"")</f>
        <v>ORL</v>
      </c>
      <c r="C36" s="10">
        <f>IF('Driver List'!D36&lt;&gt;"",'Driver List'!D36,"")</f>
        <v>6376</v>
      </c>
      <c r="D36" s="17" t="str">
        <f>IF('Driver List'!E36&lt;&gt;"",'Driver List'!E36,"")</f>
        <v>Luis Quintana Cabrera</v>
      </c>
      <c r="E36" s="14">
        <f>IF('Driver List'!F36&lt;&gt;"",'Driver List'!F36,"")</f>
        <v>3214436147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42">
        <f t="shared" si="1"/>
        <v>0</v>
      </c>
      <c r="Q36" s="35"/>
      <c r="R36" s="41" t="str">
        <f>IFERROR(IF(F36="","",VLOOKUP(F36,projectList[],5,0)),"")</f>
        <v/>
      </c>
      <c r="S36" s="41" t="str">
        <f>IFERROR(IF(G36="","",VLOOKUP(G36,projectList[],5,0)),"")</f>
        <v/>
      </c>
      <c r="T36" s="41" t="str">
        <f>IFERROR(IF(H36="","",VLOOKUP(H36,projectList[],5,0)),"")</f>
        <v/>
      </c>
      <c r="U36" s="41" t="str">
        <f>IFERROR(IF(I36="","",VLOOKUP(I36,projectList[],5,0)),"")</f>
        <v/>
      </c>
      <c r="V36" s="41" t="str">
        <f>IFERROR(IF(J36="","",VLOOKUP(J36,projectList[],5,0)),"")</f>
        <v/>
      </c>
      <c r="W36" s="41" t="str">
        <f>IFERROR(IF(K36="","",VLOOKUP(K36,projectList[],5,0)),"")</f>
        <v/>
      </c>
      <c r="X36" s="41" t="str">
        <f>IFERROR(IF(L36="","",VLOOKUP(L36,projectList[],5,0)),"")</f>
        <v/>
      </c>
      <c r="Y36" s="41" t="str">
        <f>IFERROR(IF(M36="","",VLOOKUP(M36,projectList[],5,0)),"")</f>
        <v/>
      </c>
      <c r="Z36" s="41" t="str">
        <f>IFERROR(IF(N36="","",VLOOKUP(N36,projectList[],5,0)),"")</f>
        <v/>
      </c>
      <c r="AA36" s="41" t="str">
        <f>IFERROR(IF(O36="","",VLOOKUP(O36,projectList[],5,0)),"")</f>
        <v/>
      </c>
      <c r="AB36" s="123" t="str">
        <f t="shared" si="0"/>
        <v/>
      </c>
    </row>
    <row r="37" spans="2:28" ht="18" customHeight="1" x14ac:dyDescent="0.2">
      <c r="B37" s="17" t="str">
        <f>IF('Driver List'!C37&lt;&gt;"",'Driver List'!C37,"")</f>
        <v>ORL</v>
      </c>
      <c r="C37" s="10">
        <f>IF('Driver List'!D37&lt;&gt;"",'Driver List'!D37,"")</f>
        <v>6496</v>
      </c>
      <c r="D37" s="17" t="str">
        <f>IF('Driver List'!E37&lt;&gt;"",'Driver List'!E37,"")</f>
        <v>Pedro Melendez</v>
      </c>
      <c r="E37" s="14">
        <f>IF('Driver List'!F37&lt;&gt;"",'Driver List'!F37,"")</f>
        <v>4077150970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42">
        <f t="shared" si="1"/>
        <v>0</v>
      </c>
      <c r="Q37" s="35"/>
      <c r="R37" s="41" t="str">
        <f>IFERROR(IF(F37="","",VLOOKUP(F37,projectList[],5,0)),"")</f>
        <v/>
      </c>
      <c r="S37" s="41" t="str">
        <f>IFERROR(IF(G37="","",VLOOKUP(G37,projectList[],5,0)),"")</f>
        <v/>
      </c>
      <c r="T37" s="41" t="str">
        <f>IFERROR(IF(H37="","",VLOOKUP(H37,projectList[],5,0)),"")</f>
        <v/>
      </c>
      <c r="U37" s="41" t="str">
        <f>IFERROR(IF(I37="","",VLOOKUP(I37,projectList[],5,0)),"")</f>
        <v/>
      </c>
      <c r="V37" s="41" t="str">
        <f>IFERROR(IF(J37="","",VLOOKUP(J37,projectList[],5,0)),"")</f>
        <v/>
      </c>
      <c r="W37" s="41" t="str">
        <f>IFERROR(IF(K37="","",VLOOKUP(K37,projectList[],5,0)),"")</f>
        <v/>
      </c>
      <c r="X37" s="41" t="str">
        <f>IFERROR(IF(L37="","",VLOOKUP(L37,projectList[],5,0)),"")</f>
        <v/>
      </c>
      <c r="Y37" s="41" t="str">
        <f>IFERROR(IF(M37="","",VLOOKUP(M37,projectList[],5,0)),"")</f>
        <v/>
      </c>
      <c r="Z37" s="41" t="str">
        <f>IFERROR(IF(N37="","",VLOOKUP(N37,projectList[],5,0)),"")</f>
        <v/>
      </c>
      <c r="AA37" s="41" t="str">
        <f>IFERROR(IF(O37="","",VLOOKUP(O37,projectList[],5,0)),"")</f>
        <v/>
      </c>
      <c r="AB37" s="123" t="str">
        <f t="shared" si="0"/>
        <v/>
      </c>
    </row>
    <row r="38" spans="2:28" ht="18" customHeight="1" x14ac:dyDescent="0.2">
      <c r="B38" s="17" t="str">
        <f>IF('Driver List'!C38&lt;&gt;"",'Driver List'!C38,"")</f>
        <v>ORL</v>
      </c>
      <c r="C38" s="10">
        <f>IF('Driver List'!D38&lt;&gt;"",'Driver List'!D38,"")</f>
        <v>6494</v>
      </c>
      <c r="D38" s="17" t="str">
        <f>IF('Driver List'!E38&lt;&gt;"",'Driver List'!E38,"")</f>
        <v>Samuel Santiesteban</v>
      </c>
      <c r="E38" s="14">
        <f>IF('Driver List'!F38&lt;&gt;"",'Driver List'!F38,"")</f>
        <v>8632722328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42">
        <f t="shared" si="1"/>
        <v>0</v>
      </c>
      <c r="Q38" s="35"/>
      <c r="R38" s="41" t="str">
        <f>IFERROR(IF(F38="","",VLOOKUP(F38,projectList[],5,0)),"")</f>
        <v/>
      </c>
      <c r="S38" s="41" t="str">
        <f>IFERROR(IF(G38="","",VLOOKUP(G38,projectList[],5,0)),"")</f>
        <v/>
      </c>
      <c r="T38" s="41" t="str">
        <f>IFERROR(IF(H38="","",VLOOKUP(H38,projectList[],5,0)),"")</f>
        <v/>
      </c>
      <c r="U38" s="41" t="str">
        <f>IFERROR(IF(I38="","",VLOOKUP(I38,projectList[],5,0)),"")</f>
        <v/>
      </c>
      <c r="V38" s="41" t="str">
        <f>IFERROR(IF(J38="","",VLOOKUP(J38,projectList[],5,0)),"")</f>
        <v/>
      </c>
      <c r="W38" s="41" t="str">
        <f>IFERROR(IF(K38="","",VLOOKUP(K38,projectList[],5,0)),"")</f>
        <v/>
      </c>
      <c r="X38" s="41" t="str">
        <f>IFERROR(IF(L38="","",VLOOKUP(L38,projectList[],5,0)),"")</f>
        <v/>
      </c>
      <c r="Y38" s="41" t="str">
        <f>IFERROR(IF(M38="","",VLOOKUP(M38,projectList[],5,0)),"")</f>
        <v/>
      </c>
      <c r="Z38" s="41" t="str">
        <f>IFERROR(IF(N38="","",VLOOKUP(N38,projectList[],5,0)),"")</f>
        <v/>
      </c>
      <c r="AA38" s="41" t="str">
        <f>IFERROR(IF(O38="","",VLOOKUP(O38,projectList[],5,0)),"")</f>
        <v/>
      </c>
      <c r="AB38" s="123" t="str">
        <f t="shared" si="0"/>
        <v/>
      </c>
    </row>
    <row r="39" spans="2:28" ht="18" customHeight="1" x14ac:dyDescent="0.2">
      <c r="B39" s="17" t="str">
        <f>IF('Driver List'!C39&lt;&gt;"",'Driver List'!C39,"")</f>
        <v>ORL</v>
      </c>
      <c r="C39" s="10">
        <f>IF('Driver List'!D39&lt;&gt;"",'Driver List'!D39,"")</f>
        <v>6495</v>
      </c>
      <c r="D39" s="17" t="str">
        <f>IF('Driver List'!E39&lt;&gt;"",'Driver List'!E39,"")</f>
        <v>Michael Gilormini</v>
      </c>
      <c r="E39" s="14">
        <f>IF('Driver List'!F39&lt;&gt;"",'Driver List'!F39,"")</f>
        <v>7875433594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42">
        <f t="shared" si="1"/>
        <v>0</v>
      </c>
      <c r="Q39" s="35"/>
      <c r="R39" s="41" t="str">
        <f>IFERROR(IF(F39="","",VLOOKUP(F39,projectList[],5,0)),"")</f>
        <v/>
      </c>
      <c r="S39" s="41" t="str">
        <f>IFERROR(IF(G39="","",VLOOKUP(G39,projectList[],5,0)),"")</f>
        <v/>
      </c>
      <c r="T39" s="41" t="str">
        <f>IFERROR(IF(H39="","",VLOOKUP(H39,projectList[],5,0)),"")</f>
        <v/>
      </c>
      <c r="U39" s="41" t="str">
        <f>IFERROR(IF(I39="","",VLOOKUP(I39,projectList[],5,0)),"")</f>
        <v/>
      </c>
      <c r="V39" s="41" t="str">
        <f>IFERROR(IF(J39="","",VLOOKUP(J39,projectList[],5,0)),"")</f>
        <v/>
      </c>
      <c r="W39" s="41" t="str">
        <f>IFERROR(IF(K39="","",VLOOKUP(K39,projectList[],5,0)),"")</f>
        <v/>
      </c>
      <c r="X39" s="41" t="str">
        <f>IFERROR(IF(L39="","",VLOOKUP(L39,projectList[],5,0)),"")</f>
        <v/>
      </c>
      <c r="Y39" s="41" t="str">
        <f>IFERROR(IF(M39="","",VLOOKUP(M39,projectList[],5,0)),"")</f>
        <v/>
      </c>
      <c r="Z39" s="41" t="str">
        <f>IFERROR(IF(N39="","",VLOOKUP(N39,projectList[],5,0)),"")</f>
        <v/>
      </c>
      <c r="AA39" s="41" t="str">
        <f>IFERROR(IF(O39="","",VLOOKUP(O39,projectList[],5,0)),"")</f>
        <v/>
      </c>
      <c r="AB39" s="123" t="str">
        <f t="shared" si="0"/>
        <v/>
      </c>
    </row>
    <row r="40" spans="2:28" ht="18" customHeight="1" x14ac:dyDescent="0.2">
      <c r="B40" s="17" t="str">
        <f>IF('Driver List'!C40&lt;&gt;"",'Driver List'!C40,"")</f>
        <v>ORL</v>
      </c>
      <c r="C40" s="10">
        <f>IF('Driver List'!D40&lt;&gt;"",'Driver List'!D40,"")</f>
        <v>6294</v>
      </c>
      <c r="D40" s="17" t="str">
        <f>IF('Driver List'!E40&lt;&gt;"",'Driver List'!E40,"")</f>
        <v>Marcos Marquez</v>
      </c>
      <c r="E40" s="14">
        <f>IF('Driver List'!F40&lt;&gt;"",'Driver List'!F40,"")</f>
        <v>4077447393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42">
        <f t="shared" si="1"/>
        <v>0</v>
      </c>
      <c r="Q40" s="35"/>
      <c r="R40" s="41" t="str">
        <f>IFERROR(IF(F40="","",VLOOKUP(F40,projectList[],5,0)),"")</f>
        <v/>
      </c>
      <c r="S40" s="41" t="str">
        <f>IFERROR(IF(G40="","",VLOOKUP(G40,projectList[],5,0)),"")</f>
        <v/>
      </c>
      <c r="T40" s="41" t="str">
        <f>IFERROR(IF(H40="","",VLOOKUP(H40,projectList[],5,0)),"")</f>
        <v/>
      </c>
      <c r="U40" s="41" t="str">
        <f>IFERROR(IF(I40="","",VLOOKUP(I40,projectList[],5,0)),"")</f>
        <v/>
      </c>
      <c r="V40" s="41" t="str">
        <f>IFERROR(IF(J40="","",VLOOKUP(J40,projectList[],5,0)),"")</f>
        <v/>
      </c>
      <c r="W40" s="41" t="str">
        <f>IFERROR(IF(K40="","",VLOOKUP(K40,projectList[],5,0)),"")</f>
        <v/>
      </c>
      <c r="X40" s="41" t="str">
        <f>IFERROR(IF(L40="","",VLOOKUP(L40,projectList[],5,0)),"")</f>
        <v/>
      </c>
      <c r="Y40" s="41" t="str">
        <f>IFERROR(IF(M40="","",VLOOKUP(M40,projectList[],5,0)),"")</f>
        <v/>
      </c>
      <c r="Z40" s="41" t="str">
        <f>IFERROR(IF(N40="","",VLOOKUP(N40,projectList[],5,0)),"")</f>
        <v/>
      </c>
      <c r="AA40" s="41" t="str">
        <f>IFERROR(IF(O40="","",VLOOKUP(O40,projectList[],5,0)),"")</f>
        <v/>
      </c>
      <c r="AB40" s="123" t="str">
        <f t="shared" si="0"/>
        <v/>
      </c>
    </row>
    <row r="41" spans="2:28" ht="18" customHeight="1" x14ac:dyDescent="0.2">
      <c r="B41" s="17" t="str">
        <f>IF('Driver List'!C41&lt;&gt;"",'Driver List'!C41,"")</f>
        <v>ORL</v>
      </c>
      <c r="C41" s="10">
        <f>IF('Driver List'!D41&lt;&gt;"",'Driver List'!D41,"")</f>
        <v>6183</v>
      </c>
      <c r="D41" s="17" t="str">
        <f>IF('Driver List'!E41&lt;&gt;"",'Driver List'!E41,"")</f>
        <v>Alberto Hodelin</v>
      </c>
      <c r="E41" s="14">
        <f>IF('Driver List'!F41&lt;&gt;"",'Driver List'!F41,"")</f>
        <v>3212975606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42">
        <f t="shared" si="1"/>
        <v>0</v>
      </c>
      <c r="Q41" s="35"/>
      <c r="R41" s="41" t="str">
        <f>IFERROR(IF(F41="","",VLOOKUP(F41,projectList[],5,0)),"")</f>
        <v/>
      </c>
      <c r="S41" s="41" t="str">
        <f>IFERROR(IF(G41="","",VLOOKUP(G41,projectList[],5,0)),"")</f>
        <v/>
      </c>
      <c r="T41" s="41" t="str">
        <f>IFERROR(IF(H41="","",VLOOKUP(H41,projectList[],5,0)),"")</f>
        <v/>
      </c>
      <c r="U41" s="41" t="str">
        <f>IFERROR(IF(I41="","",VLOOKUP(I41,projectList[],5,0)),"")</f>
        <v/>
      </c>
      <c r="V41" s="41" t="str">
        <f>IFERROR(IF(J41="","",VLOOKUP(J41,projectList[],5,0)),"")</f>
        <v/>
      </c>
      <c r="W41" s="41" t="str">
        <f>IFERROR(IF(K41="","",VLOOKUP(K41,projectList[],5,0)),"")</f>
        <v/>
      </c>
      <c r="X41" s="41" t="str">
        <f>IFERROR(IF(L41="","",VLOOKUP(L41,projectList[],5,0)),"")</f>
        <v/>
      </c>
      <c r="Y41" s="41" t="str">
        <f>IFERROR(IF(M41="","",VLOOKUP(M41,projectList[],5,0)),"")</f>
        <v/>
      </c>
      <c r="Z41" s="41" t="str">
        <f>IFERROR(IF(N41="","",VLOOKUP(N41,projectList[],5,0)),"")</f>
        <v/>
      </c>
      <c r="AA41" s="41" t="str">
        <f>IFERROR(IF(O41="","",VLOOKUP(O41,projectList[],5,0)),"")</f>
        <v/>
      </c>
      <c r="AB41" s="123" t="str">
        <f t="shared" si="0"/>
        <v/>
      </c>
    </row>
    <row r="42" spans="2:28" ht="18" customHeight="1" x14ac:dyDescent="0.2">
      <c r="B42" s="17" t="str">
        <f>IF('Driver List'!C42&lt;&gt;"",'Driver List'!C42,"")</f>
        <v>ORL</v>
      </c>
      <c r="C42" s="10">
        <f>IF('Driver List'!D42&lt;&gt;"",'Driver List'!D42,"")</f>
        <v>6365</v>
      </c>
      <c r="D42" s="17" t="str">
        <f>IF('Driver List'!E42&lt;&gt;"",'Driver List'!E42,"")</f>
        <v>William Rivera</v>
      </c>
      <c r="E42" s="14">
        <f>IF('Driver List'!F42&lt;&gt;"",'Driver List'!F42,"")</f>
        <v>7873412016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42">
        <f t="shared" si="1"/>
        <v>0</v>
      </c>
      <c r="Q42" s="35"/>
      <c r="R42" s="41" t="str">
        <f>IFERROR(IF(F42="","",VLOOKUP(F42,projectList[],5,0)),"")</f>
        <v/>
      </c>
      <c r="S42" s="41" t="str">
        <f>IFERROR(IF(G42="","",VLOOKUP(G42,projectList[],5,0)),"")</f>
        <v/>
      </c>
      <c r="T42" s="41" t="str">
        <f>IFERROR(IF(H42="","",VLOOKUP(H42,projectList[],5,0)),"")</f>
        <v/>
      </c>
      <c r="U42" s="41" t="str">
        <f>IFERROR(IF(I42="","",VLOOKUP(I42,projectList[],5,0)),"")</f>
        <v/>
      </c>
      <c r="V42" s="41" t="str">
        <f>IFERROR(IF(J42="","",VLOOKUP(J42,projectList[],5,0)),"")</f>
        <v/>
      </c>
      <c r="W42" s="41" t="str">
        <f>IFERROR(IF(K42="","",VLOOKUP(K42,projectList[],5,0)),"")</f>
        <v/>
      </c>
      <c r="X42" s="41" t="str">
        <f>IFERROR(IF(L42="","",VLOOKUP(L42,projectList[],5,0)),"")</f>
        <v/>
      </c>
      <c r="Y42" s="41" t="str">
        <f>IFERROR(IF(M42="","",VLOOKUP(M42,projectList[],5,0)),"")</f>
        <v/>
      </c>
      <c r="Z42" s="41" t="str">
        <f>IFERROR(IF(N42="","",VLOOKUP(N42,projectList[],5,0)),"")</f>
        <v/>
      </c>
      <c r="AA42" s="41" t="str">
        <f>IFERROR(IF(O42="","",VLOOKUP(O42,projectList[],5,0)),"")</f>
        <v/>
      </c>
      <c r="AB42" s="123" t="str">
        <f>IF(F42="","",IF(OR(F42="DOWN","VACA","OFF","PARK"),"",COUNTA(F42:O42)))</f>
        <v/>
      </c>
    </row>
    <row r="43" spans="2:28" ht="18" customHeight="1" x14ac:dyDescent="0.2">
      <c r="B43" s="17" t="str">
        <f>IF('Driver List'!C43&lt;&gt;"",'Driver List'!C43,"")</f>
        <v>ORL</v>
      </c>
      <c r="C43" s="10">
        <f>IF('Driver List'!D43&lt;&gt;"",'Driver List'!D43,"")</f>
        <v>6409</v>
      </c>
      <c r="D43" s="17" t="str">
        <f>IF('Driver List'!E43&lt;&gt;"",'Driver List'!E43,"")</f>
        <v>Eduardo Rios</v>
      </c>
      <c r="E43" s="14">
        <f>IF('Driver List'!F43&lt;&gt;"",'Driver List'!F43,"")</f>
        <v>7867922525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42">
        <f t="shared" si="1"/>
        <v>0</v>
      </c>
      <c r="Q43" s="35"/>
      <c r="R43" s="41" t="str">
        <f>IFERROR(IF(F43="","",VLOOKUP(F43,projectList[],5,0)),"")</f>
        <v/>
      </c>
      <c r="S43" s="41" t="str">
        <f>IFERROR(IF(G43="","",VLOOKUP(G43,projectList[],5,0)),"")</f>
        <v/>
      </c>
      <c r="T43" s="41" t="str">
        <f>IFERROR(IF(H43="","",VLOOKUP(H43,projectList[],5,0)),"")</f>
        <v/>
      </c>
      <c r="U43" s="41" t="str">
        <f>IFERROR(IF(I43="","",VLOOKUP(I43,projectList[],5,0)),"")</f>
        <v/>
      </c>
      <c r="V43" s="41" t="str">
        <f>IFERROR(IF(J43="","",VLOOKUP(J43,projectList[],5,0)),"")</f>
        <v/>
      </c>
      <c r="W43" s="41" t="str">
        <f>IFERROR(IF(K43="","",VLOOKUP(K43,projectList[],5,0)),"")</f>
        <v/>
      </c>
      <c r="X43" s="41" t="str">
        <f>IFERROR(IF(L43="","",VLOOKUP(L43,projectList[],5,0)),"")</f>
        <v/>
      </c>
      <c r="Y43" s="41" t="str">
        <f>IFERROR(IF(M43="","",VLOOKUP(M43,projectList[],5,0)),"")</f>
        <v/>
      </c>
      <c r="Z43" s="41" t="str">
        <f>IFERROR(IF(N43="","",VLOOKUP(N43,projectList[],5,0)),"")</f>
        <v/>
      </c>
      <c r="AA43" s="41" t="str">
        <f>IFERROR(IF(O43="","",VLOOKUP(O43,projectList[],5,0)),"")</f>
        <v/>
      </c>
      <c r="AB43" s="123" t="str">
        <f t="shared" si="0"/>
        <v/>
      </c>
    </row>
    <row r="44" spans="2:28" ht="18" customHeight="1" x14ac:dyDescent="0.2">
      <c r="B44" s="17" t="str">
        <f>IF('Driver List'!C44&lt;&gt;"",'Driver List'!C44,"")</f>
        <v>ORL</v>
      </c>
      <c r="C44" s="10">
        <f>IF('Driver List'!D44&lt;&gt;"",'Driver List'!D44,"")</f>
        <v>6245</v>
      </c>
      <c r="D44" s="17" t="str">
        <f>IF('Driver List'!E44&lt;&gt;"",'Driver List'!E44,"")</f>
        <v>Anastasio Huertas</v>
      </c>
      <c r="E44" s="14">
        <f>IF('Driver List'!F44&lt;&gt;"",'Driver List'!F44,"")</f>
        <v>4075958551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42">
        <f t="shared" si="1"/>
        <v>0</v>
      </c>
      <c r="Q44" s="35"/>
      <c r="R44" s="41" t="str">
        <f>IFERROR(IF(F44="","",VLOOKUP(F44,projectList[],5,0)),"")</f>
        <v/>
      </c>
      <c r="S44" s="41" t="str">
        <f>IFERROR(IF(G44="","",VLOOKUP(G44,projectList[],5,0)),"")</f>
        <v/>
      </c>
      <c r="T44" s="41" t="str">
        <f>IFERROR(IF(H44="","",VLOOKUP(H44,projectList[],5,0)),"")</f>
        <v/>
      </c>
      <c r="U44" s="41" t="str">
        <f>IFERROR(IF(I44="","",VLOOKUP(I44,projectList[],5,0)),"")</f>
        <v/>
      </c>
      <c r="V44" s="41" t="str">
        <f>IFERROR(IF(J44="","",VLOOKUP(J44,projectList[],5,0)),"")</f>
        <v/>
      </c>
      <c r="W44" s="41" t="str">
        <f>IFERROR(IF(K44="","",VLOOKUP(K44,projectList[],5,0)),"")</f>
        <v/>
      </c>
      <c r="X44" s="41" t="str">
        <f>IFERROR(IF(L44="","",VLOOKUP(L44,projectList[],5,0)),"")</f>
        <v/>
      </c>
      <c r="Y44" s="41" t="str">
        <f>IFERROR(IF(M44="","",VLOOKUP(M44,projectList[],5,0)),"")</f>
        <v/>
      </c>
      <c r="Z44" s="41" t="str">
        <f>IFERROR(IF(N44="","",VLOOKUP(N44,projectList[],5,0)),"")</f>
        <v/>
      </c>
      <c r="AA44" s="41" t="str">
        <f>IFERROR(IF(O44="","",VLOOKUP(O44,projectList[],5,0)),"")</f>
        <v/>
      </c>
      <c r="AB44" s="123" t="str">
        <f t="shared" si="0"/>
        <v/>
      </c>
    </row>
    <row r="45" spans="2:28" ht="18" customHeight="1" x14ac:dyDescent="0.2">
      <c r="B45" s="17" t="str">
        <f>IF('Driver List'!C45&lt;&gt;"",'Driver List'!C45,"")</f>
        <v>ORL</v>
      </c>
      <c r="C45" s="10">
        <f>IF('Driver List'!D45&lt;&gt;"",'Driver List'!D45,"")</f>
        <v>6344</v>
      </c>
      <c r="D45" s="17" t="str">
        <f>IF('Driver List'!E45&lt;&gt;"",'Driver List'!E45,"")</f>
        <v>Elving Roman</v>
      </c>
      <c r="E45" s="14">
        <f>IF('Driver List'!F45&lt;&gt;"",'Driver List'!F45,"")</f>
        <v>7874786703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42">
        <f t="shared" si="1"/>
        <v>0</v>
      </c>
      <c r="Q45" s="35"/>
      <c r="R45" s="41" t="str">
        <f>IFERROR(IF(F45="","",VLOOKUP(F45,projectList[],5,0)),"")</f>
        <v/>
      </c>
      <c r="S45" s="41" t="str">
        <f>IFERROR(IF(G45="","",VLOOKUP(G45,projectList[],5,0)),"")</f>
        <v/>
      </c>
      <c r="T45" s="41" t="str">
        <f>IFERROR(IF(H45="","",VLOOKUP(H45,projectList[],5,0)),"")</f>
        <v/>
      </c>
      <c r="U45" s="41" t="str">
        <f>IFERROR(IF(I45="","",VLOOKUP(I45,projectList[],5,0)),"")</f>
        <v/>
      </c>
      <c r="V45" s="41" t="str">
        <f>IFERROR(IF(J45="","",VLOOKUP(J45,projectList[],5,0)),"")</f>
        <v/>
      </c>
      <c r="W45" s="41" t="str">
        <f>IFERROR(IF(K45="","",VLOOKUP(K45,projectList[],5,0)),"")</f>
        <v/>
      </c>
      <c r="X45" s="41" t="str">
        <f>IFERROR(IF(L45="","",VLOOKUP(L45,projectList[],5,0)),"")</f>
        <v/>
      </c>
      <c r="Y45" s="41" t="str">
        <f>IFERROR(IF(M45="","",VLOOKUP(M45,projectList[],5,0)),"")</f>
        <v/>
      </c>
      <c r="Z45" s="41" t="str">
        <f>IFERROR(IF(N45="","",VLOOKUP(N45,projectList[],5,0)),"")</f>
        <v/>
      </c>
      <c r="AA45" s="41" t="str">
        <f>IFERROR(IF(O45="","",VLOOKUP(O45,projectList[],5,0)),"")</f>
        <v/>
      </c>
      <c r="AB45" s="123" t="str">
        <f t="shared" si="0"/>
        <v/>
      </c>
    </row>
    <row r="46" spans="2:28" ht="18" customHeight="1" x14ac:dyDescent="0.2">
      <c r="B46" s="17" t="str">
        <f>IF('Driver List'!C46&lt;&gt;"",'Driver List'!C46,"")</f>
        <v>ORL</v>
      </c>
      <c r="C46" s="10">
        <f>IF('Driver List'!D46&lt;&gt;"",'Driver List'!D46,"")</f>
        <v>6233</v>
      </c>
      <c r="D46" s="17" t="str">
        <f>IF('Driver List'!E46&lt;&gt;"",'Driver List'!E46,"")</f>
        <v>Javier Mendoza</v>
      </c>
      <c r="E46" s="14">
        <f>IF('Driver List'!F46&lt;&gt;"",'Driver List'!F46,"")</f>
        <v>4072026468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42">
        <f t="shared" si="1"/>
        <v>0</v>
      </c>
      <c r="Q46" s="35"/>
      <c r="R46" s="41" t="str">
        <f>IFERROR(IF(F46="","",VLOOKUP(F46,projectList[],5,0)),"")</f>
        <v/>
      </c>
      <c r="S46" s="41" t="str">
        <f>IFERROR(IF(G46="","",VLOOKUP(G46,projectList[],5,0)),"")</f>
        <v/>
      </c>
      <c r="T46" s="41" t="str">
        <f>IFERROR(IF(H46="","",VLOOKUP(H46,projectList[],5,0)),"")</f>
        <v/>
      </c>
      <c r="U46" s="41" t="str">
        <f>IFERROR(IF(I46="","",VLOOKUP(I46,projectList[],5,0)),"")</f>
        <v/>
      </c>
      <c r="V46" s="41" t="str">
        <f>IFERROR(IF(J46="","",VLOOKUP(J46,projectList[],5,0)),"")</f>
        <v/>
      </c>
      <c r="W46" s="41" t="str">
        <f>IFERROR(IF(K46="","",VLOOKUP(K46,projectList[],5,0)),"")</f>
        <v/>
      </c>
      <c r="X46" s="41" t="str">
        <f>IFERROR(IF(L46="","",VLOOKUP(L46,projectList[],5,0)),"")</f>
        <v/>
      </c>
      <c r="Y46" s="41" t="str">
        <f>IFERROR(IF(M46="","",VLOOKUP(M46,projectList[],5,0)),"")</f>
        <v/>
      </c>
      <c r="Z46" s="41" t="str">
        <f>IFERROR(IF(N46="","",VLOOKUP(N46,projectList[],5,0)),"")</f>
        <v/>
      </c>
      <c r="AA46" s="41" t="str">
        <f>IFERROR(IF(O46="","",VLOOKUP(O46,projectList[],5,0)),"")</f>
        <v/>
      </c>
      <c r="AB46" s="123" t="str">
        <f t="shared" si="0"/>
        <v/>
      </c>
    </row>
    <row r="47" spans="2:28" ht="18" customHeight="1" x14ac:dyDescent="0.2">
      <c r="B47" s="17" t="str">
        <f>IF('Driver List'!C47&lt;&gt;"",'Driver List'!C47,"")</f>
        <v>ORL</v>
      </c>
      <c r="C47" s="10">
        <f>IF('Driver List'!D47&lt;&gt;"",'Driver List'!D47,"")</f>
        <v>6264</v>
      </c>
      <c r="D47" s="17" t="str">
        <f>IF('Driver List'!E47&lt;&gt;"",'Driver List'!E47,"")</f>
        <v>Juan C Diaz</v>
      </c>
      <c r="E47" s="14">
        <f>IF('Driver List'!F47&lt;&gt;"",'Driver List'!F47,"")</f>
        <v>3219149580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42">
        <f t="shared" si="1"/>
        <v>0</v>
      </c>
      <c r="Q47" s="35"/>
      <c r="R47" s="41" t="str">
        <f>IFERROR(IF(F47="","",VLOOKUP(F47,projectList[],5,0)),"")</f>
        <v/>
      </c>
      <c r="S47" s="41" t="str">
        <f>IFERROR(IF(G47="","",VLOOKUP(G47,projectList[],5,0)),"")</f>
        <v/>
      </c>
      <c r="T47" s="41" t="str">
        <f>IFERROR(IF(H47="","",VLOOKUP(H47,projectList[],5,0)),"")</f>
        <v/>
      </c>
      <c r="U47" s="41" t="str">
        <f>IFERROR(IF(I47="","",VLOOKUP(I47,projectList[],5,0)),"")</f>
        <v/>
      </c>
      <c r="V47" s="41" t="str">
        <f>IFERROR(IF(J47="","",VLOOKUP(J47,projectList[],5,0)),"")</f>
        <v/>
      </c>
      <c r="W47" s="41" t="str">
        <f>IFERROR(IF(K47="","",VLOOKUP(K47,projectList[],5,0)),"")</f>
        <v/>
      </c>
      <c r="X47" s="41" t="str">
        <f>IFERROR(IF(L47="","",VLOOKUP(L47,projectList[],5,0)),"")</f>
        <v/>
      </c>
      <c r="Y47" s="41" t="str">
        <f>IFERROR(IF(M47="","",VLOOKUP(M47,projectList[],5,0)),"")</f>
        <v/>
      </c>
      <c r="Z47" s="41" t="str">
        <f>IFERROR(IF(N47="","",VLOOKUP(N47,projectList[],5,0)),"")</f>
        <v/>
      </c>
      <c r="AA47" s="41" t="str">
        <f>IFERROR(IF(O47="","",VLOOKUP(O47,projectList[],5,0)),"")</f>
        <v/>
      </c>
      <c r="AB47" s="123" t="str">
        <f t="shared" si="0"/>
        <v/>
      </c>
    </row>
    <row r="48" spans="2:28" ht="18" customHeight="1" x14ac:dyDescent="0.2">
      <c r="B48" s="17" t="str">
        <f>IF('Driver List'!C48&lt;&gt;"",'Driver List'!C48,"")</f>
        <v>ORL</v>
      </c>
      <c r="C48" s="10">
        <f>IF('Driver List'!D48&lt;&gt;"",'Driver List'!D48,"")</f>
        <v>6358</v>
      </c>
      <c r="D48" s="17" t="str">
        <f>IF('Driver List'!E48&lt;&gt;"",'Driver List'!E48,"")</f>
        <v>Helbert Guzman</v>
      </c>
      <c r="E48" s="14">
        <f>IF('Driver List'!F48&lt;&gt;"",'Driver List'!F48,"")</f>
        <v>3214602370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42">
        <f t="shared" si="1"/>
        <v>0</v>
      </c>
      <c r="Q48" s="35"/>
      <c r="R48" s="41" t="str">
        <f>IFERROR(IF(F48="","",VLOOKUP(F48,projectList[],5,0)),"")</f>
        <v/>
      </c>
      <c r="S48" s="41" t="str">
        <f>IFERROR(IF(G48="","",VLOOKUP(G48,projectList[],5,0)),"")</f>
        <v/>
      </c>
      <c r="T48" s="41" t="str">
        <f>IFERROR(IF(H48="","",VLOOKUP(H48,projectList[],5,0)),"")</f>
        <v/>
      </c>
      <c r="U48" s="41" t="str">
        <f>IFERROR(IF(I48="","",VLOOKUP(I48,projectList[],5,0)),"")</f>
        <v/>
      </c>
      <c r="V48" s="41" t="str">
        <f>IFERROR(IF(J48="","",VLOOKUP(J48,projectList[],5,0)),"")</f>
        <v/>
      </c>
      <c r="W48" s="41" t="str">
        <f>IFERROR(IF(K48="","",VLOOKUP(K48,projectList[],5,0)),"")</f>
        <v/>
      </c>
      <c r="X48" s="41" t="str">
        <f>IFERROR(IF(L48="","",VLOOKUP(L48,projectList[],5,0)),"")</f>
        <v/>
      </c>
      <c r="Y48" s="41" t="str">
        <f>IFERROR(IF(M48="","",VLOOKUP(M48,projectList[],5,0)),"")</f>
        <v/>
      </c>
      <c r="Z48" s="41" t="str">
        <f>IFERROR(IF(N48="","",VLOOKUP(N48,projectList[],5,0)),"")</f>
        <v/>
      </c>
      <c r="AA48" s="41" t="str">
        <f>IFERROR(IF(O48="","",VLOOKUP(O48,projectList[],5,0)),"")</f>
        <v/>
      </c>
      <c r="AB48" s="123" t="str">
        <f t="shared" si="0"/>
        <v/>
      </c>
    </row>
    <row r="49" spans="2:28" ht="18" customHeight="1" x14ac:dyDescent="0.2">
      <c r="B49" s="17" t="str">
        <f>IF('Driver List'!C49&lt;&gt;"",'Driver List'!C49,"")</f>
        <v>CLOUD</v>
      </c>
      <c r="C49" s="10">
        <f>IF('Driver List'!D49&lt;&gt;"",'Driver List'!D49,"")</f>
        <v>6375</v>
      </c>
      <c r="D49" s="17" t="str">
        <f>IF('Driver List'!E49&lt;&gt;"",'Driver List'!E49,"")</f>
        <v>Miguel Angel Perez</v>
      </c>
      <c r="E49" s="14">
        <f>IF('Driver List'!F49&lt;&gt;"",'Driver List'!F49,"")</f>
        <v>3213305370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42">
        <f t="shared" si="1"/>
        <v>0</v>
      </c>
      <c r="Q49" s="35"/>
      <c r="R49" s="41" t="str">
        <f>IFERROR(IF(F49="","",VLOOKUP(F49,projectList[],5,0)),"")</f>
        <v/>
      </c>
      <c r="S49" s="41" t="str">
        <f>IFERROR(IF(G49="","",VLOOKUP(G49,projectList[],5,0)),"")</f>
        <v/>
      </c>
      <c r="T49" s="41" t="str">
        <f>IFERROR(IF(H49="","",VLOOKUP(H49,projectList[],5,0)),"")</f>
        <v/>
      </c>
      <c r="U49" s="41" t="str">
        <f>IFERROR(IF(I49="","",VLOOKUP(I49,projectList[],5,0)),"")</f>
        <v/>
      </c>
      <c r="V49" s="41" t="str">
        <f>IFERROR(IF(J49="","",VLOOKUP(J49,projectList[],5,0)),"")</f>
        <v/>
      </c>
      <c r="W49" s="41" t="str">
        <f>IFERROR(IF(K49="","",VLOOKUP(K49,projectList[],5,0)),"")</f>
        <v/>
      </c>
      <c r="X49" s="41" t="str">
        <f>IFERROR(IF(L49="","",VLOOKUP(L49,projectList[],5,0)),"")</f>
        <v/>
      </c>
      <c r="Y49" s="41" t="str">
        <f>IFERROR(IF(M49="","",VLOOKUP(M49,projectList[],5,0)),"")</f>
        <v/>
      </c>
      <c r="Z49" s="41" t="str">
        <f>IFERROR(IF(N49="","",VLOOKUP(N49,projectList[],5,0)),"")</f>
        <v/>
      </c>
      <c r="AA49" s="41" t="str">
        <f>IFERROR(IF(O49="","",VLOOKUP(O49,projectList[],5,0)),"")</f>
        <v/>
      </c>
      <c r="AB49" s="123" t="str">
        <f t="shared" si="0"/>
        <v/>
      </c>
    </row>
    <row r="50" spans="2:28" ht="18" customHeight="1" x14ac:dyDescent="0.2">
      <c r="B50" s="17" t="str">
        <f>IF('Driver List'!C50&lt;&gt;"",'Driver List'!C50,"")</f>
        <v>ORL</v>
      </c>
      <c r="C50" s="10">
        <f>IF('Driver List'!D50&lt;&gt;"",'Driver List'!D50,"")</f>
        <v>6433</v>
      </c>
      <c r="D50" s="17" t="str">
        <f>IF('Driver List'!E50&lt;&gt;"",'Driver List'!E50,"")</f>
        <v>Salvador Bello</v>
      </c>
      <c r="E50" s="14">
        <f>IF('Driver List'!F50&lt;&gt;"",'Driver List'!F50,"")</f>
        <v>4078539300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42">
        <f t="shared" si="1"/>
        <v>0</v>
      </c>
      <c r="Q50" s="35"/>
      <c r="R50" s="41" t="str">
        <f>IFERROR(IF(F50="","",VLOOKUP(F50,projectList[],5,0)),"")</f>
        <v/>
      </c>
      <c r="S50" s="41" t="str">
        <f>IFERROR(IF(G50="","",VLOOKUP(G50,projectList[],5,0)),"")</f>
        <v/>
      </c>
      <c r="T50" s="41" t="str">
        <f>IFERROR(IF(H50="","",VLOOKUP(H50,projectList[],5,0)),"")</f>
        <v/>
      </c>
      <c r="U50" s="41" t="str">
        <f>IFERROR(IF(I50="","",VLOOKUP(I50,projectList[],5,0)),"")</f>
        <v/>
      </c>
      <c r="V50" s="41" t="str">
        <f>IFERROR(IF(J50="","",VLOOKUP(J50,projectList[],5,0)),"")</f>
        <v/>
      </c>
      <c r="W50" s="41" t="str">
        <f>IFERROR(IF(K50="","",VLOOKUP(K50,projectList[],5,0)),"")</f>
        <v/>
      </c>
      <c r="X50" s="41" t="str">
        <f>IFERROR(IF(L50="","",VLOOKUP(L50,projectList[],5,0)),"")</f>
        <v/>
      </c>
      <c r="Y50" s="41" t="str">
        <f>IFERROR(IF(M50="","",VLOOKUP(M50,projectList[],5,0)),"")</f>
        <v/>
      </c>
      <c r="Z50" s="41" t="str">
        <f>IFERROR(IF(N50="","",VLOOKUP(N50,projectList[],5,0)),"")</f>
        <v/>
      </c>
      <c r="AA50" s="41" t="str">
        <f>IFERROR(IF(O50="","",VLOOKUP(O50,projectList[],5,0)),"")</f>
        <v/>
      </c>
      <c r="AB50" s="123" t="str">
        <f t="shared" si="0"/>
        <v/>
      </c>
    </row>
    <row r="51" spans="2:28" ht="18" customHeight="1" x14ac:dyDescent="0.2">
      <c r="B51" s="17" t="str">
        <f>IF('Driver List'!C51&lt;&gt;"",'Driver List'!C51,"")</f>
        <v>ORL</v>
      </c>
      <c r="C51" s="10">
        <f>IF('Driver List'!D51&lt;&gt;"",'Driver List'!D51,"")</f>
        <v>6396</v>
      </c>
      <c r="D51" s="17" t="str">
        <f>IF('Driver List'!E51&lt;&gt;"",'Driver List'!E51,"")</f>
        <v>Victor Barreto</v>
      </c>
      <c r="E51" s="14">
        <f>IF('Driver List'!F51&lt;&gt;"",'Driver List'!F51,"")</f>
        <v>4074841083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42">
        <f t="shared" si="1"/>
        <v>0</v>
      </c>
      <c r="Q51" s="35"/>
      <c r="R51" s="41" t="str">
        <f>IFERROR(IF(F51="","",VLOOKUP(F51,projectList[],5,0)),"")</f>
        <v/>
      </c>
      <c r="S51" s="41" t="str">
        <f>IFERROR(IF(G51="","",VLOOKUP(G51,projectList[],5,0)),"")</f>
        <v/>
      </c>
      <c r="T51" s="41" t="str">
        <f>IFERROR(IF(H51="","",VLOOKUP(H51,projectList[],5,0)),"")</f>
        <v/>
      </c>
      <c r="U51" s="41" t="str">
        <f>IFERROR(IF(I51="","",VLOOKUP(I51,projectList[],5,0)),"")</f>
        <v/>
      </c>
      <c r="V51" s="41" t="str">
        <f>IFERROR(IF(J51="","",VLOOKUP(J51,projectList[],5,0)),"")</f>
        <v/>
      </c>
      <c r="W51" s="41" t="str">
        <f>IFERROR(IF(K51="","",VLOOKUP(K51,projectList[],5,0)),"")</f>
        <v/>
      </c>
      <c r="X51" s="41" t="str">
        <f>IFERROR(IF(L51="","",VLOOKUP(L51,projectList[],5,0)),"")</f>
        <v/>
      </c>
      <c r="Y51" s="41" t="str">
        <f>IFERROR(IF(M51="","",VLOOKUP(M51,projectList[],5,0)),"")</f>
        <v/>
      </c>
      <c r="Z51" s="41" t="str">
        <f>IFERROR(IF(N51="","",VLOOKUP(N51,projectList[],5,0)),"")</f>
        <v/>
      </c>
      <c r="AA51" s="41" t="str">
        <f>IFERROR(IF(O51="","",VLOOKUP(O51,projectList[],5,0)),"")</f>
        <v/>
      </c>
      <c r="AB51" s="123" t="str">
        <f t="shared" si="0"/>
        <v/>
      </c>
    </row>
    <row r="52" spans="2:28" ht="18" customHeight="1" x14ac:dyDescent="0.2">
      <c r="B52" s="17" t="str">
        <f>IF('Driver List'!C52&lt;&gt;"",'Driver List'!C52,"")</f>
        <v>ORL</v>
      </c>
      <c r="C52" s="10">
        <f>IF('Driver List'!D52&lt;&gt;"",'Driver List'!D52,"")</f>
        <v>6392</v>
      </c>
      <c r="D52" s="17" t="str">
        <f>IF('Driver List'!E52&lt;&gt;"",'Driver List'!E52,"")</f>
        <v>Francisco J. Ortiz</v>
      </c>
      <c r="E52" s="14">
        <f>IF('Driver List'!F52&lt;&gt;"",'Driver List'!F52,"")</f>
        <v>4077251370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42">
        <f t="shared" si="1"/>
        <v>0</v>
      </c>
      <c r="Q52" s="35"/>
      <c r="R52" s="41" t="str">
        <f>IFERROR(IF(F52="","",VLOOKUP(F52,projectList[],5,0)),"")</f>
        <v/>
      </c>
      <c r="S52" s="41" t="str">
        <f>IFERROR(IF(G52="","",VLOOKUP(G52,projectList[],5,0)),"")</f>
        <v/>
      </c>
      <c r="T52" s="41" t="str">
        <f>IFERROR(IF(H52="","",VLOOKUP(H52,projectList[],5,0)),"")</f>
        <v/>
      </c>
      <c r="U52" s="41" t="str">
        <f>IFERROR(IF(I52="","",VLOOKUP(I52,projectList[],5,0)),"")</f>
        <v/>
      </c>
      <c r="V52" s="41" t="str">
        <f>IFERROR(IF(J52="","",VLOOKUP(J52,projectList[],5,0)),"")</f>
        <v/>
      </c>
      <c r="W52" s="41" t="str">
        <f>IFERROR(IF(K52="","",VLOOKUP(K52,projectList[],5,0)),"")</f>
        <v/>
      </c>
      <c r="X52" s="41" t="str">
        <f>IFERROR(IF(L52="","",VLOOKUP(L52,projectList[],5,0)),"")</f>
        <v/>
      </c>
      <c r="Y52" s="41" t="str">
        <f>IFERROR(IF(M52="","",VLOOKUP(M52,projectList[],5,0)),"")</f>
        <v/>
      </c>
      <c r="Z52" s="41" t="str">
        <f>IFERROR(IF(N52="","",VLOOKUP(N52,projectList[],5,0)),"")</f>
        <v/>
      </c>
      <c r="AA52" s="41" t="str">
        <f>IFERROR(IF(O52="","",VLOOKUP(O52,projectList[],5,0)),"")</f>
        <v/>
      </c>
      <c r="AB52" s="123" t="str">
        <f t="shared" si="0"/>
        <v/>
      </c>
    </row>
    <row r="53" spans="2:28" ht="18" customHeight="1" x14ac:dyDescent="0.2">
      <c r="B53" s="17" t="str">
        <f>IF('Driver List'!C53&lt;&gt;"",'Driver List'!C53,"")</f>
        <v>ORL</v>
      </c>
      <c r="C53" s="10">
        <f>IF('Driver List'!D53&lt;&gt;"",'Driver List'!D53,"")</f>
        <v>6312</v>
      </c>
      <c r="D53" s="17" t="str">
        <f>IF('Driver List'!E53&lt;&gt;"",'Driver List'!E53,"")</f>
        <v>Wilfred Perez Lugo</v>
      </c>
      <c r="E53" s="14">
        <f>IF('Driver List'!F53&lt;&gt;"",'Driver List'!F53,"")</f>
        <v>7876726640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42">
        <f t="shared" si="1"/>
        <v>0</v>
      </c>
      <c r="Q53" s="35"/>
      <c r="R53" s="41" t="str">
        <f>IFERROR(IF(F53="","",VLOOKUP(F53,projectList[],5,0)),"")</f>
        <v/>
      </c>
      <c r="S53" s="41" t="str">
        <f>IFERROR(IF(G53="","",VLOOKUP(G53,projectList[],5,0)),"")</f>
        <v/>
      </c>
      <c r="T53" s="41" t="str">
        <f>IFERROR(IF(H53="","",VLOOKUP(H53,projectList[],5,0)),"")</f>
        <v/>
      </c>
      <c r="U53" s="41" t="str">
        <f>IFERROR(IF(I53="","",VLOOKUP(I53,projectList[],5,0)),"")</f>
        <v/>
      </c>
      <c r="V53" s="41" t="str">
        <f>IFERROR(IF(J53="","",VLOOKUP(J53,projectList[],5,0)),"")</f>
        <v/>
      </c>
      <c r="W53" s="41" t="str">
        <f>IFERROR(IF(K53="","",VLOOKUP(K53,projectList[],5,0)),"")</f>
        <v/>
      </c>
      <c r="X53" s="41" t="str">
        <f>IFERROR(IF(L53="","",VLOOKUP(L53,projectList[],5,0)),"")</f>
        <v/>
      </c>
      <c r="Y53" s="41" t="str">
        <f>IFERROR(IF(M53="","",VLOOKUP(M53,projectList[],5,0)),"")</f>
        <v/>
      </c>
      <c r="Z53" s="41" t="str">
        <f>IFERROR(IF(N53="","",VLOOKUP(N53,projectList[],5,0)),"")</f>
        <v/>
      </c>
      <c r="AA53" s="41" t="str">
        <f>IFERROR(IF(O53="","",VLOOKUP(O53,projectList[],5,0)),"")</f>
        <v/>
      </c>
      <c r="AB53" s="123" t="str">
        <f t="shared" si="0"/>
        <v/>
      </c>
    </row>
    <row r="54" spans="2:28" ht="18" customHeight="1" x14ac:dyDescent="0.2">
      <c r="B54" s="17" t="str">
        <f>IF('Driver List'!C54&lt;&gt;"",'Driver List'!C54,"")</f>
        <v>ORL</v>
      </c>
      <c r="C54" s="10">
        <f>IF('Driver List'!D54&lt;&gt;"",'Driver List'!D54,"")</f>
        <v>6438</v>
      </c>
      <c r="D54" s="17" t="str">
        <f>IF('Driver List'!E54&lt;&gt;"",'Driver List'!E54,"")</f>
        <v>Juan Eduardo Caldero</v>
      </c>
      <c r="E54" s="14">
        <f>IF('Driver List'!F54&lt;&gt;"",'Driver List'!F54,"")</f>
        <v>7879480149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42">
        <f t="shared" si="1"/>
        <v>0</v>
      </c>
      <c r="Q54" s="35"/>
      <c r="R54" s="41" t="str">
        <f>IFERROR(IF(F54="","",VLOOKUP(F54,projectList[],5,0)),"")</f>
        <v/>
      </c>
      <c r="S54" s="41" t="str">
        <f>IFERROR(IF(G54="","",VLOOKUP(G54,projectList[],5,0)),"")</f>
        <v/>
      </c>
      <c r="T54" s="41" t="str">
        <f>IFERROR(IF(H54="","",VLOOKUP(H54,projectList[],5,0)),"")</f>
        <v/>
      </c>
      <c r="U54" s="41" t="str">
        <f>IFERROR(IF(I54="","",VLOOKUP(I54,projectList[],5,0)),"")</f>
        <v/>
      </c>
      <c r="V54" s="41" t="str">
        <f>IFERROR(IF(J54="","",VLOOKUP(J54,projectList[],5,0)),"")</f>
        <v/>
      </c>
      <c r="W54" s="41" t="str">
        <f>IFERROR(IF(K54="","",VLOOKUP(K54,projectList[],5,0)),"")</f>
        <v/>
      </c>
      <c r="X54" s="41" t="str">
        <f>IFERROR(IF(L54="","",VLOOKUP(L54,projectList[],5,0)),"")</f>
        <v/>
      </c>
      <c r="Y54" s="41" t="str">
        <f>IFERROR(IF(M54="","",VLOOKUP(M54,projectList[],5,0)),"")</f>
        <v/>
      </c>
      <c r="Z54" s="41" t="str">
        <f>IFERROR(IF(N54="","",VLOOKUP(N54,projectList[],5,0)),"")</f>
        <v/>
      </c>
      <c r="AA54" s="41" t="str">
        <f>IFERROR(IF(O54="","",VLOOKUP(O54,projectList[],5,0)),"")</f>
        <v/>
      </c>
      <c r="AB54" s="123" t="str">
        <f t="shared" si="0"/>
        <v/>
      </c>
    </row>
    <row r="55" spans="2:28" ht="18" customHeight="1" x14ac:dyDescent="0.2">
      <c r="B55" s="17" t="str">
        <f>IF('Driver List'!C55&lt;&gt;"",'Driver List'!C55,"")</f>
        <v>ORL</v>
      </c>
      <c r="C55" s="10">
        <f>IF('Driver List'!D55&lt;&gt;"",'Driver List'!D55,"")</f>
        <v>6468</v>
      </c>
      <c r="D55" s="17" t="str">
        <f>IF('Driver List'!E55&lt;&gt;"",'Driver List'!E55,"")</f>
        <v>Raul Santiago</v>
      </c>
      <c r="E55" s="14">
        <f>IF('Driver List'!F55&lt;&gt;"",'Driver List'!F55,"")</f>
        <v>4075912195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42">
        <f t="shared" si="1"/>
        <v>0</v>
      </c>
      <c r="Q55" s="35"/>
      <c r="R55" s="41" t="str">
        <f>IFERROR(IF(F55="","",VLOOKUP(F55,projectList[],5,0)),"")</f>
        <v/>
      </c>
      <c r="S55" s="41" t="str">
        <f>IFERROR(IF(G55="","",VLOOKUP(G55,projectList[],5,0)),"")</f>
        <v/>
      </c>
      <c r="T55" s="41" t="str">
        <f>IFERROR(IF(H55="","",VLOOKUP(H55,projectList[],5,0)),"")</f>
        <v/>
      </c>
      <c r="U55" s="41" t="str">
        <f>IFERROR(IF(I55="","",VLOOKUP(I55,projectList[],5,0)),"")</f>
        <v/>
      </c>
      <c r="V55" s="41" t="str">
        <f>IFERROR(IF(J55="","",VLOOKUP(J55,projectList[],5,0)),"")</f>
        <v/>
      </c>
      <c r="W55" s="41" t="str">
        <f>IFERROR(IF(K55="","",VLOOKUP(K55,projectList[],5,0)),"")</f>
        <v/>
      </c>
      <c r="X55" s="41" t="str">
        <f>IFERROR(IF(L55="","",VLOOKUP(L55,projectList[],5,0)),"")</f>
        <v/>
      </c>
      <c r="Y55" s="41" t="str">
        <f>IFERROR(IF(M55="","",VLOOKUP(M55,projectList[],5,0)),"")</f>
        <v/>
      </c>
      <c r="Z55" s="41" t="str">
        <f>IFERROR(IF(N55="","",VLOOKUP(N55,projectList[],5,0)),"")</f>
        <v/>
      </c>
      <c r="AA55" s="41" t="str">
        <f>IFERROR(IF(O55="","",VLOOKUP(O55,projectList[],5,0)),"")</f>
        <v/>
      </c>
      <c r="AB55" s="123" t="str">
        <f t="shared" si="0"/>
        <v/>
      </c>
    </row>
    <row r="56" spans="2:28" ht="18" customHeight="1" x14ac:dyDescent="0.2">
      <c r="B56" s="17" t="str">
        <f>IF('Driver List'!C56&lt;&gt;"",'Driver List'!C56,"")</f>
        <v>ORL</v>
      </c>
      <c r="C56" s="10">
        <f>IF('Driver List'!D56&lt;&gt;"",'Driver List'!D56,"")</f>
        <v>6256</v>
      </c>
      <c r="D56" s="17" t="str">
        <f>IF('Driver List'!E56&lt;&gt;"",'Driver List'!E56,"")</f>
        <v>Dennis Marrero</v>
      </c>
      <c r="E56" s="14">
        <f>IF('Driver List'!F56&lt;&gt;"",'Driver List'!F56,"")</f>
        <v>4074298065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42">
        <f t="shared" si="1"/>
        <v>0</v>
      </c>
      <c r="Q56" s="35"/>
      <c r="R56" s="41" t="str">
        <f>IFERROR(IF(F56="","",VLOOKUP(F56,projectList[],5,0)),"")</f>
        <v/>
      </c>
      <c r="S56" s="41" t="str">
        <f>IFERROR(IF(G56="","",VLOOKUP(G56,projectList[],5,0)),"")</f>
        <v/>
      </c>
      <c r="T56" s="41" t="str">
        <f>IFERROR(IF(H56="","",VLOOKUP(H56,projectList[],5,0)),"")</f>
        <v/>
      </c>
      <c r="U56" s="41" t="str">
        <f>IFERROR(IF(I56="","",VLOOKUP(I56,projectList[],5,0)),"")</f>
        <v/>
      </c>
      <c r="V56" s="41" t="str">
        <f>IFERROR(IF(J56="","",VLOOKUP(J56,projectList[],5,0)),"")</f>
        <v/>
      </c>
      <c r="W56" s="41" t="str">
        <f>IFERROR(IF(K56="","",VLOOKUP(K56,projectList[],5,0)),"")</f>
        <v/>
      </c>
      <c r="X56" s="41" t="str">
        <f>IFERROR(IF(L56="","",VLOOKUP(L56,projectList[],5,0)),"")</f>
        <v/>
      </c>
      <c r="Y56" s="41" t="str">
        <f>IFERROR(IF(M56="","",VLOOKUP(M56,projectList[],5,0)),"")</f>
        <v/>
      </c>
      <c r="Z56" s="41" t="str">
        <f>IFERROR(IF(N56="","",VLOOKUP(N56,projectList[],5,0)),"")</f>
        <v/>
      </c>
      <c r="AA56" s="41" t="str">
        <f>IFERROR(IF(O56="","",VLOOKUP(O56,projectList[],5,0)),"")</f>
        <v/>
      </c>
      <c r="AB56" s="123" t="str">
        <f t="shared" si="0"/>
        <v/>
      </c>
    </row>
    <row r="57" spans="2:28" ht="18" customHeight="1" x14ac:dyDescent="0.2">
      <c r="B57" s="17" t="str">
        <f>IF('Driver List'!C57&lt;&gt;"",'Driver List'!C57,"")</f>
        <v>ORL</v>
      </c>
      <c r="C57" s="10">
        <f>IF('Driver List'!D57&lt;&gt;"",'Driver List'!D57,"")</f>
        <v>6324</v>
      </c>
      <c r="D57" s="17" t="str">
        <f>IF('Driver List'!E57&lt;&gt;"",'Driver List'!E57,"")</f>
        <v>Roger J Torres Marrero</v>
      </c>
      <c r="E57" s="14">
        <f>IF('Driver List'!F57&lt;&gt;"",'Driver List'!F57,"")</f>
        <v>4074048312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42">
        <f t="shared" si="1"/>
        <v>0</v>
      </c>
      <c r="Q57" s="35"/>
      <c r="R57" s="41" t="str">
        <f>IFERROR(IF(F57="","",VLOOKUP(F57,projectList[],5,0)),"")</f>
        <v/>
      </c>
      <c r="S57" s="41" t="str">
        <f>IFERROR(IF(G57="","",VLOOKUP(G57,projectList[],5,0)),"")</f>
        <v/>
      </c>
      <c r="T57" s="41" t="str">
        <f>IFERROR(IF(H57="","",VLOOKUP(H57,projectList[],5,0)),"")</f>
        <v/>
      </c>
      <c r="U57" s="41" t="str">
        <f>IFERROR(IF(I57="","",VLOOKUP(I57,projectList[],5,0)),"")</f>
        <v/>
      </c>
      <c r="V57" s="41" t="str">
        <f>IFERROR(IF(J57="","",VLOOKUP(J57,projectList[],5,0)),"")</f>
        <v/>
      </c>
      <c r="W57" s="41" t="str">
        <f>IFERROR(IF(K57="","",VLOOKUP(K57,projectList[],5,0)),"")</f>
        <v/>
      </c>
      <c r="X57" s="41" t="str">
        <f>IFERROR(IF(L57="","",VLOOKUP(L57,projectList[],5,0)),"")</f>
        <v/>
      </c>
      <c r="Y57" s="41" t="str">
        <f>IFERROR(IF(M57="","",VLOOKUP(M57,projectList[],5,0)),"")</f>
        <v/>
      </c>
      <c r="Z57" s="41" t="str">
        <f>IFERROR(IF(N57="","",VLOOKUP(N57,projectList[],5,0)),"")</f>
        <v/>
      </c>
      <c r="AA57" s="41" t="str">
        <f>IFERROR(IF(O57="","",VLOOKUP(O57,projectList[],5,0)),"")</f>
        <v/>
      </c>
      <c r="AB57" s="123" t="str">
        <f t="shared" si="0"/>
        <v/>
      </c>
    </row>
    <row r="58" spans="2:28" ht="18" customHeight="1" x14ac:dyDescent="0.2">
      <c r="B58" s="17" t="str">
        <f>IF('Driver List'!C58&lt;&gt;"",'Driver List'!C58,"")</f>
        <v>ORL</v>
      </c>
      <c r="C58" s="10">
        <f>IF('Driver List'!D58&lt;&gt;"",'Driver List'!D58,"")</f>
        <v>6126</v>
      </c>
      <c r="D58" s="17" t="str">
        <f>IF('Driver List'!E58&lt;&gt;"",'Driver List'!E58,"")</f>
        <v>Luis Javier Rivera</v>
      </c>
      <c r="E58" s="14">
        <f>IF('Driver List'!F58&lt;&gt;"",'Driver List'!F58,"")</f>
        <v>7874253691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42">
        <f t="shared" si="1"/>
        <v>0</v>
      </c>
      <c r="Q58" s="35"/>
      <c r="R58" s="41" t="str">
        <f>IFERROR(IF(F58="","",VLOOKUP(F58,projectList[],5,0)),"")</f>
        <v/>
      </c>
      <c r="S58" s="41" t="str">
        <f>IFERROR(IF(G58="","",VLOOKUP(G58,projectList[],5,0)),"")</f>
        <v/>
      </c>
      <c r="T58" s="41" t="str">
        <f>IFERROR(IF(H58="","",VLOOKUP(H58,projectList[],5,0)),"")</f>
        <v/>
      </c>
      <c r="U58" s="41" t="str">
        <f>IFERROR(IF(I58="","",VLOOKUP(I58,projectList[],5,0)),"")</f>
        <v/>
      </c>
      <c r="V58" s="41" t="str">
        <f>IFERROR(IF(J58="","",VLOOKUP(J58,projectList[],5,0)),"")</f>
        <v/>
      </c>
      <c r="W58" s="41" t="str">
        <f>IFERROR(IF(K58="","",VLOOKUP(K58,projectList[],5,0)),"")</f>
        <v/>
      </c>
      <c r="X58" s="41" t="str">
        <f>IFERROR(IF(L58="","",VLOOKUP(L58,projectList[],5,0)),"")</f>
        <v/>
      </c>
      <c r="Y58" s="41" t="str">
        <f>IFERROR(IF(M58="","",VLOOKUP(M58,projectList[],5,0)),"")</f>
        <v/>
      </c>
      <c r="Z58" s="41" t="str">
        <f>IFERROR(IF(N58="","",VLOOKUP(N58,projectList[],5,0)),"")</f>
        <v/>
      </c>
      <c r="AA58" s="41" t="str">
        <f>IFERROR(IF(O58="","",VLOOKUP(O58,projectList[],5,0)),"")</f>
        <v/>
      </c>
      <c r="AB58" s="123" t="str">
        <f t="shared" si="0"/>
        <v/>
      </c>
    </row>
    <row r="59" spans="2:28" ht="18" customHeight="1" x14ac:dyDescent="0.2">
      <c r="B59" s="17" t="str">
        <f>IF('Driver List'!C59&lt;&gt;"",'Driver List'!C59,"")</f>
        <v>ORL</v>
      </c>
      <c r="C59" s="10">
        <f>IF('Driver List'!D59&lt;&gt;"",'Driver List'!D59,"")</f>
        <v>6459</v>
      </c>
      <c r="D59" s="17" t="str">
        <f>IF('Driver List'!E59&lt;&gt;"",'Driver List'!E59,"")</f>
        <v>Felix Ramon Candelaria Bello</v>
      </c>
      <c r="E59" s="14">
        <f>IF('Driver List'!F59&lt;&gt;"",'Driver List'!F59,"")</f>
        <v>3212877277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42">
        <f t="shared" si="1"/>
        <v>0</v>
      </c>
      <c r="Q59" s="35"/>
      <c r="R59" s="41" t="str">
        <f>IFERROR(IF(F59="","",VLOOKUP(F59,projectList[],5,0)),"")</f>
        <v/>
      </c>
      <c r="S59" s="41" t="str">
        <f>IFERROR(IF(G59="","",VLOOKUP(G59,projectList[],5,0)),"")</f>
        <v/>
      </c>
      <c r="T59" s="41" t="str">
        <f>IFERROR(IF(H59="","",VLOOKUP(H59,projectList[],5,0)),"")</f>
        <v/>
      </c>
      <c r="U59" s="41" t="str">
        <f>IFERROR(IF(I59="","",VLOOKUP(I59,projectList[],5,0)),"")</f>
        <v/>
      </c>
      <c r="V59" s="41" t="str">
        <f>IFERROR(IF(J59="","",VLOOKUP(J59,projectList[],5,0)),"")</f>
        <v/>
      </c>
      <c r="W59" s="41" t="str">
        <f>IFERROR(IF(K59="","",VLOOKUP(K59,projectList[],5,0)),"")</f>
        <v/>
      </c>
      <c r="X59" s="41" t="str">
        <f>IFERROR(IF(L59="","",VLOOKUP(L59,projectList[],5,0)),"")</f>
        <v/>
      </c>
      <c r="Y59" s="41" t="str">
        <f>IFERROR(IF(M59="","",VLOOKUP(M59,projectList[],5,0)),"")</f>
        <v/>
      </c>
      <c r="Z59" s="41" t="str">
        <f>IFERROR(IF(N59="","",VLOOKUP(N59,projectList[],5,0)),"")</f>
        <v/>
      </c>
      <c r="AA59" s="41" t="str">
        <f>IFERROR(IF(O59="","",VLOOKUP(O59,projectList[],5,0)),"")</f>
        <v/>
      </c>
      <c r="AB59" s="123" t="str">
        <f t="shared" si="0"/>
        <v/>
      </c>
    </row>
    <row r="60" spans="2:28" ht="18" customHeight="1" x14ac:dyDescent="0.2">
      <c r="B60" s="17" t="str">
        <f>IF('Driver List'!C60&lt;&gt;"",'Driver List'!C60,"")</f>
        <v>ORL</v>
      </c>
      <c r="C60" s="10">
        <f>IF('Driver List'!D60&lt;&gt;"",'Driver List'!D60,"")</f>
        <v>6455</v>
      </c>
      <c r="D60" s="17" t="str">
        <f>IF('Driver List'!E60&lt;&gt;"",'Driver List'!E60,"")</f>
        <v>Christian M. Gonzalez</v>
      </c>
      <c r="E60" s="14">
        <f>IF('Driver List'!F60&lt;&gt;"",'Driver List'!F60,"")</f>
        <v>9788852964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42">
        <f t="shared" si="1"/>
        <v>0</v>
      </c>
      <c r="Q60" s="35"/>
      <c r="R60" s="41" t="str">
        <f>IFERROR(IF(F60="","",VLOOKUP(F60,projectList[],5,0)),"")</f>
        <v/>
      </c>
      <c r="S60" s="41" t="str">
        <f>IFERROR(IF(G60="","",VLOOKUP(G60,projectList[],5,0)),"")</f>
        <v/>
      </c>
      <c r="T60" s="41" t="str">
        <f>IFERROR(IF(H60="","",VLOOKUP(H60,projectList[],5,0)),"")</f>
        <v/>
      </c>
      <c r="U60" s="41" t="str">
        <f>IFERROR(IF(I60="","",VLOOKUP(I60,projectList[],5,0)),"")</f>
        <v/>
      </c>
      <c r="V60" s="41" t="str">
        <f>IFERROR(IF(J60="","",VLOOKUP(J60,projectList[],5,0)),"")</f>
        <v/>
      </c>
      <c r="W60" s="41" t="str">
        <f>IFERROR(IF(K60="","",VLOOKUP(K60,projectList[],5,0)),"")</f>
        <v/>
      </c>
      <c r="X60" s="41" t="str">
        <f>IFERROR(IF(L60="","",VLOOKUP(L60,projectList[],5,0)),"")</f>
        <v/>
      </c>
      <c r="Y60" s="41" t="str">
        <f>IFERROR(IF(M60="","",VLOOKUP(M60,projectList[],5,0)),"")</f>
        <v/>
      </c>
      <c r="Z60" s="41" t="str">
        <f>IFERROR(IF(N60="","",VLOOKUP(N60,projectList[],5,0)),"")</f>
        <v/>
      </c>
      <c r="AA60" s="41" t="str">
        <f>IFERROR(IF(O60="","",VLOOKUP(O60,projectList[],5,0)),"")</f>
        <v/>
      </c>
      <c r="AB60" s="123" t="str">
        <f t="shared" si="0"/>
        <v/>
      </c>
    </row>
    <row r="61" spans="2:28" ht="18" customHeight="1" x14ac:dyDescent="0.2">
      <c r="B61" s="17" t="str">
        <f>IF('Driver List'!C61&lt;&gt;"",'Driver List'!C61,"")</f>
        <v>GREEN</v>
      </c>
      <c r="C61" s="10">
        <f>IF('Driver List'!D61&lt;&gt;"",'Driver List'!D61,"")</f>
        <v>6290</v>
      </c>
      <c r="D61" s="17" t="str">
        <f>IF('Driver List'!E61&lt;&gt;"",'Driver List'!E61,"")</f>
        <v>Edggaly Garcia</v>
      </c>
      <c r="E61" s="14">
        <f>IF('Driver List'!F61&lt;&gt;"",'Driver List'!F61,"")</f>
        <v>3523489231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42">
        <f t="shared" si="1"/>
        <v>0</v>
      </c>
      <c r="Q61" s="35"/>
      <c r="R61" s="41" t="str">
        <f>IFERROR(IF(F61="","",VLOOKUP(F61,projectList[],5,0)),"")</f>
        <v/>
      </c>
      <c r="S61" s="41" t="str">
        <f>IFERROR(IF(G61="","",VLOOKUP(G61,projectList[],5,0)),"")</f>
        <v/>
      </c>
      <c r="T61" s="41" t="str">
        <f>IFERROR(IF(H61="","",VLOOKUP(H61,projectList[],5,0)),"")</f>
        <v/>
      </c>
      <c r="U61" s="41" t="str">
        <f>IFERROR(IF(I61="","",VLOOKUP(I61,projectList[],5,0)),"")</f>
        <v/>
      </c>
      <c r="V61" s="41" t="str">
        <f>IFERROR(IF(J61="","",VLOOKUP(J61,projectList[],5,0)),"")</f>
        <v/>
      </c>
      <c r="W61" s="41" t="str">
        <f>IFERROR(IF(K61="","",VLOOKUP(K61,projectList[],5,0)),"")</f>
        <v/>
      </c>
      <c r="X61" s="41" t="str">
        <f>IFERROR(IF(L61="","",VLOOKUP(L61,projectList[],5,0)),"")</f>
        <v/>
      </c>
      <c r="Y61" s="41" t="str">
        <f>IFERROR(IF(M61="","",VLOOKUP(M61,projectList[],5,0)),"")</f>
        <v/>
      </c>
      <c r="Z61" s="41" t="str">
        <f>IFERROR(IF(N61="","",VLOOKUP(N61,projectList[],5,0)),"")</f>
        <v/>
      </c>
      <c r="AA61" s="41" t="str">
        <f>IFERROR(IF(O61="","",VLOOKUP(O61,projectList[],5,0)),"")</f>
        <v/>
      </c>
      <c r="AB61" s="123" t="str">
        <f t="shared" si="0"/>
        <v/>
      </c>
    </row>
    <row r="62" spans="2:28" ht="18" customHeight="1" x14ac:dyDescent="0.2">
      <c r="B62" s="17" t="str">
        <f>IF('Driver List'!C62&lt;&gt;"",'Driver List'!C62,"")</f>
        <v>GREEN</v>
      </c>
      <c r="C62" s="10">
        <f>IF('Driver List'!D62&lt;&gt;"",'Driver List'!D62,"")</f>
        <v>6434</v>
      </c>
      <c r="D62" s="17" t="str">
        <f>IF('Driver List'!E62&lt;&gt;"",'Driver List'!E62,"")</f>
        <v>Jeffrey De Leon</v>
      </c>
      <c r="E62" s="14">
        <f>IF('Driver List'!F62&lt;&gt;"",'Driver List'!F62,"")</f>
        <v>4078737145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42">
        <f t="shared" si="1"/>
        <v>0</v>
      </c>
      <c r="Q62" s="35"/>
      <c r="R62" s="41" t="str">
        <f>IFERROR(IF(F62="","",VLOOKUP(F62,projectList[],5,0)),"")</f>
        <v/>
      </c>
      <c r="S62" s="41" t="str">
        <f>IFERROR(IF(G62="","",VLOOKUP(G62,projectList[],5,0)),"")</f>
        <v/>
      </c>
      <c r="T62" s="41" t="str">
        <f>IFERROR(IF(H62="","",VLOOKUP(H62,projectList[],5,0)),"")</f>
        <v/>
      </c>
      <c r="U62" s="41" t="str">
        <f>IFERROR(IF(I62="","",VLOOKUP(I62,projectList[],5,0)),"")</f>
        <v/>
      </c>
      <c r="V62" s="41" t="str">
        <f>IFERROR(IF(J62="","",VLOOKUP(J62,projectList[],5,0)),"")</f>
        <v/>
      </c>
      <c r="W62" s="41" t="str">
        <f>IFERROR(IF(K62="","",VLOOKUP(K62,projectList[],5,0)),"")</f>
        <v/>
      </c>
      <c r="X62" s="41" t="str">
        <f>IFERROR(IF(L62="","",VLOOKUP(L62,projectList[],5,0)),"")</f>
        <v/>
      </c>
      <c r="Y62" s="41" t="str">
        <f>IFERROR(IF(M62="","",VLOOKUP(M62,projectList[],5,0)),"")</f>
        <v/>
      </c>
      <c r="Z62" s="41" t="str">
        <f>IFERROR(IF(N62="","",VLOOKUP(N62,projectList[],5,0)),"")</f>
        <v/>
      </c>
      <c r="AA62" s="41" t="str">
        <f>IFERROR(IF(O62="","",VLOOKUP(O62,projectList[],5,0)),"")</f>
        <v/>
      </c>
      <c r="AB62" s="123" t="str">
        <f t="shared" si="0"/>
        <v/>
      </c>
    </row>
    <row r="63" spans="2:28" ht="18" customHeight="1" x14ac:dyDescent="0.2">
      <c r="B63" s="17" t="str">
        <f>IF('Driver List'!C63&lt;&gt;"",'Driver List'!C63,"")</f>
        <v>GREEN</v>
      </c>
      <c r="C63" s="10">
        <f>IF('Driver List'!D63&lt;&gt;"",'Driver List'!D63,"")</f>
        <v>6425</v>
      </c>
      <c r="D63" s="17" t="str">
        <f>IF('Driver List'!E63&lt;&gt;"",'Driver List'!E63,"")</f>
        <v>Jason Leon</v>
      </c>
      <c r="E63" s="14">
        <f>IF('Driver List'!F63&lt;&gt;"",'Driver List'!F63,"")</f>
        <v>7185082950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42">
        <f t="shared" si="1"/>
        <v>0</v>
      </c>
      <c r="Q63" s="35"/>
      <c r="R63" s="41" t="str">
        <f>IFERROR(IF(F63="","",VLOOKUP(F63,projectList[],5,0)),"")</f>
        <v/>
      </c>
      <c r="S63" s="41" t="str">
        <f>IFERROR(IF(G63="","",VLOOKUP(G63,projectList[],5,0)),"")</f>
        <v/>
      </c>
      <c r="T63" s="41" t="str">
        <f>IFERROR(IF(H63="","",VLOOKUP(H63,projectList[],5,0)),"")</f>
        <v/>
      </c>
      <c r="U63" s="41" t="str">
        <f>IFERROR(IF(I63="","",VLOOKUP(I63,projectList[],5,0)),"")</f>
        <v/>
      </c>
      <c r="V63" s="41" t="str">
        <f>IFERROR(IF(J63="","",VLOOKUP(J63,projectList[],5,0)),"")</f>
        <v/>
      </c>
      <c r="W63" s="41" t="str">
        <f>IFERROR(IF(K63="","",VLOOKUP(K63,projectList[],5,0)),"")</f>
        <v/>
      </c>
      <c r="X63" s="41" t="str">
        <f>IFERROR(IF(L63="","",VLOOKUP(L63,projectList[],5,0)),"")</f>
        <v/>
      </c>
      <c r="Y63" s="41" t="str">
        <f>IFERROR(IF(M63="","",VLOOKUP(M63,projectList[],5,0)),"")</f>
        <v/>
      </c>
      <c r="Z63" s="41" t="str">
        <f>IFERROR(IF(N63="","",VLOOKUP(N63,projectList[],5,0)),"")</f>
        <v/>
      </c>
      <c r="AA63" s="41" t="str">
        <f>IFERROR(IF(O63="","",VLOOKUP(O63,projectList[],5,0)),"")</f>
        <v/>
      </c>
      <c r="AB63" s="123" t="str">
        <f t="shared" si="0"/>
        <v/>
      </c>
    </row>
    <row r="64" spans="2:28" ht="18" customHeight="1" x14ac:dyDescent="0.2">
      <c r="B64" s="17" t="str">
        <f>IF('Driver List'!C64&lt;&gt;"",'Driver List'!C64,"")</f>
        <v>GREEN</v>
      </c>
      <c r="C64" s="10">
        <f>IF('Driver List'!D64&lt;&gt;"",'Driver List'!D64,"")</f>
        <v>6326</v>
      </c>
      <c r="D64" s="17" t="str">
        <f>IF('Driver List'!E64&lt;&gt;"",'Driver List'!E64,"")</f>
        <v>Amilcar De Leon</v>
      </c>
      <c r="E64" s="14">
        <f>IF('Driver List'!F64&lt;&gt;"",'Driver List'!F64,"")</f>
        <v>4074170575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42">
        <f t="shared" si="1"/>
        <v>0</v>
      </c>
      <c r="Q64" s="35"/>
      <c r="R64" s="41" t="str">
        <f>IFERROR(IF(F64="","",VLOOKUP(F64,projectList[],5,0)),"")</f>
        <v/>
      </c>
      <c r="S64" s="41" t="str">
        <f>IFERROR(IF(G64="","",VLOOKUP(G64,projectList[],5,0)),"")</f>
        <v/>
      </c>
      <c r="T64" s="41" t="str">
        <f>IFERROR(IF(H64="","",VLOOKUP(H64,projectList[],5,0)),"")</f>
        <v/>
      </c>
      <c r="U64" s="41" t="str">
        <f>IFERROR(IF(I64="","",VLOOKUP(I64,projectList[],5,0)),"")</f>
        <v/>
      </c>
      <c r="V64" s="41" t="str">
        <f>IFERROR(IF(J64="","",VLOOKUP(J64,projectList[],5,0)),"")</f>
        <v/>
      </c>
      <c r="W64" s="41" t="str">
        <f>IFERROR(IF(K64="","",VLOOKUP(K64,projectList[],5,0)),"")</f>
        <v/>
      </c>
      <c r="X64" s="41" t="str">
        <f>IFERROR(IF(L64="","",VLOOKUP(L64,projectList[],5,0)),"")</f>
        <v/>
      </c>
      <c r="Y64" s="41" t="str">
        <f>IFERROR(IF(M64="","",VLOOKUP(M64,projectList[],5,0)),"")</f>
        <v/>
      </c>
      <c r="Z64" s="41" t="str">
        <f>IFERROR(IF(N64="","",VLOOKUP(N64,projectList[],5,0)),"")</f>
        <v/>
      </c>
      <c r="AA64" s="41" t="str">
        <f>IFERROR(IF(O64="","",VLOOKUP(O64,projectList[],5,0)),"")</f>
        <v/>
      </c>
      <c r="AB64" s="123" t="str">
        <f t="shared" si="0"/>
        <v/>
      </c>
    </row>
    <row r="65" spans="1:28" ht="18" customHeight="1" x14ac:dyDescent="0.2">
      <c r="B65" s="17" t="str">
        <f>IF('Driver List'!C65&lt;&gt;"",'Driver List'!C65,"")</f>
        <v>TAMPA</v>
      </c>
      <c r="C65" s="10">
        <f>IF('Driver List'!D65&lt;&gt;"",'Driver List'!D65,"")</f>
        <v>6300</v>
      </c>
      <c r="D65" s="17" t="str">
        <f>IF('Driver List'!E65&lt;&gt;"",'Driver List'!E65,"")</f>
        <v>Angel Cruz</v>
      </c>
      <c r="E65" s="14">
        <f>IF('Driver List'!F65&lt;&gt;"",'Driver List'!F65,"")</f>
        <v>4075019914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42">
        <f t="shared" si="1"/>
        <v>0</v>
      </c>
      <c r="Q65" s="35"/>
      <c r="R65" s="41" t="str">
        <f>IFERROR(IF(F65="","",VLOOKUP(F65,projectList[],5,0)),"")</f>
        <v/>
      </c>
      <c r="S65" s="41" t="str">
        <f>IFERROR(IF(G65="","",VLOOKUP(G65,projectList[],5,0)),"")</f>
        <v/>
      </c>
      <c r="T65" s="41" t="str">
        <f>IFERROR(IF(H65="","",VLOOKUP(H65,projectList[],5,0)),"")</f>
        <v/>
      </c>
      <c r="U65" s="41" t="str">
        <f>IFERROR(IF(I65="","",VLOOKUP(I65,projectList[],5,0)),"")</f>
        <v/>
      </c>
      <c r="V65" s="41" t="str">
        <f>IFERROR(IF(J65="","",VLOOKUP(J65,projectList[],5,0)),"")</f>
        <v/>
      </c>
      <c r="W65" s="41" t="str">
        <f>IFERROR(IF(K65="","",VLOOKUP(K65,projectList[],5,0)),"")</f>
        <v/>
      </c>
      <c r="X65" s="41" t="str">
        <f>IFERROR(IF(L65="","",VLOOKUP(L65,projectList[],5,0)),"")</f>
        <v/>
      </c>
      <c r="Y65" s="41" t="str">
        <f>IFERROR(IF(M65="","",VLOOKUP(M65,projectList[],5,0)),"")</f>
        <v/>
      </c>
      <c r="Z65" s="41" t="str">
        <f>IFERROR(IF(N65="","",VLOOKUP(N65,projectList[],5,0)),"")</f>
        <v/>
      </c>
      <c r="AA65" s="41" t="str">
        <f>IFERROR(IF(O65="","",VLOOKUP(O65,projectList[],5,0)),"")</f>
        <v/>
      </c>
      <c r="AB65" s="123" t="str">
        <f t="shared" si="0"/>
        <v/>
      </c>
    </row>
    <row r="66" spans="1:28" ht="18" customHeight="1" x14ac:dyDescent="0.2">
      <c r="B66" s="17" t="str">
        <f>IF('Driver List'!C66&lt;&gt;"",'Driver List'!C66,"")</f>
        <v>TAMPA</v>
      </c>
      <c r="C66" s="10">
        <f>IF('Driver List'!D66&lt;&gt;"",'Driver List'!D66,"")</f>
        <v>6481</v>
      </c>
      <c r="D66" s="17" t="str">
        <f>IF('Driver List'!E66&lt;&gt;"",'Driver List'!E66,"")</f>
        <v>Wilfrido Suarez</v>
      </c>
      <c r="E66" s="14">
        <f>IF('Driver List'!F66&lt;&gt;"",'Driver List'!F66,"")</f>
        <v>5088132855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42">
        <f t="shared" si="1"/>
        <v>0</v>
      </c>
      <c r="Q66" s="35"/>
      <c r="R66" s="41" t="str">
        <f>IFERROR(IF(F66="","",VLOOKUP(F66,projectList[],5,0)),"")</f>
        <v/>
      </c>
      <c r="S66" s="41" t="str">
        <f>IFERROR(IF(G66="","",VLOOKUP(G66,projectList[],5,0)),"")</f>
        <v/>
      </c>
      <c r="T66" s="41" t="str">
        <f>IFERROR(IF(H66="","",VLOOKUP(H66,projectList[],5,0)),"")</f>
        <v/>
      </c>
      <c r="U66" s="41" t="str">
        <f>IFERROR(IF(I66="","",VLOOKUP(I66,projectList[],5,0)),"")</f>
        <v/>
      </c>
      <c r="V66" s="41" t="str">
        <f>IFERROR(IF(J66="","",VLOOKUP(J66,projectList[],5,0)),"")</f>
        <v/>
      </c>
      <c r="W66" s="41" t="str">
        <f>IFERROR(IF(K66="","",VLOOKUP(K66,projectList[],5,0)),"")</f>
        <v/>
      </c>
      <c r="X66" s="41" t="str">
        <f>IFERROR(IF(L66="","",VLOOKUP(L66,projectList[],5,0)),"")</f>
        <v/>
      </c>
      <c r="Y66" s="41" t="str">
        <f>IFERROR(IF(M66="","",VLOOKUP(M66,projectList[],5,0)),"")</f>
        <v/>
      </c>
      <c r="Z66" s="41" t="str">
        <f>IFERROR(IF(N66="","",VLOOKUP(N66,projectList[],5,0)),"")</f>
        <v/>
      </c>
      <c r="AA66" s="41" t="str">
        <f>IFERROR(IF(O66="","",VLOOKUP(O66,projectList[],5,0)),"")</f>
        <v/>
      </c>
      <c r="AB66" s="123" t="str">
        <f t="shared" si="0"/>
        <v/>
      </c>
    </row>
    <row r="67" spans="1:28" ht="18" customHeight="1" x14ac:dyDescent="0.2">
      <c r="B67" s="17" t="str">
        <f>IF('Driver List'!C67&lt;&gt;"",'Driver List'!C67,"")</f>
        <v>TAMPA</v>
      </c>
      <c r="C67" s="10">
        <f>IF('Driver List'!D67&lt;&gt;"",'Driver List'!D67,"")</f>
        <v>6477</v>
      </c>
      <c r="D67" s="17" t="str">
        <f>IF('Driver List'!E67&lt;&gt;"",'Driver List'!E67,"")</f>
        <v xml:space="preserve">Nestor Gotay </v>
      </c>
      <c r="E67" s="14">
        <f>IF('Driver List'!F67&lt;&gt;"",'Driver List'!F67,"")</f>
        <v>7876475952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42">
        <f t="shared" si="1"/>
        <v>0</v>
      </c>
      <c r="Q67" s="35"/>
      <c r="R67" s="41" t="str">
        <f>IFERROR(IF(F67="","",VLOOKUP(F67,projectList[],5,0)),"")</f>
        <v/>
      </c>
      <c r="S67" s="41" t="str">
        <f>IFERROR(IF(G67="","",VLOOKUP(G67,projectList[],5,0)),"")</f>
        <v/>
      </c>
      <c r="T67" s="41" t="str">
        <f>IFERROR(IF(H67="","",VLOOKUP(H67,projectList[],5,0)),"")</f>
        <v/>
      </c>
      <c r="U67" s="41" t="str">
        <f>IFERROR(IF(I67="","",VLOOKUP(I67,projectList[],5,0)),"")</f>
        <v/>
      </c>
      <c r="V67" s="41" t="str">
        <f>IFERROR(IF(J67="","",VLOOKUP(J67,projectList[],5,0)),"")</f>
        <v/>
      </c>
      <c r="W67" s="41" t="str">
        <f>IFERROR(IF(K67="","",VLOOKUP(K67,projectList[],5,0)),"")</f>
        <v/>
      </c>
      <c r="X67" s="41" t="str">
        <f>IFERROR(IF(L67="","",VLOOKUP(L67,projectList[],5,0)),"")</f>
        <v/>
      </c>
      <c r="Y67" s="41" t="str">
        <f>IFERROR(IF(M67="","",VLOOKUP(M67,projectList[],5,0)),"")</f>
        <v/>
      </c>
      <c r="Z67" s="41" t="str">
        <f>IFERROR(IF(N67="","",VLOOKUP(N67,projectList[],5,0)),"")</f>
        <v/>
      </c>
      <c r="AA67" s="41" t="str">
        <f>IFERROR(IF(O67="","",VLOOKUP(O67,projectList[],5,0)),"")</f>
        <v/>
      </c>
      <c r="AB67" s="123" t="str">
        <f t="shared" ref="AB67:AB130" si="2">IF(F67="","",IF(OR(F67="DOWN","VACA","OFF","PARK"),"",COUNTA(F67:O67)))</f>
        <v/>
      </c>
    </row>
    <row r="68" spans="1:28" ht="18" customHeight="1" x14ac:dyDescent="0.2">
      <c r="B68" s="17" t="str">
        <f>IF('Driver List'!C68&lt;&gt;"",'Driver List'!C68,"")</f>
        <v>TAMPA</v>
      </c>
      <c r="C68" s="10">
        <f>IF('Driver List'!D68&lt;&gt;"",'Driver List'!D68,"")</f>
        <v>6452</v>
      </c>
      <c r="D68" s="17" t="str">
        <f>IF('Driver List'!E68&lt;&gt;"",'Driver List'!E68,"")</f>
        <v xml:space="preserve">Kevin Lugo Cuevas </v>
      </c>
      <c r="E68" s="14">
        <f>IF('Driver List'!F68&lt;&gt;"",'Driver List'!F68,"")</f>
        <v>3522741880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42">
        <f t="shared" ref="P68:P131" si="3">IF($C68="","",SUM(R68:AA68))</f>
        <v>0</v>
      </c>
      <c r="Q68" s="35"/>
      <c r="R68" s="41" t="str">
        <f>IFERROR(IF(F68="","",VLOOKUP(F68,projectList[],5,0)),"")</f>
        <v/>
      </c>
      <c r="S68" s="41" t="str">
        <f>IFERROR(IF(G68="","",VLOOKUP(G68,projectList[],5,0)),"")</f>
        <v/>
      </c>
      <c r="T68" s="41" t="str">
        <f>IFERROR(IF(H68="","",VLOOKUP(H68,projectList[],5,0)),"")</f>
        <v/>
      </c>
      <c r="U68" s="41" t="str">
        <f>IFERROR(IF(I68="","",VLOOKUP(I68,projectList[],5,0)),"")</f>
        <v/>
      </c>
      <c r="V68" s="41" t="str">
        <f>IFERROR(IF(J68="","",VLOOKUP(J68,projectList[],5,0)),"")</f>
        <v/>
      </c>
      <c r="W68" s="41" t="str">
        <f>IFERROR(IF(K68="","",VLOOKUP(K68,projectList[],5,0)),"")</f>
        <v/>
      </c>
      <c r="X68" s="41" t="str">
        <f>IFERROR(IF(L68="","",VLOOKUP(L68,projectList[],5,0)),"")</f>
        <v/>
      </c>
      <c r="Y68" s="41" t="str">
        <f>IFERROR(IF(M68="","",VLOOKUP(M68,projectList[],5,0)),"")</f>
        <v/>
      </c>
      <c r="Z68" s="41" t="str">
        <f>IFERROR(IF(N68="","",VLOOKUP(N68,projectList[],5,0)),"")</f>
        <v/>
      </c>
      <c r="AA68" s="41" t="str">
        <f>IFERROR(IF(O68="","",VLOOKUP(O68,projectList[],5,0)),"")</f>
        <v/>
      </c>
      <c r="AB68" s="123" t="str">
        <f t="shared" si="2"/>
        <v/>
      </c>
    </row>
    <row r="69" spans="1:28" ht="18" customHeight="1" x14ac:dyDescent="0.2">
      <c r="B69" s="17" t="str">
        <f>IF('Driver List'!C69&lt;&gt;"",'Driver List'!C69,"")</f>
        <v>TAMPA</v>
      </c>
      <c r="C69" s="10">
        <f>IF('Driver List'!D69&lt;&gt;"",'Driver List'!D69,"")</f>
        <v>6454</v>
      </c>
      <c r="D69" s="17" t="str">
        <f>IF('Driver List'!E69&lt;&gt;"",'Driver List'!E69,"")</f>
        <v>Raul Sandoval Murcia</v>
      </c>
      <c r="E69" s="14">
        <f>IF('Driver List'!F69&lt;&gt;"",'Driver List'!F69,"")</f>
        <v>4078079453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42">
        <f t="shared" si="3"/>
        <v>0</v>
      </c>
      <c r="Q69" s="35"/>
      <c r="R69" s="41" t="str">
        <f>IFERROR(IF(F69="","",VLOOKUP(F69,projectList[],5,0)),"")</f>
        <v/>
      </c>
      <c r="S69" s="41" t="str">
        <f>IFERROR(IF(G69="","",VLOOKUP(G69,projectList[],5,0)),"")</f>
        <v/>
      </c>
      <c r="T69" s="41" t="str">
        <f>IFERROR(IF(H69="","",VLOOKUP(H69,projectList[],5,0)),"")</f>
        <v/>
      </c>
      <c r="U69" s="41" t="str">
        <f>IFERROR(IF(I69="","",VLOOKUP(I69,projectList[],5,0)),"")</f>
        <v/>
      </c>
      <c r="V69" s="41" t="str">
        <f>IFERROR(IF(J69="","",VLOOKUP(J69,projectList[],5,0)),"")</f>
        <v/>
      </c>
      <c r="W69" s="41" t="str">
        <f>IFERROR(IF(K69="","",VLOOKUP(K69,projectList[],5,0)),"")</f>
        <v/>
      </c>
      <c r="X69" s="41" t="str">
        <f>IFERROR(IF(L69="","",VLOOKUP(L69,projectList[],5,0)),"")</f>
        <v/>
      </c>
      <c r="Y69" s="41" t="str">
        <f>IFERROR(IF(M69="","",VLOOKUP(M69,projectList[],5,0)),"")</f>
        <v/>
      </c>
      <c r="Z69" s="41" t="str">
        <f>IFERROR(IF(N69="","",VLOOKUP(N69,projectList[],5,0)),"")</f>
        <v/>
      </c>
      <c r="AA69" s="41" t="str">
        <f>IFERROR(IF(O69="","",VLOOKUP(O69,projectList[],5,0)),"")</f>
        <v/>
      </c>
      <c r="AB69" s="123" t="str">
        <f t="shared" si="2"/>
        <v/>
      </c>
    </row>
    <row r="70" spans="1:28" ht="18" customHeight="1" x14ac:dyDescent="0.2">
      <c r="B70" s="17" t="str">
        <f>IF('Driver List'!C70&lt;&gt;"",'Driver List'!C70,"")</f>
        <v>GREEN</v>
      </c>
      <c r="C70" s="10">
        <f>IF('Driver List'!D70&lt;&gt;"",'Driver List'!D70,"")</f>
        <v>6486</v>
      </c>
      <c r="D70" s="17" t="str">
        <f>IF('Driver List'!E70&lt;&gt;"",'Driver List'!E70,"")</f>
        <v>Francisco Rivera</v>
      </c>
      <c r="E70" s="14">
        <f>IF('Driver List'!F70&lt;&gt;"",'Driver List'!F70,"")</f>
        <v>4077054960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42">
        <f t="shared" si="3"/>
        <v>0</v>
      </c>
      <c r="Q70" s="35"/>
      <c r="R70" s="41" t="str">
        <f>IFERROR(IF(F70="","",VLOOKUP(F70,projectList[],5,0)),"")</f>
        <v/>
      </c>
      <c r="S70" s="41" t="str">
        <f>IFERROR(IF(G70="","",VLOOKUP(G70,projectList[],5,0)),"")</f>
        <v/>
      </c>
      <c r="T70" s="41" t="str">
        <f>IFERROR(IF(H70="","",VLOOKUP(H70,projectList[],5,0)),"")</f>
        <v/>
      </c>
      <c r="U70" s="41" t="str">
        <f>IFERROR(IF(I70="","",VLOOKUP(I70,projectList[],5,0)),"")</f>
        <v/>
      </c>
      <c r="V70" s="41" t="str">
        <f>IFERROR(IF(J70="","",VLOOKUP(J70,projectList[],5,0)),"")</f>
        <v/>
      </c>
      <c r="W70" s="41" t="str">
        <f>IFERROR(IF(K70="","",VLOOKUP(K70,projectList[],5,0)),"")</f>
        <v/>
      </c>
      <c r="X70" s="41" t="str">
        <f>IFERROR(IF(L70="","",VLOOKUP(L70,projectList[],5,0)),"")</f>
        <v/>
      </c>
      <c r="Y70" s="41" t="str">
        <f>IFERROR(IF(M70="","",VLOOKUP(M70,projectList[],5,0)),"")</f>
        <v/>
      </c>
      <c r="Z70" s="41" t="str">
        <f>IFERROR(IF(N70="","",VLOOKUP(N70,projectList[],5,0)),"")</f>
        <v/>
      </c>
      <c r="AA70" s="41" t="str">
        <f>IFERROR(IF(O70="","",VLOOKUP(O70,projectList[],5,0)),"")</f>
        <v/>
      </c>
      <c r="AB70" s="123" t="str">
        <f t="shared" si="2"/>
        <v/>
      </c>
    </row>
    <row r="71" spans="1:28" ht="18" customHeight="1" x14ac:dyDescent="0.2">
      <c r="B71" s="17" t="str">
        <f>IF('Driver List'!C71&lt;&gt;"",'Driver List'!C71,"")</f>
        <v/>
      </c>
      <c r="C71" s="10" t="str">
        <f>IF('Driver List'!D71&lt;&gt;"",'Driver List'!D71,"")</f>
        <v/>
      </c>
      <c r="D71" s="17" t="str">
        <f>IF('Driver List'!E71&lt;&gt;"",'Driver List'!E71,"")</f>
        <v>OPEN</v>
      </c>
      <c r="E71" s="14" t="str">
        <f>IF('Driver List'!F71&lt;&gt;"",'Driver List'!F71,"")</f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42" t="str">
        <f t="shared" si="3"/>
        <v/>
      </c>
      <c r="Q71" s="35"/>
      <c r="R71" s="41" t="str">
        <f>IFERROR(IF(F71="","",VLOOKUP(F71,projectList[],5,0)),"")</f>
        <v/>
      </c>
      <c r="S71" s="41" t="str">
        <f>IFERROR(IF(G71="","",VLOOKUP(G71,projectList[],5,0)),"")</f>
        <v/>
      </c>
      <c r="T71" s="41" t="str">
        <f>IFERROR(IF(H71="","",VLOOKUP(H71,projectList[],5,0)),"")</f>
        <v/>
      </c>
      <c r="U71" s="41" t="str">
        <f>IFERROR(IF(I71="","",VLOOKUP(I71,projectList[],5,0)),"")</f>
        <v/>
      </c>
      <c r="V71" s="41" t="str">
        <f>IFERROR(IF(J71="","",VLOOKUP(J71,projectList[],5,0)),"")</f>
        <v/>
      </c>
      <c r="W71" s="41" t="str">
        <f>IFERROR(IF(K71="","",VLOOKUP(K71,projectList[],5,0)),"")</f>
        <v/>
      </c>
      <c r="X71" s="41" t="str">
        <f>IFERROR(IF(L71="","",VLOOKUP(L71,projectList[],5,0)),"")</f>
        <v/>
      </c>
      <c r="Y71" s="41" t="str">
        <f>IFERROR(IF(M71="","",VLOOKUP(M71,projectList[],5,0)),"")</f>
        <v/>
      </c>
      <c r="Z71" s="41" t="str">
        <f>IFERROR(IF(N71="","",VLOOKUP(N71,projectList[],5,0)),"")</f>
        <v/>
      </c>
      <c r="AA71" s="41" t="str">
        <f>IFERROR(IF(O71="","",VLOOKUP(O71,projectList[],5,0)),"")</f>
        <v/>
      </c>
      <c r="AB71" s="123" t="str">
        <f t="shared" si="2"/>
        <v/>
      </c>
    </row>
    <row r="72" spans="1:28" ht="18" customHeight="1" x14ac:dyDescent="0.2">
      <c r="B72" s="17" t="str">
        <f>IF('Driver List'!C72&lt;&gt;"",'Driver List'!C72,"")</f>
        <v/>
      </c>
      <c r="C72" s="10" t="str">
        <f>IF('Driver List'!D72&lt;&gt;"",'Driver List'!D72,"")</f>
        <v/>
      </c>
      <c r="D72" s="17" t="str">
        <f>IF('Driver List'!E72&lt;&gt;"",'Driver List'!E72,"")</f>
        <v>OPEN</v>
      </c>
      <c r="E72" s="14" t="str">
        <f>IF('Driver List'!F72&lt;&gt;"",'Driver List'!F72,"")</f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42" t="str">
        <f t="shared" si="3"/>
        <v/>
      </c>
      <c r="Q72" s="35"/>
      <c r="R72" s="41" t="str">
        <f>IFERROR(IF(F72="","",VLOOKUP(F72,projectList[],5,0)),"")</f>
        <v/>
      </c>
      <c r="S72" s="41" t="str">
        <f>IFERROR(IF(G72="","",VLOOKUP(G72,projectList[],5,0)),"")</f>
        <v/>
      </c>
      <c r="T72" s="41" t="str">
        <f>IFERROR(IF(H72="","",VLOOKUP(H72,projectList[],5,0)),"")</f>
        <v/>
      </c>
      <c r="U72" s="41" t="str">
        <f>IFERROR(IF(I72="","",VLOOKUP(I72,projectList[],5,0)),"")</f>
        <v/>
      </c>
      <c r="V72" s="41" t="str">
        <f>IFERROR(IF(J72="","",VLOOKUP(J72,projectList[],5,0)),"")</f>
        <v/>
      </c>
      <c r="W72" s="41" t="str">
        <f>IFERROR(IF(K72="","",VLOOKUP(K72,projectList[],5,0)),"")</f>
        <v/>
      </c>
      <c r="X72" s="41" t="str">
        <f>IFERROR(IF(L72="","",VLOOKUP(L72,projectList[],5,0)),"")</f>
        <v/>
      </c>
      <c r="Y72" s="41" t="str">
        <f>IFERROR(IF(M72="","",VLOOKUP(M72,projectList[],5,0)),"")</f>
        <v/>
      </c>
      <c r="Z72" s="41" t="str">
        <f>IFERROR(IF(N72="","",VLOOKUP(N72,projectList[],5,0)),"")</f>
        <v/>
      </c>
      <c r="AA72" s="41" t="str">
        <f>IFERROR(IF(O72="","",VLOOKUP(O72,projectList[],5,0)),"")</f>
        <v/>
      </c>
      <c r="AB72" s="123" t="str">
        <f t="shared" si="2"/>
        <v/>
      </c>
    </row>
    <row r="73" spans="1:28" ht="18" customHeight="1" x14ac:dyDescent="0.2">
      <c r="B73" s="17" t="str">
        <f>IF('Driver List'!C73&lt;&gt;"",'Driver List'!C73,"")</f>
        <v/>
      </c>
      <c r="C73" s="10" t="str">
        <f>IF('Driver List'!D73&lt;&gt;"",'Driver List'!D73,"")</f>
        <v/>
      </c>
      <c r="D73" s="17" t="str">
        <f>IF('Driver List'!E73&lt;&gt;"",'Driver List'!E73,"")</f>
        <v>OPEN</v>
      </c>
      <c r="E73" s="14" t="str">
        <f>IF('Driver List'!F73&lt;&gt;"",'Driver List'!F73,"")</f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42" t="str">
        <f t="shared" si="3"/>
        <v/>
      </c>
      <c r="Q73" s="35"/>
      <c r="R73" s="41" t="str">
        <f>IFERROR(IF(F73="","",VLOOKUP(F73,projectList[],5,0)),"")</f>
        <v/>
      </c>
      <c r="S73" s="41" t="str">
        <f>IFERROR(IF(G73="","",VLOOKUP(G73,projectList[],5,0)),"")</f>
        <v/>
      </c>
      <c r="T73" s="41" t="str">
        <f>IFERROR(IF(H73="","",VLOOKUP(H73,projectList[],5,0)),"")</f>
        <v/>
      </c>
      <c r="U73" s="41" t="str">
        <f>IFERROR(IF(I73="","",VLOOKUP(I73,projectList[],5,0)),"")</f>
        <v/>
      </c>
      <c r="V73" s="41" t="str">
        <f>IFERROR(IF(J73="","",VLOOKUP(J73,projectList[],5,0)),"")</f>
        <v/>
      </c>
      <c r="W73" s="41" t="str">
        <f>IFERROR(IF(K73="","",VLOOKUP(K73,projectList[],5,0)),"")</f>
        <v/>
      </c>
      <c r="X73" s="41" t="str">
        <f>IFERROR(IF(L73="","",VLOOKUP(L73,projectList[],5,0)),"")</f>
        <v/>
      </c>
      <c r="Y73" s="41" t="str">
        <f>IFERROR(IF(M73="","",VLOOKUP(M73,projectList[],5,0)),"")</f>
        <v/>
      </c>
      <c r="Z73" s="41" t="str">
        <f>IFERROR(IF(N73="","",VLOOKUP(N73,projectList[],5,0)),"")</f>
        <v/>
      </c>
      <c r="AA73" s="41" t="str">
        <f>IFERROR(IF(O73="","",VLOOKUP(O73,projectList[],5,0)),"")</f>
        <v/>
      </c>
      <c r="AB73" s="123" t="str">
        <f t="shared" si="2"/>
        <v/>
      </c>
    </row>
    <row r="74" spans="1:28" ht="18" customHeight="1" x14ac:dyDescent="0.2">
      <c r="B74" s="17" t="str">
        <f>IF('Driver List'!C74&lt;&gt;"",'Driver List'!C74,"")</f>
        <v/>
      </c>
      <c r="C74" s="10" t="str">
        <f>IF('Driver List'!D74&lt;&gt;"",'Driver List'!D74,"")</f>
        <v/>
      </c>
      <c r="D74" s="17" t="str">
        <f>IF('Driver List'!E74&lt;&gt;"",'Driver List'!E74,"")</f>
        <v>OPEN</v>
      </c>
      <c r="E74" s="14" t="str">
        <f>IF('Driver List'!F74&lt;&gt;"",'Driver List'!F74,"")</f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42" t="str">
        <f t="shared" si="3"/>
        <v/>
      </c>
      <c r="Q74" s="35"/>
      <c r="R74" s="41" t="str">
        <f>IFERROR(IF(F74="","",VLOOKUP(F74,projectList[],5,0)),"")</f>
        <v/>
      </c>
      <c r="S74" s="41" t="str">
        <f>IFERROR(IF(G74="","",VLOOKUP(G74,projectList[],5,0)),"")</f>
        <v/>
      </c>
      <c r="T74" s="41" t="str">
        <f>IFERROR(IF(H74="","",VLOOKUP(H74,projectList[],5,0)),"")</f>
        <v/>
      </c>
      <c r="U74" s="41" t="str">
        <f>IFERROR(IF(I74="","",VLOOKUP(I74,projectList[],5,0)),"")</f>
        <v/>
      </c>
      <c r="V74" s="41" t="str">
        <f>IFERROR(IF(J74="","",VLOOKUP(J74,projectList[],5,0)),"")</f>
        <v/>
      </c>
      <c r="W74" s="41" t="str">
        <f>IFERROR(IF(K74="","",VLOOKUP(K74,projectList[],5,0)),"")</f>
        <v/>
      </c>
      <c r="X74" s="41" t="str">
        <f>IFERROR(IF(L74="","",VLOOKUP(L74,projectList[],5,0)),"")</f>
        <v/>
      </c>
      <c r="Y74" s="41" t="str">
        <f>IFERROR(IF(M74="","",VLOOKUP(M74,projectList[],5,0)),"")</f>
        <v/>
      </c>
      <c r="Z74" s="41" t="str">
        <f>IFERROR(IF(N74="","",VLOOKUP(N74,projectList[],5,0)),"")</f>
        <v/>
      </c>
      <c r="AA74" s="41" t="str">
        <f>IFERROR(IF(O74="","",VLOOKUP(O74,projectList[],5,0)),"")</f>
        <v/>
      </c>
      <c r="AB74" s="123" t="str">
        <f t="shared" si="2"/>
        <v/>
      </c>
    </row>
    <row r="75" spans="1:28" ht="18" customHeight="1" x14ac:dyDescent="0.2">
      <c r="B75" s="17" t="str">
        <f>IF('Driver List'!C75&lt;&gt;"",'Driver List'!C75,"")</f>
        <v/>
      </c>
      <c r="C75" s="10" t="str">
        <f>IF('Driver List'!D75&lt;&gt;"",'Driver List'!D75,"")</f>
        <v/>
      </c>
      <c r="D75" s="17" t="str">
        <f>IF('Driver List'!E75&lt;&gt;"",'Driver List'!E75,"")</f>
        <v>OPEN</v>
      </c>
      <c r="E75" s="14" t="str">
        <f>IF('Driver List'!F75&lt;&gt;"",'Driver List'!F75,"")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42" t="str">
        <f t="shared" si="3"/>
        <v/>
      </c>
      <c r="Q75" s="35"/>
      <c r="R75" s="41" t="str">
        <f>IFERROR(IF(F75="","",VLOOKUP(F75,projectList[],5,0)),"")</f>
        <v/>
      </c>
      <c r="S75" s="41" t="str">
        <f>IFERROR(IF(G75="","",VLOOKUP(G75,projectList[],5,0)),"")</f>
        <v/>
      </c>
      <c r="T75" s="41" t="str">
        <f>IFERROR(IF(H75="","",VLOOKUP(H75,projectList[],5,0)),"")</f>
        <v/>
      </c>
      <c r="U75" s="41" t="str">
        <f>IFERROR(IF(I75="","",VLOOKUP(I75,projectList[],5,0)),"")</f>
        <v/>
      </c>
      <c r="V75" s="41" t="str">
        <f>IFERROR(IF(J75="","",VLOOKUP(J75,projectList[],5,0)),"")</f>
        <v/>
      </c>
      <c r="W75" s="41" t="str">
        <f>IFERROR(IF(K75="","",VLOOKUP(K75,projectList[],5,0)),"")</f>
        <v/>
      </c>
      <c r="X75" s="41" t="str">
        <f>IFERROR(IF(L75="","",VLOOKUP(L75,projectList[],5,0)),"")</f>
        <v/>
      </c>
      <c r="Y75" s="41" t="str">
        <f>IFERROR(IF(M75="","",VLOOKUP(M75,projectList[],5,0)),"")</f>
        <v/>
      </c>
      <c r="Z75" s="41" t="str">
        <f>IFERROR(IF(N75="","",VLOOKUP(N75,projectList[],5,0)),"")</f>
        <v/>
      </c>
      <c r="AA75" s="41" t="str">
        <f>IFERROR(IF(O75="","",VLOOKUP(O75,projectList[],5,0)),"")</f>
        <v/>
      </c>
      <c r="AB75" s="123" t="str">
        <f t="shared" si="2"/>
        <v/>
      </c>
    </row>
    <row r="76" spans="1:28" ht="18" customHeight="1" x14ac:dyDescent="0.2">
      <c r="B76" s="17" t="str">
        <f>IF('Driver List'!C76&lt;&gt;"",'Driver List'!C76,"")</f>
        <v/>
      </c>
      <c r="C76" s="10" t="str">
        <f>IF('Driver List'!D76&lt;&gt;"",'Driver List'!D76,"")</f>
        <v/>
      </c>
      <c r="D76" s="17" t="str">
        <f>IF('Driver List'!E76&lt;&gt;"",'Driver List'!E76,"")</f>
        <v/>
      </c>
      <c r="E76" s="14" t="str">
        <f>IF('Driver List'!F76&lt;&gt;"",'Driver List'!F76,"")</f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42" t="str">
        <f t="shared" si="3"/>
        <v/>
      </c>
      <c r="Q76" s="35"/>
      <c r="R76" s="41" t="str">
        <f>IFERROR(IF(F76="","",VLOOKUP(F76,projectList[],5,0)),"")</f>
        <v/>
      </c>
      <c r="S76" s="41" t="str">
        <f>IFERROR(IF(G76="","",VLOOKUP(G76,projectList[],5,0)),"")</f>
        <v/>
      </c>
      <c r="T76" s="41" t="str">
        <f>IFERROR(IF(H76="","",VLOOKUP(H76,projectList[],5,0)),"")</f>
        <v/>
      </c>
      <c r="U76" s="41" t="str">
        <f>IFERROR(IF(I76="","",VLOOKUP(I76,projectList[],5,0)),"")</f>
        <v/>
      </c>
      <c r="V76" s="41" t="str">
        <f>IFERROR(IF(J76="","",VLOOKUP(J76,projectList[],5,0)),"")</f>
        <v/>
      </c>
      <c r="W76" s="41" t="str">
        <f>IFERROR(IF(K76="","",VLOOKUP(K76,projectList[],5,0)),"")</f>
        <v/>
      </c>
      <c r="X76" s="41" t="str">
        <f>IFERROR(IF(L76="","",VLOOKUP(L76,projectList[],5,0)),"")</f>
        <v/>
      </c>
      <c r="Y76" s="41" t="str">
        <f>IFERROR(IF(M76="","",VLOOKUP(M76,projectList[],5,0)),"")</f>
        <v/>
      </c>
      <c r="Z76" s="41" t="str">
        <f>IFERROR(IF(N76="","",VLOOKUP(N76,projectList[],5,0)),"")</f>
        <v/>
      </c>
      <c r="AA76" s="41" t="str">
        <f>IFERROR(IF(O76="","",VLOOKUP(O76,projectList[],5,0)),"")</f>
        <v/>
      </c>
      <c r="AB76" s="123" t="str">
        <f t="shared" si="2"/>
        <v/>
      </c>
    </row>
    <row r="77" spans="1:28" ht="30" customHeight="1" x14ac:dyDescent="0.2">
      <c r="B77" s="28" t="str">
        <f>IF('Driver List'!C77&lt;&gt;"",'Driver List'!C77,"")</f>
        <v/>
      </c>
      <c r="C77" s="28" t="str">
        <f>IF('Driver List'!D77&lt;&gt;"",'Driver List'!D77,"")</f>
        <v/>
      </c>
      <c r="D77" s="28" t="str">
        <f>IF('Driver List'!E77&lt;&gt;"",'Driver List'!E77,"")</f>
        <v>MINI-WHEELERS REGION</v>
      </c>
      <c r="E77" s="47" t="str">
        <f>IF('Driver List'!F77&lt;&gt;"",'Driver List'!F77,"")</f>
        <v/>
      </c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2" t="str">
        <f t="shared" si="3"/>
        <v/>
      </c>
      <c r="Q77" s="28"/>
      <c r="R77" s="51" t="str">
        <f>IFERROR(IF(F77="","",VLOOKUP(F77,projectList[],5,0)),"")</f>
        <v/>
      </c>
      <c r="S77" s="51" t="str">
        <f>IFERROR(IF(G77="","",VLOOKUP(G77,projectList[],5,0)),"")</f>
        <v/>
      </c>
      <c r="T77" s="51" t="str">
        <f>IFERROR(IF(H77="","",VLOOKUP(H77,projectList[],5,0)),"")</f>
        <v/>
      </c>
      <c r="U77" s="51" t="str">
        <f>IFERROR(IF(I77="","",VLOOKUP(I77,projectList[],5,0)),"")</f>
        <v/>
      </c>
      <c r="V77" s="51" t="str">
        <f>IFERROR(IF(J77="","",VLOOKUP(J77,projectList[],5,0)),"")</f>
        <v/>
      </c>
      <c r="W77" s="51" t="str">
        <f>IFERROR(IF(K77="","",VLOOKUP(K77,projectList[],5,0)),"")</f>
        <v/>
      </c>
      <c r="X77" s="51" t="str">
        <f>IFERROR(IF(L77="","",VLOOKUP(L77,projectList[],5,0)),"")</f>
        <v/>
      </c>
      <c r="Y77" s="51" t="str">
        <f>IFERROR(IF(M77="","",VLOOKUP(M77,projectList[],5,0)),"")</f>
        <v/>
      </c>
      <c r="Z77" s="51" t="str">
        <f>IFERROR(IF(N77="","",VLOOKUP(N77,projectList[],5,0)),"")</f>
        <v/>
      </c>
      <c r="AA77" s="51" t="str">
        <f>IFERROR(IF(O77="","",VLOOKUP(O77,projectList[],5,0)),"")</f>
        <v/>
      </c>
      <c r="AB77" s="122" t="str">
        <f t="shared" si="2"/>
        <v/>
      </c>
    </row>
    <row r="78" spans="1:28" ht="18" customHeight="1" x14ac:dyDescent="0.2">
      <c r="B78" s="34" t="str">
        <f>IF('Driver List'!C78&lt;&gt;"",'Driver List'!C78,"")</f>
        <v>APK</v>
      </c>
      <c r="C78" s="10">
        <f>IF('Driver List'!D78&lt;&gt;"",'Driver List'!D78,"")</f>
        <v>6253</v>
      </c>
      <c r="D78" s="17" t="str">
        <f>IF('Driver List'!E78&lt;&gt;"",'Driver List'!E78,"")</f>
        <v>Angel De Jesus</v>
      </c>
      <c r="E78" s="14">
        <f>IF('Driver List'!F78&lt;&gt;"",'Driver List'!F78,"")</f>
        <v>4078796681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42">
        <f t="shared" si="3"/>
        <v>0</v>
      </c>
      <c r="Q78" s="35"/>
      <c r="R78" s="41" t="str">
        <f>IFERROR(IF(F78="","",VLOOKUP(F78,projectList[],5,0)),"")</f>
        <v/>
      </c>
      <c r="S78" s="41" t="str">
        <f>IFERROR(IF(G78="","",VLOOKUP(G78,projectList[],5,0)),"")</f>
        <v/>
      </c>
      <c r="T78" s="41" t="str">
        <f>IFERROR(IF(H78="","",VLOOKUP(H78,projectList[],5,0)),"")</f>
        <v/>
      </c>
      <c r="U78" s="41" t="str">
        <f>IFERROR(IF(I78="","",VLOOKUP(I78,projectList[],5,0)),"")</f>
        <v/>
      </c>
      <c r="V78" s="41" t="str">
        <f>IFERROR(IF(J78="","",VLOOKUP(J78,projectList[],5,0)),"")</f>
        <v/>
      </c>
      <c r="W78" s="41" t="str">
        <f>IFERROR(IF(K78="","",VLOOKUP(K78,projectList[],5,0)),"")</f>
        <v/>
      </c>
      <c r="X78" s="41" t="str">
        <f>IFERROR(IF(L78="","",VLOOKUP(L78,projectList[],5,0)),"")</f>
        <v/>
      </c>
      <c r="Y78" s="41" t="str">
        <f>IFERROR(IF(M78="","",VLOOKUP(M78,projectList[],5,0)),"")</f>
        <v/>
      </c>
      <c r="Z78" s="41" t="str">
        <f>IFERROR(IF(N78="","",VLOOKUP(N78,projectList[],5,0)),"")</f>
        <v/>
      </c>
      <c r="AA78" s="41" t="str">
        <f>IFERROR(IF(O78="","",VLOOKUP(O78,projectList[],5,0)),"")</f>
        <v/>
      </c>
      <c r="AB78" s="123" t="str">
        <f t="shared" si="2"/>
        <v/>
      </c>
    </row>
    <row r="79" spans="1:28" ht="18" customHeight="1" x14ac:dyDescent="0.2">
      <c r="B79" s="34" t="str">
        <f>IF('Driver List'!C79&lt;&gt;"",'Driver List'!C79,"")</f>
        <v>ORL</v>
      </c>
      <c r="C79" s="10">
        <f>IF('Driver List'!D79&lt;&gt;"",'Driver List'!D79,"")</f>
        <v>6028</v>
      </c>
      <c r="D79" s="17" t="str">
        <f>IF('Driver List'!E79&lt;&gt;"",'Driver List'!E79,"")</f>
        <v>Elmi Candelaria</v>
      </c>
      <c r="E79" s="14">
        <f>IF('Driver List'!F79&lt;&gt;"",'Driver List'!F79,"")</f>
        <v>4072233614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42">
        <f t="shared" si="3"/>
        <v>0</v>
      </c>
      <c r="Q79" s="35"/>
      <c r="R79" s="41" t="str">
        <f>IFERROR(IF(F79="","",VLOOKUP(F79,projectList[],5,0)),"")</f>
        <v/>
      </c>
      <c r="S79" s="41" t="str">
        <f>IFERROR(IF(G79="","",VLOOKUP(G79,projectList[],5,0)),"")</f>
        <v/>
      </c>
      <c r="T79" s="41" t="str">
        <f>IFERROR(IF(H79="","",VLOOKUP(H79,projectList[],5,0)),"")</f>
        <v/>
      </c>
      <c r="U79" s="41" t="str">
        <f>IFERROR(IF(I79="","",VLOOKUP(I79,projectList[],5,0)),"")</f>
        <v/>
      </c>
      <c r="V79" s="41" t="str">
        <f>IFERROR(IF(J79="","",VLOOKUP(J79,projectList[],5,0)),"")</f>
        <v/>
      </c>
      <c r="W79" s="41" t="str">
        <f>IFERROR(IF(K79="","",VLOOKUP(K79,projectList[],5,0)),"")</f>
        <v/>
      </c>
      <c r="X79" s="41" t="str">
        <f>IFERROR(IF(L79="","",VLOOKUP(L79,projectList[],5,0)),"")</f>
        <v/>
      </c>
      <c r="Y79" s="41" t="str">
        <f>IFERROR(IF(M79="","",VLOOKUP(M79,projectList[],5,0)),"")</f>
        <v/>
      </c>
      <c r="Z79" s="41" t="str">
        <f>IFERROR(IF(N79="","",VLOOKUP(N79,projectList[],5,0)),"")</f>
        <v/>
      </c>
      <c r="AA79" s="41" t="str">
        <f>IFERROR(IF(O79="","",VLOOKUP(O79,projectList[],5,0)),"")</f>
        <v/>
      </c>
      <c r="AB79" s="123" t="str">
        <f t="shared" si="2"/>
        <v/>
      </c>
    </row>
    <row r="80" spans="1:28" ht="18" customHeight="1" x14ac:dyDescent="0.2">
      <c r="A80" s="17" t="s">
        <v>516</v>
      </c>
      <c r="B80" s="34" t="str">
        <f>IF('Driver List'!C80&lt;&gt;"",'Driver List'!C80,"")</f>
        <v>ORL</v>
      </c>
      <c r="C80" s="10">
        <f>IF('Driver List'!D80&lt;&gt;"",'Driver List'!D80,"")</f>
        <v>6177</v>
      </c>
      <c r="D80" s="17" t="str">
        <f>IF('Driver List'!E80&lt;&gt;"",'Driver List'!E80,"")</f>
        <v>Guillermo Torres</v>
      </c>
      <c r="E80" s="14">
        <f>IF('Driver List'!F80&lt;&gt;"",'Driver List'!F80,"")</f>
        <v>4077584284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42">
        <f t="shared" si="3"/>
        <v>0</v>
      </c>
      <c r="Q80" s="35"/>
      <c r="R80" s="41" t="str">
        <f>IFERROR(IF(F80="","",VLOOKUP(F80,projectList[],5,0)),"")</f>
        <v/>
      </c>
      <c r="S80" s="41" t="str">
        <f>IFERROR(IF(G80="","",VLOOKUP(G80,projectList[],5,0)),"")</f>
        <v/>
      </c>
      <c r="T80" s="41" t="str">
        <f>IFERROR(IF(H80="","",VLOOKUP(H80,projectList[],5,0)),"")</f>
        <v/>
      </c>
      <c r="U80" s="41" t="str">
        <f>IFERROR(IF(I80="","",VLOOKUP(I80,projectList[],5,0)),"")</f>
        <v/>
      </c>
      <c r="V80" s="41" t="str">
        <f>IFERROR(IF(J80="","",VLOOKUP(J80,projectList[],5,0)),"")</f>
        <v/>
      </c>
      <c r="W80" s="41" t="str">
        <f>IFERROR(IF(K80="","",VLOOKUP(K80,projectList[],5,0)),"")</f>
        <v/>
      </c>
      <c r="X80" s="41" t="str">
        <f>IFERROR(IF(L80="","",VLOOKUP(L80,projectList[],5,0)),"")</f>
        <v/>
      </c>
      <c r="Y80" s="41" t="str">
        <f>IFERROR(IF(M80="","",VLOOKUP(M80,projectList[],5,0)),"")</f>
        <v/>
      </c>
      <c r="Z80" s="41" t="str">
        <f>IFERROR(IF(N80="","",VLOOKUP(N80,projectList[],5,0)),"")</f>
        <v/>
      </c>
      <c r="AA80" s="41" t="str">
        <f>IFERROR(IF(O80="","",VLOOKUP(O80,projectList[],5,0)),"")</f>
        <v/>
      </c>
      <c r="AB80" s="123" t="str">
        <f t="shared" si="2"/>
        <v/>
      </c>
    </row>
    <row r="81" spans="2:28" ht="18" customHeight="1" x14ac:dyDescent="0.2">
      <c r="B81" s="34" t="str">
        <f>IF('Driver List'!C81&lt;&gt;"",'Driver List'!C81,"")</f>
        <v/>
      </c>
      <c r="C81" s="10" t="str">
        <f>IF('Driver List'!D81&lt;&gt;"",'Driver List'!D81,"")</f>
        <v/>
      </c>
      <c r="D81" s="17" t="str">
        <f>IF('Driver List'!E81&lt;&gt;"",'Driver List'!E81,"")</f>
        <v>OPEN</v>
      </c>
      <c r="E81" s="14" t="str">
        <f>IF('Driver List'!F81&lt;&gt;"",'Driver List'!F81,"")</f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42" t="str">
        <f t="shared" si="3"/>
        <v/>
      </c>
      <c r="Q81" s="35"/>
      <c r="R81" s="41" t="str">
        <f>IFERROR(IF(F81="","",VLOOKUP(F81,projectList[],5,0)),"")</f>
        <v/>
      </c>
      <c r="S81" s="41" t="str">
        <f>IFERROR(IF(G81="","",VLOOKUP(G81,projectList[],5,0)),"")</f>
        <v/>
      </c>
      <c r="T81" s="41" t="str">
        <f>IFERROR(IF(H81="","",VLOOKUP(H81,projectList[],5,0)),"")</f>
        <v/>
      </c>
      <c r="U81" s="41" t="str">
        <f>IFERROR(IF(I81="","",VLOOKUP(I81,projectList[],5,0)),"")</f>
        <v/>
      </c>
      <c r="V81" s="41" t="str">
        <f>IFERROR(IF(J81="","",VLOOKUP(J81,projectList[],5,0)),"")</f>
        <v/>
      </c>
      <c r="W81" s="41" t="str">
        <f>IFERROR(IF(K81="","",VLOOKUP(K81,projectList[],5,0)),"")</f>
        <v/>
      </c>
      <c r="X81" s="41" t="str">
        <f>IFERROR(IF(L81="","",VLOOKUP(L81,projectList[],5,0)),"")</f>
        <v/>
      </c>
      <c r="Y81" s="41" t="str">
        <f>IFERROR(IF(M81="","",VLOOKUP(M81,projectList[],5,0)),"")</f>
        <v/>
      </c>
      <c r="Z81" s="41" t="str">
        <f>IFERROR(IF(N81="","",VLOOKUP(N81,projectList[],5,0)),"")</f>
        <v/>
      </c>
      <c r="AA81" s="41" t="str">
        <f>IFERROR(IF(O81="","",VLOOKUP(O81,projectList[],5,0)),"")</f>
        <v/>
      </c>
      <c r="AB81" s="123" t="str">
        <f t="shared" si="2"/>
        <v/>
      </c>
    </row>
    <row r="82" spans="2:28" ht="18" customHeight="1" x14ac:dyDescent="0.2">
      <c r="B82" s="34" t="str">
        <f>IF('Driver List'!C82&lt;&gt;"",'Driver List'!C82,"")</f>
        <v/>
      </c>
      <c r="C82" s="10" t="str">
        <f>IF('Driver List'!D82&lt;&gt;"",'Driver List'!D82,"")</f>
        <v/>
      </c>
      <c r="D82" s="17" t="str">
        <f>IF('Driver List'!E82&lt;&gt;"",'Driver List'!E82,"")</f>
        <v/>
      </c>
      <c r="E82" s="14" t="str">
        <f>IF('Driver List'!F82&lt;&gt;"",'Driver List'!F82,"")</f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42" t="str">
        <f t="shared" si="3"/>
        <v/>
      </c>
      <c r="Q82" s="35"/>
      <c r="R82" s="41" t="str">
        <f>IFERROR(IF(F82="","",VLOOKUP(F82,projectList[],5,0)),"")</f>
        <v/>
      </c>
      <c r="S82" s="41" t="str">
        <f>IFERROR(IF(G82="","",VLOOKUP(G82,projectList[],5,0)),"")</f>
        <v/>
      </c>
      <c r="T82" s="41" t="str">
        <f>IFERROR(IF(H82="","",VLOOKUP(H82,projectList[],5,0)),"")</f>
        <v/>
      </c>
      <c r="U82" s="41" t="str">
        <f>IFERROR(IF(I82="","",VLOOKUP(I82,projectList[],5,0)),"")</f>
        <v/>
      </c>
      <c r="V82" s="41" t="str">
        <f>IFERROR(IF(J82="","",VLOOKUP(J82,projectList[],5,0)),"")</f>
        <v/>
      </c>
      <c r="W82" s="41" t="str">
        <f>IFERROR(IF(K82="","",VLOOKUP(K82,projectList[],5,0)),"")</f>
        <v/>
      </c>
      <c r="X82" s="41" t="str">
        <f>IFERROR(IF(L82="","",VLOOKUP(L82,projectList[],5,0)),"")</f>
        <v/>
      </c>
      <c r="Y82" s="41" t="str">
        <f>IFERROR(IF(M82="","",VLOOKUP(M82,projectList[],5,0)),"")</f>
        <v/>
      </c>
      <c r="Z82" s="41" t="str">
        <f>IFERROR(IF(N82="","",VLOOKUP(N82,projectList[],5,0)),"")</f>
        <v/>
      </c>
      <c r="AA82" s="41" t="str">
        <f>IFERROR(IF(O82="","",VLOOKUP(O82,projectList[],5,0)),"")</f>
        <v/>
      </c>
      <c r="AB82" s="123" t="str">
        <f t="shared" si="2"/>
        <v/>
      </c>
    </row>
    <row r="83" spans="2:28" ht="30" customHeight="1" x14ac:dyDescent="0.2">
      <c r="B83" s="28" t="str">
        <f>IF('Driver List'!C83&lt;&gt;"",'Driver List'!C83,"")</f>
        <v/>
      </c>
      <c r="C83" s="28" t="str">
        <f>IF('Driver List'!D83&lt;&gt;"",'Driver List'!D83,"")</f>
        <v/>
      </c>
      <c r="D83" s="28" t="str">
        <f>IF('Driver List'!E83&lt;&gt;"",'Driver List'!E83,"")</f>
        <v>VOLUSIA COUNTY REGION</v>
      </c>
      <c r="E83" s="47" t="str">
        <f>IF('Driver List'!F83&lt;&gt;"",'Driver List'!F83,"")</f>
        <v/>
      </c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2" t="str">
        <f t="shared" si="3"/>
        <v/>
      </c>
      <c r="Q83" s="28"/>
      <c r="R83" s="51" t="str">
        <f>IFERROR(IF(F83="","",VLOOKUP(F83,projectList[],5,0)),"")</f>
        <v/>
      </c>
      <c r="S83" s="51" t="str">
        <f>IFERROR(IF(G83="","",VLOOKUP(G83,projectList[],5,0)),"")</f>
        <v/>
      </c>
      <c r="T83" s="51" t="str">
        <f>IFERROR(IF(H83="","",VLOOKUP(H83,projectList[],5,0)),"")</f>
        <v/>
      </c>
      <c r="U83" s="51" t="str">
        <f>IFERROR(IF(I83="","",VLOOKUP(I83,projectList[],5,0)),"")</f>
        <v/>
      </c>
      <c r="V83" s="51" t="str">
        <f>IFERROR(IF(J83="","",VLOOKUP(J83,projectList[],5,0)),"")</f>
        <v/>
      </c>
      <c r="W83" s="51" t="str">
        <f>IFERROR(IF(K83="","",VLOOKUP(K83,projectList[],5,0)),"")</f>
        <v/>
      </c>
      <c r="X83" s="51" t="str">
        <f>IFERROR(IF(L83="","",VLOOKUP(L83,projectList[],5,0)),"")</f>
        <v/>
      </c>
      <c r="Y83" s="51" t="str">
        <f>IFERROR(IF(M83="","",VLOOKUP(M83,projectList[],5,0)),"")</f>
        <v/>
      </c>
      <c r="Z83" s="51" t="str">
        <f>IFERROR(IF(N83="","",VLOOKUP(N83,projectList[],5,0)),"")</f>
        <v/>
      </c>
      <c r="AA83" s="51" t="str">
        <f>IFERROR(IF(O83="","",VLOOKUP(O83,projectList[],5,0)),"")</f>
        <v/>
      </c>
      <c r="AB83" s="122" t="str">
        <f t="shared" si="2"/>
        <v/>
      </c>
    </row>
    <row r="84" spans="2:28" ht="18" customHeight="1" x14ac:dyDescent="0.2">
      <c r="B84" s="34" t="str">
        <f>IF('Driver List'!C84&lt;&gt;"",'Driver List'!C84,"")</f>
        <v>VOL</v>
      </c>
      <c r="C84" s="10">
        <f>IF('Driver List'!D84&lt;&gt;"",'Driver List'!D84,"")</f>
        <v>6350</v>
      </c>
      <c r="D84" s="17" t="str">
        <f>IF('Driver List'!E84&lt;&gt;"",'Driver List'!E84,"")</f>
        <v>Juan B. Rivera</v>
      </c>
      <c r="E84" s="14">
        <f>IF('Driver List'!F84&lt;&gt;"",'Driver List'!F84,"")</f>
        <v>3862160292</v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42">
        <f t="shared" si="3"/>
        <v>0</v>
      </c>
      <c r="Q84" s="35"/>
      <c r="R84" s="41" t="str">
        <f>IFERROR(IF(F84="","",VLOOKUP(F84,projectList[],5,0)),"")</f>
        <v/>
      </c>
      <c r="S84" s="41" t="str">
        <f>IFERROR(IF(G84="","",VLOOKUP(G84,projectList[],5,0)),"")</f>
        <v/>
      </c>
      <c r="T84" s="41" t="str">
        <f>IFERROR(IF(H84="","",VLOOKUP(H84,projectList[],5,0)),"")</f>
        <v/>
      </c>
      <c r="U84" s="41" t="str">
        <f>IFERROR(IF(I84="","",VLOOKUP(I84,projectList[],5,0)),"")</f>
        <v/>
      </c>
      <c r="V84" s="41" t="str">
        <f>IFERROR(IF(J84="","",VLOOKUP(J84,projectList[],5,0)),"")</f>
        <v/>
      </c>
      <c r="W84" s="41" t="str">
        <f>IFERROR(IF(K84="","",VLOOKUP(K84,projectList[],5,0)),"")</f>
        <v/>
      </c>
      <c r="X84" s="41" t="str">
        <f>IFERROR(IF(L84="","",VLOOKUP(L84,projectList[],5,0)),"")</f>
        <v/>
      </c>
      <c r="Y84" s="41" t="str">
        <f>IFERROR(IF(M84="","",VLOOKUP(M84,projectList[],5,0)),"")</f>
        <v/>
      </c>
      <c r="Z84" s="41" t="str">
        <f>IFERROR(IF(N84="","",VLOOKUP(N84,projectList[],5,0)),"")</f>
        <v/>
      </c>
      <c r="AA84" s="41" t="str">
        <f>IFERROR(IF(O84="","",VLOOKUP(O84,projectList[],5,0)),"")</f>
        <v/>
      </c>
      <c r="AB84" s="123" t="str">
        <f t="shared" si="2"/>
        <v/>
      </c>
    </row>
    <row r="85" spans="2:28" ht="18" customHeight="1" x14ac:dyDescent="0.2">
      <c r="B85" s="34" t="str">
        <f>IF('Driver List'!C85&lt;&gt;"",'Driver List'!C85,"")</f>
        <v>VOL</v>
      </c>
      <c r="C85" s="10">
        <f>IF('Driver List'!D85&lt;&gt;"",'Driver List'!D85,"")</f>
        <v>6442</v>
      </c>
      <c r="D85" s="17" t="str">
        <f>IF('Driver List'!E85&lt;&gt;"",'Driver List'!E85,"")</f>
        <v>Samuel Adorno</v>
      </c>
      <c r="E85" s="14">
        <f>IF('Driver List'!F85&lt;&gt;"",'Driver List'!F85,"")</f>
        <v>3867476492</v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42">
        <f t="shared" si="3"/>
        <v>0</v>
      </c>
      <c r="Q85" s="35"/>
      <c r="R85" s="41" t="str">
        <f>IFERROR(IF(F85="","",VLOOKUP(F85,projectList[],5,0)),"")</f>
        <v/>
      </c>
      <c r="S85" s="41" t="str">
        <f>IFERROR(IF(G85="","",VLOOKUP(G85,projectList[],5,0)),"")</f>
        <v/>
      </c>
      <c r="T85" s="41" t="str">
        <f>IFERROR(IF(H85="","",VLOOKUP(H85,projectList[],5,0)),"")</f>
        <v/>
      </c>
      <c r="U85" s="41" t="str">
        <f>IFERROR(IF(I85="","",VLOOKUP(I85,projectList[],5,0)),"")</f>
        <v/>
      </c>
      <c r="V85" s="41" t="str">
        <f>IFERROR(IF(J85="","",VLOOKUP(J85,projectList[],5,0)),"")</f>
        <v/>
      </c>
      <c r="W85" s="41" t="str">
        <f>IFERROR(IF(K85="","",VLOOKUP(K85,projectList[],5,0)),"")</f>
        <v/>
      </c>
      <c r="X85" s="41" t="str">
        <f>IFERROR(IF(L85="","",VLOOKUP(L85,projectList[],5,0)),"")</f>
        <v/>
      </c>
      <c r="Y85" s="41" t="str">
        <f>IFERROR(IF(M85="","",VLOOKUP(M85,projectList[],5,0)),"")</f>
        <v/>
      </c>
      <c r="Z85" s="41" t="str">
        <f>IFERROR(IF(N85="","",VLOOKUP(N85,projectList[],5,0)),"")</f>
        <v/>
      </c>
      <c r="AA85" s="41" t="str">
        <f>IFERROR(IF(O85="","",VLOOKUP(O85,projectList[],5,0)),"")</f>
        <v/>
      </c>
      <c r="AB85" s="123" t="str">
        <f t="shared" si="2"/>
        <v/>
      </c>
    </row>
    <row r="86" spans="2:28" ht="18" customHeight="1" x14ac:dyDescent="0.2">
      <c r="B86" s="34" t="str">
        <f>IF('Driver List'!C86&lt;&gt;"",'Driver List'!C86,"")</f>
        <v/>
      </c>
      <c r="C86" s="10" t="str">
        <f>IF('Driver List'!D86&lt;&gt;"",'Driver List'!D86,"")</f>
        <v/>
      </c>
      <c r="D86" s="17" t="str">
        <f>IF('Driver List'!E86&lt;&gt;"",'Driver List'!E86,"")</f>
        <v>OPEN</v>
      </c>
      <c r="E86" s="14" t="str">
        <f>IF('Driver List'!F86&lt;&gt;"",'Driver List'!F86,"")</f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42" t="str">
        <f t="shared" si="3"/>
        <v/>
      </c>
      <c r="Q86" s="35"/>
      <c r="R86" s="41" t="str">
        <f>IFERROR(IF(F86="","",VLOOKUP(F86,projectList[],5,0)),"")</f>
        <v/>
      </c>
      <c r="S86" s="41" t="str">
        <f>IFERROR(IF(G86="","",VLOOKUP(G86,projectList[],5,0)),"")</f>
        <v/>
      </c>
      <c r="T86" s="41" t="str">
        <f>IFERROR(IF(H86="","",VLOOKUP(H86,projectList[],5,0)),"")</f>
        <v/>
      </c>
      <c r="U86" s="41" t="str">
        <f>IFERROR(IF(I86="","",VLOOKUP(I86,projectList[],5,0)),"")</f>
        <v/>
      </c>
      <c r="V86" s="41" t="str">
        <f>IFERROR(IF(J86="","",VLOOKUP(J86,projectList[],5,0)),"")</f>
        <v/>
      </c>
      <c r="W86" s="41" t="str">
        <f>IFERROR(IF(K86="","",VLOOKUP(K86,projectList[],5,0)),"")</f>
        <v/>
      </c>
      <c r="X86" s="41" t="str">
        <f>IFERROR(IF(L86="","",VLOOKUP(L86,projectList[],5,0)),"")</f>
        <v/>
      </c>
      <c r="Y86" s="41" t="str">
        <f>IFERROR(IF(M86="","",VLOOKUP(M86,projectList[],5,0)),"")</f>
        <v/>
      </c>
      <c r="Z86" s="41" t="str">
        <f>IFERROR(IF(N86="","",VLOOKUP(N86,projectList[],5,0)),"")</f>
        <v/>
      </c>
      <c r="AA86" s="41" t="str">
        <f>IFERROR(IF(O86="","",VLOOKUP(O86,projectList[],5,0)),"")</f>
        <v/>
      </c>
      <c r="AB86" s="123" t="str">
        <f t="shared" si="2"/>
        <v/>
      </c>
    </row>
    <row r="87" spans="2:28" ht="18" customHeight="1" x14ac:dyDescent="0.2">
      <c r="B87" s="34" t="str">
        <f>IF('Driver List'!C87&lt;&gt;"",'Driver List'!C87,"")</f>
        <v/>
      </c>
      <c r="C87" s="10" t="str">
        <f>IF('Driver List'!D87&lt;&gt;"",'Driver List'!D87,"")</f>
        <v/>
      </c>
      <c r="D87" s="17" t="str">
        <f>IF('Driver List'!E87&lt;&gt;"",'Driver List'!E87,"")</f>
        <v>OPEN</v>
      </c>
      <c r="E87" s="14" t="str">
        <f>IF('Driver List'!F87&lt;&gt;"",'Driver List'!F87,"")</f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42" t="str">
        <f t="shared" si="3"/>
        <v/>
      </c>
      <c r="Q87" s="35"/>
      <c r="R87" s="41" t="str">
        <f>IFERROR(IF(F87="","",VLOOKUP(F87,projectList[],5,0)),"")</f>
        <v/>
      </c>
      <c r="S87" s="41" t="str">
        <f>IFERROR(IF(G87="","",VLOOKUP(G87,projectList[],5,0)),"")</f>
        <v/>
      </c>
      <c r="T87" s="41" t="str">
        <f>IFERROR(IF(H87="","",VLOOKUP(H87,projectList[],5,0)),"")</f>
        <v/>
      </c>
      <c r="U87" s="41" t="str">
        <f>IFERROR(IF(I87="","",VLOOKUP(I87,projectList[],5,0)),"")</f>
        <v/>
      </c>
      <c r="V87" s="41" t="str">
        <f>IFERROR(IF(J87="","",VLOOKUP(J87,projectList[],5,0)),"")</f>
        <v/>
      </c>
      <c r="W87" s="41" t="str">
        <f>IFERROR(IF(K87="","",VLOOKUP(K87,projectList[],5,0)),"")</f>
        <v/>
      </c>
      <c r="X87" s="41" t="str">
        <f>IFERROR(IF(L87="","",VLOOKUP(L87,projectList[],5,0)),"")</f>
        <v/>
      </c>
      <c r="Y87" s="41" t="str">
        <f>IFERROR(IF(M87="","",VLOOKUP(M87,projectList[],5,0)),"")</f>
        <v/>
      </c>
      <c r="Z87" s="41" t="str">
        <f>IFERROR(IF(N87="","",VLOOKUP(N87,projectList[],5,0)),"")</f>
        <v/>
      </c>
      <c r="AA87" s="41" t="str">
        <f>IFERROR(IF(O87="","",VLOOKUP(O87,projectList[],5,0)),"")</f>
        <v/>
      </c>
      <c r="AB87" s="123" t="str">
        <f t="shared" si="2"/>
        <v/>
      </c>
    </row>
    <row r="88" spans="2:28" ht="18" customHeight="1" x14ac:dyDescent="0.2">
      <c r="B88" s="34" t="str">
        <f>IF('Driver List'!C88&lt;&gt;"",'Driver List'!C88,"")</f>
        <v/>
      </c>
      <c r="C88" s="10" t="str">
        <f>IF('Driver List'!D88&lt;&gt;"",'Driver List'!D88,"")</f>
        <v/>
      </c>
      <c r="D88" s="17" t="str">
        <f>IF('Driver List'!E88&lt;&gt;"",'Driver List'!E88,"")</f>
        <v>OPEN</v>
      </c>
      <c r="E88" s="14" t="str">
        <f>IF('Driver List'!F88&lt;&gt;"",'Driver List'!F88,"")</f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42" t="str">
        <f t="shared" si="3"/>
        <v/>
      </c>
      <c r="Q88" s="35"/>
      <c r="R88" s="41" t="str">
        <f>IFERROR(IF(F88="","",VLOOKUP(F88,projectList[],5,0)),"")</f>
        <v/>
      </c>
      <c r="S88" s="41" t="str">
        <f>IFERROR(IF(G88="","",VLOOKUP(G88,projectList[],5,0)),"")</f>
        <v/>
      </c>
      <c r="T88" s="41" t="str">
        <f>IFERROR(IF(H88="","",VLOOKUP(H88,projectList[],5,0)),"")</f>
        <v/>
      </c>
      <c r="U88" s="41" t="str">
        <f>IFERROR(IF(I88="","",VLOOKUP(I88,projectList[],5,0)),"")</f>
        <v/>
      </c>
      <c r="V88" s="41" t="str">
        <f>IFERROR(IF(J88="","",VLOOKUP(J88,projectList[],5,0)),"")</f>
        <v/>
      </c>
      <c r="W88" s="41" t="str">
        <f>IFERROR(IF(K88="","",VLOOKUP(K88,projectList[],5,0)),"")</f>
        <v/>
      </c>
      <c r="X88" s="41" t="str">
        <f>IFERROR(IF(L88="","",VLOOKUP(L88,projectList[],5,0)),"")</f>
        <v/>
      </c>
      <c r="Y88" s="41" t="str">
        <f>IFERROR(IF(M88="","",VLOOKUP(M88,projectList[],5,0)),"")</f>
        <v/>
      </c>
      <c r="Z88" s="41" t="str">
        <f>IFERROR(IF(N88="","",VLOOKUP(N88,projectList[],5,0)),"")</f>
        <v/>
      </c>
      <c r="AA88" s="41" t="str">
        <f>IFERROR(IF(O88="","",VLOOKUP(O88,projectList[],5,0)),"")</f>
        <v/>
      </c>
      <c r="AB88" s="123" t="str">
        <f t="shared" si="2"/>
        <v/>
      </c>
    </row>
    <row r="89" spans="2:28" ht="18" customHeight="1" x14ac:dyDescent="0.2">
      <c r="B89" s="34" t="str">
        <f>IF('Driver List'!C89&lt;&gt;"",'Driver List'!C89,"")</f>
        <v/>
      </c>
      <c r="C89" s="10" t="str">
        <f>IF('Driver List'!D89&lt;&gt;"",'Driver List'!D89,"")</f>
        <v/>
      </c>
      <c r="D89" s="17" t="str">
        <f>IF('Driver List'!E89&lt;&gt;"",'Driver List'!E89,"")</f>
        <v>OPEN</v>
      </c>
      <c r="E89" s="14" t="str">
        <f>IF('Driver List'!F89&lt;&gt;"",'Driver List'!F89,"")</f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42" t="str">
        <f t="shared" si="3"/>
        <v/>
      </c>
      <c r="Q89" s="35"/>
      <c r="R89" s="41" t="str">
        <f>IFERROR(IF(F89="","",VLOOKUP(F89,projectList[],5,0)),"")</f>
        <v/>
      </c>
      <c r="S89" s="41" t="str">
        <f>IFERROR(IF(G89="","",VLOOKUP(G89,projectList[],5,0)),"")</f>
        <v/>
      </c>
      <c r="T89" s="41" t="str">
        <f>IFERROR(IF(H89="","",VLOOKUP(H89,projectList[],5,0)),"")</f>
        <v/>
      </c>
      <c r="U89" s="41" t="str">
        <f>IFERROR(IF(I89="","",VLOOKUP(I89,projectList[],5,0)),"")</f>
        <v/>
      </c>
      <c r="V89" s="41" t="str">
        <f>IFERROR(IF(J89="","",VLOOKUP(J89,projectList[],5,0)),"")</f>
        <v/>
      </c>
      <c r="W89" s="41" t="str">
        <f>IFERROR(IF(K89="","",VLOOKUP(K89,projectList[],5,0)),"")</f>
        <v/>
      </c>
      <c r="X89" s="41" t="str">
        <f>IFERROR(IF(L89="","",VLOOKUP(L89,projectList[],5,0)),"")</f>
        <v/>
      </c>
      <c r="Y89" s="41" t="str">
        <f>IFERROR(IF(M89="","",VLOOKUP(M89,projectList[],5,0)),"")</f>
        <v/>
      </c>
      <c r="Z89" s="41" t="str">
        <f>IFERROR(IF(N89="","",VLOOKUP(N89,projectList[],5,0)),"")</f>
        <v/>
      </c>
      <c r="AA89" s="41" t="str">
        <f>IFERROR(IF(O89="","",VLOOKUP(O89,projectList[],5,0)),"")</f>
        <v/>
      </c>
      <c r="AB89" s="123" t="str">
        <f t="shared" si="2"/>
        <v/>
      </c>
    </row>
    <row r="90" spans="2:28" ht="18" customHeight="1" x14ac:dyDescent="0.2">
      <c r="B90" s="34" t="str">
        <f>IF('Driver List'!C90&lt;&gt;"",'Driver List'!C90,"")</f>
        <v/>
      </c>
      <c r="C90" s="10" t="str">
        <f>IF('Driver List'!D90&lt;&gt;"",'Driver List'!D90,"")</f>
        <v/>
      </c>
      <c r="D90" s="17" t="str">
        <f>IF('Driver List'!E90&lt;&gt;"",'Driver List'!E90,"")</f>
        <v/>
      </c>
      <c r="E90" s="14" t="str">
        <f>IF('Driver List'!F90&lt;&gt;"",'Driver List'!F90,"")</f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42" t="str">
        <f t="shared" si="3"/>
        <v/>
      </c>
      <c r="Q90" s="35"/>
      <c r="R90" s="41" t="str">
        <f>IFERROR(IF(F90="","",VLOOKUP(F90,projectList[],5,0)),"")</f>
        <v/>
      </c>
      <c r="S90" s="41" t="str">
        <f>IFERROR(IF(G90="","",VLOOKUP(G90,projectList[],5,0)),"")</f>
        <v/>
      </c>
      <c r="T90" s="41" t="str">
        <f>IFERROR(IF(H90="","",VLOOKUP(H90,projectList[],5,0)),"")</f>
        <v/>
      </c>
      <c r="U90" s="41" t="str">
        <f>IFERROR(IF(I90="","",VLOOKUP(I90,projectList[],5,0)),"")</f>
        <v/>
      </c>
      <c r="V90" s="41" t="str">
        <f>IFERROR(IF(J90="","",VLOOKUP(J90,projectList[],5,0)),"")</f>
        <v/>
      </c>
      <c r="W90" s="41" t="str">
        <f>IFERROR(IF(K90="","",VLOOKUP(K90,projectList[],5,0)),"")</f>
        <v/>
      </c>
      <c r="X90" s="41" t="str">
        <f>IFERROR(IF(L90="","",VLOOKUP(L90,projectList[],5,0)),"")</f>
        <v/>
      </c>
      <c r="Y90" s="41" t="str">
        <f>IFERROR(IF(M90="","",VLOOKUP(M90,projectList[],5,0)),"")</f>
        <v/>
      </c>
      <c r="Z90" s="41" t="str">
        <f>IFERROR(IF(N90="","",VLOOKUP(N90,projectList[],5,0)),"")</f>
        <v/>
      </c>
      <c r="AA90" s="41" t="str">
        <f>IFERROR(IF(O90="","",VLOOKUP(O90,projectList[],5,0)),"")</f>
        <v/>
      </c>
      <c r="AB90" s="123" t="str">
        <f t="shared" si="2"/>
        <v/>
      </c>
    </row>
    <row r="91" spans="2:28" ht="30" customHeight="1" x14ac:dyDescent="0.2">
      <c r="B91" s="28" t="str">
        <f>IF('Driver List'!C91&lt;&gt;"",'Driver List'!C91,"")</f>
        <v/>
      </c>
      <c r="C91" s="28" t="str">
        <f>IF('Driver List'!D91&lt;&gt;"",'Driver List'!D91,"")</f>
        <v/>
      </c>
      <c r="D91" s="28" t="str">
        <f>IF('Driver List'!E91&lt;&gt;"",'Driver List'!E91,"")</f>
        <v>JACKSONVILLE / PALATKA REGION</v>
      </c>
      <c r="E91" s="47" t="str">
        <f>IF('Driver List'!F91&lt;&gt;"",'Driver List'!F91,"")</f>
        <v/>
      </c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2" t="str">
        <f t="shared" si="3"/>
        <v/>
      </c>
      <c r="Q91" s="28"/>
      <c r="R91" s="51" t="str">
        <f>IFERROR(IF(F91="","",VLOOKUP(F91,projectList[],5,0)),"")</f>
        <v/>
      </c>
      <c r="S91" s="51" t="str">
        <f>IFERROR(IF(G91="","",VLOOKUP(G91,projectList[],5,0)),"")</f>
        <v/>
      </c>
      <c r="T91" s="51" t="str">
        <f>IFERROR(IF(H91="","",VLOOKUP(H91,projectList[],5,0)),"")</f>
        <v/>
      </c>
      <c r="U91" s="51" t="str">
        <f>IFERROR(IF(I91="","",VLOOKUP(I91,projectList[],5,0)),"")</f>
        <v/>
      </c>
      <c r="V91" s="51" t="str">
        <f>IFERROR(IF(J91="","",VLOOKUP(J91,projectList[],5,0)),"")</f>
        <v/>
      </c>
      <c r="W91" s="51" t="str">
        <f>IFERROR(IF(K91="","",VLOOKUP(K91,projectList[],5,0)),"")</f>
        <v/>
      </c>
      <c r="X91" s="51" t="str">
        <f>IFERROR(IF(L91="","",VLOOKUP(L91,projectList[],5,0)),"")</f>
        <v/>
      </c>
      <c r="Y91" s="51" t="str">
        <f>IFERROR(IF(M91="","",VLOOKUP(M91,projectList[],5,0)),"")</f>
        <v/>
      </c>
      <c r="Z91" s="51" t="str">
        <f>IFERROR(IF(N91="","",VLOOKUP(N91,projectList[],5,0)),"")</f>
        <v/>
      </c>
      <c r="AA91" s="51" t="str">
        <f>IFERROR(IF(O91="","",VLOOKUP(O91,projectList[],5,0)),"")</f>
        <v/>
      </c>
      <c r="AB91" s="122" t="str">
        <f t="shared" si="2"/>
        <v/>
      </c>
    </row>
    <row r="92" spans="2:28" ht="18" customHeight="1" x14ac:dyDescent="0.2">
      <c r="B92" s="17" t="str">
        <f>IF('Driver List'!C92&lt;&gt;"",'Driver List'!C92,"")</f>
        <v>PALATKA</v>
      </c>
      <c r="C92" s="10">
        <f>IF('Driver List'!D92&lt;&gt;"",'Driver List'!D92,"")</f>
        <v>7116</v>
      </c>
      <c r="D92" s="17" t="str">
        <f>IF('Driver List'!E92&lt;&gt;"",'Driver List'!E92,"")</f>
        <v>Teddy L. Taylor</v>
      </c>
      <c r="E92" s="14">
        <f>IF('Driver List'!F92&lt;&gt;"",'Driver List'!F92,"")</f>
        <v>3865381856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42">
        <f t="shared" si="3"/>
        <v>0</v>
      </c>
      <c r="Q92" s="35"/>
      <c r="R92" s="41" t="str">
        <f>IFERROR(IF(F92="","",VLOOKUP(F92,projectList[],5,0)),"")</f>
        <v/>
      </c>
      <c r="S92" s="41" t="str">
        <f>IFERROR(IF(G92="","",VLOOKUP(G92,projectList[],5,0)),"")</f>
        <v/>
      </c>
      <c r="T92" s="41" t="str">
        <f>IFERROR(IF(H92="","",VLOOKUP(H92,projectList[],5,0)),"")</f>
        <v/>
      </c>
      <c r="U92" s="41" t="str">
        <f>IFERROR(IF(I92="","",VLOOKUP(I92,projectList[],5,0)),"")</f>
        <v/>
      </c>
      <c r="V92" s="41" t="str">
        <f>IFERROR(IF(J92="","",VLOOKUP(J92,projectList[],5,0)),"")</f>
        <v/>
      </c>
      <c r="W92" s="41" t="str">
        <f>IFERROR(IF(K92="","",VLOOKUP(K92,projectList[],5,0)),"")</f>
        <v/>
      </c>
      <c r="X92" s="41" t="str">
        <f>IFERROR(IF(L92="","",VLOOKUP(L92,projectList[],5,0)),"")</f>
        <v/>
      </c>
      <c r="Y92" s="41" t="str">
        <f>IFERROR(IF(M92="","",VLOOKUP(M92,projectList[],5,0)),"")</f>
        <v/>
      </c>
      <c r="Z92" s="41" t="str">
        <f>IFERROR(IF(N92="","",VLOOKUP(N92,projectList[],5,0)),"")</f>
        <v/>
      </c>
      <c r="AA92" s="41" t="str">
        <f>IFERROR(IF(O92="","",VLOOKUP(O92,projectList[],5,0)),"")</f>
        <v/>
      </c>
      <c r="AB92" s="123" t="str">
        <f t="shared" si="2"/>
        <v/>
      </c>
    </row>
    <row r="93" spans="2:28" ht="18" customHeight="1" x14ac:dyDescent="0.2">
      <c r="B93" s="17" t="str">
        <f>IF('Driver List'!C93&lt;&gt;"",'Driver List'!C93,"")</f>
        <v>PALATKA</v>
      </c>
      <c r="C93" s="10">
        <f>IF('Driver List'!D93&lt;&gt;"",'Driver List'!D93,"")</f>
        <v>7291</v>
      </c>
      <c r="D93" s="17" t="str">
        <f>IF('Driver List'!E93&lt;&gt;"",'Driver List'!E93,"")</f>
        <v>Bruce Langston</v>
      </c>
      <c r="E93" s="14">
        <f>IF('Driver List'!F93&lt;&gt;"",'Driver List'!F93,"")</f>
        <v>3865468799</v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42">
        <f t="shared" si="3"/>
        <v>0</v>
      </c>
      <c r="Q93" s="35"/>
      <c r="R93" s="41" t="str">
        <f>IFERROR(IF(F93="","",VLOOKUP(F93,projectList[],5,0)),"")</f>
        <v/>
      </c>
      <c r="S93" s="41" t="str">
        <f>IFERROR(IF(G93="","",VLOOKUP(G93,projectList[],5,0)),"")</f>
        <v/>
      </c>
      <c r="T93" s="41" t="str">
        <f>IFERROR(IF(H93="","",VLOOKUP(H93,projectList[],5,0)),"")</f>
        <v/>
      </c>
      <c r="U93" s="41" t="str">
        <f>IFERROR(IF(I93="","",VLOOKUP(I93,projectList[],5,0)),"")</f>
        <v/>
      </c>
      <c r="V93" s="41" t="str">
        <f>IFERROR(IF(J93="","",VLOOKUP(J93,projectList[],5,0)),"")</f>
        <v/>
      </c>
      <c r="W93" s="41" t="str">
        <f>IFERROR(IF(K93="","",VLOOKUP(K93,projectList[],5,0)),"")</f>
        <v/>
      </c>
      <c r="X93" s="41" t="str">
        <f>IFERROR(IF(L93="","",VLOOKUP(L93,projectList[],5,0)),"")</f>
        <v/>
      </c>
      <c r="Y93" s="41" t="str">
        <f>IFERROR(IF(M93="","",VLOOKUP(M93,projectList[],5,0)),"")</f>
        <v/>
      </c>
      <c r="Z93" s="41" t="str">
        <f>IFERROR(IF(N93="","",VLOOKUP(N93,projectList[],5,0)),"")</f>
        <v/>
      </c>
      <c r="AA93" s="41" t="str">
        <f>IFERROR(IF(O93="","",VLOOKUP(O93,projectList[],5,0)),"")</f>
        <v/>
      </c>
      <c r="AB93" s="123" t="str">
        <f t="shared" si="2"/>
        <v/>
      </c>
    </row>
    <row r="94" spans="2:28" ht="18" customHeight="1" x14ac:dyDescent="0.2">
      <c r="B94" s="17" t="str">
        <f>IF('Driver List'!C94&lt;&gt;"",'Driver List'!C94,"")</f>
        <v>PALATKA</v>
      </c>
      <c r="C94" s="10">
        <f>IF('Driver List'!D94&lt;&gt;"",'Driver List'!D94,"")</f>
        <v>7087</v>
      </c>
      <c r="D94" s="17" t="str">
        <f>IF('Driver List'!E94&lt;&gt;"",'Driver List'!E94,"")</f>
        <v>Carlos Bernardini</v>
      </c>
      <c r="E94" s="14">
        <f>IF('Driver List'!F94&lt;&gt;"",'Driver List'!F94,"")</f>
        <v>3869722940</v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42">
        <f t="shared" si="3"/>
        <v>0</v>
      </c>
      <c r="Q94" s="35"/>
      <c r="R94" s="41" t="str">
        <f>IFERROR(IF(F94="","",VLOOKUP(F94,projectList[],5,0)),"")</f>
        <v/>
      </c>
      <c r="S94" s="41" t="str">
        <f>IFERROR(IF(G94="","",VLOOKUP(G94,projectList[],5,0)),"")</f>
        <v/>
      </c>
      <c r="T94" s="41" t="str">
        <f>IFERROR(IF(H94="","",VLOOKUP(H94,projectList[],5,0)),"")</f>
        <v/>
      </c>
      <c r="U94" s="41" t="str">
        <f>IFERROR(IF(I94="","",VLOOKUP(I94,projectList[],5,0)),"")</f>
        <v/>
      </c>
      <c r="V94" s="41" t="str">
        <f>IFERROR(IF(J94="","",VLOOKUP(J94,projectList[],5,0)),"")</f>
        <v/>
      </c>
      <c r="W94" s="41" t="str">
        <f>IFERROR(IF(K94="","",VLOOKUP(K94,projectList[],5,0)),"")</f>
        <v/>
      </c>
      <c r="X94" s="41" t="str">
        <f>IFERROR(IF(L94="","",VLOOKUP(L94,projectList[],5,0)),"")</f>
        <v/>
      </c>
      <c r="Y94" s="41" t="str">
        <f>IFERROR(IF(M94="","",VLOOKUP(M94,projectList[],5,0)),"")</f>
        <v/>
      </c>
      <c r="Z94" s="41" t="str">
        <f>IFERROR(IF(N94="","",VLOOKUP(N94,projectList[],5,0)),"")</f>
        <v/>
      </c>
      <c r="AA94" s="41" t="str">
        <f>IFERROR(IF(O94="","",VLOOKUP(O94,projectList[],5,0)),"")</f>
        <v/>
      </c>
      <c r="AB94" s="123" t="str">
        <f t="shared" si="2"/>
        <v/>
      </c>
    </row>
    <row r="95" spans="2:28" ht="18" customHeight="1" x14ac:dyDescent="0.2">
      <c r="B95" s="17" t="str">
        <f>IF('Driver List'!C95&lt;&gt;"",'Driver List'!C95,"")</f>
        <v>JAX</v>
      </c>
      <c r="C95" s="10">
        <f>IF('Driver List'!D95&lt;&gt;"",'Driver List'!D95,"")</f>
        <v>7105</v>
      </c>
      <c r="D95" s="17" t="str">
        <f>IF('Driver List'!E95&lt;&gt;"",'Driver List'!E95,"")</f>
        <v>Fikret Rizvanovic</v>
      </c>
      <c r="E95" s="14">
        <f>IF('Driver List'!F95&lt;&gt;"",'Driver List'!F95,"")</f>
        <v>7176598445</v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42">
        <f t="shared" si="3"/>
        <v>0</v>
      </c>
      <c r="Q95" s="35"/>
      <c r="R95" s="41" t="str">
        <f>IFERROR(IF(F95="","",VLOOKUP(F95,projectList[],5,0)),"")</f>
        <v/>
      </c>
      <c r="S95" s="41" t="str">
        <f>IFERROR(IF(G95="","",VLOOKUP(G95,projectList[],5,0)),"")</f>
        <v/>
      </c>
      <c r="T95" s="41" t="str">
        <f>IFERROR(IF(H95="","",VLOOKUP(H95,projectList[],5,0)),"")</f>
        <v/>
      </c>
      <c r="U95" s="41" t="str">
        <f>IFERROR(IF(I95="","",VLOOKUP(I95,projectList[],5,0)),"")</f>
        <v/>
      </c>
      <c r="V95" s="41" t="str">
        <f>IFERROR(IF(J95="","",VLOOKUP(J95,projectList[],5,0)),"")</f>
        <v/>
      </c>
      <c r="W95" s="41" t="str">
        <f>IFERROR(IF(K95="","",VLOOKUP(K95,projectList[],5,0)),"")</f>
        <v/>
      </c>
      <c r="X95" s="41" t="str">
        <f>IFERROR(IF(L95="","",VLOOKUP(L95,projectList[],5,0)),"")</f>
        <v/>
      </c>
      <c r="Y95" s="41" t="str">
        <f>IFERROR(IF(M95="","",VLOOKUP(M95,projectList[],5,0)),"")</f>
        <v/>
      </c>
      <c r="Z95" s="41" t="str">
        <f>IFERROR(IF(N95="","",VLOOKUP(N95,projectList[],5,0)),"")</f>
        <v/>
      </c>
      <c r="AA95" s="41" t="str">
        <f>IFERROR(IF(O95="","",VLOOKUP(O95,projectList[],5,0)),"")</f>
        <v/>
      </c>
      <c r="AB95" s="123" t="str">
        <f t="shared" si="2"/>
        <v/>
      </c>
    </row>
    <row r="96" spans="2:28" ht="18" customHeight="1" x14ac:dyDescent="0.2">
      <c r="B96" s="17" t="str">
        <f>IF('Driver List'!C96&lt;&gt;"",'Driver List'!C96,"")</f>
        <v>JAX</v>
      </c>
      <c r="C96" s="10">
        <f>IF('Driver List'!D96&lt;&gt;"",'Driver List'!D96,"")</f>
        <v>7109</v>
      </c>
      <c r="D96" s="17" t="str">
        <f>IF('Driver List'!E96&lt;&gt;"",'Driver List'!E96,"")</f>
        <v>Jose Salguero</v>
      </c>
      <c r="E96" s="14">
        <f>IF('Driver List'!F96&lt;&gt;"",'Driver List'!F96,"")</f>
        <v>9043341875</v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42">
        <f t="shared" si="3"/>
        <v>0</v>
      </c>
      <c r="Q96" s="35"/>
      <c r="R96" s="41" t="str">
        <f>IFERROR(IF(F96="","",VLOOKUP(F96,projectList[],5,0)),"")</f>
        <v/>
      </c>
      <c r="S96" s="41" t="str">
        <f>IFERROR(IF(G96="","",VLOOKUP(G96,projectList[],5,0)),"")</f>
        <v/>
      </c>
      <c r="T96" s="41" t="str">
        <f>IFERROR(IF(H96="","",VLOOKUP(H96,projectList[],5,0)),"")</f>
        <v/>
      </c>
      <c r="U96" s="41" t="str">
        <f>IFERROR(IF(I96="","",VLOOKUP(I96,projectList[],5,0)),"")</f>
        <v/>
      </c>
      <c r="V96" s="41" t="str">
        <f>IFERROR(IF(J96="","",VLOOKUP(J96,projectList[],5,0)),"")</f>
        <v/>
      </c>
      <c r="W96" s="41" t="str">
        <f>IFERROR(IF(K96="","",VLOOKUP(K96,projectList[],5,0)),"")</f>
        <v/>
      </c>
      <c r="X96" s="41" t="str">
        <f>IFERROR(IF(L96="","",VLOOKUP(L96,projectList[],5,0)),"")</f>
        <v/>
      </c>
      <c r="Y96" s="41" t="str">
        <f>IFERROR(IF(M96="","",VLOOKUP(M96,projectList[],5,0)),"")</f>
        <v/>
      </c>
      <c r="Z96" s="41" t="str">
        <f>IFERROR(IF(N96="","",VLOOKUP(N96,projectList[],5,0)),"")</f>
        <v/>
      </c>
      <c r="AA96" s="41" t="str">
        <f>IFERROR(IF(O96="","",VLOOKUP(O96,projectList[],5,0)),"")</f>
        <v/>
      </c>
      <c r="AB96" s="123" t="str">
        <f t="shared" si="2"/>
        <v/>
      </c>
    </row>
    <row r="97" spans="2:28" ht="18" customHeight="1" x14ac:dyDescent="0.2">
      <c r="B97" s="17" t="str">
        <f>IF('Driver List'!C97&lt;&gt;"",'Driver List'!C97,"")</f>
        <v/>
      </c>
      <c r="C97" s="10" t="str">
        <f>IF('Driver List'!D97&lt;&gt;"",'Driver List'!D97,"")</f>
        <v/>
      </c>
      <c r="D97" s="17" t="str">
        <f>IF('Driver List'!E97&lt;&gt;"",'Driver List'!E97,"")</f>
        <v>OPEN</v>
      </c>
      <c r="E97" s="14" t="str">
        <f>IF('Driver List'!F97&lt;&gt;"",'Driver List'!F97,"")</f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42" t="str">
        <f t="shared" si="3"/>
        <v/>
      </c>
      <c r="Q97" s="35"/>
      <c r="R97" s="41" t="str">
        <f>IFERROR(IF(F97="","",VLOOKUP(F97,projectList[],5,0)),"")</f>
        <v/>
      </c>
      <c r="S97" s="41" t="str">
        <f>IFERROR(IF(G97="","",VLOOKUP(G97,projectList[],5,0)),"")</f>
        <v/>
      </c>
      <c r="T97" s="41" t="str">
        <f>IFERROR(IF(H97="","",VLOOKUP(H97,projectList[],5,0)),"")</f>
        <v/>
      </c>
      <c r="U97" s="41" t="str">
        <f>IFERROR(IF(I97="","",VLOOKUP(I97,projectList[],5,0)),"")</f>
        <v/>
      </c>
      <c r="V97" s="41" t="str">
        <f>IFERROR(IF(J97="","",VLOOKUP(J97,projectList[],5,0)),"")</f>
        <v/>
      </c>
      <c r="W97" s="41" t="str">
        <f>IFERROR(IF(K97="","",VLOOKUP(K97,projectList[],5,0)),"")</f>
        <v/>
      </c>
      <c r="X97" s="41" t="str">
        <f>IFERROR(IF(L97="","",VLOOKUP(L97,projectList[],5,0)),"")</f>
        <v/>
      </c>
      <c r="Y97" s="41" t="str">
        <f>IFERROR(IF(M97="","",VLOOKUP(M97,projectList[],5,0)),"")</f>
        <v/>
      </c>
      <c r="Z97" s="41" t="str">
        <f>IFERROR(IF(N97="","",VLOOKUP(N97,projectList[],5,0)),"")</f>
        <v/>
      </c>
      <c r="AA97" s="41" t="str">
        <f>IFERROR(IF(O97="","",VLOOKUP(O97,projectList[],5,0)),"")</f>
        <v/>
      </c>
      <c r="AB97" s="123" t="str">
        <f t="shared" si="2"/>
        <v/>
      </c>
    </row>
    <row r="98" spans="2:28" ht="18" customHeight="1" x14ac:dyDescent="0.2">
      <c r="B98" s="17" t="str">
        <f>IF('Driver List'!C98&lt;&gt;"",'Driver List'!C98,"")</f>
        <v/>
      </c>
      <c r="C98" s="10" t="str">
        <f>IF('Driver List'!D98&lt;&gt;"",'Driver List'!D98,"")</f>
        <v/>
      </c>
      <c r="D98" s="17" t="str">
        <f>IF('Driver List'!E98&lt;&gt;"",'Driver List'!E98,"")</f>
        <v>OPEN</v>
      </c>
      <c r="E98" s="14" t="str">
        <f>IF('Driver List'!F98&lt;&gt;"",'Driver List'!F98,"")</f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42" t="str">
        <f t="shared" si="3"/>
        <v/>
      </c>
      <c r="Q98" s="35"/>
      <c r="R98" s="41" t="str">
        <f>IFERROR(IF(F98="","",VLOOKUP(F98,projectList[],5,0)),"")</f>
        <v/>
      </c>
      <c r="S98" s="41" t="str">
        <f>IFERROR(IF(G98="","",VLOOKUP(G98,projectList[],5,0)),"")</f>
        <v/>
      </c>
      <c r="T98" s="41" t="str">
        <f>IFERROR(IF(H98="","",VLOOKUP(H98,projectList[],5,0)),"")</f>
        <v/>
      </c>
      <c r="U98" s="41" t="str">
        <f>IFERROR(IF(I98="","",VLOOKUP(I98,projectList[],5,0)),"")</f>
        <v/>
      </c>
      <c r="V98" s="41" t="str">
        <f>IFERROR(IF(J98="","",VLOOKUP(J98,projectList[],5,0)),"")</f>
        <v/>
      </c>
      <c r="W98" s="41" t="str">
        <f>IFERROR(IF(K98="","",VLOOKUP(K98,projectList[],5,0)),"")</f>
        <v/>
      </c>
      <c r="X98" s="41" t="str">
        <f>IFERROR(IF(L98="","",VLOOKUP(L98,projectList[],5,0)),"")</f>
        <v/>
      </c>
      <c r="Y98" s="41" t="str">
        <f>IFERROR(IF(M98="","",VLOOKUP(M98,projectList[],5,0)),"")</f>
        <v/>
      </c>
      <c r="Z98" s="41" t="str">
        <f>IFERROR(IF(N98="","",VLOOKUP(N98,projectList[],5,0)),"")</f>
        <v/>
      </c>
      <c r="AA98" s="41" t="str">
        <f>IFERROR(IF(O98="","",VLOOKUP(O98,projectList[],5,0)),"")</f>
        <v/>
      </c>
      <c r="AB98" s="123" t="str">
        <f t="shared" si="2"/>
        <v/>
      </c>
    </row>
    <row r="99" spans="2:28" ht="18" customHeight="1" x14ac:dyDescent="0.2">
      <c r="B99" s="17" t="str">
        <f>IF('Driver List'!C99&lt;&gt;"",'Driver List'!C99,"")</f>
        <v/>
      </c>
      <c r="C99" s="10" t="str">
        <f>IF('Driver List'!D99&lt;&gt;"",'Driver List'!D99,"")</f>
        <v/>
      </c>
      <c r="D99" s="17" t="str">
        <f>IF('Driver List'!E99&lt;&gt;"",'Driver List'!E99,"")</f>
        <v>OPEN</v>
      </c>
      <c r="E99" s="14" t="str">
        <f>IF('Driver List'!F99&lt;&gt;"",'Driver List'!F99,"")</f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42" t="str">
        <f t="shared" si="3"/>
        <v/>
      </c>
      <c r="Q99" s="35"/>
      <c r="R99" s="41" t="str">
        <f>IFERROR(IF(F99="","",VLOOKUP(F99,projectList[],5,0)),"")</f>
        <v/>
      </c>
      <c r="S99" s="41" t="str">
        <f>IFERROR(IF(G99="","",VLOOKUP(G99,projectList[],5,0)),"")</f>
        <v/>
      </c>
      <c r="T99" s="41" t="str">
        <f>IFERROR(IF(H99="","",VLOOKUP(H99,projectList[],5,0)),"")</f>
        <v/>
      </c>
      <c r="U99" s="41" t="str">
        <f>IFERROR(IF(I99="","",VLOOKUP(I99,projectList[],5,0)),"")</f>
        <v/>
      </c>
      <c r="V99" s="41" t="str">
        <f>IFERROR(IF(J99="","",VLOOKUP(J99,projectList[],5,0)),"")</f>
        <v/>
      </c>
      <c r="W99" s="41" t="str">
        <f>IFERROR(IF(K99="","",VLOOKUP(K99,projectList[],5,0)),"")</f>
        <v/>
      </c>
      <c r="X99" s="41" t="str">
        <f>IFERROR(IF(L99="","",VLOOKUP(L99,projectList[],5,0)),"")</f>
        <v/>
      </c>
      <c r="Y99" s="41" t="str">
        <f>IFERROR(IF(M99="","",VLOOKUP(M99,projectList[],5,0)),"")</f>
        <v/>
      </c>
      <c r="Z99" s="41" t="str">
        <f>IFERROR(IF(N99="","",VLOOKUP(N99,projectList[],5,0)),"")</f>
        <v/>
      </c>
      <c r="AA99" s="41" t="str">
        <f>IFERROR(IF(O99="","",VLOOKUP(O99,projectList[],5,0)),"")</f>
        <v/>
      </c>
      <c r="AB99" s="123" t="str">
        <f t="shared" si="2"/>
        <v/>
      </c>
    </row>
    <row r="100" spans="2:28" ht="18" customHeight="1" x14ac:dyDescent="0.2">
      <c r="B100" s="17" t="str">
        <f>IF('Driver List'!C100&lt;&gt;"",'Driver List'!C100,"")</f>
        <v/>
      </c>
      <c r="C100" s="10" t="str">
        <f>IF('Driver List'!D100&lt;&gt;"",'Driver List'!D100,"")</f>
        <v/>
      </c>
      <c r="D100" s="17" t="str">
        <f>IF('Driver List'!E100&lt;&gt;"",'Driver List'!E100,"")</f>
        <v>OPEN</v>
      </c>
      <c r="E100" s="14" t="str">
        <f>IF('Driver List'!F100&lt;&gt;"",'Driver List'!F100,"")</f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42" t="str">
        <f t="shared" si="3"/>
        <v/>
      </c>
      <c r="Q100" s="35"/>
      <c r="R100" s="41" t="str">
        <f>IFERROR(IF(F100="","",VLOOKUP(F100,projectList[],5,0)),"")</f>
        <v/>
      </c>
      <c r="S100" s="41" t="str">
        <f>IFERROR(IF(G100="","",VLOOKUP(G100,projectList[],5,0)),"")</f>
        <v/>
      </c>
      <c r="T100" s="41" t="str">
        <f>IFERROR(IF(H100="","",VLOOKUP(H100,projectList[],5,0)),"")</f>
        <v/>
      </c>
      <c r="U100" s="41" t="str">
        <f>IFERROR(IF(I100="","",VLOOKUP(I100,projectList[],5,0)),"")</f>
        <v/>
      </c>
      <c r="V100" s="41" t="str">
        <f>IFERROR(IF(J100="","",VLOOKUP(J100,projectList[],5,0)),"")</f>
        <v/>
      </c>
      <c r="W100" s="41" t="str">
        <f>IFERROR(IF(K100="","",VLOOKUP(K100,projectList[],5,0)),"")</f>
        <v/>
      </c>
      <c r="X100" s="41" t="str">
        <f>IFERROR(IF(L100="","",VLOOKUP(L100,projectList[],5,0)),"")</f>
        <v/>
      </c>
      <c r="Y100" s="41" t="str">
        <f>IFERROR(IF(M100="","",VLOOKUP(M100,projectList[],5,0)),"")</f>
        <v/>
      </c>
      <c r="Z100" s="41" t="str">
        <f>IFERROR(IF(N100="","",VLOOKUP(N100,projectList[],5,0)),"")</f>
        <v/>
      </c>
      <c r="AA100" s="41" t="str">
        <f>IFERROR(IF(O100="","",VLOOKUP(O100,projectList[],5,0)),"")</f>
        <v/>
      </c>
      <c r="AB100" s="123" t="str">
        <f t="shared" si="2"/>
        <v/>
      </c>
    </row>
    <row r="101" spans="2:28" ht="18" customHeight="1" x14ac:dyDescent="0.2">
      <c r="B101" s="17" t="str">
        <f>IF('Driver List'!C101&lt;&gt;"",'Driver List'!C101,"")</f>
        <v/>
      </c>
      <c r="C101" s="10" t="str">
        <f>IF('Driver List'!D101&lt;&gt;"",'Driver List'!D101,"")</f>
        <v/>
      </c>
      <c r="D101" s="17" t="str">
        <f>IF('Driver List'!E101&lt;&gt;"",'Driver List'!E101,"")</f>
        <v/>
      </c>
      <c r="E101" s="14" t="str">
        <f>IF('Driver List'!F101&lt;&gt;"",'Driver List'!F101,"")</f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42" t="str">
        <f t="shared" si="3"/>
        <v/>
      </c>
      <c r="Q101" s="35"/>
      <c r="R101" s="41" t="str">
        <f>IFERROR(IF(F101="","",VLOOKUP(F101,projectList[],5,0)),"")</f>
        <v/>
      </c>
      <c r="S101" s="41" t="str">
        <f>IFERROR(IF(G101="","",VLOOKUP(G101,projectList[],5,0)),"")</f>
        <v/>
      </c>
      <c r="T101" s="41" t="str">
        <f>IFERROR(IF(H101="","",VLOOKUP(H101,projectList[],5,0)),"")</f>
        <v/>
      </c>
      <c r="U101" s="41" t="str">
        <f>IFERROR(IF(I101="","",VLOOKUP(I101,projectList[],5,0)),"")</f>
        <v/>
      </c>
      <c r="V101" s="41" t="str">
        <f>IFERROR(IF(J101="","",VLOOKUP(J101,projectList[],5,0)),"")</f>
        <v/>
      </c>
      <c r="W101" s="41" t="str">
        <f>IFERROR(IF(K101="","",VLOOKUP(K101,projectList[],5,0)),"")</f>
        <v/>
      </c>
      <c r="X101" s="41" t="str">
        <f>IFERROR(IF(L101="","",VLOOKUP(L101,projectList[],5,0)),"")</f>
        <v/>
      </c>
      <c r="Y101" s="41" t="str">
        <f>IFERROR(IF(M101="","",VLOOKUP(M101,projectList[],5,0)),"")</f>
        <v/>
      </c>
      <c r="Z101" s="41" t="str">
        <f>IFERROR(IF(N101="","",VLOOKUP(N101,projectList[],5,0)),"")</f>
        <v/>
      </c>
      <c r="AA101" s="41" t="str">
        <f>IFERROR(IF(O101="","",VLOOKUP(O101,projectList[],5,0)),"")</f>
        <v/>
      </c>
      <c r="AB101" s="123" t="str">
        <f t="shared" si="2"/>
        <v/>
      </c>
    </row>
    <row r="102" spans="2:28" ht="30" customHeight="1" x14ac:dyDescent="0.2">
      <c r="B102" s="28" t="str">
        <f>IF('Driver List'!C102&lt;&gt;"",'Driver List'!C102,"")</f>
        <v/>
      </c>
      <c r="C102" s="28" t="str">
        <f>IF('Driver List'!D102&lt;&gt;"",'Driver List'!D102,"")</f>
        <v/>
      </c>
      <c r="D102" s="28" t="str">
        <f>IF('Driver List'!E102&lt;&gt;"",'Driver List'!E102,"")</f>
        <v>TAMPA  /  LAKELAND REGION</v>
      </c>
      <c r="E102" s="47" t="str">
        <f>IF('Driver List'!F102&lt;&gt;"",'Driver List'!F102,"")</f>
        <v/>
      </c>
      <c r="F102" s="131"/>
      <c r="G102" s="53"/>
      <c r="H102" s="53"/>
      <c r="I102" s="53"/>
      <c r="J102" s="53"/>
      <c r="K102" s="53"/>
      <c r="L102" s="53"/>
      <c r="M102" s="53"/>
      <c r="N102" s="53"/>
      <c r="O102" s="53"/>
      <c r="P102" s="52" t="str">
        <f t="shared" si="3"/>
        <v/>
      </c>
      <c r="Q102" s="28"/>
      <c r="R102" s="51" t="str">
        <f>IFERROR(IF(F102="","",VLOOKUP(F102,projectList[],5,0)),"")</f>
        <v/>
      </c>
      <c r="S102" s="51" t="str">
        <f>IFERROR(IF(G102="","",VLOOKUP(G102,projectList[],5,0)),"")</f>
        <v/>
      </c>
      <c r="T102" s="51" t="str">
        <f>IFERROR(IF(H102="","",VLOOKUP(H102,projectList[],5,0)),"")</f>
        <v/>
      </c>
      <c r="U102" s="51" t="str">
        <f>IFERROR(IF(I102="","",VLOOKUP(I102,projectList[],5,0)),"")</f>
        <v/>
      </c>
      <c r="V102" s="51" t="str">
        <f>IFERROR(IF(J102="","",VLOOKUP(J102,projectList[],5,0)),"")</f>
        <v/>
      </c>
      <c r="W102" s="51" t="str">
        <f>IFERROR(IF(K102="","",VLOOKUP(K102,projectList[],5,0)),"")</f>
        <v/>
      </c>
      <c r="X102" s="51" t="str">
        <f>IFERROR(IF(L102="","",VLOOKUP(L102,projectList[],5,0)),"")</f>
        <v/>
      </c>
      <c r="Y102" s="51" t="str">
        <f>IFERROR(IF(M102="","",VLOOKUP(M102,projectList[],5,0)),"")</f>
        <v/>
      </c>
      <c r="Z102" s="51" t="str">
        <f>IFERROR(IF(N102="","",VLOOKUP(N102,projectList[],5,0)),"")</f>
        <v/>
      </c>
      <c r="AA102" s="51" t="str">
        <f>IFERROR(IF(O102="","",VLOOKUP(O102,projectList[],5,0)),"")</f>
        <v/>
      </c>
      <c r="AB102" s="122" t="str">
        <f t="shared" si="2"/>
        <v/>
      </c>
    </row>
    <row r="103" spans="2:28" ht="18" customHeight="1" x14ac:dyDescent="0.2">
      <c r="B103" s="17" t="str">
        <f>IF('Driver List'!C103&lt;&gt;"",'Driver List'!C103,"")</f>
        <v>TAMPA</v>
      </c>
      <c r="C103" s="10">
        <f>IF('Driver List'!D103&lt;&gt;"",'Driver List'!D103,"")</f>
        <v>6147</v>
      </c>
      <c r="D103" s="17" t="str">
        <f>IF('Driver List'!E103&lt;&gt;"",'Driver List'!E103,"")</f>
        <v>Edualcester Sierra</v>
      </c>
      <c r="E103" s="14">
        <f>IF('Driver List'!F103&lt;&gt;"",'Driver List'!F103,"")</f>
        <v>8133338614</v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42">
        <f t="shared" si="3"/>
        <v>0</v>
      </c>
      <c r="Q103" s="109"/>
      <c r="R103" s="41" t="str">
        <f>IFERROR(IF(F103="","",VLOOKUP(F103,projectList[],5,0)),"")</f>
        <v/>
      </c>
      <c r="S103" s="41" t="str">
        <f>IFERROR(IF(G103="","",VLOOKUP(G103,projectList[],5,0)),"")</f>
        <v/>
      </c>
      <c r="T103" s="41" t="str">
        <f>IFERROR(IF(H103="","",VLOOKUP(H103,projectList[],5,0)),"")</f>
        <v/>
      </c>
      <c r="U103" s="41" t="str">
        <f>IFERROR(IF(I103="","",VLOOKUP(I103,projectList[],5,0)),"")</f>
        <v/>
      </c>
      <c r="V103" s="41" t="str">
        <f>IFERROR(IF(J103="","",VLOOKUP(J103,projectList[],5,0)),"")</f>
        <v/>
      </c>
      <c r="W103" s="41" t="str">
        <f>IFERROR(IF(K103="","",VLOOKUP(K103,projectList[],5,0)),"")</f>
        <v/>
      </c>
      <c r="X103" s="41" t="str">
        <f>IFERROR(IF(L103="","",VLOOKUP(L103,projectList[],5,0)),"")</f>
        <v/>
      </c>
      <c r="Y103" s="41" t="str">
        <f>IFERROR(IF(M103="","",VLOOKUP(M103,projectList[],5,0)),"")</f>
        <v/>
      </c>
      <c r="Z103" s="41" t="str">
        <f>IFERROR(IF(N103="","",VLOOKUP(N103,projectList[],5,0)),"")</f>
        <v/>
      </c>
      <c r="AA103" s="41" t="str">
        <f>IFERROR(IF(O103="","",VLOOKUP(O103,projectList[],5,0)),"")</f>
        <v/>
      </c>
      <c r="AB103" s="123" t="str">
        <f t="shared" si="2"/>
        <v/>
      </c>
    </row>
    <row r="104" spans="2:28" ht="18" customHeight="1" x14ac:dyDescent="0.2">
      <c r="B104" s="17" t="str">
        <f>IF('Driver List'!C104&lt;&gt;"",'Driver List'!C104,"")</f>
        <v>TAMPA</v>
      </c>
      <c r="C104" s="10">
        <f>IF('Driver List'!D104&lt;&gt;"",'Driver List'!D104,"")</f>
        <v>6287</v>
      </c>
      <c r="D104" s="17" t="str">
        <f>IF('Driver List'!E104&lt;&gt;"",'Driver List'!E104,"")</f>
        <v>Ruben D Almonte</v>
      </c>
      <c r="E104" s="14">
        <f>IF('Driver List'!F104&lt;&gt;"",'Driver List'!F104,"")</f>
        <v>4074935576</v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42">
        <f t="shared" si="3"/>
        <v>0</v>
      </c>
      <c r="Q104" s="35"/>
      <c r="R104" s="41" t="str">
        <f>IFERROR(IF(F104="","",VLOOKUP(F104,projectList[],5,0)),"")</f>
        <v/>
      </c>
      <c r="S104" s="41" t="str">
        <f>IFERROR(IF(G104="","",VLOOKUP(G104,projectList[],5,0)),"")</f>
        <v/>
      </c>
      <c r="T104" s="41" t="str">
        <f>IFERROR(IF(H104="","",VLOOKUP(H104,projectList[],5,0)),"")</f>
        <v/>
      </c>
      <c r="U104" s="41" t="str">
        <f>IFERROR(IF(I104="","",VLOOKUP(I104,projectList[],5,0)),"")</f>
        <v/>
      </c>
      <c r="V104" s="41" t="str">
        <f>IFERROR(IF(J104="","",VLOOKUP(J104,projectList[],5,0)),"")</f>
        <v/>
      </c>
      <c r="W104" s="41" t="str">
        <f>IFERROR(IF(K104="","",VLOOKUP(K104,projectList[],5,0)),"")</f>
        <v/>
      </c>
      <c r="X104" s="41" t="str">
        <f>IFERROR(IF(L104="","",VLOOKUP(L104,projectList[],5,0)),"")</f>
        <v/>
      </c>
      <c r="Y104" s="41" t="str">
        <f>IFERROR(IF(M104="","",VLOOKUP(M104,projectList[],5,0)),"")</f>
        <v/>
      </c>
      <c r="Z104" s="41" t="str">
        <f>IFERROR(IF(N104="","",VLOOKUP(N104,projectList[],5,0)),"")</f>
        <v/>
      </c>
      <c r="AA104" s="41" t="str">
        <f>IFERROR(IF(O104="","",VLOOKUP(O104,projectList[],5,0)),"")</f>
        <v/>
      </c>
      <c r="AB104" s="123" t="str">
        <f t="shared" si="2"/>
        <v/>
      </c>
    </row>
    <row r="105" spans="2:28" ht="18" customHeight="1" x14ac:dyDescent="0.2">
      <c r="B105" s="17" t="str">
        <f>IF('Driver List'!C105&lt;&gt;"",'Driver List'!C105,"")</f>
        <v>TAMPA</v>
      </c>
      <c r="C105" s="10">
        <f>IF('Driver List'!D105&lt;&gt;"",'Driver List'!D105,"")</f>
        <v>6301</v>
      </c>
      <c r="D105" s="17" t="str">
        <f>IF('Driver List'!E105&lt;&gt;"",'Driver List'!E105,"")</f>
        <v xml:space="preserve">Christian Camacho </v>
      </c>
      <c r="E105" s="14">
        <f>IF('Driver List'!F105&lt;&gt;"",'Driver List'!F105,"")</f>
        <v>7875183476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42">
        <f t="shared" si="3"/>
        <v>0</v>
      </c>
      <c r="Q105" s="109"/>
      <c r="R105" s="41" t="str">
        <f>IFERROR(IF(F105="","",VLOOKUP(F105,projectList[],5,0)),"")</f>
        <v/>
      </c>
      <c r="S105" s="41" t="str">
        <f>IFERROR(IF(G105="","",VLOOKUP(G105,projectList[],5,0)),"")</f>
        <v/>
      </c>
      <c r="T105" s="41" t="str">
        <f>IFERROR(IF(H105="","",VLOOKUP(H105,projectList[],5,0)),"")</f>
        <v/>
      </c>
      <c r="U105" s="41" t="str">
        <f>IFERROR(IF(I105="","",VLOOKUP(I105,projectList[],5,0)),"")</f>
        <v/>
      </c>
      <c r="V105" s="41" t="str">
        <f>IFERROR(IF(J105="","",VLOOKUP(J105,projectList[],5,0)),"")</f>
        <v/>
      </c>
      <c r="W105" s="41" t="str">
        <f>IFERROR(IF(K105="","",VLOOKUP(K105,projectList[],5,0)),"")</f>
        <v/>
      </c>
      <c r="X105" s="41" t="str">
        <f>IFERROR(IF(L105="","",VLOOKUP(L105,projectList[],5,0)),"")</f>
        <v/>
      </c>
      <c r="Y105" s="41" t="str">
        <f>IFERROR(IF(M105="","",VLOOKUP(M105,projectList[],5,0)),"")</f>
        <v/>
      </c>
      <c r="Z105" s="41" t="str">
        <f>IFERROR(IF(N105="","",VLOOKUP(N105,projectList[],5,0)),"")</f>
        <v/>
      </c>
      <c r="AA105" s="41" t="str">
        <f>IFERROR(IF(O105="","",VLOOKUP(O105,projectList[],5,0)),"")</f>
        <v/>
      </c>
      <c r="AB105" s="123" t="str">
        <f t="shared" si="2"/>
        <v/>
      </c>
    </row>
    <row r="106" spans="2:28" ht="18" customHeight="1" x14ac:dyDescent="0.2">
      <c r="B106" s="17" t="str">
        <f>IF('Driver List'!C106&lt;&gt;"",'Driver List'!C106,"")</f>
        <v>TAMPA</v>
      </c>
      <c r="C106" s="10">
        <f>IF('Driver List'!D106&lt;&gt;"",'Driver List'!D106,"")</f>
        <v>6444</v>
      </c>
      <c r="D106" s="17" t="str">
        <f>IF('Driver List'!E106&lt;&gt;"",'Driver List'!E106,"")</f>
        <v>Julio A. Chardon</v>
      </c>
      <c r="E106" s="14">
        <f>IF('Driver List'!F106&lt;&gt;"",'Driver List'!F106,"")</f>
        <v>8134600253</v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42">
        <f t="shared" si="3"/>
        <v>0</v>
      </c>
      <c r="Q106" s="35"/>
      <c r="R106" s="41" t="str">
        <f>IFERROR(IF(F106="","",VLOOKUP(F106,projectList[],5,0)),"")</f>
        <v/>
      </c>
      <c r="S106" s="41" t="str">
        <f>IFERROR(IF(G106="","",VLOOKUP(G106,projectList[],5,0)),"")</f>
        <v/>
      </c>
      <c r="T106" s="41" t="str">
        <f>IFERROR(IF(H106="","",VLOOKUP(H106,projectList[],5,0)),"")</f>
        <v/>
      </c>
      <c r="U106" s="41" t="str">
        <f>IFERROR(IF(I106="","",VLOOKUP(I106,projectList[],5,0)),"")</f>
        <v/>
      </c>
      <c r="V106" s="41" t="str">
        <f>IFERROR(IF(J106="","",VLOOKUP(J106,projectList[],5,0)),"")</f>
        <v/>
      </c>
      <c r="W106" s="41" t="str">
        <f>IFERROR(IF(K106="","",VLOOKUP(K106,projectList[],5,0)),"")</f>
        <v/>
      </c>
      <c r="X106" s="41" t="str">
        <f>IFERROR(IF(L106="","",VLOOKUP(L106,projectList[],5,0)),"")</f>
        <v/>
      </c>
      <c r="Y106" s="41" t="str">
        <f>IFERROR(IF(M106="","",VLOOKUP(M106,projectList[],5,0)),"")</f>
        <v/>
      </c>
      <c r="Z106" s="41" t="str">
        <f>IFERROR(IF(N106="","",VLOOKUP(N106,projectList[],5,0)),"")</f>
        <v/>
      </c>
      <c r="AA106" s="41" t="str">
        <f>IFERROR(IF(O106="","",VLOOKUP(O106,projectList[],5,0)),"")</f>
        <v/>
      </c>
      <c r="AB106" s="123" t="str">
        <f t="shared" si="2"/>
        <v/>
      </c>
    </row>
    <row r="107" spans="2:28" ht="18" customHeight="1" x14ac:dyDescent="0.2">
      <c r="B107" s="17" t="str">
        <f>IF('Driver List'!C107&lt;&gt;"",'Driver List'!C107,"")</f>
        <v>TAMPA</v>
      </c>
      <c r="C107" s="10">
        <f>IF('Driver List'!D107&lt;&gt;"",'Driver List'!D107,"")</f>
        <v>6349</v>
      </c>
      <c r="D107" s="17" t="str">
        <f>IF('Driver List'!E107&lt;&gt;"",'Driver List'!E107,"")</f>
        <v>Ricardo Rodriguez</v>
      </c>
      <c r="E107" s="14">
        <f>IF('Driver List'!F107&lt;&gt;"",'Driver List'!F107,"")</f>
        <v>8138337425</v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42">
        <f t="shared" si="3"/>
        <v>0</v>
      </c>
      <c r="Q107" s="109"/>
      <c r="R107" s="41" t="str">
        <f>IFERROR(IF(F107="","",VLOOKUP(F107,projectList[],5,0)),"")</f>
        <v/>
      </c>
      <c r="S107" s="41" t="str">
        <f>IFERROR(IF(G107="","",VLOOKUP(G107,projectList[],5,0)),"")</f>
        <v/>
      </c>
      <c r="T107" s="41" t="str">
        <f>IFERROR(IF(H107="","",VLOOKUP(H107,projectList[],5,0)),"")</f>
        <v/>
      </c>
      <c r="U107" s="41" t="str">
        <f>IFERROR(IF(I107="","",VLOOKUP(I107,projectList[],5,0)),"")</f>
        <v/>
      </c>
      <c r="V107" s="41" t="str">
        <f>IFERROR(IF(J107="","",VLOOKUP(J107,projectList[],5,0)),"")</f>
        <v/>
      </c>
      <c r="W107" s="41" t="str">
        <f>IFERROR(IF(K107="","",VLOOKUP(K107,projectList[],5,0)),"")</f>
        <v/>
      </c>
      <c r="X107" s="41" t="str">
        <f>IFERROR(IF(L107="","",VLOOKUP(L107,projectList[],5,0)),"")</f>
        <v/>
      </c>
      <c r="Y107" s="41" t="str">
        <f>IFERROR(IF(M107="","",VLOOKUP(M107,projectList[],5,0)),"")</f>
        <v/>
      </c>
      <c r="Z107" s="41" t="str">
        <f>IFERROR(IF(N107="","",VLOOKUP(N107,projectList[],5,0)),"")</f>
        <v/>
      </c>
      <c r="AA107" s="41" t="str">
        <f>IFERROR(IF(O107="","",VLOOKUP(O107,projectList[],5,0)),"")</f>
        <v/>
      </c>
      <c r="AB107" s="123" t="str">
        <f t="shared" si="2"/>
        <v/>
      </c>
    </row>
    <row r="108" spans="2:28" ht="18" customHeight="1" x14ac:dyDescent="0.2">
      <c r="B108" s="17" t="str">
        <f>IF('Driver List'!C108&lt;&gt;"",'Driver List'!C108,"")</f>
        <v>TAMPA</v>
      </c>
      <c r="C108" s="10">
        <f>IF('Driver List'!D108&lt;&gt;"",'Driver List'!D108,"")</f>
        <v>6419</v>
      </c>
      <c r="D108" s="17" t="str">
        <f>IF('Driver List'!E108&lt;&gt;"",'Driver List'!E108,"")</f>
        <v>Angel Figueroa Rivera</v>
      </c>
      <c r="E108" s="14">
        <f>IF('Driver List'!F108&lt;&gt;"",'Driver List'!F108,"")</f>
        <v>8134476094</v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42">
        <f t="shared" si="3"/>
        <v>0</v>
      </c>
      <c r="Q108" s="35"/>
      <c r="R108" s="41" t="str">
        <f>IFERROR(IF(F108="","",VLOOKUP(F108,projectList[],5,0)),"")</f>
        <v/>
      </c>
      <c r="S108" s="41" t="str">
        <f>IFERROR(IF(G108="","",VLOOKUP(G108,projectList[],5,0)),"")</f>
        <v/>
      </c>
      <c r="T108" s="41" t="str">
        <f>IFERROR(IF(H108="","",VLOOKUP(H108,projectList[],5,0)),"")</f>
        <v/>
      </c>
      <c r="U108" s="41" t="str">
        <f>IFERROR(IF(I108="","",VLOOKUP(I108,projectList[],5,0)),"")</f>
        <v/>
      </c>
      <c r="V108" s="41" t="str">
        <f>IFERROR(IF(J108="","",VLOOKUP(J108,projectList[],5,0)),"")</f>
        <v/>
      </c>
      <c r="W108" s="41" t="str">
        <f>IFERROR(IF(K108="","",VLOOKUP(K108,projectList[],5,0)),"")</f>
        <v/>
      </c>
      <c r="X108" s="41" t="str">
        <f>IFERROR(IF(L108="","",VLOOKUP(L108,projectList[],5,0)),"")</f>
        <v/>
      </c>
      <c r="Y108" s="41" t="str">
        <f>IFERROR(IF(M108="","",VLOOKUP(M108,projectList[],5,0)),"")</f>
        <v/>
      </c>
      <c r="Z108" s="41" t="str">
        <f>IFERROR(IF(N108="","",VLOOKUP(N108,projectList[],5,0)),"")</f>
        <v/>
      </c>
      <c r="AA108" s="41" t="str">
        <f>IFERROR(IF(O108="","",VLOOKUP(O108,projectList[],5,0)),"")</f>
        <v/>
      </c>
      <c r="AB108" s="123" t="str">
        <f t="shared" si="2"/>
        <v/>
      </c>
    </row>
    <row r="109" spans="2:28" ht="18" customHeight="1" x14ac:dyDescent="0.2">
      <c r="B109" s="17" t="str">
        <f>IF('Driver List'!C109&lt;&gt;"",'Driver List'!C109,"")</f>
        <v>TAMPA</v>
      </c>
      <c r="C109" s="10">
        <f>IF('Driver List'!D109&lt;&gt;"",'Driver List'!D109,"")</f>
        <v>6430</v>
      </c>
      <c r="D109" s="17" t="str">
        <f>IF('Driver List'!E109&lt;&gt;"",'Driver List'!E109,"")</f>
        <v>Manuel Alvarez</v>
      </c>
      <c r="E109" s="14">
        <f>IF('Driver List'!F109&lt;&gt;"",'Driver List'!F109,"")</f>
        <v>8638127228</v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42">
        <f t="shared" si="3"/>
        <v>0</v>
      </c>
      <c r="Q109" s="109"/>
      <c r="R109" s="41" t="str">
        <f>IFERROR(IF(F109="","",VLOOKUP(F109,projectList[],5,0)),"")</f>
        <v/>
      </c>
      <c r="S109" s="41" t="str">
        <f>IFERROR(IF(G109="","",VLOOKUP(G109,projectList[],5,0)),"")</f>
        <v/>
      </c>
      <c r="T109" s="41" t="str">
        <f>IFERROR(IF(H109="","",VLOOKUP(H109,projectList[],5,0)),"")</f>
        <v/>
      </c>
      <c r="U109" s="41" t="str">
        <f>IFERROR(IF(I109="","",VLOOKUP(I109,projectList[],5,0)),"")</f>
        <v/>
      </c>
      <c r="V109" s="41" t="str">
        <f>IFERROR(IF(J109="","",VLOOKUP(J109,projectList[],5,0)),"")</f>
        <v/>
      </c>
      <c r="W109" s="41" t="str">
        <f>IFERROR(IF(K109="","",VLOOKUP(K109,projectList[],5,0)),"")</f>
        <v/>
      </c>
      <c r="X109" s="41" t="str">
        <f>IFERROR(IF(L109="","",VLOOKUP(L109,projectList[],5,0)),"")</f>
        <v/>
      </c>
      <c r="Y109" s="41" t="str">
        <f>IFERROR(IF(M109="","",VLOOKUP(M109,projectList[],5,0)),"")</f>
        <v/>
      </c>
      <c r="Z109" s="41" t="str">
        <f>IFERROR(IF(N109="","",VLOOKUP(N109,projectList[],5,0)),"")</f>
        <v/>
      </c>
      <c r="AA109" s="41" t="str">
        <f>IFERROR(IF(O109="","",VLOOKUP(O109,projectList[],5,0)),"")</f>
        <v/>
      </c>
      <c r="AB109" s="123" t="str">
        <f t="shared" si="2"/>
        <v/>
      </c>
    </row>
    <row r="110" spans="2:28" ht="18" customHeight="1" x14ac:dyDescent="0.2">
      <c r="B110" s="17" t="str">
        <f>IF('Driver List'!C110&lt;&gt;"",'Driver List'!C110,"")</f>
        <v>TAMPA</v>
      </c>
      <c r="C110" s="10">
        <f>IF('Driver List'!D110&lt;&gt;"",'Driver List'!D110,"")</f>
        <v>6394</v>
      </c>
      <c r="D110" s="17" t="str">
        <f>IF('Driver List'!E110&lt;&gt;"",'Driver List'!E110,"")</f>
        <v>Kristian Montes</v>
      </c>
      <c r="E110" s="14">
        <f>IF('Driver List'!F110&lt;&gt;"",'Driver List'!F110,"")</f>
        <v>7874208596</v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42">
        <f t="shared" si="3"/>
        <v>0</v>
      </c>
      <c r="Q110" s="35"/>
      <c r="R110" s="41" t="str">
        <f>IFERROR(IF(F110="","",VLOOKUP(F110,projectList[],5,0)),"")</f>
        <v/>
      </c>
      <c r="S110" s="41" t="str">
        <f>IFERROR(IF(G110="","",VLOOKUP(G110,projectList[],5,0)),"")</f>
        <v/>
      </c>
      <c r="T110" s="41" t="str">
        <f>IFERROR(IF(H110="","",VLOOKUP(H110,projectList[],5,0)),"")</f>
        <v/>
      </c>
      <c r="U110" s="41" t="str">
        <f>IFERROR(IF(I110="","",VLOOKUP(I110,projectList[],5,0)),"")</f>
        <v/>
      </c>
      <c r="V110" s="41" t="str">
        <f>IFERROR(IF(J110="","",VLOOKUP(J110,projectList[],5,0)),"")</f>
        <v/>
      </c>
      <c r="W110" s="41" t="str">
        <f>IFERROR(IF(K110="","",VLOOKUP(K110,projectList[],5,0)),"")</f>
        <v/>
      </c>
      <c r="X110" s="41" t="str">
        <f>IFERROR(IF(L110="","",VLOOKUP(L110,projectList[],5,0)),"")</f>
        <v/>
      </c>
      <c r="Y110" s="41" t="str">
        <f>IFERROR(IF(M110="","",VLOOKUP(M110,projectList[],5,0)),"")</f>
        <v/>
      </c>
      <c r="Z110" s="41" t="str">
        <f>IFERROR(IF(N110="","",VLOOKUP(N110,projectList[],5,0)),"")</f>
        <v/>
      </c>
      <c r="AA110" s="41" t="str">
        <f>IFERROR(IF(O110="","",VLOOKUP(O110,projectList[],5,0)),"")</f>
        <v/>
      </c>
      <c r="AB110" s="123" t="str">
        <f t="shared" si="2"/>
        <v/>
      </c>
    </row>
    <row r="111" spans="2:28" ht="18" customHeight="1" x14ac:dyDescent="0.2">
      <c r="B111" s="17" t="str">
        <f>IF('Driver List'!C111&lt;&gt;"",'Driver List'!C111,"")</f>
        <v>TAMPA</v>
      </c>
      <c r="C111" s="10">
        <f>IF('Driver List'!D111&lt;&gt;"",'Driver List'!D111,"")</f>
        <v>6340</v>
      </c>
      <c r="D111" s="17" t="str">
        <f>IF('Driver List'!E111&lt;&gt;"",'Driver List'!E111,"")</f>
        <v>Willian Cintron</v>
      </c>
      <c r="E111" s="14">
        <f>IF('Driver List'!F111&lt;&gt;"",'Driver List'!F111,"")</f>
        <v>3213105643</v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42">
        <f t="shared" si="3"/>
        <v>0</v>
      </c>
      <c r="Q111" s="109"/>
      <c r="R111" s="41" t="str">
        <f>IFERROR(IF(F111="","",VLOOKUP(F111,projectList[],5,0)),"")</f>
        <v/>
      </c>
      <c r="S111" s="41" t="str">
        <f>IFERROR(IF(G111="","",VLOOKUP(G111,projectList[],5,0)),"")</f>
        <v/>
      </c>
      <c r="T111" s="41" t="str">
        <f>IFERROR(IF(H111="","",VLOOKUP(H111,projectList[],5,0)),"")</f>
        <v/>
      </c>
      <c r="U111" s="41" t="str">
        <f>IFERROR(IF(I111="","",VLOOKUP(I111,projectList[],5,0)),"")</f>
        <v/>
      </c>
      <c r="V111" s="41" t="str">
        <f>IFERROR(IF(J111="","",VLOOKUP(J111,projectList[],5,0)),"")</f>
        <v/>
      </c>
      <c r="W111" s="41" t="str">
        <f>IFERROR(IF(K111="","",VLOOKUP(K111,projectList[],5,0)),"")</f>
        <v/>
      </c>
      <c r="X111" s="41" t="str">
        <f>IFERROR(IF(L111="","",VLOOKUP(L111,projectList[],5,0)),"")</f>
        <v/>
      </c>
      <c r="Y111" s="41" t="str">
        <f>IFERROR(IF(M111="","",VLOOKUP(M111,projectList[],5,0)),"")</f>
        <v/>
      </c>
      <c r="Z111" s="41" t="str">
        <f>IFERROR(IF(N111="","",VLOOKUP(N111,projectList[],5,0)),"")</f>
        <v/>
      </c>
      <c r="AA111" s="41" t="str">
        <f>IFERROR(IF(O111="","",VLOOKUP(O111,projectList[],5,0)),"")</f>
        <v/>
      </c>
      <c r="AB111" s="123" t="str">
        <f t="shared" si="2"/>
        <v/>
      </c>
    </row>
    <row r="112" spans="2:28" ht="18" customHeight="1" x14ac:dyDescent="0.2">
      <c r="B112" s="17" t="str">
        <f>IF('Driver List'!C112&lt;&gt;"",'Driver List'!C112,"")</f>
        <v/>
      </c>
      <c r="C112" s="10" t="str">
        <f>IF('Driver List'!D112&lt;&gt;"",'Driver List'!D112,"")</f>
        <v/>
      </c>
      <c r="D112" s="17" t="str">
        <f>IF('Driver List'!E112&lt;&gt;"",'Driver List'!E112,"")</f>
        <v>OPEN</v>
      </c>
      <c r="E112" s="14" t="str">
        <f>IF('Driver List'!F112&lt;&gt;"",'Driver List'!F112,"")</f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42" t="str">
        <f t="shared" si="3"/>
        <v/>
      </c>
      <c r="Q112" s="35"/>
      <c r="R112" s="41" t="str">
        <f>IFERROR(IF(F112="","",VLOOKUP(F112,projectList[],5,0)),"")</f>
        <v/>
      </c>
      <c r="S112" s="41" t="str">
        <f>IFERROR(IF(G112="","",VLOOKUP(G112,projectList[],5,0)),"")</f>
        <v/>
      </c>
      <c r="T112" s="41" t="str">
        <f>IFERROR(IF(H112="","",VLOOKUP(H112,projectList[],5,0)),"")</f>
        <v/>
      </c>
      <c r="U112" s="41" t="str">
        <f>IFERROR(IF(I112="","",VLOOKUP(I112,projectList[],5,0)),"")</f>
        <v/>
      </c>
      <c r="V112" s="41" t="str">
        <f>IFERROR(IF(J112="","",VLOOKUP(J112,projectList[],5,0)),"")</f>
        <v/>
      </c>
      <c r="W112" s="41" t="str">
        <f>IFERROR(IF(K112="","",VLOOKUP(K112,projectList[],5,0)),"")</f>
        <v/>
      </c>
      <c r="X112" s="41" t="str">
        <f>IFERROR(IF(L112="","",VLOOKUP(L112,projectList[],5,0)),"")</f>
        <v/>
      </c>
      <c r="Y112" s="41" t="str">
        <f>IFERROR(IF(M112="","",VLOOKUP(M112,projectList[],5,0)),"")</f>
        <v/>
      </c>
      <c r="Z112" s="41" t="str">
        <f>IFERROR(IF(N112="","",VLOOKUP(N112,projectList[],5,0)),"")</f>
        <v/>
      </c>
      <c r="AA112" s="41" t="str">
        <f>IFERROR(IF(O112="","",VLOOKUP(O112,projectList[],5,0)),"")</f>
        <v/>
      </c>
      <c r="AB112" s="123" t="str">
        <f t="shared" si="2"/>
        <v/>
      </c>
    </row>
    <row r="113" spans="2:28" ht="18" customHeight="1" x14ac:dyDescent="0.2">
      <c r="B113" s="17" t="str">
        <f>IF('Driver List'!C113&lt;&gt;"",'Driver List'!C113,"")</f>
        <v/>
      </c>
      <c r="C113" s="10" t="str">
        <f>IF('Driver List'!D113&lt;&gt;"",'Driver List'!D113,"")</f>
        <v/>
      </c>
      <c r="D113" s="17" t="str">
        <f>IF('Driver List'!E113&lt;&gt;"",'Driver List'!E113,"")</f>
        <v>OPEN</v>
      </c>
      <c r="E113" s="14" t="str">
        <f>IF('Driver List'!F113&lt;&gt;"",'Driver List'!F113,"")</f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42" t="str">
        <f t="shared" si="3"/>
        <v/>
      </c>
      <c r="Q113" s="35"/>
      <c r="R113" s="41" t="str">
        <f>IFERROR(IF(F113="","",VLOOKUP(F113,projectList[],5,0)),"")</f>
        <v/>
      </c>
      <c r="S113" s="41" t="str">
        <f>IFERROR(IF(G113="","",VLOOKUP(G113,projectList[],5,0)),"")</f>
        <v/>
      </c>
      <c r="T113" s="41" t="str">
        <f>IFERROR(IF(H113="","",VLOOKUP(H113,projectList[],5,0)),"")</f>
        <v/>
      </c>
      <c r="U113" s="41" t="str">
        <f>IFERROR(IF(I113="","",VLOOKUP(I113,projectList[],5,0)),"")</f>
        <v/>
      </c>
      <c r="V113" s="41" t="str">
        <f>IFERROR(IF(J113="","",VLOOKUP(J113,projectList[],5,0)),"")</f>
        <v/>
      </c>
      <c r="W113" s="41" t="str">
        <f>IFERROR(IF(K113="","",VLOOKUP(K113,projectList[],5,0)),"")</f>
        <v/>
      </c>
      <c r="X113" s="41" t="str">
        <f>IFERROR(IF(L113="","",VLOOKUP(L113,projectList[],5,0)),"")</f>
        <v/>
      </c>
      <c r="Y113" s="41" t="str">
        <f>IFERROR(IF(M113="","",VLOOKUP(M113,projectList[],5,0)),"")</f>
        <v/>
      </c>
      <c r="Z113" s="41" t="str">
        <f>IFERROR(IF(N113="","",VLOOKUP(N113,projectList[],5,0)),"")</f>
        <v/>
      </c>
      <c r="AA113" s="41" t="str">
        <f>IFERROR(IF(O113="","",VLOOKUP(O113,projectList[],5,0)),"")</f>
        <v/>
      </c>
      <c r="AB113" s="123" t="str">
        <f t="shared" si="2"/>
        <v/>
      </c>
    </row>
    <row r="114" spans="2:28" ht="18" customHeight="1" x14ac:dyDescent="0.2">
      <c r="B114" s="17" t="str">
        <f>IF('Driver List'!C114&lt;&gt;"",'Driver List'!C114,"")</f>
        <v/>
      </c>
      <c r="C114" s="10" t="str">
        <f>IF('Driver List'!D114&lt;&gt;"",'Driver List'!D114,"")</f>
        <v/>
      </c>
      <c r="D114" s="17" t="str">
        <f>IF('Driver List'!E114&lt;&gt;"",'Driver List'!E114,"")</f>
        <v>OPEN</v>
      </c>
      <c r="E114" s="14" t="str">
        <f>IF('Driver List'!F114&lt;&gt;"",'Driver List'!F114,"")</f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42" t="str">
        <f t="shared" si="3"/>
        <v/>
      </c>
      <c r="Q114" s="35"/>
      <c r="R114" s="41" t="str">
        <f>IFERROR(IF(F114="","",VLOOKUP(F114,projectList[],5,0)),"")</f>
        <v/>
      </c>
      <c r="S114" s="41" t="str">
        <f>IFERROR(IF(G114="","",VLOOKUP(G114,projectList[],5,0)),"")</f>
        <v/>
      </c>
      <c r="T114" s="41" t="str">
        <f>IFERROR(IF(H114="","",VLOOKUP(H114,projectList[],5,0)),"")</f>
        <v/>
      </c>
      <c r="U114" s="41" t="str">
        <f>IFERROR(IF(I114="","",VLOOKUP(I114,projectList[],5,0)),"")</f>
        <v/>
      </c>
      <c r="V114" s="41" t="str">
        <f>IFERROR(IF(J114="","",VLOOKUP(J114,projectList[],5,0)),"")</f>
        <v/>
      </c>
      <c r="W114" s="41" t="str">
        <f>IFERROR(IF(K114="","",VLOOKUP(K114,projectList[],5,0)),"")</f>
        <v/>
      </c>
      <c r="X114" s="41" t="str">
        <f>IFERROR(IF(L114="","",VLOOKUP(L114,projectList[],5,0)),"")</f>
        <v/>
      </c>
      <c r="Y114" s="41" t="str">
        <f>IFERROR(IF(M114="","",VLOOKUP(M114,projectList[],5,0)),"")</f>
        <v/>
      </c>
      <c r="Z114" s="41" t="str">
        <f>IFERROR(IF(N114="","",VLOOKUP(N114,projectList[],5,0)),"")</f>
        <v/>
      </c>
      <c r="AA114" s="41" t="str">
        <f>IFERROR(IF(O114="","",VLOOKUP(O114,projectList[],5,0)),"")</f>
        <v/>
      </c>
      <c r="AB114" s="123" t="str">
        <f t="shared" si="2"/>
        <v/>
      </c>
    </row>
    <row r="115" spans="2:28" ht="18" customHeight="1" x14ac:dyDescent="0.2">
      <c r="B115" s="17" t="str">
        <f>IF('Driver List'!C115&lt;&gt;"",'Driver List'!C115,"")</f>
        <v/>
      </c>
      <c r="C115" s="10" t="str">
        <f>IF('Driver List'!D115&lt;&gt;"",'Driver List'!D115,"")</f>
        <v/>
      </c>
      <c r="D115" s="17" t="str">
        <f>IF('Driver List'!E115&lt;&gt;"",'Driver List'!E115,"")</f>
        <v/>
      </c>
      <c r="E115" s="14" t="str">
        <f>IF('Driver List'!F115&lt;&gt;"",'Driver List'!F115,"")</f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42" t="str">
        <f t="shared" si="3"/>
        <v/>
      </c>
      <c r="Q115" s="35"/>
      <c r="R115" s="41" t="str">
        <f>IFERROR(IF(F115="","",VLOOKUP(F115,projectList[],5,0)),"")</f>
        <v/>
      </c>
      <c r="S115" s="41" t="str">
        <f>IFERROR(IF(G115="","",VLOOKUP(G115,projectList[],5,0)),"")</f>
        <v/>
      </c>
      <c r="T115" s="41" t="str">
        <f>IFERROR(IF(H115="","",VLOOKUP(H115,projectList[],5,0)),"")</f>
        <v/>
      </c>
      <c r="U115" s="41" t="str">
        <f>IFERROR(IF(I115="","",VLOOKUP(I115,projectList[],5,0)),"")</f>
        <v/>
      </c>
      <c r="V115" s="41" t="str">
        <f>IFERROR(IF(J115="","",VLOOKUP(J115,projectList[],5,0)),"")</f>
        <v/>
      </c>
      <c r="W115" s="41" t="str">
        <f>IFERROR(IF(K115="","",VLOOKUP(K115,projectList[],5,0)),"")</f>
        <v/>
      </c>
      <c r="X115" s="41" t="str">
        <f>IFERROR(IF(L115="","",VLOOKUP(L115,projectList[],5,0)),"")</f>
        <v/>
      </c>
      <c r="Y115" s="41" t="str">
        <f>IFERROR(IF(M115="","",VLOOKUP(M115,projectList[],5,0)),"")</f>
        <v/>
      </c>
      <c r="Z115" s="41" t="str">
        <f>IFERROR(IF(N115="","",VLOOKUP(N115,projectList[],5,0)),"")</f>
        <v/>
      </c>
      <c r="AA115" s="41" t="str">
        <f>IFERROR(IF(O115="","",VLOOKUP(O115,projectList[],5,0)),"")</f>
        <v/>
      </c>
      <c r="AB115" s="123" t="str">
        <f t="shared" si="2"/>
        <v/>
      </c>
    </row>
    <row r="116" spans="2:28" ht="30" customHeight="1" x14ac:dyDescent="0.2">
      <c r="B116" s="28" t="str">
        <f>IF('Driver List'!C116&lt;&gt;"",'Driver List'!C116,"")</f>
        <v/>
      </c>
      <c r="C116" s="28" t="str">
        <f>IF('Driver List'!D116&lt;&gt;"",'Driver List'!D116,"")</f>
        <v/>
      </c>
      <c r="D116" s="28" t="str">
        <f>IF('Driver List'!E116&lt;&gt;"",'Driver List'!E116,"")</f>
        <v>FT MYERS REGION</v>
      </c>
      <c r="E116" s="47" t="str">
        <f>IF('Driver List'!F116&lt;&gt;"",'Driver List'!F116,"")</f>
        <v/>
      </c>
      <c r="F116" s="112"/>
      <c r="G116" s="53"/>
      <c r="H116" s="53"/>
      <c r="I116" s="53"/>
      <c r="J116" s="53"/>
      <c r="K116" s="53"/>
      <c r="L116" s="53"/>
      <c r="M116" s="53"/>
      <c r="N116" s="53"/>
      <c r="O116" s="53"/>
      <c r="P116" s="52" t="str">
        <f t="shared" si="3"/>
        <v/>
      </c>
      <c r="Q116" s="28"/>
      <c r="R116" s="51" t="str">
        <f>IFERROR(IF(F116="","",VLOOKUP(F116,projectList[],5,0)),"")</f>
        <v/>
      </c>
      <c r="S116" s="51" t="str">
        <f>IFERROR(IF(G116="","",VLOOKUP(G116,projectList[],5,0)),"")</f>
        <v/>
      </c>
      <c r="T116" s="51" t="str">
        <f>IFERROR(IF(H116="","",VLOOKUP(H116,projectList[],5,0)),"")</f>
        <v/>
      </c>
      <c r="U116" s="51" t="str">
        <f>IFERROR(IF(I116="","",VLOOKUP(I116,projectList[],5,0)),"")</f>
        <v/>
      </c>
      <c r="V116" s="51" t="str">
        <f>IFERROR(IF(J116="","",VLOOKUP(J116,projectList[],5,0)),"")</f>
        <v/>
      </c>
      <c r="W116" s="51" t="str">
        <f>IFERROR(IF(K116="","",VLOOKUP(K116,projectList[],5,0)),"")</f>
        <v/>
      </c>
      <c r="X116" s="51" t="str">
        <f>IFERROR(IF(L116="","",VLOOKUP(L116,projectList[],5,0)),"")</f>
        <v/>
      </c>
      <c r="Y116" s="51" t="str">
        <f>IFERROR(IF(M116="","",VLOOKUP(M116,projectList[],5,0)),"")</f>
        <v/>
      </c>
      <c r="Z116" s="51" t="str">
        <f>IFERROR(IF(N116="","",VLOOKUP(N116,projectList[],5,0)),"")</f>
        <v/>
      </c>
      <c r="AA116" s="51" t="str">
        <f>IFERROR(IF(O116="","",VLOOKUP(O116,projectList[],5,0)),"")</f>
        <v/>
      </c>
      <c r="AB116" s="122" t="str">
        <f t="shared" si="2"/>
        <v/>
      </c>
    </row>
    <row r="117" spans="2:28" ht="18" customHeight="1" x14ac:dyDescent="0.2">
      <c r="B117" s="17" t="str">
        <f>IF('Driver List'!C117&lt;&gt;"",'Driver List'!C117,"")</f>
        <v>FT MYERS</v>
      </c>
      <c r="C117" s="10">
        <f>IF('Driver List'!D117&lt;&gt;"",'Driver List'!D117,"")</f>
        <v>6317</v>
      </c>
      <c r="D117" s="17" t="str">
        <f>IF('Driver List'!E117&lt;&gt;"",'Driver List'!E117,"")</f>
        <v>David Dessus</v>
      </c>
      <c r="E117" s="14">
        <f>IF('Driver List'!F117&lt;&gt;"",'Driver List'!F117,"")</f>
        <v>2393148747</v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42">
        <f t="shared" si="3"/>
        <v>0</v>
      </c>
      <c r="Q117" s="35"/>
      <c r="R117" s="41" t="str">
        <f>IFERROR(IF(F117="","",VLOOKUP(F117,projectList[],5,0)),"")</f>
        <v/>
      </c>
      <c r="S117" s="41" t="str">
        <f>IFERROR(IF(G117="","",VLOOKUP(G117,projectList[],5,0)),"")</f>
        <v/>
      </c>
      <c r="T117" s="41" t="str">
        <f>IFERROR(IF(H117="","",VLOOKUP(H117,projectList[],5,0)),"")</f>
        <v/>
      </c>
      <c r="U117" s="41" t="str">
        <f>IFERROR(IF(I117="","",VLOOKUP(I117,projectList[],5,0)),"")</f>
        <v/>
      </c>
      <c r="V117" s="41" t="str">
        <f>IFERROR(IF(J117="","",VLOOKUP(J117,projectList[],5,0)),"")</f>
        <v/>
      </c>
      <c r="W117" s="41" t="str">
        <f>IFERROR(IF(K117="","",VLOOKUP(K117,projectList[],5,0)),"")</f>
        <v/>
      </c>
      <c r="X117" s="41" t="str">
        <f>IFERROR(IF(L117="","",VLOOKUP(L117,projectList[],5,0)),"")</f>
        <v/>
      </c>
      <c r="Y117" s="41" t="str">
        <f>IFERROR(IF(M117="","",VLOOKUP(M117,projectList[],5,0)),"")</f>
        <v/>
      </c>
      <c r="Z117" s="41" t="str">
        <f>IFERROR(IF(N117="","",VLOOKUP(N117,projectList[],5,0)),"")</f>
        <v/>
      </c>
      <c r="AA117" s="41" t="str">
        <f>IFERROR(IF(O117="","",VLOOKUP(O117,projectList[],5,0)),"")</f>
        <v/>
      </c>
      <c r="AB117" s="123" t="str">
        <f t="shared" si="2"/>
        <v/>
      </c>
    </row>
    <row r="118" spans="2:28" ht="18" customHeight="1" x14ac:dyDescent="0.2">
      <c r="B118" s="17" t="str">
        <f>IF('Driver List'!C118&lt;&gt;"",'Driver List'!C118,"")</f>
        <v>FT MYERS</v>
      </c>
      <c r="C118" s="10">
        <f>IF('Driver List'!D118&lt;&gt;"",'Driver List'!D118,"")</f>
        <v>6498</v>
      </c>
      <c r="D118" s="17" t="str">
        <f>IF('Driver List'!E118&lt;&gt;"",'Driver List'!E118,"")</f>
        <v>Cesar F. Fernandez</v>
      </c>
      <c r="E118" s="14">
        <f>IF('Driver List'!F118&lt;&gt;"",'Driver List'!F118,"")</f>
        <v>2396777040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42">
        <f t="shared" si="3"/>
        <v>0</v>
      </c>
      <c r="Q118" s="35"/>
      <c r="R118" s="41" t="str">
        <f>IFERROR(IF(F118="","",VLOOKUP(F118,projectList[],5,0)),"")</f>
        <v/>
      </c>
      <c r="S118" s="41" t="str">
        <f>IFERROR(IF(G118="","",VLOOKUP(G118,projectList[],5,0)),"")</f>
        <v/>
      </c>
      <c r="T118" s="41" t="str">
        <f>IFERROR(IF(H118="","",VLOOKUP(H118,projectList[],5,0)),"")</f>
        <v/>
      </c>
      <c r="U118" s="41" t="str">
        <f>IFERROR(IF(I118="","",VLOOKUP(I118,projectList[],5,0)),"")</f>
        <v/>
      </c>
      <c r="V118" s="41" t="str">
        <f>IFERROR(IF(J118="","",VLOOKUP(J118,projectList[],5,0)),"")</f>
        <v/>
      </c>
      <c r="W118" s="41" t="str">
        <f>IFERROR(IF(K118="","",VLOOKUP(K118,projectList[],5,0)),"")</f>
        <v/>
      </c>
      <c r="X118" s="41" t="str">
        <f>IFERROR(IF(L118="","",VLOOKUP(L118,projectList[],5,0)),"")</f>
        <v/>
      </c>
      <c r="Y118" s="41" t="str">
        <f>IFERROR(IF(M118="","",VLOOKUP(M118,projectList[],5,0)),"")</f>
        <v/>
      </c>
      <c r="Z118" s="41" t="str">
        <f>IFERROR(IF(N118="","",VLOOKUP(N118,projectList[],5,0)),"")</f>
        <v/>
      </c>
      <c r="AA118" s="41" t="str">
        <f>IFERROR(IF(O118="","",VLOOKUP(O118,projectList[],5,0)),"")</f>
        <v/>
      </c>
      <c r="AB118" s="123" t="str">
        <f t="shared" si="2"/>
        <v/>
      </c>
    </row>
    <row r="119" spans="2:28" ht="18" customHeight="1" x14ac:dyDescent="0.2">
      <c r="B119" s="17" t="str">
        <f>IF('Driver List'!C119&lt;&gt;"",'Driver List'!C119,"")</f>
        <v>FT MYERS</v>
      </c>
      <c r="C119" s="10">
        <f>IF('Driver List'!D119&lt;&gt;"",'Driver List'!D119,"")</f>
        <v>6497</v>
      </c>
      <c r="D119" s="17" t="str">
        <f>IF('Driver List'!E119&lt;&gt;"",'Driver List'!E119,"")</f>
        <v>Jose R. Tejeda</v>
      </c>
      <c r="E119" s="14">
        <f>IF('Driver List'!F119&lt;&gt;"",'Driver List'!F119,"")</f>
        <v>2394438872</v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42">
        <f t="shared" si="3"/>
        <v>0</v>
      </c>
      <c r="Q119" s="35"/>
      <c r="R119" s="41" t="str">
        <f>IFERROR(IF(F119="","",VLOOKUP(F119,projectList[],5,0)),"")</f>
        <v/>
      </c>
      <c r="S119" s="41" t="str">
        <f>IFERROR(IF(G119="","",VLOOKUP(G119,projectList[],5,0)),"")</f>
        <v/>
      </c>
      <c r="T119" s="41" t="str">
        <f>IFERROR(IF(H119="","",VLOOKUP(H119,projectList[],5,0)),"")</f>
        <v/>
      </c>
      <c r="U119" s="41" t="str">
        <f>IFERROR(IF(I119="","",VLOOKUP(I119,projectList[],5,0)),"")</f>
        <v/>
      </c>
      <c r="V119" s="41" t="str">
        <f>IFERROR(IF(J119="","",VLOOKUP(J119,projectList[],5,0)),"")</f>
        <v/>
      </c>
      <c r="W119" s="41" t="str">
        <f>IFERROR(IF(K119="","",VLOOKUP(K119,projectList[],5,0)),"")</f>
        <v/>
      </c>
      <c r="X119" s="41" t="str">
        <f>IFERROR(IF(L119="","",VLOOKUP(L119,projectList[],5,0)),"")</f>
        <v/>
      </c>
      <c r="Y119" s="41" t="str">
        <f>IFERROR(IF(M119="","",VLOOKUP(M119,projectList[],5,0)),"")</f>
        <v/>
      </c>
      <c r="Z119" s="41" t="str">
        <f>IFERROR(IF(N119="","",VLOOKUP(N119,projectList[],5,0)),"")</f>
        <v/>
      </c>
      <c r="AA119" s="41" t="str">
        <f>IFERROR(IF(O119="","",VLOOKUP(O119,projectList[],5,0)),"")</f>
        <v/>
      </c>
      <c r="AB119" s="123" t="str">
        <f t="shared" si="2"/>
        <v/>
      </c>
    </row>
    <row r="120" spans="2:28" ht="18" customHeight="1" x14ac:dyDescent="0.2">
      <c r="B120" s="17" t="str">
        <f>IF('Driver List'!C120&lt;&gt;"",'Driver List'!C120,"")</f>
        <v>FT MYERS</v>
      </c>
      <c r="C120" s="10">
        <f>IF('Driver List'!D120&lt;&gt;"",'Driver List'!D120,"")</f>
        <v>6366</v>
      </c>
      <c r="D120" s="17" t="str">
        <f>IF('Driver List'!E120&lt;&gt;"",'Driver List'!E120,"")</f>
        <v>Yunior Delgado</v>
      </c>
      <c r="E120" s="14">
        <f>IF('Driver List'!F120&lt;&gt;"",'Driver List'!F120,"")</f>
        <v>2392035451</v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42">
        <f t="shared" si="3"/>
        <v>0</v>
      </c>
      <c r="Q120" s="35"/>
      <c r="R120" s="41" t="str">
        <f>IFERROR(IF(F120="","",VLOOKUP(F120,projectList[],5,0)),"")</f>
        <v/>
      </c>
      <c r="S120" s="41" t="str">
        <f>IFERROR(IF(G120="","",VLOOKUP(G120,projectList[],5,0)),"")</f>
        <v/>
      </c>
      <c r="T120" s="41" t="str">
        <f>IFERROR(IF(H120="","",VLOOKUP(H120,projectList[],5,0)),"")</f>
        <v/>
      </c>
      <c r="U120" s="41" t="str">
        <f>IFERROR(IF(I120="","",VLOOKUP(I120,projectList[],5,0)),"")</f>
        <v/>
      </c>
      <c r="V120" s="41" t="str">
        <f>IFERROR(IF(J120="","",VLOOKUP(J120,projectList[],5,0)),"")</f>
        <v/>
      </c>
      <c r="W120" s="41" t="str">
        <f>IFERROR(IF(K120="","",VLOOKUP(K120,projectList[],5,0)),"")</f>
        <v/>
      </c>
      <c r="X120" s="41" t="str">
        <f>IFERROR(IF(L120="","",VLOOKUP(L120,projectList[],5,0)),"")</f>
        <v/>
      </c>
      <c r="Y120" s="41" t="str">
        <f>IFERROR(IF(M120="","",VLOOKUP(M120,projectList[],5,0)),"")</f>
        <v/>
      </c>
      <c r="Z120" s="41" t="str">
        <f>IFERROR(IF(N120="","",VLOOKUP(N120,projectList[],5,0)),"")</f>
        <v/>
      </c>
      <c r="AA120" s="41" t="str">
        <f>IFERROR(IF(O120="","",VLOOKUP(O120,projectList[],5,0)),"")</f>
        <v/>
      </c>
      <c r="AB120" s="123" t="str">
        <f t="shared" si="2"/>
        <v/>
      </c>
    </row>
    <row r="121" spans="2:28" ht="18" customHeight="1" x14ac:dyDescent="0.2">
      <c r="B121" s="17" t="str">
        <f>IF('Driver List'!C121&lt;&gt;"",'Driver List'!C121,"")</f>
        <v>FT MYERS</v>
      </c>
      <c r="C121" s="10">
        <f>IF('Driver List'!D121&lt;&gt;"",'Driver List'!D121,"")</f>
        <v>6370</v>
      </c>
      <c r="D121" s="17" t="str">
        <f>IF('Driver List'!E121&lt;&gt;"",'Driver List'!E121,"")</f>
        <v>Casimiro Hernandez</v>
      </c>
      <c r="E121" s="14">
        <f>IF('Driver List'!F121&lt;&gt;"",'Driver List'!F121,"")</f>
        <v>2393406211</v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42">
        <f t="shared" si="3"/>
        <v>0</v>
      </c>
      <c r="Q121" s="35"/>
      <c r="R121" s="41" t="str">
        <f>IFERROR(IF(F121="","",VLOOKUP(F121,projectList[],5,0)),"")</f>
        <v/>
      </c>
      <c r="S121" s="41" t="str">
        <f>IFERROR(IF(G121="","",VLOOKUP(G121,projectList[],5,0)),"")</f>
        <v/>
      </c>
      <c r="T121" s="41" t="str">
        <f>IFERROR(IF(H121="","",VLOOKUP(H121,projectList[],5,0)),"")</f>
        <v/>
      </c>
      <c r="U121" s="41" t="str">
        <f>IFERROR(IF(I121="","",VLOOKUP(I121,projectList[],5,0)),"")</f>
        <v/>
      </c>
      <c r="V121" s="41" t="str">
        <f>IFERROR(IF(J121="","",VLOOKUP(J121,projectList[],5,0)),"")</f>
        <v/>
      </c>
      <c r="W121" s="41" t="str">
        <f>IFERROR(IF(K121="","",VLOOKUP(K121,projectList[],5,0)),"")</f>
        <v/>
      </c>
      <c r="X121" s="41" t="str">
        <f>IFERROR(IF(L121="","",VLOOKUP(L121,projectList[],5,0)),"")</f>
        <v/>
      </c>
      <c r="Y121" s="41" t="str">
        <f>IFERROR(IF(M121="","",VLOOKUP(M121,projectList[],5,0)),"")</f>
        <v/>
      </c>
      <c r="Z121" s="41" t="str">
        <f>IFERROR(IF(N121="","",VLOOKUP(N121,projectList[],5,0)),"")</f>
        <v/>
      </c>
      <c r="AA121" s="41" t="str">
        <f>IFERROR(IF(O121="","",VLOOKUP(O121,projectList[],5,0)),"")</f>
        <v/>
      </c>
      <c r="AB121" s="123" t="str">
        <f t="shared" si="2"/>
        <v/>
      </c>
    </row>
    <row r="122" spans="2:28" ht="18" customHeight="1" x14ac:dyDescent="0.2">
      <c r="B122" s="17" t="str">
        <f>IF('Driver List'!C122&lt;&gt;"",'Driver List'!C122,"")</f>
        <v>FT MYERS</v>
      </c>
      <c r="C122" s="10">
        <f>IF('Driver List'!D122&lt;&gt;"",'Driver List'!D122,"")</f>
        <v>6374</v>
      </c>
      <c r="D122" s="17" t="str">
        <f>IF('Driver List'!E122&lt;&gt;"",'Driver List'!E122,"")</f>
        <v>Jarbins Hernandez</v>
      </c>
      <c r="E122" s="14">
        <f>IF('Driver List'!F122&lt;&gt;"",'Driver List'!F122,"")</f>
        <v>2398495588</v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42">
        <f t="shared" si="3"/>
        <v>0</v>
      </c>
      <c r="Q122" s="35"/>
      <c r="R122" s="41" t="str">
        <f>IFERROR(IF(F122="","",VLOOKUP(F122,projectList[],5,0)),"")</f>
        <v/>
      </c>
      <c r="S122" s="41" t="str">
        <f>IFERROR(IF(G122="","",VLOOKUP(G122,projectList[],5,0)),"")</f>
        <v/>
      </c>
      <c r="T122" s="41" t="str">
        <f>IFERROR(IF(H122="","",VLOOKUP(H122,projectList[],5,0)),"")</f>
        <v/>
      </c>
      <c r="U122" s="41" t="str">
        <f>IFERROR(IF(I122="","",VLOOKUP(I122,projectList[],5,0)),"")</f>
        <v/>
      </c>
      <c r="V122" s="41" t="str">
        <f>IFERROR(IF(J122="","",VLOOKUP(J122,projectList[],5,0)),"")</f>
        <v/>
      </c>
      <c r="W122" s="41" t="str">
        <f>IFERROR(IF(K122="","",VLOOKUP(K122,projectList[],5,0)),"")</f>
        <v/>
      </c>
      <c r="X122" s="41" t="str">
        <f>IFERROR(IF(L122="","",VLOOKUP(L122,projectList[],5,0)),"")</f>
        <v/>
      </c>
      <c r="Y122" s="41" t="str">
        <f>IFERROR(IF(M122="","",VLOOKUP(M122,projectList[],5,0)),"")</f>
        <v/>
      </c>
      <c r="Z122" s="41" t="str">
        <f>IFERROR(IF(N122="","",VLOOKUP(N122,projectList[],5,0)),"")</f>
        <v/>
      </c>
      <c r="AA122" s="41" t="str">
        <f>IFERROR(IF(O122="","",VLOOKUP(O122,projectList[],5,0)),"")</f>
        <v/>
      </c>
      <c r="AB122" s="123" t="str">
        <f t="shared" si="2"/>
        <v/>
      </c>
    </row>
    <row r="123" spans="2:28" ht="18" customHeight="1" x14ac:dyDescent="0.2">
      <c r="B123" s="17" t="str">
        <f>IF('Driver List'!C123&lt;&gt;"",'Driver List'!C123,"")</f>
        <v>FT MYERS</v>
      </c>
      <c r="C123" s="10">
        <f>IF('Driver List'!D123&lt;&gt;"",'Driver List'!D123,"")</f>
        <v>6491</v>
      </c>
      <c r="D123" s="17" t="str">
        <f>IF('Driver List'!E123&lt;&gt;"",'Driver List'!E123,"")</f>
        <v>Rafael Conde</v>
      </c>
      <c r="E123" s="14">
        <f>IF('Driver List'!F123&lt;&gt;"",'Driver List'!F123,"")</f>
        <v>2397456883</v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42">
        <f t="shared" si="3"/>
        <v>0</v>
      </c>
      <c r="Q123" s="35"/>
      <c r="R123" s="41" t="str">
        <f>IFERROR(IF(F123="","",VLOOKUP(F123,projectList[],5,0)),"")</f>
        <v/>
      </c>
      <c r="S123" s="41" t="str">
        <f>IFERROR(IF(G123="","",VLOOKUP(G123,projectList[],5,0)),"")</f>
        <v/>
      </c>
      <c r="T123" s="41" t="str">
        <f>IFERROR(IF(H123="","",VLOOKUP(H123,projectList[],5,0)),"")</f>
        <v/>
      </c>
      <c r="U123" s="41" t="str">
        <f>IFERROR(IF(I123="","",VLOOKUP(I123,projectList[],5,0)),"")</f>
        <v/>
      </c>
      <c r="V123" s="41" t="str">
        <f>IFERROR(IF(J123="","",VLOOKUP(J123,projectList[],5,0)),"")</f>
        <v/>
      </c>
      <c r="W123" s="41" t="str">
        <f>IFERROR(IF(K123="","",VLOOKUP(K123,projectList[],5,0)),"")</f>
        <v/>
      </c>
      <c r="X123" s="41" t="str">
        <f>IFERROR(IF(L123="","",VLOOKUP(L123,projectList[],5,0)),"")</f>
        <v/>
      </c>
      <c r="Y123" s="41" t="str">
        <f>IFERROR(IF(M123="","",VLOOKUP(M123,projectList[],5,0)),"")</f>
        <v/>
      </c>
      <c r="Z123" s="41" t="str">
        <f>IFERROR(IF(N123="","",VLOOKUP(N123,projectList[],5,0)),"")</f>
        <v/>
      </c>
      <c r="AA123" s="41" t="str">
        <f>IFERROR(IF(O123="","",VLOOKUP(O123,projectList[],5,0)),"")</f>
        <v/>
      </c>
      <c r="AB123" s="123" t="str">
        <f t="shared" si="2"/>
        <v/>
      </c>
    </row>
    <row r="124" spans="2:28" ht="18" customHeight="1" x14ac:dyDescent="0.2">
      <c r="B124" s="17" t="str">
        <f>IF('Driver List'!C124&lt;&gt;"",'Driver List'!C124,"")</f>
        <v>FT MYERS</v>
      </c>
      <c r="C124" s="10">
        <f>IF('Driver List'!D124&lt;&gt;"",'Driver List'!D124,"")</f>
        <v>6387</v>
      </c>
      <c r="D124" s="17" t="str">
        <f>IF('Driver List'!E124&lt;&gt;"",'Driver List'!E124,"")</f>
        <v>Jose J. Bernardini</v>
      </c>
      <c r="E124" s="14">
        <f>IF('Driver List'!F124&lt;&gt;"",'Driver List'!F124,"")</f>
        <v>2392435556</v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42">
        <f t="shared" si="3"/>
        <v>0</v>
      </c>
      <c r="Q124" s="35"/>
      <c r="R124" s="41" t="str">
        <f>IFERROR(IF(F124="","",VLOOKUP(F124,projectList[],5,0)),"")</f>
        <v/>
      </c>
      <c r="S124" s="41" t="str">
        <f>IFERROR(IF(G124="","",VLOOKUP(G124,projectList[],5,0)),"")</f>
        <v/>
      </c>
      <c r="T124" s="41" t="str">
        <f>IFERROR(IF(H124="","",VLOOKUP(H124,projectList[],5,0)),"")</f>
        <v/>
      </c>
      <c r="U124" s="41" t="str">
        <f>IFERROR(IF(I124="","",VLOOKUP(I124,projectList[],5,0)),"")</f>
        <v/>
      </c>
      <c r="V124" s="41" t="str">
        <f>IFERROR(IF(J124="","",VLOOKUP(J124,projectList[],5,0)),"")</f>
        <v/>
      </c>
      <c r="W124" s="41" t="str">
        <f>IFERROR(IF(K124="","",VLOOKUP(K124,projectList[],5,0)),"")</f>
        <v/>
      </c>
      <c r="X124" s="41" t="str">
        <f>IFERROR(IF(L124="","",VLOOKUP(L124,projectList[],5,0)),"")</f>
        <v/>
      </c>
      <c r="Y124" s="41" t="str">
        <f>IFERROR(IF(M124="","",VLOOKUP(M124,projectList[],5,0)),"")</f>
        <v/>
      </c>
      <c r="Z124" s="41" t="str">
        <f>IFERROR(IF(N124="","",VLOOKUP(N124,projectList[],5,0)),"")</f>
        <v/>
      </c>
      <c r="AA124" s="41" t="str">
        <f>IFERROR(IF(O124="","",VLOOKUP(O124,projectList[],5,0)),"")</f>
        <v/>
      </c>
      <c r="AB124" s="123" t="str">
        <f t="shared" si="2"/>
        <v/>
      </c>
    </row>
    <row r="125" spans="2:28" ht="18" customHeight="1" x14ac:dyDescent="0.2">
      <c r="B125" s="17" t="str">
        <f>IF('Driver List'!C125&lt;&gt;"",'Driver List'!C125,"")</f>
        <v>FT MYERS</v>
      </c>
      <c r="C125" s="10">
        <f>IF('Driver List'!D125&lt;&gt;"",'Driver List'!D125,"")</f>
        <v>6397</v>
      </c>
      <c r="D125" s="17" t="str">
        <f>IF('Driver List'!E125&lt;&gt;"",'Driver List'!E125,"")</f>
        <v>Osmani R. Cue</v>
      </c>
      <c r="E125" s="14">
        <f>IF('Driver List'!F125&lt;&gt;"",'Driver List'!F125,"")</f>
        <v>7862322974</v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42">
        <f t="shared" si="3"/>
        <v>0</v>
      </c>
      <c r="Q125" s="35"/>
      <c r="R125" s="41" t="str">
        <f>IFERROR(IF(F125="","",VLOOKUP(F125,projectList[],5,0)),"")</f>
        <v/>
      </c>
      <c r="S125" s="41" t="str">
        <f>IFERROR(IF(G125="","",VLOOKUP(G125,projectList[],5,0)),"")</f>
        <v/>
      </c>
      <c r="T125" s="41" t="str">
        <f>IFERROR(IF(H125="","",VLOOKUP(H125,projectList[],5,0)),"")</f>
        <v/>
      </c>
      <c r="U125" s="41" t="str">
        <f>IFERROR(IF(I125="","",VLOOKUP(I125,projectList[],5,0)),"")</f>
        <v/>
      </c>
      <c r="V125" s="41" t="str">
        <f>IFERROR(IF(J125="","",VLOOKUP(J125,projectList[],5,0)),"")</f>
        <v/>
      </c>
      <c r="W125" s="41" t="str">
        <f>IFERROR(IF(K125="","",VLOOKUP(K125,projectList[],5,0)),"")</f>
        <v/>
      </c>
      <c r="X125" s="41" t="str">
        <f>IFERROR(IF(L125="","",VLOOKUP(L125,projectList[],5,0)),"")</f>
        <v/>
      </c>
      <c r="Y125" s="41" t="str">
        <f>IFERROR(IF(M125="","",VLOOKUP(M125,projectList[],5,0)),"")</f>
        <v/>
      </c>
      <c r="Z125" s="41" t="str">
        <f>IFERROR(IF(N125="","",VLOOKUP(N125,projectList[],5,0)),"")</f>
        <v/>
      </c>
      <c r="AA125" s="41" t="str">
        <f>IFERROR(IF(O125="","",VLOOKUP(O125,projectList[],5,0)),"")</f>
        <v/>
      </c>
      <c r="AB125" s="123" t="str">
        <f t="shared" si="2"/>
        <v/>
      </c>
    </row>
    <row r="126" spans="2:28" ht="18" customHeight="1" x14ac:dyDescent="0.2">
      <c r="B126" s="17" t="str">
        <f>IF('Driver List'!C126&lt;&gt;"",'Driver List'!C126,"")</f>
        <v>FT MYERS</v>
      </c>
      <c r="C126" s="10">
        <f>IF('Driver List'!D126&lt;&gt;"",'Driver List'!D126,"")</f>
        <v>6400</v>
      </c>
      <c r="D126" s="17" t="str">
        <f>IF('Driver List'!E126&lt;&gt;"",'Driver List'!E126,"")</f>
        <v>Ulises Pedraza</v>
      </c>
      <c r="E126" s="14">
        <f>IF('Driver List'!F126&lt;&gt;"",'Driver List'!F126,"")</f>
        <v>2392658844</v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42">
        <f t="shared" si="3"/>
        <v>0</v>
      </c>
      <c r="Q126" s="35"/>
      <c r="R126" s="41" t="str">
        <f>IFERROR(IF(F126="","",VLOOKUP(F126,projectList[],5,0)),"")</f>
        <v/>
      </c>
      <c r="S126" s="41" t="str">
        <f>IFERROR(IF(G126="","",VLOOKUP(G126,projectList[],5,0)),"")</f>
        <v/>
      </c>
      <c r="T126" s="41" t="str">
        <f>IFERROR(IF(H126="","",VLOOKUP(H126,projectList[],5,0)),"")</f>
        <v/>
      </c>
      <c r="U126" s="41" t="str">
        <f>IFERROR(IF(I126="","",VLOOKUP(I126,projectList[],5,0)),"")</f>
        <v/>
      </c>
      <c r="V126" s="41" t="str">
        <f>IFERROR(IF(J126="","",VLOOKUP(J126,projectList[],5,0)),"")</f>
        <v/>
      </c>
      <c r="W126" s="41" t="str">
        <f>IFERROR(IF(K126="","",VLOOKUP(K126,projectList[],5,0)),"")</f>
        <v/>
      </c>
      <c r="X126" s="41" t="str">
        <f>IFERROR(IF(L126="","",VLOOKUP(L126,projectList[],5,0)),"")</f>
        <v/>
      </c>
      <c r="Y126" s="41" t="str">
        <f>IFERROR(IF(M126="","",VLOOKUP(M126,projectList[],5,0)),"")</f>
        <v/>
      </c>
      <c r="Z126" s="41" t="str">
        <f>IFERROR(IF(N126="","",VLOOKUP(N126,projectList[],5,0)),"")</f>
        <v/>
      </c>
      <c r="AA126" s="41" t="str">
        <f>IFERROR(IF(O126="","",VLOOKUP(O126,projectList[],5,0)),"")</f>
        <v/>
      </c>
      <c r="AB126" s="123" t="str">
        <f t="shared" si="2"/>
        <v/>
      </c>
    </row>
    <row r="127" spans="2:28" ht="18" customHeight="1" x14ac:dyDescent="0.2">
      <c r="B127" s="17" t="str">
        <f>IF('Driver List'!C127&lt;&gt;"",'Driver List'!C127,"")</f>
        <v>FT MYERS</v>
      </c>
      <c r="C127" s="10">
        <f>IF('Driver List'!D127&lt;&gt;"",'Driver List'!D127,"")</f>
        <v>6403</v>
      </c>
      <c r="D127" s="17" t="str">
        <f>IF('Driver List'!E127&lt;&gt;"",'Driver List'!E127,"")</f>
        <v>Mario Reisfeld</v>
      </c>
      <c r="E127" s="14">
        <f>IF('Driver List'!F127&lt;&gt;"",'Driver List'!F127,"")</f>
        <v>2012485421</v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42">
        <f t="shared" si="3"/>
        <v>0</v>
      </c>
      <c r="Q127" s="35"/>
      <c r="R127" s="41" t="str">
        <f>IFERROR(IF(F127="","",VLOOKUP(F127,projectList[],5,0)),"")</f>
        <v/>
      </c>
      <c r="S127" s="41" t="str">
        <f>IFERROR(IF(G127="","",VLOOKUP(G127,projectList[],5,0)),"")</f>
        <v/>
      </c>
      <c r="T127" s="41" t="str">
        <f>IFERROR(IF(H127="","",VLOOKUP(H127,projectList[],5,0)),"")</f>
        <v/>
      </c>
      <c r="U127" s="41" t="str">
        <f>IFERROR(IF(I127="","",VLOOKUP(I127,projectList[],5,0)),"")</f>
        <v/>
      </c>
      <c r="V127" s="41" t="str">
        <f>IFERROR(IF(J127="","",VLOOKUP(J127,projectList[],5,0)),"")</f>
        <v/>
      </c>
      <c r="W127" s="41" t="str">
        <f>IFERROR(IF(K127="","",VLOOKUP(K127,projectList[],5,0)),"")</f>
        <v/>
      </c>
      <c r="X127" s="41" t="str">
        <f>IFERROR(IF(L127="","",VLOOKUP(L127,projectList[],5,0)),"")</f>
        <v/>
      </c>
      <c r="Y127" s="41" t="str">
        <f>IFERROR(IF(M127="","",VLOOKUP(M127,projectList[],5,0)),"")</f>
        <v/>
      </c>
      <c r="Z127" s="41" t="str">
        <f>IFERROR(IF(N127="","",VLOOKUP(N127,projectList[],5,0)),"")</f>
        <v/>
      </c>
      <c r="AA127" s="41" t="str">
        <f>IFERROR(IF(O127="","",VLOOKUP(O127,projectList[],5,0)),"")</f>
        <v/>
      </c>
      <c r="AB127" s="123" t="str">
        <f t="shared" si="2"/>
        <v/>
      </c>
    </row>
    <row r="128" spans="2:28" ht="18" customHeight="1" x14ac:dyDescent="0.2">
      <c r="B128" s="17" t="str">
        <f>IF('Driver List'!C128&lt;&gt;"",'Driver List'!C128,"")</f>
        <v>FT MYERS</v>
      </c>
      <c r="C128" s="10">
        <f>IF('Driver List'!D128&lt;&gt;"",'Driver List'!D128,"")</f>
        <v>6404</v>
      </c>
      <c r="D128" s="17" t="str">
        <f>IF('Driver List'!E128&lt;&gt;"",'Driver List'!E128,"")</f>
        <v>Lester Valdes</v>
      </c>
      <c r="E128" s="14">
        <f>IF('Driver List'!F128&lt;&gt;"",'Driver List'!F128,"")</f>
        <v>7863934326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42">
        <f t="shared" si="3"/>
        <v>0</v>
      </c>
      <c r="Q128" s="35"/>
      <c r="R128" s="41" t="str">
        <f>IFERROR(IF(F128="","",VLOOKUP(F128,projectList[],5,0)),"")</f>
        <v/>
      </c>
      <c r="S128" s="41" t="str">
        <f>IFERROR(IF(G128="","",VLOOKUP(G128,projectList[],5,0)),"")</f>
        <v/>
      </c>
      <c r="T128" s="41" t="str">
        <f>IFERROR(IF(H128="","",VLOOKUP(H128,projectList[],5,0)),"")</f>
        <v/>
      </c>
      <c r="U128" s="41" t="str">
        <f>IFERROR(IF(I128="","",VLOOKUP(I128,projectList[],5,0)),"")</f>
        <v/>
      </c>
      <c r="V128" s="41" t="str">
        <f>IFERROR(IF(J128="","",VLOOKUP(J128,projectList[],5,0)),"")</f>
        <v/>
      </c>
      <c r="W128" s="41" t="str">
        <f>IFERROR(IF(K128="","",VLOOKUP(K128,projectList[],5,0)),"")</f>
        <v/>
      </c>
      <c r="X128" s="41" t="str">
        <f>IFERROR(IF(L128="","",VLOOKUP(L128,projectList[],5,0)),"")</f>
        <v/>
      </c>
      <c r="Y128" s="41" t="str">
        <f>IFERROR(IF(M128="","",VLOOKUP(M128,projectList[],5,0)),"")</f>
        <v/>
      </c>
      <c r="Z128" s="41" t="str">
        <f>IFERROR(IF(N128="","",VLOOKUP(N128,projectList[],5,0)),"")</f>
        <v/>
      </c>
      <c r="AA128" s="41" t="str">
        <f>IFERROR(IF(O128="","",VLOOKUP(O128,projectList[],5,0)),"")</f>
        <v/>
      </c>
      <c r="AB128" s="123" t="str">
        <f t="shared" si="2"/>
        <v/>
      </c>
    </row>
    <row r="129" spans="2:28" ht="18" customHeight="1" x14ac:dyDescent="0.2">
      <c r="B129" s="17" t="str">
        <f>IF('Driver List'!C129&lt;&gt;"",'Driver List'!C129,"")</f>
        <v>FT MYERS</v>
      </c>
      <c r="C129" s="10">
        <f>IF('Driver List'!D129&lt;&gt;"",'Driver List'!D129,"")</f>
        <v>6414</v>
      </c>
      <c r="D129" s="17" t="str">
        <f>IF('Driver List'!E129&lt;&gt;"",'Driver List'!E129,"")</f>
        <v>Osvaldo Portales</v>
      </c>
      <c r="E129" s="14">
        <f>IF('Driver List'!F129&lt;&gt;"",'Driver List'!F129,"")</f>
        <v>2393319917</v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42">
        <f t="shared" si="3"/>
        <v>0</v>
      </c>
      <c r="Q129" s="35"/>
      <c r="R129" s="41" t="str">
        <f>IFERROR(IF(F129="","",VLOOKUP(F129,projectList[],5,0)),"")</f>
        <v/>
      </c>
      <c r="S129" s="41" t="str">
        <f>IFERROR(IF(G129="","",VLOOKUP(G129,projectList[],5,0)),"")</f>
        <v/>
      </c>
      <c r="T129" s="41" t="str">
        <f>IFERROR(IF(H129="","",VLOOKUP(H129,projectList[],5,0)),"")</f>
        <v/>
      </c>
      <c r="U129" s="41" t="str">
        <f>IFERROR(IF(I129="","",VLOOKUP(I129,projectList[],5,0)),"")</f>
        <v/>
      </c>
      <c r="V129" s="41" t="str">
        <f>IFERROR(IF(J129="","",VLOOKUP(J129,projectList[],5,0)),"")</f>
        <v/>
      </c>
      <c r="W129" s="41" t="str">
        <f>IFERROR(IF(K129="","",VLOOKUP(K129,projectList[],5,0)),"")</f>
        <v/>
      </c>
      <c r="X129" s="41" t="str">
        <f>IFERROR(IF(L129="","",VLOOKUP(L129,projectList[],5,0)),"")</f>
        <v/>
      </c>
      <c r="Y129" s="41" t="str">
        <f>IFERROR(IF(M129="","",VLOOKUP(M129,projectList[],5,0)),"")</f>
        <v/>
      </c>
      <c r="Z129" s="41" t="str">
        <f>IFERROR(IF(N129="","",VLOOKUP(N129,projectList[],5,0)),"")</f>
        <v/>
      </c>
      <c r="AA129" s="41" t="str">
        <f>IFERROR(IF(O129="","",VLOOKUP(O129,projectList[],5,0)),"")</f>
        <v/>
      </c>
      <c r="AB129" s="123" t="str">
        <f t="shared" si="2"/>
        <v/>
      </c>
    </row>
    <row r="130" spans="2:28" ht="18" customHeight="1" x14ac:dyDescent="0.2">
      <c r="B130" s="17" t="str">
        <f>IF('Driver List'!C130&lt;&gt;"",'Driver List'!C130,"")</f>
        <v>FT MYERS</v>
      </c>
      <c r="C130" s="10">
        <f>IF('Driver List'!D130&lt;&gt;"",'Driver List'!D130,"")</f>
        <v>6413</v>
      </c>
      <c r="D130" s="17" t="str">
        <f>IF('Driver List'!E130&lt;&gt;"",'Driver List'!E130,"")</f>
        <v>Celso A. Ravelo</v>
      </c>
      <c r="E130" s="14">
        <f>IF('Driver List'!F130&lt;&gt;"",'Driver List'!F130,"")</f>
        <v>2392034375</v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42">
        <f t="shared" si="3"/>
        <v>0</v>
      </c>
      <c r="Q130" s="35"/>
      <c r="R130" s="41" t="str">
        <f>IFERROR(IF(F130="","",VLOOKUP(F130,projectList[],5,0)),"")</f>
        <v/>
      </c>
      <c r="S130" s="41" t="str">
        <f>IFERROR(IF(G130="","",VLOOKUP(G130,projectList[],5,0)),"")</f>
        <v/>
      </c>
      <c r="T130" s="41" t="str">
        <f>IFERROR(IF(H130="","",VLOOKUP(H130,projectList[],5,0)),"")</f>
        <v/>
      </c>
      <c r="U130" s="41" t="str">
        <f>IFERROR(IF(I130="","",VLOOKUP(I130,projectList[],5,0)),"")</f>
        <v/>
      </c>
      <c r="V130" s="41" t="str">
        <f>IFERROR(IF(J130="","",VLOOKUP(J130,projectList[],5,0)),"")</f>
        <v/>
      </c>
      <c r="W130" s="41" t="str">
        <f>IFERROR(IF(K130="","",VLOOKUP(K130,projectList[],5,0)),"")</f>
        <v/>
      </c>
      <c r="X130" s="41" t="str">
        <f>IFERROR(IF(L130="","",VLOOKUP(L130,projectList[],5,0)),"")</f>
        <v/>
      </c>
      <c r="Y130" s="41" t="str">
        <f>IFERROR(IF(M130="","",VLOOKUP(M130,projectList[],5,0)),"")</f>
        <v/>
      </c>
      <c r="Z130" s="41" t="str">
        <f>IFERROR(IF(N130="","",VLOOKUP(N130,projectList[],5,0)),"")</f>
        <v/>
      </c>
      <c r="AA130" s="41" t="str">
        <f>IFERROR(IF(O130="","",VLOOKUP(O130,projectList[],5,0)),"")</f>
        <v/>
      </c>
      <c r="AB130" s="123" t="str">
        <f t="shared" si="2"/>
        <v/>
      </c>
    </row>
    <row r="131" spans="2:28" ht="18" customHeight="1" x14ac:dyDescent="0.2">
      <c r="B131" s="17" t="str">
        <f>IF('Driver List'!C131&lt;&gt;"",'Driver List'!C131,"")</f>
        <v>FT MYERS</v>
      </c>
      <c r="C131" s="10">
        <f>IF('Driver List'!D131&lt;&gt;"",'Driver List'!D131,"")</f>
        <v>6471</v>
      </c>
      <c r="D131" s="17" t="str">
        <f>IF('Driver List'!E131&lt;&gt;"",'Driver List'!E131,"")</f>
        <v xml:space="preserve">Julian Leyva Gonzalez </v>
      </c>
      <c r="E131" s="14">
        <f>IF('Driver List'!F131&lt;&gt;"",'Driver List'!F131,"")</f>
        <v>7863662975</v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42">
        <f t="shared" si="3"/>
        <v>0</v>
      </c>
      <c r="Q131" s="35"/>
      <c r="R131" s="41" t="str">
        <f>IFERROR(IF(F131="","",VLOOKUP(F131,projectList[],5,0)),"")</f>
        <v/>
      </c>
      <c r="S131" s="41" t="str">
        <f>IFERROR(IF(G131="","",VLOOKUP(G131,projectList[],5,0)),"")</f>
        <v/>
      </c>
      <c r="T131" s="41" t="str">
        <f>IFERROR(IF(H131="","",VLOOKUP(H131,projectList[],5,0)),"")</f>
        <v/>
      </c>
      <c r="U131" s="41" t="str">
        <f>IFERROR(IF(I131="","",VLOOKUP(I131,projectList[],5,0)),"")</f>
        <v/>
      </c>
      <c r="V131" s="41" t="str">
        <f>IFERROR(IF(J131="","",VLOOKUP(J131,projectList[],5,0)),"")</f>
        <v/>
      </c>
      <c r="W131" s="41" t="str">
        <f>IFERROR(IF(K131="","",VLOOKUP(K131,projectList[],5,0)),"")</f>
        <v/>
      </c>
      <c r="X131" s="41" t="str">
        <f>IFERROR(IF(L131="","",VLOOKUP(L131,projectList[],5,0)),"")</f>
        <v/>
      </c>
      <c r="Y131" s="41" t="str">
        <f>IFERROR(IF(M131="","",VLOOKUP(M131,projectList[],5,0)),"")</f>
        <v/>
      </c>
      <c r="Z131" s="41" t="str">
        <f>IFERROR(IF(N131="","",VLOOKUP(N131,projectList[],5,0)),"")</f>
        <v/>
      </c>
      <c r="AA131" s="41" t="str">
        <f>IFERROR(IF(O131="","",VLOOKUP(O131,projectList[],5,0)),"")</f>
        <v/>
      </c>
      <c r="AB131" s="123" t="str">
        <f t="shared" ref="AB131:AB133" si="4">IF(F131="","",IF(OR(F131="DOWN","VACA","OFF","PARK"),"",COUNTA(F131:O131)))</f>
        <v/>
      </c>
    </row>
    <row r="132" spans="2:28" ht="18" customHeight="1" x14ac:dyDescent="0.2">
      <c r="B132" s="17" t="str">
        <f>IF('Driver List'!C132&lt;&gt;"",'Driver List'!C132,"")</f>
        <v/>
      </c>
      <c r="C132" s="10" t="str">
        <f>IF('Driver List'!D132&lt;&gt;"",'Driver List'!D132,"")</f>
        <v/>
      </c>
      <c r="D132" s="17" t="str">
        <f>IF('Driver List'!E132&lt;&gt;"",'Driver List'!E132,"")</f>
        <v>OPEN</v>
      </c>
      <c r="E132" s="14" t="str">
        <f>IF('Driver List'!F132&lt;&gt;"",'Driver List'!F132,"")</f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42" t="str">
        <f t="shared" ref="P132:P133" si="5">IF($C132="","",SUM(R132:AA132))</f>
        <v/>
      </c>
      <c r="Q132" s="35"/>
      <c r="R132" s="41" t="str">
        <f>IFERROR(IF(F132="","",VLOOKUP(F132,projectList[],5,0)),"")</f>
        <v/>
      </c>
      <c r="S132" s="41" t="str">
        <f>IFERROR(IF(G132="","",VLOOKUP(G132,projectList[],5,0)),"")</f>
        <v/>
      </c>
      <c r="T132" s="41" t="str">
        <f>IFERROR(IF(H132="","",VLOOKUP(H132,projectList[],5,0)),"")</f>
        <v/>
      </c>
      <c r="U132" s="41" t="str">
        <f>IFERROR(IF(I132="","",VLOOKUP(I132,projectList[],5,0)),"")</f>
        <v/>
      </c>
      <c r="V132" s="41" t="str">
        <f>IFERROR(IF(J132="","",VLOOKUP(J132,projectList[],5,0)),"")</f>
        <v/>
      </c>
      <c r="W132" s="41" t="str">
        <f>IFERROR(IF(K132="","",VLOOKUP(K132,projectList[],5,0)),"")</f>
        <v/>
      </c>
      <c r="X132" s="41" t="str">
        <f>IFERROR(IF(L132="","",VLOOKUP(L132,projectList[],5,0)),"")</f>
        <v/>
      </c>
      <c r="Y132" s="41" t="str">
        <f>IFERROR(IF(M132="","",VLOOKUP(M132,projectList[],5,0)),"")</f>
        <v/>
      </c>
      <c r="Z132" s="41" t="str">
        <f>IFERROR(IF(N132="","",VLOOKUP(N132,projectList[],5,0)),"")</f>
        <v/>
      </c>
      <c r="AA132" s="41" t="str">
        <f>IFERROR(IF(O132="","",VLOOKUP(O132,projectList[],5,0)),"")</f>
        <v/>
      </c>
      <c r="AB132" s="123" t="str">
        <f t="shared" si="4"/>
        <v/>
      </c>
    </row>
    <row r="133" spans="2:28" ht="18" customHeight="1" x14ac:dyDescent="0.2">
      <c r="B133" s="17" t="str">
        <f>IF('Driver List'!C133&lt;&gt;"",'Driver List'!C133,"")</f>
        <v/>
      </c>
      <c r="C133" s="10" t="str">
        <f>IF('Driver List'!D133&lt;&gt;"",'Driver List'!D133,"")</f>
        <v/>
      </c>
      <c r="D133" s="17" t="str">
        <f>IF('Driver List'!E133&lt;&gt;"",'Driver List'!E133,"")</f>
        <v>OPEN</v>
      </c>
      <c r="E133" s="14" t="str">
        <f>IF('Driver List'!F133&lt;&gt;"",'Driver List'!F133,"")</f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42" t="str">
        <f t="shared" si="5"/>
        <v/>
      </c>
      <c r="Q133" s="35"/>
      <c r="R133" s="41" t="str">
        <f>IFERROR(IF(F133="","",VLOOKUP(F133,projectList[],5,0)),"")</f>
        <v/>
      </c>
      <c r="S133" s="41" t="str">
        <f>IFERROR(IF(G133="","",VLOOKUP(G133,projectList[],5,0)),"")</f>
        <v/>
      </c>
      <c r="T133" s="41" t="str">
        <f>IFERROR(IF(H133="","",VLOOKUP(H133,projectList[],5,0)),"")</f>
        <v/>
      </c>
      <c r="U133" s="41" t="str">
        <f>IFERROR(IF(I133="","",VLOOKUP(I133,projectList[],5,0)),"")</f>
        <v/>
      </c>
      <c r="V133" s="41" t="str">
        <f>IFERROR(IF(J133="","",VLOOKUP(J133,projectList[],5,0)),"")</f>
        <v/>
      </c>
      <c r="W133" s="41" t="str">
        <f>IFERROR(IF(K133="","",VLOOKUP(K133,projectList[],5,0)),"")</f>
        <v/>
      </c>
      <c r="X133" s="41" t="str">
        <f>IFERROR(IF(L133="","",VLOOKUP(L133,projectList[],5,0)),"")</f>
        <v/>
      </c>
      <c r="Y133" s="41" t="str">
        <f>IFERROR(IF(M133="","",VLOOKUP(M133,projectList[],5,0)),"")</f>
        <v/>
      </c>
      <c r="Z133" s="41" t="str">
        <f>IFERROR(IF(N133="","",VLOOKUP(N133,projectList[],5,0)),"")</f>
        <v/>
      </c>
      <c r="AA133" s="41" t="str">
        <f>IFERROR(IF(O133="","",VLOOKUP(O133,projectList[],5,0)),"")</f>
        <v/>
      </c>
      <c r="AB133" s="123" t="str">
        <f t="shared" si="4"/>
        <v/>
      </c>
    </row>
  </sheetData>
  <mergeCells count="2">
    <mergeCell ref="I1:J1"/>
    <mergeCell ref="F1:G1"/>
  </mergeCells>
  <pageMargins left="0.17" right="0.17" top="0.17" bottom="0.17" header="0.3" footer="0.3"/>
  <pageSetup scale="26" orientation="portrait" r:id="rId1"/>
  <customProperties>
    <customPr name="_pios_id" r:id="rId2"/>
  </customProperties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">
    <tabColor rgb="FFE36C09"/>
    <pageSetUpPr fitToPage="1"/>
  </sheetPr>
  <dimension ref="B1:O1002"/>
  <sheetViews>
    <sheetView workbookViewId="0"/>
    <sheetView workbookViewId="1"/>
  </sheetViews>
  <sheetFormatPr defaultColWidth="17.42578125" defaultRowHeight="15.75" customHeight="1" x14ac:dyDescent="0.2"/>
  <cols>
    <col min="1" max="1" width="2.42578125" style="12" customWidth="1"/>
    <col min="2" max="2" width="5.5703125" style="12" customWidth="1"/>
    <col min="3" max="3" width="11.42578125" style="12" bestFit="1" customWidth="1"/>
    <col min="4" max="4" width="13.42578125" style="12" customWidth="1"/>
    <col min="5" max="5" width="31" style="12" customWidth="1"/>
    <col min="6" max="6" width="25.42578125" style="12" customWidth="1"/>
    <col min="7" max="7" width="13.42578125" style="12" customWidth="1"/>
    <col min="8" max="8" width="5.85546875" style="12" bestFit="1" customWidth="1"/>
    <col min="10" max="10" width="14.42578125" style="12" customWidth="1"/>
    <col min="11" max="16384" width="17.42578125" style="12"/>
  </cols>
  <sheetData>
    <row r="1" spans="2:8" ht="15.75" customHeight="1" x14ac:dyDescent="0.2">
      <c r="C1" s="16"/>
      <c r="D1" s="16"/>
      <c r="E1" s="16"/>
      <c r="F1" s="16"/>
      <c r="G1" s="16"/>
    </row>
    <row r="2" spans="2:8" ht="15.75" customHeight="1" x14ac:dyDescent="0.2">
      <c r="B2" s="16" t="s">
        <v>537</v>
      </c>
      <c r="C2" s="16" t="s">
        <v>538</v>
      </c>
      <c r="D2" s="16" t="s">
        <v>18</v>
      </c>
      <c r="E2" s="16" t="s">
        <v>539</v>
      </c>
      <c r="F2" s="16" t="s">
        <v>540</v>
      </c>
      <c r="G2" s="16" t="s">
        <v>541</v>
      </c>
      <c r="H2" s="16" t="s">
        <v>542</v>
      </c>
    </row>
    <row r="3" spans="2:8" ht="15.75" customHeight="1" x14ac:dyDescent="0.2">
      <c r="C3" s="16"/>
      <c r="D3" s="16"/>
      <c r="E3" s="16" t="s">
        <v>543</v>
      </c>
      <c r="F3" s="16"/>
      <c r="G3" s="16"/>
    </row>
    <row r="4" spans="2:8" ht="15.75" customHeight="1" x14ac:dyDescent="0.2">
      <c r="B4" s="12">
        <f>IF($D4="","",SUM($H$4:H4))</f>
        <v>1</v>
      </c>
      <c r="C4" s="12" t="s">
        <v>544</v>
      </c>
      <c r="D4" s="12">
        <v>6122</v>
      </c>
      <c r="E4" s="12" t="s">
        <v>545</v>
      </c>
      <c r="F4" s="12">
        <v>3213025570</v>
      </c>
      <c r="G4" s="12" t="s">
        <v>546</v>
      </c>
      <c r="H4" s="12">
        <f>IF(ISNUMBER('Driver List'!$D4), 1,"")</f>
        <v>1</v>
      </c>
    </row>
    <row r="5" spans="2:8" ht="15.75" customHeight="1" x14ac:dyDescent="0.2">
      <c r="B5" s="12">
        <f>IF($D5="","",SUM($H$4:H5))</f>
        <v>2</v>
      </c>
      <c r="C5" s="12" t="s">
        <v>544</v>
      </c>
      <c r="D5" s="12">
        <v>6410</v>
      </c>
      <c r="E5" s="12" t="s">
        <v>547</v>
      </c>
      <c r="F5" s="12">
        <v>3215255442</v>
      </c>
      <c r="G5" s="12" t="s">
        <v>546</v>
      </c>
      <c r="H5" s="12">
        <f>IF(ISNUMBER('Driver List'!$D5), 1,"")</f>
        <v>1</v>
      </c>
    </row>
    <row r="6" spans="2:8" ht="15.75" customHeight="1" x14ac:dyDescent="0.2">
      <c r="B6" s="12">
        <f>IF($D6="","",SUM($H$4:H6))</f>
        <v>3</v>
      </c>
      <c r="C6" s="12" t="s">
        <v>544</v>
      </c>
      <c r="D6" s="12">
        <v>6427</v>
      </c>
      <c r="E6" s="12" t="s">
        <v>548</v>
      </c>
      <c r="F6" s="12">
        <v>7873791561</v>
      </c>
      <c r="G6" s="12" t="s">
        <v>546</v>
      </c>
      <c r="H6" s="12">
        <f>IF(ISNUMBER('Driver List'!$D6), 1,"")</f>
        <v>1</v>
      </c>
    </row>
    <row r="7" spans="2:8" ht="15.75" customHeight="1" x14ac:dyDescent="0.2">
      <c r="B7" s="12">
        <f>IF($D7="","",SUM($H$4:H7))</f>
        <v>4</v>
      </c>
      <c r="C7" s="12" t="s">
        <v>544</v>
      </c>
      <c r="D7" s="12">
        <v>6466</v>
      </c>
      <c r="E7" s="12" t="s">
        <v>549</v>
      </c>
      <c r="F7" s="12">
        <v>4079254421</v>
      </c>
      <c r="G7" s="12" t="s">
        <v>546</v>
      </c>
      <c r="H7" s="12">
        <f>IF(ISNUMBER('Driver List'!$D7), 1,"")</f>
        <v>1</v>
      </c>
    </row>
    <row r="8" spans="2:8" ht="15.75" customHeight="1" x14ac:dyDescent="0.2">
      <c r="B8" s="12" t="str">
        <f>IF($D8="","",SUM($H$4:H8))</f>
        <v/>
      </c>
      <c r="E8" s="12" t="s">
        <v>550</v>
      </c>
      <c r="H8" s="12" t="str">
        <f>IF(ISNUMBER('Driver List'!$D8), 1,"")</f>
        <v/>
      </c>
    </row>
    <row r="9" spans="2:8" ht="15.75" customHeight="1" x14ac:dyDescent="0.2">
      <c r="B9" s="12" t="str">
        <f>IF($D9="","",SUM($H$4:H9))</f>
        <v/>
      </c>
      <c r="H9" s="12" t="str">
        <f>IF(ISNUMBER('Driver List'!$D9), 1,"")</f>
        <v/>
      </c>
    </row>
    <row r="10" spans="2:8" ht="15.75" customHeight="1" x14ac:dyDescent="0.2">
      <c r="B10" s="12" t="str">
        <f>IF($D10="","",SUM($H$4:H10))</f>
        <v/>
      </c>
      <c r="C10" s="16"/>
      <c r="D10" s="16"/>
      <c r="E10" s="16" t="s">
        <v>551</v>
      </c>
      <c r="F10" s="16"/>
      <c r="G10" s="16"/>
      <c r="H10" s="12" t="str">
        <f>IF(ISNUMBER('Driver List'!$D10), 1,"")</f>
        <v/>
      </c>
    </row>
    <row r="11" spans="2:8" ht="15.75" customHeight="1" x14ac:dyDescent="0.2">
      <c r="B11" s="12">
        <f>IF($D11="","",SUM($H$4:H11))</f>
        <v>5</v>
      </c>
      <c r="C11" s="12" t="s">
        <v>552</v>
      </c>
      <c r="D11" s="12">
        <v>6308</v>
      </c>
      <c r="E11" s="12" t="s">
        <v>553</v>
      </c>
      <c r="F11" s="12">
        <v>3215279760</v>
      </c>
      <c r="G11" s="12" t="s">
        <v>554</v>
      </c>
      <c r="H11" s="12">
        <f>IF(ISNUMBER('Driver List'!$D11), 1,"")</f>
        <v>1</v>
      </c>
    </row>
    <row r="12" spans="2:8" ht="15.75" customHeight="1" x14ac:dyDescent="0.2">
      <c r="B12" s="12">
        <f>IF($D12="","",SUM($H$4:H12))</f>
        <v>6</v>
      </c>
      <c r="C12" s="12" t="s">
        <v>552</v>
      </c>
      <c r="D12" s="12">
        <v>6007</v>
      </c>
      <c r="E12" s="12" t="s">
        <v>555</v>
      </c>
      <c r="F12" s="12">
        <v>3214604866</v>
      </c>
      <c r="G12" s="12" t="s">
        <v>554</v>
      </c>
      <c r="H12" s="12">
        <f>IF(ISNUMBER('Driver List'!$D12), 1,"")</f>
        <v>1</v>
      </c>
    </row>
    <row r="13" spans="2:8" ht="15.75" customHeight="1" x14ac:dyDescent="0.2">
      <c r="B13" s="12">
        <f>IF($D13="","",SUM($H$4:H13))</f>
        <v>7</v>
      </c>
      <c r="C13" s="12" t="s">
        <v>556</v>
      </c>
      <c r="D13" s="12">
        <v>6157</v>
      </c>
      <c r="E13" s="12" t="s">
        <v>557</v>
      </c>
      <c r="F13" s="12">
        <v>3212510727</v>
      </c>
      <c r="G13" s="12" t="s">
        <v>554</v>
      </c>
      <c r="H13" s="12">
        <f>IF(ISNUMBER('Driver List'!$D13), 1,"")</f>
        <v>1</v>
      </c>
    </row>
    <row r="14" spans="2:8" ht="15.75" customHeight="1" x14ac:dyDescent="0.2">
      <c r="B14" s="12" t="str">
        <f>IF($D14="","",SUM($H$4:H14))</f>
        <v/>
      </c>
      <c r="E14" s="12" t="s">
        <v>550</v>
      </c>
      <c r="H14" s="12" t="str">
        <f>IF(ISNUMBER('Driver List'!$D14), 1,"")</f>
        <v/>
      </c>
    </row>
    <row r="15" spans="2:8" ht="15.75" customHeight="1" x14ac:dyDescent="0.2">
      <c r="B15" s="12" t="str">
        <f>IF($D15="","",SUM($H$4:H15))</f>
        <v/>
      </c>
      <c r="E15" s="12" t="s">
        <v>550</v>
      </c>
      <c r="H15" s="12" t="str">
        <f>IF(ISNUMBER('Driver List'!$D15), 1,"")</f>
        <v/>
      </c>
    </row>
    <row r="16" spans="2:8" ht="15.75" customHeight="1" x14ac:dyDescent="0.2">
      <c r="B16" s="12" t="str">
        <f>IF($D16="","",SUM($H$4:H16))</f>
        <v/>
      </c>
      <c r="H16" s="12" t="str">
        <f>IF(ISNUMBER('Driver List'!$D16), 1,"")</f>
        <v/>
      </c>
    </row>
    <row r="17" spans="2:8" ht="15.75" customHeight="1" x14ac:dyDescent="0.2">
      <c r="B17" s="12" t="str">
        <f>IF($D17="","",SUM($H$4:H17))</f>
        <v/>
      </c>
      <c r="C17" s="16"/>
      <c r="D17" s="16"/>
      <c r="E17" s="16" t="s">
        <v>558</v>
      </c>
      <c r="F17" s="16"/>
      <c r="G17" s="16"/>
      <c r="H17" s="12" t="str">
        <f>IF(ISNUMBER('Driver List'!$D17), 1,"")</f>
        <v/>
      </c>
    </row>
    <row r="18" spans="2:8" ht="15.75" customHeight="1" x14ac:dyDescent="0.2">
      <c r="B18" s="12">
        <f>IF($D18="","",SUM($H$4:H18))</f>
        <v>8</v>
      </c>
      <c r="C18" s="12" t="s">
        <v>559</v>
      </c>
      <c r="D18" s="12">
        <v>6225</v>
      </c>
      <c r="E18" s="12" t="s">
        <v>560</v>
      </c>
      <c r="F18" s="12">
        <v>4074683003</v>
      </c>
      <c r="G18" s="12" t="s">
        <v>561</v>
      </c>
      <c r="H18" s="12">
        <f>IF(ISNUMBER('Driver List'!$D18), 1,"")</f>
        <v>1</v>
      </c>
    </row>
    <row r="19" spans="2:8" ht="15.75" customHeight="1" x14ac:dyDescent="0.2">
      <c r="B19" s="12">
        <f>IF($D19="","",SUM($H$4:H19))</f>
        <v>9</v>
      </c>
      <c r="C19" s="12" t="s">
        <v>559</v>
      </c>
      <c r="D19" s="12">
        <v>6487</v>
      </c>
      <c r="E19" s="12" t="s">
        <v>562</v>
      </c>
      <c r="F19" s="12">
        <v>3212747967</v>
      </c>
      <c r="G19" s="12" t="s">
        <v>561</v>
      </c>
      <c r="H19" s="12">
        <f>IF(ISNUMBER('Driver List'!$D19), 1,"")</f>
        <v>1</v>
      </c>
    </row>
    <row r="20" spans="2:8" ht="15.75" customHeight="1" x14ac:dyDescent="0.2">
      <c r="B20" s="12">
        <f>IF($D20="","",SUM($H$4:H20))</f>
        <v>10</v>
      </c>
      <c r="C20" s="12" t="s">
        <v>559</v>
      </c>
      <c r="D20" s="12">
        <v>6474</v>
      </c>
      <c r="E20" s="12" t="s">
        <v>563</v>
      </c>
      <c r="F20" s="12">
        <v>3528744725</v>
      </c>
      <c r="G20" s="12" t="s">
        <v>561</v>
      </c>
      <c r="H20" s="12">
        <f>IF(ISNUMBER('Driver List'!$D20), 1,"")</f>
        <v>1</v>
      </c>
    </row>
    <row r="21" spans="2:8" ht="15.75" customHeight="1" x14ac:dyDescent="0.2">
      <c r="B21" s="12">
        <f>IF($D21="","",SUM($H$4:H21))</f>
        <v>11</v>
      </c>
      <c r="C21" s="12" t="s">
        <v>559</v>
      </c>
      <c r="D21" s="12">
        <v>6328</v>
      </c>
      <c r="E21" s="12" t="s">
        <v>564</v>
      </c>
      <c r="F21" s="12">
        <v>3528018066</v>
      </c>
      <c r="G21" s="12" t="s">
        <v>561</v>
      </c>
      <c r="H21" s="12">
        <f>IF(ISNUMBER('Driver List'!$D21), 1,"")</f>
        <v>1</v>
      </c>
    </row>
    <row r="22" spans="2:8" ht="15.75" customHeight="1" x14ac:dyDescent="0.2">
      <c r="B22" s="12">
        <f>IF($D22="","",SUM($H$4:H22))</f>
        <v>12</v>
      </c>
      <c r="C22" s="12" t="s">
        <v>559</v>
      </c>
      <c r="D22" s="12">
        <v>6399</v>
      </c>
      <c r="E22" s="12" t="s">
        <v>565</v>
      </c>
      <c r="F22" s="12">
        <v>4079670021</v>
      </c>
      <c r="G22" s="12" t="s">
        <v>561</v>
      </c>
      <c r="H22" s="12">
        <f>IF(ISNUMBER('Driver List'!$D22), 1,"")</f>
        <v>1</v>
      </c>
    </row>
    <row r="23" spans="2:8" ht="15.75" customHeight="1" x14ac:dyDescent="0.2">
      <c r="B23" s="12">
        <f>IF($D23="","",SUM($H$4:H23))</f>
        <v>13</v>
      </c>
      <c r="C23" s="12" t="s">
        <v>559</v>
      </c>
      <c r="D23" s="12">
        <v>6210</v>
      </c>
      <c r="E23" s="12" t="s">
        <v>566</v>
      </c>
      <c r="F23" s="12">
        <v>4078320927</v>
      </c>
      <c r="G23" s="12" t="s">
        <v>561</v>
      </c>
      <c r="H23" s="12">
        <f>IF(ISNUMBER('Driver List'!$D23), 1,"")</f>
        <v>1</v>
      </c>
    </row>
    <row r="24" spans="2:8" ht="15.75" customHeight="1" x14ac:dyDescent="0.2">
      <c r="B24" s="12">
        <f>IF($D24="","",SUM($H$4:H24))</f>
        <v>14</v>
      </c>
      <c r="C24" s="12" t="s">
        <v>559</v>
      </c>
      <c r="D24" s="12">
        <v>6464</v>
      </c>
      <c r="E24" s="12" t="s">
        <v>567</v>
      </c>
      <c r="F24" s="12">
        <v>4075361416</v>
      </c>
      <c r="G24" s="12" t="s">
        <v>561</v>
      </c>
      <c r="H24" s="12">
        <f>IF(ISNUMBER('Driver List'!$D24), 1,"")</f>
        <v>1</v>
      </c>
    </row>
    <row r="25" spans="2:8" ht="15.75" customHeight="1" x14ac:dyDescent="0.2">
      <c r="B25" s="12">
        <f>IF($D25="","",SUM($H$4:H25))</f>
        <v>15</v>
      </c>
      <c r="C25" s="12" t="s">
        <v>559</v>
      </c>
      <c r="D25" s="12">
        <v>6412</v>
      </c>
      <c r="E25" s="12" t="s">
        <v>568</v>
      </c>
      <c r="F25" s="12">
        <v>9392750654</v>
      </c>
      <c r="G25" s="12" t="s">
        <v>561</v>
      </c>
      <c r="H25" s="12">
        <f>IF(ISNUMBER('Driver List'!$D25), 1,"")</f>
        <v>1</v>
      </c>
    </row>
    <row r="26" spans="2:8" ht="15.75" customHeight="1" x14ac:dyDescent="0.2">
      <c r="B26" s="12">
        <f>IF($D26="","",SUM($H$4:H26))</f>
        <v>16</v>
      </c>
      <c r="C26" s="12" t="s">
        <v>559</v>
      </c>
      <c r="D26" s="12">
        <v>6473</v>
      </c>
      <c r="E26" s="12" t="s">
        <v>569</v>
      </c>
      <c r="F26" s="12">
        <v>3524849176</v>
      </c>
      <c r="G26" s="12" t="s">
        <v>561</v>
      </c>
      <c r="H26" s="12">
        <f>IF(ISNUMBER('Driver List'!$D26), 1,"")</f>
        <v>1</v>
      </c>
    </row>
    <row r="27" spans="2:8" ht="15.75" customHeight="1" x14ac:dyDescent="0.2">
      <c r="B27" s="12">
        <f>IF($D27="","",SUM($H$4:H27))</f>
        <v>17</v>
      </c>
      <c r="C27" s="12" t="s">
        <v>559</v>
      </c>
      <c r="D27" s="12">
        <v>6306</v>
      </c>
      <c r="E27" s="12" t="s">
        <v>570</v>
      </c>
      <c r="F27" s="12">
        <v>4075723906</v>
      </c>
      <c r="G27" s="12" t="s">
        <v>561</v>
      </c>
      <c r="H27" s="12">
        <f>IF(ISNUMBER('Driver List'!$D27), 1,"")</f>
        <v>1</v>
      </c>
    </row>
    <row r="28" spans="2:8" ht="15.75" customHeight="1" x14ac:dyDescent="0.2">
      <c r="B28" s="12">
        <f>IF($D28="","",SUM($H$4:H28))</f>
        <v>18</v>
      </c>
      <c r="C28" s="12" t="s">
        <v>559</v>
      </c>
      <c r="D28" s="12">
        <v>6451</v>
      </c>
      <c r="E28" s="12" t="s">
        <v>571</v>
      </c>
      <c r="F28" s="12">
        <v>4078653403</v>
      </c>
      <c r="G28" s="12" t="s">
        <v>561</v>
      </c>
      <c r="H28" s="12">
        <f>IF(ISNUMBER('Driver List'!$D28), 1,"")</f>
        <v>1</v>
      </c>
    </row>
    <row r="29" spans="2:8" ht="15.75" customHeight="1" x14ac:dyDescent="0.2">
      <c r="B29" s="12">
        <f>IF($D29="","",SUM($H$4:H29))</f>
        <v>19</v>
      </c>
      <c r="C29" s="12" t="s">
        <v>559</v>
      </c>
      <c r="D29" s="12">
        <v>6280</v>
      </c>
      <c r="E29" s="12" t="s">
        <v>572</v>
      </c>
      <c r="F29" s="12">
        <v>3524597932</v>
      </c>
      <c r="G29" s="12" t="s">
        <v>561</v>
      </c>
      <c r="H29" s="12">
        <f>IF(ISNUMBER('Driver List'!$D29), 1,"")</f>
        <v>1</v>
      </c>
    </row>
    <row r="30" spans="2:8" ht="15.75" customHeight="1" x14ac:dyDescent="0.2">
      <c r="B30" s="12">
        <f>IF($D30="","",SUM($H$4:H30))</f>
        <v>20</v>
      </c>
      <c r="C30" s="12" t="s">
        <v>559</v>
      </c>
      <c r="D30" s="12">
        <v>6173</v>
      </c>
      <c r="E30" s="12" t="s">
        <v>573</v>
      </c>
      <c r="F30" s="12">
        <v>3215589367</v>
      </c>
      <c r="G30" s="12" t="s">
        <v>561</v>
      </c>
      <c r="H30" s="12">
        <f>IF(ISNUMBER('Driver List'!$D30), 1,"")</f>
        <v>1</v>
      </c>
    </row>
    <row r="31" spans="2:8" ht="15.75" customHeight="1" x14ac:dyDescent="0.2">
      <c r="B31" s="12">
        <f>IF($D31="","",SUM($H$4:H31))</f>
        <v>21</v>
      </c>
      <c r="C31" s="12" t="s">
        <v>559</v>
      </c>
      <c r="D31" s="12">
        <v>6418</v>
      </c>
      <c r="E31" s="12" t="s">
        <v>574</v>
      </c>
      <c r="F31" s="12">
        <v>3216979466</v>
      </c>
      <c r="G31" s="12" t="s">
        <v>575</v>
      </c>
      <c r="H31" s="12">
        <f>IF(ISNUMBER('Driver List'!$D31), 1,"")</f>
        <v>1</v>
      </c>
    </row>
    <row r="33" spans="2:8" ht="15.75" customHeight="1" x14ac:dyDescent="0.2">
      <c r="B33" s="12" t="str">
        <f>IF($D33="","",SUM($H$4:H33))</f>
        <v/>
      </c>
      <c r="C33" s="16"/>
      <c r="D33" s="16"/>
      <c r="E33" s="16" t="s">
        <v>576</v>
      </c>
      <c r="F33" s="16"/>
      <c r="G33" s="16"/>
      <c r="H33" s="12" t="str">
        <f>IF(ISNUMBER('Driver List'!$D33), 1,"")</f>
        <v/>
      </c>
    </row>
    <row r="34" spans="2:8" ht="15.75" customHeight="1" x14ac:dyDescent="0.2">
      <c r="B34" s="12">
        <f>IF($D34="","",SUM($H$4:H34))</f>
        <v>22</v>
      </c>
      <c r="C34" s="12" t="s">
        <v>577</v>
      </c>
      <c r="D34" s="12">
        <v>6348</v>
      </c>
      <c r="E34" s="12" t="s">
        <v>578</v>
      </c>
      <c r="F34" s="12">
        <v>4075795579</v>
      </c>
      <c r="G34" s="12" t="s">
        <v>575</v>
      </c>
      <c r="H34" s="12">
        <f>IF(ISNUMBER('Driver List'!$D34), 1,"")</f>
        <v>1</v>
      </c>
    </row>
    <row r="35" spans="2:8" ht="15.75" customHeight="1" x14ac:dyDescent="0.2">
      <c r="B35" s="12">
        <f>IF($D35="","",SUM($H$4:H35))</f>
        <v>23</v>
      </c>
      <c r="C35" s="12" t="s">
        <v>577</v>
      </c>
      <c r="D35" s="12">
        <v>6314</v>
      </c>
      <c r="E35" s="12" t="s">
        <v>579</v>
      </c>
      <c r="F35" s="21">
        <v>4077910013</v>
      </c>
      <c r="G35" s="12" t="s">
        <v>575</v>
      </c>
      <c r="H35" s="12">
        <f>IF(ISNUMBER('Driver List'!$D35), 1,"")</f>
        <v>1</v>
      </c>
    </row>
    <row r="36" spans="2:8" ht="15.75" customHeight="1" x14ac:dyDescent="0.2">
      <c r="B36" s="12">
        <f>IF($D36="","",SUM($H$4:H36))</f>
        <v>24</v>
      </c>
      <c r="C36" s="12" t="s">
        <v>577</v>
      </c>
      <c r="D36" s="12">
        <v>6376</v>
      </c>
      <c r="E36" s="12" t="s">
        <v>580</v>
      </c>
      <c r="F36" s="21">
        <v>3214436147</v>
      </c>
      <c r="G36" s="12" t="s">
        <v>575</v>
      </c>
      <c r="H36" s="12">
        <f>IF(ISNUMBER('Driver List'!$D36), 1,"")</f>
        <v>1</v>
      </c>
    </row>
    <row r="37" spans="2:8" ht="15.75" customHeight="1" x14ac:dyDescent="0.2">
      <c r="B37" s="12">
        <f>IF($D37="","",SUM($H$4:H37))</f>
        <v>25</v>
      </c>
      <c r="C37" s="12" t="s">
        <v>577</v>
      </c>
      <c r="D37" s="12">
        <v>6496</v>
      </c>
      <c r="E37" s="12" t="s">
        <v>581</v>
      </c>
      <c r="F37" s="12">
        <v>4077150970</v>
      </c>
      <c r="G37" s="12" t="s">
        <v>575</v>
      </c>
      <c r="H37" s="12">
        <f>IF(ISNUMBER('Driver List'!$D37), 1,"")</f>
        <v>1</v>
      </c>
    </row>
    <row r="38" spans="2:8" ht="15.75" customHeight="1" x14ac:dyDescent="0.2">
      <c r="B38" s="12">
        <f>IF($D38="","",SUM($H$4:H38))</f>
        <v>26</v>
      </c>
      <c r="C38" s="12" t="s">
        <v>577</v>
      </c>
      <c r="D38" s="12">
        <v>6494</v>
      </c>
      <c r="E38" s="12" t="s">
        <v>582</v>
      </c>
      <c r="F38" s="12">
        <v>8632722328</v>
      </c>
      <c r="G38" s="12" t="s">
        <v>575</v>
      </c>
      <c r="H38" s="12">
        <f>IF(ISNUMBER('Driver List'!$D38), 1,"")</f>
        <v>1</v>
      </c>
    </row>
    <row r="39" spans="2:8" ht="15.75" customHeight="1" x14ac:dyDescent="0.2">
      <c r="B39" s="12">
        <f>IF($D39="","",SUM($H$4:H39))</f>
        <v>27</v>
      </c>
      <c r="C39" s="12" t="s">
        <v>577</v>
      </c>
      <c r="D39" s="12">
        <v>6495</v>
      </c>
      <c r="E39" s="12" t="s">
        <v>583</v>
      </c>
      <c r="F39" s="12">
        <v>7875433594</v>
      </c>
      <c r="G39" s="12" t="s">
        <v>575</v>
      </c>
      <c r="H39" s="12">
        <f>IF(ISNUMBER('Driver List'!$D39), 1,"")</f>
        <v>1</v>
      </c>
    </row>
    <row r="40" spans="2:8" ht="15.75" customHeight="1" x14ac:dyDescent="0.2">
      <c r="B40" s="12">
        <f>IF($D40="","",SUM($H$4:H40))</f>
        <v>28</v>
      </c>
      <c r="C40" s="12" t="s">
        <v>577</v>
      </c>
      <c r="D40" s="12">
        <v>6294</v>
      </c>
      <c r="E40" s="12" t="s">
        <v>584</v>
      </c>
      <c r="F40" s="12">
        <v>4077447393</v>
      </c>
      <c r="G40" s="12" t="s">
        <v>575</v>
      </c>
      <c r="H40" s="12">
        <f>IF(ISNUMBER('Driver List'!$D40), 1,"")</f>
        <v>1</v>
      </c>
    </row>
    <row r="41" spans="2:8" ht="15.75" customHeight="1" x14ac:dyDescent="0.2">
      <c r="B41" s="12">
        <f>IF($D41="","",SUM($H$4:H41))</f>
        <v>29</v>
      </c>
      <c r="C41" s="12" t="s">
        <v>577</v>
      </c>
      <c r="D41" s="12">
        <v>6183</v>
      </c>
      <c r="E41" s="12" t="s">
        <v>585</v>
      </c>
      <c r="F41" s="12">
        <v>3212975606</v>
      </c>
      <c r="G41" s="12" t="s">
        <v>575</v>
      </c>
      <c r="H41" s="12">
        <f>IF(ISNUMBER('Driver List'!$D41), 1,"")</f>
        <v>1</v>
      </c>
    </row>
    <row r="42" spans="2:8" ht="15.75" customHeight="1" x14ac:dyDescent="0.2">
      <c r="B42" s="12">
        <f>IF($D42="","",SUM($H$4:H42))</f>
        <v>30</v>
      </c>
      <c r="C42" s="12" t="s">
        <v>577</v>
      </c>
      <c r="D42" s="12">
        <v>6365</v>
      </c>
      <c r="E42" s="12" t="s">
        <v>586</v>
      </c>
      <c r="F42" s="12">
        <v>7873412016</v>
      </c>
      <c r="G42" s="12" t="s">
        <v>575</v>
      </c>
      <c r="H42" s="12">
        <f>IF(ISNUMBER('Driver List'!$D42), 1,"")</f>
        <v>1</v>
      </c>
    </row>
    <row r="43" spans="2:8" ht="15.75" customHeight="1" x14ac:dyDescent="0.2">
      <c r="B43" s="12">
        <f>IF($D43="","",SUM($H$4:H43))</f>
        <v>31</v>
      </c>
      <c r="C43" s="12" t="s">
        <v>577</v>
      </c>
      <c r="D43" s="12">
        <v>6409</v>
      </c>
      <c r="E43" s="12" t="s">
        <v>587</v>
      </c>
      <c r="F43" s="12">
        <v>7867922525</v>
      </c>
      <c r="G43" s="12" t="s">
        <v>575</v>
      </c>
      <c r="H43" s="12">
        <f>IF(ISNUMBER('Driver List'!$D43), 1,"")</f>
        <v>1</v>
      </c>
    </row>
    <row r="44" spans="2:8" ht="15.75" customHeight="1" x14ac:dyDescent="0.2">
      <c r="B44" s="12">
        <f>IF($D44="","",SUM($H$4:H44))</f>
        <v>32</v>
      </c>
      <c r="C44" s="12" t="s">
        <v>577</v>
      </c>
      <c r="D44" s="12">
        <v>6245</v>
      </c>
      <c r="E44" s="12" t="s">
        <v>588</v>
      </c>
      <c r="F44" s="12">
        <v>4075958551</v>
      </c>
      <c r="G44" s="12" t="s">
        <v>575</v>
      </c>
      <c r="H44" s="12">
        <f>IF(ISNUMBER('Driver List'!$D44), 1,"")</f>
        <v>1</v>
      </c>
    </row>
    <row r="45" spans="2:8" ht="15.75" customHeight="1" x14ac:dyDescent="0.2">
      <c r="B45" s="12">
        <f>IF($D45="","",SUM($H$4:H45))</f>
        <v>33</v>
      </c>
      <c r="C45" s="12" t="s">
        <v>577</v>
      </c>
      <c r="D45" s="12">
        <v>6344</v>
      </c>
      <c r="E45" s="12" t="s">
        <v>589</v>
      </c>
      <c r="F45" s="12">
        <v>7874786703</v>
      </c>
      <c r="G45" s="12" t="s">
        <v>575</v>
      </c>
      <c r="H45" s="12">
        <f>IF(ISNUMBER('Driver List'!$D45), 1,"")</f>
        <v>1</v>
      </c>
    </row>
    <row r="46" spans="2:8" ht="15.75" customHeight="1" x14ac:dyDescent="0.2">
      <c r="B46" s="12">
        <f>IF($D46="","",SUM($H$4:H46))</f>
        <v>34</v>
      </c>
      <c r="C46" s="12" t="s">
        <v>577</v>
      </c>
      <c r="D46" s="12">
        <v>6233</v>
      </c>
      <c r="E46" s="12" t="s">
        <v>590</v>
      </c>
      <c r="F46" s="12">
        <v>4072026468</v>
      </c>
      <c r="G46" s="12" t="s">
        <v>575</v>
      </c>
      <c r="H46" s="12">
        <f>IF(ISNUMBER('Driver List'!$D46), 1,"")</f>
        <v>1</v>
      </c>
    </row>
    <row r="47" spans="2:8" ht="15.75" customHeight="1" x14ac:dyDescent="0.2">
      <c r="B47" s="12">
        <f>IF($D47="","",SUM($H$4:H47))</f>
        <v>35</v>
      </c>
      <c r="C47" s="12" t="s">
        <v>577</v>
      </c>
      <c r="D47" s="12">
        <v>6264</v>
      </c>
      <c r="E47" s="12" t="s">
        <v>591</v>
      </c>
      <c r="F47" s="12">
        <v>3219149580</v>
      </c>
      <c r="G47" s="12" t="s">
        <v>575</v>
      </c>
      <c r="H47" s="12">
        <f>IF(ISNUMBER('Driver List'!$D47), 1,"")</f>
        <v>1</v>
      </c>
    </row>
    <row r="48" spans="2:8" ht="15.75" customHeight="1" x14ac:dyDescent="0.2">
      <c r="B48" s="12">
        <f>IF($D48="","",SUM($H$4:H48))</f>
        <v>36</v>
      </c>
      <c r="C48" s="12" t="s">
        <v>577</v>
      </c>
      <c r="D48" s="12">
        <v>6358</v>
      </c>
      <c r="E48" s="21" t="s">
        <v>592</v>
      </c>
      <c r="F48" s="12">
        <v>3214602370</v>
      </c>
      <c r="G48" s="12" t="s">
        <v>575</v>
      </c>
      <c r="H48" s="12">
        <f>IF(ISNUMBER('Driver List'!$D48), 1,"")</f>
        <v>1</v>
      </c>
    </row>
    <row r="49" spans="2:15" ht="15.75" customHeight="1" x14ac:dyDescent="0.2">
      <c r="B49" s="12">
        <f>IF($D49="","",SUM($H$4:H49))</f>
        <v>37</v>
      </c>
      <c r="C49" s="12" t="s">
        <v>593</v>
      </c>
      <c r="D49" s="12">
        <v>6375</v>
      </c>
      <c r="E49" s="12" t="s">
        <v>594</v>
      </c>
      <c r="F49" s="12">
        <v>3213305370</v>
      </c>
      <c r="G49" s="12" t="s">
        <v>575</v>
      </c>
      <c r="H49" s="12">
        <f>IF(ISNUMBER('Driver List'!$D49), 1,"")</f>
        <v>1</v>
      </c>
    </row>
    <row r="50" spans="2:15" ht="15.75" customHeight="1" x14ac:dyDescent="0.2">
      <c r="B50" s="12">
        <f>IF($D50="","",SUM($H$4:H50))</f>
        <v>38</v>
      </c>
      <c r="C50" s="12" t="s">
        <v>577</v>
      </c>
      <c r="D50" s="12">
        <v>6433</v>
      </c>
      <c r="E50" s="21" t="s">
        <v>595</v>
      </c>
      <c r="F50" s="21">
        <v>4078539300</v>
      </c>
      <c r="G50" s="12" t="s">
        <v>575</v>
      </c>
      <c r="H50" s="12">
        <f>IF(ISNUMBER('Driver List'!$D50), 1,"")</f>
        <v>1</v>
      </c>
      <c r="O50" s="21"/>
    </row>
    <row r="51" spans="2:15" ht="15.75" customHeight="1" x14ac:dyDescent="0.2">
      <c r="B51" s="12">
        <f>IF($D51="","",SUM($H$4:H51))</f>
        <v>39</v>
      </c>
      <c r="C51" s="12" t="s">
        <v>577</v>
      </c>
      <c r="D51" s="12">
        <v>6396</v>
      </c>
      <c r="E51" s="12" t="s">
        <v>596</v>
      </c>
      <c r="F51" s="12">
        <v>4074841083</v>
      </c>
      <c r="G51" s="12" t="s">
        <v>575</v>
      </c>
      <c r="H51" s="12">
        <f>IF(ISNUMBER('Driver List'!$D51), 1,"")</f>
        <v>1</v>
      </c>
    </row>
    <row r="52" spans="2:15" ht="15.75" customHeight="1" x14ac:dyDescent="0.2">
      <c r="B52" s="12">
        <f>IF($D52="","",SUM($H$4:H52))</f>
        <v>40</v>
      </c>
      <c r="C52" s="12" t="s">
        <v>577</v>
      </c>
      <c r="D52" s="12">
        <v>6392</v>
      </c>
      <c r="E52" s="12" t="s">
        <v>597</v>
      </c>
      <c r="F52" s="12">
        <v>4077251370</v>
      </c>
      <c r="G52" s="12" t="s">
        <v>575</v>
      </c>
      <c r="H52" s="12">
        <f>IF(ISNUMBER('Driver List'!$D52), 1,"")</f>
        <v>1</v>
      </c>
    </row>
    <row r="53" spans="2:15" ht="15.75" customHeight="1" x14ac:dyDescent="0.2">
      <c r="B53" s="12">
        <f>IF($D53="","",SUM($H$4:H53))</f>
        <v>41</v>
      </c>
      <c r="C53" s="12" t="s">
        <v>577</v>
      </c>
      <c r="D53" s="12">
        <v>6312</v>
      </c>
      <c r="E53" s="12" t="s">
        <v>598</v>
      </c>
      <c r="F53" s="12">
        <v>7876726640</v>
      </c>
      <c r="G53" s="12" t="s">
        <v>575</v>
      </c>
      <c r="H53" s="12">
        <f>IF(ISNUMBER('Driver List'!$D53), 1,"")</f>
        <v>1</v>
      </c>
    </row>
    <row r="54" spans="2:15" ht="15.75" customHeight="1" x14ac:dyDescent="0.2">
      <c r="B54" s="12">
        <f>IF($D54="","",SUM($H$4:H54))</f>
        <v>42</v>
      </c>
      <c r="C54" s="12" t="s">
        <v>577</v>
      </c>
      <c r="D54" s="12">
        <v>6438</v>
      </c>
      <c r="E54" s="12" t="s">
        <v>599</v>
      </c>
      <c r="F54" s="12">
        <v>7879480149</v>
      </c>
      <c r="G54" s="12" t="s">
        <v>575</v>
      </c>
      <c r="H54" s="12">
        <f>IF(ISNUMBER('Driver List'!$D54), 1,"")</f>
        <v>1</v>
      </c>
    </row>
    <row r="55" spans="2:15" ht="15.75" customHeight="1" x14ac:dyDescent="0.2">
      <c r="B55" s="12">
        <f>IF($D55="","",SUM($H$4:H55))</f>
        <v>43</v>
      </c>
      <c r="C55" s="12" t="s">
        <v>577</v>
      </c>
      <c r="D55" s="12">
        <v>6468</v>
      </c>
      <c r="E55" s="12" t="s">
        <v>600</v>
      </c>
      <c r="F55" s="12">
        <v>4075912195</v>
      </c>
      <c r="G55" s="12" t="s">
        <v>575</v>
      </c>
      <c r="H55" s="12">
        <f>IF(ISNUMBER('Driver List'!$D55), 1,"")</f>
        <v>1</v>
      </c>
    </row>
    <row r="56" spans="2:15" ht="15.75" customHeight="1" x14ac:dyDescent="0.2">
      <c r="B56" s="12">
        <f>IF($D56="","",SUM($H$4:H56))</f>
        <v>44</v>
      </c>
      <c r="C56" s="12" t="s">
        <v>577</v>
      </c>
      <c r="D56" s="12">
        <v>6256</v>
      </c>
      <c r="E56" s="12" t="s">
        <v>601</v>
      </c>
      <c r="F56" s="12">
        <v>4074298065</v>
      </c>
      <c r="G56" s="12" t="s">
        <v>575</v>
      </c>
      <c r="H56" s="12">
        <f>IF(ISNUMBER('Driver List'!$D56), 1,"")</f>
        <v>1</v>
      </c>
    </row>
    <row r="57" spans="2:15" ht="15.75" customHeight="1" x14ac:dyDescent="0.2">
      <c r="B57" s="12">
        <f>IF($D57="","",SUM($H$4:H57))</f>
        <v>45</v>
      </c>
      <c r="C57" s="12" t="s">
        <v>577</v>
      </c>
      <c r="D57" s="12">
        <v>6324</v>
      </c>
      <c r="E57" s="12" t="s">
        <v>602</v>
      </c>
      <c r="F57" s="12">
        <v>4074048312</v>
      </c>
      <c r="G57" s="12" t="s">
        <v>575</v>
      </c>
      <c r="H57" s="12">
        <f>IF(ISNUMBER('Driver List'!$D57), 1,"")</f>
        <v>1</v>
      </c>
    </row>
    <row r="58" spans="2:15" ht="15.75" customHeight="1" x14ac:dyDescent="0.2">
      <c r="B58" s="12">
        <f>IF($D58="","",SUM($H$4:H58))</f>
        <v>46</v>
      </c>
      <c r="C58" s="12" t="s">
        <v>577</v>
      </c>
      <c r="D58" s="12">
        <v>6126</v>
      </c>
      <c r="E58" s="12" t="s">
        <v>603</v>
      </c>
      <c r="F58" s="21">
        <v>7874253691</v>
      </c>
      <c r="G58" s="12" t="s">
        <v>575</v>
      </c>
      <c r="H58" s="12">
        <f>IF(ISNUMBER('Driver List'!$D58), 1,"")</f>
        <v>1</v>
      </c>
    </row>
    <row r="59" spans="2:15" ht="15.75" customHeight="1" x14ac:dyDescent="0.2">
      <c r="B59" s="12">
        <f>IF($D59="","",SUM($H$4:H59))</f>
        <v>47</v>
      </c>
      <c r="C59" s="12" t="s">
        <v>577</v>
      </c>
      <c r="D59" s="12">
        <v>6459</v>
      </c>
      <c r="E59" s="12" t="s">
        <v>604</v>
      </c>
      <c r="F59" s="12">
        <v>3212877277</v>
      </c>
      <c r="G59" s="12" t="s">
        <v>575</v>
      </c>
      <c r="H59" s="12">
        <f>IF(ISNUMBER('Driver List'!$D59), 1,"")</f>
        <v>1</v>
      </c>
    </row>
    <row r="60" spans="2:15" ht="15.75" customHeight="1" x14ac:dyDescent="0.2">
      <c r="B60" s="12">
        <f>IF($D60="","",SUM($H$4:H60))</f>
        <v>48</v>
      </c>
      <c r="C60" s="12" t="s">
        <v>577</v>
      </c>
      <c r="D60" s="12">
        <v>6455</v>
      </c>
      <c r="E60" s="12" t="s">
        <v>605</v>
      </c>
      <c r="F60" s="12">
        <v>9788852964</v>
      </c>
      <c r="G60" s="12" t="s">
        <v>575</v>
      </c>
      <c r="H60" s="12">
        <f>IF(ISNUMBER('Driver List'!$D60), 1,"")</f>
        <v>1</v>
      </c>
    </row>
    <row r="61" spans="2:15" ht="15.75" customHeight="1" x14ac:dyDescent="0.2">
      <c r="B61" s="12">
        <f>IF($D61="","",SUM($H$4:H61))</f>
        <v>49</v>
      </c>
      <c r="C61" s="12" t="s">
        <v>606</v>
      </c>
      <c r="D61" s="12">
        <v>6290</v>
      </c>
      <c r="E61" s="12" t="s">
        <v>607</v>
      </c>
      <c r="F61" s="12">
        <v>3523489231</v>
      </c>
      <c r="G61" s="12" t="s">
        <v>575</v>
      </c>
      <c r="H61" s="12">
        <f>IF(ISNUMBER('Driver List'!$D61), 1,"")</f>
        <v>1</v>
      </c>
    </row>
    <row r="62" spans="2:15" ht="15.75" customHeight="1" x14ac:dyDescent="0.2">
      <c r="B62" s="12">
        <f>IF($D62="","",SUM($H$4:H62))</f>
        <v>50</v>
      </c>
      <c r="C62" s="12" t="s">
        <v>606</v>
      </c>
      <c r="D62" s="12">
        <v>6434</v>
      </c>
      <c r="E62" s="12" t="s">
        <v>608</v>
      </c>
      <c r="F62" s="12">
        <v>4078737145</v>
      </c>
      <c r="G62" s="12" t="s">
        <v>575</v>
      </c>
      <c r="H62" s="12">
        <f>IF(ISNUMBER('Driver List'!$D62), 1,"")</f>
        <v>1</v>
      </c>
    </row>
    <row r="63" spans="2:15" ht="15.75" customHeight="1" x14ac:dyDescent="0.2">
      <c r="B63" s="12">
        <f>IF($D63="","",SUM($H$4:H63))</f>
        <v>51</v>
      </c>
      <c r="C63" s="12" t="s">
        <v>606</v>
      </c>
      <c r="D63" s="12">
        <v>6425</v>
      </c>
      <c r="E63" s="12" t="s">
        <v>609</v>
      </c>
      <c r="F63" s="12">
        <v>7185082950</v>
      </c>
      <c r="G63" s="12" t="s">
        <v>575</v>
      </c>
      <c r="H63" s="12">
        <f>IF(ISNUMBER('Driver List'!$D63), 1,"")</f>
        <v>1</v>
      </c>
    </row>
    <row r="64" spans="2:15" ht="15.75" customHeight="1" x14ac:dyDescent="0.2">
      <c r="B64" s="12">
        <f>IF($D64="","",SUM($H$4:H64))</f>
        <v>52</v>
      </c>
      <c r="C64" s="12" t="s">
        <v>606</v>
      </c>
      <c r="D64" s="12">
        <v>6326</v>
      </c>
      <c r="E64" s="12" t="s">
        <v>610</v>
      </c>
      <c r="F64" s="12">
        <v>4074170575</v>
      </c>
      <c r="G64" s="12" t="s">
        <v>575</v>
      </c>
      <c r="H64" s="12">
        <f>IF(ISNUMBER('Driver List'!$D64), 1,"")</f>
        <v>1</v>
      </c>
    </row>
    <row r="65" spans="2:8" ht="15.75" customHeight="1" x14ac:dyDescent="0.2">
      <c r="B65" s="12">
        <f>IF($D65="","",SUM($H$4:H65))</f>
        <v>53</v>
      </c>
      <c r="C65" s="12" t="s">
        <v>118</v>
      </c>
      <c r="D65" s="12">
        <v>6300</v>
      </c>
      <c r="E65" s="12" t="s">
        <v>611</v>
      </c>
      <c r="F65" s="12">
        <v>4075019914</v>
      </c>
      <c r="G65" s="12" t="s">
        <v>575</v>
      </c>
      <c r="H65" s="12">
        <f>IF(ISNUMBER('Driver List'!$D65), 1,"")</f>
        <v>1</v>
      </c>
    </row>
    <row r="66" spans="2:8" ht="15.75" customHeight="1" x14ac:dyDescent="0.2">
      <c r="B66" s="12">
        <f>IF($D66="","",SUM($H$4:H66))</f>
        <v>54</v>
      </c>
      <c r="C66" s="12" t="s">
        <v>118</v>
      </c>
      <c r="D66" s="12">
        <v>6481</v>
      </c>
      <c r="E66" s="12" t="s">
        <v>612</v>
      </c>
      <c r="F66" s="12">
        <v>5088132855</v>
      </c>
      <c r="G66" s="12" t="s">
        <v>575</v>
      </c>
      <c r="H66" s="12">
        <f>IF(ISNUMBER('Driver List'!$D66), 1,"")</f>
        <v>1</v>
      </c>
    </row>
    <row r="67" spans="2:8" ht="15.75" customHeight="1" x14ac:dyDescent="0.2">
      <c r="B67" s="12">
        <f>IF($D67="","",SUM($H$4:H67))</f>
        <v>55</v>
      </c>
      <c r="C67" s="12" t="s">
        <v>118</v>
      </c>
      <c r="D67" s="12">
        <v>6477</v>
      </c>
      <c r="E67" s="12" t="s">
        <v>613</v>
      </c>
      <c r="F67" s="12">
        <v>7876475952</v>
      </c>
      <c r="G67" s="12" t="s">
        <v>575</v>
      </c>
      <c r="H67" s="12">
        <f>IF(ISNUMBER('Driver List'!$D67), 1,"")</f>
        <v>1</v>
      </c>
    </row>
    <row r="68" spans="2:8" ht="15.75" customHeight="1" x14ac:dyDescent="0.2">
      <c r="B68" s="12">
        <f>IF($D68="","",SUM($H$4:H68))</f>
        <v>56</v>
      </c>
      <c r="C68" s="12" t="s">
        <v>118</v>
      </c>
      <c r="D68" s="12">
        <v>6452</v>
      </c>
      <c r="E68" s="12" t="s">
        <v>614</v>
      </c>
      <c r="F68" s="12">
        <v>3522741880</v>
      </c>
      <c r="G68" s="12" t="s">
        <v>575</v>
      </c>
      <c r="H68" s="12">
        <f>IF(ISNUMBER('Driver List'!$D68), 1,"")</f>
        <v>1</v>
      </c>
    </row>
    <row r="69" spans="2:8" ht="15.75" customHeight="1" x14ac:dyDescent="0.2">
      <c r="B69" s="12">
        <f>IF($D69="","",SUM($H$4:H69))</f>
        <v>57</v>
      </c>
      <c r="C69" s="12" t="s">
        <v>118</v>
      </c>
      <c r="D69" s="12">
        <v>6454</v>
      </c>
      <c r="E69" s="12" t="s">
        <v>615</v>
      </c>
      <c r="F69" s="12">
        <v>4078079453</v>
      </c>
      <c r="G69" s="12" t="s">
        <v>575</v>
      </c>
      <c r="H69" s="12">
        <f>IF(ISNUMBER('Driver List'!$D69), 1,"")</f>
        <v>1</v>
      </c>
    </row>
    <row r="70" spans="2:8" ht="15.75" customHeight="1" x14ac:dyDescent="0.2">
      <c r="B70" s="12">
        <f>IF($D70="","",SUM($H$4:H70))</f>
        <v>58</v>
      </c>
      <c r="C70" s="12" t="s">
        <v>606</v>
      </c>
      <c r="D70" s="12">
        <v>6486</v>
      </c>
      <c r="E70" s="12" t="s">
        <v>616</v>
      </c>
      <c r="F70" s="12">
        <v>4077054960</v>
      </c>
      <c r="G70" s="12" t="s">
        <v>575</v>
      </c>
      <c r="H70" s="12">
        <f>IF(ISNUMBER('Driver List'!$D70), 1,"")</f>
        <v>1</v>
      </c>
    </row>
    <row r="71" spans="2:8" ht="15.75" customHeight="1" x14ac:dyDescent="0.2">
      <c r="B71" s="12" t="str">
        <f>IF($D71="","",SUM($H$4:H71))</f>
        <v/>
      </c>
      <c r="E71" s="12" t="s">
        <v>550</v>
      </c>
      <c r="F71" s="21"/>
    </row>
    <row r="72" spans="2:8" ht="15.75" customHeight="1" x14ac:dyDescent="0.2">
      <c r="B72" s="12" t="str">
        <f>IF($D72="","",SUM($H$4:H72))</f>
        <v/>
      </c>
      <c r="E72" s="12" t="s">
        <v>550</v>
      </c>
      <c r="F72" s="21"/>
      <c r="H72" s="12" t="str">
        <f>IF(ISNUMBER('Driver List'!$D72), 1,"")</f>
        <v/>
      </c>
    </row>
    <row r="73" spans="2:8" ht="15.75" customHeight="1" x14ac:dyDescent="0.2">
      <c r="B73" s="12" t="str">
        <f>IF($D73="","",SUM($H$4:H73))</f>
        <v/>
      </c>
      <c r="E73" s="12" t="s">
        <v>550</v>
      </c>
      <c r="H73" s="12" t="str">
        <f>IF(ISNUMBER('Driver List'!$D73), 1,"")</f>
        <v/>
      </c>
    </row>
    <row r="74" spans="2:8" ht="15.75" customHeight="1" x14ac:dyDescent="0.2">
      <c r="B74" s="12" t="str">
        <f>IF($D74="","",SUM($H$4:H74))</f>
        <v/>
      </c>
      <c r="E74" s="12" t="s">
        <v>550</v>
      </c>
      <c r="H74" s="12" t="str">
        <f>IF(ISNUMBER('Driver List'!$D74), 1,"")</f>
        <v/>
      </c>
    </row>
    <row r="75" spans="2:8" ht="15.75" customHeight="1" x14ac:dyDescent="0.2">
      <c r="B75" s="12" t="str">
        <f>IF($D75="","",SUM($H$4:H75))</f>
        <v/>
      </c>
      <c r="E75" s="12" t="s">
        <v>550</v>
      </c>
      <c r="H75" s="12" t="str">
        <f>IF(ISNUMBER('Driver List'!$D75), 1,"")</f>
        <v/>
      </c>
    </row>
    <row r="76" spans="2:8" ht="15.75" customHeight="1" x14ac:dyDescent="0.2">
      <c r="B76" s="12" t="str">
        <f>IF($D76="","",SUM($H$4:H76))</f>
        <v/>
      </c>
      <c r="H76" s="12" t="str">
        <f>IF(ISNUMBER('Driver List'!$D76), 1,"")</f>
        <v/>
      </c>
    </row>
    <row r="77" spans="2:8" ht="15.75" customHeight="1" x14ac:dyDescent="0.2">
      <c r="B77" s="12" t="str">
        <f>IF($D77="","",SUM($H$4:H77))</f>
        <v/>
      </c>
      <c r="C77" s="16"/>
      <c r="D77" s="16"/>
      <c r="E77" s="16" t="s">
        <v>617</v>
      </c>
      <c r="F77" s="16"/>
      <c r="G77" s="16"/>
      <c r="H77" s="12" t="str">
        <f>IF(ISNUMBER('Driver List'!$D77), 1,"")</f>
        <v/>
      </c>
    </row>
    <row r="78" spans="2:8" ht="15.75" customHeight="1" x14ac:dyDescent="0.2">
      <c r="B78" s="12">
        <f>IF($D78="","",SUM($H$4:H78))</f>
        <v>59</v>
      </c>
      <c r="C78" s="12" t="s">
        <v>618</v>
      </c>
      <c r="D78" s="12">
        <v>6253</v>
      </c>
      <c r="E78" s="12" t="s">
        <v>619</v>
      </c>
      <c r="F78" s="12">
        <v>4078796681</v>
      </c>
      <c r="G78" s="12" t="s">
        <v>620</v>
      </c>
      <c r="H78" s="12">
        <f>IF(ISNUMBER('Driver List'!$D78), 1,"")</f>
        <v>1</v>
      </c>
    </row>
    <row r="79" spans="2:8" ht="15.75" customHeight="1" x14ac:dyDescent="0.2">
      <c r="B79" s="12">
        <f>IF($D79="","",SUM($H$4:H79))</f>
        <v>60</v>
      </c>
      <c r="C79" s="12" t="s">
        <v>577</v>
      </c>
      <c r="D79" s="12">
        <v>6028</v>
      </c>
      <c r="E79" s="12" t="s">
        <v>621</v>
      </c>
      <c r="F79" s="12">
        <v>4072233614</v>
      </c>
      <c r="G79" s="12" t="s">
        <v>620</v>
      </c>
      <c r="H79" s="12">
        <f>IF(ISNUMBER('Driver List'!$D79), 1,"")</f>
        <v>1</v>
      </c>
    </row>
    <row r="80" spans="2:8" ht="15.75" customHeight="1" x14ac:dyDescent="0.2">
      <c r="B80" s="12">
        <f>IF($D80="","",SUM($H$4:H80))</f>
        <v>61</v>
      </c>
      <c r="C80" s="12" t="s">
        <v>577</v>
      </c>
      <c r="D80" s="12">
        <v>6177</v>
      </c>
      <c r="E80" s="12" t="s">
        <v>622</v>
      </c>
      <c r="F80" s="12">
        <v>4077584284</v>
      </c>
      <c r="G80" s="12" t="s">
        <v>620</v>
      </c>
      <c r="H80" s="12">
        <f>IF(ISNUMBER('Driver List'!$D80), 1,"")</f>
        <v>1</v>
      </c>
    </row>
    <row r="81" spans="2:8" ht="15.75" customHeight="1" x14ac:dyDescent="0.2">
      <c r="B81" s="12" t="str">
        <f>IF($D81="","",SUM($H$4:H81))</f>
        <v/>
      </c>
      <c r="E81" s="12" t="s">
        <v>550</v>
      </c>
      <c r="H81" s="12" t="str">
        <f>IF(ISNUMBER('Driver List'!$D81), 1,"")</f>
        <v/>
      </c>
    </row>
    <row r="82" spans="2:8" ht="15.75" customHeight="1" x14ac:dyDescent="0.2">
      <c r="B82" s="12" t="str">
        <f>IF($D82="","",SUM($H$4:H82))</f>
        <v/>
      </c>
      <c r="H82" s="12" t="str">
        <f>IF(ISNUMBER('Driver List'!$D82), 1,"")</f>
        <v/>
      </c>
    </row>
    <row r="83" spans="2:8" ht="15.75" customHeight="1" x14ac:dyDescent="0.2">
      <c r="B83" s="12" t="str">
        <f>IF($D83="","",SUM($H$4:H83))</f>
        <v/>
      </c>
      <c r="C83" s="16"/>
      <c r="D83" s="16"/>
      <c r="E83" s="16" t="s">
        <v>623</v>
      </c>
      <c r="F83" s="16"/>
      <c r="G83" s="16"/>
      <c r="H83" s="12" t="str">
        <f>IF(ISNUMBER('Driver List'!$D83), 1,"")</f>
        <v/>
      </c>
    </row>
    <row r="84" spans="2:8" ht="15.75" customHeight="1" x14ac:dyDescent="0.2">
      <c r="B84" s="12">
        <f>IF($D84="","",SUM($H$4:H84))</f>
        <v>62</v>
      </c>
      <c r="C84" s="12" t="s">
        <v>624</v>
      </c>
      <c r="D84" s="12">
        <v>6350</v>
      </c>
      <c r="E84" s="12" t="s">
        <v>625</v>
      </c>
      <c r="F84" s="12">
        <v>3862160292</v>
      </c>
      <c r="G84" s="12" t="s">
        <v>626</v>
      </c>
      <c r="H84" s="12">
        <f>IF(ISNUMBER('Driver List'!$D84), 1,"")</f>
        <v>1</v>
      </c>
    </row>
    <row r="85" spans="2:8" ht="15.75" customHeight="1" x14ac:dyDescent="0.2">
      <c r="B85" s="12">
        <f>IF($D85="","",SUM($H$4:H85))</f>
        <v>63</v>
      </c>
      <c r="C85" s="12" t="s">
        <v>624</v>
      </c>
      <c r="D85" s="12">
        <v>6442</v>
      </c>
      <c r="E85" s="12" t="s">
        <v>627</v>
      </c>
      <c r="F85" s="12">
        <v>3867476492</v>
      </c>
      <c r="G85" s="12" t="s">
        <v>626</v>
      </c>
      <c r="H85" s="12">
        <f>IF(ISNUMBER('Driver List'!$D85), 1,"")</f>
        <v>1</v>
      </c>
    </row>
    <row r="86" spans="2:8" ht="15.75" customHeight="1" x14ac:dyDescent="0.2">
      <c r="B86" s="12" t="str">
        <f>IF($D86="","",SUM($H$4:H86))</f>
        <v/>
      </c>
      <c r="E86" s="12" t="s">
        <v>550</v>
      </c>
      <c r="H86" s="12" t="str">
        <f>IF(ISNUMBER('Driver List'!$D86), 1,"")</f>
        <v/>
      </c>
    </row>
    <row r="87" spans="2:8" ht="15.75" customHeight="1" x14ac:dyDescent="0.2">
      <c r="B87" s="12" t="str">
        <f>IF($D87="","",SUM($H$4:H87))</f>
        <v/>
      </c>
      <c r="E87" s="12" t="s">
        <v>550</v>
      </c>
      <c r="H87" s="12" t="str">
        <f>IF(ISNUMBER('Driver List'!$D87), 1,"")</f>
        <v/>
      </c>
    </row>
    <row r="88" spans="2:8" ht="15.75" customHeight="1" x14ac:dyDescent="0.2">
      <c r="B88" s="12" t="str">
        <f>IF($D88="","",SUM($H$4:H88))</f>
        <v/>
      </c>
      <c r="E88" s="12" t="s">
        <v>550</v>
      </c>
      <c r="H88" s="12" t="str">
        <f>IF(ISNUMBER('Driver List'!$D88), 1,"")</f>
        <v/>
      </c>
    </row>
    <row r="89" spans="2:8" ht="15.75" customHeight="1" x14ac:dyDescent="0.2">
      <c r="B89" s="12" t="str">
        <f>IF($D89="","",SUM($H$4:H89))</f>
        <v/>
      </c>
      <c r="E89" s="12" t="s">
        <v>550</v>
      </c>
      <c r="H89" s="12" t="str">
        <f>IF(ISNUMBER('Driver List'!$D89), 1,"")</f>
        <v/>
      </c>
    </row>
    <row r="90" spans="2:8" ht="15.75" customHeight="1" x14ac:dyDescent="0.2">
      <c r="B90" s="12" t="str">
        <f>IF($D90="","",SUM($H$4:H90))</f>
        <v/>
      </c>
      <c r="H90" s="12" t="str">
        <f>IF(ISNUMBER('Driver List'!$D90), 1,"")</f>
        <v/>
      </c>
    </row>
    <row r="91" spans="2:8" ht="15.75" customHeight="1" x14ac:dyDescent="0.2">
      <c r="B91" s="12" t="str">
        <f>IF($D91="","",SUM($H$4:H91))</f>
        <v/>
      </c>
      <c r="C91" s="16"/>
      <c r="D91" s="16"/>
      <c r="E91" s="16" t="s">
        <v>628</v>
      </c>
      <c r="F91" s="16"/>
      <c r="G91" s="16"/>
      <c r="H91" s="12" t="str">
        <f>IF(ISNUMBER('Driver List'!$D91), 1,"")</f>
        <v/>
      </c>
    </row>
    <row r="92" spans="2:8" ht="15.75" customHeight="1" x14ac:dyDescent="0.2">
      <c r="B92" s="12">
        <f>IF($D92="","",SUM($H$4:H92))</f>
        <v>64</v>
      </c>
      <c r="C92" s="12" t="s">
        <v>360</v>
      </c>
      <c r="D92" s="12">
        <v>7116</v>
      </c>
      <c r="E92" s="12" t="s">
        <v>629</v>
      </c>
      <c r="F92" s="12">
        <v>3865381856</v>
      </c>
      <c r="G92" s="12" t="s">
        <v>630</v>
      </c>
      <c r="H92" s="12">
        <f>IF(ISNUMBER('Driver List'!$D92), 1,"")</f>
        <v>1</v>
      </c>
    </row>
    <row r="93" spans="2:8" ht="15.75" customHeight="1" x14ac:dyDescent="0.2">
      <c r="B93" s="12">
        <f>IF($D93="","",SUM($H$4:H93))</f>
        <v>65</v>
      </c>
      <c r="C93" s="12" t="s">
        <v>360</v>
      </c>
      <c r="D93" s="12">
        <v>7291</v>
      </c>
      <c r="E93" s="12" t="s">
        <v>631</v>
      </c>
      <c r="F93" s="12">
        <v>3865468799</v>
      </c>
      <c r="G93" s="12" t="s">
        <v>630</v>
      </c>
      <c r="H93" s="12">
        <f>IF(ISNUMBER('Driver List'!$D93), 1,"")</f>
        <v>1</v>
      </c>
    </row>
    <row r="94" spans="2:8" ht="15.75" customHeight="1" x14ac:dyDescent="0.2">
      <c r="B94" s="12">
        <f>IF($D94="","",SUM($H$4:H94))</f>
        <v>66</v>
      </c>
      <c r="C94" s="12" t="s">
        <v>360</v>
      </c>
      <c r="D94" s="12">
        <v>7087</v>
      </c>
      <c r="E94" s="12" t="s">
        <v>632</v>
      </c>
      <c r="F94" s="12">
        <v>3869722940</v>
      </c>
      <c r="G94" s="12" t="s">
        <v>630</v>
      </c>
      <c r="H94" s="12">
        <f>IF(ISNUMBER('Driver List'!$D94), 1,"")</f>
        <v>1</v>
      </c>
    </row>
    <row r="95" spans="2:8" ht="15.75" customHeight="1" x14ac:dyDescent="0.2">
      <c r="B95" s="12">
        <f>IF($D95="","",SUM($H$4:H95))</f>
        <v>67</v>
      </c>
      <c r="C95" s="12" t="s">
        <v>633</v>
      </c>
      <c r="D95" s="12">
        <v>7105</v>
      </c>
      <c r="E95" s="12" t="s">
        <v>634</v>
      </c>
      <c r="F95" s="12">
        <v>7176598445</v>
      </c>
      <c r="G95" s="12" t="s">
        <v>635</v>
      </c>
      <c r="H95" s="12">
        <f>IF(ISNUMBER('Driver List'!$D95), 1,"")</f>
        <v>1</v>
      </c>
    </row>
    <row r="96" spans="2:8" ht="15.75" customHeight="1" x14ac:dyDescent="0.2">
      <c r="B96" s="12">
        <f>IF($D96="","",SUM($H$4:H96))</f>
        <v>68</v>
      </c>
      <c r="C96" s="12" t="s">
        <v>633</v>
      </c>
      <c r="D96" s="12">
        <v>7109</v>
      </c>
      <c r="E96" s="12" t="s">
        <v>636</v>
      </c>
      <c r="F96" s="12">
        <v>9043341875</v>
      </c>
      <c r="G96" s="12" t="s">
        <v>635</v>
      </c>
      <c r="H96" s="12">
        <f>IF(ISNUMBER('Driver List'!$D96), 1,"")</f>
        <v>1</v>
      </c>
    </row>
    <row r="97" spans="2:8" ht="15.75" customHeight="1" x14ac:dyDescent="0.2">
      <c r="B97" s="12" t="str">
        <f>IF($D97="","",SUM($H$4:H97))</f>
        <v/>
      </c>
      <c r="E97" s="12" t="s">
        <v>550</v>
      </c>
      <c r="H97" s="12" t="str">
        <f>IF(ISNUMBER('Driver List'!$D97), 1,"")</f>
        <v/>
      </c>
    </row>
    <row r="98" spans="2:8" ht="15.75" customHeight="1" x14ac:dyDescent="0.2">
      <c r="B98" s="12" t="str">
        <f>IF($D98="","",SUM($H$4:H98))</f>
        <v/>
      </c>
      <c r="E98" s="12" t="s">
        <v>550</v>
      </c>
      <c r="H98" s="12" t="str">
        <f>IF(ISNUMBER('Driver List'!$D98), 1,"")</f>
        <v/>
      </c>
    </row>
    <row r="99" spans="2:8" ht="15.75" customHeight="1" x14ac:dyDescent="0.2">
      <c r="B99" s="12" t="str">
        <f>IF($D99="","",SUM($H$4:H99))</f>
        <v/>
      </c>
      <c r="E99" s="12" t="s">
        <v>550</v>
      </c>
      <c r="H99" s="12" t="str">
        <f>IF(ISNUMBER('Driver List'!$D99), 1,"")</f>
        <v/>
      </c>
    </row>
    <row r="100" spans="2:8" ht="15.75" customHeight="1" x14ac:dyDescent="0.2">
      <c r="B100" s="12" t="str">
        <f>IF($D100="","",SUM($H$4:H100))</f>
        <v/>
      </c>
      <c r="E100" s="12" t="s">
        <v>550</v>
      </c>
      <c r="H100" s="12" t="str">
        <f>IF(ISNUMBER('Driver List'!$D100), 1,"")</f>
        <v/>
      </c>
    </row>
    <row r="101" spans="2:8" ht="15.75" customHeight="1" x14ac:dyDescent="0.2">
      <c r="B101" s="12" t="str">
        <f>IF($D101="","",SUM($H$4:H101))</f>
        <v/>
      </c>
      <c r="H101" s="12" t="str">
        <f>IF(ISNUMBER('Driver List'!$D101), 1,"")</f>
        <v/>
      </c>
    </row>
    <row r="102" spans="2:8" ht="15.75" customHeight="1" x14ac:dyDescent="0.2">
      <c r="B102" s="12" t="str">
        <f>IF($D102="","",SUM($H$4:H102))</f>
        <v/>
      </c>
      <c r="D102" s="16"/>
      <c r="E102" s="16" t="s">
        <v>637</v>
      </c>
      <c r="F102" s="16"/>
      <c r="H102" s="12" t="str">
        <f>IF(ISNUMBER('Driver List'!$D102), 1,"")</f>
        <v/>
      </c>
    </row>
    <row r="103" spans="2:8" ht="15.75" customHeight="1" x14ac:dyDescent="0.2">
      <c r="B103" s="12">
        <f>IF($D103="","",SUM($H$4:H103))</f>
        <v>69</v>
      </c>
      <c r="C103" s="12" t="s">
        <v>118</v>
      </c>
      <c r="D103" s="12">
        <v>6147</v>
      </c>
      <c r="E103" s="12" t="s">
        <v>638</v>
      </c>
      <c r="F103" s="12">
        <v>8133338614</v>
      </c>
      <c r="G103" s="12" t="s">
        <v>639</v>
      </c>
      <c r="H103" s="12">
        <f>IF(ISNUMBER('Driver List'!$D103), 1,"")</f>
        <v>1</v>
      </c>
    </row>
    <row r="104" spans="2:8" ht="15.75" customHeight="1" x14ac:dyDescent="0.2">
      <c r="B104" s="12">
        <f>IF($D104="","",SUM($H$4:H104))</f>
        <v>70</v>
      </c>
      <c r="C104" s="12" t="s">
        <v>118</v>
      </c>
      <c r="D104" s="12">
        <v>6287</v>
      </c>
      <c r="E104" s="21" t="s">
        <v>640</v>
      </c>
      <c r="F104" s="21">
        <v>4074935576</v>
      </c>
      <c r="G104" s="12" t="s">
        <v>639</v>
      </c>
      <c r="H104" s="12">
        <f>IF(ISNUMBER('Driver List'!$D104), 1,"")</f>
        <v>1</v>
      </c>
    </row>
    <row r="105" spans="2:8" ht="15.75" customHeight="1" x14ac:dyDescent="0.2">
      <c r="B105" s="12">
        <f>IF($D105="","",SUM($H$4:H105))</f>
        <v>71</v>
      </c>
      <c r="C105" s="12" t="s">
        <v>118</v>
      </c>
      <c r="D105" s="12">
        <v>6301</v>
      </c>
      <c r="E105" s="21" t="s">
        <v>641</v>
      </c>
      <c r="F105" s="21">
        <v>7875183476</v>
      </c>
      <c r="G105" s="12" t="s">
        <v>639</v>
      </c>
      <c r="H105" s="12">
        <f>IF(ISNUMBER('Driver List'!$D105), 1,"")</f>
        <v>1</v>
      </c>
    </row>
    <row r="106" spans="2:8" ht="15.75" customHeight="1" x14ac:dyDescent="0.2">
      <c r="B106" s="12">
        <f>IF($D106="","",SUM($H$4:H106))</f>
        <v>72</v>
      </c>
      <c r="C106" s="12" t="s">
        <v>118</v>
      </c>
      <c r="D106" s="12">
        <v>6444</v>
      </c>
      <c r="E106" s="12" t="s">
        <v>642</v>
      </c>
      <c r="F106" s="12">
        <v>8134600253</v>
      </c>
      <c r="G106" s="12" t="s">
        <v>639</v>
      </c>
      <c r="H106" s="12">
        <f>IF(ISNUMBER('Driver List'!$D106), 1,"")</f>
        <v>1</v>
      </c>
    </row>
    <row r="107" spans="2:8" ht="15.75" customHeight="1" x14ac:dyDescent="0.2">
      <c r="B107" s="12">
        <f>IF($D107="","",SUM($H$4:H107))</f>
        <v>73</v>
      </c>
      <c r="C107" s="12" t="s">
        <v>118</v>
      </c>
      <c r="D107" s="12">
        <v>6349</v>
      </c>
      <c r="E107" s="12" t="s">
        <v>643</v>
      </c>
      <c r="F107" s="12">
        <v>8138337425</v>
      </c>
      <c r="G107" s="12" t="s">
        <v>639</v>
      </c>
      <c r="H107" s="12">
        <f>IF(ISNUMBER('Driver List'!$D107), 1,"")</f>
        <v>1</v>
      </c>
    </row>
    <row r="108" spans="2:8" ht="15.75" customHeight="1" x14ac:dyDescent="0.2">
      <c r="B108" s="12">
        <f>IF($D108="","",SUM($H$4:H108))</f>
        <v>74</v>
      </c>
      <c r="C108" s="12" t="s">
        <v>118</v>
      </c>
      <c r="D108" s="12">
        <v>6419</v>
      </c>
      <c r="E108" s="12" t="s">
        <v>644</v>
      </c>
      <c r="F108" s="12">
        <v>8134476094</v>
      </c>
      <c r="G108" s="12" t="s">
        <v>639</v>
      </c>
      <c r="H108" s="12">
        <f>IF(ISNUMBER('Driver List'!$D108), 1,"")</f>
        <v>1</v>
      </c>
    </row>
    <row r="109" spans="2:8" ht="15.75" customHeight="1" x14ac:dyDescent="0.2">
      <c r="B109" s="12">
        <f>IF($D109="","",SUM($H$4:H109))</f>
        <v>75</v>
      </c>
      <c r="C109" s="12" t="s">
        <v>118</v>
      </c>
      <c r="D109" s="12">
        <v>6430</v>
      </c>
      <c r="E109" s="12" t="s">
        <v>646</v>
      </c>
      <c r="F109" s="12">
        <v>8638127228</v>
      </c>
      <c r="G109" s="12" t="s">
        <v>639</v>
      </c>
      <c r="H109" s="12">
        <f>IF(ISNUMBER('Driver List'!$D109), 1,"")</f>
        <v>1</v>
      </c>
    </row>
    <row r="110" spans="2:8" ht="15.75" customHeight="1" x14ac:dyDescent="0.2">
      <c r="B110" s="12">
        <f>IF($D110="","",SUM($H$4:H110))</f>
        <v>76</v>
      </c>
      <c r="C110" s="12" t="s">
        <v>118</v>
      </c>
      <c r="D110" s="12">
        <v>6394</v>
      </c>
      <c r="E110" s="12" t="s">
        <v>647</v>
      </c>
      <c r="F110" s="12">
        <v>7874208596</v>
      </c>
      <c r="G110" s="12" t="s">
        <v>639</v>
      </c>
      <c r="H110" s="12">
        <f>IF(ISNUMBER('Driver List'!$D110), 1,"")</f>
        <v>1</v>
      </c>
    </row>
    <row r="111" spans="2:8" ht="15.75" customHeight="1" x14ac:dyDescent="0.2">
      <c r="B111" s="12">
        <f>IF($D111="","",SUM($H$4:H111))</f>
        <v>77</v>
      </c>
      <c r="C111" s="12" t="s">
        <v>118</v>
      </c>
      <c r="D111" s="12">
        <v>6340</v>
      </c>
      <c r="E111" s="12" t="s">
        <v>645</v>
      </c>
      <c r="F111" s="12">
        <v>3213105643</v>
      </c>
      <c r="G111" s="12" t="s">
        <v>639</v>
      </c>
      <c r="H111" s="12">
        <f>IF(ISNUMBER('Driver List'!$D111), 1,"")</f>
        <v>1</v>
      </c>
    </row>
    <row r="112" spans="2:8" ht="15.75" customHeight="1" x14ac:dyDescent="0.2">
      <c r="B112" s="12" t="str">
        <f>IF($D112="","",SUM($H$4:H112))</f>
        <v/>
      </c>
      <c r="E112" s="12" t="s">
        <v>550</v>
      </c>
      <c r="H112" s="12" t="str">
        <f>IF(ISNUMBER('Driver List'!$D112), 1,"")</f>
        <v/>
      </c>
    </row>
    <row r="113" spans="2:8" ht="15.75" customHeight="1" x14ac:dyDescent="0.2">
      <c r="B113" s="12" t="str">
        <f>IF($D113="","",SUM($H$4:H113))</f>
        <v/>
      </c>
      <c r="E113" s="12" t="s">
        <v>550</v>
      </c>
      <c r="H113" s="12" t="str">
        <f>IF(ISNUMBER('Driver List'!$D113), 1,"")</f>
        <v/>
      </c>
    </row>
    <row r="114" spans="2:8" ht="15.75" customHeight="1" x14ac:dyDescent="0.2">
      <c r="B114" s="12" t="str">
        <f>IF($D114="","",SUM($H$4:H114))</f>
        <v/>
      </c>
      <c r="E114" s="12" t="s">
        <v>550</v>
      </c>
      <c r="H114" s="12" t="str">
        <f>IF(ISNUMBER('Driver List'!$D114), 1,"")</f>
        <v/>
      </c>
    </row>
    <row r="115" spans="2:8" ht="15.75" customHeight="1" x14ac:dyDescent="0.2">
      <c r="B115" s="12" t="str">
        <f>IF($D115="","",SUM($H$4:H115))</f>
        <v/>
      </c>
      <c r="H115" s="12" t="str">
        <f>IF(ISNUMBER('Driver List'!$D115), 1,"")</f>
        <v/>
      </c>
    </row>
    <row r="116" spans="2:8" ht="15.75" customHeight="1" x14ac:dyDescent="0.2">
      <c r="B116" s="12" t="str">
        <f>IF($D116="","",SUM($H$4:H116))</f>
        <v/>
      </c>
      <c r="C116" s="16"/>
      <c r="D116" s="16"/>
      <c r="E116" s="16" t="s">
        <v>648</v>
      </c>
      <c r="F116" s="16"/>
      <c r="G116" s="16"/>
      <c r="H116" s="12" t="str">
        <f>IF(ISNUMBER('Driver List'!$D116), 1,"")</f>
        <v/>
      </c>
    </row>
    <row r="117" spans="2:8" ht="15.75" customHeight="1" x14ac:dyDescent="0.2">
      <c r="B117" s="12">
        <f>IF($D117="","",SUM($H$4:H117))</f>
        <v>78</v>
      </c>
      <c r="C117" s="12" t="s">
        <v>318</v>
      </c>
      <c r="D117" s="12">
        <v>6317</v>
      </c>
      <c r="E117" s="12" t="s">
        <v>649</v>
      </c>
      <c r="F117" s="12">
        <v>2393148747</v>
      </c>
      <c r="G117" s="12" t="s">
        <v>650</v>
      </c>
      <c r="H117" s="12">
        <f>IF(ISNUMBER('Driver List'!$D117), 1,"")</f>
        <v>1</v>
      </c>
    </row>
    <row r="118" spans="2:8" ht="15.75" customHeight="1" x14ac:dyDescent="0.2">
      <c r="B118" s="12">
        <f>IF($D118="","",SUM($H$4:H118))</f>
        <v>79</v>
      </c>
      <c r="C118" s="12" t="s">
        <v>318</v>
      </c>
      <c r="D118" s="12">
        <v>6498</v>
      </c>
      <c r="E118" s="12" t="s">
        <v>651</v>
      </c>
      <c r="F118" s="12">
        <v>2396777040</v>
      </c>
      <c r="G118" s="12" t="s">
        <v>650</v>
      </c>
      <c r="H118" s="12">
        <f>IF(ISNUMBER('Driver List'!$D118), 1,"")</f>
        <v>1</v>
      </c>
    </row>
    <row r="119" spans="2:8" ht="15.75" customHeight="1" x14ac:dyDescent="0.2">
      <c r="B119" s="12">
        <f>IF($D119="","",SUM($H$4:H119))</f>
        <v>80</v>
      </c>
      <c r="C119" s="12" t="s">
        <v>318</v>
      </c>
      <c r="D119" s="12">
        <v>6497</v>
      </c>
      <c r="E119" s="12" t="s">
        <v>652</v>
      </c>
      <c r="F119" s="12">
        <v>2394438872</v>
      </c>
      <c r="G119" s="12" t="s">
        <v>650</v>
      </c>
      <c r="H119" s="12">
        <f>IF(ISNUMBER('Driver List'!$D119), 1,"")</f>
        <v>1</v>
      </c>
    </row>
    <row r="120" spans="2:8" ht="15.75" customHeight="1" x14ac:dyDescent="0.2">
      <c r="B120" s="12">
        <f>IF($D120="","",SUM($H$4:H120))</f>
        <v>81</v>
      </c>
      <c r="C120" s="12" t="s">
        <v>318</v>
      </c>
      <c r="D120" s="12">
        <v>6366</v>
      </c>
      <c r="E120" s="21" t="s">
        <v>653</v>
      </c>
      <c r="F120" s="21">
        <v>2392035451</v>
      </c>
      <c r="G120" s="12" t="s">
        <v>650</v>
      </c>
      <c r="H120" s="12">
        <f>IF(ISNUMBER('Driver List'!$D120), 1,"")</f>
        <v>1</v>
      </c>
    </row>
    <row r="121" spans="2:8" ht="15.75" customHeight="1" x14ac:dyDescent="0.2">
      <c r="B121" s="12">
        <f>IF($D121="","",SUM($H$4:H121))</f>
        <v>82</v>
      </c>
      <c r="C121" s="12" t="s">
        <v>318</v>
      </c>
      <c r="D121" s="12">
        <v>6370</v>
      </c>
      <c r="E121" s="12" t="s">
        <v>654</v>
      </c>
      <c r="F121" s="12">
        <v>2393406211</v>
      </c>
      <c r="G121" s="12" t="s">
        <v>650</v>
      </c>
      <c r="H121" s="12">
        <f>IF(ISNUMBER('Driver List'!$D121), 1,"")</f>
        <v>1</v>
      </c>
    </row>
    <row r="122" spans="2:8" ht="15.75" customHeight="1" x14ac:dyDescent="0.2">
      <c r="B122" s="12">
        <f>IF($D122="","",SUM($H$4:H122))</f>
        <v>83</v>
      </c>
      <c r="C122" s="12" t="s">
        <v>318</v>
      </c>
      <c r="D122" s="12">
        <v>6374</v>
      </c>
      <c r="E122" s="12" t="s">
        <v>655</v>
      </c>
      <c r="F122" s="12">
        <v>2398495588</v>
      </c>
      <c r="G122" s="12" t="s">
        <v>650</v>
      </c>
      <c r="H122" s="12">
        <f>IF(ISNUMBER('Driver List'!$D122), 1,"")</f>
        <v>1</v>
      </c>
    </row>
    <row r="123" spans="2:8" ht="15.75" customHeight="1" x14ac:dyDescent="0.2">
      <c r="B123" s="12">
        <f>IF($D123="","",SUM($H$4:H123))</f>
        <v>84</v>
      </c>
      <c r="C123" s="12" t="s">
        <v>318</v>
      </c>
      <c r="D123" s="12">
        <v>6491</v>
      </c>
      <c r="E123" s="12" t="s">
        <v>656</v>
      </c>
      <c r="F123" s="12">
        <v>2397456883</v>
      </c>
      <c r="G123" s="12" t="s">
        <v>650</v>
      </c>
      <c r="H123" s="12">
        <f>IF(ISNUMBER('Driver List'!$D123), 1,"")</f>
        <v>1</v>
      </c>
    </row>
    <row r="124" spans="2:8" ht="15.75" customHeight="1" x14ac:dyDescent="0.2">
      <c r="B124" s="12">
        <f>IF($D124="","",SUM($H$4:H124))</f>
        <v>85</v>
      </c>
      <c r="C124" s="12" t="s">
        <v>318</v>
      </c>
      <c r="D124" s="12">
        <v>6387</v>
      </c>
      <c r="E124" s="12" t="s">
        <v>657</v>
      </c>
      <c r="F124" s="12">
        <v>2392435556</v>
      </c>
      <c r="G124" s="12" t="s">
        <v>650</v>
      </c>
      <c r="H124" s="12">
        <f>IF(ISNUMBER('Driver List'!$D124), 1,"")</f>
        <v>1</v>
      </c>
    </row>
    <row r="125" spans="2:8" ht="15.75" customHeight="1" x14ac:dyDescent="0.2">
      <c r="B125" s="12">
        <f>IF($D125="","",SUM($H$4:H125))</f>
        <v>86</v>
      </c>
      <c r="C125" s="12" t="s">
        <v>318</v>
      </c>
      <c r="D125" s="12">
        <v>6397</v>
      </c>
      <c r="E125" s="12" t="s">
        <v>658</v>
      </c>
      <c r="F125" s="12">
        <v>7862322974</v>
      </c>
      <c r="G125" s="12" t="s">
        <v>650</v>
      </c>
      <c r="H125" s="12">
        <f>IF(ISNUMBER('Driver List'!$D125), 1,"")</f>
        <v>1</v>
      </c>
    </row>
    <row r="126" spans="2:8" ht="15.75" customHeight="1" x14ac:dyDescent="0.2">
      <c r="B126" s="12">
        <f>IF($D126="","",SUM($H$4:H126))</f>
        <v>87</v>
      </c>
      <c r="C126" s="12" t="s">
        <v>318</v>
      </c>
      <c r="D126" s="12">
        <v>6400</v>
      </c>
      <c r="E126" s="12" t="s">
        <v>659</v>
      </c>
      <c r="F126" s="12">
        <v>2392658844</v>
      </c>
      <c r="G126" s="12" t="s">
        <v>650</v>
      </c>
      <c r="H126" s="12">
        <f>IF(ISNUMBER('Driver List'!$D126), 1,"")</f>
        <v>1</v>
      </c>
    </row>
    <row r="127" spans="2:8" ht="15.75" customHeight="1" x14ac:dyDescent="0.2">
      <c r="B127" s="12">
        <f>IF($D127="","",SUM($H$4:H127))</f>
        <v>88</v>
      </c>
      <c r="C127" s="12" t="s">
        <v>318</v>
      </c>
      <c r="D127" s="12">
        <v>6403</v>
      </c>
      <c r="E127" s="12" t="s">
        <v>660</v>
      </c>
      <c r="F127" s="12">
        <v>2012485421</v>
      </c>
      <c r="G127" s="12" t="s">
        <v>650</v>
      </c>
      <c r="H127" s="12">
        <f>IF(ISNUMBER('Driver List'!$D127), 1,"")</f>
        <v>1</v>
      </c>
    </row>
    <row r="128" spans="2:8" ht="15.75" customHeight="1" x14ac:dyDescent="0.2">
      <c r="B128" s="12">
        <f>IF($D128="","",SUM($H$4:H128))</f>
        <v>89</v>
      </c>
      <c r="C128" s="12" t="s">
        <v>318</v>
      </c>
      <c r="D128" s="12">
        <v>6404</v>
      </c>
      <c r="E128" s="12" t="s">
        <v>661</v>
      </c>
      <c r="F128" s="12">
        <v>7863934326</v>
      </c>
      <c r="G128" s="12" t="s">
        <v>650</v>
      </c>
      <c r="H128" s="12">
        <f>IF(ISNUMBER('Driver List'!$D128), 1,"")</f>
        <v>1</v>
      </c>
    </row>
    <row r="129" spans="2:8" ht="15.75" customHeight="1" x14ac:dyDescent="0.2">
      <c r="B129" s="12">
        <f>IF($D129="","",SUM($H$4:H129))</f>
        <v>90</v>
      </c>
      <c r="C129" s="12" t="s">
        <v>318</v>
      </c>
      <c r="D129" s="12">
        <v>6414</v>
      </c>
      <c r="E129" s="12" t="s">
        <v>662</v>
      </c>
      <c r="F129" s="12">
        <v>2393319917</v>
      </c>
      <c r="G129" s="12" t="s">
        <v>650</v>
      </c>
      <c r="H129" s="12">
        <f>IF(ISNUMBER('Driver List'!$D129), 1,"")</f>
        <v>1</v>
      </c>
    </row>
    <row r="130" spans="2:8" ht="15.75" customHeight="1" x14ac:dyDescent="0.2">
      <c r="B130" s="12">
        <f>IF($D130="","",SUM($H$4:H130))</f>
        <v>91</v>
      </c>
      <c r="C130" s="12" t="s">
        <v>318</v>
      </c>
      <c r="D130" s="12">
        <v>6413</v>
      </c>
      <c r="E130" s="12" t="s">
        <v>663</v>
      </c>
      <c r="F130" s="12">
        <v>2392034375</v>
      </c>
      <c r="G130" s="12" t="s">
        <v>650</v>
      </c>
      <c r="H130" s="12">
        <f>IF(ISNUMBER('Driver List'!$D130), 1,"")</f>
        <v>1</v>
      </c>
    </row>
    <row r="131" spans="2:8" ht="15.75" customHeight="1" x14ac:dyDescent="0.2">
      <c r="B131" s="12">
        <f>IF($D131="","",SUM($H$4:H131))</f>
        <v>92</v>
      </c>
      <c r="C131" s="12" t="s">
        <v>318</v>
      </c>
      <c r="D131" s="12">
        <v>6471</v>
      </c>
      <c r="E131" s="21" t="s">
        <v>664</v>
      </c>
      <c r="F131" s="12">
        <v>7863662975</v>
      </c>
      <c r="G131" s="12" t="s">
        <v>650</v>
      </c>
      <c r="H131" s="12">
        <f>IF(ISNUMBER('Driver List'!$D131), 1,"")</f>
        <v>1</v>
      </c>
    </row>
    <row r="132" spans="2:8" ht="15.75" customHeight="1" x14ac:dyDescent="0.2">
      <c r="B132" s="12" t="str">
        <f>IF($D132="","",SUM($H$4:H132))</f>
        <v/>
      </c>
      <c r="E132" s="12" t="s">
        <v>550</v>
      </c>
      <c r="H132" s="12" t="str">
        <f>IF(ISNUMBER('Driver List'!$D132), 1,"")</f>
        <v/>
      </c>
    </row>
    <row r="133" spans="2:8" ht="15.75" customHeight="1" x14ac:dyDescent="0.2">
      <c r="B133" s="12" t="str">
        <f>IF($D133="","",SUM($H$4:H133))</f>
        <v/>
      </c>
      <c r="E133" s="12" t="s">
        <v>550</v>
      </c>
      <c r="H133" s="12" t="str">
        <f>IF(ISNUMBER('Driver List'!$D133), 1,"")</f>
        <v/>
      </c>
    </row>
    <row r="134" spans="2:8" ht="15.75" customHeight="1" x14ac:dyDescent="0.2">
      <c r="B134" s="12" t="str">
        <f>IF($D134="","",SUM($H$4:H134))</f>
        <v/>
      </c>
    </row>
    <row r="138" spans="2:8" ht="15.75" customHeight="1" x14ac:dyDescent="0.2">
      <c r="C138" s="16"/>
    </row>
    <row r="139" spans="2:8" ht="15.75" customHeight="1" x14ac:dyDescent="0.2">
      <c r="C139" s="16"/>
    </row>
    <row r="140" spans="2:8" ht="15.75" customHeight="1" x14ac:dyDescent="0.2">
      <c r="C140" s="16"/>
    </row>
    <row r="141" spans="2:8" ht="15.75" customHeight="1" x14ac:dyDescent="0.2">
      <c r="C141" s="16"/>
    </row>
    <row r="142" spans="2:8" ht="15.75" customHeight="1" x14ac:dyDescent="0.2">
      <c r="C142" s="16"/>
    </row>
    <row r="143" spans="2:8" ht="15.75" customHeight="1" x14ac:dyDescent="0.2">
      <c r="C143" s="16"/>
    </row>
    <row r="144" spans="2:8" ht="15.75" customHeight="1" x14ac:dyDescent="0.2">
      <c r="C144" s="16"/>
    </row>
    <row r="145" spans="3:3" ht="15.75" customHeight="1" x14ac:dyDescent="0.2">
      <c r="C145" s="16"/>
    </row>
    <row r="146" spans="3:3" ht="15.75" customHeight="1" x14ac:dyDescent="0.2">
      <c r="C146" s="16"/>
    </row>
    <row r="147" spans="3:3" ht="15.75" customHeight="1" x14ac:dyDescent="0.2">
      <c r="C147" s="16"/>
    </row>
    <row r="148" spans="3:3" ht="15.75" customHeight="1" x14ac:dyDescent="0.2">
      <c r="C148" s="16"/>
    </row>
    <row r="149" spans="3:3" ht="15.75" customHeight="1" x14ac:dyDescent="0.2">
      <c r="C149" s="16"/>
    </row>
    <row r="150" spans="3:3" ht="15.75" customHeight="1" x14ac:dyDescent="0.2">
      <c r="C150" s="16"/>
    </row>
    <row r="151" spans="3:3" ht="15.75" customHeight="1" x14ac:dyDescent="0.2">
      <c r="C151" s="16"/>
    </row>
    <row r="152" spans="3:3" ht="15.75" customHeight="1" x14ac:dyDescent="0.2">
      <c r="C152" s="16"/>
    </row>
    <row r="154" spans="3:3" ht="15.75" customHeight="1" x14ac:dyDescent="0.2">
      <c r="C154" s="16"/>
    </row>
    <row r="155" spans="3:3" ht="15.75" customHeight="1" x14ac:dyDescent="0.2">
      <c r="C155" s="16"/>
    </row>
    <row r="156" spans="3:3" ht="15.75" customHeight="1" x14ac:dyDescent="0.2">
      <c r="C156" s="16"/>
    </row>
    <row r="157" spans="3:3" ht="15.75" customHeight="1" x14ac:dyDescent="0.2">
      <c r="C157" s="16"/>
    </row>
    <row r="158" spans="3:3" ht="15.75" customHeight="1" x14ac:dyDescent="0.2">
      <c r="C158" s="16"/>
    </row>
    <row r="159" spans="3:3" ht="15.75" customHeight="1" x14ac:dyDescent="0.2">
      <c r="C159" s="16"/>
    </row>
    <row r="160" spans="3:3" ht="15.75" customHeight="1" x14ac:dyDescent="0.2">
      <c r="C160" s="16"/>
    </row>
    <row r="161" spans="3:3" ht="15.75" customHeight="1" x14ac:dyDescent="0.2">
      <c r="C161" s="16"/>
    </row>
    <row r="162" spans="3:3" ht="15.75" customHeight="1" x14ac:dyDescent="0.2">
      <c r="C162" s="16"/>
    </row>
    <row r="163" spans="3:3" ht="15.75" customHeight="1" x14ac:dyDescent="0.2">
      <c r="C163" s="16"/>
    </row>
    <row r="164" spans="3:3" ht="15.75" customHeight="1" x14ac:dyDescent="0.2">
      <c r="C164" s="16"/>
    </row>
    <row r="165" spans="3:3" ht="15.75" customHeight="1" x14ac:dyDescent="0.2">
      <c r="C165" s="16"/>
    </row>
    <row r="166" spans="3:3" ht="15.75" customHeight="1" x14ac:dyDescent="0.2">
      <c r="C166" s="16"/>
    </row>
    <row r="167" spans="3:3" ht="15.75" customHeight="1" x14ac:dyDescent="0.2">
      <c r="C167" s="16"/>
    </row>
    <row r="168" spans="3:3" ht="15.75" customHeight="1" x14ac:dyDescent="0.2">
      <c r="C168" s="16"/>
    </row>
    <row r="169" spans="3:3" ht="15.75" customHeight="1" x14ac:dyDescent="0.2">
      <c r="C169" s="16"/>
    </row>
    <row r="170" spans="3:3" ht="15.75" customHeight="1" x14ac:dyDescent="0.2">
      <c r="C170" s="16"/>
    </row>
    <row r="171" spans="3:3" ht="15.75" customHeight="1" x14ac:dyDescent="0.2">
      <c r="C171" s="16"/>
    </row>
    <row r="172" spans="3:3" ht="15.75" customHeight="1" x14ac:dyDescent="0.2">
      <c r="C172" s="16"/>
    </row>
    <row r="173" spans="3:3" ht="15.75" customHeight="1" x14ac:dyDescent="0.2">
      <c r="C173" s="16"/>
    </row>
    <row r="174" spans="3:3" ht="15.75" customHeight="1" x14ac:dyDescent="0.2">
      <c r="C174" s="16"/>
    </row>
    <row r="175" spans="3:3" ht="15.75" customHeight="1" x14ac:dyDescent="0.2">
      <c r="C175" s="16"/>
    </row>
    <row r="176" spans="3:3" ht="15.75" customHeight="1" x14ac:dyDescent="0.2">
      <c r="C176" s="16"/>
    </row>
    <row r="177" spans="3:3" ht="15.75" customHeight="1" x14ac:dyDescent="0.2">
      <c r="C177" s="16"/>
    </row>
    <row r="178" spans="3:3" ht="15.75" customHeight="1" x14ac:dyDescent="0.2">
      <c r="C178" s="16"/>
    </row>
    <row r="179" spans="3:3" ht="15.75" customHeight="1" x14ac:dyDescent="0.2">
      <c r="C179" s="16"/>
    </row>
    <row r="180" spans="3:3" ht="15.75" customHeight="1" x14ac:dyDescent="0.2">
      <c r="C180" s="16"/>
    </row>
    <row r="181" spans="3:3" ht="15.75" customHeight="1" x14ac:dyDescent="0.2">
      <c r="C181" s="16"/>
    </row>
    <row r="182" spans="3:3" ht="15.75" customHeight="1" x14ac:dyDescent="0.2">
      <c r="C182" s="16"/>
    </row>
    <row r="183" spans="3:3" ht="15.75" customHeight="1" x14ac:dyDescent="0.2">
      <c r="C183" s="16"/>
    </row>
    <row r="184" spans="3:3" ht="15.75" customHeight="1" x14ac:dyDescent="0.2">
      <c r="C184" s="16"/>
    </row>
    <row r="185" spans="3:3" ht="15.75" customHeight="1" x14ac:dyDescent="0.2">
      <c r="C185" s="16"/>
    </row>
    <row r="186" spans="3:3" ht="15.75" customHeight="1" x14ac:dyDescent="0.2">
      <c r="C186" s="16"/>
    </row>
    <row r="187" spans="3:3" ht="15.75" customHeight="1" x14ac:dyDescent="0.2">
      <c r="C187" s="16"/>
    </row>
    <row r="188" spans="3:3" ht="15.75" customHeight="1" x14ac:dyDescent="0.2">
      <c r="C188" s="16"/>
    </row>
    <row r="189" spans="3:3" ht="15.75" customHeight="1" x14ac:dyDescent="0.2">
      <c r="C189" s="16"/>
    </row>
    <row r="190" spans="3:3" ht="15.75" customHeight="1" x14ac:dyDescent="0.2">
      <c r="C190" s="16"/>
    </row>
    <row r="191" spans="3:3" ht="15.75" customHeight="1" x14ac:dyDescent="0.2">
      <c r="C191" s="16"/>
    </row>
    <row r="192" spans="3:3" ht="15.75" customHeight="1" x14ac:dyDescent="0.2">
      <c r="C192" s="16"/>
    </row>
    <row r="193" spans="3:3" ht="15.75" customHeight="1" x14ac:dyDescent="0.2">
      <c r="C193" s="16"/>
    </row>
    <row r="194" spans="3:3" ht="15.75" customHeight="1" x14ac:dyDescent="0.2">
      <c r="C194" s="16"/>
    </row>
    <row r="195" spans="3:3" ht="15.75" customHeight="1" x14ac:dyDescent="0.2">
      <c r="C195" s="16"/>
    </row>
    <row r="196" spans="3:3" ht="15.75" customHeight="1" x14ac:dyDescent="0.2">
      <c r="C196" s="16"/>
    </row>
    <row r="197" spans="3:3" ht="15.75" customHeight="1" x14ac:dyDescent="0.2">
      <c r="C197" s="16"/>
    </row>
    <row r="198" spans="3:3" ht="15.75" customHeight="1" x14ac:dyDescent="0.2">
      <c r="C198" s="16"/>
    </row>
    <row r="199" spans="3:3" ht="15.75" customHeight="1" x14ac:dyDescent="0.2">
      <c r="C199" s="16"/>
    </row>
    <row r="200" spans="3:3" ht="15.75" customHeight="1" x14ac:dyDescent="0.2">
      <c r="C200" s="16"/>
    </row>
    <row r="201" spans="3:3" ht="15.75" customHeight="1" x14ac:dyDescent="0.2">
      <c r="C201" s="16"/>
    </row>
    <row r="202" spans="3:3" ht="15.75" customHeight="1" x14ac:dyDescent="0.2">
      <c r="C202" s="16"/>
    </row>
    <row r="203" spans="3:3" ht="15.75" customHeight="1" x14ac:dyDescent="0.2">
      <c r="C203" s="16"/>
    </row>
    <row r="204" spans="3:3" ht="15.75" customHeight="1" x14ac:dyDescent="0.2">
      <c r="C204" s="16"/>
    </row>
    <row r="205" spans="3:3" ht="15.75" customHeight="1" x14ac:dyDescent="0.2">
      <c r="C205" s="16"/>
    </row>
    <row r="206" spans="3:3" ht="15.75" customHeight="1" x14ac:dyDescent="0.2">
      <c r="C206" s="16"/>
    </row>
    <row r="207" spans="3:3" ht="15.75" customHeight="1" x14ac:dyDescent="0.2">
      <c r="C207" s="16"/>
    </row>
    <row r="208" spans="3:3" ht="15.75" customHeight="1" x14ac:dyDescent="0.2">
      <c r="C208" s="16"/>
    </row>
    <row r="209" spans="3:3" ht="15.75" customHeight="1" x14ac:dyDescent="0.2">
      <c r="C209" s="16"/>
    </row>
    <row r="210" spans="3:3" ht="15.75" customHeight="1" x14ac:dyDescent="0.2">
      <c r="C210" s="16"/>
    </row>
    <row r="211" spans="3:3" ht="15.75" customHeight="1" x14ac:dyDescent="0.2">
      <c r="C211" s="16"/>
    </row>
    <row r="212" spans="3:3" ht="15.75" customHeight="1" x14ac:dyDescent="0.2">
      <c r="C212" s="16"/>
    </row>
    <row r="213" spans="3:3" ht="15.75" customHeight="1" x14ac:dyDescent="0.2">
      <c r="C213" s="16"/>
    </row>
    <row r="214" spans="3:3" ht="15.75" customHeight="1" x14ac:dyDescent="0.2">
      <c r="C214" s="16"/>
    </row>
    <row r="215" spans="3:3" ht="15.75" customHeight="1" x14ac:dyDescent="0.2">
      <c r="C215" s="16"/>
    </row>
    <row r="216" spans="3:3" ht="15.75" customHeight="1" x14ac:dyDescent="0.2">
      <c r="C216" s="16"/>
    </row>
    <row r="217" spans="3:3" ht="15.75" customHeight="1" x14ac:dyDescent="0.2">
      <c r="C217" s="16"/>
    </row>
    <row r="218" spans="3:3" ht="15.75" customHeight="1" x14ac:dyDescent="0.2">
      <c r="C218" s="16"/>
    </row>
    <row r="219" spans="3:3" ht="15.75" customHeight="1" x14ac:dyDescent="0.2">
      <c r="C219" s="16"/>
    </row>
    <row r="220" spans="3:3" ht="15.75" customHeight="1" x14ac:dyDescent="0.2">
      <c r="C220" s="16"/>
    </row>
    <row r="221" spans="3:3" ht="15.75" customHeight="1" x14ac:dyDescent="0.2">
      <c r="C221" s="16"/>
    </row>
    <row r="222" spans="3:3" ht="15.75" customHeight="1" x14ac:dyDescent="0.2">
      <c r="C222" s="16"/>
    </row>
    <row r="223" spans="3:3" ht="15.75" customHeight="1" x14ac:dyDescent="0.2">
      <c r="C223" s="16"/>
    </row>
    <row r="224" spans="3:3" ht="15.75" customHeight="1" x14ac:dyDescent="0.2">
      <c r="C224" s="16"/>
    </row>
    <row r="225" spans="3:3" ht="15.75" customHeight="1" x14ac:dyDescent="0.2">
      <c r="C225" s="16"/>
    </row>
    <row r="226" spans="3:3" ht="15.75" customHeight="1" x14ac:dyDescent="0.2">
      <c r="C226" s="16"/>
    </row>
    <row r="227" spans="3:3" ht="15.75" customHeight="1" x14ac:dyDescent="0.2">
      <c r="C227" s="16"/>
    </row>
    <row r="228" spans="3:3" ht="15.75" customHeight="1" x14ac:dyDescent="0.2">
      <c r="C228" s="16"/>
    </row>
    <row r="229" spans="3:3" ht="15.75" customHeight="1" x14ac:dyDescent="0.2">
      <c r="C229" s="16"/>
    </row>
    <row r="230" spans="3:3" ht="15.75" customHeight="1" x14ac:dyDescent="0.2">
      <c r="C230" s="16"/>
    </row>
    <row r="231" spans="3:3" ht="15.75" customHeight="1" x14ac:dyDescent="0.2">
      <c r="C231" s="16"/>
    </row>
    <row r="232" spans="3:3" ht="15.75" customHeight="1" x14ac:dyDescent="0.2">
      <c r="C232" s="16"/>
    </row>
    <row r="233" spans="3:3" ht="15.75" customHeight="1" x14ac:dyDescent="0.2">
      <c r="C233" s="16"/>
    </row>
    <row r="234" spans="3:3" ht="15.75" customHeight="1" x14ac:dyDescent="0.2">
      <c r="C234" s="16"/>
    </row>
    <row r="235" spans="3:3" ht="15.75" customHeight="1" x14ac:dyDescent="0.2">
      <c r="C235" s="16"/>
    </row>
    <row r="236" spans="3:3" ht="15.75" customHeight="1" x14ac:dyDescent="0.2">
      <c r="C236" s="16"/>
    </row>
    <row r="237" spans="3:3" ht="15.75" customHeight="1" x14ac:dyDescent="0.2">
      <c r="C237" s="16"/>
    </row>
    <row r="238" spans="3:3" ht="15.75" customHeight="1" x14ac:dyDescent="0.2">
      <c r="C238" s="16"/>
    </row>
    <row r="239" spans="3:3" ht="15.75" customHeight="1" x14ac:dyDescent="0.2">
      <c r="C239" s="16"/>
    </row>
    <row r="240" spans="3:3" ht="15.75" customHeight="1" x14ac:dyDescent="0.2">
      <c r="C240" s="16"/>
    </row>
    <row r="241" spans="3:3" ht="15.75" customHeight="1" x14ac:dyDescent="0.2">
      <c r="C241" s="16"/>
    </row>
    <row r="242" spans="3:3" ht="15.75" customHeight="1" x14ac:dyDescent="0.2">
      <c r="C242" s="16"/>
    </row>
    <row r="243" spans="3:3" ht="15.75" customHeight="1" x14ac:dyDescent="0.2">
      <c r="C243" s="16"/>
    </row>
    <row r="244" spans="3:3" ht="15.75" customHeight="1" x14ac:dyDescent="0.2">
      <c r="C244" s="16"/>
    </row>
    <row r="245" spans="3:3" ht="15.75" customHeight="1" x14ac:dyDescent="0.2">
      <c r="C245" s="16"/>
    </row>
    <row r="246" spans="3:3" ht="15.75" customHeight="1" x14ac:dyDescent="0.2">
      <c r="C246" s="16"/>
    </row>
    <row r="247" spans="3:3" ht="15.75" customHeight="1" x14ac:dyDescent="0.2">
      <c r="C247" s="16"/>
    </row>
    <row r="248" spans="3:3" ht="15.75" customHeight="1" x14ac:dyDescent="0.2">
      <c r="C248" s="16"/>
    </row>
    <row r="249" spans="3:3" ht="15.75" customHeight="1" x14ac:dyDescent="0.2">
      <c r="C249" s="16"/>
    </row>
    <row r="250" spans="3:3" ht="15.75" customHeight="1" x14ac:dyDescent="0.2">
      <c r="C250" s="16"/>
    </row>
    <row r="251" spans="3:3" ht="15.75" customHeight="1" x14ac:dyDescent="0.2">
      <c r="C251" s="16"/>
    </row>
    <row r="252" spans="3:3" ht="15.75" customHeight="1" x14ac:dyDescent="0.2">
      <c r="C252" s="16"/>
    </row>
    <row r="253" spans="3:3" ht="15.75" customHeight="1" x14ac:dyDescent="0.2">
      <c r="C253" s="16"/>
    </row>
    <row r="254" spans="3:3" ht="15.75" customHeight="1" x14ac:dyDescent="0.2">
      <c r="C254" s="16"/>
    </row>
    <row r="255" spans="3:3" ht="15.75" customHeight="1" x14ac:dyDescent="0.2">
      <c r="C255" s="16"/>
    </row>
    <row r="256" spans="3:3" ht="15.75" customHeight="1" x14ac:dyDescent="0.2">
      <c r="C256" s="16"/>
    </row>
    <row r="257" spans="3:3" ht="15.75" customHeight="1" x14ac:dyDescent="0.2">
      <c r="C257" s="16"/>
    </row>
    <row r="258" spans="3:3" ht="15.75" customHeight="1" x14ac:dyDescent="0.2">
      <c r="C258" s="16"/>
    </row>
    <row r="259" spans="3:3" ht="15.75" customHeight="1" x14ac:dyDescent="0.2">
      <c r="C259" s="16"/>
    </row>
    <row r="260" spans="3:3" ht="15.75" customHeight="1" x14ac:dyDescent="0.2">
      <c r="C260" s="16"/>
    </row>
    <row r="261" spans="3:3" ht="15.75" customHeight="1" x14ac:dyDescent="0.2">
      <c r="C261" s="16"/>
    </row>
    <row r="262" spans="3:3" ht="15.75" customHeight="1" x14ac:dyDescent="0.2">
      <c r="C262" s="16"/>
    </row>
    <row r="263" spans="3:3" ht="15.75" customHeight="1" x14ac:dyDescent="0.2">
      <c r="C263" s="16"/>
    </row>
    <row r="264" spans="3:3" ht="15.75" customHeight="1" x14ac:dyDescent="0.2">
      <c r="C264" s="16"/>
    </row>
    <row r="265" spans="3:3" ht="15.75" customHeight="1" x14ac:dyDescent="0.2">
      <c r="C265" s="16"/>
    </row>
    <row r="266" spans="3:3" ht="15.75" customHeight="1" x14ac:dyDescent="0.2">
      <c r="C266" s="16"/>
    </row>
    <row r="267" spans="3:3" ht="15.75" customHeight="1" x14ac:dyDescent="0.2">
      <c r="C267" s="16"/>
    </row>
    <row r="268" spans="3:3" ht="15.75" customHeight="1" x14ac:dyDescent="0.2">
      <c r="C268" s="16"/>
    </row>
    <row r="269" spans="3:3" ht="15.75" customHeight="1" x14ac:dyDescent="0.2">
      <c r="C269" s="16"/>
    </row>
    <row r="270" spans="3:3" ht="15.75" customHeight="1" x14ac:dyDescent="0.2">
      <c r="C270" s="16"/>
    </row>
    <row r="271" spans="3:3" ht="15.75" customHeight="1" x14ac:dyDescent="0.2">
      <c r="C271" s="16"/>
    </row>
    <row r="272" spans="3:3" ht="15.75" customHeight="1" x14ac:dyDescent="0.2">
      <c r="C272" s="16"/>
    </row>
    <row r="273" spans="3:3" ht="15.75" customHeight="1" x14ac:dyDescent="0.2">
      <c r="C273" s="16"/>
    </row>
    <row r="274" spans="3:3" ht="15.75" customHeight="1" x14ac:dyDescent="0.2">
      <c r="C274" s="16"/>
    </row>
    <row r="275" spans="3:3" ht="15.75" customHeight="1" x14ac:dyDescent="0.2">
      <c r="C275" s="16"/>
    </row>
    <row r="276" spans="3:3" ht="15.75" customHeight="1" x14ac:dyDescent="0.2">
      <c r="C276" s="16"/>
    </row>
    <row r="277" spans="3:3" ht="15.75" customHeight="1" x14ac:dyDescent="0.2">
      <c r="C277" s="16"/>
    </row>
    <row r="278" spans="3:3" ht="15.75" customHeight="1" x14ac:dyDescent="0.2">
      <c r="C278" s="16"/>
    </row>
    <row r="279" spans="3:3" ht="15.75" customHeight="1" x14ac:dyDescent="0.2">
      <c r="C279" s="16"/>
    </row>
    <row r="280" spans="3:3" ht="15.75" customHeight="1" x14ac:dyDescent="0.2">
      <c r="C280" s="16"/>
    </row>
    <row r="281" spans="3:3" ht="15.75" customHeight="1" x14ac:dyDescent="0.2">
      <c r="C281" s="16"/>
    </row>
    <row r="282" spans="3:3" ht="15.75" customHeight="1" x14ac:dyDescent="0.2">
      <c r="C282" s="16"/>
    </row>
    <row r="283" spans="3:3" ht="15.75" customHeight="1" x14ac:dyDescent="0.2">
      <c r="C283" s="16"/>
    </row>
    <row r="284" spans="3:3" ht="15.75" customHeight="1" x14ac:dyDescent="0.2">
      <c r="C284" s="16"/>
    </row>
    <row r="285" spans="3:3" ht="15.75" customHeight="1" x14ac:dyDescent="0.2">
      <c r="C285" s="16"/>
    </row>
    <row r="286" spans="3:3" ht="15.75" customHeight="1" x14ac:dyDescent="0.2">
      <c r="C286" s="16"/>
    </row>
    <row r="287" spans="3:3" ht="15.75" customHeight="1" x14ac:dyDescent="0.2">
      <c r="C287" s="16"/>
    </row>
    <row r="288" spans="3:3" ht="15.75" customHeight="1" x14ac:dyDescent="0.2">
      <c r="C288" s="16"/>
    </row>
    <row r="289" spans="3:3" ht="15.75" customHeight="1" x14ac:dyDescent="0.2">
      <c r="C289" s="16"/>
    </row>
    <row r="290" spans="3:3" ht="15.75" customHeight="1" x14ac:dyDescent="0.2">
      <c r="C290" s="16"/>
    </row>
    <row r="291" spans="3:3" ht="15.75" customHeight="1" x14ac:dyDescent="0.2">
      <c r="C291" s="16"/>
    </row>
    <row r="292" spans="3:3" ht="15.75" customHeight="1" x14ac:dyDescent="0.2">
      <c r="C292" s="16"/>
    </row>
    <row r="293" spans="3:3" ht="15.75" customHeight="1" x14ac:dyDescent="0.2">
      <c r="C293" s="16"/>
    </row>
    <row r="294" spans="3:3" ht="15.75" customHeight="1" x14ac:dyDescent="0.2">
      <c r="C294" s="16"/>
    </row>
    <row r="295" spans="3:3" ht="15.75" customHeight="1" x14ac:dyDescent="0.2">
      <c r="C295" s="16"/>
    </row>
    <row r="296" spans="3:3" ht="15.75" customHeight="1" x14ac:dyDescent="0.2">
      <c r="C296" s="16"/>
    </row>
    <row r="297" spans="3:3" ht="15.75" customHeight="1" x14ac:dyDescent="0.2">
      <c r="C297" s="16"/>
    </row>
    <row r="298" spans="3:3" ht="15.75" customHeight="1" x14ac:dyDescent="0.2">
      <c r="C298" s="16"/>
    </row>
    <row r="299" spans="3:3" ht="15.75" customHeight="1" x14ac:dyDescent="0.2">
      <c r="C299" s="16"/>
    </row>
    <row r="300" spans="3:3" ht="15.75" customHeight="1" x14ac:dyDescent="0.2">
      <c r="C300" s="16"/>
    </row>
    <row r="301" spans="3:3" ht="15.75" customHeight="1" x14ac:dyDescent="0.2">
      <c r="C301" s="16"/>
    </row>
    <row r="302" spans="3:3" ht="15.75" customHeight="1" x14ac:dyDescent="0.2">
      <c r="C302" s="16"/>
    </row>
    <row r="303" spans="3:3" ht="15.75" customHeight="1" x14ac:dyDescent="0.2">
      <c r="C303" s="16"/>
    </row>
    <row r="304" spans="3:3" ht="15.75" customHeight="1" x14ac:dyDescent="0.2">
      <c r="C304" s="16"/>
    </row>
    <row r="305" spans="3:3" ht="15.75" customHeight="1" x14ac:dyDescent="0.2">
      <c r="C305" s="16"/>
    </row>
    <row r="306" spans="3:3" ht="15.75" customHeight="1" x14ac:dyDescent="0.2">
      <c r="C306" s="16"/>
    </row>
    <row r="307" spans="3:3" ht="15.75" customHeight="1" x14ac:dyDescent="0.2">
      <c r="C307" s="16"/>
    </row>
    <row r="308" spans="3:3" ht="15.75" customHeight="1" x14ac:dyDescent="0.2">
      <c r="C308" s="16"/>
    </row>
    <row r="309" spans="3:3" ht="15.75" customHeight="1" x14ac:dyDescent="0.2">
      <c r="C309" s="16"/>
    </row>
    <row r="310" spans="3:3" ht="15.75" customHeight="1" x14ac:dyDescent="0.2">
      <c r="C310" s="16"/>
    </row>
    <row r="311" spans="3:3" ht="15.75" customHeight="1" x14ac:dyDescent="0.2">
      <c r="C311" s="16"/>
    </row>
    <row r="312" spans="3:3" ht="15.75" customHeight="1" x14ac:dyDescent="0.2">
      <c r="C312" s="16"/>
    </row>
    <row r="313" spans="3:3" ht="15.75" customHeight="1" x14ac:dyDescent="0.2">
      <c r="C313" s="16"/>
    </row>
    <row r="314" spans="3:3" ht="15.75" customHeight="1" x14ac:dyDescent="0.2">
      <c r="C314" s="16"/>
    </row>
    <row r="315" spans="3:3" ht="15.75" customHeight="1" x14ac:dyDescent="0.2">
      <c r="C315" s="16"/>
    </row>
    <row r="316" spans="3:3" ht="15.75" customHeight="1" x14ac:dyDescent="0.2">
      <c r="C316" s="16"/>
    </row>
    <row r="317" spans="3:3" ht="15.75" customHeight="1" x14ac:dyDescent="0.2">
      <c r="C317" s="16"/>
    </row>
    <row r="318" spans="3:3" ht="15.75" customHeight="1" x14ac:dyDescent="0.2">
      <c r="C318" s="16"/>
    </row>
    <row r="319" spans="3:3" ht="15.75" customHeight="1" x14ac:dyDescent="0.2">
      <c r="C319" s="16"/>
    </row>
    <row r="320" spans="3:3" ht="15.75" customHeight="1" x14ac:dyDescent="0.2">
      <c r="C320" s="16"/>
    </row>
    <row r="321" spans="3:3" ht="15.75" customHeight="1" x14ac:dyDescent="0.2">
      <c r="C321" s="16"/>
    </row>
    <row r="322" spans="3:3" ht="15.75" customHeight="1" x14ac:dyDescent="0.2">
      <c r="C322" s="16"/>
    </row>
    <row r="323" spans="3:3" ht="15.75" customHeight="1" x14ac:dyDescent="0.2">
      <c r="C323" s="16"/>
    </row>
    <row r="324" spans="3:3" ht="15.75" customHeight="1" x14ac:dyDescent="0.2">
      <c r="C324" s="16"/>
    </row>
    <row r="325" spans="3:3" ht="15.75" customHeight="1" x14ac:dyDescent="0.2">
      <c r="C325" s="16"/>
    </row>
    <row r="326" spans="3:3" ht="15.75" customHeight="1" x14ac:dyDescent="0.2">
      <c r="C326" s="16"/>
    </row>
    <row r="327" spans="3:3" ht="15.75" customHeight="1" x14ac:dyDescent="0.2">
      <c r="C327" s="16"/>
    </row>
    <row r="328" spans="3:3" ht="15.75" customHeight="1" x14ac:dyDescent="0.2">
      <c r="C328" s="16"/>
    </row>
    <row r="329" spans="3:3" ht="15.75" customHeight="1" x14ac:dyDescent="0.2">
      <c r="C329" s="16"/>
    </row>
    <row r="330" spans="3:3" ht="15.75" customHeight="1" x14ac:dyDescent="0.2">
      <c r="C330" s="16"/>
    </row>
    <row r="331" spans="3:3" ht="15.75" customHeight="1" x14ac:dyDescent="0.2">
      <c r="C331" s="16"/>
    </row>
    <row r="332" spans="3:3" ht="15.75" customHeight="1" x14ac:dyDescent="0.2">
      <c r="C332" s="16"/>
    </row>
    <row r="333" spans="3:3" ht="15.75" customHeight="1" x14ac:dyDescent="0.2">
      <c r="C333" s="16"/>
    </row>
    <row r="334" spans="3:3" ht="15.75" customHeight="1" x14ac:dyDescent="0.2">
      <c r="C334" s="16"/>
    </row>
    <row r="335" spans="3:3" ht="15.75" customHeight="1" x14ac:dyDescent="0.2">
      <c r="C335" s="16"/>
    </row>
    <row r="336" spans="3:3" ht="15.75" customHeight="1" x14ac:dyDescent="0.2">
      <c r="C336" s="16"/>
    </row>
    <row r="337" spans="3:3" ht="15.75" customHeight="1" x14ac:dyDescent="0.2">
      <c r="C337" s="16"/>
    </row>
    <row r="338" spans="3:3" ht="15.75" customHeight="1" x14ac:dyDescent="0.2">
      <c r="C338" s="16"/>
    </row>
    <row r="339" spans="3:3" ht="15.75" customHeight="1" x14ac:dyDescent="0.2">
      <c r="C339" s="16"/>
    </row>
    <row r="340" spans="3:3" ht="15.75" customHeight="1" x14ac:dyDescent="0.2">
      <c r="C340" s="16"/>
    </row>
    <row r="341" spans="3:3" ht="15.75" customHeight="1" x14ac:dyDescent="0.2">
      <c r="C341" s="16"/>
    </row>
    <row r="342" spans="3:3" ht="15.75" customHeight="1" x14ac:dyDescent="0.2">
      <c r="C342" s="16"/>
    </row>
    <row r="343" spans="3:3" ht="15.75" customHeight="1" x14ac:dyDescent="0.2">
      <c r="C343" s="16"/>
    </row>
    <row r="344" spans="3:3" ht="15.75" customHeight="1" x14ac:dyDescent="0.2">
      <c r="C344" s="16"/>
    </row>
    <row r="345" spans="3:3" ht="15.75" customHeight="1" x14ac:dyDescent="0.2">
      <c r="C345" s="16"/>
    </row>
    <row r="346" spans="3:3" ht="15.75" customHeight="1" x14ac:dyDescent="0.2">
      <c r="C346" s="16"/>
    </row>
    <row r="347" spans="3:3" ht="15.75" customHeight="1" x14ac:dyDescent="0.2">
      <c r="C347" s="16"/>
    </row>
    <row r="348" spans="3:3" ht="15.75" customHeight="1" x14ac:dyDescent="0.2">
      <c r="C348" s="16"/>
    </row>
    <row r="349" spans="3:3" ht="15.75" customHeight="1" x14ac:dyDescent="0.2">
      <c r="C349" s="16"/>
    </row>
    <row r="350" spans="3:3" ht="15.75" customHeight="1" x14ac:dyDescent="0.2">
      <c r="C350" s="16"/>
    </row>
    <row r="351" spans="3:3" ht="15.75" customHeight="1" x14ac:dyDescent="0.2">
      <c r="C351" s="16"/>
    </row>
    <row r="352" spans="3:3" ht="15.75" customHeight="1" x14ac:dyDescent="0.2">
      <c r="C352" s="16"/>
    </row>
    <row r="353" spans="3:3" ht="15.75" customHeight="1" x14ac:dyDescent="0.2">
      <c r="C353" s="16"/>
    </row>
    <row r="354" spans="3:3" ht="15.75" customHeight="1" x14ac:dyDescent="0.2">
      <c r="C354" s="16"/>
    </row>
    <row r="355" spans="3:3" ht="15.75" customHeight="1" x14ac:dyDescent="0.2">
      <c r="C355" s="16"/>
    </row>
    <row r="356" spans="3:3" ht="15.75" customHeight="1" x14ac:dyDescent="0.2">
      <c r="C356" s="16"/>
    </row>
    <row r="357" spans="3:3" ht="15.75" customHeight="1" x14ac:dyDescent="0.2">
      <c r="C357" s="16"/>
    </row>
    <row r="358" spans="3:3" ht="15.75" customHeight="1" x14ac:dyDescent="0.2">
      <c r="C358" s="16"/>
    </row>
    <row r="359" spans="3:3" ht="15.75" customHeight="1" x14ac:dyDescent="0.2">
      <c r="C359" s="16"/>
    </row>
    <row r="360" spans="3:3" ht="15.75" customHeight="1" x14ac:dyDescent="0.2">
      <c r="C360" s="16"/>
    </row>
    <row r="361" spans="3:3" ht="15.75" customHeight="1" x14ac:dyDescent="0.2">
      <c r="C361" s="16"/>
    </row>
    <row r="362" spans="3:3" ht="15.75" customHeight="1" x14ac:dyDescent="0.2">
      <c r="C362" s="16"/>
    </row>
    <row r="363" spans="3:3" ht="15.75" customHeight="1" x14ac:dyDescent="0.2">
      <c r="C363" s="16"/>
    </row>
    <row r="364" spans="3:3" ht="15.75" customHeight="1" x14ac:dyDescent="0.2">
      <c r="C364" s="16"/>
    </row>
    <row r="365" spans="3:3" ht="15.75" customHeight="1" x14ac:dyDescent="0.2">
      <c r="C365" s="16"/>
    </row>
    <row r="366" spans="3:3" ht="15.75" customHeight="1" x14ac:dyDescent="0.2">
      <c r="C366" s="16"/>
    </row>
    <row r="367" spans="3:3" ht="15.75" customHeight="1" x14ac:dyDescent="0.2">
      <c r="C367" s="16"/>
    </row>
    <row r="368" spans="3:3" ht="15.75" customHeight="1" x14ac:dyDescent="0.2">
      <c r="C368" s="16"/>
    </row>
    <row r="369" spans="3:3" ht="15.75" customHeight="1" x14ac:dyDescent="0.2">
      <c r="C369" s="16"/>
    </row>
    <row r="370" spans="3:3" ht="15.75" customHeight="1" x14ac:dyDescent="0.2">
      <c r="C370" s="16"/>
    </row>
    <row r="371" spans="3:3" ht="15.75" customHeight="1" x14ac:dyDescent="0.2">
      <c r="C371" s="16"/>
    </row>
    <row r="372" spans="3:3" ht="15.75" customHeight="1" x14ac:dyDescent="0.2">
      <c r="C372" s="16"/>
    </row>
    <row r="373" spans="3:3" ht="15.75" customHeight="1" x14ac:dyDescent="0.2">
      <c r="C373" s="16"/>
    </row>
    <row r="374" spans="3:3" ht="15.75" customHeight="1" x14ac:dyDescent="0.2">
      <c r="C374" s="16"/>
    </row>
    <row r="375" spans="3:3" ht="15.75" customHeight="1" x14ac:dyDescent="0.2">
      <c r="C375" s="16"/>
    </row>
    <row r="376" spans="3:3" ht="15.75" customHeight="1" x14ac:dyDescent="0.2">
      <c r="C376" s="16"/>
    </row>
    <row r="377" spans="3:3" ht="15.75" customHeight="1" x14ac:dyDescent="0.2">
      <c r="C377" s="16"/>
    </row>
    <row r="378" spans="3:3" ht="15.75" customHeight="1" x14ac:dyDescent="0.2">
      <c r="C378" s="16"/>
    </row>
    <row r="379" spans="3:3" ht="15.75" customHeight="1" x14ac:dyDescent="0.2">
      <c r="C379" s="16"/>
    </row>
    <row r="380" spans="3:3" ht="15.75" customHeight="1" x14ac:dyDescent="0.2">
      <c r="C380" s="16"/>
    </row>
    <row r="381" spans="3:3" ht="15.75" customHeight="1" x14ac:dyDescent="0.2">
      <c r="C381" s="16"/>
    </row>
    <row r="382" spans="3:3" ht="15.75" customHeight="1" x14ac:dyDescent="0.2">
      <c r="C382" s="16"/>
    </row>
    <row r="383" spans="3:3" ht="15.75" customHeight="1" x14ac:dyDescent="0.2">
      <c r="C383" s="16"/>
    </row>
    <row r="384" spans="3:3" ht="15.75" customHeight="1" x14ac:dyDescent="0.2">
      <c r="C384" s="16"/>
    </row>
    <row r="385" spans="3:3" ht="15.75" customHeight="1" x14ac:dyDescent="0.2">
      <c r="C385" s="16"/>
    </row>
    <row r="386" spans="3:3" ht="15.75" customHeight="1" x14ac:dyDescent="0.2">
      <c r="C386" s="16"/>
    </row>
    <row r="387" spans="3:3" ht="15.75" customHeight="1" x14ac:dyDescent="0.2">
      <c r="C387" s="16"/>
    </row>
    <row r="388" spans="3:3" ht="15.75" customHeight="1" x14ac:dyDescent="0.2">
      <c r="C388" s="16"/>
    </row>
    <row r="389" spans="3:3" ht="15.75" customHeight="1" x14ac:dyDescent="0.2">
      <c r="C389" s="16"/>
    </row>
    <row r="390" spans="3:3" ht="15.75" customHeight="1" x14ac:dyDescent="0.2">
      <c r="C390" s="16"/>
    </row>
    <row r="391" spans="3:3" ht="15.75" customHeight="1" x14ac:dyDescent="0.2">
      <c r="C391" s="16"/>
    </row>
    <row r="392" spans="3:3" ht="15.75" customHeight="1" x14ac:dyDescent="0.2">
      <c r="C392" s="16"/>
    </row>
    <row r="393" spans="3:3" ht="15.75" customHeight="1" x14ac:dyDescent="0.2">
      <c r="C393" s="16"/>
    </row>
    <row r="394" spans="3:3" ht="15.75" customHeight="1" x14ac:dyDescent="0.2">
      <c r="C394" s="16"/>
    </row>
    <row r="395" spans="3:3" ht="15.75" customHeight="1" x14ac:dyDescent="0.2">
      <c r="C395" s="16"/>
    </row>
    <row r="396" spans="3:3" ht="15.75" customHeight="1" x14ac:dyDescent="0.2">
      <c r="C396" s="16"/>
    </row>
    <row r="397" spans="3:3" ht="15.75" customHeight="1" x14ac:dyDescent="0.2">
      <c r="C397" s="16"/>
    </row>
    <row r="398" spans="3:3" ht="15.75" customHeight="1" x14ac:dyDescent="0.2">
      <c r="C398" s="16"/>
    </row>
    <row r="399" spans="3:3" ht="15.75" customHeight="1" x14ac:dyDescent="0.2">
      <c r="C399" s="16"/>
    </row>
    <row r="400" spans="3:3" ht="15.75" customHeight="1" x14ac:dyDescent="0.2">
      <c r="C400" s="16"/>
    </row>
    <row r="401" spans="3:3" ht="15.75" customHeight="1" x14ac:dyDescent="0.2">
      <c r="C401" s="16"/>
    </row>
    <row r="402" spans="3:3" ht="15.75" customHeight="1" x14ac:dyDescent="0.2">
      <c r="C402" s="16"/>
    </row>
    <row r="403" spans="3:3" ht="15.75" customHeight="1" x14ac:dyDescent="0.2">
      <c r="C403" s="16"/>
    </row>
    <row r="404" spans="3:3" ht="15.75" customHeight="1" x14ac:dyDescent="0.2">
      <c r="C404" s="16"/>
    </row>
    <row r="405" spans="3:3" ht="15.75" customHeight="1" x14ac:dyDescent="0.2">
      <c r="C405" s="16"/>
    </row>
    <row r="406" spans="3:3" ht="15.75" customHeight="1" x14ac:dyDescent="0.2">
      <c r="C406" s="16"/>
    </row>
    <row r="407" spans="3:3" ht="15.75" customHeight="1" x14ac:dyDescent="0.2">
      <c r="C407" s="16"/>
    </row>
    <row r="408" spans="3:3" ht="15.75" customHeight="1" x14ac:dyDescent="0.2">
      <c r="C408" s="16"/>
    </row>
    <row r="409" spans="3:3" ht="15.75" customHeight="1" x14ac:dyDescent="0.2">
      <c r="C409" s="16"/>
    </row>
    <row r="410" spans="3:3" ht="15.75" customHeight="1" x14ac:dyDescent="0.2">
      <c r="C410" s="16"/>
    </row>
    <row r="411" spans="3:3" ht="15.75" customHeight="1" x14ac:dyDescent="0.2">
      <c r="C411" s="16"/>
    </row>
    <row r="412" spans="3:3" ht="15.75" customHeight="1" x14ac:dyDescent="0.2">
      <c r="C412" s="16"/>
    </row>
    <row r="413" spans="3:3" ht="15.75" customHeight="1" x14ac:dyDescent="0.2">
      <c r="C413" s="16"/>
    </row>
    <row r="414" spans="3:3" ht="15.75" customHeight="1" x14ac:dyDescent="0.2">
      <c r="C414" s="16"/>
    </row>
    <row r="415" spans="3:3" ht="15.75" customHeight="1" x14ac:dyDescent="0.2">
      <c r="C415" s="16"/>
    </row>
    <row r="416" spans="3:3" ht="15.75" customHeight="1" x14ac:dyDescent="0.2">
      <c r="C416" s="16"/>
    </row>
    <row r="417" spans="3:3" ht="15.75" customHeight="1" x14ac:dyDescent="0.2">
      <c r="C417" s="16"/>
    </row>
    <row r="418" spans="3:3" ht="15.75" customHeight="1" x14ac:dyDescent="0.2">
      <c r="C418" s="16"/>
    </row>
    <row r="419" spans="3:3" ht="15.75" customHeight="1" x14ac:dyDescent="0.2">
      <c r="C419" s="16"/>
    </row>
    <row r="420" spans="3:3" ht="15.75" customHeight="1" x14ac:dyDescent="0.2">
      <c r="C420" s="16"/>
    </row>
    <row r="421" spans="3:3" ht="15.75" customHeight="1" x14ac:dyDescent="0.2">
      <c r="C421" s="16"/>
    </row>
    <row r="422" spans="3:3" ht="15.75" customHeight="1" x14ac:dyDescent="0.2">
      <c r="C422" s="16"/>
    </row>
    <row r="423" spans="3:3" ht="15.75" customHeight="1" x14ac:dyDescent="0.2">
      <c r="C423" s="16"/>
    </row>
    <row r="424" spans="3:3" ht="15.75" customHeight="1" x14ac:dyDescent="0.2">
      <c r="C424" s="16"/>
    </row>
    <row r="425" spans="3:3" ht="15.75" customHeight="1" x14ac:dyDescent="0.2">
      <c r="C425" s="16"/>
    </row>
    <row r="426" spans="3:3" ht="15.75" customHeight="1" x14ac:dyDescent="0.2">
      <c r="C426" s="16"/>
    </row>
    <row r="427" spans="3:3" ht="15.75" customHeight="1" x14ac:dyDescent="0.2">
      <c r="C427" s="16"/>
    </row>
    <row r="428" spans="3:3" ht="15.75" customHeight="1" x14ac:dyDescent="0.2">
      <c r="C428" s="16"/>
    </row>
    <row r="429" spans="3:3" ht="15.75" customHeight="1" x14ac:dyDescent="0.2">
      <c r="C429" s="16"/>
    </row>
    <row r="430" spans="3:3" ht="15.75" customHeight="1" x14ac:dyDescent="0.2">
      <c r="C430" s="16"/>
    </row>
    <row r="431" spans="3:3" ht="15.75" customHeight="1" x14ac:dyDescent="0.2">
      <c r="C431" s="16"/>
    </row>
    <row r="432" spans="3:3" ht="15.75" customHeight="1" x14ac:dyDescent="0.2">
      <c r="C432" s="16"/>
    </row>
    <row r="433" spans="3:3" ht="15.75" customHeight="1" x14ac:dyDescent="0.2">
      <c r="C433" s="16"/>
    </row>
    <row r="434" spans="3:3" ht="15.75" customHeight="1" x14ac:dyDescent="0.2">
      <c r="C434" s="16"/>
    </row>
    <row r="435" spans="3:3" ht="15.75" customHeight="1" x14ac:dyDescent="0.2">
      <c r="C435" s="16"/>
    </row>
    <row r="436" spans="3:3" ht="15.75" customHeight="1" x14ac:dyDescent="0.2">
      <c r="C436" s="16"/>
    </row>
    <row r="437" spans="3:3" ht="15.75" customHeight="1" x14ac:dyDescent="0.2">
      <c r="C437" s="16"/>
    </row>
    <row r="438" spans="3:3" ht="15.75" customHeight="1" x14ac:dyDescent="0.2">
      <c r="C438" s="16"/>
    </row>
    <row r="439" spans="3:3" ht="15.75" customHeight="1" x14ac:dyDescent="0.2">
      <c r="C439" s="16"/>
    </row>
    <row r="440" spans="3:3" ht="15.75" customHeight="1" x14ac:dyDescent="0.2">
      <c r="C440" s="16"/>
    </row>
    <row r="441" spans="3:3" ht="15.75" customHeight="1" x14ac:dyDescent="0.2">
      <c r="C441" s="16"/>
    </row>
    <row r="442" spans="3:3" ht="15.75" customHeight="1" x14ac:dyDescent="0.2">
      <c r="C442" s="16"/>
    </row>
    <row r="443" spans="3:3" ht="15.75" customHeight="1" x14ac:dyDescent="0.2">
      <c r="C443" s="16"/>
    </row>
    <row r="444" spans="3:3" ht="15.75" customHeight="1" x14ac:dyDescent="0.2">
      <c r="C444" s="16"/>
    </row>
    <row r="445" spans="3:3" ht="15.75" customHeight="1" x14ac:dyDescent="0.2">
      <c r="C445" s="16"/>
    </row>
    <row r="446" spans="3:3" ht="15.75" customHeight="1" x14ac:dyDescent="0.2">
      <c r="C446" s="16"/>
    </row>
    <row r="447" spans="3:3" ht="15.75" customHeight="1" x14ac:dyDescent="0.2">
      <c r="C447" s="16"/>
    </row>
    <row r="448" spans="3:3" ht="15.75" customHeight="1" x14ac:dyDescent="0.2">
      <c r="C448" s="16"/>
    </row>
    <row r="449" spans="3:3" ht="15.75" customHeight="1" x14ac:dyDescent="0.2">
      <c r="C449" s="16"/>
    </row>
    <row r="450" spans="3:3" ht="15.75" customHeight="1" x14ac:dyDescent="0.2">
      <c r="C450" s="16"/>
    </row>
    <row r="451" spans="3:3" ht="15.75" customHeight="1" x14ac:dyDescent="0.2">
      <c r="C451" s="16"/>
    </row>
    <row r="452" spans="3:3" ht="15.75" customHeight="1" x14ac:dyDescent="0.2">
      <c r="C452" s="16"/>
    </row>
    <row r="453" spans="3:3" ht="15.75" customHeight="1" x14ac:dyDescent="0.2">
      <c r="C453" s="16"/>
    </row>
    <row r="454" spans="3:3" ht="15.75" customHeight="1" x14ac:dyDescent="0.2">
      <c r="C454" s="16"/>
    </row>
    <row r="455" spans="3:3" ht="15.75" customHeight="1" x14ac:dyDescent="0.2">
      <c r="C455" s="16"/>
    </row>
    <row r="456" spans="3:3" ht="15.75" customHeight="1" x14ac:dyDescent="0.2">
      <c r="C456" s="16"/>
    </row>
    <row r="457" spans="3:3" ht="15.75" customHeight="1" x14ac:dyDescent="0.2">
      <c r="C457" s="16"/>
    </row>
    <row r="458" spans="3:3" ht="15.75" customHeight="1" x14ac:dyDescent="0.2">
      <c r="C458" s="16"/>
    </row>
    <row r="459" spans="3:3" ht="15.75" customHeight="1" x14ac:dyDescent="0.2">
      <c r="C459" s="16"/>
    </row>
    <row r="460" spans="3:3" ht="15.75" customHeight="1" x14ac:dyDescent="0.2">
      <c r="C460" s="16"/>
    </row>
    <row r="461" spans="3:3" ht="15.75" customHeight="1" x14ac:dyDescent="0.2">
      <c r="C461" s="16"/>
    </row>
    <row r="462" spans="3:3" ht="15.75" customHeight="1" x14ac:dyDescent="0.2">
      <c r="C462" s="16"/>
    </row>
    <row r="463" spans="3:3" ht="15.75" customHeight="1" x14ac:dyDescent="0.2">
      <c r="C463" s="16"/>
    </row>
    <row r="464" spans="3:3" ht="15.75" customHeight="1" x14ac:dyDescent="0.2">
      <c r="C464" s="16"/>
    </row>
    <row r="465" spans="3:3" ht="15.75" customHeight="1" x14ac:dyDescent="0.2">
      <c r="C465" s="16"/>
    </row>
    <row r="466" spans="3:3" ht="15.75" customHeight="1" x14ac:dyDescent="0.2">
      <c r="C466" s="16"/>
    </row>
    <row r="467" spans="3:3" ht="15.75" customHeight="1" x14ac:dyDescent="0.2">
      <c r="C467" s="16"/>
    </row>
    <row r="468" spans="3:3" ht="15.75" customHeight="1" x14ac:dyDescent="0.2">
      <c r="C468" s="16"/>
    </row>
    <row r="469" spans="3:3" ht="15.75" customHeight="1" x14ac:dyDescent="0.2">
      <c r="C469" s="16"/>
    </row>
    <row r="470" spans="3:3" ht="15.75" customHeight="1" x14ac:dyDescent="0.2">
      <c r="C470" s="16"/>
    </row>
    <row r="471" spans="3:3" ht="15.75" customHeight="1" x14ac:dyDescent="0.2">
      <c r="C471" s="16"/>
    </row>
    <row r="472" spans="3:3" ht="15.75" customHeight="1" x14ac:dyDescent="0.2">
      <c r="C472" s="16"/>
    </row>
    <row r="473" spans="3:3" ht="15.75" customHeight="1" x14ac:dyDescent="0.2">
      <c r="C473" s="16"/>
    </row>
    <row r="474" spans="3:3" ht="15.75" customHeight="1" x14ac:dyDescent="0.2">
      <c r="C474" s="16"/>
    </row>
    <row r="475" spans="3:3" ht="15.75" customHeight="1" x14ac:dyDescent="0.2">
      <c r="C475" s="16"/>
    </row>
    <row r="476" spans="3:3" ht="15.75" customHeight="1" x14ac:dyDescent="0.2">
      <c r="C476" s="16"/>
    </row>
    <row r="477" spans="3:3" ht="15.75" customHeight="1" x14ac:dyDescent="0.2">
      <c r="C477" s="16"/>
    </row>
    <row r="478" spans="3:3" ht="15.75" customHeight="1" x14ac:dyDescent="0.2">
      <c r="C478" s="16"/>
    </row>
    <row r="479" spans="3:3" ht="15.75" customHeight="1" x14ac:dyDescent="0.2">
      <c r="C479" s="16"/>
    </row>
    <row r="480" spans="3:3" ht="15.75" customHeight="1" x14ac:dyDescent="0.2">
      <c r="C480" s="16"/>
    </row>
    <row r="481" spans="3:3" ht="15.75" customHeight="1" x14ac:dyDescent="0.2">
      <c r="C481" s="16"/>
    </row>
    <row r="482" spans="3:3" ht="15.75" customHeight="1" x14ac:dyDescent="0.2">
      <c r="C482" s="16"/>
    </row>
    <row r="483" spans="3:3" ht="15.75" customHeight="1" x14ac:dyDescent="0.2">
      <c r="C483" s="16"/>
    </row>
    <row r="484" spans="3:3" ht="15.75" customHeight="1" x14ac:dyDescent="0.2">
      <c r="C484" s="16"/>
    </row>
    <row r="485" spans="3:3" ht="15.75" customHeight="1" x14ac:dyDescent="0.2">
      <c r="C485" s="16"/>
    </row>
    <row r="486" spans="3:3" ht="15.75" customHeight="1" x14ac:dyDescent="0.2">
      <c r="C486" s="16"/>
    </row>
    <row r="487" spans="3:3" ht="15.75" customHeight="1" x14ac:dyDescent="0.2">
      <c r="C487" s="16"/>
    </row>
    <row r="488" spans="3:3" ht="15.75" customHeight="1" x14ac:dyDescent="0.2">
      <c r="C488" s="16"/>
    </row>
    <row r="489" spans="3:3" ht="15.75" customHeight="1" x14ac:dyDescent="0.2">
      <c r="C489" s="16"/>
    </row>
    <row r="490" spans="3:3" ht="15.75" customHeight="1" x14ac:dyDescent="0.2">
      <c r="C490" s="16"/>
    </row>
    <row r="491" spans="3:3" ht="15.75" customHeight="1" x14ac:dyDescent="0.2">
      <c r="C491" s="16"/>
    </row>
    <row r="492" spans="3:3" ht="15.75" customHeight="1" x14ac:dyDescent="0.2">
      <c r="C492" s="16"/>
    </row>
    <row r="493" spans="3:3" ht="15.75" customHeight="1" x14ac:dyDescent="0.2">
      <c r="C493" s="16"/>
    </row>
    <row r="494" spans="3:3" ht="15.75" customHeight="1" x14ac:dyDescent="0.2">
      <c r="C494" s="16"/>
    </row>
    <row r="495" spans="3:3" ht="15.75" customHeight="1" x14ac:dyDescent="0.2">
      <c r="C495" s="16"/>
    </row>
    <row r="496" spans="3:3" ht="15.75" customHeight="1" x14ac:dyDescent="0.2">
      <c r="C496" s="16"/>
    </row>
    <row r="497" spans="3:3" ht="15.75" customHeight="1" x14ac:dyDescent="0.2">
      <c r="C497" s="16"/>
    </row>
    <row r="498" spans="3:3" ht="15.75" customHeight="1" x14ac:dyDescent="0.2">
      <c r="C498" s="16"/>
    </row>
    <row r="499" spans="3:3" ht="15.75" customHeight="1" x14ac:dyDescent="0.2">
      <c r="C499" s="16"/>
    </row>
    <row r="500" spans="3:3" ht="15.75" customHeight="1" x14ac:dyDescent="0.2">
      <c r="C500" s="16"/>
    </row>
    <row r="501" spans="3:3" ht="15.75" customHeight="1" x14ac:dyDescent="0.2">
      <c r="C501" s="16"/>
    </row>
    <row r="502" spans="3:3" ht="15.75" customHeight="1" x14ac:dyDescent="0.2">
      <c r="C502" s="16"/>
    </row>
    <row r="503" spans="3:3" ht="15.75" customHeight="1" x14ac:dyDescent="0.2">
      <c r="C503" s="16"/>
    </row>
    <row r="504" spans="3:3" ht="15.75" customHeight="1" x14ac:dyDescent="0.2">
      <c r="C504" s="16"/>
    </row>
    <row r="505" spans="3:3" ht="15.75" customHeight="1" x14ac:dyDescent="0.2">
      <c r="C505" s="16"/>
    </row>
    <row r="506" spans="3:3" ht="15.75" customHeight="1" x14ac:dyDescent="0.2">
      <c r="C506" s="16"/>
    </row>
    <row r="507" spans="3:3" ht="15.75" customHeight="1" x14ac:dyDescent="0.2">
      <c r="C507" s="16"/>
    </row>
    <row r="508" spans="3:3" ht="15.75" customHeight="1" x14ac:dyDescent="0.2">
      <c r="C508" s="16"/>
    </row>
    <row r="509" spans="3:3" ht="15.75" customHeight="1" x14ac:dyDescent="0.2">
      <c r="C509" s="16"/>
    </row>
    <row r="510" spans="3:3" ht="15.75" customHeight="1" x14ac:dyDescent="0.2">
      <c r="C510" s="16"/>
    </row>
    <row r="511" spans="3:3" ht="15.75" customHeight="1" x14ac:dyDescent="0.2">
      <c r="C511" s="16"/>
    </row>
    <row r="512" spans="3:3" ht="15.75" customHeight="1" x14ac:dyDescent="0.2">
      <c r="C512" s="16"/>
    </row>
    <row r="513" spans="3:3" ht="15.75" customHeight="1" x14ac:dyDescent="0.2">
      <c r="C513" s="16"/>
    </row>
    <row r="514" spans="3:3" ht="15.75" customHeight="1" x14ac:dyDescent="0.2">
      <c r="C514" s="16"/>
    </row>
    <row r="515" spans="3:3" ht="15.75" customHeight="1" x14ac:dyDescent="0.2">
      <c r="C515" s="16"/>
    </row>
    <row r="516" spans="3:3" ht="15.75" customHeight="1" x14ac:dyDescent="0.2">
      <c r="C516" s="16"/>
    </row>
    <row r="517" spans="3:3" ht="15.75" customHeight="1" x14ac:dyDescent="0.2">
      <c r="C517" s="16"/>
    </row>
    <row r="518" spans="3:3" ht="15.75" customHeight="1" x14ac:dyDescent="0.2">
      <c r="C518" s="16"/>
    </row>
    <row r="519" spans="3:3" ht="15.75" customHeight="1" x14ac:dyDescent="0.2">
      <c r="C519" s="16"/>
    </row>
    <row r="520" spans="3:3" ht="15.75" customHeight="1" x14ac:dyDescent="0.2">
      <c r="C520" s="16"/>
    </row>
    <row r="521" spans="3:3" ht="15.75" customHeight="1" x14ac:dyDescent="0.2">
      <c r="C521" s="16"/>
    </row>
    <row r="522" spans="3:3" ht="15.75" customHeight="1" x14ac:dyDescent="0.2">
      <c r="C522" s="16"/>
    </row>
    <row r="523" spans="3:3" ht="15.75" customHeight="1" x14ac:dyDescent="0.2">
      <c r="C523" s="16"/>
    </row>
    <row r="524" spans="3:3" ht="15.75" customHeight="1" x14ac:dyDescent="0.2">
      <c r="C524" s="16"/>
    </row>
    <row r="525" spans="3:3" ht="15.75" customHeight="1" x14ac:dyDescent="0.2">
      <c r="C525" s="16"/>
    </row>
    <row r="526" spans="3:3" ht="15.75" customHeight="1" x14ac:dyDescent="0.2">
      <c r="C526" s="16"/>
    </row>
    <row r="527" spans="3:3" ht="15.75" customHeight="1" x14ac:dyDescent="0.2">
      <c r="C527" s="16"/>
    </row>
    <row r="528" spans="3:3" ht="15.75" customHeight="1" x14ac:dyDescent="0.2">
      <c r="C528" s="16"/>
    </row>
    <row r="529" spans="3:3" ht="15.75" customHeight="1" x14ac:dyDescent="0.2">
      <c r="C529" s="16"/>
    </row>
    <row r="530" spans="3:3" ht="15.75" customHeight="1" x14ac:dyDescent="0.2">
      <c r="C530" s="16"/>
    </row>
    <row r="531" spans="3:3" ht="15.75" customHeight="1" x14ac:dyDescent="0.2">
      <c r="C531" s="16"/>
    </row>
    <row r="532" spans="3:3" ht="15.75" customHeight="1" x14ac:dyDescent="0.2">
      <c r="C532" s="16"/>
    </row>
    <row r="533" spans="3:3" ht="15.75" customHeight="1" x14ac:dyDescent="0.2">
      <c r="C533" s="16"/>
    </row>
    <row r="534" spans="3:3" ht="15.75" customHeight="1" x14ac:dyDescent="0.2">
      <c r="C534" s="16"/>
    </row>
    <row r="535" spans="3:3" ht="15.75" customHeight="1" x14ac:dyDescent="0.2">
      <c r="C535" s="16"/>
    </row>
    <row r="536" spans="3:3" ht="15.75" customHeight="1" x14ac:dyDescent="0.2">
      <c r="C536" s="16"/>
    </row>
    <row r="537" spans="3:3" ht="15.75" customHeight="1" x14ac:dyDescent="0.2">
      <c r="C537" s="16"/>
    </row>
    <row r="538" spans="3:3" ht="15.75" customHeight="1" x14ac:dyDescent="0.2">
      <c r="C538" s="16"/>
    </row>
    <row r="539" spans="3:3" ht="15.75" customHeight="1" x14ac:dyDescent="0.2">
      <c r="C539" s="16"/>
    </row>
    <row r="540" spans="3:3" ht="15.75" customHeight="1" x14ac:dyDescent="0.2">
      <c r="C540" s="16"/>
    </row>
    <row r="541" spans="3:3" ht="15.75" customHeight="1" x14ac:dyDescent="0.2">
      <c r="C541" s="16"/>
    </row>
    <row r="542" spans="3:3" ht="15.75" customHeight="1" x14ac:dyDescent="0.2">
      <c r="C542" s="16"/>
    </row>
    <row r="543" spans="3:3" ht="15.75" customHeight="1" x14ac:dyDescent="0.2">
      <c r="C543" s="16"/>
    </row>
    <row r="544" spans="3:3" ht="15.75" customHeight="1" x14ac:dyDescent="0.2">
      <c r="C544" s="16"/>
    </row>
    <row r="545" spans="3:3" ht="15.75" customHeight="1" x14ac:dyDescent="0.2">
      <c r="C545" s="16"/>
    </row>
    <row r="546" spans="3:3" ht="15.75" customHeight="1" x14ac:dyDescent="0.2">
      <c r="C546" s="16"/>
    </row>
    <row r="547" spans="3:3" ht="15.75" customHeight="1" x14ac:dyDescent="0.2">
      <c r="C547" s="16"/>
    </row>
    <row r="548" spans="3:3" ht="15.75" customHeight="1" x14ac:dyDescent="0.2">
      <c r="C548" s="16"/>
    </row>
    <row r="549" spans="3:3" ht="15.75" customHeight="1" x14ac:dyDescent="0.2">
      <c r="C549" s="16"/>
    </row>
    <row r="550" spans="3:3" ht="15.75" customHeight="1" x14ac:dyDescent="0.2">
      <c r="C550" s="16"/>
    </row>
    <row r="551" spans="3:3" ht="15.75" customHeight="1" x14ac:dyDescent="0.2">
      <c r="C551" s="16"/>
    </row>
    <row r="552" spans="3:3" ht="15.75" customHeight="1" x14ac:dyDescent="0.2">
      <c r="C552" s="16"/>
    </row>
    <row r="553" spans="3:3" ht="15.75" customHeight="1" x14ac:dyDescent="0.2">
      <c r="C553" s="16"/>
    </row>
    <row r="554" spans="3:3" ht="15.75" customHeight="1" x14ac:dyDescent="0.2">
      <c r="C554" s="16"/>
    </row>
    <row r="555" spans="3:3" ht="15.75" customHeight="1" x14ac:dyDescent="0.2">
      <c r="C555" s="16"/>
    </row>
    <row r="556" spans="3:3" ht="15.75" customHeight="1" x14ac:dyDescent="0.2">
      <c r="C556" s="16"/>
    </row>
    <row r="557" spans="3:3" ht="15.75" customHeight="1" x14ac:dyDescent="0.2">
      <c r="C557" s="16"/>
    </row>
    <row r="558" spans="3:3" ht="15.75" customHeight="1" x14ac:dyDescent="0.2">
      <c r="C558" s="16"/>
    </row>
    <row r="559" spans="3:3" ht="15.75" customHeight="1" x14ac:dyDescent="0.2">
      <c r="C559" s="16"/>
    </row>
    <row r="560" spans="3:3" ht="15.75" customHeight="1" x14ac:dyDescent="0.2">
      <c r="C560" s="16"/>
    </row>
    <row r="561" spans="3:3" ht="15.75" customHeight="1" x14ac:dyDescent="0.2">
      <c r="C561" s="16"/>
    </row>
    <row r="562" spans="3:3" ht="15.75" customHeight="1" x14ac:dyDescent="0.2">
      <c r="C562" s="16"/>
    </row>
    <row r="563" spans="3:3" ht="15.75" customHeight="1" x14ac:dyDescent="0.2">
      <c r="C563" s="16"/>
    </row>
    <row r="564" spans="3:3" ht="15.75" customHeight="1" x14ac:dyDescent="0.2">
      <c r="C564" s="16"/>
    </row>
    <row r="565" spans="3:3" ht="15.75" customHeight="1" x14ac:dyDescent="0.2">
      <c r="C565" s="16"/>
    </row>
    <row r="566" spans="3:3" ht="15.75" customHeight="1" x14ac:dyDescent="0.2">
      <c r="C566" s="16"/>
    </row>
    <row r="567" spans="3:3" ht="15.75" customHeight="1" x14ac:dyDescent="0.2">
      <c r="C567" s="16"/>
    </row>
    <row r="568" spans="3:3" ht="15.75" customHeight="1" x14ac:dyDescent="0.2">
      <c r="C568" s="16"/>
    </row>
    <row r="569" spans="3:3" ht="15.75" customHeight="1" x14ac:dyDescent="0.2">
      <c r="C569" s="16"/>
    </row>
    <row r="570" spans="3:3" ht="15.75" customHeight="1" x14ac:dyDescent="0.2">
      <c r="C570" s="16"/>
    </row>
    <row r="571" spans="3:3" ht="15.75" customHeight="1" x14ac:dyDescent="0.2">
      <c r="C571" s="16"/>
    </row>
    <row r="572" spans="3:3" ht="15.75" customHeight="1" x14ac:dyDescent="0.2">
      <c r="C572" s="16"/>
    </row>
    <row r="573" spans="3:3" ht="15.75" customHeight="1" x14ac:dyDescent="0.2">
      <c r="C573" s="16"/>
    </row>
    <row r="574" spans="3:3" ht="15.75" customHeight="1" x14ac:dyDescent="0.2">
      <c r="C574" s="16"/>
    </row>
    <row r="575" spans="3:3" ht="15.75" customHeight="1" x14ac:dyDescent="0.2">
      <c r="C575" s="16"/>
    </row>
    <row r="576" spans="3:3" ht="15.75" customHeight="1" x14ac:dyDescent="0.2">
      <c r="C576" s="16"/>
    </row>
    <row r="577" spans="3:3" ht="15.75" customHeight="1" x14ac:dyDescent="0.2">
      <c r="C577" s="16"/>
    </row>
    <row r="578" spans="3:3" ht="15.75" customHeight="1" x14ac:dyDescent="0.2">
      <c r="C578" s="16"/>
    </row>
    <row r="579" spans="3:3" ht="15.75" customHeight="1" x14ac:dyDescent="0.2">
      <c r="C579" s="16"/>
    </row>
    <row r="580" spans="3:3" ht="15.75" customHeight="1" x14ac:dyDescent="0.2">
      <c r="C580" s="16"/>
    </row>
    <row r="581" spans="3:3" ht="15.75" customHeight="1" x14ac:dyDescent="0.2">
      <c r="C581" s="16"/>
    </row>
    <row r="582" spans="3:3" ht="15.75" customHeight="1" x14ac:dyDescent="0.2">
      <c r="C582" s="16"/>
    </row>
    <row r="583" spans="3:3" ht="15.75" customHeight="1" x14ac:dyDescent="0.2">
      <c r="C583" s="16"/>
    </row>
    <row r="584" spans="3:3" ht="15.75" customHeight="1" x14ac:dyDescent="0.2">
      <c r="C584" s="16"/>
    </row>
    <row r="585" spans="3:3" ht="15.75" customHeight="1" x14ac:dyDescent="0.2">
      <c r="C585" s="16"/>
    </row>
    <row r="586" spans="3:3" ht="15.75" customHeight="1" x14ac:dyDescent="0.2">
      <c r="C586" s="16"/>
    </row>
    <row r="587" spans="3:3" ht="15.75" customHeight="1" x14ac:dyDescent="0.2">
      <c r="C587" s="16"/>
    </row>
    <row r="588" spans="3:3" ht="15.75" customHeight="1" x14ac:dyDescent="0.2">
      <c r="C588" s="16"/>
    </row>
    <row r="589" spans="3:3" ht="15.75" customHeight="1" x14ac:dyDescent="0.2">
      <c r="C589" s="16"/>
    </row>
    <row r="590" spans="3:3" ht="15.75" customHeight="1" x14ac:dyDescent="0.2">
      <c r="C590" s="16"/>
    </row>
    <row r="591" spans="3:3" ht="15.75" customHeight="1" x14ac:dyDescent="0.2">
      <c r="C591" s="16"/>
    </row>
    <row r="592" spans="3:3" ht="15.75" customHeight="1" x14ac:dyDescent="0.2">
      <c r="C592" s="16"/>
    </row>
    <row r="593" spans="3:3" ht="15.75" customHeight="1" x14ac:dyDescent="0.2">
      <c r="C593" s="16"/>
    </row>
    <row r="594" spans="3:3" ht="15.75" customHeight="1" x14ac:dyDescent="0.2">
      <c r="C594" s="16"/>
    </row>
    <row r="595" spans="3:3" ht="15.75" customHeight="1" x14ac:dyDescent="0.2">
      <c r="C595" s="16"/>
    </row>
    <row r="596" spans="3:3" ht="15.75" customHeight="1" x14ac:dyDescent="0.2">
      <c r="C596" s="16"/>
    </row>
    <row r="597" spans="3:3" ht="15.75" customHeight="1" x14ac:dyDescent="0.2">
      <c r="C597" s="16"/>
    </row>
    <row r="598" spans="3:3" ht="15.75" customHeight="1" x14ac:dyDescent="0.2">
      <c r="C598" s="16"/>
    </row>
    <row r="599" spans="3:3" ht="15.75" customHeight="1" x14ac:dyDescent="0.2">
      <c r="C599" s="16"/>
    </row>
    <row r="600" spans="3:3" ht="15.75" customHeight="1" x14ac:dyDescent="0.2">
      <c r="C600" s="16"/>
    </row>
    <row r="601" spans="3:3" ht="15.75" customHeight="1" x14ac:dyDescent="0.2">
      <c r="C601" s="16"/>
    </row>
    <row r="602" spans="3:3" ht="15.75" customHeight="1" x14ac:dyDescent="0.2">
      <c r="C602" s="16"/>
    </row>
    <row r="603" spans="3:3" ht="15.75" customHeight="1" x14ac:dyDescent="0.2">
      <c r="C603" s="16"/>
    </row>
    <row r="604" spans="3:3" ht="15.75" customHeight="1" x14ac:dyDescent="0.2">
      <c r="C604" s="16"/>
    </row>
    <row r="605" spans="3:3" ht="15.75" customHeight="1" x14ac:dyDescent="0.2">
      <c r="C605" s="16"/>
    </row>
    <row r="606" spans="3:3" ht="15.75" customHeight="1" x14ac:dyDescent="0.2">
      <c r="C606" s="16"/>
    </row>
    <row r="607" spans="3:3" ht="15.75" customHeight="1" x14ac:dyDescent="0.2">
      <c r="C607" s="16"/>
    </row>
    <row r="608" spans="3:3" ht="15.75" customHeight="1" x14ac:dyDescent="0.2">
      <c r="C608" s="16"/>
    </row>
    <row r="609" spans="3:3" ht="15.75" customHeight="1" x14ac:dyDescent="0.2">
      <c r="C609" s="16"/>
    </row>
    <row r="610" spans="3:3" ht="15.75" customHeight="1" x14ac:dyDescent="0.2">
      <c r="C610" s="16"/>
    </row>
    <row r="611" spans="3:3" ht="15.75" customHeight="1" x14ac:dyDescent="0.2">
      <c r="C611" s="16"/>
    </row>
    <row r="612" spans="3:3" ht="15.75" customHeight="1" x14ac:dyDescent="0.2">
      <c r="C612" s="16"/>
    </row>
    <row r="613" spans="3:3" ht="15.75" customHeight="1" x14ac:dyDescent="0.2">
      <c r="C613" s="16"/>
    </row>
    <row r="614" spans="3:3" ht="15.75" customHeight="1" x14ac:dyDescent="0.2">
      <c r="C614" s="16"/>
    </row>
    <row r="615" spans="3:3" ht="15.75" customHeight="1" x14ac:dyDescent="0.2">
      <c r="C615" s="16"/>
    </row>
    <row r="616" spans="3:3" ht="15.75" customHeight="1" x14ac:dyDescent="0.2">
      <c r="C616" s="16"/>
    </row>
    <row r="617" spans="3:3" ht="15.75" customHeight="1" x14ac:dyDescent="0.2">
      <c r="C617" s="16"/>
    </row>
    <row r="618" spans="3:3" ht="15.75" customHeight="1" x14ac:dyDescent="0.2">
      <c r="C618" s="16"/>
    </row>
    <row r="619" spans="3:3" ht="15.75" customHeight="1" x14ac:dyDescent="0.2">
      <c r="C619" s="16"/>
    </row>
    <row r="620" spans="3:3" ht="15.75" customHeight="1" x14ac:dyDescent="0.2">
      <c r="C620" s="16"/>
    </row>
    <row r="621" spans="3:3" ht="15.75" customHeight="1" x14ac:dyDescent="0.2">
      <c r="C621" s="16"/>
    </row>
    <row r="622" spans="3:3" ht="15.75" customHeight="1" x14ac:dyDescent="0.2">
      <c r="C622" s="16"/>
    </row>
    <row r="623" spans="3:3" ht="15.75" customHeight="1" x14ac:dyDescent="0.2">
      <c r="C623" s="16"/>
    </row>
    <row r="624" spans="3:3" ht="15.75" customHeight="1" x14ac:dyDescent="0.2">
      <c r="C624" s="16"/>
    </row>
    <row r="625" spans="3:3" ht="15.75" customHeight="1" x14ac:dyDescent="0.2">
      <c r="C625" s="16"/>
    </row>
    <row r="626" spans="3:3" ht="15.75" customHeight="1" x14ac:dyDescent="0.2">
      <c r="C626" s="16"/>
    </row>
    <row r="627" spans="3:3" ht="15.75" customHeight="1" x14ac:dyDescent="0.2">
      <c r="C627" s="16"/>
    </row>
    <row r="628" spans="3:3" ht="15.75" customHeight="1" x14ac:dyDescent="0.2">
      <c r="C628" s="16"/>
    </row>
    <row r="629" spans="3:3" ht="15.75" customHeight="1" x14ac:dyDescent="0.2">
      <c r="C629" s="16"/>
    </row>
    <row r="630" spans="3:3" ht="15.75" customHeight="1" x14ac:dyDescent="0.2">
      <c r="C630" s="16"/>
    </row>
    <row r="631" spans="3:3" ht="15.75" customHeight="1" x14ac:dyDescent="0.2">
      <c r="C631" s="16"/>
    </row>
    <row r="632" spans="3:3" ht="15.75" customHeight="1" x14ac:dyDescent="0.2">
      <c r="C632" s="16"/>
    </row>
    <row r="633" spans="3:3" ht="15.75" customHeight="1" x14ac:dyDescent="0.2">
      <c r="C633" s="16"/>
    </row>
    <row r="634" spans="3:3" ht="15.75" customHeight="1" x14ac:dyDescent="0.2">
      <c r="C634" s="16"/>
    </row>
    <row r="635" spans="3:3" ht="15.75" customHeight="1" x14ac:dyDescent="0.2">
      <c r="C635" s="16"/>
    </row>
    <row r="636" spans="3:3" ht="15.75" customHeight="1" x14ac:dyDescent="0.2">
      <c r="C636" s="16"/>
    </row>
    <row r="637" spans="3:3" ht="15.75" customHeight="1" x14ac:dyDescent="0.2">
      <c r="C637" s="16"/>
    </row>
    <row r="638" spans="3:3" ht="15.75" customHeight="1" x14ac:dyDescent="0.2">
      <c r="C638" s="16"/>
    </row>
    <row r="639" spans="3:3" ht="15.75" customHeight="1" x14ac:dyDescent="0.2">
      <c r="C639" s="16"/>
    </row>
    <row r="640" spans="3:3" ht="15.75" customHeight="1" x14ac:dyDescent="0.2">
      <c r="C640" s="16"/>
    </row>
    <row r="641" spans="3:3" ht="15.75" customHeight="1" x14ac:dyDescent="0.2">
      <c r="C641" s="16"/>
    </row>
    <row r="642" spans="3:3" ht="15.75" customHeight="1" x14ac:dyDescent="0.2">
      <c r="C642" s="16"/>
    </row>
    <row r="643" spans="3:3" ht="15.75" customHeight="1" x14ac:dyDescent="0.2">
      <c r="C643" s="16"/>
    </row>
    <row r="644" spans="3:3" ht="15.75" customHeight="1" x14ac:dyDescent="0.2">
      <c r="C644" s="16"/>
    </row>
    <row r="645" spans="3:3" ht="15.75" customHeight="1" x14ac:dyDescent="0.2">
      <c r="C645" s="16"/>
    </row>
    <row r="646" spans="3:3" ht="15.75" customHeight="1" x14ac:dyDescent="0.2">
      <c r="C646" s="16"/>
    </row>
    <row r="647" spans="3:3" ht="15.75" customHeight="1" x14ac:dyDescent="0.2">
      <c r="C647" s="16"/>
    </row>
    <row r="648" spans="3:3" ht="15.75" customHeight="1" x14ac:dyDescent="0.2">
      <c r="C648" s="16"/>
    </row>
    <row r="649" spans="3:3" ht="15.75" customHeight="1" x14ac:dyDescent="0.2">
      <c r="C649" s="16"/>
    </row>
    <row r="650" spans="3:3" ht="15.75" customHeight="1" x14ac:dyDescent="0.2">
      <c r="C650" s="16"/>
    </row>
    <row r="651" spans="3:3" ht="15.75" customHeight="1" x14ac:dyDescent="0.2">
      <c r="C651" s="16"/>
    </row>
    <row r="652" spans="3:3" ht="15.75" customHeight="1" x14ac:dyDescent="0.2">
      <c r="C652" s="16"/>
    </row>
    <row r="653" spans="3:3" ht="15.75" customHeight="1" x14ac:dyDescent="0.2">
      <c r="C653" s="16"/>
    </row>
    <row r="654" spans="3:3" ht="15.75" customHeight="1" x14ac:dyDescent="0.2">
      <c r="C654" s="16"/>
    </row>
    <row r="655" spans="3:3" ht="15.75" customHeight="1" x14ac:dyDescent="0.2">
      <c r="C655" s="16"/>
    </row>
    <row r="656" spans="3:3" ht="15.75" customHeight="1" x14ac:dyDescent="0.2">
      <c r="C656" s="16"/>
    </row>
    <row r="657" spans="3:3" ht="15.75" customHeight="1" x14ac:dyDescent="0.2">
      <c r="C657" s="16"/>
    </row>
    <row r="658" spans="3:3" ht="15.75" customHeight="1" x14ac:dyDescent="0.2">
      <c r="C658" s="16"/>
    </row>
    <row r="659" spans="3:3" ht="15.75" customHeight="1" x14ac:dyDescent="0.2">
      <c r="C659" s="16"/>
    </row>
    <row r="660" spans="3:3" ht="15.75" customHeight="1" x14ac:dyDescent="0.2">
      <c r="C660" s="16"/>
    </row>
    <row r="661" spans="3:3" ht="15.75" customHeight="1" x14ac:dyDescent="0.2">
      <c r="C661" s="16"/>
    </row>
    <row r="662" spans="3:3" ht="15.75" customHeight="1" x14ac:dyDescent="0.2">
      <c r="C662" s="16"/>
    </row>
    <row r="663" spans="3:3" ht="15.75" customHeight="1" x14ac:dyDescent="0.2">
      <c r="C663" s="16"/>
    </row>
    <row r="664" spans="3:3" ht="15.75" customHeight="1" x14ac:dyDescent="0.2">
      <c r="C664" s="16"/>
    </row>
    <row r="665" spans="3:3" ht="15.75" customHeight="1" x14ac:dyDescent="0.2">
      <c r="C665" s="16"/>
    </row>
    <row r="666" spans="3:3" ht="15.75" customHeight="1" x14ac:dyDescent="0.2">
      <c r="C666" s="16"/>
    </row>
    <row r="667" spans="3:3" ht="15.75" customHeight="1" x14ac:dyDescent="0.2">
      <c r="C667" s="16"/>
    </row>
    <row r="668" spans="3:3" ht="15.75" customHeight="1" x14ac:dyDescent="0.2">
      <c r="C668" s="16"/>
    </row>
    <row r="669" spans="3:3" ht="15.75" customHeight="1" x14ac:dyDescent="0.2">
      <c r="C669" s="16"/>
    </row>
    <row r="670" spans="3:3" ht="15.75" customHeight="1" x14ac:dyDescent="0.2">
      <c r="C670" s="16"/>
    </row>
    <row r="671" spans="3:3" ht="15.75" customHeight="1" x14ac:dyDescent="0.2">
      <c r="C671" s="16"/>
    </row>
    <row r="672" spans="3:3" ht="15.75" customHeight="1" x14ac:dyDescent="0.2">
      <c r="C672" s="16"/>
    </row>
    <row r="673" spans="3:3" ht="15.75" customHeight="1" x14ac:dyDescent="0.2">
      <c r="C673" s="16"/>
    </row>
    <row r="674" spans="3:3" ht="15.75" customHeight="1" x14ac:dyDescent="0.2">
      <c r="C674" s="16"/>
    </row>
    <row r="675" spans="3:3" ht="15.75" customHeight="1" x14ac:dyDescent="0.2">
      <c r="C675" s="16"/>
    </row>
    <row r="676" spans="3:3" ht="15.75" customHeight="1" x14ac:dyDescent="0.2">
      <c r="C676" s="16"/>
    </row>
    <row r="677" spans="3:3" ht="15.75" customHeight="1" x14ac:dyDescent="0.2">
      <c r="C677" s="16"/>
    </row>
    <row r="678" spans="3:3" ht="15.75" customHeight="1" x14ac:dyDescent="0.2">
      <c r="C678" s="16"/>
    </row>
    <row r="679" spans="3:3" ht="15.75" customHeight="1" x14ac:dyDescent="0.2">
      <c r="C679" s="16"/>
    </row>
    <row r="680" spans="3:3" ht="15.75" customHeight="1" x14ac:dyDescent="0.2">
      <c r="C680" s="16"/>
    </row>
    <row r="681" spans="3:3" ht="15.75" customHeight="1" x14ac:dyDescent="0.2">
      <c r="C681" s="16"/>
    </row>
    <row r="682" spans="3:3" ht="15.75" customHeight="1" x14ac:dyDescent="0.2">
      <c r="C682" s="16"/>
    </row>
    <row r="683" spans="3:3" ht="15.75" customHeight="1" x14ac:dyDescent="0.2">
      <c r="C683" s="16"/>
    </row>
    <row r="684" spans="3:3" ht="15.75" customHeight="1" x14ac:dyDescent="0.2">
      <c r="C684" s="16"/>
    </row>
    <row r="685" spans="3:3" ht="15.75" customHeight="1" x14ac:dyDescent="0.2">
      <c r="C685" s="16"/>
    </row>
    <row r="686" spans="3:3" ht="15.75" customHeight="1" x14ac:dyDescent="0.2">
      <c r="C686" s="16"/>
    </row>
    <row r="687" spans="3:3" ht="15.75" customHeight="1" x14ac:dyDescent="0.2">
      <c r="C687" s="16"/>
    </row>
    <row r="688" spans="3:3" ht="15.75" customHeight="1" x14ac:dyDescent="0.2">
      <c r="C688" s="16"/>
    </row>
    <row r="689" spans="3:3" ht="15.75" customHeight="1" x14ac:dyDescent="0.2">
      <c r="C689" s="16"/>
    </row>
    <row r="690" spans="3:3" ht="15.75" customHeight="1" x14ac:dyDescent="0.2">
      <c r="C690" s="16"/>
    </row>
    <row r="691" spans="3:3" ht="15.75" customHeight="1" x14ac:dyDescent="0.2">
      <c r="C691" s="16"/>
    </row>
    <row r="692" spans="3:3" ht="15.75" customHeight="1" x14ac:dyDescent="0.2">
      <c r="C692" s="16"/>
    </row>
    <row r="693" spans="3:3" ht="15.75" customHeight="1" x14ac:dyDescent="0.2">
      <c r="C693" s="16"/>
    </row>
    <row r="694" spans="3:3" ht="15.75" customHeight="1" x14ac:dyDescent="0.2">
      <c r="C694" s="16"/>
    </row>
    <row r="695" spans="3:3" ht="15.75" customHeight="1" x14ac:dyDescent="0.2">
      <c r="C695" s="16"/>
    </row>
    <row r="696" spans="3:3" ht="15.75" customHeight="1" x14ac:dyDescent="0.2">
      <c r="C696" s="16"/>
    </row>
    <row r="697" spans="3:3" ht="15.75" customHeight="1" x14ac:dyDescent="0.2">
      <c r="C697" s="16"/>
    </row>
    <row r="698" spans="3:3" ht="15.75" customHeight="1" x14ac:dyDescent="0.2">
      <c r="C698" s="16"/>
    </row>
    <row r="699" spans="3:3" ht="15.75" customHeight="1" x14ac:dyDescent="0.2">
      <c r="C699" s="16"/>
    </row>
    <row r="700" spans="3:3" ht="15.75" customHeight="1" x14ac:dyDescent="0.2">
      <c r="C700" s="16"/>
    </row>
    <row r="701" spans="3:3" ht="15.75" customHeight="1" x14ac:dyDescent="0.2">
      <c r="C701" s="16"/>
    </row>
    <row r="702" spans="3:3" ht="15.75" customHeight="1" x14ac:dyDescent="0.2">
      <c r="C702" s="16"/>
    </row>
    <row r="703" spans="3:3" ht="15.75" customHeight="1" x14ac:dyDescent="0.2">
      <c r="C703" s="16"/>
    </row>
    <row r="704" spans="3:3" ht="15.75" customHeight="1" x14ac:dyDescent="0.2">
      <c r="C704" s="16"/>
    </row>
    <row r="705" spans="3:3" ht="15.75" customHeight="1" x14ac:dyDescent="0.2">
      <c r="C705" s="16"/>
    </row>
    <row r="706" spans="3:3" ht="15.75" customHeight="1" x14ac:dyDescent="0.2">
      <c r="C706" s="16"/>
    </row>
    <row r="707" spans="3:3" ht="15.75" customHeight="1" x14ac:dyDescent="0.2">
      <c r="C707" s="16"/>
    </row>
    <row r="708" spans="3:3" ht="15.75" customHeight="1" x14ac:dyDescent="0.2">
      <c r="C708" s="16"/>
    </row>
    <row r="709" spans="3:3" ht="15.75" customHeight="1" x14ac:dyDescent="0.2">
      <c r="C709" s="16"/>
    </row>
    <row r="710" spans="3:3" ht="15.75" customHeight="1" x14ac:dyDescent="0.2">
      <c r="C710" s="16"/>
    </row>
    <row r="711" spans="3:3" ht="15.75" customHeight="1" x14ac:dyDescent="0.2">
      <c r="C711" s="16"/>
    </row>
    <row r="712" spans="3:3" ht="15.75" customHeight="1" x14ac:dyDescent="0.2">
      <c r="C712" s="16"/>
    </row>
    <row r="713" spans="3:3" ht="15.75" customHeight="1" x14ac:dyDescent="0.2">
      <c r="C713" s="16"/>
    </row>
    <row r="714" spans="3:3" ht="15.75" customHeight="1" x14ac:dyDescent="0.2">
      <c r="C714" s="16"/>
    </row>
    <row r="715" spans="3:3" ht="15.75" customHeight="1" x14ac:dyDescent="0.2">
      <c r="C715" s="16"/>
    </row>
    <row r="716" spans="3:3" ht="15.75" customHeight="1" x14ac:dyDescent="0.2">
      <c r="C716" s="16"/>
    </row>
    <row r="717" spans="3:3" ht="15.75" customHeight="1" x14ac:dyDescent="0.2">
      <c r="C717" s="16"/>
    </row>
    <row r="718" spans="3:3" ht="15.75" customHeight="1" x14ac:dyDescent="0.2">
      <c r="C718" s="16"/>
    </row>
    <row r="719" spans="3:3" ht="15.75" customHeight="1" x14ac:dyDescent="0.2">
      <c r="C719" s="16"/>
    </row>
    <row r="720" spans="3:3" ht="15.75" customHeight="1" x14ac:dyDescent="0.2">
      <c r="C720" s="16"/>
    </row>
    <row r="721" spans="3:3" ht="15.75" customHeight="1" x14ac:dyDescent="0.2">
      <c r="C721" s="16"/>
    </row>
    <row r="722" spans="3:3" ht="15.75" customHeight="1" x14ac:dyDescent="0.2">
      <c r="C722" s="16"/>
    </row>
    <row r="723" spans="3:3" ht="15.75" customHeight="1" x14ac:dyDescent="0.2">
      <c r="C723" s="16"/>
    </row>
    <row r="724" spans="3:3" ht="15.75" customHeight="1" x14ac:dyDescent="0.2">
      <c r="C724" s="16"/>
    </row>
    <row r="725" spans="3:3" ht="15.75" customHeight="1" x14ac:dyDescent="0.2">
      <c r="C725" s="16"/>
    </row>
    <row r="726" spans="3:3" ht="15.75" customHeight="1" x14ac:dyDescent="0.2">
      <c r="C726" s="16"/>
    </row>
    <row r="727" spans="3:3" ht="15.75" customHeight="1" x14ac:dyDescent="0.2">
      <c r="C727" s="16"/>
    </row>
    <row r="728" spans="3:3" ht="15.75" customHeight="1" x14ac:dyDescent="0.2">
      <c r="C728" s="16"/>
    </row>
    <row r="729" spans="3:3" ht="15.75" customHeight="1" x14ac:dyDescent="0.2">
      <c r="C729" s="16"/>
    </row>
    <row r="730" spans="3:3" ht="15.75" customHeight="1" x14ac:dyDescent="0.2">
      <c r="C730" s="16"/>
    </row>
    <row r="731" spans="3:3" ht="15.75" customHeight="1" x14ac:dyDescent="0.2">
      <c r="C731" s="16"/>
    </row>
    <row r="732" spans="3:3" ht="15.75" customHeight="1" x14ac:dyDescent="0.2">
      <c r="C732" s="16"/>
    </row>
    <row r="733" spans="3:3" ht="15.75" customHeight="1" x14ac:dyDescent="0.2">
      <c r="C733" s="16"/>
    </row>
    <row r="734" spans="3:3" ht="15.75" customHeight="1" x14ac:dyDescent="0.2">
      <c r="C734" s="16"/>
    </row>
    <row r="735" spans="3:3" ht="15.75" customHeight="1" x14ac:dyDescent="0.2">
      <c r="C735" s="16"/>
    </row>
    <row r="736" spans="3:3" ht="15.75" customHeight="1" x14ac:dyDescent="0.2">
      <c r="C736" s="16"/>
    </row>
    <row r="737" spans="3:3" ht="15.75" customHeight="1" x14ac:dyDescent="0.2">
      <c r="C737" s="16"/>
    </row>
    <row r="738" spans="3:3" ht="15.75" customHeight="1" x14ac:dyDescent="0.2">
      <c r="C738" s="16"/>
    </row>
    <row r="739" spans="3:3" ht="15.75" customHeight="1" x14ac:dyDescent="0.2">
      <c r="C739" s="16"/>
    </row>
    <row r="740" spans="3:3" ht="15.75" customHeight="1" x14ac:dyDescent="0.2">
      <c r="C740" s="16"/>
    </row>
    <row r="741" spans="3:3" ht="15.75" customHeight="1" x14ac:dyDescent="0.2">
      <c r="C741" s="16"/>
    </row>
    <row r="742" spans="3:3" ht="15.75" customHeight="1" x14ac:dyDescent="0.2">
      <c r="C742" s="16"/>
    </row>
    <row r="743" spans="3:3" ht="15.75" customHeight="1" x14ac:dyDescent="0.2">
      <c r="C743" s="16"/>
    </row>
    <row r="744" spans="3:3" ht="15.75" customHeight="1" x14ac:dyDescent="0.2">
      <c r="C744" s="16"/>
    </row>
    <row r="745" spans="3:3" ht="15.75" customHeight="1" x14ac:dyDescent="0.2">
      <c r="C745" s="16"/>
    </row>
    <row r="746" spans="3:3" ht="15.75" customHeight="1" x14ac:dyDescent="0.2">
      <c r="C746" s="16"/>
    </row>
    <row r="747" spans="3:3" ht="15.75" customHeight="1" x14ac:dyDescent="0.2">
      <c r="C747" s="16"/>
    </row>
    <row r="748" spans="3:3" ht="15.75" customHeight="1" x14ac:dyDescent="0.2">
      <c r="C748" s="16"/>
    </row>
    <row r="749" spans="3:3" ht="15.75" customHeight="1" x14ac:dyDescent="0.2">
      <c r="C749" s="16"/>
    </row>
    <row r="750" spans="3:3" ht="15.75" customHeight="1" x14ac:dyDescent="0.2">
      <c r="C750" s="16"/>
    </row>
    <row r="751" spans="3:3" ht="15.75" customHeight="1" x14ac:dyDescent="0.2">
      <c r="C751" s="16"/>
    </row>
    <row r="752" spans="3:3" ht="15.75" customHeight="1" x14ac:dyDescent="0.2">
      <c r="C752" s="16"/>
    </row>
    <row r="753" spans="3:3" ht="15.75" customHeight="1" x14ac:dyDescent="0.2">
      <c r="C753" s="16"/>
    </row>
    <row r="754" spans="3:3" ht="15.75" customHeight="1" x14ac:dyDescent="0.2">
      <c r="C754" s="16"/>
    </row>
    <row r="755" spans="3:3" ht="15.75" customHeight="1" x14ac:dyDescent="0.2">
      <c r="C755" s="16"/>
    </row>
    <row r="756" spans="3:3" ht="15.75" customHeight="1" x14ac:dyDescent="0.2">
      <c r="C756" s="16"/>
    </row>
    <row r="757" spans="3:3" ht="15.75" customHeight="1" x14ac:dyDescent="0.2">
      <c r="C757" s="16"/>
    </row>
    <row r="758" spans="3:3" ht="15.75" customHeight="1" x14ac:dyDescent="0.2">
      <c r="C758" s="16"/>
    </row>
    <row r="759" spans="3:3" ht="15.75" customHeight="1" x14ac:dyDescent="0.2">
      <c r="C759" s="16"/>
    </row>
    <row r="760" spans="3:3" ht="15.75" customHeight="1" x14ac:dyDescent="0.2">
      <c r="C760" s="16"/>
    </row>
    <row r="761" spans="3:3" ht="15.75" customHeight="1" x14ac:dyDescent="0.2">
      <c r="C761" s="16"/>
    </row>
    <row r="762" spans="3:3" ht="15.75" customHeight="1" x14ac:dyDescent="0.2">
      <c r="C762" s="16"/>
    </row>
    <row r="763" spans="3:3" ht="15.75" customHeight="1" x14ac:dyDescent="0.2">
      <c r="C763" s="16"/>
    </row>
    <row r="764" spans="3:3" ht="15.75" customHeight="1" x14ac:dyDescent="0.2">
      <c r="C764" s="16"/>
    </row>
    <row r="765" spans="3:3" ht="15.75" customHeight="1" x14ac:dyDescent="0.2">
      <c r="C765" s="16"/>
    </row>
    <row r="766" spans="3:3" ht="15.75" customHeight="1" x14ac:dyDescent="0.2">
      <c r="C766" s="16"/>
    </row>
    <row r="767" spans="3:3" ht="15.75" customHeight="1" x14ac:dyDescent="0.2">
      <c r="C767" s="16"/>
    </row>
    <row r="768" spans="3:3" ht="15.75" customHeight="1" x14ac:dyDescent="0.2">
      <c r="C768" s="16"/>
    </row>
    <row r="769" spans="3:3" ht="15.75" customHeight="1" x14ac:dyDescent="0.2">
      <c r="C769" s="16"/>
    </row>
    <row r="770" spans="3:3" ht="15.75" customHeight="1" x14ac:dyDescent="0.2">
      <c r="C770" s="16"/>
    </row>
    <row r="771" spans="3:3" ht="15.75" customHeight="1" x14ac:dyDescent="0.2">
      <c r="C771" s="16"/>
    </row>
    <row r="772" spans="3:3" ht="15.75" customHeight="1" x14ac:dyDescent="0.2">
      <c r="C772" s="16"/>
    </row>
    <row r="773" spans="3:3" ht="15.75" customHeight="1" x14ac:dyDescent="0.2">
      <c r="C773" s="16"/>
    </row>
    <row r="774" spans="3:3" ht="15.75" customHeight="1" x14ac:dyDescent="0.2">
      <c r="C774" s="16"/>
    </row>
    <row r="775" spans="3:3" ht="15.75" customHeight="1" x14ac:dyDescent="0.2">
      <c r="C775" s="16"/>
    </row>
    <row r="776" spans="3:3" ht="15.75" customHeight="1" x14ac:dyDescent="0.2">
      <c r="C776" s="16"/>
    </row>
    <row r="777" spans="3:3" ht="15.75" customHeight="1" x14ac:dyDescent="0.2">
      <c r="C777" s="16"/>
    </row>
    <row r="778" spans="3:3" ht="15.75" customHeight="1" x14ac:dyDescent="0.2">
      <c r="C778" s="16"/>
    </row>
    <row r="779" spans="3:3" ht="15.75" customHeight="1" x14ac:dyDescent="0.2">
      <c r="C779" s="16"/>
    </row>
    <row r="780" spans="3:3" ht="15.75" customHeight="1" x14ac:dyDescent="0.2">
      <c r="C780" s="16"/>
    </row>
    <row r="781" spans="3:3" ht="15.75" customHeight="1" x14ac:dyDescent="0.2">
      <c r="C781" s="16"/>
    </row>
    <row r="782" spans="3:3" ht="15.75" customHeight="1" x14ac:dyDescent="0.2">
      <c r="C782" s="16"/>
    </row>
    <row r="783" spans="3:3" ht="15.75" customHeight="1" x14ac:dyDescent="0.2">
      <c r="C783" s="16"/>
    </row>
    <row r="784" spans="3:3" ht="15.75" customHeight="1" x14ac:dyDescent="0.2">
      <c r="C784" s="16"/>
    </row>
    <row r="785" spans="3:3" ht="15.75" customHeight="1" x14ac:dyDescent="0.2">
      <c r="C785" s="16"/>
    </row>
    <row r="786" spans="3:3" ht="15.75" customHeight="1" x14ac:dyDescent="0.2">
      <c r="C786" s="16"/>
    </row>
    <row r="787" spans="3:3" ht="15.75" customHeight="1" x14ac:dyDescent="0.2">
      <c r="C787" s="16"/>
    </row>
    <row r="788" spans="3:3" ht="15.75" customHeight="1" x14ac:dyDescent="0.2">
      <c r="C788" s="16"/>
    </row>
    <row r="789" spans="3:3" ht="15.75" customHeight="1" x14ac:dyDescent="0.2">
      <c r="C789" s="16"/>
    </row>
    <row r="790" spans="3:3" ht="15.75" customHeight="1" x14ac:dyDescent="0.2">
      <c r="C790" s="16"/>
    </row>
    <row r="791" spans="3:3" ht="15.75" customHeight="1" x14ac:dyDescent="0.2">
      <c r="C791" s="16"/>
    </row>
    <row r="792" spans="3:3" ht="15.75" customHeight="1" x14ac:dyDescent="0.2">
      <c r="C792" s="16"/>
    </row>
    <row r="793" spans="3:3" ht="15.75" customHeight="1" x14ac:dyDescent="0.2">
      <c r="C793" s="16"/>
    </row>
    <row r="794" spans="3:3" ht="15.75" customHeight="1" x14ac:dyDescent="0.2">
      <c r="C794" s="16"/>
    </row>
    <row r="795" spans="3:3" ht="15.75" customHeight="1" x14ac:dyDescent="0.2">
      <c r="C795" s="16"/>
    </row>
    <row r="796" spans="3:3" ht="15.75" customHeight="1" x14ac:dyDescent="0.2">
      <c r="C796" s="16"/>
    </row>
    <row r="797" spans="3:3" ht="15.75" customHeight="1" x14ac:dyDescent="0.2">
      <c r="C797" s="16"/>
    </row>
    <row r="798" spans="3:3" ht="15.75" customHeight="1" x14ac:dyDescent="0.2">
      <c r="C798" s="16"/>
    </row>
    <row r="799" spans="3:3" ht="15.75" customHeight="1" x14ac:dyDescent="0.2">
      <c r="C799" s="16"/>
    </row>
    <row r="800" spans="3:3" ht="15.75" customHeight="1" x14ac:dyDescent="0.2">
      <c r="C800" s="16"/>
    </row>
    <row r="801" spans="3:3" ht="15.75" customHeight="1" x14ac:dyDescent="0.2">
      <c r="C801" s="16"/>
    </row>
    <row r="802" spans="3:3" ht="15.75" customHeight="1" x14ac:dyDescent="0.2">
      <c r="C802" s="16"/>
    </row>
    <row r="803" spans="3:3" ht="15.75" customHeight="1" x14ac:dyDescent="0.2">
      <c r="C803" s="16"/>
    </row>
    <row r="804" spans="3:3" ht="15.75" customHeight="1" x14ac:dyDescent="0.2">
      <c r="C804" s="16"/>
    </row>
    <row r="805" spans="3:3" ht="15.75" customHeight="1" x14ac:dyDescent="0.2">
      <c r="C805" s="16"/>
    </row>
    <row r="806" spans="3:3" ht="15.75" customHeight="1" x14ac:dyDescent="0.2">
      <c r="C806" s="16"/>
    </row>
    <row r="807" spans="3:3" ht="15.75" customHeight="1" x14ac:dyDescent="0.2">
      <c r="C807" s="16"/>
    </row>
    <row r="808" spans="3:3" ht="15.75" customHeight="1" x14ac:dyDescent="0.2">
      <c r="C808" s="16"/>
    </row>
    <row r="809" spans="3:3" ht="15.75" customHeight="1" x14ac:dyDescent="0.2">
      <c r="C809" s="16"/>
    </row>
    <row r="810" spans="3:3" ht="15.75" customHeight="1" x14ac:dyDescent="0.2">
      <c r="C810" s="16"/>
    </row>
    <row r="811" spans="3:3" ht="15.75" customHeight="1" x14ac:dyDescent="0.2">
      <c r="C811" s="16"/>
    </row>
    <row r="812" spans="3:3" ht="15.75" customHeight="1" x14ac:dyDescent="0.2">
      <c r="C812" s="16"/>
    </row>
    <row r="813" spans="3:3" ht="15.75" customHeight="1" x14ac:dyDescent="0.2">
      <c r="C813" s="16"/>
    </row>
    <row r="814" spans="3:3" ht="15.75" customHeight="1" x14ac:dyDescent="0.2">
      <c r="C814" s="16"/>
    </row>
    <row r="815" spans="3:3" ht="15.75" customHeight="1" x14ac:dyDescent="0.2">
      <c r="C815" s="16"/>
    </row>
    <row r="816" spans="3:3" ht="15.75" customHeight="1" x14ac:dyDescent="0.2">
      <c r="C816" s="16"/>
    </row>
    <row r="817" spans="3:3" ht="15.75" customHeight="1" x14ac:dyDescent="0.2">
      <c r="C817" s="16"/>
    </row>
    <row r="818" spans="3:3" ht="15.75" customHeight="1" x14ac:dyDescent="0.2">
      <c r="C818" s="16"/>
    </row>
    <row r="819" spans="3:3" ht="15.75" customHeight="1" x14ac:dyDescent="0.2">
      <c r="C819" s="16"/>
    </row>
    <row r="820" spans="3:3" ht="15.75" customHeight="1" x14ac:dyDescent="0.2">
      <c r="C820" s="16"/>
    </row>
    <row r="821" spans="3:3" ht="15.75" customHeight="1" x14ac:dyDescent="0.2">
      <c r="C821" s="16"/>
    </row>
    <row r="822" spans="3:3" ht="15.75" customHeight="1" x14ac:dyDescent="0.2">
      <c r="C822" s="16"/>
    </row>
    <row r="823" spans="3:3" ht="15.75" customHeight="1" x14ac:dyDescent="0.2">
      <c r="C823" s="16"/>
    </row>
    <row r="824" spans="3:3" ht="15.75" customHeight="1" x14ac:dyDescent="0.2">
      <c r="C824" s="16"/>
    </row>
    <row r="825" spans="3:3" ht="15.75" customHeight="1" x14ac:dyDescent="0.2">
      <c r="C825" s="16"/>
    </row>
    <row r="826" spans="3:3" ht="15.75" customHeight="1" x14ac:dyDescent="0.2">
      <c r="C826" s="16"/>
    </row>
    <row r="827" spans="3:3" ht="15.75" customHeight="1" x14ac:dyDescent="0.2">
      <c r="C827" s="16"/>
    </row>
    <row r="828" spans="3:3" ht="15.75" customHeight="1" x14ac:dyDescent="0.2">
      <c r="C828" s="16"/>
    </row>
    <row r="829" spans="3:3" ht="15.75" customHeight="1" x14ac:dyDescent="0.2">
      <c r="C829" s="16"/>
    </row>
    <row r="830" spans="3:3" ht="15.75" customHeight="1" x14ac:dyDescent="0.2">
      <c r="C830" s="16"/>
    </row>
    <row r="831" spans="3:3" ht="15.75" customHeight="1" x14ac:dyDescent="0.2">
      <c r="C831" s="16"/>
    </row>
    <row r="832" spans="3:3" ht="15.75" customHeight="1" x14ac:dyDescent="0.2">
      <c r="C832" s="16"/>
    </row>
    <row r="833" spans="3:3" ht="15.75" customHeight="1" x14ac:dyDescent="0.2">
      <c r="C833" s="16"/>
    </row>
    <row r="834" spans="3:3" ht="15.75" customHeight="1" x14ac:dyDescent="0.2">
      <c r="C834" s="16"/>
    </row>
    <row r="835" spans="3:3" ht="15.75" customHeight="1" x14ac:dyDescent="0.2">
      <c r="C835" s="16"/>
    </row>
    <row r="836" spans="3:3" ht="15.75" customHeight="1" x14ac:dyDescent="0.2">
      <c r="C836" s="16"/>
    </row>
    <row r="837" spans="3:3" ht="15.75" customHeight="1" x14ac:dyDescent="0.2">
      <c r="C837" s="16"/>
    </row>
    <row r="838" spans="3:3" ht="15.75" customHeight="1" x14ac:dyDescent="0.2">
      <c r="C838" s="16"/>
    </row>
    <row r="839" spans="3:3" ht="15.75" customHeight="1" x14ac:dyDescent="0.2">
      <c r="C839" s="16"/>
    </row>
    <row r="840" spans="3:3" ht="15.75" customHeight="1" x14ac:dyDescent="0.2">
      <c r="C840" s="16"/>
    </row>
    <row r="841" spans="3:3" ht="15.75" customHeight="1" x14ac:dyDescent="0.2">
      <c r="C841" s="16"/>
    </row>
    <row r="842" spans="3:3" ht="15.75" customHeight="1" x14ac:dyDescent="0.2">
      <c r="C842" s="16"/>
    </row>
    <row r="843" spans="3:3" ht="15.75" customHeight="1" x14ac:dyDescent="0.2">
      <c r="C843" s="16"/>
    </row>
    <row r="844" spans="3:3" ht="15.75" customHeight="1" x14ac:dyDescent="0.2">
      <c r="C844" s="16"/>
    </row>
    <row r="845" spans="3:3" ht="15.75" customHeight="1" x14ac:dyDescent="0.2">
      <c r="C845" s="16"/>
    </row>
    <row r="846" spans="3:3" ht="15.75" customHeight="1" x14ac:dyDescent="0.2">
      <c r="C846" s="16"/>
    </row>
    <row r="847" spans="3:3" ht="15.75" customHeight="1" x14ac:dyDescent="0.2">
      <c r="C847" s="16"/>
    </row>
    <row r="848" spans="3:3" ht="15.75" customHeight="1" x14ac:dyDescent="0.2">
      <c r="C848" s="16"/>
    </row>
    <row r="849" spans="3:3" ht="15.75" customHeight="1" x14ac:dyDescent="0.2">
      <c r="C849" s="16"/>
    </row>
    <row r="850" spans="3:3" ht="15.75" customHeight="1" x14ac:dyDescent="0.2">
      <c r="C850" s="16"/>
    </row>
    <row r="851" spans="3:3" ht="15.75" customHeight="1" x14ac:dyDescent="0.2">
      <c r="C851" s="16"/>
    </row>
    <row r="852" spans="3:3" ht="15.75" customHeight="1" x14ac:dyDescent="0.2">
      <c r="C852" s="16"/>
    </row>
    <row r="853" spans="3:3" ht="15.75" customHeight="1" x14ac:dyDescent="0.2">
      <c r="C853" s="16"/>
    </row>
    <row r="854" spans="3:3" ht="15.75" customHeight="1" x14ac:dyDescent="0.2">
      <c r="C854" s="16"/>
    </row>
    <row r="855" spans="3:3" ht="15.75" customHeight="1" x14ac:dyDescent="0.2">
      <c r="C855" s="16"/>
    </row>
    <row r="856" spans="3:3" ht="15.75" customHeight="1" x14ac:dyDescent="0.2">
      <c r="C856" s="16"/>
    </row>
    <row r="857" spans="3:3" ht="15.75" customHeight="1" x14ac:dyDescent="0.2">
      <c r="C857" s="16"/>
    </row>
    <row r="858" spans="3:3" ht="15.75" customHeight="1" x14ac:dyDescent="0.2">
      <c r="C858" s="16"/>
    </row>
    <row r="859" spans="3:3" ht="15.75" customHeight="1" x14ac:dyDescent="0.2">
      <c r="C859" s="16"/>
    </row>
    <row r="860" spans="3:3" ht="15.75" customHeight="1" x14ac:dyDescent="0.2">
      <c r="C860" s="16"/>
    </row>
    <row r="861" spans="3:3" ht="15.75" customHeight="1" x14ac:dyDescent="0.2">
      <c r="C861" s="16"/>
    </row>
    <row r="862" spans="3:3" ht="15.75" customHeight="1" x14ac:dyDescent="0.2">
      <c r="C862" s="16"/>
    </row>
    <row r="863" spans="3:3" ht="15.75" customHeight="1" x14ac:dyDescent="0.2">
      <c r="C863" s="16"/>
    </row>
    <row r="864" spans="3:3" ht="15.75" customHeight="1" x14ac:dyDescent="0.2">
      <c r="C864" s="16"/>
    </row>
    <row r="865" spans="3:3" ht="15.75" customHeight="1" x14ac:dyDescent="0.2">
      <c r="C865" s="16"/>
    </row>
    <row r="866" spans="3:3" ht="15.75" customHeight="1" x14ac:dyDescent="0.2">
      <c r="C866" s="16"/>
    </row>
    <row r="867" spans="3:3" ht="15.75" customHeight="1" x14ac:dyDescent="0.2">
      <c r="C867" s="16"/>
    </row>
    <row r="868" spans="3:3" ht="15.75" customHeight="1" x14ac:dyDescent="0.2">
      <c r="C868" s="16"/>
    </row>
    <row r="869" spans="3:3" ht="15.75" customHeight="1" x14ac:dyDescent="0.2">
      <c r="C869" s="16"/>
    </row>
    <row r="870" spans="3:3" ht="15.75" customHeight="1" x14ac:dyDescent="0.2">
      <c r="C870" s="16"/>
    </row>
    <row r="871" spans="3:3" ht="15.75" customHeight="1" x14ac:dyDescent="0.2">
      <c r="C871" s="16"/>
    </row>
    <row r="872" spans="3:3" ht="15.75" customHeight="1" x14ac:dyDescent="0.2">
      <c r="C872" s="16"/>
    </row>
    <row r="873" spans="3:3" ht="15.75" customHeight="1" x14ac:dyDescent="0.2">
      <c r="C873" s="16"/>
    </row>
    <row r="874" spans="3:3" ht="15.75" customHeight="1" x14ac:dyDescent="0.2">
      <c r="C874" s="16"/>
    </row>
    <row r="875" spans="3:3" ht="15.75" customHeight="1" x14ac:dyDescent="0.2">
      <c r="C875" s="16"/>
    </row>
    <row r="876" spans="3:3" ht="15.75" customHeight="1" x14ac:dyDescent="0.2">
      <c r="C876" s="16"/>
    </row>
    <row r="877" spans="3:3" ht="15.75" customHeight="1" x14ac:dyDescent="0.2">
      <c r="C877" s="16"/>
    </row>
    <row r="878" spans="3:3" ht="15.75" customHeight="1" x14ac:dyDescent="0.2">
      <c r="C878" s="16"/>
    </row>
    <row r="879" spans="3:3" ht="15.75" customHeight="1" x14ac:dyDescent="0.2">
      <c r="C879" s="16"/>
    </row>
    <row r="880" spans="3:3" ht="15.75" customHeight="1" x14ac:dyDescent="0.2">
      <c r="C880" s="16"/>
    </row>
    <row r="881" spans="3:3" ht="15.75" customHeight="1" x14ac:dyDescent="0.2">
      <c r="C881" s="16"/>
    </row>
    <row r="882" spans="3:3" ht="15.75" customHeight="1" x14ac:dyDescent="0.2">
      <c r="C882" s="16"/>
    </row>
    <row r="883" spans="3:3" ht="15.75" customHeight="1" x14ac:dyDescent="0.2">
      <c r="C883" s="16"/>
    </row>
    <row r="884" spans="3:3" ht="15.75" customHeight="1" x14ac:dyDescent="0.2">
      <c r="C884" s="16"/>
    </row>
    <row r="885" spans="3:3" ht="15.75" customHeight="1" x14ac:dyDescent="0.2">
      <c r="C885" s="16"/>
    </row>
    <row r="886" spans="3:3" ht="15.75" customHeight="1" x14ac:dyDescent="0.2">
      <c r="C886" s="16"/>
    </row>
    <row r="887" spans="3:3" ht="15.75" customHeight="1" x14ac:dyDescent="0.2">
      <c r="C887" s="16"/>
    </row>
    <row r="888" spans="3:3" ht="15.75" customHeight="1" x14ac:dyDescent="0.2">
      <c r="C888" s="16"/>
    </row>
    <row r="889" spans="3:3" ht="15.75" customHeight="1" x14ac:dyDescent="0.2">
      <c r="C889" s="16"/>
    </row>
    <row r="890" spans="3:3" ht="15.75" customHeight="1" x14ac:dyDescent="0.2">
      <c r="C890" s="16"/>
    </row>
    <row r="891" spans="3:3" ht="15.75" customHeight="1" x14ac:dyDescent="0.2">
      <c r="C891" s="16"/>
    </row>
    <row r="892" spans="3:3" ht="15.75" customHeight="1" x14ac:dyDescent="0.2">
      <c r="C892" s="16"/>
    </row>
    <row r="893" spans="3:3" ht="15.75" customHeight="1" x14ac:dyDescent="0.2">
      <c r="C893" s="16"/>
    </row>
    <row r="894" spans="3:3" ht="15.75" customHeight="1" x14ac:dyDescent="0.2">
      <c r="C894" s="16"/>
    </row>
    <row r="895" spans="3:3" ht="15.75" customHeight="1" x14ac:dyDescent="0.2">
      <c r="C895" s="16"/>
    </row>
    <row r="896" spans="3:3" ht="15.75" customHeight="1" x14ac:dyDescent="0.2">
      <c r="C896" s="16"/>
    </row>
    <row r="897" spans="3:3" ht="15.75" customHeight="1" x14ac:dyDescent="0.2">
      <c r="C897" s="16"/>
    </row>
    <row r="898" spans="3:3" ht="15.75" customHeight="1" x14ac:dyDescent="0.2">
      <c r="C898" s="16"/>
    </row>
    <row r="899" spans="3:3" ht="15.75" customHeight="1" x14ac:dyDescent="0.2">
      <c r="C899" s="16"/>
    </row>
    <row r="900" spans="3:3" ht="15.75" customHeight="1" x14ac:dyDescent="0.2">
      <c r="C900" s="16"/>
    </row>
    <row r="901" spans="3:3" ht="15.75" customHeight="1" x14ac:dyDescent="0.2">
      <c r="C901" s="16"/>
    </row>
    <row r="902" spans="3:3" ht="15.75" customHeight="1" x14ac:dyDescent="0.2">
      <c r="C902" s="16"/>
    </row>
    <row r="903" spans="3:3" ht="15.75" customHeight="1" x14ac:dyDescent="0.2">
      <c r="C903" s="16"/>
    </row>
    <row r="904" spans="3:3" ht="15.75" customHeight="1" x14ac:dyDescent="0.2">
      <c r="C904" s="16"/>
    </row>
    <row r="905" spans="3:3" ht="15.75" customHeight="1" x14ac:dyDescent="0.2">
      <c r="C905" s="16"/>
    </row>
    <row r="906" spans="3:3" ht="15.75" customHeight="1" x14ac:dyDescent="0.2">
      <c r="C906" s="16"/>
    </row>
    <row r="907" spans="3:3" ht="15.75" customHeight="1" x14ac:dyDescent="0.2">
      <c r="C907" s="16"/>
    </row>
    <row r="908" spans="3:3" ht="15.75" customHeight="1" x14ac:dyDescent="0.2">
      <c r="C908" s="16"/>
    </row>
    <row r="909" spans="3:3" ht="15.75" customHeight="1" x14ac:dyDescent="0.2">
      <c r="C909" s="16"/>
    </row>
    <row r="910" spans="3:3" ht="15.75" customHeight="1" x14ac:dyDescent="0.2">
      <c r="C910" s="16"/>
    </row>
    <row r="911" spans="3:3" ht="15.75" customHeight="1" x14ac:dyDescent="0.2">
      <c r="C911" s="16"/>
    </row>
    <row r="912" spans="3:3" ht="15.75" customHeight="1" x14ac:dyDescent="0.2">
      <c r="C912" s="16"/>
    </row>
    <row r="913" spans="3:3" ht="15.75" customHeight="1" x14ac:dyDescent="0.2">
      <c r="C913" s="16"/>
    </row>
    <row r="914" spans="3:3" ht="15.75" customHeight="1" x14ac:dyDescent="0.2">
      <c r="C914" s="16"/>
    </row>
    <row r="915" spans="3:3" ht="15.75" customHeight="1" x14ac:dyDescent="0.2">
      <c r="C915" s="16"/>
    </row>
    <row r="916" spans="3:3" ht="15.75" customHeight="1" x14ac:dyDescent="0.2">
      <c r="C916" s="16"/>
    </row>
    <row r="917" spans="3:3" ht="15.75" customHeight="1" x14ac:dyDescent="0.2">
      <c r="C917" s="16"/>
    </row>
    <row r="918" spans="3:3" ht="15.75" customHeight="1" x14ac:dyDescent="0.2">
      <c r="C918" s="16"/>
    </row>
    <row r="919" spans="3:3" ht="15.75" customHeight="1" x14ac:dyDescent="0.2">
      <c r="C919" s="16"/>
    </row>
    <row r="920" spans="3:3" ht="15.75" customHeight="1" x14ac:dyDescent="0.2">
      <c r="C920" s="16"/>
    </row>
    <row r="921" spans="3:3" ht="15.75" customHeight="1" x14ac:dyDescent="0.2">
      <c r="C921" s="16"/>
    </row>
    <row r="922" spans="3:3" ht="15.75" customHeight="1" x14ac:dyDescent="0.2">
      <c r="C922" s="16"/>
    </row>
    <row r="923" spans="3:3" ht="15.75" customHeight="1" x14ac:dyDescent="0.2">
      <c r="C923" s="16"/>
    </row>
    <row r="924" spans="3:3" ht="15.75" customHeight="1" x14ac:dyDescent="0.2">
      <c r="C924" s="16"/>
    </row>
    <row r="925" spans="3:3" ht="15.75" customHeight="1" x14ac:dyDescent="0.2">
      <c r="C925" s="16"/>
    </row>
    <row r="926" spans="3:3" ht="15.75" customHeight="1" x14ac:dyDescent="0.2">
      <c r="C926" s="16"/>
    </row>
    <row r="927" spans="3:3" ht="15.75" customHeight="1" x14ac:dyDescent="0.2">
      <c r="C927" s="16"/>
    </row>
    <row r="928" spans="3:3" ht="15.75" customHeight="1" x14ac:dyDescent="0.2">
      <c r="C928" s="16"/>
    </row>
    <row r="929" spans="3:3" ht="15.75" customHeight="1" x14ac:dyDescent="0.2">
      <c r="C929" s="16"/>
    </row>
    <row r="930" spans="3:3" ht="15.75" customHeight="1" x14ac:dyDescent="0.2">
      <c r="C930" s="16"/>
    </row>
    <row r="931" spans="3:3" ht="15.75" customHeight="1" x14ac:dyDescent="0.2">
      <c r="C931" s="16"/>
    </row>
    <row r="932" spans="3:3" ht="15.75" customHeight="1" x14ac:dyDescent="0.2">
      <c r="C932" s="16"/>
    </row>
    <row r="933" spans="3:3" ht="15.75" customHeight="1" x14ac:dyDescent="0.2">
      <c r="C933" s="16"/>
    </row>
    <row r="934" spans="3:3" ht="15.75" customHeight="1" x14ac:dyDescent="0.2">
      <c r="C934" s="16"/>
    </row>
    <row r="935" spans="3:3" ht="15.75" customHeight="1" x14ac:dyDescent="0.2">
      <c r="C935" s="16"/>
    </row>
    <row r="936" spans="3:3" ht="15.75" customHeight="1" x14ac:dyDescent="0.2">
      <c r="C936" s="16"/>
    </row>
    <row r="937" spans="3:3" ht="15.75" customHeight="1" x14ac:dyDescent="0.2">
      <c r="C937" s="16"/>
    </row>
    <row r="938" spans="3:3" ht="15.75" customHeight="1" x14ac:dyDescent="0.2">
      <c r="C938" s="16"/>
    </row>
    <row r="939" spans="3:3" ht="15.75" customHeight="1" x14ac:dyDescent="0.2">
      <c r="C939" s="16"/>
    </row>
    <row r="940" spans="3:3" ht="15.75" customHeight="1" x14ac:dyDescent="0.2">
      <c r="C940" s="16"/>
    </row>
    <row r="941" spans="3:3" ht="15.75" customHeight="1" x14ac:dyDescent="0.2">
      <c r="C941" s="16"/>
    </row>
    <row r="942" spans="3:3" ht="15.75" customHeight="1" x14ac:dyDescent="0.2">
      <c r="C942" s="16"/>
    </row>
    <row r="943" spans="3:3" ht="15.75" customHeight="1" x14ac:dyDescent="0.2">
      <c r="C943" s="16"/>
    </row>
    <row r="944" spans="3:3" ht="15.75" customHeight="1" x14ac:dyDescent="0.2">
      <c r="C944" s="16"/>
    </row>
    <row r="945" spans="3:3" ht="15.75" customHeight="1" x14ac:dyDescent="0.2">
      <c r="C945" s="16"/>
    </row>
    <row r="946" spans="3:3" ht="15.75" customHeight="1" x14ac:dyDescent="0.2">
      <c r="C946" s="16"/>
    </row>
    <row r="947" spans="3:3" ht="15.75" customHeight="1" x14ac:dyDescent="0.2">
      <c r="C947" s="16"/>
    </row>
    <row r="948" spans="3:3" ht="15.75" customHeight="1" x14ac:dyDescent="0.2">
      <c r="C948" s="16"/>
    </row>
    <row r="949" spans="3:3" ht="15.75" customHeight="1" x14ac:dyDescent="0.2">
      <c r="C949" s="16"/>
    </row>
    <row r="950" spans="3:3" ht="15.75" customHeight="1" x14ac:dyDescent="0.2">
      <c r="C950" s="16"/>
    </row>
    <row r="951" spans="3:3" ht="15.75" customHeight="1" x14ac:dyDescent="0.2">
      <c r="C951" s="16"/>
    </row>
    <row r="952" spans="3:3" ht="15.75" customHeight="1" x14ac:dyDescent="0.2">
      <c r="C952" s="16"/>
    </row>
    <row r="953" spans="3:3" ht="15.75" customHeight="1" x14ac:dyDescent="0.2">
      <c r="C953" s="16"/>
    </row>
    <row r="954" spans="3:3" ht="15.75" customHeight="1" x14ac:dyDescent="0.2">
      <c r="C954" s="16"/>
    </row>
    <row r="955" spans="3:3" ht="15.75" customHeight="1" x14ac:dyDescent="0.2">
      <c r="C955" s="16"/>
    </row>
    <row r="956" spans="3:3" ht="15.75" customHeight="1" x14ac:dyDescent="0.2">
      <c r="C956" s="16"/>
    </row>
    <row r="957" spans="3:3" ht="15.75" customHeight="1" x14ac:dyDescent="0.2">
      <c r="C957" s="16"/>
    </row>
    <row r="958" spans="3:3" ht="15.75" customHeight="1" x14ac:dyDescent="0.2">
      <c r="C958" s="16"/>
    </row>
    <row r="959" spans="3:3" ht="15.75" customHeight="1" x14ac:dyDescent="0.2">
      <c r="C959" s="16"/>
    </row>
    <row r="960" spans="3:3" ht="15.75" customHeight="1" x14ac:dyDescent="0.2">
      <c r="C960" s="16"/>
    </row>
    <row r="961" spans="3:3" ht="15.75" customHeight="1" x14ac:dyDescent="0.2">
      <c r="C961" s="16"/>
    </row>
    <row r="962" spans="3:3" ht="15.75" customHeight="1" x14ac:dyDescent="0.2">
      <c r="C962" s="16"/>
    </row>
    <row r="963" spans="3:3" ht="15.75" customHeight="1" x14ac:dyDescent="0.2">
      <c r="C963" s="16"/>
    </row>
    <row r="964" spans="3:3" ht="15.75" customHeight="1" x14ac:dyDescent="0.2">
      <c r="C964" s="16"/>
    </row>
    <row r="965" spans="3:3" ht="15.75" customHeight="1" x14ac:dyDescent="0.2">
      <c r="C965" s="16"/>
    </row>
    <row r="966" spans="3:3" ht="15.75" customHeight="1" x14ac:dyDescent="0.2">
      <c r="C966" s="16"/>
    </row>
    <row r="967" spans="3:3" ht="15.75" customHeight="1" x14ac:dyDescent="0.2">
      <c r="C967" s="16"/>
    </row>
    <row r="968" spans="3:3" ht="15.75" customHeight="1" x14ac:dyDescent="0.2">
      <c r="C968" s="16"/>
    </row>
    <row r="969" spans="3:3" ht="15.75" customHeight="1" x14ac:dyDescent="0.2">
      <c r="C969" s="16"/>
    </row>
    <row r="970" spans="3:3" ht="15.75" customHeight="1" x14ac:dyDescent="0.2">
      <c r="C970" s="16"/>
    </row>
    <row r="971" spans="3:3" ht="15.75" customHeight="1" x14ac:dyDescent="0.2">
      <c r="C971" s="16"/>
    </row>
    <row r="972" spans="3:3" ht="15.75" customHeight="1" x14ac:dyDescent="0.2">
      <c r="C972" s="16"/>
    </row>
    <row r="973" spans="3:3" ht="15.75" customHeight="1" x14ac:dyDescent="0.2">
      <c r="C973" s="16"/>
    </row>
    <row r="974" spans="3:3" ht="15.75" customHeight="1" x14ac:dyDescent="0.2">
      <c r="C974" s="16"/>
    </row>
    <row r="975" spans="3:3" ht="15.75" customHeight="1" x14ac:dyDescent="0.2">
      <c r="C975" s="16"/>
    </row>
    <row r="976" spans="3:3" ht="15.75" customHeight="1" x14ac:dyDescent="0.2">
      <c r="C976" s="16"/>
    </row>
    <row r="977" spans="3:3" ht="15.75" customHeight="1" x14ac:dyDescent="0.2">
      <c r="C977" s="16"/>
    </row>
    <row r="978" spans="3:3" ht="15.75" customHeight="1" x14ac:dyDescent="0.2">
      <c r="C978" s="16"/>
    </row>
    <row r="979" spans="3:3" ht="15.75" customHeight="1" x14ac:dyDescent="0.2">
      <c r="C979" s="16"/>
    </row>
    <row r="980" spans="3:3" ht="15.75" customHeight="1" x14ac:dyDescent="0.2">
      <c r="C980" s="16"/>
    </row>
    <row r="981" spans="3:3" ht="15.75" customHeight="1" x14ac:dyDescent="0.2">
      <c r="C981" s="16"/>
    </row>
    <row r="982" spans="3:3" ht="15.75" customHeight="1" x14ac:dyDescent="0.2">
      <c r="C982" s="16"/>
    </row>
    <row r="983" spans="3:3" ht="15.75" customHeight="1" x14ac:dyDescent="0.2">
      <c r="C983" s="16"/>
    </row>
    <row r="984" spans="3:3" ht="15.75" customHeight="1" x14ac:dyDescent="0.2">
      <c r="C984" s="16"/>
    </row>
    <row r="985" spans="3:3" ht="15.75" customHeight="1" x14ac:dyDescent="0.2">
      <c r="C985" s="16"/>
    </row>
    <row r="986" spans="3:3" ht="15.75" customHeight="1" x14ac:dyDescent="0.2">
      <c r="C986" s="16"/>
    </row>
    <row r="987" spans="3:3" ht="15.75" customHeight="1" x14ac:dyDescent="0.2">
      <c r="C987" s="16"/>
    </row>
    <row r="988" spans="3:3" ht="15.75" customHeight="1" x14ac:dyDescent="0.2">
      <c r="C988" s="16"/>
    </row>
    <row r="989" spans="3:3" ht="15.75" customHeight="1" x14ac:dyDescent="0.2">
      <c r="C989" s="16"/>
    </row>
    <row r="990" spans="3:3" ht="15.75" customHeight="1" x14ac:dyDescent="0.2">
      <c r="C990" s="16"/>
    </row>
    <row r="991" spans="3:3" ht="15.75" customHeight="1" x14ac:dyDescent="0.2">
      <c r="C991" s="16"/>
    </row>
    <row r="992" spans="3:3" ht="15.75" customHeight="1" x14ac:dyDescent="0.2">
      <c r="C992" s="16"/>
    </row>
    <row r="993" spans="3:3" ht="15.75" customHeight="1" x14ac:dyDescent="0.2">
      <c r="C993" s="16"/>
    </row>
    <row r="994" spans="3:3" ht="15.75" customHeight="1" x14ac:dyDescent="0.2">
      <c r="C994" s="16"/>
    </row>
    <row r="995" spans="3:3" ht="15.75" customHeight="1" x14ac:dyDescent="0.2">
      <c r="C995" s="16"/>
    </row>
    <row r="996" spans="3:3" ht="15.75" customHeight="1" x14ac:dyDescent="0.2">
      <c r="C996" s="16"/>
    </row>
    <row r="997" spans="3:3" ht="15.75" customHeight="1" x14ac:dyDescent="0.2">
      <c r="C997" s="16"/>
    </row>
    <row r="998" spans="3:3" ht="15.75" customHeight="1" x14ac:dyDescent="0.2">
      <c r="C998" s="16"/>
    </row>
    <row r="999" spans="3:3" ht="15.75" customHeight="1" x14ac:dyDescent="0.2">
      <c r="C999" s="16"/>
    </row>
    <row r="1000" spans="3:3" ht="15.75" customHeight="1" x14ac:dyDescent="0.2">
      <c r="C1000" s="16"/>
    </row>
    <row r="1001" spans="3:3" ht="15.75" customHeight="1" x14ac:dyDescent="0.2">
      <c r="C1001" s="16"/>
    </row>
    <row r="1002" spans="3:3" ht="15.75" customHeight="1" x14ac:dyDescent="0.2">
      <c r="C1002" s="16"/>
    </row>
  </sheetData>
  <conditionalFormatting sqref="D4:D29 D31:D84 D86:D132">
    <cfRule type="duplicateValues" dxfId="29" priority="29"/>
    <cfRule type="duplicateValues" dxfId="28" priority="30"/>
  </conditionalFormatting>
  <conditionalFormatting sqref="D85">
    <cfRule type="duplicateValues" dxfId="27" priority="27"/>
    <cfRule type="duplicateValues" dxfId="26" priority="28"/>
  </conditionalFormatting>
  <conditionalFormatting sqref="L59">
    <cfRule type="duplicateValues" dxfId="25" priority="25"/>
    <cfRule type="duplicateValues" dxfId="24" priority="26"/>
  </conditionalFormatting>
  <conditionalFormatting sqref="D58:D62">
    <cfRule type="duplicateValues" dxfId="23" priority="23"/>
    <cfRule type="duplicateValues" dxfId="22" priority="24"/>
  </conditionalFormatting>
  <conditionalFormatting sqref="K57">
    <cfRule type="duplicateValues" dxfId="21" priority="21"/>
    <cfRule type="duplicateValues" dxfId="20" priority="22"/>
  </conditionalFormatting>
  <conditionalFormatting sqref="K58">
    <cfRule type="duplicateValues" dxfId="19" priority="17"/>
    <cfRule type="duplicateValues" dxfId="18" priority="18"/>
  </conditionalFormatting>
  <conditionalFormatting sqref="D56:D59">
    <cfRule type="duplicateValues" dxfId="17" priority="15"/>
    <cfRule type="duplicateValues" dxfId="16" priority="16"/>
  </conditionalFormatting>
  <conditionalFormatting sqref="D30">
    <cfRule type="duplicateValues" dxfId="15" priority="13"/>
    <cfRule type="duplicateValues" dxfId="14" priority="14"/>
  </conditionalFormatting>
  <conditionalFormatting sqref="D30">
    <cfRule type="duplicateValues" dxfId="13" priority="11"/>
    <cfRule type="duplicateValues" dxfId="12" priority="12"/>
  </conditionalFormatting>
  <conditionalFormatting sqref="K63">
    <cfRule type="duplicateValues" dxfId="11" priority="9"/>
    <cfRule type="duplicateValues" dxfId="10" priority="10"/>
  </conditionalFormatting>
  <conditionalFormatting sqref="D68:D72">
    <cfRule type="duplicateValues" dxfId="9" priority="7"/>
    <cfRule type="duplicateValues" dxfId="8" priority="8"/>
  </conditionalFormatting>
  <conditionalFormatting sqref="D68:D72">
    <cfRule type="duplicateValues" dxfId="7" priority="5"/>
    <cfRule type="duplicateValues" dxfId="6" priority="6"/>
  </conditionalFormatting>
  <conditionalFormatting sqref="D57:D60">
    <cfRule type="duplicateValues" dxfId="5" priority="3"/>
    <cfRule type="duplicateValues" dxfId="4" priority="4"/>
  </conditionalFormatting>
  <conditionalFormatting sqref="D107">
    <cfRule type="duplicateValues" dxfId="3" priority="1"/>
    <cfRule type="duplicateValues" dxfId="2" priority="2"/>
  </conditionalFormatting>
  <pageMargins left="0.7" right="0.7" top="0.75" bottom="0.75" header="0.3" footer="0.3"/>
  <pageSetup scale="41" orientation="portrait" r:id="rId1"/>
  <customProperties>
    <customPr name="_pios_id" r:id="rId2"/>
  </customPropertie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2597F-AA72-4C53-9E1D-16AA495EA051}">
  <sheetPr codeName="Sheet39">
    <tabColor rgb="FFFFC000"/>
  </sheetPr>
  <dimension ref="A1:G223"/>
  <sheetViews>
    <sheetView topLeftCell="A46" workbookViewId="0">
      <selection activeCell="C57" sqref="C57"/>
    </sheetView>
    <sheetView workbookViewId="1"/>
  </sheetViews>
  <sheetFormatPr defaultColWidth="9.140625" defaultRowHeight="15" x14ac:dyDescent="0.25"/>
  <cols>
    <col min="1" max="1" width="11.7109375" style="78" bestFit="1" customWidth="1"/>
    <col min="2" max="2" width="74.42578125" style="78" bestFit="1" customWidth="1"/>
    <col min="3" max="16384" width="9.140625" style="78"/>
  </cols>
  <sheetData>
    <row r="1" spans="1:4" s="107" customFormat="1" x14ac:dyDescent="0.25">
      <c r="A1" s="77" t="s">
        <v>18</v>
      </c>
      <c r="B1" s="77" t="s">
        <v>665</v>
      </c>
      <c r="C1" s="132"/>
      <c r="D1" s="132"/>
    </row>
    <row r="2" spans="1:4" x14ac:dyDescent="0.25">
      <c r="A2" s="78">
        <v>6007</v>
      </c>
      <c r="B2" t="s">
        <v>666</v>
      </c>
      <c r="D2" s="79"/>
    </row>
    <row r="3" spans="1:4" x14ac:dyDescent="0.25">
      <c r="A3" s="78">
        <v>6028</v>
      </c>
      <c r="B3" t="s">
        <v>667</v>
      </c>
      <c r="D3" s="79"/>
    </row>
    <row r="4" spans="1:4" x14ac:dyDescent="0.25">
      <c r="A4" s="78">
        <v>6122</v>
      </c>
      <c r="B4" t="s">
        <v>668</v>
      </c>
      <c r="D4" s="79"/>
    </row>
    <row r="5" spans="1:4" x14ac:dyDescent="0.25">
      <c r="A5" s="78">
        <v>6126</v>
      </c>
      <c r="B5" t="s">
        <v>669</v>
      </c>
      <c r="D5" s="79"/>
    </row>
    <row r="6" spans="1:4" x14ac:dyDescent="0.25">
      <c r="A6" s="78">
        <v>6147</v>
      </c>
      <c r="B6" t="s">
        <v>670</v>
      </c>
      <c r="D6" s="79"/>
    </row>
    <row r="7" spans="1:4" x14ac:dyDescent="0.25">
      <c r="A7" s="78">
        <v>6157</v>
      </c>
      <c r="B7" t="s">
        <v>671</v>
      </c>
      <c r="D7" s="79"/>
    </row>
    <row r="8" spans="1:4" x14ac:dyDescent="0.25">
      <c r="A8" s="78">
        <v>6173</v>
      </c>
      <c r="B8" t="s">
        <v>672</v>
      </c>
      <c r="D8" s="79"/>
    </row>
    <row r="9" spans="1:4" x14ac:dyDescent="0.25">
      <c r="A9" s="78">
        <v>6177</v>
      </c>
      <c r="B9" t="s">
        <v>673</v>
      </c>
      <c r="D9" s="79"/>
    </row>
    <row r="10" spans="1:4" x14ac:dyDescent="0.25">
      <c r="A10" s="78">
        <v>6183</v>
      </c>
      <c r="B10" t="s">
        <v>674</v>
      </c>
      <c r="D10" s="79"/>
    </row>
    <row r="11" spans="1:4" x14ac:dyDescent="0.25">
      <c r="A11" s="78">
        <v>6210</v>
      </c>
      <c r="B11" t="s">
        <v>675</v>
      </c>
      <c r="D11" s="79"/>
    </row>
    <row r="12" spans="1:4" x14ac:dyDescent="0.25">
      <c r="A12" s="78">
        <v>6225</v>
      </c>
      <c r="B12" t="s">
        <v>676</v>
      </c>
      <c r="D12" s="79"/>
    </row>
    <row r="13" spans="1:4" x14ac:dyDescent="0.25">
      <c r="A13" s="78">
        <v>6233</v>
      </c>
      <c r="B13" t="s">
        <v>677</v>
      </c>
      <c r="D13" s="79"/>
    </row>
    <row r="14" spans="1:4" x14ac:dyDescent="0.25">
      <c r="A14" s="78">
        <v>6245</v>
      </c>
      <c r="B14" s="104" t="s">
        <v>678</v>
      </c>
      <c r="D14" s="79"/>
    </row>
    <row r="15" spans="1:4" x14ac:dyDescent="0.25">
      <c r="A15" s="78">
        <v>6253</v>
      </c>
      <c r="B15" t="s">
        <v>679</v>
      </c>
      <c r="D15" s="79"/>
    </row>
    <row r="16" spans="1:4" x14ac:dyDescent="0.25">
      <c r="A16" s="78">
        <v>6256</v>
      </c>
      <c r="B16" t="s">
        <v>680</v>
      </c>
      <c r="D16" s="79"/>
    </row>
    <row r="17" spans="1:4" x14ac:dyDescent="0.25">
      <c r="A17" s="78">
        <v>6264</v>
      </c>
      <c r="B17" s="104" t="s">
        <v>681</v>
      </c>
      <c r="D17" s="79"/>
    </row>
    <row r="18" spans="1:4" x14ac:dyDescent="0.25">
      <c r="A18" s="78">
        <v>6280</v>
      </c>
      <c r="B18" t="s">
        <v>682</v>
      </c>
    </row>
    <row r="19" spans="1:4" x14ac:dyDescent="0.25">
      <c r="A19" s="78">
        <v>6287</v>
      </c>
      <c r="B19" t="s">
        <v>683</v>
      </c>
      <c r="D19" s="79"/>
    </row>
    <row r="20" spans="1:4" x14ac:dyDescent="0.25">
      <c r="A20" s="80">
        <v>6290</v>
      </c>
      <c r="B20" t="s">
        <v>684</v>
      </c>
      <c r="D20" s="79"/>
    </row>
    <row r="21" spans="1:4" x14ac:dyDescent="0.25">
      <c r="A21" s="78">
        <v>6294</v>
      </c>
      <c r="B21" t="s">
        <v>685</v>
      </c>
      <c r="D21" s="79"/>
    </row>
    <row r="22" spans="1:4" x14ac:dyDescent="0.25">
      <c r="A22" s="78">
        <v>6300</v>
      </c>
      <c r="B22" t="s">
        <v>686</v>
      </c>
      <c r="D22" s="79"/>
    </row>
    <row r="23" spans="1:4" x14ac:dyDescent="0.25">
      <c r="A23" s="78">
        <v>6301</v>
      </c>
      <c r="B23" t="s">
        <v>687</v>
      </c>
      <c r="D23" s="79"/>
    </row>
    <row r="24" spans="1:4" x14ac:dyDescent="0.25">
      <c r="A24" s="78">
        <v>6306</v>
      </c>
      <c r="B24" t="s">
        <v>688</v>
      </c>
      <c r="D24" s="79"/>
    </row>
    <row r="25" spans="1:4" x14ac:dyDescent="0.25">
      <c r="A25" s="78">
        <v>6308</v>
      </c>
      <c r="B25" t="s">
        <v>689</v>
      </c>
      <c r="D25" s="79"/>
    </row>
    <row r="26" spans="1:4" x14ac:dyDescent="0.25">
      <c r="A26" s="78">
        <v>6312</v>
      </c>
      <c r="B26" t="s">
        <v>690</v>
      </c>
      <c r="D26" s="79"/>
    </row>
    <row r="27" spans="1:4" x14ac:dyDescent="0.25">
      <c r="A27" s="78">
        <v>6314</v>
      </c>
      <c r="B27" t="s">
        <v>691</v>
      </c>
      <c r="D27" s="79"/>
    </row>
    <row r="28" spans="1:4" x14ac:dyDescent="0.25">
      <c r="A28" s="78">
        <v>6317</v>
      </c>
      <c r="B28" t="s">
        <v>692</v>
      </c>
      <c r="D28" s="81"/>
    </row>
    <row r="29" spans="1:4" x14ac:dyDescent="0.25">
      <c r="A29" s="78">
        <v>6324</v>
      </c>
      <c r="B29" t="s">
        <v>693</v>
      </c>
    </row>
    <row r="30" spans="1:4" x14ac:dyDescent="0.25">
      <c r="A30" s="78">
        <v>6326</v>
      </c>
      <c r="B30" s="104" t="s">
        <v>694</v>
      </c>
    </row>
    <row r="31" spans="1:4" x14ac:dyDescent="0.25">
      <c r="A31" s="78">
        <v>6328</v>
      </c>
      <c r="B31" t="s">
        <v>695</v>
      </c>
    </row>
    <row r="32" spans="1:4" x14ac:dyDescent="0.25">
      <c r="A32" s="78">
        <v>6340</v>
      </c>
      <c r="B32" t="s">
        <v>696</v>
      </c>
    </row>
    <row r="33" spans="1:7" x14ac:dyDescent="0.25">
      <c r="A33" s="78">
        <v>6344</v>
      </c>
      <c r="B33" t="s">
        <v>697</v>
      </c>
    </row>
    <row r="34" spans="1:7" x14ac:dyDescent="0.25">
      <c r="A34" s="80">
        <v>6348</v>
      </c>
      <c r="B34" t="s">
        <v>698</v>
      </c>
    </row>
    <row r="35" spans="1:7" x14ac:dyDescent="0.25">
      <c r="A35" s="80">
        <v>6349</v>
      </c>
      <c r="B35" t="s">
        <v>699</v>
      </c>
    </row>
    <row r="36" spans="1:7" x14ac:dyDescent="0.25">
      <c r="A36" s="80">
        <v>6350</v>
      </c>
      <c r="B36" t="s">
        <v>700</v>
      </c>
    </row>
    <row r="37" spans="1:7" x14ac:dyDescent="0.25">
      <c r="A37" s="78">
        <v>6358</v>
      </c>
      <c r="B37" t="s">
        <v>701</v>
      </c>
    </row>
    <row r="38" spans="1:7" x14ac:dyDescent="0.25">
      <c r="A38" s="78">
        <v>6365</v>
      </c>
      <c r="B38" t="s">
        <v>702</v>
      </c>
    </row>
    <row r="39" spans="1:7" x14ac:dyDescent="0.25">
      <c r="A39" s="80">
        <v>6366</v>
      </c>
      <c r="B39" t="s">
        <v>703</v>
      </c>
    </row>
    <row r="40" spans="1:7" s="108" customFormat="1" x14ac:dyDescent="0.25">
      <c r="A40" s="133">
        <v>6369</v>
      </c>
      <c r="B40" t="s">
        <v>704</v>
      </c>
      <c r="C40" s="132"/>
      <c r="D40" s="132"/>
      <c r="E40" s="132"/>
      <c r="F40" s="132"/>
      <c r="G40" s="132"/>
    </row>
    <row r="41" spans="1:7" x14ac:dyDescent="0.25">
      <c r="A41" s="80">
        <v>6370</v>
      </c>
      <c r="B41" t="s">
        <v>705</v>
      </c>
    </row>
    <row r="42" spans="1:7" x14ac:dyDescent="0.25">
      <c r="A42" s="80">
        <v>6374</v>
      </c>
      <c r="B42" t="s">
        <v>706</v>
      </c>
    </row>
    <row r="43" spans="1:7" x14ac:dyDescent="0.25">
      <c r="A43" s="78">
        <v>6375</v>
      </c>
      <c r="B43" t="s">
        <v>707</v>
      </c>
    </row>
    <row r="44" spans="1:7" x14ac:dyDescent="0.25">
      <c r="A44" s="78">
        <v>6376</v>
      </c>
      <c r="B44" t="s">
        <v>708</v>
      </c>
    </row>
    <row r="45" spans="1:7" x14ac:dyDescent="0.25">
      <c r="A45" s="80">
        <v>6381</v>
      </c>
      <c r="B45" t="s">
        <v>709</v>
      </c>
    </row>
    <row r="46" spans="1:7" x14ac:dyDescent="0.25">
      <c r="A46" s="78">
        <v>6387</v>
      </c>
      <c r="B46" s="104" t="s">
        <v>710</v>
      </c>
      <c r="G46" s="130"/>
    </row>
    <row r="47" spans="1:7" x14ac:dyDescent="0.25">
      <c r="A47" s="78">
        <v>6392</v>
      </c>
      <c r="B47" t="s">
        <v>711</v>
      </c>
    </row>
    <row r="48" spans="1:7" s="108" customFormat="1" x14ac:dyDescent="0.25">
      <c r="A48" s="133">
        <v>6394</v>
      </c>
      <c r="B48" t="s">
        <v>712</v>
      </c>
      <c r="C48" s="132"/>
      <c r="D48" s="132"/>
      <c r="E48" s="132"/>
      <c r="F48" s="132"/>
      <c r="G48" s="132"/>
    </row>
    <row r="49" spans="1:6" x14ac:dyDescent="0.25">
      <c r="A49" s="78">
        <v>6396</v>
      </c>
      <c r="B49" t="s">
        <v>713</v>
      </c>
    </row>
    <row r="50" spans="1:6" x14ac:dyDescent="0.25">
      <c r="A50" s="78">
        <v>6397</v>
      </c>
      <c r="B50" t="s">
        <v>714</v>
      </c>
    </row>
    <row r="51" spans="1:6" x14ac:dyDescent="0.25">
      <c r="A51" s="78">
        <v>6399</v>
      </c>
      <c r="B51" t="s">
        <v>715</v>
      </c>
    </row>
    <row r="52" spans="1:6" x14ac:dyDescent="0.25">
      <c r="A52" s="78">
        <v>6400</v>
      </c>
      <c r="B52" t="s">
        <v>716</v>
      </c>
    </row>
    <row r="53" spans="1:6" x14ac:dyDescent="0.25">
      <c r="A53" s="78">
        <v>6403</v>
      </c>
      <c r="B53" t="s">
        <v>717</v>
      </c>
    </row>
    <row r="54" spans="1:6" x14ac:dyDescent="0.25">
      <c r="A54" s="78">
        <v>6404</v>
      </c>
      <c r="B54" t="s">
        <v>718</v>
      </c>
    </row>
    <row r="55" spans="1:6" x14ac:dyDescent="0.25">
      <c r="A55" s="78">
        <v>6409</v>
      </c>
      <c r="B55" t="s">
        <v>719</v>
      </c>
    </row>
    <row r="56" spans="1:6" x14ac:dyDescent="0.25">
      <c r="A56" s="78">
        <v>6410</v>
      </c>
      <c r="B56" t="s">
        <v>720</v>
      </c>
    </row>
    <row r="57" spans="1:6" x14ac:dyDescent="0.25">
      <c r="A57" s="78">
        <v>6412</v>
      </c>
      <c r="B57" t="s">
        <v>721</v>
      </c>
    </row>
    <row r="58" spans="1:6" x14ac:dyDescent="0.25">
      <c r="A58" s="78">
        <v>6413</v>
      </c>
      <c r="B58" t="s">
        <v>722</v>
      </c>
    </row>
    <row r="59" spans="1:6" x14ac:dyDescent="0.25">
      <c r="A59" s="78">
        <v>6414</v>
      </c>
      <c r="B59" t="s">
        <v>723</v>
      </c>
    </row>
    <row r="60" spans="1:6" x14ac:dyDescent="0.25">
      <c r="A60" s="78">
        <v>6418</v>
      </c>
      <c r="B60" t="s">
        <v>744</v>
      </c>
      <c r="F60" s="130"/>
    </row>
    <row r="61" spans="1:6" x14ac:dyDescent="0.25">
      <c r="A61" s="78">
        <v>6419</v>
      </c>
      <c r="B61" t="s">
        <v>725</v>
      </c>
    </row>
    <row r="62" spans="1:6" x14ac:dyDescent="0.25">
      <c r="A62" s="78">
        <v>6425</v>
      </c>
      <c r="B62" t="s">
        <v>726</v>
      </c>
    </row>
    <row r="63" spans="1:6" x14ac:dyDescent="0.25">
      <c r="A63" s="78">
        <v>6427</v>
      </c>
      <c r="B63" t="s">
        <v>727</v>
      </c>
    </row>
    <row r="64" spans="1:6" x14ac:dyDescent="0.25">
      <c r="A64" s="78">
        <v>6430</v>
      </c>
      <c r="B64" t="s">
        <v>728</v>
      </c>
    </row>
    <row r="65" spans="1:6" x14ac:dyDescent="0.25">
      <c r="A65" s="78">
        <v>6433</v>
      </c>
      <c r="B65" t="s">
        <v>729</v>
      </c>
    </row>
    <row r="66" spans="1:6" x14ac:dyDescent="0.25">
      <c r="A66" s="78">
        <v>6434</v>
      </c>
      <c r="B66" t="s">
        <v>730</v>
      </c>
    </row>
    <row r="67" spans="1:6" x14ac:dyDescent="0.25">
      <c r="A67" s="78">
        <v>6438</v>
      </c>
      <c r="B67" t="s">
        <v>731</v>
      </c>
    </row>
    <row r="68" spans="1:6" x14ac:dyDescent="0.25">
      <c r="A68" s="78">
        <v>6442</v>
      </c>
      <c r="B68" t="s">
        <v>732</v>
      </c>
    </row>
    <row r="69" spans="1:6" x14ac:dyDescent="0.25">
      <c r="A69" s="78">
        <v>6444</v>
      </c>
      <c r="B69" t="s">
        <v>733</v>
      </c>
    </row>
    <row r="70" spans="1:6" x14ac:dyDescent="0.25">
      <c r="A70" s="78">
        <v>6451</v>
      </c>
      <c r="B70" t="s">
        <v>734</v>
      </c>
    </row>
    <row r="71" spans="1:6" x14ac:dyDescent="0.25">
      <c r="A71" s="78">
        <v>6452</v>
      </c>
      <c r="B71" t="s">
        <v>735</v>
      </c>
      <c r="C71"/>
    </row>
    <row r="72" spans="1:6" x14ac:dyDescent="0.25">
      <c r="A72" s="78">
        <v>6454</v>
      </c>
      <c r="B72" t="s">
        <v>736</v>
      </c>
    </row>
    <row r="73" spans="1:6" x14ac:dyDescent="0.25">
      <c r="A73" s="78">
        <v>6455</v>
      </c>
      <c r="B73" t="s">
        <v>737</v>
      </c>
    </row>
    <row r="74" spans="1:6" x14ac:dyDescent="0.25">
      <c r="A74" s="132">
        <v>6459</v>
      </c>
      <c r="B74" t="s">
        <v>738</v>
      </c>
    </row>
    <row r="75" spans="1:6" x14ac:dyDescent="0.25">
      <c r="A75" s="78">
        <v>6464</v>
      </c>
      <c r="B75" t="s">
        <v>739</v>
      </c>
    </row>
    <row r="76" spans="1:6" x14ac:dyDescent="0.25">
      <c r="A76" s="78">
        <v>6466</v>
      </c>
      <c r="B76" t="s">
        <v>740</v>
      </c>
    </row>
    <row r="77" spans="1:6" x14ac:dyDescent="0.25">
      <c r="A77" s="78">
        <v>6468</v>
      </c>
      <c r="B77" t="s">
        <v>741</v>
      </c>
    </row>
    <row r="78" spans="1:6" x14ac:dyDescent="0.25">
      <c r="A78" s="78">
        <v>6471</v>
      </c>
      <c r="B78" t="s">
        <v>742</v>
      </c>
    </row>
    <row r="79" spans="1:6" x14ac:dyDescent="0.25">
      <c r="A79" s="78">
        <v>6473</v>
      </c>
      <c r="B79" t="s">
        <v>743</v>
      </c>
    </row>
    <row r="80" spans="1:6" x14ac:dyDescent="0.25">
      <c r="A80" s="78">
        <v>6474</v>
      </c>
      <c r="B80" t="s">
        <v>724</v>
      </c>
      <c r="F80" s="130"/>
    </row>
    <row r="81" spans="1:2" x14ac:dyDescent="0.25">
      <c r="A81" s="78">
        <v>6477</v>
      </c>
      <c r="B81" t="s">
        <v>745</v>
      </c>
    </row>
    <row r="82" spans="1:2" x14ac:dyDescent="0.25">
      <c r="A82" s="78">
        <v>6481</v>
      </c>
      <c r="B82" t="s">
        <v>746</v>
      </c>
    </row>
    <row r="83" spans="1:2" x14ac:dyDescent="0.25">
      <c r="A83" s="78">
        <v>6486</v>
      </c>
      <c r="B83" t="s">
        <v>747</v>
      </c>
    </row>
    <row r="84" spans="1:2" x14ac:dyDescent="0.25">
      <c r="A84" s="78">
        <v>6487</v>
      </c>
      <c r="B84" t="s">
        <v>748</v>
      </c>
    </row>
    <row r="85" spans="1:2" x14ac:dyDescent="0.25">
      <c r="A85" s="80">
        <v>6491</v>
      </c>
      <c r="B85" t="s">
        <v>749</v>
      </c>
    </row>
    <row r="86" spans="1:2" x14ac:dyDescent="0.25">
      <c r="A86" s="78">
        <v>6494</v>
      </c>
      <c r="B86" t="s">
        <v>750</v>
      </c>
    </row>
    <row r="87" spans="1:2" x14ac:dyDescent="0.25">
      <c r="A87" s="78">
        <v>6495</v>
      </c>
      <c r="B87" t="s">
        <v>751</v>
      </c>
    </row>
    <row r="88" spans="1:2" x14ac:dyDescent="0.25">
      <c r="A88" s="78">
        <v>6496</v>
      </c>
      <c r="B88" t="s">
        <v>752</v>
      </c>
    </row>
    <row r="89" spans="1:2" x14ac:dyDescent="0.25">
      <c r="A89" s="80">
        <v>6497</v>
      </c>
      <c r="B89" t="s">
        <v>753</v>
      </c>
    </row>
    <row r="90" spans="1:2" x14ac:dyDescent="0.25">
      <c r="A90" s="80">
        <v>6498</v>
      </c>
      <c r="B90" t="s">
        <v>754</v>
      </c>
    </row>
    <row r="91" spans="1:2" x14ac:dyDescent="0.25">
      <c r="A91" s="78">
        <v>7087</v>
      </c>
      <c r="B91" t="s">
        <v>755</v>
      </c>
    </row>
    <row r="92" spans="1:2" x14ac:dyDescent="0.25">
      <c r="A92" s="78">
        <v>7105</v>
      </c>
      <c r="B92" t="s">
        <v>756</v>
      </c>
    </row>
    <row r="93" spans="1:2" x14ac:dyDescent="0.25">
      <c r="A93" s="78">
        <v>7109</v>
      </c>
      <c r="B93" t="s">
        <v>757</v>
      </c>
    </row>
    <row r="94" spans="1:2" x14ac:dyDescent="0.25">
      <c r="A94" s="78">
        <v>7116</v>
      </c>
      <c r="B94" t="s">
        <v>758</v>
      </c>
    </row>
    <row r="95" spans="1:2" x14ac:dyDescent="0.25">
      <c r="A95" s="78">
        <v>7291</v>
      </c>
      <c r="B95" t="s">
        <v>759</v>
      </c>
    </row>
    <row r="96" spans="1:2" x14ac:dyDescent="0.25">
      <c r="A96" s="132"/>
    </row>
    <row r="97" spans="1:1" x14ac:dyDescent="0.25">
      <c r="A97" s="132"/>
    </row>
    <row r="98" spans="1:1" x14ac:dyDescent="0.25">
      <c r="A98" s="132"/>
    </row>
    <row r="99" spans="1:1" x14ac:dyDescent="0.25">
      <c r="A99" s="132"/>
    </row>
    <row r="100" spans="1:1" x14ac:dyDescent="0.25">
      <c r="A100" s="132"/>
    </row>
    <row r="101" spans="1:1" x14ac:dyDescent="0.25">
      <c r="A101" s="132"/>
    </row>
    <row r="102" spans="1:1" x14ac:dyDescent="0.25">
      <c r="A102" s="132"/>
    </row>
    <row r="103" spans="1:1" x14ac:dyDescent="0.25">
      <c r="A103" s="132"/>
    </row>
    <row r="104" spans="1:1" x14ac:dyDescent="0.25">
      <c r="A104" s="132"/>
    </row>
    <row r="105" spans="1:1" x14ac:dyDescent="0.25">
      <c r="A105" s="132"/>
    </row>
    <row r="106" spans="1:1" x14ac:dyDescent="0.25">
      <c r="A106" s="132"/>
    </row>
    <row r="107" spans="1:1" x14ac:dyDescent="0.25">
      <c r="A107" s="132"/>
    </row>
    <row r="108" spans="1:1" x14ac:dyDescent="0.25">
      <c r="A108" s="132"/>
    </row>
    <row r="109" spans="1:1" x14ac:dyDescent="0.25">
      <c r="A109" s="132"/>
    </row>
    <row r="110" spans="1:1" x14ac:dyDescent="0.25">
      <c r="A110" s="132"/>
    </row>
    <row r="111" spans="1:1" x14ac:dyDescent="0.25">
      <c r="A111" s="132"/>
    </row>
    <row r="112" spans="1:1" x14ac:dyDescent="0.25">
      <c r="A112" s="132"/>
    </row>
    <row r="113" spans="1:1" x14ac:dyDescent="0.25">
      <c r="A113" s="132"/>
    </row>
    <row r="114" spans="1:1" x14ac:dyDescent="0.25">
      <c r="A114" s="132"/>
    </row>
    <row r="115" spans="1:1" x14ac:dyDescent="0.25">
      <c r="A115" s="132"/>
    </row>
    <row r="116" spans="1:1" x14ac:dyDescent="0.25">
      <c r="A116" s="132"/>
    </row>
    <row r="117" spans="1:1" x14ac:dyDescent="0.25">
      <c r="A117" s="132"/>
    </row>
    <row r="118" spans="1:1" x14ac:dyDescent="0.25">
      <c r="A118" s="132"/>
    </row>
    <row r="119" spans="1:1" x14ac:dyDescent="0.25">
      <c r="A119" s="132"/>
    </row>
    <row r="120" spans="1:1" x14ac:dyDescent="0.25">
      <c r="A120" s="132"/>
    </row>
    <row r="121" spans="1:1" x14ac:dyDescent="0.25">
      <c r="A121" s="132"/>
    </row>
    <row r="122" spans="1:1" x14ac:dyDescent="0.25">
      <c r="A122" s="132"/>
    </row>
    <row r="123" spans="1:1" x14ac:dyDescent="0.25">
      <c r="A123" s="132"/>
    </row>
    <row r="124" spans="1:1" x14ac:dyDescent="0.25">
      <c r="A124" s="132"/>
    </row>
    <row r="125" spans="1:1" x14ac:dyDescent="0.25">
      <c r="A125" s="132"/>
    </row>
    <row r="126" spans="1:1" x14ac:dyDescent="0.25">
      <c r="A126" s="132"/>
    </row>
    <row r="127" spans="1:1" x14ac:dyDescent="0.25">
      <c r="A127" s="132"/>
    </row>
    <row r="128" spans="1:1" x14ac:dyDescent="0.25">
      <c r="A128" s="132"/>
    </row>
    <row r="129" spans="1:1" x14ac:dyDescent="0.25">
      <c r="A129" s="132"/>
    </row>
    <row r="130" spans="1:1" x14ac:dyDescent="0.25">
      <c r="A130" s="132"/>
    </row>
    <row r="131" spans="1:1" x14ac:dyDescent="0.25">
      <c r="A131" s="132"/>
    </row>
    <row r="132" spans="1:1" x14ac:dyDescent="0.25">
      <c r="A132" s="132"/>
    </row>
    <row r="133" spans="1:1" x14ac:dyDescent="0.25">
      <c r="A133" s="132"/>
    </row>
    <row r="134" spans="1:1" x14ac:dyDescent="0.25">
      <c r="A134" s="132"/>
    </row>
    <row r="135" spans="1:1" x14ac:dyDescent="0.25">
      <c r="A135" s="132"/>
    </row>
    <row r="136" spans="1:1" x14ac:dyDescent="0.25">
      <c r="A136" s="132"/>
    </row>
    <row r="137" spans="1:1" x14ac:dyDescent="0.25">
      <c r="A137" s="132"/>
    </row>
    <row r="138" spans="1:1" x14ac:dyDescent="0.25">
      <c r="A138" s="132"/>
    </row>
    <row r="139" spans="1:1" x14ac:dyDescent="0.25">
      <c r="A139" s="132"/>
    </row>
    <row r="140" spans="1:1" x14ac:dyDescent="0.25">
      <c r="A140" s="132"/>
    </row>
    <row r="141" spans="1:1" x14ac:dyDescent="0.25">
      <c r="A141" s="132"/>
    </row>
    <row r="142" spans="1:1" x14ac:dyDescent="0.25">
      <c r="A142" s="132"/>
    </row>
    <row r="143" spans="1:1" x14ac:dyDescent="0.25">
      <c r="A143" s="132"/>
    </row>
    <row r="144" spans="1:1" x14ac:dyDescent="0.25">
      <c r="A144" s="132"/>
    </row>
    <row r="145" spans="1:1" x14ac:dyDescent="0.25">
      <c r="A145" s="132"/>
    </row>
    <row r="146" spans="1:1" x14ac:dyDescent="0.25">
      <c r="A146" s="132"/>
    </row>
    <row r="147" spans="1:1" x14ac:dyDescent="0.25">
      <c r="A147" s="132"/>
    </row>
    <row r="148" spans="1:1" x14ac:dyDescent="0.25">
      <c r="A148" s="132"/>
    </row>
    <row r="149" spans="1:1" x14ac:dyDescent="0.25">
      <c r="A149" s="132"/>
    </row>
    <row r="150" spans="1:1" x14ac:dyDescent="0.25">
      <c r="A150" s="132"/>
    </row>
    <row r="151" spans="1:1" x14ac:dyDescent="0.25">
      <c r="A151" s="132"/>
    </row>
    <row r="152" spans="1:1" x14ac:dyDescent="0.25">
      <c r="A152" s="132"/>
    </row>
    <row r="153" spans="1:1" x14ac:dyDescent="0.25">
      <c r="A153" s="132"/>
    </row>
    <row r="154" spans="1:1" x14ac:dyDescent="0.25">
      <c r="A154" s="132"/>
    </row>
    <row r="155" spans="1:1" x14ac:dyDescent="0.25">
      <c r="A155" s="132"/>
    </row>
    <row r="156" spans="1:1" x14ac:dyDescent="0.25">
      <c r="A156" s="132"/>
    </row>
    <row r="157" spans="1:1" x14ac:dyDescent="0.25">
      <c r="A157" s="132"/>
    </row>
    <row r="158" spans="1:1" x14ac:dyDescent="0.25">
      <c r="A158" s="132"/>
    </row>
    <row r="159" spans="1:1" x14ac:dyDescent="0.25">
      <c r="A159" s="132"/>
    </row>
    <row r="160" spans="1:1" x14ac:dyDescent="0.25">
      <c r="A160" s="132"/>
    </row>
    <row r="161" spans="1:1" x14ac:dyDescent="0.25">
      <c r="A161" s="132"/>
    </row>
    <row r="162" spans="1:1" x14ac:dyDescent="0.25">
      <c r="A162" s="132"/>
    </row>
    <row r="163" spans="1:1" x14ac:dyDescent="0.25">
      <c r="A163" s="132"/>
    </row>
    <row r="164" spans="1:1" x14ac:dyDescent="0.25">
      <c r="A164" s="132"/>
    </row>
    <row r="165" spans="1:1" x14ac:dyDescent="0.25">
      <c r="A165" s="132"/>
    </row>
    <row r="166" spans="1:1" x14ac:dyDescent="0.25">
      <c r="A166" s="132"/>
    </row>
    <row r="167" spans="1:1" x14ac:dyDescent="0.25">
      <c r="A167" s="132"/>
    </row>
    <row r="168" spans="1:1" x14ac:dyDescent="0.25">
      <c r="A168" s="132"/>
    </row>
    <row r="169" spans="1:1" x14ac:dyDescent="0.25">
      <c r="A169" s="132"/>
    </row>
    <row r="170" spans="1:1" x14ac:dyDescent="0.25">
      <c r="A170" s="132"/>
    </row>
    <row r="171" spans="1:1" x14ac:dyDescent="0.25">
      <c r="A171" s="132"/>
    </row>
    <row r="172" spans="1:1" x14ac:dyDescent="0.25">
      <c r="A172" s="132"/>
    </row>
    <row r="173" spans="1:1" x14ac:dyDescent="0.25">
      <c r="A173" s="132"/>
    </row>
    <row r="174" spans="1:1" x14ac:dyDescent="0.25">
      <c r="A174" s="132"/>
    </row>
    <row r="175" spans="1:1" x14ac:dyDescent="0.25">
      <c r="A175" s="132"/>
    </row>
    <row r="176" spans="1:1" x14ac:dyDescent="0.25">
      <c r="A176" s="132"/>
    </row>
    <row r="177" spans="1:1" x14ac:dyDescent="0.25">
      <c r="A177" s="132"/>
    </row>
    <row r="178" spans="1:1" x14ac:dyDescent="0.25">
      <c r="A178" s="132"/>
    </row>
    <row r="179" spans="1:1" x14ac:dyDescent="0.25">
      <c r="A179" s="132"/>
    </row>
    <row r="180" spans="1:1" x14ac:dyDescent="0.25">
      <c r="A180" s="132"/>
    </row>
    <row r="181" spans="1:1" x14ac:dyDescent="0.25">
      <c r="A181" s="132"/>
    </row>
    <row r="182" spans="1:1" x14ac:dyDescent="0.25">
      <c r="A182" s="132"/>
    </row>
    <row r="183" spans="1:1" x14ac:dyDescent="0.25">
      <c r="A183" s="132"/>
    </row>
    <row r="184" spans="1:1" x14ac:dyDescent="0.25">
      <c r="A184" s="132"/>
    </row>
    <row r="185" spans="1:1" x14ac:dyDescent="0.25">
      <c r="A185" s="132"/>
    </row>
    <row r="186" spans="1:1" x14ac:dyDescent="0.25">
      <c r="A186" s="132"/>
    </row>
    <row r="187" spans="1:1" x14ac:dyDescent="0.25">
      <c r="A187" s="132"/>
    </row>
    <row r="188" spans="1:1" x14ac:dyDescent="0.25">
      <c r="A188" s="132"/>
    </row>
    <row r="189" spans="1:1" x14ac:dyDescent="0.25">
      <c r="A189" s="132"/>
    </row>
    <row r="190" spans="1:1" x14ac:dyDescent="0.25">
      <c r="A190" s="132"/>
    </row>
    <row r="191" spans="1:1" x14ac:dyDescent="0.25">
      <c r="A191" s="132"/>
    </row>
    <row r="192" spans="1:1" x14ac:dyDescent="0.25">
      <c r="A192" s="132"/>
    </row>
    <row r="193" spans="1:1" x14ac:dyDescent="0.25">
      <c r="A193" s="132"/>
    </row>
    <row r="194" spans="1:1" x14ac:dyDescent="0.25">
      <c r="A194" s="132"/>
    </row>
    <row r="195" spans="1:1" x14ac:dyDescent="0.25">
      <c r="A195" s="132"/>
    </row>
    <row r="196" spans="1:1" x14ac:dyDescent="0.25">
      <c r="A196" s="132"/>
    </row>
    <row r="197" spans="1:1" x14ac:dyDescent="0.25">
      <c r="A197" s="132"/>
    </row>
    <row r="198" spans="1:1" x14ac:dyDescent="0.25">
      <c r="A198" s="132"/>
    </row>
    <row r="199" spans="1:1" x14ac:dyDescent="0.25">
      <c r="A199" s="132"/>
    </row>
    <row r="200" spans="1:1" x14ac:dyDescent="0.25">
      <c r="A200" s="132"/>
    </row>
    <row r="201" spans="1:1" x14ac:dyDescent="0.25">
      <c r="A201" s="132"/>
    </row>
    <row r="202" spans="1:1" x14ac:dyDescent="0.25">
      <c r="A202" s="132"/>
    </row>
    <row r="203" spans="1:1" x14ac:dyDescent="0.25">
      <c r="A203" s="132"/>
    </row>
    <row r="204" spans="1:1" x14ac:dyDescent="0.25">
      <c r="A204" s="132"/>
    </row>
    <row r="205" spans="1:1" x14ac:dyDescent="0.25">
      <c r="A205" s="132"/>
    </row>
    <row r="206" spans="1:1" x14ac:dyDescent="0.25">
      <c r="A206" s="132"/>
    </row>
    <row r="207" spans="1:1" x14ac:dyDescent="0.25">
      <c r="A207" s="132"/>
    </row>
    <row r="208" spans="1:1" x14ac:dyDescent="0.25">
      <c r="A208" s="132"/>
    </row>
    <row r="209" spans="1:1" x14ac:dyDescent="0.25">
      <c r="A209" s="132"/>
    </row>
    <row r="210" spans="1:1" x14ac:dyDescent="0.25">
      <c r="A210" s="132"/>
    </row>
    <row r="211" spans="1:1" x14ac:dyDescent="0.25">
      <c r="A211" s="132"/>
    </row>
    <row r="212" spans="1:1" x14ac:dyDescent="0.25">
      <c r="A212" s="132"/>
    </row>
    <row r="213" spans="1:1" x14ac:dyDescent="0.25">
      <c r="A213" s="132"/>
    </row>
    <row r="214" spans="1:1" x14ac:dyDescent="0.25">
      <c r="A214" s="132"/>
    </row>
    <row r="215" spans="1:1" x14ac:dyDescent="0.25">
      <c r="A215" s="132"/>
    </row>
    <row r="216" spans="1:1" x14ac:dyDescent="0.25">
      <c r="A216" s="132"/>
    </row>
    <row r="217" spans="1:1" x14ac:dyDescent="0.25">
      <c r="A217" s="132"/>
    </row>
    <row r="218" spans="1:1" x14ac:dyDescent="0.25">
      <c r="A218" s="132"/>
    </row>
    <row r="219" spans="1:1" x14ac:dyDescent="0.25">
      <c r="A219" s="132"/>
    </row>
    <row r="220" spans="1:1" x14ac:dyDescent="0.25">
      <c r="A220" s="132"/>
    </row>
    <row r="221" spans="1:1" x14ac:dyDescent="0.25">
      <c r="A221" s="132"/>
    </row>
    <row r="222" spans="1:1" x14ac:dyDescent="0.25">
      <c r="A222" s="132"/>
    </row>
    <row r="223" spans="1:1" x14ac:dyDescent="0.25">
      <c r="A223" s="132"/>
    </row>
  </sheetData>
  <autoFilter ref="A1:B51" xr:uid="{7F5D7B03-D335-4621-851B-353702D7F5E9}">
    <sortState xmlns:xlrd2="http://schemas.microsoft.com/office/spreadsheetml/2017/richdata2" ref="A2:B98">
      <sortCondition ref="A1:A51"/>
    </sortState>
  </autoFilter>
  <conditionalFormatting sqref="A1:A1048576">
    <cfRule type="duplicateValues" dxfId="1" priority="1"/>
    <cfRule type="duplicateValues" dxfId="0" priority="2"/>
  </conditionalFormatting>
  <hyperlinks>
    <hyperlink ref="B24" r:id="rId1" display="felixandres0110@aol.com; " xr:uid="{9192FE89-FBB6-4BBA-92DF-A89756A3C95D}"/>
    <hyperlink ref="B29" r:id="rId2" display="f_ortiz2007@yahoo.com; " xr:uid="{83BEF7FB-0DB4-498E-8485-2FDC4CB4F954}"/>
    <hyperlink ref="B83" r:id="rId3" xr:uid="{12A68D5E-11EE-432C-B1E0-A2ADF0007658}"/>
    <hyperlink ref="B73" r:id="rId4" xr:uid="{AD4A1542-95F3-4232-AA40-B508AB45839C}"/>
    <hyperlink ref="B57" r:id="rId5" xr:uid="{31A2A36A-68B3-4E53-AA35-9885037FD8BB}"/>
    <hyperlink ref="B16" r:id="rId6" xr:uid="{6CCB37B6-C325-4E60-8B50-328F36D52B91}"/>
    <hyperlink ref="B60" r:id="rId7" display="pizarrofernando720@gmail.com; " xr:uid="{C1D7EEEB-5E0A-47A2-AFB5-A354AF533DC4}"/>
    <hyperlink ref="B80" r:id="rId8" display="pizarrofernando720@gmail.com; " xr:uid="{AB2B5C21-9CF2-458F-92E3-518C1A162DBF}"/>
  </hyperlinks>
  <pageMargins left="0.7" right="0.7" top="0.75" bottom="0.75" header="0.3" footer="0.3"/>
  <pageSetup orientation="portrait" r:id="rId9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0A41-CE24-49C1-9016-236BBEB91FB1}">
  <sheetPr codeName="Sheet2"/>
  <dimension ref="A1:CV145"/>
  <sheetViews>
    <sheetView workbookViewId="0"/>
    <sheetView workbookViewId="1"/>
  </sheetViews>
  <sheetFormatPr defaultColWidth="9.140625" defaultRowHeight="12.75" x14ac:dyDescent="0.2"/>
  <cols>
    <col min="1" max="1" width="9.140625" style="111"/>
    <col min="2" max="2" width="23.5703125" style="111" bestFit="1" customWidth="1"/>
    <col min="3" max="33" width="7.140625" style="111" customWidth="1"/>
    <col min="34" max="34" width="2.85546875" style="111" customWidth="1"/>
    <col min="35" max="35" width="26" style="111" bestFit="1" customWidth="1"/>
    <col min="36" max="66" width="9.140625" style="111"/>
    <col min="67" max="67" width="2.85546875" style="111" customWidth="1"/>
    <col min="68" max="68" width="29" style="111" bestFit="1" customWidth="1"/>
    <col min="69" max="99" width="9.140625" style="111"/>
    <col min="100" max="100" width="15.5703125" style="128" bestFit="1" customWidth="1"/>
    <col min="101" max="16384" width="9.140625" style="111"/>
  </cols>
  <sheetData>
    <row r="1" spans="1:100" x14ac:dyDescent="0.2">
      <c r="AH1" s="124"/>
      <c r="BO1" s="124"/>
    </row>
    <row r="2" spans="1:100" x14ac:dyDescent="0.2">
      <c r="A2" s="110" t="s">
        <v>18</v>
      </c>
      <c r="B2" s="110" t="s">
        <v>539</v>
      </c>
      <c r="C2" s="110">
        <v>1</v>
      </c>
      <c r="D2" s="110">
        <v>2</v>
      </c>
      <c r="E2" s="110">
        <v>3</v>
      </c>
      <c r="F2" s="110">
        <v>4</v>
      </c>
      <c r="G2" s="110">
        <v>5</v>
      </c>
      <c r="H2" s="110">
        <v>6</v>
      </c>
      <c r="I2" s="110">
        <v>7</v>
      </c>
      <c r="J2" s="110">
        <v>8</v>
      </c>
      <c r="K2" s="110">
        <v>9</v>
      </c>
      <c r="L2" s="110">
        <v>10</v>
      </c>
      <c r="M2" s="110">
        <v>11</v>
      </c>
      <c r="N2" s="110">
        <v>12</v>
      </c>
      <c r="O2" s="110">
        <v>13</v>
      </c>
      <c r="P2" s="110">
        <v>14</v>
      </c>
      <c r="Q2" s="110">
        <v>15</v>
      </c>
      <c r="R2" s="110">
        <v>16</v>
      </c>
      <c r="S2" s="110">
        <v>17</v>
      </c>
      <c r="T2" s="110">
        <v>18</v>
      </c>
      <c r="U2" s="110">
        <v>19</v>
      </c>
      <c r="V2" s="110">
        <v>20</v>
      </c>
      <c r="W2" s="110">
        <v>21</v>
      </c>
      <c r="X2" s="110">
        <v>22</v>
      </c>
      <c r="Y2" s="110">
        <v>23</v>
      </c>
      <c r="Z2" s="110">
        <v>24</v>
      </c>
      <c r="AA2" s="110">
        <v>25</v>
      </c>
      <c r="AB2" s="110">
        <v>26</v>
      </c>
      <c r="AC2" s="110">
        <v>27</v>
      </c>
      <c r="AD2" s="110">
        <v>28</v>
      </c>
      <c r="AE2" s="110">
        <v>29</v>
      </c>
      <c r="AF2" s="110">
        <v>30</v>
      </c>
      <c r="AG2" s="110">
        <v>31</v>
      </c>
      <c r="AH2" s="124"/>
      <c r="AI2" s="110" t="str">
        <f>B2</f>
        <v>Driver Name</v>
      </c>
      <c r="AJ2" s="110">
        <f t="shared" ref="AJ2:BE2" si="0">C2</f>
        <v>1</v>
      </c>
      <c r="AK2" s="110">
        <f t="shared" si="0"/>
        <v>2</v>
      </c>
      <c r="AL2" s="110">
        <f t="shared" si="0"/>
        <v>3</v>
      </c>
      <c r="AM2" s="110">
        <f t="shared" si="0"/>
        <v>4</v>
      </c>
      <c r="AN2" s="110">
        <f t="shared" si="0"/>
        <v>5</v>
      </c>
      <c r="AO2" s="110">
        <f t="shared" si="0"/>
        <v>6</v>
      </c>
      <c r="AP2" s="110">
        <f t="shared" si="0"/>
        <v>7</v>
      </c>
      <c r="AQ2" s="110">
        <f t="shared" si="0"/>
        <v>8</v>
      </c>
      <c r="AR2" s="110">
        <f t="shared" si="0"/>
        <v>9</v>
      </c>
      <c r="AS2" s="110">
        <f t="shared" si="0"/>
        <v>10</v>
      </c>
      <c r="AT2" s="110">
        <f t="shared" si="0"/>
        <v>11</v>
      </c>
      <c r="AU2" s="110">
        <f t="shared" si="0"/>
        <v>12</v>
      </c>
      <c r="AV2" s="110">
        <f t="shared" si="0"/>
        <v>13</v>
      </c>
      <c r="AW2" s="110">
        <f t="shared" si="0"/>
        <v>14</v>
      </c>
      <c r="AX2" s="110">
        <f t="shared" si="0"/>
        <v>15</v>
      </c>
      <c r="AY2" s="110">
        <f t="shared" si="0"/>
        <v>16</v>
      </c>
      <c r="AZ2" s="110">
        <f t="shared" si="0"/>
        <v>17</v>
      </c>
      <c r="BA2" s="110">
        <f t="shared" si="0"/>
        <v>18</v>
      </c>
      <c r="BB2" s="110">
        <f t="shared" si="0"/>
        <v>19</v>
      </c>
      <c r="BC2" s="110">
        <f t="shared" si="0"/>
        <v>20</v>
      </c>
      <c r="BD2" s="110">
        <f t="shared" si="0"/>
        <v>21</v>
      </c>
      <c r="BE2" s="110">
        <f t="shared" si="0"/>
        <v>22</v>
      </c>
      <c r="BF2" s="110">
        <f>Y2</f>
        <v>23</v>
      </c>
      <c r="BG2" s="110">
        <f t="shared" ref="BG2:BI2" si="1">Z2</f>
        <v>24</v>
      </c>
      <c r="BH2" s="110">
        <f t="shared" si="1"/>
        <v>25</v>
      </c>
      <c r="BI2" s="110">
        <f t="shared" si="1"/>
        <v>26</v>
      </c>
      <c r="BJ2" s="110">
        <f>AC2</f>
        <v>27</v>
      </c>
      <c r="BK2" s="110">
        <f t="shared" ref="BK2:BN2" si="2">AD2</f>
        <v>28</v>
      </c>
      <c r="BL2" s="110">
        <f t="shared" si="2"/>
        <v>29</v>
      </c>
      <c r="BM2" s="110">
        <f t="shared" si="2"/>
        <v>30</v>
      </c>
      <c r="BN2" s="110">
        <f t="shared" si="2"/>
        <v>31</v>
      </c>
      <c r="BO2" s="124"/>
      <c r="BP2" s="110" t="str">
        <f>B2</f>
        <v>Driver Name</v>
      </c>
      <c r="BQ2" s="110">
        <f t="shared" ref="BQ2:CU2" si="3">AJ2</f>
        <v>1</v>
      </c>
      <c r="BR2" s="110">
        <f t="shared" si="3"/>
        <v>2</v>
      </c>
      <c r="BS2" s="110">
        <f t="shared" si="3"/>
        <v>3</v>
      </c>
      <c r="BT2" s="110">
        <f t="shared" si="3"/>
        <v>4</v>
      </c>
      <c r="BU2" s="110">
        <f t="shared" si="3"/>
        <v>5</v>
      </c>
      <c r="BV2" s="110">
        <f t="shared" si="3"/>
        <v>6</v>
      </c>
      <c r="BW2" s="110">
        <f t="shared" si="3"/>
        <v>7</v>
      </c>
      <c r="BX2" s="110">
        <f t="shared" si="3"/>
        <v>8</v>
      </c>
      <c r="BY2" s="110">
        <f t="shared" si="3"/>
        <v>9</v>
      </c>
      <c r="BZ2" s="110">
        <f t="shared" si="3"/>
        <v>10</v>
      </c>
      <c r="CA2" s="110">
        <f t="shared" si="3"/>
        <v>11</v>
      </c>
      <c r="CB2" s="110">
        <f t="shared" si="3"/>
        <v>12</v>
      </c>
      <c r="CC2" s="110">
        <f t="shared" si="3"/>
        <v>13</v>
      </c>
      <c r="CD2" s="110">
        <f t="shared" si="3"/>
        <v>14</v>
      </c>
      <c r="CE2" s="110">
        <f t="shared" si="3"/>
        <v>15</v>
      </c>
      <c r="CF2" s="110">
        <f t="shared" si="3"/>
        <v>16</v>
      </c>
      <c r="CG2" s="110">
        <f t="shared" si="3"/>
        <v>17</v>
      </c>
      <c r="CH2" s="110">
        <f t="shared" si="3"/>
        <v>18</v>
      </c>
      <c r="CI2" s="110">
        <f t="shared" si="3"/>
        <v>19</v>
      </c>
      <c r="CJ2" s="110">
        <f t="shared" si="3"/>
        <v>20</v>
      </c>
      <c r="CK2" s="110">
        <f t="shared" si="3"/>
        <v>21</v>
      </c>
      <c r="CL2" s="110">
        <f t="shared" si="3"/>
        <v>22</v>
      </c>
      <c r="CM2" s="110">
        <f t="shared" si="3"/>
        <v>23</v>
      </c>
      <c r="CN2" s="110">
        <f t="shared" si="3"/>
        <v>24</v>
      </c>
      <c r="CO2" s="110">
        <f t="shared" si="3"/>
        <v>25</v>
      </c>
      <c r="CP2" s="110">
        <f t="shared" si="3"/>
        <v>26</v>
      </c>
      <c r="CQ2" s="110">
        <f t="shared" si="3"/>
        <v>27</v>
      </c>
      <c r="CR2" s="110">
        <f t="shared" si="3"/>
        <v>28</v>
      </c>
      <c r="CS2" s="110">
        <f t="shared" si="3"/>
        <v>29</v>
      </c>
      <c r="CT2" s="110">
        <f t="shared" si="3"/>
        <v>30</v>
      </c>
      <c r="CU2" s="110">
        <f t="shared" si="3"/>
        <v>31</v>
      </c>
      <c r="CV2" s="129" t="s">
        <v>760</v>
      </c>
    </row>
    <row r="3" spans="1:100" x14ac:dyDescent="0.2">
      <c r="A3" s="111" t="str">
        <f>IF('Driver List'!D3=0,"",'Driver List'!D3)</f>
        <v/>
      </c>
      <c r="B3" s="111" t="str">
        <f>IF(A3="","",VLOOKUP(A3,'Driver List'!D:E,2,0))</f>
        <v/>
      </c>
      <c r="C3" s="111" t="str" cm="1">
        <f t="array" aca="1" ref="C3" ca="1">IF(INDIRECT("'"&amp;C$2&amp;"'!F"&amp;ROW(C3))="CC","CC",
IF(INDIRECT("'"&amp;C$2&amp;"'!F"&amp;ROW(C3))="DOWN","DOWN",
IF(INDIRECT("'"&amp;C$2&amp;"'!F"&amp;ROW(C3))="OFF","OFF",
IF(INDIRECT("'"&amp;C$2&amp;"'!F"&amp;ROW(C3))="PARK","PARK",
IF(INDIRECT("'"&amp;C$2&amp;"'!F"&amp;ROW(C3))="VACA","VACA",
"")))))</f>
        <v/>
      </c>
      <c r="D3" s="111" t="str" cm="1">
        <f t="array" aca="1" ref="D3" ca="1">IF(INDIRECT("'"&amp;D$2&amp;"'!F"&amp;ROW(D3))="CC","CC",
IF(INDIRECT("'"&amp;D$2&amp;"'!F"&amp;ROW(D3))="DOWN","DOWN",
IF(INDIRECT("'"&amp;D$2&amp;"'!F"&amp;ROW(D3))="OFF","OFF",
IF(INDIRECT("'"&amp;D$2&amp;"'!F"&amp;ROW(D3))="PARK","PARK",
IF(INDIRECT("'"&amp;D$2&amp;"'!F"&amp;ROW(D3))="VACA","VACA",
"")))))</f>
        <v/>
      </c>
      <c r="E3" s="111" t="str" cm="1">
        <f t="array" aca="1" ref="E3" ca="1">IF(INDIRECT("'"&amp;E$2&amp;"'!F"&amp;ROW(E3))="CC","CC",
IF(INDIRECT("'"&amp;E$2&amp;"'!F"&amp;ROW(E3))="DOWN","DOWN",
IF(INDIRECT("'"&amp;E$2&amp;"'!F"&amp;ROW(E3))="OFF","OFF",
IF(INDIRECT("'"&amp;E$2&amp;"'!F"&amp;ROW(E3))="PARK","PARK",
IF(INDIRECT("'"&amp;E$2&amp;"'!F"&amp;ROW(E3))="VACA","VACA",
"")))))</f>
        <v/>
      </c>
      <c r="F3" s="111" t="str" cm="1">
        <f t="array" aca="1" ref="F3" ca="1">IF(INDIRECT("'"&amp;F$2&amp;"'!F"&amp;ROW(F3))="CC","CC",
IF(INDIRECT("'"&amp;F$2&amp;"'!F"&amp;ROW(F3))="DOWN","DOWN",
IF(INDIRECT("'"&amp;F$2&amp;"'!F"&amp;ROW(F3))="OFF","OFF",
IF(INDIRECT("'"&amp;F$2&amp;"'!F"&amp;ROW(F3))="PARK","PARK",
IF(INDIRECT("'"&amp;F$2&amp;"'!F"&amp;ROW(F3))="VACA","VACA",
"")))))</f>
        <v/>
      </c>
      <c r="G3" s="111" t="str" cm="1">
        <f t="array" aca="1" ref="G3" ca="1">IF(INDIRECT("'"&amp;G$2&amp;"'!F"&amp;ROW(G3))="CC","CC",
IF(INDIRECT("'"&amp;G$2&amp;"'!F"&amp;ROW(G3))="DOWN","DOWN",
IF(INDIRECT("'"&amp;G$2&amp;"'!F"&amp;ROW(G3))="OFF","OFF",
IF(INDIRECT("'"&amp;G$2&amp;"'!F"&amp;ROW(G3))="PARK","PARK",
IF(INDIRECT("'"&amp;G$2&amp;"'!F"&amp;ROW(G3))="VACA","VACA",
"")))))</f>
        <v/>
      </c>
      <c r="H3" s="111" t="str" cm="1">
        <f t="array" aca="1" ref="H3" ca="1">IF(INDIRECT("'"&amp;H$2&amp;"'!F"&amp;ROW(H3))="CC","CC",
IF(INDIRECT("'"&amp;H$2&amp;"'!F"&amp;ROW(H3))="DOWN","DOWN",
IF(INDIRECT("'"&amp;H$2&amp;"'!F"&amp;ROW(H3))="OFF","OFF",
IF(INDIRECT("'"&amp;H$2&amp;"'!F"&amp;ROW(H3))="PARK","PARK",
IF(INDIRECT("'"&amp;H$2&amp;"'!F"&amp;ROW(H3))="VACA","VACA",
"")))))</f>
        <v/>
      </c>
      <c r="I3" s="111" t="str" cm="1">
        <f t="array" aca="1" ref="I3" ca="1">IF(INDIRECT("'"&amp;I$2&amp;"'!F"&amp;ROW(I3))="CC","CC",
IF(INDIRECT("'"&amp;I$2&amp;"'!F"&amp;ROW(I3))="DOWN","DOWN",
IF(INDIRECT("'"&amp;I$2&amp;"'!F"&amp;ROW(I3))="OFF","OFF",
IF(INDIRECT("'"&amp;I$2&amp;"'!F"&amp;ROW(I3))="PARK","PARK",
IF(INDIRECT("'"&amp;I$2&amp;"'!F"&amp;ROW(I3))="VACA","VACA",
"")))))</f>
        <v/>
      </c>
      <c r="J3" s="111" t="str" cm="1">
        <f t="array" aca="1" ref="J3" ca="1">IF(INDIRECT("'"&amp;J$2&amp;"'!F"&amp;ROW(J3))="CC","CC",
IF(INDIRECT("'"&amp;J$2&amp;"'!F"&amp;ROW(J3))="DOWN","DOWN",
IF(INDIRECT("'"&amp;J$2&amp;"'!F"&amp;ROW(J3))="OFF","OFF",
IF(INDIRECT("'"&amp;J$2&amp;"'!F"&amp;ROW(J3))="PARK","PARK",
IF(INDIRECT("'"&amp;J$2&amp;"'!F"&amp;ROW(J3))="VACA","VACA",
"")))))</f>
        <v/>
      </c>
      <c r="K3" s="111" t="str" cm="1">
        <f t="array" aca="1" ref="K3" ca="1">IF(INDIRECT("'"&amp;K$2&amp;"'!F"&amp;ROW(K3))="CC","CC",
IF(INDIRECT("'"&amp;K$2&amp;"'!F"&amp;ROW(K3))="DOWN","DOWN",
IF(INDIRECT("'"&amp;K$2&amp;"'!F"&amp;ROW(K3))="OFF","OFF",
IF(INDIRECT("'"&amp;K$2&amp;"'!F"&amp;ROW(K3))="PARK","PARK",
IF(INDIRECT("'"&amp;K$2&amp;"'!F"&amp;ROW(K3))="VACA","VACA",
"")))))</f>
        <v/>
      </c>
      <c r="L3" s="111" t="str" cm="1">
        <f t="array" aca="1" ref="L3" ca="1">IF(INDIRECT("'"&amp;L$2&amp;"'!F"&amp;ROW(L3))="CC","CC",
IF(INDIRECT("'"&amp;L$2&amp;"'!F"&amp;ROW(L3))="DOWN","DOWN",
IF(INDIRECT("'"&amp;L$2&amp;"'!F"&amp;ROW(L3))="OFF","OFF",
IF(INDIRECT("'"&amp;L$2&amp;"'!F"&amp;ROW(L3))="PARK","PARK",
IF(INDIRECT("'"&amp;L$2&amp;"'!F"&amp;ROW(L3))="VACA","VACA",
"")))))</f>
        <v/>
      </c>
      <c r="M3" s="111" t="str" cm="1">
        <f t="array" aca="1" ref="M3" ca="1">IF(INDIRECT("'"&amp;M$2&amp;"'!F"&amp;ROW(M3))="CC","CC",
IF(INDIRECT("'"&amp;M$2&amp;"'!F"&amp;ROW(M3))="DOWN","DOWN",
IF(INDIRECT("'"&amp;M$2&amp;"'!F"&amp;ROW(M3))="OFF","OFF",
IF(INDIRECT("'"&amp;M$2&amp;"'!F"&amp;ROW(M3))="PARK","PARK",
IF(INDIRECT("'"&amp;M$2&amp;"'!F"&amp;ROW(M3))="VACA","VACA",
"")))))</f>
        <v/>
      </c>
      <c r="N3" s="111" t="str" cm="1">
        <f t="array" aca="1" ref="N3" ca="1">IF(INDIRECT("'"&amp;N$2&amp;"'!F"&amp;ROW(N3))="CC","CC",
IF(INDIRECT("'"&amp;N$2&amp;"'!F"&amp;ROW(N3))="DOWN","DOWN",
IF(INDIRECT("'"&amp;N$2&amp;"'!F"&amp;ROW(N3))="OFF","OFF",
IF(INDIRECT("'"&amp;N$2&amp;"'!F"&amp;ROW(N3))="PARK","PARK",
IF(INDIRECT("'"&amp;N$2&amp;"'!F"&amp;ROW(N3))="VACA","VACA",
"")))))</f>
        <v/>
      </c>
      <c r="O3" s="111" t="str" cm="1">
        <f t="array" aca="1" ref="O3" ca="1">IF(INDIRECT("'"&amp;O$2&amp;"'!F"&amp;ROW(O3))="CC","CC",
IF(INDIRECT("'"&amp;O$2&amp;"'!F"&amp;ROW(O3))="DOWN","DOWN",
IF(INDIRECT("'"&amp;O$2&amp;"'!F"&amp;ROW(O3))="OFF","OFF",
IF(INDIRECT("'"&amp;O$2&amp;"'!F"&amp;ROW(O3))="PARK","PARK",
IF(INDIRECT("'"&amp;O$2&amp;"'!F"&amp;ROW(O3))="VACA","VACA",
"")))))</f>
        <v/>
      </c>
      <c r="P3" s="111" t="str" cm="1">
        <f t="array" aca="1" ref="P3" ca="1">IF(INDIRECT("'"&amp;P$2&amp;"'!F"&amp;ROW(P3))="CC","CC",
IF(INDIRECT("'"&amp;P$2&amp;"'!F"&amp;ROW(P3))="DOWN","DOWN",
IF(INDIRECT("'"&amp;P$2&amp;"'!F"&amp;ROW(P3))="OFF","OFF",
IF(INDIRECT("'"&amp;P$2&amp;"'!F"&amp;ROW(P3))="PARK","PARK",
IF(INDIRECT("'"&amp;P$2&amp;"'!F"&amp;ROW(P3))="VACA","VACA",
"")))))</f>
        <v/>
      </c>
      <c r="Q3" s="111" t="str" cm="1">
        <f t="array" aca="1" ref="Q3" ca="1">IF(INDIRECT("'"&amp;Q$2&amp;"'!F"&amp;ROW(Q3))="CC","CC",
IF(INDIRECT("'"&amp;Q$2&amp;"'!F"&amp;ROW(Q3))="DOWN","DOWN",
IF(INDIRECT("'"&amp;Q$2&amp;"'!F"&amp;ROW(Q3))="OFF","OFF",
IF(INDIRECT("'"&amp;Q$2&amp;"'!F"&amp;ROW(Q3))="PARK","PARK",
IF(INDIRECT("'"&amp;Q$2&amp;"'!F"&amp;ROW(Q3))="VACA","VACA",
"")))))</f>
        <v/>
      </c>
      <c r="R3" s="111" t="str" cm="1">
        <f t="array" aca="1" ref="R3" ca="1">IF(INDIRECT("'"&amp;R$2&amp;"'!F"&amp;ROW(R3))="CC","CC",
IF(INDIRECT("'"&amp;R$2&amp;"'!F"&amp;ROW(R3))="DOWN","DOWN",
IF(INDIRECT("'"&amp;R$2&amp;"'!F"&amp;ROW(R3))="OFF","OFF",
IF(INDIRECT("'"&amp;R$2&amp;"'!F"&amp;ROW(R3))="PARK","PARK",
IF(INDIRECT("'"&amp;R$2&amp;"'!F"&amp;ROW(R3))="VACA","VACA",
"")))))</f>
        <v/>
      </c>
      <c r="S3" s="111" t="str" cm="1">
        <f t="array" aca="1" ref="S3" ca="1">IF(INDIRECT("'"&amp;S$2&amp;"'!F"&amp;ROW(S3))="CC","CC",
IF(INDIRECT("'"&amp;S$2&amp;"'!F"&amp;ROW(S3))="DOWN","DOWN",
IF(INDIRECT("'"&amp;S$2&amp;"'!F"&amp;ROW(S3))="OFF","OFF",
IF(INDIRECT("'"&amp;S$2&amp;"'!F"&amp;ROW(S3))="PARK","PARK",
IF(INDIRECT("'"&amp;S$2&amp;"'!F"&amp;ROW(S3))="VACA","VACA",
"")))))</f>
        <v/>
      </c>
      <c r="T3" s="111" t="str" cm="1">
        <f t="array" aca="1" ref="T3" ca="1">IF(INDIRECT("'"&amp;T$2&amp;"'!F"&amp;ROW(T3))="CC","CC",
IF(INDIRECT("'"&amp;T$2&amp;"'!F"&amp;ROW(T3))="DOWN","DOWN",
IF(INDIRECT("'"&amp;T$2&amp;"'!F"&amp;ROW(T3))="OFF","OFF",
IF(INDIRECT("'"&amp;T$2&amp;"'!F"&amp;ROW(T3))="PARK","PARK",
IF(INDIRECT("'"&amp;T$2&amp;"'!F"&amp;ROW(T3))="VACA","VACA",
"")))))</f>
        <v/>
      </c>
      <c r="U3" s="111" t="str" cm="1">
        <f t="array" aca="1" ref="U3" ca="1">IF(INDIRECT("'"&amp;U$2&amp;"'!F"&amp;ROW(U3))="CC","CC",
IF(INDIRECT("'"&amp;U$2&amp;"'!F"&amp;ROW(U3))="DOWN","DOWN",
IF(INDIRECT("'"&amp;U$2&amp;"'!F"&amp;ROW(U3))="OFF","OFF",
IF(INDIRECT("'"&amp;U$2&amp;"'!F"&amp;ROW(U3))="PARK","PARK",
IF(INDIRECT("'"&amp;U$2&amp;"'!F"&amp;ROW(U3))="VACA","VACA",
"")))))</f>
        <v/>
      </c>
      <c r="V3" s="111" t="str" cm="1">
        <f t="array" aca="1" ref="V3" ca="1">IF(INDIRECT("'"&amp;V$2&amp;"'!F"&amp;ROW(V3))="CC","CC",
IF(INDIRECT("'"&amp;V$2&amp;"'!F"&amp;ROW(V3))="DOWN","DOWN",
IF(INDIRECT("'"&amp;V$2&amp;"'!F"&amp;ROW(V3))="OFF","OFF",
IF(INDIRECT("'"&amp;V$2&amp;"'!F"&amp;ROW(V3))="PARK","PARK",
IF(INDIRECT("'"&amp;V$2&amp;"'!F"&amp;ROW(V3))="VACA","VACA",
"")))))</f>
        <v/>
      </c>
      <c r="W3" s="111" t="str" cm="1">
        <f t="array" aca="1" ref="W3" ca="1">IF(INDIRECT("'"&amp;W$2&amp;"'!F"&amp;ROW(W3))="CC","CC",
IF(INDIRECT("'"&amp;W$2&amp;"'!F"&amp;ROW(W3))="DOWN","DOWN",
IF(INDIRECT("'"&amp;W$2&amp;"'!F"&amp;ROW(W3))="OFF","OFF",
IF(INDIRECT("'"&amp;W$2&amp;"'!F"&amp;ROW(W3))="PARK","PARK",
IF(INDIRECT("'"&amp;W$2&amp;"'!F"&amp;ROW(W3))="VACA","VACA",
"")))))</f>
        <v/>
      </c>
      <c r="X3" s="111" t="str" cm="1">
        <f t="array" aca="1" ref="X3" ca="1">IF(INDIRECT("'"&amp;X$2&amp;"'!F"&amp;ROW(X3))="CC","CC",
IF(INDIRECT("'"&amp;X$2&amp;"'!F"&amp;ROW(X3))="DOWN","DOWN",
IF(INDIRECT("'"&amp;X$2&amp;"'!F"&amp;ROW(X3))="OFF","OFF",
IF(INDIRECT("'"&amp;X$2&amp;"'!F"&amp;ROW(X3))="PARK","PARK",
IF(INDIRECT("'"&amp;X$2&amp;"'!F"&amp;ROW(X3))="VACA","VACA",
"")))))</f>
        <v/>
      </c>
      <c r="Y3" s="111" t="str" cm="1">
        <f t="array" aca="1" ref="Y3" ca="1">IF(INDIRECT("'"&amp;Y$2&amp;"'!F"&amp;ROW(Y3))="CC","CC",
IF(INDIRECT("'"&amp;Y$2&amp;"'!F"&amp;ROW(Y3))="DOWN","DOWN",
IF(INDIRECT("'"&amp;Y$2&amp;"'!F"&amp;ROW(Y3))="OFF","OFF",
IF(INDIRECT("'"&amp;Y$2&amp;"'!F"&amp;ROW(Y3))="PARK","PARK",
IF(INDIRECT("'"&amp;Y$2&amp;"'!F"&amp;ROW(Y3))="VACA","VACA",
"")))))</f>
        <v/>
      </c>
      <c r="Z3" s="111" t="str" cm="1">
        <f t="array" aca="1" ref="Z3" ca="1">IF(INDIRECT("'"&amp;Z$2&amp;"'!F"&amp;ROW(Z3))="CC","CC",
IF(INDIRECT("'"&amp;Z$2&amp;"'!F"&amp;ROW(Z3))="DOWN","DOWN",
IF(INDIRECT("'"&amp;Z$2&amp;"'!F"&amp;ROW(Z3))="OFF","OFF",
IF(INDIRECT("'"&amp;Z$2&amp;"'!F"&amp;ROW(Z3))="PARK","PARK",
IF(INDIRECT("'"&amp;Z$2&amp;"'!F"&amp;ROW(Z3))="VACA","VACA",
"")))))</f>
        <v/>
      </c>
      <c r="AA3" s="111" t="str" cm="1">
        <f t="array" aca="1" ref="AA3" ca="1">IF(INDIRECT("'"&amp;AA$2&amp;"'!F"&amp;ROW(AA3))="CC","CC",
IF(INDIRECT("'"&amp;AA$2&amp;"'!F"&amp;ROW(AA3))="DOWN","DOWN",
IF(INDIRECT("'"&amp;AA$2&amp;"'!F"&amp;ROW(AA3))="OFF","OFF",
IF(INDIRECT("'"&amp;AA$2&amp;"'!F"&amp;ROW(AA3))="PARK","PARK",
IF(INDIRECT("'"&amp;AA$2&amp;"'!F"&amp;ROW(AA3))="VACA","VACA",
"")))))</f>
        <v/>
      </c>
      <c r="AB3" s="111" t="str" cm="1">
        <f t="array" aca="1" ref="AB3" ca="1">IF(INDIRECT("'"&amp;AB$2&amp;"'!F"&amp;ROW(AB3))="CC","CC",
IF(INDIRECT("'"&amp;AB$2&amp;"'!F"&amp;ROW(AB3))="DOWN","DOWN",
IF(INDIRECT("'"&amp;AB$2&amp;"'!F"&amp;ROW(AB3))="OFF","OFF",
IF(INDIRECT("'"&amp;AB$2&amp;"'!F"&amp;ROW(AB3))="PARK","PARK",
IF(INDIRECT("'"&amp;AB$2&amp;"'!F"&amp;ROW(AB3))="VACA","VACA",
"")))))</f>
        <v/>
      </c>
      <c r="AC3" s="111" t="str" cm="1">
        <f t="array" aca="1" ref="AC3" ca="1">IF(INDIRECT("'"&amp;AC$2&amp;"'!F"&amp;ROW(AC3))="CC","CC",
IF(INDIRECT("'"&amp;AC$2&amp;"'!F"&amp;ROW(AC3))="DOWN","DOWN",
IF(INDIRECT("'"&amp;AC$2&amp;"'!F"&amp;ROW(AC3))="OFF","OFF",
IF(INDIRECT("'"&amp;AC$2&amp;"'!F"&amp;ROW(AC3))="PARK","PARK",
IF(INDIRECT("'"&amp;AC$2&amp;"'!F"&amp;ROW(AC3))="VACA","VACA",
"")))))</f>
        <v/>
      </c>
      <c r="AD3" s="111" t="str" cm="1">
        <f t="array" aca="1" ref="AD3" ca="1">IF(INDIRECT("'"&amp;AD$2&amp;"'!F"&amp;ROW(AD3))="CC","CC",
IF(INDIRECT("'"&amp;AD$2&amp;"'!F"&amp;ROW(AD3))="DOWN","DOWN",
IF(INDIRECT("'"&amp;AD$2&amp;"'!F"&amp;ROW(AD3))="OFF","OFF",
IF(INDIRECT("'"&amp;AD$2&amp;"'!F"&amp;ROW(AD3))="PARK","PARK",
IF(INDIRECT("'"&amp;AD$2&amp;"'!F"&amp;ROW(AD3))="VACA","VACA",
"")))))</f>
        <v/>
      </c>
      <c r="AE3" s="111" t="str" cm="1">
        <f t="array" aca="1" ref="AE3" ca="1">IF(INDIRECT("'"&amp;AE$2&amp;"'!F"&amp;ROW(AE3))="CC","CC",
IF(INDIRECT("'"&amp;AE$2&amp;"'!F"&amp;ROW(AE3))="DOWN","DOWN",
IF(INDIRECT("'"&amp;AE$2&amp;"'!F"&amp;ROW(AE3))="OFF","OFF",
IF(INDIRECT("'"&amp;AE$2&amp;"'!F"&amp;ROW(AE3))="PARK","PARK",
IF(INDIRECT("'"&amp;AE$2&amp;"'!F"&amp;ROW(AE3))="VACA","VACA",
"")))))</f>
        <v/>
      </c>
      <c r="AF3" s="111" t="str" cm="1">
        <f t="array" aca="1" ref="AF3" ca="1">IF(INDIRECT("'"&amp;AF$2&amp;"'!F"&amp;ROW(AF3))="CC","CC",
IF(INDIRECT("'"&amp;AF$2&amp;"'!F"&amp;ROW(AF3))="DOWN","DOWN",
IF(INDIRECT("'"&amp;AF$2&amp;"'!F"&amp;ROW(AF3))="OFF","OFF",
IF(INDIRECT("'"&amp;AF$2&amp;"'!F"&amp;ROW(AF3))="PARK","PARK",
IF(INDIRECT("'"&amp;AF$2&amp;"'!F"&amp;ROW(AF3))="VACA","VACA",
"")))))</f>
        <v/>
      </c>
      <c r="AG3" s="111" t="str" cm="1">
        <f t="array" aca="1" ref="AG3" ca="1">IF(INDIRECT("'"&amp;AG$2&amp;"'!F"&amp;ROW(AG3))="CC","CC",
IF(INDIRECT("'"&amp;AG$2&amp;"'!F"&amp;ROW(AG3))="DOWN","DOWN",
IF(INDIRECT("'"&amp;AG$2&amp;"'!F"&amp;ROW(AG3))="OFF","OFF",
IF(INDIRECT("'"&amp;AG$2&amp;"'!F"&amp;ROW(AG3))="PARK","PARK",
IF(INDIRECT("'"&amp;AG$2&amp;"'!F"&amp;ROW(AG3))="VACA","VACA",
"")))))</f>
        <v/>
      </c>
      <c r="AH3" s="124"/>
      <c r="AI3" s="111" t="str">
        <f t="shared" ref="AI3:AI66" si="4">B3</f>
        <v/>
      </c>
      <c r="AJ3" s="111" t="str" cm="1">
        <f t="array" aca="1" ref="AJ3" ca="1">INDIRECT("'"&amp;AJ$2&amp;"'!AB"&amp;ROW($AJ3))</f>
        <v/>
      </c>
      <c r="AK3" s="111" t="str" cm="1">
        <f t="array" aca="1" ref="AK3" ca="1">INDIRECT("'"&amp;AK$2&amp;"'!AB"&amp;ROW($AJ3))</f>
        <v/>
      </c>
      <c r="AL3" s="111" t="str" cm="1">
        <f t="array" aca="1" ref="AL3" ca="1">INDIRECT("'"&amp;AL$2&amp;"'!AB"&amp;ROW($AJ3))</f>
        <v/>
      </c>
      <c r="AM3" s="111" t="str" cm="1">
        <f t="array" aca="1" ref="AM3" ca="1">INDIRECT("'"&amp;AM$2&amp;"'!AB"&amp;ROW($AJ3))</f>
        <v/>
      </c>
      <c r="AN3" s="111" t="str" cm="1">
        <f t="array" aca="1" ref="AN3" ca="1">INDIRECT("'"&amp;AN$2&amp;"'!AB"&amp;ROW($AJ3))</f>
        <v/>
      </c>
      <c r="AO3" s="111" t="str" cm="1">
        <f t="array" aca="1" ref="AO3" ca="1">INDIRECT("'"&amp;AO$2&amp;"'!AB"&amp;ROW($AJ3))</f>
        <v/>
      </c>
      <c r="AP3" s="111" t="str" cm="1">
        <f t="array" aca="1" ref="AP3" ca="1">INDIRECT("'"&amp;AP$2&amp;"'!AB"&amp;ROW($AJ3))</f>
        <v/>
      </c>
      <c r="AQ3" s="111" t="str" cm="1">
        <f t="array" aca="1" ref="AQ3" ca="1">INDIRECT("'"&amp;AQ$2&amp;"'!AB"&amp;ROW($AJ3))</f>
        <v/>
      </c>
      <c r="AR3" s="111" t="str" cm="1">
        <f t="array" aca="1" ref="AR3" ca="1">INDIRECT("'"&amp;AR$2&amp;"'!AB"&amp;ROW($AJ3))</f>
        <v/>
      </c>
      <c r="AS3" s="111" t="str" cm="1">
        <f t="array" aca="1" ref="AS3" ca="1">INDIRECT("'"&amp;AS$2&amp;"'!AB"&amp;ROW($AJ3))</f>
        <v/>
      </c>
      <c r="AT3" s="111" t="str" cm="1">
        <f t="array" aca="1" ref="AT3" ca="1">INDIRECT("'"&amp;AT$2&amp;"'!AB"&amp;ROW($AJ3))</f>
        <v/>
      </c>
      <c r="AU3" s="111" t="str" cm="1">
        <f t="array" aca="1" ref="AU3" ca="1">INDIRECT("'"&amp;AU$2&amp;"'!AB"&amp;ROW($AJ3))</f>
        <v/>
      </c>
      <c r="AV3" s="111" t="str" cm="1">
        <f t="array" aca="1" ref="AV3" ca="1">INDIRECT("'"&amp;AV$2&amp;"'!AB"&amp;ROW($AJ3))</f>
        <v/>
      </c>
      <c r="AW3" s="111" t="str" cm="1">
        <f t="array" aca="1" ref="AW3" ca="1">INDIRECT("'"&amp;AW$2&amp;"'!AB"&amp;ROW($AJ3))</f>
        <v/>
      </c>
      <c r="AX3" s="111" t="str" cm="1">
        <f t="array" aca="1" ref="AX3" ca="1">INDIRECT("'"&amp;AX$2&amp;"'!AB"&amp;ROW($AJ3))</f>
        <v/>
      </c>
      <c r="AY3" s="111" t="str" cm="1">
        <f t="array" aca="1" ref="AY3" ca="1">INDIRECT("'"&amp;AY$2&amp;"'!AB"&amp;ROW($AJ3))</f>
        <v/>
      </c>
      <c r="AZ3" s="111" t="str" cm="1">
        <f t="array" aca="1" ref="AZ3" ca="1">INDIRECT("'"&amp;AZ$2&amp;"'!AB"&amp;ROW($AJ3))</f>
        <v/>
      </c>
      <c r="BA3" s="111" t="str" cm="1">
        <f t="array" aca="1" ref="BA3" ca="1">INDIRECT("'"&amp;BA$2&amp;"'!AB"&amp;ROW($AJ3))</f>
        <v/>
      </c>
      <c r="BB3" s="111" t="str" cm="1">
        <f t="array" aca="1" ref="BB3" ca="1">INDIRECT("'"&amp;BB$2&amp;"'!AB"&amp;ROW($AJ3))</f>
        <v/>
      </c>
      <c r="BC3" s="111" t="str" cm="1">
        <f t="array" aca="1" ref="BC3" ca="1">INDIRECT("'"&amp;BC$2&amp;"'!AB"&amp;ROW($AJ3))</f>
        <v/>
      </c>
      <c r="BD3" s="111" t="str" cm="1">
        <f t="array" aca="1" ref="BD3" ca="1">INDIRECT("'"&amp;BD$2&amp;"'!AB"&amp;ROW($AJ3))</f>
        <v/>
      </c>
      <c r="BE3" s="111" t="str" cm="1">
        <f t="array" aca="1" ref="BE3" ca="1">INDIRECT("'"&amp;BE$2&amp;"'!AB"&amp;ROW($AJ3))</f>
        <v/>
      </c>
      <c r="BF3" s="111" t="str" cm="1">
        <f t="array" aca="1" ref="BF3" ca="1">INDIRECT("'"&amp;BF$2&amp;"'!AB"&amp;ROW($AJ3))</f>
        <v/>
      </c>
      <c r="BG3" s="111" t="str" cm="1">
        <f t="array" aca="1" ref="BG3" ca="1">INDIRECT("'"&amp;BG$2&amp;"'!AB"&amp;ROW($AJ3))</f>
        <v/>
      </c>
      <c r="BH3" s="111" t="str" cm="1">
        <f t="array" aca="1" ref="BH3" ca="1">INDIRECT("'"&amp;BH$2&amp;"'!AB"&amp;ROW($AJ3))</f>
        <v/>
      </c>
      <c r="BI3" s="111" t="str" cm="1">
        <f t="array" aca="1" ref="BI3" ca="1">INDIRECT("'"&amp;BI$2&amp;"'!AB"&amp;ROW($AJ3))</f>
        <v/>
      </c>
      <c r="BJ3" s="111" t="str" cm="1">
        <f t="array" aca="1" ref="BJ3" ca="1">INDIRECT("'"&amp;BJ$2&amp;"'!AB"&amp;ROW($AJ3))</f>
        <v/>
      </c>
      <c r="BK3" s="111" t="str" cm="1">
        <f t="array" aca="1" ref="BK3" ca="1">INDIRECT("'"&amp;BK$2&amp;"'!AB"&amp;ROW($AJ3))</f>
        <v/>
      </c>
      <c r="BL3" s="111" t="str" cm="1">
        <f t="array" aca="1" ref="BL3" ca="1">INDIRECT("'"&amp;BL$2&amp;"'!AB"&amp;ROW($AJ3))</f>
        <v/>
      </c>
      <c r="BM3" s="111" t="str" cm="1">
        <f t="array" aca="1" ref="BM3" ca="1">INDIRECT("'"&amp;BM$2&amp;"'!AB"&amp;ROW($AJ3))</f>
        <v/>
      </c>
      <c r="BN3" s="111" t="str" cm="1">
        <f t="array" aca="1" ref="BN3" ca="1">INDIRECT("'"&amp;BN$2&amp;"'!AB"&amp;ROW($AJ3))</f>
        <v/>
      </c>
      <c r="BO3" s="124"/>
      <c r="BP3" s="110" t="str">
        <f t="shared" ref="BP3:BP66" si="5">B3</f>
        <v/>
      </c>
      <c r="BQ3" s="127" t="str" cm="1">
        <f t="array" aca="1" ref="BQ3" ca="1">IF(INDIRECT("'"&amp;BQ$2&amp;"'!P"&amp;ROW($BQ3))=0,"",INDIRECT("'"&amp;BQ$2&amp;"'!P"&amp;ROW($BQ3)))</f>
        <v/>
      </c>
      <c r="BR3" s="127" t="str" cm="1">
        <f t="array" aca="1" ref="BR3" ca="1">IF(INDIRECT("'"&amp;BR$2&amp;"'!P"&amp;ROW($BQ3))=0,"",INDIRECT("'"&amp;BR$2&amp;"'!P"&amp;ROW($BQ3)))</f>
        <v/>
      </c>
      <c r="BS3" s="127" t="str" cm="1">
        <f t="array" aca="1" ref="BS3" ca="1">IF(INDIRECT("'"&amp;BS$2&amp;"'!P"&amp;ROW($BQ3))=0,"",INDIRECT("'"&amp;BS$2&amp;"'!P"&amp;ROW($BQ3)))</f>
        <v/>
      </c>
      <c r="BT3" s="127" t="str" cm="1">
        <f t="array" aca="1" ref="BT3" ca="1">IF(INDIRECT("'"&amp;BT$2&amp;"'!P"&amp;ROW($BQ3))=0,"",INDIRECT("'"&amp;BT$2&amp;"'!P"&amp;ROW($BQ3)))</f>
        <v/>
      </c>
      <c r="BU3" s="127" t="str" cm="1">
        <f t="array" aca="1" ref="BU3" ca="1">IF(INDIRECT("'"&amp;BU$2&amp;"'!P"&amp;ROW($BQ3))=0,"",INDIRECT("'"&amp;BU$2&amp;"'!P"&amp;ROW($BQ3)))</f>
        <v/>
      </c>
      <c r="BV3" s="127" t="str" cm="1">
        <f t="array" aca="1" ref="BV3" ca="1">IF(INDIRECT("'"&amp;BV$2&amp;"'!P"&amp;ROW($BQ3))=0,"",INDIRECT("'"&amp;BV$2&amp;"'!P"&amp;ROW($BQ3)))</f>
        <v/>
      </c>
      <c r="BW3" s="127" t="str" cm="1">
        <f t="array" aca="1" ref="BW3" ca="1">IF(INDIRECT("'"&amp;BW$2&amp;"'!P"&amp;ROW($BQ3))=0,"",INDIRECT("'"&amp;BW$2&amp;"'!P"&amp;ROW($BQ3)))</f>
        <v/>
      </c>
      <c r="BX3" s="127" t="str" cm="1">
        <f t="array" aca="1" ref="BX3" ca="1">IF(INDIRECT("'"&amp;BX$2&amp;"'!P"&amp;ROW($BQ3))=0,"",INDIRECT("'"&amp;BX$2&amp;"'!P"&amp;ROW($BQ3)))</f>
        <v/>
      </c>
      <c r="BY3" s="127" t="str" cm="1">
        <f t="array" aca="1" ref="BY3" ca="1">IF(INDIRECT("'"&amp;BY$2&amp;"'!P"&amp;ROW($BQ3))=0,"",INDIRECT("'"&amp;BY$2&amp;"'!P"&amp;ROW($BQ3)))</f>
        <v/>
      </c>
      <c r="BZ3" s="127" t="str" cm="1">
        <f t="array" aca="1" ref="BZ3" ca="1">IF(INDIRECT("'"&amp;BZ$2&amp;"'!P"&amp;ROW($BQ3))=0,"",INDIRECT("'"&amp;BZ$2&amp;"'!P"&amp;ROW($BQ3)))</f>
        <v/>
      </c>
      <c r="CA3" s="127" t="str" cm="1">
        <f t="array" aca="1" ref="CA3" ca="1">IF(INDIRECT("'"&amp;CA$2&amp;"'!P"&amp;ROW($BQ3))=0,"",INDIRECT("'"&amp;CA$2&amp;"'!P"&amp;ROW($BQ3)))</f>
        <v/>
      </c>
      <c r="CB3" s="127" t="str" cm="1">
        <f t="array" aca="1" ref="CB3" ca="1">IF(INDIRECT("'"&amp;CB$2&amp;"'!P"&amp;ROW($BQ3))=0,"",INDIRECT("'"&amp;CB$2&amp;"'!P"&amp;ROW($BQ3)))</f>
        <v/>
      </c>
      <c r="CC3" s="127" t="str" cm="1">
        <f t="array" aca="1" ref="CC3" ca="1">IF(INDIRECT("'"&amp;CC$2&amp;"'!P"&amp;ROW($BQ3))=0,"",INDIRECT("'"&amp;CC$2&amp;"'!P"&amp;ROW($BQ3)))</f>
        <v/>
      </c>
      <c r="CD3" s="127" t="str" cm="1">
        <f t="array" aca="1" ref="CD3" ca="1">IF(INDIRECT("'"&amp;CD$2&amp;"'!P"&amp;ROW($BQ3))=0,"",INDIRECT("'"&amp;CD$2&amp;"'!P"&amp;ROW($BQ3)))</f>
        <v/>
      </c>
      <c r="CE3" s="127" t="str" cm="1">
        <f t="array" aca="1" ref="CE3" ca="1">IF(INDIRECT("'"&amp;CE$2&amp;"'!P"&amp;ROW($BQ3))=0,"",INDIRECT("'"&amp;CE$2&amp;"'!P"&amp;ROW($BQ3)))</f>
        <v/>
      </c>
      <c r="CF3" s="127" t="str" cm="1">
        <f t="array" aca="1" ref="CF3" ca="1">IF(INDIRECT("'"&amp;CF$2&amp;"'!P"&amp;ROW($BQ3))=0,"",INDIRECT("'"&amp;CF$2&amp;"'!P"&amp;ROW($BQ3)))</f>
        <v/>
      </c>
      <c r="CG3" s="127" t="str" cm="1">
        <f t="array" aca="1" ref="CG3" ca="1">IF(INDIRECT("'"&amp;CG$2&amp;"'!P"&amp;ROW($BQ3))=0,"",INDIRECT("'"&amp;CG$2&amp;"'!P"&amp;ROW($BQ3)))</f>
        <v/>
      </c>
      <c r="CH3" s="127" t="str" cm="1">
        <f t="array" aca="1" ref="CH3" ca="1">IF(INDIRECT("'"&amp;CH$2&amp;"'!P"&amp;ROW($BQ3))=0,"",INDIRECT("'"&amp;CH$2&amp;"'!P"&amp;ROW($BQ3)))</f>
        <v/>
      </c>
      <c r="CI3" s="127" t="str" cm="1">
        <f t="array" aca="1" ref="CI3" ca="1">IF(INDIRECT("'"&amp;CI$2&amp;"'!P"&amp;ROW($BQ3))=0,"",INDIRECT("'"&amp;CI$2&amp;"'!P"&amp;ROW($BQ3)))</f>
        <v/>
      </c>
      <c r="CJ3" s="127" t="str" cm="1">
        <f t="array" aca="1" ref="CJ3" ca="1">IF(INDIRECT("'"&amp;CJ$2&amp;"'!P"&amp;ROW($BQ3))=0,"",INDIRECT("'"&amp;CJ$2&amp;"'!P"&amp;ROW($BQ3)))</f>
        <v/>
      </c>
      <c r="CK3" s="127" t="str" cm="1">
        <f t="array" aca="1" ref="CK3" ca="1">IF(INDIRECT("'"&amp;CK$2&amp;"'!P"&amp;ROW($BQ3))=0,"",INDIRECT("'"&amp;CK$2&amp;"'!P"&amp;ROW($BQ3)))</f>
        <v/>
      </c>
      <c r="CL3" s="127" t="str" cm="1">
        <f t="array" aca="1" ref="CL3" ca="1">IF(INDIRECT("'"&amp;CL$2&amp;"'!P"&amp;ROW($BQ3))=0,"",INDIRECT("'"&amp;CL$2&amp;"'!P"&amp;ROW($BQ3)))</f>
        <v/>
      </c>
      <c r="CM3" s="127" t="str" cm="1">
        <f t="array" aca="1" ref="CM3" ca="1">IF(INDIRECT("'"&amp;CM$2&amp;"'!P"&amp;ROW($BQ3))=0,"",INDIRECT("'"&amp;CM$2&amp;"'!P"&amp;ROW($BQ3)))</f>
        <v/>
      </c>
      <c r="CN3" s="127" t="str" cm="1">
        <f t="array" aca="1" ref="CN3" ca="1">IF(INDIRECT("'"&amp;CN$2&amp;"'!P"&amp;ROW($BQ3))=0,"",INDIRECT("'"&amp;CN$2&amp;"'!P"&amp;ROW($BQ3)))</f>
        <v/>
      </c>
      <c r="CO3" s="127" t="str" cm="1">
        <f t="array" aca="1" ref="CO3" ca="1">IF(INDIRECT("'"&amp;CO$2&amp;"'!P"&amp;ROW($BQ3))=0,"",INDIRECT("'"&amp;CO$2&amp;"'!P"&amp;ROW($BQ3)))</f>
        <v/>
      </c>
      <c r="CP3" s="127" t="str" cm="1">
        <f t="array" aca="1" ref="CP3" ca="1">IF(INDIRECT("'"&amp;CP$2&amp;"'!P"&amp;ROW($BQ3))=0,"",INDIRECT("'"&amp;CP$2&amp;"'!P"&amp;ROW($BQ3)))</f>
        <v/>
      </c>
      <c r="CQ3" s="127" t="str" cm="1">
        <f t="array" aca="1" ref="CQ3" ca="1">IF(INDIRECT("'"&amp;CQ$2&amp;"'!P"&amp;ROW($BQ3))=0,"",INDIRECT("'"&amp;CQ$2&amp;"'!P"&amp;ROW($BQ3)))</f>
        <v/>
      </c>
      <c r="CR3" s="127" t="str" cm="1">
        <f t="array" aca="1" ref="CR3" ca="1">IF(INDIRECT("'"&amp;CR$2&amp;"'!P"&amp;ROW($BQ3))=0,"",INDIRECT("'"&amp;CR$2&amp;"'!P"&amp;ROW($BQ3)))</f>
        <v/>
      </c>
      <c r="CS3" s="127" t="str" cm="1">
        <f t="array" aca="1" ref="CS3" ca="1">IF(INDIRECT("'"&amp;CS$2&amp;"'!P"&amp;ROW($BQ3))=0,"",INDIRECT("'"&amp;CS$2&amp;"'!P"&amp;ROW($BQ3)))</f>
        <v/>
      </c>
      <c r="CT3" s="127" t="str" cm="1">
        <f t="array" aca="1" ref="CT3" ca="1">IF(INDIRECT("'"&amp;CT$2&amp;"'!P"&amp;ROW($BQ3))=0,"",INDIRECT("'"&amp;CT$2&amp;"'!P"&amp;ROW($BQ3)))</f>
        <v/>
      </c>
      <c r="CU3" s="127" t="str" cm="1">
        <f t="array" aca="1" ref="CU3" ca="1">IF(INDIRECT("'"&amp;CU$2&amp;"'!P"&amp;ROW($BQ3))=0,"",INDIRECT("'"&amp;CU$2&amp;"'!P"&amp;ROW($BQ3)))</f>
        <v/>
      </c>
      <c r="CV3" s="128" t="str">
        <f>IF(BP3="","",SUM(BQ3:CU3))</f>
        <v/>
      </c>
    </row>
    <row r="4" spans="1:100" x14ac:dyDescent="0.2">
      <c r="A4" s="111">
        <f>IF('Driver List'!D4=0,"",'Driver List'!D4)</f>
        <v>6122</v>
      </c>
      <c r="B4" s="111" t="str">
        <f>IF(A4="","",VLOOKUP(A4,'Driver List'!D:E,2,0))</f>
        <v>Omar Duenas</v>
      </c>
      <c r="C4" s="111" t="str" cm="1">
        <f t="array" aca="1" ref="C4" ca="1">IF(INDIRECT("'"&amp;C$2&amp;"'!F"&amp;ROW(C4))="CC","CC",
IF(INDIRECT("'"&amp;C$2&amp;"'!F"&amp;ROW(C4))="DOWN","DOWN",
IF(INDIRECT("'"&amp;C$2&amp;"'!F"&amp;ROW(C4))="OFF","OFF",
IF(INDIRECT("'"&amp;C$2&amp;"'!F"&amp;ROW(C4))="PARK","PARK",
IF(INDIRECT("'"&amp;C$2&amp;"'!F"&amp;ROW(C4))="VACA","VACA",
"")))))</f>
        <v/>
      </c>
      <c r="D4" s="111" t="str" cm="1">
        <f t="array" aca="1" ref="D4" ca="1">IF(INDIRECT("'"&amp;D$2&amp;"'!F"&amp;ROW(D4))="CC","CC",
IF(INDIRECT("'"&amp;D$2&amp;"'!F"&amp;ROW(D4))="DOWN","DOWN",
IF(INDIRECT("'"&amp;D$2&amp;"'!F"&amp;ROW(D4))="OFF","OFF",
IF(INDIRECT("'"&amp;D$2&amp;"'!F"&amp;ROW(D4))="PARK","PARK",
IF(INDIRECT("'"&amp;D$2&amp;"'!F"&amp;ROW(D4))="VACA","VACA",
"")))))</f>
        <v/>
      </c>
      <c r="E4" s="111" t="str" cm="1">
        <f t="array" aca="1" ref="E4" ca="1">IF(INDIRECT("'"&amp;E$2&amp;"'!F"&amp;ROW(E4))="CC","CC",
IF(INDIRECT("'"&amp;E$2&amp;"'!F"&amp;ROW(E4))="DOWN","DOWN",
IF(INDIRECT("'"&amp;E$2&amp;"'!F"&amp;ROW(E4))="OFF","OFF",
IF(INDIRECT("'"&amp;E$2&amp;"'!F"&amp;ROW(E4))="PARK","PARK",
IF(INDIRECT("'"&amp;E$2&amp;"'!F"&amp;ROW(E4))="VACA","VACA",
"")))))</f>
        <v/>
      </c>
      <c r="F4" s="111" t="str" cm="1">
        <f t="array" aca="1" ref="F4" ca="1">IF(INDIRECT("'"&amp;F$2&amp;"'!F"&amp;ROW(F4))="CC","CC",
IF(INDIRECT("'"&amp;F$2&amp;"'!F"&amp;ROW(F4))="DOWN","DOWN",
IF(INDIRECT("'"&amp;F$2&amp;"'!F"&amp;ROW(F4))="OFF","OFF",
IF(INDIRECT("'"&amp;F$2&amp;"'!F"&amp;ROW(F4))="PARK","PARK",
IF(INDIRECT("'"&amp;F$2&amp;"'!F"&amp;ROW(F4))="VACA","VACA",
"")))))</f>
        <v/>
      </c>
      <c r="G4" s="111" t="str" cm="1">
        <f t="array" aca="1" ref="G4" ca="1">IF(INDIRECT("'"&amp;G$2&amp;"'!F"&amp;ROW(G4))="CC","CC",
IF(INDIRECT("'"&amp;G$2&amp;"'!F"&amp;ROW(G4))="DOWN","DOWN",
IF(INDIRECT("'"&amp;G$2&amp;"'!F"&amp;ROW(G4))="OFF","OFF",
IF(INDIRECT("'"&amp;G$2&amp;"'!F"&amp;ROW(G4))="PARK","PARK",
IF(INDIRECT("'"&amp;G$2&amp;"'!F"&amp;ROW(G4))="VACA","VACA",
"")))))</f>
        <v/>
      </c>
      <c r="H4" s="111" t="str" cm="1">
        <f t="array" aca="1" ref="H4" ca="1">IF(INDIRECT("'"&amp;H$2&amp;"'!F"&amp;ROW(H4))="CC","CC",
IF(INDIRECT("'"&amp;H$2&amp;"'!F"&amp;ROW(H4))="DOWN","DOWN",
IF(INDIRECT("'"&amp;H$2&amp;"'!F"&amp;ROW(H4))="OFF","OFF",
IF(INDIRECT("'"&amp;H$2&amp;"'!F"&amp;ROW(H4))="PARK","PARK",
IF(INDIRECT("'"&amp;H$2&amp;"'!F"&amp;ROW(H4))="VACA","VACA",
"")))))</f>
        <v/>
      </c>
      <c r="I4" s="111" t="str" cm="1">
        <f t="array" aca="1" ref="I4" ca="1">IF(INDIRECT("'"&amp;I$2&amp;"'!F"&amp;ROW(I4))="CC","CC",
IF(INDIRECT("'"&amp;I$2&amp;"'!F"&amp;ROW(I4))="DOWN","DOWN",
IF(INDIRECT("'"&amp;I$2&amp;"'!F"&amp;ROW(I4))="OFF","OFF",
IF(INDIRECT("'"&amp;I$2&amp;"'!F"&amp;ROW(I4))="PARK","PARK",
IF(INDIRECT("'"&amp;I$2&amp;"'!F"&amp;ROW(I4))="VACA","VACA",
"")))))</f>
        <v/>
      </c>
      <c r="J4" s="111" t="str" cm="1">
        <f t="array" aca="1" ref="J4" ca="1">IF(INDIRECT("'"&amp;J$2&amp;"'!F"&amp;ROW(J4))="CC","CC",
IF(INDIRECT("'"&amp;J$2&amp;"'!F"&amp;ROW(J4))="DOWN","DOWN",
IF(INDIRECT("'"&amp;J$2&amp;"'!F"&amp;ROW(J4))="OFF","OFF",
IF(INDIRECT("'"&amp;J$2&amp;"'!F"&amp;ROW(J4))="PARK","PARK",
IF(INDIRECT("'"&amp;J$2&amp;"'!F"&amp;ROW(J4))="VACA","VACA",
"")))))</f>
        <v/>
      </c>
      <c r="K4" s="111" t="str" cm="1">
        <f t="array" aca="1" ref="K4" ca="1">IF(INDIRECT("'"&amp;K$2&amp;"'!F"&amp;ROW(K4))="CC","CC",
IF(INDIRECT("'"&amp;K$2&amp;"'!F"&amp;ROW(K4))="DOWN","DOWN",
IF(INDIRECT("'"&amp;K$2&amp;"'!F"&amp;ROW(K4))="OFF","OFF",
IF(INDIRECT("'"&amp;K$2&amp;"'!F"&amp;ROW(K4))="PARK","PARK",
IF(INDIRECT("'"&amp;K$2&amp;"'!F"&amp;ROW(K4))="VACA","VACA",
"")))))</f>
        <v/>
      </c>
      <c r="L4" s="111" t="str" cm="1">
        <f t="array" aca="1" ref="L4" ca="1">IF(INDIRECT("'"&amp;L$2&amp;"'!F"&amp;ROW(L4))="CC","CC",
IF(INDIRECT("'"&amp;L$2&amp;"'!F"&amp;ROW(L4))="DOWN","DOWN",
IF(INDIRECT("'"&amp;L$2&amp;"'!F"&amp;ROW(L4))="OFF","OFF",
IF(INDIRECT("'"&amp;L$2&amp;"'!F"&amp;ROW(L4))="PARK","PARK",
IF(INDIRECT("'"&amp;L$2&amp;"'!F"&amp;ROW(L4))="VACA","VACA",
"")))))</f>
        <v/>
      </c>
      <c r="M4" s="111" t="str" cm="1">
        <f t="array" aca="1" ref="M4" ca="1">IF(INDIRECT("'"&amp;M$2&amp;"'!F"&amp;ROW(M4))="CC","CC",
IF(INDIRECT("'"&amp;M$2&amp;"'!F"&amp;ROW(M4))="DOWN","DOWN",
IF(INDIRECT("'"&amp;M$2&amp;"'!F"&amp;ROW(M4))="OFF","OFF",
IF(INDIRECT("'"&amp;M$2&amp;"'!F"&amp;ROW(M4))="PARK","PARK",
IF(INDIRECT("'"&amp;M$2&amp;"'!F"&amp;ROW(M4))="VACA","VACA",
"")))))</f>
        <v/>
      </c>
      <c r="N4" s="111" t="str" cm="1">
        <f t="array" aca="1" ref="N4" ca="1">IF(INDIRECT("'"&amp;N$2&amp;"'!F"&amp;ROW(N4))="CC","CC",
IF(INDIRECT("'"&amp;N$2&amp;"'!F"&amp;ROW(N4))="DOWN","DOWN",
IF(INDIRECT("'"&amp;N$2&amp;"'!F"&amp;ROW(N4))="OFF","OFF",
IF(INDIRECT("'"&amp;N$2&amp;"'!F"&amp;ROW(N4))="PARK","PARK",
IF(INDIRECT("'"&amp;N$2&amp;"'!F"&amp;ROW(N4))="VACA","VACA",
"")))))</f>
        <v/>
      </c>
      <c r="O4" s="111" t="str" cm="1">
        <f t="array" aca="1" ref="O4" ca="1">IF(INDIRECT("'"&amp;O$2&amp;"'!F"&amp;ROW(O4))="CC","CC",
IF(INDIRECT("'"&amp;O$2&amp;"'!F"&amp;ROW(O4))="DOWN","DOWN",
IF(INDIRECT("'"&amp;O$2&amp;"'!F"&amp;ROW(O4))="OFF","OFF",
IF(INDIRECT("'"&amp;O$2&amp;"'!F"&amp;ROW(O4))="PARK","PARK",
IF(INDIRECT("'"&amp;O$2&amp;"'!F"&amp;ROW(O4))="VACA","VACA",
"")))))</f>
        <v/>
      </c>
      <c r="P4" s="111" t="str" cm="1">
        <f t="array" aca="1" ref="P4" ca="1">IF(INDIRECT("'"&amp;P$2&amp;"'!F"&amp;ROW(P4))="CC","CC",
IF(INDIRECT("'"&amp;P$2&amp;"'!F"&amp;ROW(P4))="DOWN","DOWN",
IF(INDIRECT("'"&amp;P$2&amp;"'!F"&amp;ROW(P4))="OFF","OFF",
IF(INDIRECT("'"&amp;P$2&amp;"'!F"&amp;ROW(P4))="PARK","PARK",
IF(INDIRECT("'"&amp;P$2&amp;"'!F"&amp;ROW(P4))="VACA","VACA",
"")))))</f>
        <v/>
      </c>
      <c r="Q4" s="111" t="str" cm="1">
        <f t="array" aca="1" ref="Q4" ca="1">IF(INDIRECT("'"&amp;Q$2&amp;"'!F"&amp;ROW(Q4))="CC","CC",
IF(INDIRECT("'"&amp;Q$2&amp;"'!F"&amp;ROW(Q4))="DOWN","DOWN",
IF(INDIRECT("'"&amp;Q$2&amp;"'!F"&amp;ROW(Q4))="OFF","OFF",
IF(INDIRECT("'"&amp;Q$2&amp;"'!F"&amp;ROW(Q4))="PARK","PARK",
IF(INDIRECT("'"&amp;Q$2&amp;"'!F"&amp;ROW(Q4))="VACA","VACA",
"")))))</f>
        <v/>
      </c>
      <c r="R4" s="111" t="str" cm="1">
        <f t="array" aca="1" ref="R4" ca="1">IF(INDIRECT("'"&amp;R$2&amp;"'!F"&amp;ROW(R4))="CC","CC",
IF(INDIRECT("'"&amp;R$2&amp;"'!F"&amp;ROW(R4))="DOWN","DOWN",
IF(INDIRECT("'"&amp;R$2&amp;"'!F"&amp;ROW(R4))="OFF","OFF",
IF(INDIRECT("'"&amp;R$2&amp;"'!F"&amp;ROW(R4))="PARK","PARK",
IF(INDIRECT("'"&amp;R$2&amp;"'!F"&amp;ROW(R4))="VACA","VACA",
"")))))</f>
        <v/>
      </c>
      <c r="S4" s="111" t="str" cm="1">
        <f t="array" aca="1" ref="S4" ca="1">IF(INDIRECT("'"&amp;S$2&amp;"'!F"&amp;ROW(S4))="CC","CC",
IF(INDIRECT("'"&amp;S$2&amp;"'!F"&amp;ROW(S4))="DOWN","DOWN",
IF(INDIRECT("'"&amp;S$2&amp;"'!F"&amp;ROW(S4))="OFF","OFF",
IF(INDIRECT("'"&amp;S$2&amp;"'!F"&amp;ROW(S4))="PARK","PARK",
IF(INDIRECT("'"&amp;S$2&amp;"'!F"&amp;ROW(S4))="VACA","VACA",
"")))))</f>
        <v/>
      </c>
      <c r="T4" s="111" t="str" cm="1">
        <f t="array" aca="1" ref="T4" ca="1">IF(INDIRECT("'"&amp;T$2&amp;"'!F"&amp;ROW(T4))="CC","CC",
IF(INDIRECT("'"&amp;T$2&amp;"'!F"&amp;ROW(T4))="DOWN","DOWN",
IF(INDIRECT("'"&amp;T$2&amp;"'!F"&amp;ROW(T4))="OFF","OFF",
IF(INDIRECT("'"&amp;T$2&amp;"'!F"&amp;ROW(T4))="PARK","PARK",
IF(INDIRECT("'"&amp;T$2&amp;"'!F"&amp;ROW(T4))="VACA","VACA",
"")))))</f>
        <v/>
      </c>
      <c r="U4" s="111" t="str" cm="1">
        <f t="array" aca="1" ref="U4" ca="1">IF(INDIRECT("'"&amp;U$2&amp;"'!F"&amp;ROW(U4))="CC","CC",
IF(INDIRECT("'"&amp;U$2&amp;"'!F"&amp;ROW(U4))="DOWN","DOWN",
IF(INDIRECT("'"&amp;U$2&amp;"'!F"&amp;ROW(U4))="OFF","OFF",
IF(INDIRECT("'"&amp;U$2&amp;"'!F"&amp;ROW(U4))="PARK","PARK",
IF(INDIRECT("'"&amp;U$2&amp;"'!F"&amp;ROW(U4))="VACA","VACA",
"")))))</f>
        <v/>
      </c>
      <c r="V4" s="111" t="str" cm="1">
        <f t="array" aca="1" ref="V4" ca="1">IF(INDIRECT("'"&amp;V$2&amp;"'!F"&amp;ROW(V4))="CC","CC",
IF(INDIRECT("'"&amp;V$2&amp;"'!F"&amp;ROW(V4))="DOWN","DOWN",
IF(INDIRECT("'"&amp;V$2&amp;"'!F"&amp;ROW(V4))="OFF","OFF",
IF(INDIRECT("'"&amp;V$2&amp;"'!F"&amp;ROW(V4))="PARK","PARK",
IF(INDIRECT("'"&amp;V$2&amp;"'!F"&amp;ROW(V4))="VACA","VACA",
"")))))</f>
        <v/>
      </c>
      <c r="W4" s="111" t="str" cm="1">
        <f t="array" aca="1" ref="W4" ca="1">IF(INDIRECT("'"&amp;W$2&amp;"'!F"&amp;ROW(W4))="CC","CC",
IF(INDIRECT("'"&amp;W$2&amp;"'!F"&amp;ROW(W4))="DOWN","DOWN",
IF(INDIRECT("'"&amp;W$2&amp;"'!F"&amp;ROW(W4))="OFF","OFF",
IF(INDIRECT("'"&amp;W$2&amp;"'!F"&amp;ROW(W4))="PARK","PARK",
IF(INDIRECT("'"&amp;W$2&amp;"'!F"&amp;ROW(W4))="VACA","VACA",
"")))))</f>
        <v/>
      </c>
      <c r="X4" s="111" t="str" cm="1">
        <f t="array" aca="1" ref="X4" ca="1">IF(INDIRECT("'"&amp;X$2&amp;"'!F"&amp;ROW(X4))="CC","CC",
IF(INDIRECT("'"&amp;X$2&amp;"'!F"&amp;ROW(X4))="DOWN","DOWN",
IF(INDIRECT("'"&amp;X$2&amp;"'!F"&amp;ROW(X4))="OFF","OFF",
IF(INDIRECT("'"&amp;X$2&amp;"'!F"&amp;ROW(X4))="PARK","PARK",
IF(INDIRECT("'"&amp;X$2&amp;"'!F"&amp;ROW(X4))="VACA","VACA",
"")))))</f>
        <v/>
      </c>
      <c r="Y4" s="111" t="str" cm="1">
        <f t="array" aca="1" ref="Y4" ca="1">IF(INDIRECT("'"&amp;Y$2&amp;"'!F"&amp;ROW(Y4))="CC","CC",
IF(INDIRECT("'"&amp;Y$2&amp;"'!F"&amp;ROW(Y4))="DOWN","DOWN",
IF(INDIRECT("'"&amp;Y$2&amp;"'!F"&amp;ROW(Y4))="OFF","OFF",
IF(INDIRECT("'"&amp;Y$2&amp;"'!F"&amp;ROW(Y4))="PARK","PARK",
IF(INDIRECT("'"&amp;Y$2&amp;"'!F"&amp;ROW(Y4))="VACA","VACA",
"")))))</f>
        <v/>
      </c>
      <c r="Z4" s="111" t="str" cm="1">
        <f t="array" aca="1" ref="Z4" ca="1">IF(INDIRECT("'"&amp;Z$2&amp;"'!F"&amp;ROW(Z4))="CC","CC",
IF(INDIRECT("'"&amp;Z$2&amp;"'!F"&amp;ROW(Z4))="DOWN","DOWN",
IF(INDIRECT("'"&amp;Z$2&amp;"'!F"&amp;ROW(Z4))="OFF","OFF",
IF(INDIRECT("'"&amp;Z$2&amp;"'!F"&amp;ROW(Z4))="PARK","PARK",
IF(INDIRECT("'"&amp;Z$2&amp;"'!F"&amp;ROW(Z4))="VACA","VACA",
"")))))</f>
        <v/>
      </c>
      <c r="AA4" s="111" t="str" cm="1">
        <f t="array" aca="1" ref="AA4" ca="1">IF(INDIRECT("'"&amp;AA$2&amp;"'!F"&amp;ROW(AA4))="CC","CC",
IF(INDIRECT("'"&amp;AA$2&amp;"'!F"&amp;ROW(AA4))="DOWN","DOWN",
IF(INDIRECT("'"&amp;AA$2&amp;"'!F"&amp;ROW(AA4))="OFF","OFF",
IF(INDIRECT("'"&amp;AA$2&amp;"'!F"&amp;ROW(AA4))="PARK","PARK",
IF(INDIRECT("'"&amp;AA$2&amp;"'!F"&amp;ROW(AA4))="VACA","VACA",
"")))))</f>
        <v/>
      </c>
      <c r="AB4" s="111" t="str" cm="1">
        <f t="array" aca="1" ref="AB4" ca="1">IF(INDIRECT("'"&amp;AB$2&amp;"'!F"&amp;ROW(AB4))="CC","CC",
IF(INDIRECT("'"&amp;AB$2&amp;"'!F"&amp;ROW(AB4))="DOWN","DOWN",
IF(INDIRECT("'"&amp;AB$2&amp;"'!F"&amp;ROW(AB4))="OFF","OFF",
IF(INDIRECT("'"&amp;AB$2&amp;"'!F"&amp;ROW(AB4))="PARK","PARK",
IF(INDIRECT("'"&amp;AB$2&amp;"'!F"&amp;ROW(AB4))="VACA","VACA",
"")))))</f>
        <v/>
      </c>
      <c r="AC4" s="111" t="str" cm="1">
        <f t="array" aca="1" ref="AC4" ca="1">IF(INDIRECT("'"&amp;AC$2&amp;"'!F"&amp;ROW(AC4))="CC","CC",
IF(INDIRECT("'"&amp;AC$2&amp;"'!F"&amp;ROW(AC4))="DOWN","DOWN",
IF(INDIRECT("'"&amp;AC$2&amp;"'!F"&amp;ROW(AC4))="OFF","OFF",
IF(INDIRECT("'"&amp;AC$2&amp;"'!F"&amp;ROW(AC4))="PARK","PARK",
IF(INDIRECT("'"&amp;AC$2&amp;"'!F"&amp;ROW(AC4))="VACA","VACA",
"")))))</f>
        <v/>
      </c>
      <c r="AD4" s="111" t="str" cm="1">
        <f t="array" aca="1" ref="AD4" ca="1">IF(INDIRECT("'"&amp;AD$2&amp;"'!F"&amp;ROW(AD4))="CC","CC",
IF(INDIRECT("'"&amp;AD$2&amp;"'!F"&amp;ROW(AD4))="DOWN","DOWN",
IF(INDIRECT("'"&amp;AD$2&amp;"'!F"&amp;ROW(AD4))="OFF","OFF",
IF(INDIRECT("'"&amp;AD$2&amp;"'!F"&amp;ROW(AD4))="PARK","PARK",
IF(INDIRECT("'"&amp;AD$2&amp;"'!F"&amp;ROW(AD4))="VACA","VACA",
"")))))</f>
        <v/>
      </c>
      <c r="AE4" s="111" t="str" cm="1">
        <f t="array" aca="1" ref="AE4" ca="1">IF(INDIRECT("'"&amp;AE$2&amp;"'!F"&amp;ROW(AE4))="CC","CC",
IF(INDIRECT("'"&amp;AE$2&amp;"'!F"&amp;ROW(AE4))="DOWN","DOWN",
IF(INDIRECT("'"&amp;AE$2&amp;"'!F"&amp;ROW(AE4))="OFF","OFF",
IF(INDIRECT("'"&amp;AE$2&amp;"'!F"&amp;ROW(AE4))="PARK","PARK",
IF(INDIRECT("'"&amp;AE$2&amp;"'!F"&amp;ROW(AE4))="VACA","VACA",
"")))))</f>
        <v/>
      </c>
      <c r="AF4" s="111" t="str" cm="1">
        <f t="array" aca="1" ref="AF4" ca="1">IF(INDIRECT("'"&amp;AF$2&amp;"'!F"&amp;ROW(AF4))="CC","CC",
IF(INDIRECT("'"&amp;AF$2&amp;"'!F"&amp;ROW(AF4))="DOWN","DOWN",
IF(INDIRECT("'"&amp;AF$2&amp;"'!F"&amp;ROW(AF4))="OFF","OFF",
IF(INDIRECT("'"&amp;AF$2&amp;"'!F"&amp;ROW(AF4))="PARK","PARK",
IF(INDIRECT("'"&amp;AF$2&amp;"'!F"&amp;ROW(AF4))="VACA","VACA",
"")))))</f>
        <v/>
      </c>
      <c r="AG4" s="111" t="str" cm="1">
        <f t="array" aca="1" ref="AG4" ca="1">IF(INDIRECT("'"&amp;AG$2&amp;"'!F"&amp;ROW(AG4))="CC","CC",
IF(INDIRECT("'"&amp;AG$2&amp;"'!F"&amp;ROW(AG4))="DOWN","DOWN",
IF(INDIRECT("'"&amp;AG$2&amp;"'!F"&amp;ROW(AG4))="OFF","OFF",
IF(INDIRECT("'"&amp;AG$2&amp;"'!F"&amp;ROW(AG4))="PARK","PARK",
IF(INDIRECT("'"&amp;AG$2&amp;"'!F"&amp;ROW(AG4))="VACA","VACA",
"")))))</f>
        <v/>
      </c>
      <c r="AH4" s="124"/>
      <c r="AI4" s="111" t="str">
        <f t="shared" si="4"/>
        <v>Omar Duenas</v>
      </c>
      <c r="AJ4" s="111" cm="1">
        <f t="array" aca="1" ref="AJ4" ca="1">INDIRECT("'"&amp;AJ$2&amp;"'!AB"&amp;ROW($AJ4))</f>
        <v>4</v>
      </c>
      <c r="AK4" s="111" cm="1">
        <f t="array" aca="1" ref="AK4" ca="1">INDIRECT("'"&amp;AK$2&amp;"'!AB"&amp;ROW($AJ4))</f>
        <v>4</v>
      </c>
      <c r="AL4" s="111" cm="1">
        <f t="array" aca="1" ref="AL4" ca="1">INDIRECT("'"&amp;AL$2&amp;"'!AB"&amp;ROW($AJ4))</f>
        <v>4</v>
      </c>
      <c r="AM4" s="111" t="str" cm="1">
        <f t="array" aca="1" ref="AM4" ca="1">INDIRECT("'"&amp;AM$2&amp;"'!AB"&amp;ROW($AJ4))</f>
        <v/>
      </c>
      <c r="AN4" s="111" t="str" cm="1">
        <f t="array" aca="1" ref="AN4" ca="1">INDIRECT("'"&amp;AN$2&amp;"'!AB"&amp;ROW($AJ4))</f>
        <v/>
      </c>
      <c r="AO4" s="111" cm="1">
        <f t="array" aca="1" ref="AO4" ca="1">INDIRECT("'"&amp;AO$2&amp;"'!AB"&amp;ROW($AJ4))</f>
        <v>3</v>
      </c>
      <c r="AP4" s="111" cm="1">
        <f t="array" aca="1" ref="AP4" ca="1">INDIRECT("'"&amp;AP$2&amp;"'!AB"&amp;ROW($AJ4))</f>
        <v>3</v>
      </c>
      <c r="AQ4" s="111" t="str" cm="1">
        <f t="array" aca="1" ref="AQ4" ca="1">INDIRECT("'"&amp;AQ$2&amp;"'!AB"&amp;ROW($AJ4))</f>
        <v/>
      </c>
      <c r="AR4" s="111" t="str" cm="1">
        <f t="array" aca="1" ref="AR4" ca="1">INDIRECT("'"&amp;AR$2&amp;"'!AB"&amp;ROW($AJ4))</f>
        <v/>
      </c>
      <c r="AS4" s="111" t="str" cm="1">
        <f t="array" aca="1" ref="AS4" ca="1">INDIRECT("'"&amp;AS$2&amp;"'!AB"&amp;ROW($AJ4))</f>
        <v/>
      </c>
      <c r="AT4" s="111" t="str" cm="1">
        <f t="array" aca="1" ref="AT4" ca="1">INDIRECT("'"&amp;AT$2&amp;"'!AB"&amp;ROW($AJ4))</f>
        <v/>
      </c>
      <c r="AU4" s="111" t="str" cm="1">
        <f t="array" aca="1" ref="AU4" ca="1">INDIRECT("'"&amp;AU$2&amp;"'!AB"&amp;ROW($AJ4))</f>
        <v/>
      </c>
      <c r="AV4" s="111" t="str" cm="1">
        <f t="array" aca="1" ref="AV4" ca="1">INDIRECT("'"&amp;AV$2&amp;"'!AB"&amp;ROW($AJ4))</f>
        <v/>
      </c>
      <c r="AW4" s="111" t="str" cm="1">
        <f t="array" aca="1" ref="AW4" ca="1">INDIRECT("'"&amp;AW$2&amp;"'!AB"&amp;ROW($AJ4))</f>
        <v/>
      </c>
      <c r="AX4" s="111" t="str" cm="1">
        <f t="array" aca="1" ref="AX4" ca="1">INDIRECT("'"&amp;AX$2&amp;"'!AB"&amp;ROW($AJ4))</f>
        <v/>
      </c>
      <c r="AY4" s="111" t="str" cm="1">
        <f t="array" aca="1" ref="AY4" ca="1">INDIRECT("'"&amp;AY$2&amp;"'!AB"&amp;ROW($AJ4))</f>
        <v/>
      </c>
      <c r="AZ4" s="111" t="str" cm="1">
        <f t="array" aca="1" ref="AZ4" ca="1">INDIRECT("'"&amp;AZ$2&amp;"'!AB"&amp;ROW($AJ4))</f>
        <v/>
      </c>
      <c r="BA4" s="111" t="str" cm="1">
        <f t="array" aca="1" ref="BA4" ca="1">INDIRECT("'"&amp;BA$2&amp;"'!AB"&amp;ROW($AJ4))</f>
        <v/>
      </c>
      <c r="BB4" s="111" t="str" cm="1">
        <f t="array" aca="1" ref="BB4" ca="1">INDIRECT("'"&amp;BB$2&amp;"'!AB"&amp;ROW($AJ4))</f>
        <v/>
      </c>
      <c r="BC4" s="111" t="str" cm="1">
        <f t="array" aca="1" ref="BC4" ca="1">INDIRECT("'"&amp;BC$2&amp;"'!AB"&amp;ROW($AJ4))</f>
        <v/>
      </c>
      <c r="BD4" s="111" t="str" cm="1">
        <f t="array" aca="1" ref="BD4" ca="1">INDIRECT("'"&amp;BD$2&amp;"'!AB"&amp;ROW($AJ4))</f>
        <v/>
      </c>
      <c r="BE4" s="111" t="str" cm="1">
        <f t="array" aca="1" ref="BE4" ca="1">INDIRECT("'"&amp;BE$2&amp;"'!AB"&amp;ROW($AJ4))</f>
        <v/>
      </c>
      <c r="BF4" s="111" t="str" cm="1">
        <f t="array" aca="1" ref="BF4" ca="1">INDIRECT("'"&amp;BF$2&amp;"'!AB"&amp;ROW($AJ4))</f>
        <v/>
      </c>
      <c r="BG4" s="111" t="str" cm="1">
        <f t="array" aca="1" ref="BG4" ca="1">INDIRECT("'"&amp;BG$2&amp;"'!AB"&amp;ROW($AJ4))</f>
        <v/>
      </c>
      <c r="BH4" s="111" t="str" cm="1">
        <f t="array" aca="1" ref="BH4" ca="1">INDIRECT("'"&amp;BH$2&amp;"'!AB"&amp;ROW($AJ4))</f>
        <v/>
      </c>
      <c r="BI4" s="111" t="str" cm="1">
        <f t="array" aca="1" ref="BI4" ca="1">INDIRECT("'"&amp;BI$2&amp;"'!AB"&amp;ROW($AJ4))</f>
        <v/>
      </c>
      <c r="BJ4" s="111" t="str" cm="1">
        <f t="array" aca="1" ref="BJ4" ca="1">INDIRECT("'"&amp;BJ$2&amp;"'!AB"&amp;ROW($AJ4))</f>
        <v/>
      </c>
      <c r="BK4" s="111" t="str" cm="1">
        <f t="array" aca="1" ref="BK4" ca="1">INDIRECT("'"&amp;BK$2&amp;"'!AB"&amp;ROW($AJ4))</f>
        <v/>
      </c>
      <c r="BL4" s="111" t="str" cm="1">
        <f t="array" aca="1" ref="BL4" ca="1">INDIRECT("'"&amp;BL$2&amp;"'!AB"&amp;ROW($AJ4))</f>
        <v/>
      </c>
      <c r="BM4" s="111" t="str" cm="1">
        <f t="array" aca="1" ref="BM4" ca="1">INDIRECT("'"&amp;BM$2&amp;"'!AB"&amp;ROW($AJ4))</f>
        <v/>
      </c>
      <c r="BN4" s="111" t="str" cm="1">
        <f t="array" aca="1" ref="BN4" ca="1">INDIRECT("'"&amp;BN$2&amp;"'!AB"&amp;ROW($AJ4))</f>
        <v/>
      </c>
      <c r="BO4" s="124"/>
      <c r="BP4" s="110" t="str">
        <f t="shared" si="5"/>
        <v>Omar Duenas</v>
      </c>
      <c r="BQ4" s="127" cm="1">
        <f t="array" aca="1" ref="BQ4" ca="1">IF(INDIRECT("'"&amp;BQ$2&amp;"'!P"&amp;ROW($BQ4))=0,"",INDIRECT("'"&amp;BQ$2&amp;"'!P"&amp;ROW($BQ4)))</f>
        <v>33.239999999999995</v>
      </c>
      <c r="BR4" s="127" cm="1">
        <f t="array" aca="1" ref="BR4" ca="1">IF(INDIRECT("'"&amp;BR$2&amp;"'!P"&amp;ROW($BQ4))=0,"",INDIRECT("'"&amp;BR$2&amp;"'!P"&amp;ROW($BQ4)))</f>
        <v>32.450000000000003</v>
      </c>
      <c r="BS4" s="127" cm="1">
        <f t="array" aca="1" ref="BS4" ca="1">IF(INDIRECT("'"&amp;BS$2&amp;"'!P"&amp;ROW($BQ4))=0,"",INDIRECT("'"&amp;BS$2&amp;"'!P"&amp;ROW($BQ4)))</f>
        <v>29.549999999999997</v>
      </c>
      <c r="BT4" s="127" t="str" cm="1">
        <f t="array" aca="1" ref="BT4" ca="1">IF(INDIRECT("'"&amp;BT$2&amp;"'!P"&amp;ROW($BQ4))=0,"",INDIRECT("'"&amp;BT$2&amp;"'!P"&amp;ROW($BQ4)))</f>
        <v/>
      </c>
      <c r="BU4" s="127" t="str" cm="1">
        <f t="array" aca="1" ref="BU4" ca="1">IF(INDIRECT("'"&amp;BU$2&amp;"'!P"&amp;ROW($BQ4))=0,"",INDIRECT("'"&amp;BU$2&amp;"'!P"&amp;ROW($BQ4)))</f>
        <v/>
      </c>
      <c r="BV4" s="127" cm="1">
        <f t="array" aca="1" ref="BV4" ca="1">IF(INDIRECT("'"&amp;BV$2&amp;"'!P"&amp;ROW($BQ4))=0,"",INDIRECT("'"&amp;BV$2&amp;"'!P"&amp;ROW($BQ4)))</f>
        <v>32</v>
      </c>
      <c r="BW4" s="127" cm="1">
        <f t="array" aca="1" ref="BW4" ca="1">IF(INDIRECT("'"&amp;BW$2&amp;"'!P"&amp;ROW($BQ4))=0,"",INDIRECT("'"&amp;BW$2&amp;"'!P"&amp;ROW($BQ4)))</f>
        <v>29.25</v>
      </c>
      <c r="BX4" s="127" t="str" cm="1">
        <f t="array" aca="1" ref="BX4" ca="1">IF(INDIRECT("'"&amp;BX$2&amp;"'!P"&amp;ROW($BQ4))=0,"",INDIRECT("'"&amp;BX$2&amp;"'!P"&amp;ROW($BQ4)))</f>
        <v/>
      </c>
      <c r="BY4" s="127" t="str" cm="1">
        <f t="array" aca="1" ref="BY4" ca="1">IF(INDIRECT("'"&amp;BY$2&amp;"'!P"&amp;ROW($BQ4))=0,"",INDIRECT("'"&amp;BY$2&amp;"'!P"&amp;ROW($BQ4)))</f>
        <v/>
      </c>
      <c r="BZ4" s="127" t="str" cm="1">
        <f t="array" aca="1" ref="BZ4" ca="1">IF(INDIRECT("'"&amp;BZ$2&amp;"'!P"&amp;ROW($BQ4))=0,"",INDIRECT("'"&amp;BZ$2&amp;"'!P"&amp;ROW($BQ4)))</f>
        <v/>
      </c>
      <c r="CA4" s="127" t="str" cm="1">
        <f t="array" aca="1" ref="CA4" ca="1">IF(INDIRECT("'"&amp;CA$2&amp;"'!P"&amp;ROW($BQ4))=0,"",INDIRECT("'"&amp;CA$2&amp;"'!P"&amp;ROW($BQ4)))</f>
        <v/>
      </c>
      <c r="CB4" s="127" t="str" cm="1">
        <f t="array" aca="1" ref="CB4" ca="1">IF(INDIRECT("'"&amp;CB$2&amp;"'!P"&amp;ROW($BQ4))=0,"",INDIRECT("'"&amp;CB$2&amp;"'!P"&amp;ROW($BQ4)))</f>
        <v/>
      </c>
      <c r="CC4" s="127" t="str" cm="1">
        <f t="array" aca="1" ref="CC4" ca="1">IF(INDIRECT("'"&amp;CC$2&amp;"'!P"&amp;ROW($BQ4))=0,"",INDIRECT("'"&amp;CC$2&amp;"'!P"&amp;ROW($BQ4)))</f>
        <v/>
      </c>
      <c r="CD4" s="127" t="str" cm="1">
        <f t="array" aca="1" ref="CD4" ca="1">IF(INDIRECT("'"&amp;CD$2&amp;"'!P"&amp;ROW($BQ4))=0,"",INDIRECT("'"&amp;CD$2&amp;"'!P"&amp;ROW($BQ4)))</f>
        <v/>
      </c>
      <c r="CE4" s="127" t="str" cm="1">
        <f t="array" aca="1" ref="CE4" ca="1">IF(INDIRECT("'"&amp;CE$2&amp;"'!P"&amp;ROW($BQ4))=0,"",INDIRECT("'"&amp;CE$2&amp;"'!P"&amp;ROW($BQ4)))</f>
        <v/>
      </c>
      <c r="CF4" s="127" t="str" cm="1">
        <f t="array" aca="1" ref="CF4" ca="1">IF(INDIRECT("'"&amp;CF$2&amp;"'!P"&amp;ROW($BQ4))=0,"",INDIRECT("'"&amp;CF$2&amp;"'!P"&amp;ROW($BQ4)))</f>
        <v/>
      </c>
      <c r="CG4" s="127" t="str" cm="1">
        <f t="array" aca="1" ref="CG4" ca="1">IF(INDIRECT("'"&amp;CG$2&amp;"'!P"&amp;ROW($BQ4))=0,"",INDIRECT("'"&amp;CG$2&amp;"'!P"&amp;ROW($BQ4)))</f>
        <v/>
      </c>
      <c r="CH4" s="127" t="str" cm="1">
        <f t="array" aca="1" ref="CH4" ca="1">IF(INDIRECT("'"&amp;CH$2&amp;"'!P"&amp;ROW($BQ4))=0,"",INDIRECT("'"&amp;CH$2&amp;"'!P"&amp;ROW($BQ4)))</f>
        <v/>
      </c>
      <c r="CI4" s="127" t="str" cm="1">
        <f t="array" aca="1" ref="CI4" ca="1">IF(INDIRECT("'"&amp;CI$2&amp;"'!P"&amp;ROW($BQ4))=0,"",INDIRECT("'"&amp;CI$2&amp;"'!P"&amp;ROW($BQ4)))</f>
        <v/>
      </c>
      <c r="CJ4" s="127" t="str" cm="1">
        <f t="array" aca="1" ref="CJ4" ca="1">IF(INDIRECT("'"&amp;CJ$2&amp;"'!P"&amp;ROW($BQ4))=0,"",INDIRECT("'"&amp;CJ$2&amp;"'!P"&amp;ROW($BQ4)))</f>
        <v/>
      </c>
      <c r="CK4" s="127" t="str" cm="1">
        <f t="array" aca="1" ref="CK4" ca="1">IF(INDIRECT("'"&amp;CK$2&amp;"'!P"&amp;ROW($BQ4))=0,"",INDIRECT("'"&amp;CK$2&amp;"'!P"&amp;ROW($BQ4)))</f>
        <v/>
      </c>
      <c r="CL4" s="127" t="str" cm="1">
        <f t="array" aca="1" ref="CL4" ca="1">IF(INDIRECT("'"&amp;CL$2&amp;"'!P"&amp;ROW($BQ4))=0,"",INDIRECT("'"&amp;CL$2&amp;"'!P"&amp;ROW($BQ4)))</f>
        <v/>
      </c>
      <c r="CM4" s="127" t="str" cm="1">
        <f t="array" aca="1" ref="CM4" ca="1">IF(INDIRECT("'"&amp;CM$2&amp;"'!P"&amp;ROW($BQ4))=0,"",INDIRECT("'"&amp;CM$2&amp;"'!P"&amp;ROW($BQ4)))</f>
        <v/>
      </c>
      <c r="CN4" s="127" t="str" cm="1">
        <f t="array" aca="1" ref="CN4" ca="1">IF(INDIRECT("'"&amp;CN$2&amp;"'!P"&amp;ROW($BQ4))=0,"",INDIRECT("'"&amp;CN$2&amp;"'!P"&amp;ROW($BQ4)))</f>
        <v/>
      </c>
      <c r="CO4" s="127" t="str" cm="1">
        <f t="array" aca="1" ref="CO4" ca="1">IF(INDIRECT("'"&amp;CO$2&amp;"'!P"&amp;ROW($BQ4))=0,"",INDIRECT("'"&amp;CO$2&amp;"'!P"&amp;ROW($BQ4)))</f>
        <v/>
      </c>
      <c r="CP4" s="127" t="str" cm="1">
        <f t="array" aca="1" ref="CP4" ca="1">IF(INDIRECT("'"&amp;CP$2&amp;"'!P"&amp;ROW($BQ4))=0,"",INDIRECT("'"&amp;CP$2&amp;"'!P"&amp;ROW($BQ4)))</f>
        <v/>
      </c>
      <c r="CQ4" s="127" t="str" cm="1">
        <f t="array" aca="1" ref="CQ4" ca="1">IF(INDIRECT("'"&amp;CQ$2&amp;"'!P"&amp;ROW($BQ4))=0,"",INDIRECT("'"&amp;CQ$2&amp;"'!P"&amp;ROW($BQ4)))</f>
        <v/>
      </c>
      <c r="CR4" s="127" t="str" cm="1">
        <f t="array" aca="1" ref="CR4" ca="1">IF(INDIRECT("'"&amp;CR$2&amp;"'!P"&amp;ROW($BQ4))=0,"",INDIRECT("'"&amp;CR$2&amp;"'!P"&amp;ROW($BQ4)))</f>
        <v/>
      </c>
      <c r="CS4" s="127" t="str" cm="1">
        <f t="array" aca="1" ref="CS4" ca="1">IF(INDIRECT("'"&amp;CS$2&amp;"'!P"&amp;ROW($BQ4))=0,"",INDIRECT("'"&amp;CS$2&amp;"'!P"&amp;ROW($BQ4)))</f>
        <v/>
      </c>
      <c r="CT4" s="127" t="str" cm="1">
        <f t="array" aca="1" ref="CT4" ca="1">IF(INDIRECT("'"&amp;CT$2&amp;"'!P"&amp;ROW($BQ4))=0,"",INDIRECT("'"&amp;CT$2&amp;"'!P"&amp;ROW($BQ4)))</f>
        <v/>
      </c>
      <c r="CU4" s="127" t="str" cm="1">
        <f t="array" aca="1" ref="CU4" ca="1">IF(INDIRECT("'"&amp;CU$2&amp;"'!P"&amp;ROW($BQ4))=0,"",INDIRECT("'"&amp;CU$2&amp;"'!P"&amp;ROW($BQ4)))</f>
        <v/>
      </c>
      <c r="CV4" s="128">
        <f t="shared" ref="CV4:CV67" ca="1" si="6">IF(BP4="","",SUM(BQ4:CU4))</f>
        <v>156.49</v>
      </c>
    </row>
    <row r="5" spans="1:100" x14ac:dyDescent="0.2">
      <c r="A5" s="111">
        <f>IF('Driver List'!D5=0,"",'Driver List'!D5)</f>
        <v>6410</v>
      </c>
      <c r="B5" s="111" t="str">
        <f>IF(A5="","",VLOOKUP(A5,'Driver List'!D:E,2,0))</f>
        <v>Luis Rivera</v>
      </c>
      <c r="C5" s="111" t="str" cm="1">
        <f t="array" aca="1" ref="C5" ca="1">IF(INDIRECT("'"&amp;C$2&amp;"'!F"&amp;ROW(C5))="CC","CC",
IF(INDIRECT("'"&amp;C$2&amp;"'!F"&amp;ROW(C5))="DOWN","DOWN",
IF(INDIRECT("'"&amp;C$2&amp;"'!F"&amp;ROW(C5))="OFF","OFF",
IF(INDIRECT("'"&amp;C$2&amp;"'!F"&amp;ROW(C5))="PARK","PARK",
IF(INDIRECT("'"&amp;C$2&amp;"'!F"&amp;ROW(C5))="VACA","VACA",
"")))))</f>
        <v/>
      </c>
      <c r="D5" s="111" t="str" cm="1">
        <f t="array" aca="1" ref="D5" ca="1">IF(INDIRECT("'"&amp;D$2&amp;"'!F"&amp;ROW(D5))="CC","CC",
IF(INDIRECT("'"&amp;D$2&amp;"'!F"&amp;ROW(D5))="DOWN","DOWN",
IF(INDIRECT("'"&amp;D$2&amp;"'!F"&amp;ROW(D5))="OFF","OFF",
IF(INDIRECT("'"&amp;D$2&amp;"'!F"&amp;ROW(D5))="PARK","PARK",
IF(INDIRECT("'"&amp;D$2&amp;"'!F"&amp;ROW(D5))="VACA","VACA",
"")))))</f>
        <v/>
      </c>
      <c r="E5" s="111" t="str" cm="1">
        <f t="array" aca="1" ref="E5" ca="1">IF(INDIRECT("'"&amp;E$2&amp;"'!F"&amp;ROW(E5))="CC","CC",
IF(INDIRECT("'"&amp;E$2&amp;"'!F"&amp;ROW(E5))="DOWN","DOWN",
IF(INDIRECT("'"&amp;E$2&amp;"'!F"&amp;ROW(E5))="OFF","OFF",
IF(INDIRECT("'"&amp;E$2&amp;"'!F"&amp;ROW(E5))="PARK","PARK",
IF(INDIRECT("'"&amp;E$2&amp;"'!F"&amp;ROW(E5))="VACA","VACA",
"")))))</f>
        <v/>
      </c>
      <c r="F5" s="111" t="str" cm="1">
        <f t="array" aca="1" ref="F5" ca="1">IF(INDIRECT("'"&amp;F$2&amp;"'!F"&amp;ROW(F5))="CC","CC",
IF(INDIRECT("'"&amp;F$2&amp;"'!F"&amp;ROW(F5))="DOWN","DOWN",
IF(INDIRECT("'"&amp;F$2&amp;"'!F"&amp;ROW(F5))="OFF","OFF",
IF(INDIRECT("'"&amp;F$2&amp;"'!F"&amp;ROW(F5))="PARK","PARK",
IF(INDIRECT("'"&amp;F$2&amp;"'!F"&amp;ROW(F5))="VACA","VACA",
"")))))</f>
        <v/>
      </c>
      <c r="G5" s="111" t="str" cm="1">
        <f t="array" aca="1" ref="G5" ca="1">IF(INDIRECT("'"&amp;G$2&amp;"'!F"&amp;ROW(G5))="CC","CC",
IF(INDIRECT("'"&amp;G$2&amp;"'!F"&amp;ROW(G5))="DOWN","DOWN",
IF(INDIRECT("'"&amp;G$2&amp;"'!F"&amp;ROW(G5))="OFF","OFF",
IF(INDIRECT("'"&amp;G$2&amp;"'!F"&amp;ROW(G5))="PARK","PARK",
IF(INDIRECT("'"&amp;G$2&amp;"'!F"&amp;ROW(G5))="VACA","VACA",
"")))))</f>
        <v/>
      </c>
      <c r="H5" s="111" t="str" cm="1">
        <f t="array" aca="1" ref="H5" ca="1">IF(INDIRECT("'"&amp;H$2&amp;"'!F"&amp;ROW(H5))="CC","CC",
IF(INDIRECT("'"&amp;H$2&amp;"'!F"&amp;ROW(H5))="DOWN","DOWN",
IF(INDIRECT("'"&amp;H$2&amp;"'!F"&amp;ROW(H5))="OFF","OFF",
IF(INDIRECT("'"&amp;H$2&amp;"'!F"&amp;ROW(H5))="PARK","PARK",
IF(INDIRECT("'"&amp;H$2&amp;"'!F"&amp;ROW(H5))="VACA","VACA",
"")))))</f>
        <v/>
      </c>
      <c r="I5" s="111" t="str" cm="1">
        <f t="array" aca="1" ref="I5" ca="1">IF(INDIRECT("'"&amp;I$2&amp;"'!F"&amp;ROW(I5))="CC","CC",
IF(INDIRECT("'"&amp;I$2&amp;"'!F"&amp;ROW(I5))="DOWN","DOWN",
IF(INDIRECT("'"&amp;I$2&amp;"'!F"&amp;ROW(I5))="OFF","OFF",
IF(INDIRECT("'"&amp;I$2&amp;"'!F"&amp;ROW(I5))="PARK","PARK",
IF(INDIRECT("'"&amp;I$2&amp;"'!F"&amp;ROW(I5))="VACA","VACA",
"")))))</f>
        <v/>
      </c>
      <c r="J5" s="111" t="str" cm="1">
        <f t="array" aca="1" ref="J5" ca="1">IF(INDIRECT("'"&amp;J$2&amp;"'!F"&amp;ROW(J5))="CC","CC",
IF(INDIRECT("'"&amp;J$2&amp;"'!F"&amp;ROW(J5))="DOWN","DOWN",
IF(INDIRECT("'"&amp;J$2&amp;"'!F"&amp;ROW(J5))="OFF","OFF",
IF(INDIRECT("'"&amp;J$2&amp;"'!F"&amp;ROW(J5))="PARK","PARK",
IF(INDIRECT("'"&amp;J$2&amp;"'!F"&amp;ROW(J5))="VACA","VACA",
"")))))</f>
        <v/>
      </c>
      <c r="K5" s="111" t="str" cm="1">
        <f t="array" aca="1" ref="K5" ca="1">IF(INDIRECT("'"&amp;K$2&amp;"'!F"&amp;ROW(K5))="CC","CC",
IF(INDIRECT("'"&amp;K$2&amp;"'!F"&amp;ROW(K5))="DOWN","DOWN",
IF(INDIRECT("'"&amp;K$2&amp;"'!F"&amp;ROW(K5))="OFF","OFF",
IF(INDIRECT("'"&amp;K$2&amp;"'!F"&amp;ROW(K5))="PARK","PARK",
IF(INDIRECT("'"&amp;K$2&amp;"'!F"&amp;ROW(K5))="VACA","VACA",
"")))))</f>
        <v/>
      </c>
      <c r="L5" s="111" t="str" cm="1">
        <f t="array" aca="1" ref="L5" ca="1">IF(INDIRECT("'"&amp;L$2&amp;"'!F"&amp;ROW(L5))="CC","CC",
IF(INDIRECT("'"&amp;L$2&amp;"'!F"&amp;ROW(L5))="DOWN","DOWN",
IF(INDIRECT("'"&amp;L$2&amp;"'!F"&amp;ROW(L5))="OFF","OFF",
IF(INDIRECT("'"&amp;L$2&amp;"'!F"&amp;ROW(L5))="PARK","PARK",
IF(INDIRECT("'"&amp;L$2&amp;"'!F"&amp;ROW(L5))="VACA","VACA",
"")))))</f>
        <v/>
      </c>
      <c r="M5" s="111" t="str" cm="1">
        <f t="array" aca="1" ref="M5" ca="1">IF(INDIRECT("'"&amp;M$2&amp;"'!F"&amp;ROW(M5))="CC","CC",
IF(INDIRECT("'"&amp;M$2&amp;"'!F"&amp;ROW(M5))="DOWN","DOWN",
IF(INDIRECT("'"&amp;M$2&amp;"'!F"&amp;ROW(M5))="OFF","OFF",
IF(INDIRECT("'"&amp;M$2&amp;"'!F"&amp;ROW(M5))="PARK","PARK",
IF(INDIRECT("'"&amp;M$2&amp;"'!F"&amp;ROW(M5))="VACA","VACA",
"")))))</f>
        <v/>
      </c>
      <c r="N5" s="111" t="str" cm="1">
        <f t="array" aca="1" ref="N5" ca="1">IF(INDIRECT("'"&amp;N$2&amp;"'!F"&amp;ROW(N5))="CC","CC",
IF(INDIRECT("'"&amp;N$2&amp;"'!F"&amp;ROW(N5))="DOWN","DOWN",
IF(INDIRECT("'"&amp;N$2&amp;"'!F"&amp;ROW(N5))="OFF","OFF",
IF(INDIRECT("'"&amp;N$2&amp;"'!F"&amp;ROW(N5))="PARK","PARK",
IF(INDIRECT("'"&amp;N$2&amp;"'!F"&amp;ROW(N5))="VACA","VACA",
"")))))</f>
        <v/>
      </c>
      <c r="O5" s="111" t="str" cm="1">
        <f t="array" aca="1" ref="O5" ca="1">IF(INDIRECT("'"&amp;O$2&amp;"'!F"&amp;ROW(O5))="CC","CC",
IF(INDIRECT("'"&amp;O$2&amp;"'!F"&amp;ROW(O5))="DOWN","DOWN",
IF(INDIRECT("'"&amp;O$2&amp;"'!F"&amp;ROW(O5))="OFF","OFF",
IF(INDIRECT("'"&amp;O$2&amp;"'!F"&amp;ROW(O5))="PARK","PARK",
IF(INDIRECT("'"&amp;O$2&amp;"'!F"&amp;ROW(O5))="VACA","VACA",
"")))))</f>
        <v/>
      </c>
      <c r="P5" s="111" t="str" cm="1">
        <f t="array" aca="1" ref="P5" ca="1">IF(INDIRECT("'"&amp;P$2&amp;"'!F"&amp;ROW(P5))="CC","CC",
IF(INDIRECT("'"&amp;P$2&amp;"'!F"&amp;ROW(P5))="DOWN","DOWN",
IF(INDIRECT("'"&amp;P$2&amp;"'!F"&amp;ROW(P5))="OFF","OFF",
IF(INDIRECT("'"&amp;P$2&amp;"'!F"&amp;ROW(P5))="PARK","PARK",
IF(INDIRECT("'"&amp;P$2&amp;"'!F"&amp;ROW(P5))="VACA","VACA",
"")))))</f>
        <v/>
      </c>
      <c r="Q5" s="111" t="str" cm="1">
        <f t="array" aca="1" ref="Q5" ca="1">IF(INDIRECT("'"&amp;Q$2&amp;"'!F"&amp;ROW(Q5))="CC","CC",
IF(INDIRECT("'"&amp;Q$2&amp;"'!F"&amp;ROW(Q5))="DOWN","DOWN",
IF(INDIRECT("'"&amp;Q$2&amp;"'!F"&amp;ROW(Q5))="OFF","OFF",
IF(INDIRECT("'"&amp;Q$2&amp;"'!F"&amp;ROW(Q5))="PARK","PARK",
IF(INDIRECT("'"&amp;Q$2&amp;"'!F"&amp;ROW(Q5))="VACA","VACA",
"")))))</f>
        <v/>
      </c>
      <c r="R5" s="111" t="str" cm="1">
        <f t="array" aca="1" ref="R5" ca="1">IF(INDIRECT("'"&amp;R$2&amp;"'!F"&amp;ROW(R5))="CC","CC",
IF(INDIRECT("'"&amp;R$2&amp;"'!F"&amp;ROW(R5))="DOWN","DOWN",
IF(INDIRECT("'"&amp;R$2&amp;"'!F"&amp;ROW(R5))="OFF","OFF",
IF(INDIRECT("'"&amp;R$2&amp;"'!F"&amp;ROW(R5))="PARK","PARK",
IF(INDIRECT("'"&amp;R$2&amp;"'!F"&amp;ROW(R5))="VACA","VACA",
"")))))</f>
        <v/>
      </c>
      <c r="S5" s="111" t="str" cm="1">
        <f t="array" aca="1" ref="S5" ca="1">IF(INDIRECT("'"&amp;S$2&amp;"'!F"&amp;ROW(S5))="CC","CC",
IF(INDIRECT("'"&amp;S$2&amp;"'!F"&amp;ROW(S5))="DOWN","DOWN",
IF(INDIRECT("'"&amp;S$2&amp;"'!F"&amp;ROW(S5))="OFF","OFF",
IF(INDIRECT("'"&amp;S$2&amp;"'!F"&amp;ROW(S5))="PARK","PARK",
IF(INDIRECT("'"&amp;S$2&amp;"'!F"&amp;ROW(S5))="VACA","VACA",
"")))))</f>
        <v/>
      </c>
      <c r="T5" s="111" t="str" cm="1">
        <f t="array" aca="1" ref="T5" ca="1">IF(INDIRECT("'"&amp;T$2&amp;"'!F"&amp;ROW(T5))="CC","CC",
IF(INDIRECT("'"&amp;T$2&amp;"'!F"&amp;ROW(T5))="DOWN","DOWN",
IF(INDIRECT("'"&amp;T$2&amp;"'!F"&amp;ROW(T5))="OFF","OFF",
IF(INDIRECT("'"&amp;T$2&amp;"'!F"&amp;ROW(T5))="PARK","PARK",
IF(INDIRECT("'"&amp;T$2&amp;"'!F"&amp;ROW(T5))="VACA","VACA",
"")))))</f>
        <v/>
      </c>
      <c r="U5" s="111" t="str" cm="1">
        <f t="array" aca="1" ref="U5" ca="1">IF(INDIRECT("'"&amp;U$2&amp;"'!F"&amp;ROW(U5))="CC","CC",
IF(INDIRECT("'"&amp;U$2&amp;"'!F"&amp;ROW(U5))="DOWN","DOWN",
IF(INDIRECT("'"&amp;U$2&amp;"'!F"&amp;ROW(U5))="OFF","OFF",
IF(INDIRECT("'"&amp;U$2&amp;"'!F"&amp;ROW(U5))="PARK","PARK",
IF(INDIRECT("'"&amp;U$2&amp;"'!F"&amp;ROW(U5))="VACA","VACA",
"")))))</f>
        <v/>
      </c>
      <c r="V5" s="111" t="str" cm="1">
        <f t="array" aca="1" ref="V5" ca="1">IF(INDIRECT("'"&amp;V$2&amp;"'!F"&amp;ROW(V5))="CC","CC",
IF(INDIRECT("'"&amp;V$2&amp;"'!F"&amp;ROW(V5))="DOWN","DOWN",
IF(INDIRECT("'"&amp;V$2&amp;"'!F"&amp;ROW(V5))="OFF","OFF",
IF(INDIRECT("'"&amp;V$2&amp;"'!F"&amp;ROW(V5))="PARK","PARK",
IF(INDIRECT("'"&amp;V$2&amp;"'!F"&amp;ROW(V5))="VACA","VACA",
"")))))</f>
        <v/>
      </c>
      <c r="W5" s="111" t="str" cm="1">
        <f t="array" aca="1" ref="W5" ca="1">IF(INDIRECT("'"&amp;W$2&amp;"'!F"&amp;ROW(W5))="CC","CC",
IF(INDIRECT("'"&amp;W$2&amp;"'!F"&amp;ROW(W5))="DOWN","DOWN",
IF(INDIRECT("'"&amp;W$2&amp;"'!F"&amp;ROW(W5))="OFF","OFF",
IF(INDIRECT("'"&amp;W$2&amp;"'!F"&amp;ROW(W5))="PARK","PARK",
IF(INDIRECT("'"&amp;W$2&amp;"'!F"&amp;ROW(W5))="VACA","VACA",
"")))))</f>
        <v/>
      </c>
      <c r="X5" s="111" t="str" cm="1">
        <f t="array" aca="1" ref="X5" ca="1">IF(INDIRECT("'"&amp;X$2&amp;"'!F"&amp;ROW(X5))="CC","CC",
IF(INDIRECT("'"&amp;X$2&amp;"'!F"&amp;ROW(X5))="DOWN","DOWN",
IF(INDIRECT("'"&amp;X$2&amp;"'!F"&amp;ROW(X5))="OFF","OFF",
IF(INDIRECT("'"&amp;X$2&amp;"'!F"&amp;ROW(X5))="PARK","PARK",
IF(INDIRECT("'"&amp;X$2&amp;"'!F"&amp;ROW(X5))="VACA","VACA",
"")))))</f>
        <v/>
      </c>
      <c r="Y5" s="111" t="str" cm="1">
        <f t="array" aca="1" ref="Y5" ca="1">IF(INDIRECT("'"&amp;Y$2&amp;"'!F"&amp;ROW(Y5))="CC","CC",
IF(INDIRECT("'"&amp;Y$2&amp;"'!F"&amp;ROW(Y5))="DOWN","DOWN",
IF(INDIRECT("'"&amp;Y$2&amp;"'!F"&amp;ROW(Y5))="OFF","OFF",
IF(INDIRECT("'"&amp;Y$2&amp;"'!F"&amp;ROW(Y5))="PARK","PARK",
IF(INDIRECT("'"&amp;Y$2&amp;"'!F"&amp;ROW(Y5))="VACA","VACA",
"")))))</f>
        <v/>
      </c>
      <c r="Z5" s="111" t="str" cm="1">
        <f t="array" aca="1" ref="Z5" ca="1">IF(INDIRECT("'"&amp;Z$2&amp;"'!F"&amp;ROW(Z5))="CC","CC",
IF(INDIRECT("'"&amp;Z$2&amp;"'!F"&amp;ROW(Z5))="DOWN","DOWN",
IF(INDIRECT("'"&amp;Z$2&amp;"'!F"&amp;ROW(Z5))="OFF","OFF",
IF(INDIRECT("'"&amp;Z$2&amp;"'!F"&amp;ROW(Z5))="PARK","PARK",
IF(INDIRECT("'"&amp;Z$2&amp;"'!F"&amp;ROW(Z5))="VACA","VACA",
"")))))</f>
        <v/>
      </c>
      <c r="AA5" s="111" t="str" cm="1">
        <f t="array" aca="1" ref="AA5" ca="1">IF(INDIRECT("'"&amp;AA$2&amp;"'!F"&amp;ROW(AA5))="CC","CC",
IF(INDIRECT("'"&amp;AA$2&amp;"'!F"&amp;ROW(AA5))="DOWN","DOWN",
IF(INDIRECT("'"&amp;AA$2&amp;"'!F"&amp;ROW(AA5))="OFF","OFF",
IF(INDIRECT("'"&amp;AA$2&amp;"'!F"&amp;ROW(AA5))="PARK","PARK",
IF(INDIRECT("'"&amp;AA$2&amp;"'!F"&amp;ROW(AA5))="VACA","VACA",
"")))))</f>
        <v/>
      </c>
      <c r="AB5" s="111" t="str" cm="1">
        <f t="array" aca="1" ref="AB5" ca="1">IF(INDIRECT("'"&amp;AB$2&amp;"'!F"&amp;ROW(AB5))="CC","CC",
IF(INDIRECT("'"&amp;AB$2&amp;"'!F"&amp;ROW(AB5))="DOWN","DOWN",
IF(INDIRECT("'"&amp;AB$2&amp;"'!F"&amp;ROW(AB5))="OFF","OFF",
IF(INDIRECT("'"&amp;AB$2&amp;"'!F"&amp;ROW(AB5))="PARK","PARK",
IF(INDIRECT("'"&amp;AB$2&amp;"'!F"&amp;ROW(AB5))="VACA","VACA",
"")))))</f>
        <v/>
      </c>
      <c r="AC5" s="111" t="str" cm="1">
        <f t="array" aca="1" ref="AC5" ca="1">IF(INDIRECT("'"&amp;AC$2&amp;"'!F"&amp;ROW(AC5))="CC","CC",
IF(INDIRECT("'"&amp;AC$2&amp;"'!F"&amp;ROW(AC5))="DOWN","DOWN",
IF(INDIRECT("'"&amp;AC$2&amp;"'!F"&amp;ROW(AC5))="OFF","OFF",
IF(INDIRECT("'"&amp;AC$2&amp;"'!F"&amp;ROW(AC5))="PARK","PARK",
IF(INDIRECT("'"&amp;AC$2&amp;"'!F"&amp;ROW(AC5))="VACA","VACA",
"")))))</f>
        <v/>
      </c>
      <c r="AD5" s="111" t="str" cm="1">
        <f t="array" aca="1" ref="AD5" ca="1">IF(INDIRECT("'"&amp;AD$2&amp;"'!F"&amp;ROW(AD5))="CC","CC",
IF(INDIRECT("'"&amp;AD$2&amp;"'!F"&amp;ROW(AD5))="DOWN","DOWN",
IF(INDIRECT("'"&amp;AD$2&amp;"'!F"&amp;ROW(AD5))="OFF","OFF",
IF(INDIRECT("'"&amp;AD$2&amp;"'!F"&amp;ROW(AD5))="PARK","PARK",
IF(INDIRECT("'"&amp;AD$2&amp;"'!F"&amp;ROW(AD5))="VACA","VACA",
"")))))</f>
        <v/>
      </c>
      <c r="AE5" s="111" t="str" cm="1">
        <f t="array" aca="1" ref="AE5" ca="1">IF(INDIRECT("'"&amp;AE$2&amp;"'!F"&amp;ROW(AE5))="CC","CC",
IF(INDIRECT("'"&amp;AE$2&amp;"'!F"&amp;ROW(AE5))="DOWN","DOWN",
IF(INDIRECT("'"&amp;AE$2&amp;"'!F"&amp;ROW(AE5))="OFF","OFF",
IF(INDIRECT("'"&amp;AE$2&amp;"'!F"&amp;ROW(AE5))="PARK","PARK",
IF(INDIRECT("'"&amp;AE$2&amp;"'!F"&amp;ROW(AE5))="VACA","VACA",
"")))))</f>
        <v/>
      </c>
      <c r="AF5" s="111" t="str" cm="1">
        <f t="array" aca="1" ref="AF5" ca="1">IF(INDIRECT("'"&amp;AF$2&amp;"'!F"&amp;ROW(AF5))="CC","CC",
IF(INDIRECT("'"&amp;AF$2&amp;"'!F"&amp;ROW(AF5))="DOWN","DOWN",
IF(INDIRECT("'"&amp;AF$2&amp;"'!F"&amp;ROW(AF5))="OFF","OFF",
IF(INDIRECT("'"&amp;AF$2&amp;"'!F"&amp;ROW(AF5))="PARK","PARK",
IF(INDIRECT("'"&amp;AF$2&amp;"'!F"&amp;ROW(AF5))="VACA","VACA",
"")))))</f>
        <v/>
      </c>
      <c r="AG5" s="111" t="str" cm="1">
        <f t="array" aca="1" ref="AG5" ca="1">IF(INDIRECT("'"&amp;AG$2&amp;"'!F"&amp;ROW(AG5))="CC","CC",
IF(INDIRECT("'"&amp;AG$2&amp;"'!F"&amp;ROW(AG5))="DOWN","DOWN",
IF(INDIRECT("'"&amp;AG$2&amp;"'!F"&amp;ROW(AG5))="OFF","OFF",
IF(INDIRECT("'"&amp;AG$2&amp;"'!F"&amp;ROW(AG5))="PARK","PARK",
IF(INDIRECT("'"&amp;AG$2&amp;"'!F"&amp;ROW(AG5))="VACA","VACA",
"")))))</f>
        <v/>
      </c>
      <c r="AH5" s="124"/>
      <c r="AI5" s="111" t="str">
        <f t="shared" si="4"/>
        <v>Luis Rivera</v>
      </c>
      <c r="AJ5" s="111" cm="1">
        <f t="array" aca="1" ref="AJ5" ca="1">INDIRECT("'"&amp;AJ$2&amp;"'!AB"&amp;ROW($AJ5))</f>
        <v>5</v>
      </c>
      <c r="AK5" s="111" cm="1">
        <f t="array" aca="1" ref="AK5" ca="1">INDIRECT("'"&amp;AK$2&amp;"'!AB"&amp;ROW($AJ5))</f>
        <v>4</v>
      </c>
      <c r="AL5" s="111" cm="1">
        <f t="array" aca="1" ref="AL5" ca="1">INDIRECT("'"&amp;AL$2&amp;"'!AB"&amp;ROW($AJ5))</f>
        <v>4</v>
      </c>
      <c r="AM5" s="111" t="str" cm="1">
        <f t="array" aca="1" ref="AM5" ca="1">INDIRECT("'"&amp;AM$2&amp;"'!AB"&amp;ROW($AJ5))</f>
        <v/>
      </c>
      <c r="AN5" s="111" t="str" cm="1">
        <f t="array" aca="1" ref="AN5" ca="1">INDIRECT("'"&amp;AN$2&amp;"'!AB"&amp;ROW($AJ5))</f>
        <v/>
      </c>
      <c r="AO5" s="111" cm="1">
        <f t="array" aca="1" ref="AO5" ca="1">INDIRECT("'"&amp;AO$2&amp;"'!AB"&amp;ROW($AJ5))</f>
        <v>3</v>
      </c>
      <c r="AP5" s="111" cm="1">
        <f t="array" aca="1" ref="AP5" ca="1">INDIRECT("'"&amp;AP$2&amp;"'!AB"&amp;ROW($AJ5))</f>
        <v>3</v>
      </c>
      <c r="AQ5" s="111" t="str" cm="1">
        <f t="array" aca="1" ref="AQ5" ca="1">INDIRECT("'"&amp;AQ$2&amp;"'!AB"&amp;ROW($AJ5))</f>
        <v/>
      </c>
      <c r="AR5" s="111" t="str" cm="1">
        <f t="array" aca="1" ref="AR5" ca="1">INDIRECT("'"&amp;AR$2&amp;"'!AB"&amp;ROW($AJ5))</f>
        <v/>
      </c>
      <c r="AS5" s="111" t="str" cm="1">
        <f t="array" aca="1" ref="AS5" ca="1">INDIRECT("'"&amp;AS$2&amp;"'!AB"&amp;ROW($AJ5))</f>
        <v/>
      </c>
      <c r="AT5" s="111" t="str" cm="1">
        <f t="array" aca="1" ref="AT5" ca="1">INDIRECT("'"&amp;AT$2&amp;"'!AB"&amp;ROW($AJ5))</f>
        <v/>
      </c>
      <c r="AU5" s="111" t="str" cm="1">
        <f t="array" aca="1" ref="AU5" ca="1">INDIRECT("'"&amp;AU$2&amp;"'!AB"&amp;ROW($AJ5))</f>
        <v/>
      </c>
      <c r="AV5" s="111" t="str" cm="1">
        <f t="array" aca="1" ref="AV5" ca="1">INDIRECT("'"&amp;AV$2&amp;"'!AB"&amp;ROW($AJ5))</f>
        <v/>
      </c>
      <c r="AW5" s="111" t="str" cm="1">
        <f t="array" aca="1" ref="AW5" ca="1">INDIRECT("'"&amp;AW$2&amp;"'!AB"&amp;ROW($AJ5))</f>
        <v/>
      </c>
      <c r="AX5" s="111" t="str" cm="1">
        <f t="array" aca="1" ref="AX5" ca="1">INDIRECT("'"&amp;AX$2&amp;"'!AB"&amp;ROW($AJ5))</f>
        <v/>
      </c>
      <c r="AY5" s="111" t="str" cm="1">
        <f t="array" aca="1" ref="AY5" ca="1">INDIRECT("'"&amp;AY$2&amp;"'!AB"&amp;ROW($AJ5))</f>
        <v/>
      </c>
      <c r="AZ5" s="111" t="str" cm="1">
        <f t="array" aca="1" ref="AZ5" ca="1">INDIRECT("'"&amp;AZ$2&amp;"'!AB"&amp;ROW($AJ5))</f>
        <v/>
      </c>
      <c r="BA5" s="111" t="str" cm="1">
        <f t="array" aca="1" ref="BA5" ca="1">INDIRECT("'"&amp;BA$2&amp;"'!AB"&amp;ROW($AJ5))</f>
        <v/>
      </c>
      <c r="BB5" s="111" t="str" cm="1">
        <f t="array" aca="1" ref="BB5" ca="1">INDIRECT("'"&amp;BB$2&amp;"'!AB"&amp;ROW($AJ5))</f>
        <v/>
      </c>
      <c r="BC5" s="111" t="str" cm="1">
        <f t="array" aca="1" ref="BC5" ca="1">INDIRECT("'"&amp;BC$2&amp;"'!AB"&amp;ROW($AJ5))</f>
        <v/>
      </c>
      <c r="BD5" s="111" t="str" cm="1">
        <f t="array" aca="1" ref="BD5" ca="1">INDIRECT("'"&amp;BD$2&amp;"'!AB"&amp;ROW($AJ5))</f>
        <v/>
      </c>
      <c r="BE5" s="111" t="str" cm="1">
        <f t="array" aca="1" ref="BE5" ca="1">INDIRECT("'"&amp;BE$2&amp;"'!AB"&amp;ROW($AJ5))</f>
        <v/>
      </c>
      <c r="BF5" s="111" t="str" cm="1">
        <f t="array" aca="1" ref="BF5" ca="1">INDIRECT("'"&amp;BF$2&amp;"'!AB"&amp;ROW($AJ5))</f>
        <v/>
      </c>
      <c r="BG5" s="111" t="str" cm="1">
        <f t="array" aca="1" ref="BG5" ca="1">INDIRECT("'"&amp;BG$2&amp;"'!AB"&amp;ROW($AJ5))</f>
        <v/>
      </c>
      <c r="BH5" s="111" t="str" cm="1">
        <f t="array" aca="1" ref="BH5" ca="1">INDIRECT("'"&amp;BH$2&amp;"'!AB"&amp;ROW($AJ5))</f>
        <v/>
      </c>
      <c r="BI5" s="111" t="str" cm="1">
        <f t="array" aca="1" ref="BI5" ca="1">INDIRECT("'"&amp;BI$2&amp;"'!AB"&amp;ROW($AJ5))</f>
        <v/>
      </c>
      <c r="BJ5" s="111" t="str" cm="1">
        <f t="array" aca="1" ref="BJ5" ca="1">INDIRECT("'"&amp;BJ$2&amp;"'!AB"&amp;ROW($AJ5))</f>
        <v/>
      </c>
      <c r="BK5" s="111" t="str" cm="1">
        <f t="array" aca="1" ref="BK5" ca="1">INDIRECT("'"&amp;BK$2&amp;"'!AB"&amp;ROW($AJ5))</f>
        <v/>
      </c>
      <c r="BL5" s="111" t="str" cm="1">
        <f t="array" aca="1" ref="BL5" ca="1">INDIRECT("'"&amp;BL$2&amp;"'!AB"&amp;ROW($AJ5))</f>
        <v/>
      </c>
      <c r="BM5" s="111" t="str" cm="1">
        <f t="array" aca="1" ref="BM5" ca="1">INDIRECT("'"&amp;BM$2&amp;"'!AB"&amp;ROW($AJ5))</f>
        <v/>
      </c>
      <c r="BN5" s="111" t="str" cm="1">
        <f t="array" aca="1" ref="BN5" ca="1">INDIRECT("'"&amp;BN$2&amp;"'!AB"&amp;ROW($AJ5))</f>
        <v/>
      </c>
      <c r="BO5" s="124"/>
      <c r="BP5" s="110" t="str">
        <f t="shared" si="5"/>
        <v>Luis Rivera</v>
      </c>
      <c r="BQ5" s="127" cm="1">
        <f t="array" aca="1" ref="BQ5" ca="1">IF(INDIRECT("'"&amp;BQ$2&amp;"'!P"&amp;ROW($BQ5))=0,"",INDIRECT("'"&amp;BQ$2&amp;"'!P"&amp;ROW($BQ5)))</f>
        <v>33.239999999999995</v>
      </c>
      <c r="BR5" s="127" cm="1">
        <f t="array" aca="1" ref="BR5" ca="1">IF(INDIRECT("'"&amp;BR$2&amp;"'!P"&amp;ROW($BQ5))=0,"",INDIRECT("'"&amp;BR$2&amp;"'!P"&amp;ROW($BQ5)))</f>
        <v>32.450000000000003</v>
      </c>
      <c r="BS5" s="127" cm="1">
        <f t="array" aca="1" ref="BS5" ca="1">IF(INDIRECT("'"&amp;BS$2&amp;"'!P"&amp;ROW($BQ5))=0,"",INDIRECT("'"&amp;BS$2&amp;"'!P"&amp;ROW($BQ5)))</f>
        <v>29.549999999999997</v>
      </c>
      <c r="BT5" s="127" t="str" cm="1">
        <f t="array" aca="1" ref="BT5" ca="1">IF(INDIRECT("'"&amp;BT$2&amp;"'!P"&amp;ROW($BQ5))=0,"",INDIRECT("'"&amp;BT$2&amp;"'!P"&amp;ROW($BQ5)))</f>
        <v/>
      </c>
      <c r="BU5" s="127" t="str" cm="1">
        <f t="array" aca="1" ref="BU5" ca="1">IF(INDIRECT("'"&amp;BU$2&amp;"'!P"&amp;ROW($BQ5))=0,"",INDIRECT("'"&amp;BU$2&amp;"'!P"&amp;ROW($BQ5)))</f>
        <v/>
      </c>
      <c r="BV5" s="127" cm="1">
        <f t="array" aca="1" ref="BV5" ca="1">IF(INDIRECT("'"&amp;BV$2&amp;"'!P"&amp;ROW($BQ5))=0,"",INDIRECT("'"&amp;BV$2&amp;"'!P"&amp;ROW($BQ5)))</f>
        <v>32</v>
      </c>
      <c r="BW5" s="127" cm="1">
        <f t="array" aca="1" ref="BW5" ca="1">IF(INDIRECT("'"&amp;BW$2&amp;"'!P"&amp;ROW($BQ5))=0,"",INDIRECT("'"&amp;BW$2&amp;"'!P"&amp;ROW($BQ5)))</f>
        <v>29.25</v>
      </c>
      <c r="BX5" s="127" t="str" cm="1">
        <f t="array" aca="1" ref="BX5" ca="1">IF(INDIRECT("'"&amp;BX$2&amp;"'!P"&amp;ROW($BQ5))=0,"",INDIRECT("'"&amp;BX$2&amp;"'!P"&amp;ROW($BQ5)))</f>
        <v/>
      </c>
      <c r="BY5" s="127" t="str" cm="1">
        <f t="array" aca="1" ref="BY5" ca="1">IF(INDIRECT("'"&amp;BY$2&amp;"'!P"&amp;ROW($BQ5))=0,"",INDIRECT("'"&amp;BY$2&amp;"'!P"&amp;ROW($BQ5)))</f>
        <v/>
      </c>
      <c r="BZ5" s="127" t="str" cm="1">
        <f t="array" aca="1" ref="BZ5" ca="1">IF(INDIRECT("'"&amp;BZ$2&amp;"'!P"&amp;ROW($BQ5))=0,"",INDIRECT("'"&amp;BZ$2&amp;"'!P"&amp;ROW($BQ5)))</f>
        <v/>
      </c>
      <c r="CA5" s="127" t="str" cm="1">
        <f t="array" aca="1" ref="CA5" ca="1">IF(INDIRECT("'"&amp;CA$2&amp;"'!P"&amp;ROW($BQ5))=0,"",INDIRECT("'"&amp;CA$2&amp;"'!P"&amp;ROW($BQ5)))</f>
        <v/>
      </c>
      <c r="CB5" s="127" t="str" cm="1">
        <f t="array" aca="1" ref="CB5" ca="1">IF(INDIRECT("'"&amp;CB$2&amp;"'!P"&amp;ROW($BQ5))=0,"",INDIRECT("'"&amp;CB$2&amp;"'!P"&amp;ROW($BQ5)))</f>
        <v/>
      </c>
      <c r="CC5" s="127" t="str" cm="1">
        <f t="array" aca="1" ref="CC5" ca="1">IF(INDIRECT("'"&amp;CC$2&amp;"'!P"&amp;ROW($BQ5))=0,"",INDIRECT("'"&amp;CC$2&amp;"'!P"&amp;ROW($BQ5)))</f>
        <v/>
      </c>
      <c r="CD5" s="127" t="str" cm="1">
        <f t="array" aca="1" ref="CD5" ca="1">IF(INDIRECT("'"&amp;CD$2&amp;"'!P"&amp;ROW($BQ5))=0,"",INDIRECT("'"&amp;CD$2&amp;"'!P"&amp;ROW($BQ5)))</f>
        <v/>
      </c>
      <c r="CE5" s="127" t="str" cm="1">
        <f t="array" aca="1" ref="CE5" ca="1">IF(INDIRECT("'"&amp;CE$2&amp;"'!P"&amp;ROW($BQ5))=0,"",INDIRECT("'"&amp;CE$2&amp;"'!P"&amp;ROW($BQ5)))</f>
        <v/>
      </c>
      <c r="CF5" s="127" t="str" cm="1">
        <f t="array" aca="1" ref="CF5" ca="1">IF(INDIRECT("'"&amp;CF$2&amp;"'!P"&amp;ROW($BQ5))=0,"",INDIRECT("'"&amp;CF$2&amp;"'!P"&amp;ROW($BQ5)))</f>
        <v/>
      </c>
      <c r="CG5" s="127" t="str" cm="1">
        <f t="array" aca="1" ref="CG5" ca="1">IF(INDIRECT("'"&amp;CG$2&amp;"'!P"&amp;ROW($BQ5))=0,"",INDIRECT("'"&amp;CG$2&amp;"'!P"&amp;ROW($BQ5)))</f>
        <v/>
      </c>
      <c r="CH5" s="127" t="str" cm="1">
        <f t="array" aca="1" ref="CH5" ca="1">IF(INDIRECT("'"&amp;CH$2&amp;"'!P"&amp;ROW($BQ5))=0,"",INDIRECT("'"&amp;CH$2&amp;"'!P"&amp;ROW($BQ5)))</f>
        <v/>
      </c>
      <c r="CI5" s="127" t="str" cm="1">
        <f t="array" aca="1" ref="CI5" ca="1">IF(INDIRECT("'"&amp;CI$2&amp;"'!P"&amp;ROW($BQ5))=0,"",INDIRECT("'"&amp;CI$2&amp;"'!P"&amp;ROW($BQ5)))</f>
        <v/>
      </c>
      <c r="CJ5" s="127" t="str" cm="1">
        <f t="array" aca="1" ref="CJ5" ca="1">IF(INDIRECT("'"&amp;CJ$2&amp;"'!P"&amp;ROW($BQ5))=0,"",INDIRECT("'"&amp;CJ$2&amp;"'!P"&amp;ROW($BQ5)))</f>
        <v/>
      </c>
      <c r="CK5" s="127" t="str" cm="1">
        <f t="array" aca="1" ref="CK5" ca="1">IF(INDIRECT("'"&amp;CK$2&amp;"'!P"&amp;ROW($BQ5))=0,"",INDIRECT("'"&amp;CK$2&amp;"'!P"&amp;ROW($BQ5)))</f>
        <v/>
      </c>
      <c r="CL5" s="127" t="str" cm="1">
        <f t="array" aca="1" ref="CL5" ca="1">IF(INDIRECT("'"&amp;CL$2&amp;"'!P"&amp;ROW($BQ5))=0,"",INDIRECT("'"&amp;CL$2&amp;"'!P"&amp;ROW($BQ5)))</f>
        <v/>
      </c>
      <c r="CM5" s="127" t="str" cm="1">
        <f t="array" aca="1" ref="CM5" ca="1">IF(INDIRECT("'"&amp;CM$2&amp;"'!P"&amp;ROW($BQ5))=0,"",INDIRECT("'"&amp;CM$2&amp;"'!P"&amp;ROW($BQ5)))</f>
        <v/>
      </c>
      <c r="CN5" s="127" t="str" cm="1">
        <f t="array" aca="1" ref="CN5" ca="1">IF(INDIRECT("'"&amp;CN$2&amp;"'!P"&amp;ROW($BQ5))=0,"",INDIRECT("'"&amp;CN$2&amp;"'!P"&amp;ROW($BQ5)))</f>
        <v/>
      </c>
      <c r="CO5" s="127" t="str" cm="1">
        <f t="array" aca="1" ref="CO5" ca="1">IF(INDIRECT("'"&amp;CO$2&amp;"'!P"&amp;ROW($BQ5))=0,"",INDIRECT("'"&amp;CO$2&amp;"'!P"&amp;ROW($BQ5)))</f>
        <v/>
      </c>
      <c r="CP5" s="127" t="str" cm="1">
        <f t="array" aca="1" ref="CP5" ca="1">IF(INDIRECT("'"&amp;CP$2&amp;"'!P"&amp;ROW($BQ5))=0,"",INDIRECT("'"&amp;CP$2&amp;"'!P"&amp;ROW($BQ5)))</f>
        <v/>
      </c>
      <c r="CQ5" s="127" t="str" cm="1">
        <f t="array" aca="1" ref="CQ5" ca="1">IF(INDIRECT("'"&amp;CQ$2&amp;"'!P"&amp;ROW($BQ5))=0,"",INDIRECT("'"&amp;CQ$2&amp;"'!P"&amp;ROW($BQ5)))</f>
        <v/>
      </c>
      <c r="CR5" s="127" t="str" cm="1">
        <f t="array" aca="1" ref="CR5" ca="1">IF(INDIRECT("'"&amp;CR$2&amp;"'!P"&amp;ROW($BQ5))=0,"",INDIRECT("'"&amp;CR$2&amp;"'!P"&amp;ROW($BQ5)))</f>
        <v/>
      </c>
      <c r="CS5" s="127" t="str" cm="1">
        <f t="array" aca="1" ref="CS5" ca="1">IF(INDIRECT("'"&amp;CS$2&amp;"'!P"&amp;ROW($BQ5))=0,"",INDIRECT("'"&amp;CS$2&amp;"'!P"&amp;ROW($BQ5)))</f>
        <v/>
      </c>
      <c r="CT5" s="127" t="str" cm="1">
        <f t="array" aca="1" ref="CT5" ca="1">IF(INDIRECT("'"&amp;CT$2&amp;"'!P"&amp;ROW($BQ5))=0,"",INDIRECT("'"&amp;CT$2&amp;"'!P"&amp;ROW($BQ5)))</f>
        <v/>
      </c>
      <c r="CU5" s="127" t="str" cm="1">
        <f t="array" aca="1" ref="CU5" ca="1">IF(INDIRECT("'"&amp;CU$2&amp;"'!P"&amp;ROW($BQ5))=0,"",INDIRECT("'"&amp;CU$2&amp;"'!P"&amp;ROW($BQ5)))</f>
        <v/>
      </c>
      <c r="CV5" s="128">
        <f t="shared" ca="1" si="6"/>
        <v>156.49</v>
      </c>
    </row>
    <row r="6" spans="1:100" x14ac:dyDescent="0.2">
      <c r="A6" s="111">
        <f>IF('Driver List'!D6=0,"",'Driver List'!D6)</f>
        <v>6427</v>
      </c>
      <c r="B6" s="111" t="str">
        <f>IF(A6="","",VLOOKUP(A6,'Driver List'!D:E,2,0))</f>
        <v>Waldemar Jurado Lopez</v>
      </c>
      <c r="C6" s="111" t="str" cm="1">
        <f t="array" aca="1" ref="C6" ca="1">IF(INDIRECT("'"&amp;C$2&amp;"'!F"&amp;ROW(C6))="CC","CC",
IF(INDIRECT("'"&amp;C$2&amp;"'!F"&amp;ROW(C6))="DOWN","DOWN",
IF(INDIRECT("'"&amp;C$2&amp;"'!F"&amp;ROW(C6))="OFF","OFF",
IF(INDIRECT("'"&amp;C$2&amp;"'!F"&amp;ROW(C6))="PARK","PARK",
IF(INDIRECT("'"&amp;C$2&amp;"'!F"&amp;ROW(C6))="VACA","VACA",
"")))))</f>
        <v/>
      </c>
      <c r="D6" s="111" t="str" cm="1">
        <f t="array" aca="1" ref="D6" ca="1">IF(INDIRECT("'"&amp;D$2&amp;"'!F"&amp;ROW(D6))="CC","CC",
IF(INDIRECT("'"&amp;D$2&amp;"'!F"&amp;ROW(D6))="DOWN","DOWN",
IF(INDIRECT("'"&amp;D$2&amp;"'!F"&amp;ROW(D6))="OFF","OFF",
IF(INDIRECT("'"&amp;D$2&amp;"'!F"&amp;ROW(D6))="PARK","PARK",
IF(INDIRECT("'"&amp;D$2&amp;"'!F"&amp;ROW(D6))="VACA","VACA",
"")))))</f>
        <v/>
      </c>
      <c r="E6" s="111" t="str" cm="1">
        <f t="array" aca="1" ref="E6" ca="1">IF(INDIRECT("'"&amp;E$2&amp;"'!F"&amp;ROW(E6))="CC","CC",
IF(INDIRECT("'"&amp;E$2&amp;"'!F"&amp;ROW(E6))="DOWN","DOWN",
IF(INDIRECT("'"&amp;E$2&amp;"'!F"&amp;ROW(E6))="OFF","OFF",
IF(INDIRECT("'"&amp;E$2&amp;"'!F"&amp;ROW(E6))="PARK","PARK",
IF(INDIRECT("'"&amp;E$2&amp;"'!F"&amp;ROW(E6))="VACA","VACA",
"")))))</f>
        <v/>
      </c>
      <c r="F6" s="111" t="str" cm="1">
        <f t="array" aca="1" ref="F6" ca="1">IF(INDIRECT("'"&amp;F$2&amp;"'!F"&amp;ROW(F6))="CC","CC",
IF(INDIRECT("'"&amp;F$2&amp;"'!F"&amp;ROW(F6))="DOWN","DOWN",
IF(INDIRECT("'"&amp;F$2&amp;"'!F"&amp;ROW(F6))="OFF","OFF",
IF(INDIRECT("'"&amp;F$2&amp;"'!F"&amp;ROW(F6))="PARK","PARK",
IF(INDIRECT("'"&amp;F$2&amp;"'!F"&amp;ROW(F6))="VACA","VACA",
"")))))</f>
        <v/>
      </c>
      <c r="G6" s="111" t="str" cm="1">
        <f t="array" aca="1" ref="G6" ca="1">IF(INDIRECT("'"&amp;G$2&amp;"'!F"&amp;ROW(G6))="CC","CC",
IF(INDIRECT("'"&amp;G$2&amp;"'!F"&amp;ROW(G6))="DOWN","DOWN",
IF(INDIRECT("'"&amp;G$2&amp;"'!F"&amp;ROW(G6))="OFF","OFF",
IF(INDIRECT("'"&amp;G$2&amp;"'!F"&amp;ROW(G6))="PARK","PARK",
IF(INDIRECT("'"&amp;G$2&amp;"'!F"&amp;ROW(G6))="VACA","VACA",
"")))))</f>
        <v/>
      </c>
      <c r="H6" s="111" t="str" cm="1">
        <f t="array" aca="1" ref="H6" ca="1">IF(INDIRECT("'"&amp;H$2&amp;"'!F"&amp;ROW(H6))="CC","CC",
IF(INDIRECT("'"&amp;H$2&amp;"'!F"&amp;ROW(H6))="DOWN","DOWN",
IF(INDIRECT("'"&amp;H$2&amp;"'!F"&amp;ROW(H6))="OFF","OFF",
IF(INDIRECT("'"&amp;H$2&amp;"'!F"&amp;ROW(H6))="PARK","PARK",
IF(INDIRECT("'"&amp;H$2&amp;"'!F"&amp;ROW(H6))="VACA","VACA",
"")))))</f>
        <v/>
      </c>
      <c r="I6" s="111" t="str" cm="1">
        <f t="array" aca="1" ref="I6" ca="1">IF(INDIRECT("'"&amp;I$2&amp;"'!F"&amp;ROW(I6))="CC","CC",
IF(INDIRECT("'"&amp;I$2&amp;"'!F"&amp;ROW(I6))="DOWN","DOWN",
IF(INDIRECT("'"&amp;I$2&amp;"'!F"&amp;ROW(I6))="OFF","OFF",
IF(INDIRECT("'"&amp;I$2&amp;"'!F"&amp;ROW(I6))="PARK","PARK",
IF(INDIRECT("'"&amp;I$2&amp;"'!F"&amp;ROW(I6))="VACA","VACA",
"")))))</f>
        <v/>
      </c>
      <c r="J6" s="111" t="str" cm="1">
        <f t="array" aca="1" ref="J6" ca="1">IF(INDIRECT("'"&amp;J$2&amp;"'!F"&amp;ROW(J6))="CC","CC",
IF(INDIRECT("'"&amp;J$2&amp;"'!F"&amp;ROW(J6))="DOWN","DOWN",
IF(INDIRECT("'"&amp;J$2&amp;"'!F"&amp;ROW(J6))="OFF","OFF",
IF(INDIRECT("'"&amp;J$2&amp;"'!F"&amp;ROW(J6))="PARK","PARK",
IF(INDIRECT("'"&amp;J$2&amp;"'!F"&amp;ROW(J6))="VACA","VACA",
"")))))</f>
        <v/>
      </c>
      <c r="K6" s="111" t="str" cm="1">
        <f t="array" aca="1" ref="K6" ca="1">IF(INDIRECT("'"&amp;K$2&amp;"'!F"&amp;ROW(K6))="CC","CC",
IF(INDIRECT("'"&amp;K$2&amp;"'!F"&amp;ROW(K6))="DOWN","DOWN",
IF(INDIRECT("'"&amp;K$2&amp;"'!F"&amp;ROW(K6))="OFF","OFF",
IF(INDIRECT("'"&amp;K$2&amp;"'!F"&amp;ROW(K6))="PARK","PARK",
IF(INDIRECT("'"&amp;K$2&amp;"'!F"&amp;ROW(K6))="VACA","VACA",
"")))))</f>
        <v/>
      </c>
      <c r="L6" s="111" t="str" cm="1">
        <f t="array" aca="1" ref="L6" ca="1">IF(INDIRECT("'"&amp;L$2&amp;"'!F"&amp;ROW(L6))="CC","CC",
IF(INDIRECT("'"&amp;L$2&amp;"'!F"&amp;ROW(L6))="DOWN","DOWN",
IF(INDIRECT("'"&amp;L$2&amp;"'!F"&amp;ROW(L6))="OFF","OFF",
IF(INDIRECT("'"&amp;L$2&amp;"'!F"&amp;ROW(L6))="PARK","PARK",
IF(INDIRECT("'"&amp;L$2&amp;"'!F"&amp;ROW(L6))="VACA","VACA",
"")))))</f>
        <v/>
      </c>
      <c r="M6" s="111" t="str" cm="1">
        <f t="array" aca="1" ref="M6" ca="1">IF(INDIRECT("'"&amp;M$2&amp;"'!F"&amp;ROW(M6))="CC","CC",
IF(INDIRECT("'"&amp;M$2&amp;"'!F"&amp;ROW(M6))="DOWN","DOWN",
IF(INDIRECT("'"&amp;M$2&amp;"'!F"&amp;ROW(M6))="OFF","OFF",
IF(INDIRECT("'"&amp;M$2&amp;"'!F"&amp;ROW(M6))="PARK","PARK",
IF(INDIRECT("'"&amp;M$2&amp;"'!F"&amp;ROW(M6))="VACA","VACA",
"")))))</f>
        <v/>
      </c>
      <c r="N6" s="111" t="str" cm="1">
        <f t="array" aca="1" ref="N6" ca="1">IF(INDIRECT("'"&amp;N$2&amp;"'!F"&amp;ROW(N6))="CC","CC",
IF(INDIRECT("'"&amp;N$2&amp;"'!F"&amp;ROW(N6))="DOWN","DOWN",
IF(INDIRECT("'"&amp;N$2&amp;"'!F"&amp;ROW(N6))="OFF","OFF",
IF(INDIRECT("'"&amp;N$2&amp;"'!F"&amp;ROW(N6))="PARK","PARK",
IF(INDIRECT("'"&amp;N$2&amp;"'!F"&amp;ROW(N6))="VACA","VACA",
"")))))</f>
        <v/>
      </c>
      <c r="O6" s="111" t="str" cm="1">
        <f t="array" aca="1" ref="O6" ca="1">IF(INDIRECT("'"&amp;O$2&amp;"'!F"&amp;ROW(O6))="CC","CC",
IF(INDIRECT("'"&amp;O$2&amp;"'!F"&amp;ROW(O6))="DOWN","DOWN",
IF(INDIRECT("'"&amp;O$2&amp;"'!F"&amp;ROW(O6))="OFF","OFF",
IF(INDIRECT("'"&amp;O$2&amp;"'!F"&amp;ROW(O6))="PARK","PARK",
IF(INDIRECT("'"&amp;O$2&amp;"'!F"&amp;ROW(O6))="VACA","VACA",
"")))))</f>
        <v/>
      </c>
      <c r="P6" s="111" t="str" cm="1">
        <f t="array" aca="1" ref="P6" ca="1">IF(INDIRECT("'"&amp;P$2&amp;"'!F"&amp;ROW(P6))="CC","CC",
IF(INDIRECT("'"&amp;P$2&amp;"'!F"&amp;ROW(P6))="DOWN","DOWN",
IF(INDIRECT("'"&amp;P$2&amp;"'!F"&amp;ROW(P6))="OFF","OFF",
IF(INDIRECT("'"&amp;P$2&amp;"'!F"&amp;ROW(P6))="PARK","PARK",
IF(INDIRECT("'"&amp;P$2&amp;"'!F"&amp;ROW(P6))="VACA","VACA",
"")))))</f>
        <v/>
      </c>
      <c r="Q6" s="111" t="str" cm="1">
        <f t="array" aca="1" ref="Q6" ca="1">IF(INDIRECT("'"&amp;Q$2&amp;"'!F"&amp;ROW(Q6))="CC","CC",
IF(INDIRECT("'"&amp;Q$2&amp;"'!F"&amp;ROW(Q6))="DOWN","DOWN",
IF(INDIRECT("'"&amp;Q$2&amp;"'!F"&amp;ROW(Q6))="OFF","OFF",
IF(INDIRECT("'"&amp;Q$2&amp;"'!F"&amp;ROW(Q6))="PARK","PARK",
IF(INDIRECT("'"&amp;Q$2&amp;"'!F"&amp;ROW(Q6))="VACA","VACA",
"")))))</f>
        <v/>
      </c>
      <c r="R6" s="111" t="str" cm="1">
        <f t="array" aca="1" ref="R6" ca="1">IF(INDIRECT("'"&amp;R$2&amp;"'!F"&amp;ROW(R6))="CC","CC",
IF(INDIRECT("'"&amp;R$2&amp;"'!F"&amp;ROW(R6))="DOWN","DOWN",
IF(INDIRECT("'"&amp;R$2&amp;"'!F"&amp;ROW(R6))="OFF","OFF",
IF(INDIRECT("'"&amp;R$2&amp;"'!F"&amp;ROW(R6))="PARK","PARK",
IF(INDIRECT("'"&amp;R$2&amp;"'!F"&amp;ROW(R6))="VACA","VACA",
"")))))</f>
        <v/>
      </c>
      <c r="S6" s="111" t="str" cm="1">
        <f t="array" aca="1" ref="S6" ca="1">IF(INDIRECT("'"&amp;S$2&amp;"'!F"&amp;ROW(S6))="CC","CC",
IF(INDIRECT("'"&amp;S$2&amp;"'!F"&amp;ROW(S6))="DOWN","DOWN",
IF(INDIRECT("'"&amp;S$2&amp;"'!F"&amp;ROW(S6))="OFF","OFF",
IF(INDIRECT("'"&amp;S$2&amp;"'!F"&amp;ROW(S6))="PARK","PARK",
IF(INDIRECT("'"&amp;S$2&amp;"'!F"&amp;ROW(S6))="VACA","VACA",
"")))))</f>
        <v/>
      </c>
      <c r="T6" s="111" t="str" cm="1">
        <f t="array" aca="1" ref="T6" ca="1">IF(INDIRECT("'"&amp;T$2&amp;"'!F"&amp;ROW(T6))="CC","CC",
IF(INDIRECT("'"&amp;T$2&amp;"'!F"&amp;ROW(T6))="DOWN","DOWN",
IF(INDIRECT("'"&amp;T$2&amp;"'!F"&amp;ROW(T6))="OFF","OFF",
IF(INDIRECT("'"&amp;T$2&amp;"'!F"&amp;ROW(T6))="PARK","PARK",
IF(INDIRECT("'"&amp;T$2&amp;"'!F"&amp;ROW(T6))="VACA","VACA",
"")))))</f>
        <v/>
      </c>
      <c r="U6" s="111" t="str" cm="1">
        <f t="array" aca="1" ref="U6" ca="1">IF(INDIRECT("'"&amp;U$2&amp;"'!F"&amp;ROW(U6))="CC","CC",
IF(INDIRECT("'"&amp;U$2&amp;"'!F"&amp;ROW(U6))="DOWN","DOWN",
IF(INDIRECT("'"&amp;U$2&amp;"'!F"&amp;ROW(U6))="OFF","OFF",
IF(INDIRECT("'"&amp;U$2&amp;"'!F"&amp;ROW(U6))="PARK","PARK",
IF(INDIRECT("'"&amp;U$2&amp;"'!F"&amp;ROW(U6))="VACA","VACA",
"")))))</f>
        <v/>
      </c>
      <c r="V6" s="111" t="str" cm="1">
        <f t="array" aca="1" ref="V6" ca="1">IF(INDIRECT("'"&amp;V$2&amp;"'!F"&amp;ROW(V6))="CC","CC",
IF(INDIRECT("'"&amp;V$2&amp;"'!F"&amp;ROW(V6))="DOWN","DOWN",
IF(INDIRECT("'"&amp;V$2&amp;"'!F"&amp;ROW(V6))="OFF","OFF",
IF(INDIRECT("'"&amp;V$2&amp;"'!F"&amp;ROW(V6))="PARK","PARK",
IF(INDIRECT("'"&amp;V$2&amp;"'!F"&amp;ROW(V6))="VACA","VACA",
"")))))</f>
        <v/>
      </c>
      <c r="W6" s="111" t="str" cm="1">
        <f t="array" aca="1" ref="W6" ca="1">IF(INDIRECT("'"&amp;W$2&amp;"'!F"&amp;ROW(W6))="CC","CC",
IF(INDIRECT("'"&amp;W$2&amp;"'!F"&amp;ROW(W6))="DOWN","DOWN",
IF(INDIRECT("'"&amp;W$2&amp;"'!F"&amp;ROW(W6))="OFF","OFF",
IF(INDIRECT("'"&amp;W$2&amp;"'!F"&amp;ROW(W6))="PARK","PARK",
IF(INDIRECT("'"&amp;W$2&amp;"'!F"&amp;ROW(W6))="VACA","VACA",
"")))))</f>
        <v/>
      </c>
      <c r="X6" s="111" t="str" cm="1">
        <f t="array" aca="1" ref="X6" ca="1">IF(INDIRECT("'"&amp;X$2&amp;"'!F"&amp;ROW(X6))="CC","CC",
IF(INDIRECT("'"&amp;X$2&amp;"'!F"&amp;ROW(X6))="DOWN","DOWN",
IF(INDIRECT("'"&amp;X$2&amp;"'!F"&amp;ROW(X6))="OFF","OFF",
IF(INDIRECT("'"&amp;X$2&amp;"'!F"&amp;ROW(X6))="PARK","PARK",
IF(INDIRECT("'"&amp;X$2&amp;"'!F"&amp;ROW(X6))="VACA","VACA",
"")))))</f>
        <v/>
      </c>
      <c r="Y6" s="111" t="str" cm="1">
        <f t="array" aca="1" ref="Y6" ca="1">IF(INDIRECT("'"&amp;Y$2&amp;"'!F"&amp;ROW(Y6))="CC","CC",
IF(INDIRECT("'"&amp;Y$2&amp;"'!F"&amp;ROW(Y6))="DOWN","DOWN",
IF(INDIRECT("'"&amp;Y$2&amp;"'!F"&amp;ROW(Y6))="OFF","OFF",
IF(INDIRECT("'"&amp;Y$2&amp;"'!F"&amp;ROW(Y6))="PARK","PARK",
IF(INDIRECT("'"&amp;Y$2&amp;"'!F"&amp;ROW(Y6))="VACA","VACA",
"")))))</f>
        <v/>
      </c>
      <c r="Z6" s="111" t="str" cm="1">
        <f t="array" aca="1" ref="Z6" ca="1">IF(INDIRECT("'"&amp;Z$2&amp;"'!F"&amp;ROW(Z6))="CC","CC",
IF(INDIRECT("'"&amp;Z$2&amp;"'!F"&amp;ROW(Z6))="DOWN","DOWN",
IF(INDIRECT("'"&amp;Z$2&amp;"'!F"&amp;ROW(Z6))="OFF","OFF",
IF(INDIRECT("'"&amp;Z$2&amp;"'!F"&amp;ROW(Z6))="PARK","PARK",
IF(INDIRECT("'"&amp;Z$2&amp;"'!F"&amp;ROW(Z6))="VACA","VACA",
"")))))</f>
        <v/>
      </c>
      <c r="AA6" s="111" t="str" cm="1">
        <f t="array" aca="1" ref="AA6" ca="1">IF(INDIRECT("'"&amp;AA$2&amp;"'!F"&amp;ROW(AA6))="CC","CC",
IF(INDIRECT("'"&amp;AA$2&amp;"'!F"&amp;ROW(AA6))="DOWN","DOWN",
IF(INDIRECT("'"&amp;AA$2&amp;"'!F"&amp;ROW(AA6))="OFF","OFF",
IF(INDIRECT("'"&amp;AA$2&amp;"'!F"&amp;ROW(AA6))="PARK","PARK",
IF(INDIRECT("'"&amp;AA$2&amp;"'!F"&amp;ROW(AA6))="VACA","VACA",
"")))))</f>
        <v/>
      </c>
      <c r="AB6" s="111" t="str" cm="1">
        <f t="array" aca="1" ref="AB6" ca="1">IF(INDIRECT("'"&amp;AB$2&amp;"'!F"&amp;ROW(AB6))="CC","CC",
IF(INDIRECT("'"&amp;AB$2&amp;"'!F"&amp;ROW(AB6))="DOWN","DOWN",
IF(INDIRECT("'"&amp;AB$2&amp;"'!F"&amp;ROW(AB6))="OFF","OFF",
IF(INDIRECT("'"&amp;AB$2&amp;"'!F"&amp;ROW(AB6))="PARK","PARK",
IF(INDIRECT("'"&amp;AB$2&amp;"'!F"&amp;ROW(AB6))="VACA","VACA",
"")))))</f>
        <v/>
      </c>
      <c r="AC6" s="111" t="str" cm="1">
        <f t="array" aca="1" ref="AC6" ca="1">IF(INDIRECT("'"&amp;AC$2&amp;"'!F"&amp;ROW(AC6))="CC","CC",
IF(INDIRECT("'"&amp;AC$2&amp;"'!F"&amp;ROW(AC6))="DOWN","DOWN",
IF(INDIRECT("'"&amp;AC$2&amp;"'!F"&amp;ROW(AC6))="OFF","OFF",
IF(INDIRECT("'"&amp;AC$2&amp;"'!F"&amp;ROW(AC6))="PARK","PARK",
IF(INDIRECT("'"&amp;AC$2&amp;"'!F"&amp;ROW(AC6))="VACA","VACA",
"")))))</f>
        <v/>
      </c>
      <c r="AD6" s="111" t="str" cm="1">
        <f t="array" aca="1" ref="AD6" ca="1">IF(INDIRECT("'"&amp;AD$2&amp;"'!F"&amp;ROW(AD6))="CC","CC",
IF(INDIRECT("'"&amp;AD$2&amp;"'!F"&amp;ROW(AD6))="DOWN","DOWN",
IF(INDIRECT("'"&amp;AD$2&amp;"'!F"&amp;ROW(AD6))="OFF","OFF",
IF(INDIRECT("'"&amp;AD$2&amp;"'!F"&amp;ROW(AD6))="PARK","PARK",
IF(INDIRECT("'"&amp;AD$2&amp;"'!F"&amp;ROW(AD6))="VACA","VACA",
"")))))</f>
        <v/>
      </c>
      <c r="AE6" s="111" t="str" cm="1">
        <f t="array" aca="1" ref="AE6" ca="1">IF(INDIRECT("'"&amp;AE$2&amp;"'!F"&amp;ROW(AE6))="CC","CC",
IF(INDIRECT("'"&amp;AE$2&amp;"'!F"&amp;ROW(AE6))="DOWN","DOWN",
IF(INDIRECT("'"&amp;AE$2&amp;"'!F"&amp;ROW(AE6))="OFF","OFF",
IF(INDIRECT("'"&amp;AE$2&amp;"'!F"&amp;ROW(AE6))="PARK","PARK",
IF(INDIRECT("'"&amp;AE$2&amp;"'!F"&amp;ROW(AE6))="VACA","VACA",
"")))))</f>
        <v/>
      </c>
      <c r="AF6" s="111" t="str" cm="1">
        <f t="array" aca="1" ref="AF6" ca="1">IF(INDIRECT("'"&amp;AF$2&amp;"'!F"&amp;ROW(AF6))="CC","CC",
IF(INDIRECT("'"&amp;AF$2&amp;"'!F"&amp;ROW(AF6))="DOWN","DOWN",
IF(INDIRECT("'"&amp;AF$2&amp;"'!F"&amp;ROW(AF6))="OFF","OFF",
IF(INDIRECT("'"&amp;AF$2&amp;"'!F"&amp;ROW(AF6))="PARK","PARK",
IF(INDIRECT("'"&amp;AF$2&amp;"'!F"&amp;ROW(AF6))="VACA","VACA",
"")))))</f>
        <v/>
      </c>
      <c r="AG6" s="111" t="str" cm="1">
        <f t="array" aca="1" ref="AG6" ca="1">IF(INDIRECT("'"&amp;AG$2&amp;"'!F"&amp;ROW(AG6))="CC","CC",
IF(INDIRECT("'"&amp;AG$2&amp;"'!F"&amp;ROW(AG6))="DOWN","DOWN",
IF(INDIRECT("'"&amp;AG$2&amp;"'!F"&amp;ROW(AG6))="OFF","OFF",
IF(INDIRECT("'"&amp;AG$2&amp;"'!F"&amp;ROW(AG6))="PARK","PARK",
IF(INDIRECT("'"&amp;AG$2&amp;"'!F"&amp;ROW(AG6))="VACA","VACA",
"")))))</f>
        <v/>
      </c>
      <c r="AH6" s="124"/>
      <c r="AI6" s="111" t="str">
        <f t="shared" si="4"/>
        <v>Waldemar Jurado Lopez</v>
      </c>
      <c r="AJ6" s="111" cm="1">
        <f t="array" aca="1" ref="AJ6" ca="1">INDIRECT("'"&amp;AJ$2&amp;"'!AB"&amp;ROW($AJ6))</f>
        <v>4</v>
      </c>
      <c r="AK6" s="111" cm="1">
        <f t="array" aca="1" ref="AK6" ca="1">INDIRECT("'"&amp;AK$2&amp;"'!AB"&amp;ROW($AJ6))</f>
        <v>4</v>
      </c>
      <c r="AL6" s="111" cm="1">
        <f t="array" aca="1" ref="AL6" ca="1">INDIRECT("'"&amp;AL$2&amp;"'!AB"&amp;ROW($AJ6))</f>
        <v>4</v>
      </c>
      <c r="AM6" s="111" t="str" cm="1">
        <f t="array" aca="1" ref="AM6" ca="1">INDIRECT("'"&amp;AM$2&amp;"'!AB"&amp;ROW($AJ6))</f>
        <v/>
      </c>
      <c r="AN6" s="111" t="str" cm="1">
        <f t="array" aca="1" ref="AN6" ca="1">INDIRECT("'"&amp;AN$2&amp;"'!AB"&amp;ROW($AJ6))</f>
        <v/>
      </c>
      <c r="AO6" s="111" cm="1">
        <f t="array" aca="1" ref="AO6" ca="1">INDIRECT("'"&amp;AO$2&amp;"'!AB"&amp;ROW($AJ6))</f>
        <v>4</v>
      </c>
      <c r="AP6" s="111" cm="1">
        <f t="array" aca="1" ref="AP6" ca="1">INDIRECT("'"&amp;AP$2&amp;"'!AB"&amp;ROW($AJ6))</f>
        <v>3</v>
      </c>
      <c r="AQ6" s="111" t="str" cm="1">
        <f t="array" aca="1" ref="AQ6" ca="1">INDIRECT("'"&amp;AQ$2&amp;"'!AB"&amp;ROW($AJ6))</f>
        <v/>
      </c>
      <c r="AR6" s="111" t="str" cm="1">
        <f t="array" aca="1" ref="AR6" ca="1">INDIRECT("'"&amp;AR$2&amp;"'!AB"&amp;ROW($AJ6))</f>
        <v/>
      </c>
      <c r="AS6" s="111" t="str" cm="1">
        <f t="array" aca="1" ref="AS6" ca="1">INDIRECT("'"&amp;AS$2&amp;"'!AB"&amp;ROW($AJ6))</f>
        <v/>
      </c>
      <c r="AT6" s="111" t="str" cm="1">
        <f t="array" aca="1" ref="AT6" ca="1">INDIRECT("'"&amp;AT$2&amp;"'!AB"&amp;ROW($AJ6))</f>
        <v/>
      </c>
      <c r="AU6" s="111" t="str" cm="1">
        <f t="array" aca="1" ref="AU6" ca="1">INDIRECT("'"&amp;AU$2&amp;"'!AB"&amp;ROW($AJ6))</f>
        <v/>
      </c>
      <c r="AV6" s="111" t="str" cm="1">
        <f t="array" aca="1" ref="AV6" ca="1">INDIRECT("'"&amp;AV$2&amp;"'!AB"&amp;ROW($AJ6))</f>
        <v/>
      </c>
      <c r="AW6" s="111" t="str" cm="1">
        <f t="array" aca="1" ref="AW6" ca="1">INDIRECT("'"&amp;AW$2&amp;"'!AB"&amp;ROW($AJ6))</f>
        <v/>
      </c>
      <c r="AX6" s="111" t="str" cm="1">
        <f t="array" aca="1" ref="AX6" ca="1">INDIRECT("'"&amp;AX$2&amp;"'!AB"&amp;ROW($AJ6))</f>
        <v/>
      </c>
      <c r="AY6" s="111" t="str" cm="1">
        <f t="array" aca="1" ref="AY6" ca="1">INDIRECT("'"&amp;AY$2&amp;"'!AB"&amp;ROW($AJ6))</f>
        <v/>
      </c>
      <c r="AZ6" s="111" t="str" cm="1">
        <f t="array" aca="1" ref="AZ6" ca="1">INDIRECT("'"&amp;AZ$2&amp;"'!AB"&amp;ROW($AJ6))</f>
        <v/>
      </c>
      <c r="BA6" s="111" t="str" cm="1">
        <f t="array" aca="1" ref="BA6" ca="1">INDIRECT("'"&amp;BA$2&amp;"'!AB"&amp;ROW($AJ6))</f>
        <v/>
      </c>
      <c r="BB6" s="111" t="str" cm="1">
        <f t="array" aca="1" ref="BB6" ca="1">INDIRECT("'"&amp;BB$2&amp;"'!AB"&amp;ROW($AJ6))</f>
        <v/>
      </c>
      <c r="BC6" s="111" t="str" cm="1">
        <f t="array" aca="1" ref="BC6" ca="1">INDIRECT("'"&amp;BC$2&amp;"'!AB"&amp;ROW($AJ6))</f>
        <v/>
      </c>
      <c r="BD6" s="111" t="str" cm="1">
        <f t="array" aca="1" ref="BD6" ca="1">INDIRECT("'"&amp;BD$2&amp;"'!AB"&amp;ROW($AJ6))</f>
        <v/>
      </c>
      <c r="BE6" s="111" t="str" cm="1">
        <f t="array" aca="1" ref="BE6" ca="1">INDIRECT("'"&amp;BE$2&amp;"'!AB"&amp;ROW($AJ6))</f>
        <v/>
      </c>
      <c r="BF6" s="111" t="str" cm="1">
        <f t="array" aca="1" ref="BF6" ca="1">INDIRECT("'"&amp;BF$2&amp;"'!AB"&amp;ROW($AJ6))</f>
        <v/>
      </c>
      <c r="BG6" s="111" t="str" cm="1">
        <f t="array" aca="1" ref="BG6" ca="1">INDIRECT("'"&amp;BG$2&amp;"'!AB"&amp;ROW($AJ6))</f>
        <v/>
      </c>
      <c r="BH6" s="111" t="str" cm="1">
        <f t="array" aca="1" ref="BH6" ca="1">INDIRECT("'"&amp;BH$2&amp;"'!AB"&amp;ROW($AJ6))</f>
        <v/>
      </c>
      <c r="BI6" s="111" t="str" cm="1">
        <f t="array" aca="1" ref="BI6" ca="1">INDIRECT("'"&amp;BI$2&amp;"'!AB"&amp;ROW($AJ6))</f>
        <v/>
      </c>
      <c r="BJ6" s="111" t="str" cm="1">
        <f t="array" aca="1" ref="BJ6" ca="1">INDIRECT("'"&amp;BJ$2&amp;"'!AB"&amp;ROW($AJ6))</f>
        <v/>
      </c>
      <c r="BK6" s="111" t="str" cm="1">
        <f t="array" aca="1" ref="BK6" ca="1">INDIRECT("'"&amp;BK$2&amp;"'!AB"&amp;ROW($AJ6))</f>
        <v/>
      </c>
      <c r="BL6" s="111" t="str" cm="1">
        <f t="array" aca="1" ref="BL6" ca="1">INDIRECT("'"&amp;BL$2&amp;"'!AB"&amp;ROW($AJ6))</f>
        <v/>
      </c>
      <c r="BM6" s="111" t="str" cm="1">
        <f t="array" aca="1" ref="BM6" ca="1">INDIRECT("'"&amp;BM$2&amp;"'!AB"&amp;ROW($AJ6))</f>
        <v/>
      </c>
      <c r="BN6" s="111" t="str" cm="1">
        <f t="array" aca="1" ref="BN6" ca="1">INDIRECT("'"&amp;BN$2&amp;"'!AB"&amp;ROW($AJ6))</f>
        <v/>
      </c>
      <c r="BO6" s="124"/>
      <c r="BP6" s="110" t="str">
        <f t="shared" si="5"/>
        <v>Waldemar Jurado Lopez</v>
      </c>
      <c r="BQ6" s="127" cm="1">
        <f t="array" aca="1" ref="BQ6" ca="1">IF(INDIRECT("'"&amp;BQ$2&amp;"'!P"&amp;ROW($BQ6))=0,"",INDIRECT("'"&amp;BQ$2&amp;"'!P"&amp;ROW($BQ6)))</f>
        <v>34.260000000000005</v>
      </c>
      <c r="BR6" s="127" cm="1">
        <f t="array" aca="1" ref="BR6" ca="1">IF(INDIRECT("'"&amp;BR$2&amp;"'!P"&amp;ROW($BQ6))=0,"",INDIRECT("'"&amp;BR$2&amp;"'!P"&amp;ROW($BQ6)))</f>
        <v>32.450000000000003</v>
      </c>
      <c r="BS6" s="127" cm="1">
        <f t="array" aca="1" ref="BS6" ca="1">IF(INDIRECT("'"&amp;BS$2&amp;"'!P"&amp;ROW($BQ6))=0,"",INDIRECT("'"&amp;BS$2&amp;"'!P"&amp;ROW($BQ6)))</f>
        <v>29.549999999999997</v>
      </c>
      <c r="BT6" s="127" t="str" cm="1">
        <f t="array" aca="1" ref="BT6" ca="1">IF(INDIRECT("'"&amp;BT$2&amp;"'!P"&amp;ROW($BQ6))=0,"",INDIRECT("'"&amp;BT$2&amp;"'!P"&amp;ROW($BQ6)))</f>
        <v/>
      </c>
      <c r="BU6" s="127" t="str" cm="1">
        <f t="array" aca="1" ref="BU6" ca="1">IF(INDIRECT("'"&amp;BU$2&amp;"'!P"&amp;ROW($BQ6))=0,"",INDIRECT("'"&amp;BU$2&amp;"'!P"&amp;ROW($BQ6)))</f>
        <v/>
      </c>
      <c r="BV6" s="127" cm="1">
        <f t="array" aca="1" ref="BV6" ca="1">IF(INDIRECT("'"&amp;BV$2&amp;"'!P"&amp;ROW($BQ6))=0,"",INDIRECT("'"&amp;BV$2&amp;"'!P"&amp;ROW($BQ6)))</f>
        <v>37.5</v>
      </c>
      <c r="BW6" s="127" cm="1">
        <f t="array" aca="1" ref="BW6" ca="1">IF(INDIRECT("'"&amp;BW$2&amp;"'!P"&amp;ROW($BQ6))=0,"",INDIRECT("'"&amp;BW$2&amp;"'!P"&amp;ROW($BQ6)))</f>
        <v>29.4</v>
      </c>
      <c r="BX6" s="127" t="str" cm="1">
        <f t="array" aca="1" ref="BX6" ca="1">IF(INDIRECT("'"&amp;BX$2&amp;"'!P"&amp;ROW($BQ6))=0,"",INDIRECT("'"&amp;BX$2&amp;"'!P"&amp;ROW($BQ6)))</f>
        <v/>
      </c>
      <c r="BY6" s="127" t="str" cm="1">
        <f t="array" aca="1" ref="BY6" ca="1">IF(INDIRECT("'"&amp;BY$2&amp;"'!P"&amp;ROW($BQ6))=0,"",INDIRECT("'"&amp;BY$2&amp;"'!P"&amp;ROW($BQ6)))</f>
        <v/>
      </c>
      <c r="BZ6" s="127" t="str" cm="1">
        <f t="array" aca="1" ref="BZ6" ca="1">IF(INDIRECT("'"&amp;BZ$2&amp;"'!P"&amp;ROW($BQ6))=0,"",INDIRECT("'"&amp;BZ$2&amp;"'!P"&amp;ROW($BQ6)))</f>
        <v/>
      </c>
      <c r="CA6" s="127" t="str" cm="1">
        <f t="array" aca="1" ref="CA6" ca="1">IF(INDIRECT("'"&amp;CA$2&amp;"'!P"&amp;ROW($BQ6))=0,"",INDIRECT("'"&amp;CA$2&amp;"'!P"&amp;ROW($BQ6)))</f>
        <v/>
      </c>
      <c r="CB6" s="127" t="str" cm="1">
        <f t="array" aca="1" ref="CB6" ca="1">IF(INDIRECT("'"&amp;CB$2&amp;"'!P"&amp;ROW($BQ6))=0,"",INDIRECT("'"&amp;CB$2&amp;"'!P"&amp;ROW($BQ6)))</f>
        <v/>
      </c>
      <c r="CC6" s="127" t="str" cm="1">
        <f t="array" aca="1" ref="CC6" ca="1">IF(INDIRECT("'"&amp;CC$2&amp;"'!P"&amp;ROW($BQ6))=0,"",INDIRECT("'"&amp;CC$2&amp;"'!P"&amp;ROW($BQ6)))</f>
        <v/>
      </c>
      <c r="CD6" s="127" t="str" cm="1">
        <f t="array" aca="1" ref="CD6" ca="1">IF(INDIRECT("'"&amp;CD$2&amp;"'!P"&amp;ROW($BQ6))=0,"",INDIRECT("'"&amp;CD$2&amp;"'!P"&amp;ROW($BQ6)))</f>
        <v/>
      </c>
      <c r="CE6" s="127" t="str" cm="1">
        <f t="array" aca="1" ref="CE6" ca="1">IF(INDIRECT("'"&amp;CE$2&amp;"'!P"&amp;ROW($BQ6))=0,"",INDIRECT("'"&amp;CE$2&amp;"'!P"&amp;ROW($BQ6)))</f>
        <v/>
      </c>
      <c r="CF6" s="127" t="str" cm="1">
        <f t="array" aca="1" ref="CF6" ca="1">IF(INDIRECT("'"&amp;CF$2&amp;"'!P"&amp;ROW($BQ6))=0,"",INDIRECT("'"&amp;CF$2&amp;"'!P"&amp;ROW($BQ6)))</f>
        <v/>
      </c>
      <c r="CG6" s="127" t="str" cm="1">
        <f t="array" aca="1" ref="CG6" ca="1">IF(INDIRECT("'"&amp;CG$2&amp;"'!P"&amp;ROW($BQ6))=0,"",INDIRECT("'"&amp;CG$2&amp;"'!P"&amp;ROW($BQ6)))</f>
        <v/>
      </c>
      <c r="CH6" s="127" t="str" cm="1">
        <f t="array" aca="1" ref="CH6" ca="1">IF(INDIRECT("'"&amp;CH$2&amp;"'!P"&amp;ROW($BQ6))=0,"",INDIRECT("'"&amp;CH$2&amp;"'!P"&amp;ROW($BQ6)))</f>
        <v/>
      </c>
      <c r="CI6" s="127" t="str" cm="1">
        <f t="array" aca="1" ref="CI6" ca="1">IF(INDIRECT("'"&amp;CI$2&amp;"'!P"&amp;ROW($BQ6))=0,"",INDIRECT("'"&amp;CI$2&amp;"'!P"&amp;ROW($BQ6)))</f>
        <v/>
      </c>
      <c r="CJ6" s="127" t="str" cm="1">
        <f t="array" aca="1" ref="CJ6" ca="1">IF(INDIRECT("'"&amp;CJ$2&amp;"'!P"&amp;ROW($BQ6))=0,"",INDIRECT("'"&amp;CJ$2&amp;"'!P"&amp;ROW($BQ6)))</f>
        <v/>
      </c>
      <c r="CK6" s="127" t="str" cm="1">
        <f t="array" aca="1" ref="CK6" ca="1">IF(INDIRECT("'"&amp;CK$2&amp;"'!P"&amp;ROW($BQ6))=0,"",INDIRECT("'"&amp;CK$2&amp;"'!P"&amp;ROW($BQ6)))</f>
        <v/>
      </c>
      <c r="CL6" s="127" t="str" cm="1">
        <f t="array" aca="1" ref="CL6" ca="1">IF(INDIRECT("'"&amp;CL$2&amp;"'!P"&amp;ROW($BQ6))=0,"",INDIRECT("'"&amp;CL$2&amp;"'!P"&amp;ROW($BQ6)))</f>
        <v/>
      </c>
      <c r="CM6" s="127" t="str" cm="1">
        <f t="array" aca="1" ref="CM6" ca="1">IF(INDIRECT("'"&amp;CM$2&amp;"'!P"&amp;ROW($BQ6))=0,"",INDIRECT("'"&amp;CM$2&amp;"'!P"&amp;ROW($BQ6)))</f>
        <v/>
      </c>
      <c r="CN6" s="127" t="str" cm="1">
        <f t="array" aca="1" ref="CN6" ca="1">IF(INDIRECT("'"&amp;CN$2&amp;"'!P"&amp;ROW($BQ6))=0,"",INDIRECT("'"&amp;CN$2&amp;"'!P"&amp;ROW($BQ6)))</f>
        <v/>
      </c>
      <c r="CO6" s="127" t="str" cm="1">
        <f t="array" aca="1" ref="CO6" ca="1">IF(INDIRECT("'"&amp;CO$2&amp;"'!P"&amp;ROW($BQ6))=0,"",INDIRECT("'"&amp;CO$2&amp;"'!P"&amp;ROW($BQ6)))</f>
        <v/>
      </c>
      <c r="CP6" s="127" t="str" cm="1">
        <f t="array" aca="1" ref="CP6" ca="1">IF(INDIRECT("'"&amp;CP$2&amp;"'!P"&amp;ROW($BQ6))=0,"",INDIRECT("'"&amp;CP$2&amp;"'!P"&amp;ROW($BQ6)))</f>
        <v/>
      </c>
      <c r="CQ6" s="127" t="str" cm="1">
        <f t="array" aca="1" ref="CQ6" ca="1">IF(INDIRECT("'"&amp;CQ$2&amp;"'!P"&amp;ROW($BQ6))=0,"",INDIRECT("'"&amp;CQ$2&amp;"'!P"&amp;ROW($BQ6)))</f>
        <v/>
      </c>
      <c r="CR6" s="127" t="str" cm="1">
        <f t="array" aca="1" ref="CR6" ca="1">IF(INDIRECT("'"&amp;CR$2&amp;"'!P"&amp;ROW($BQ6))=0,"",INDIRECT("'"&amp;CR$2&amp;"'!P"&amp;ROW($BQ6)))</f>
        <v/>
      </c>
      <c r="CS6" s="127" t="str" cm="1">
        <f t="array" aca="1" ref="CS6" ca="1">IF(INDIRECT("'"&amp;CS$2&amp;"'!P"&amp;ROW($BQ6))=0,"",INDIRECT("'"&amp;CS$2&amp;"'!P"&amp;ROW($BQ6)))</f>
        <v/>
      </c>
      <c r="CT6" s="127" t="str" cm="1">
        <f t="array" aca="1" ref="CT6" ca="1">IF(INDIRECT("'"&amp;CT$2&amp;"'!P"&amp;ROW($BQ6))=0,"",INDIRECT("'"&amp;CT$2&amp;"'!P"&amp;ROW($BQ6)))</f>
        <v/>
      </c>
      <c r="CU6" s="127" t="str" cm="1">
        <f t="array" aca="1" ref="CU6" ca="1">IF(INDIRECT("'"&amp;CU$2&amp;"'!P"&amp;ROW($BQ6))=0,"",INDIRECT("'"&amp;CU$2&amp;"'!P"&amp;ROW($BQ6)))</f>
        <v/>
      </c>
      <c r="CV6" s="128">
        <f t="shared" ca="1" si="6"/>
        <v>163.16</v>
      </c>
    </row>
    <row r="7" spans="1:100" x14ac:dyDescent="0.2">
      <c r="A7" s="111">
        <f>IF('Driver List'!D7=0,"",'Driver List'!D7)</f>
        <v>6466</v>
      </c>
      <c r="B7" s="111" t="str">
        <f>IF(A7="","",VLOOKUP(A7,'Driver List'!D:E,2,0))</f>
        <v>Ferbi Feliz</v>
      </c>
      <c r="C7" s="111" t="str" cm="1">
        <f t="array" aca="1" ref="C7" ca="1">IF(INDIRECT("'"&amp;C$2&amp;"'!F"&amp;ROW(C7))="CC","CC",
IF(INDIRECT("'"&amp;C$2&amp;"'!F"&amp;ROW(C7))="DOWN","DOWN",
IF(INDIRECT("'"&amp;C$2&amp;"'!F"&amp;ROW(C7))="OFF","OFF",
IF(INDIRECT("'"&amp;C$2&amp;"'!F"&amp;ROW(C7))="PARK","PARK",
IF(INDIRECT("'"&amp;C$2&amp;"'!F"&amp;ROW(C7))="VACA","VACA",
"")))))</f>
        <v/>
      </c>
      <c r="D7" s="111" t="str" cm="1">
        <f t="array" aca="1" ref="D7" ca="1">IF(INDIRECT("'"&amp;D$2&amp;"'!F"&amp;ROW(D7))="CC","CC",
IF(INDIRECT("'"&amp;D$2&amp;"'!F"&amp;ROW(D7))="DOWN","DOWN",
IF(INDIRECT("'"&amp;D$2&amp;"'!F"&amp;ROW(D7))="OFF","OFF",
IF(INDIRECT("'"&amp;D$2&amp;"'!F"&amp;ROW(D7))="PARK","PARK",
IF(INDIRECT("'"&amp;D$2&amp;"'!F"&amp;ROW(D7))="VACA","VACA",
"")))))</f>
        <v/>
      </c>
      <c r="E7" s="111" t="str" cm="1">
        <f t="array" aca="1" ref="E7" ca="1">IF(INDIRECT("'"&amp;E$2&amp;"'!F"&amp;ROW(E7))="CC","CC",
IF(INDIRECT("'"&amp;E$2&amp;"'!F"&amp;ROW(E7))="DOWN","DOWN",
IF(INDIRECT("'"&amp;E$2&amp;"'!F"&amp;ROW(E7))="OFF","OFF",
IF(INDIRECT("'"&amp;E$2&amp;"'!F"&amp;ROW(E7))="PARK","PARK",
IF(INDIRECT("'"&amp;E$2&amp;"'!F"&amp;ROW(E7))="VACA","VACA",
"")))))</f>
        <v/>
      </c>
      <c r="F7" s="111" t="str" cm="1">
        <f t="array" aca="1" ref="F7" ca="1">IF(INDIRECT("'"&amp;F$2&amp;"'!F"&amp;ROW(F7))="CC","CC",
IF(INDIRECT("'"&amp;F$2&amp;"'!F"&amp;ROW(F7))="DOWN","DOWN",
IF(INDIRECT("'"&amp;F$2&amp;"'!F"&amp;ROW(F7))="OFF","OFF",
IF(INDIRECT("'"&amp;F$2&amp;"'!F"&amp;ROW(F7))="PARK","PARK",
IF(INDIRECT("'"&amp;F$2&amp;"'!F"&amp;ROW(F7))="VACA","VACA",
"")))))</f>
        <v/>
      </c>
      <c r="G7" s="111" t="str" cm="1">
        <f t="array" aca="1" ref="G7" ca="1">IF(INDIRECT("'"&amp;G$2&amp;"'!F"&amp;ROW(G7))="CC","CC",
IF(INDIRECT("'"&amp;G$2&amp;"'!F"&amp;ROW(G7))="DOWN","DOWN",
IF(INDIRECT("'"&amp;G$2&amp;"'!F"&amp;ROW(G7))="OFF","OFF",
IF(INDIRECT("'"&amp;G$2&amp;"'!F"&amp;ROW(G7))="PARK","PARK",
IF(INDIRECT("'"&amp;G$2&amp;"'!F"&amp;ROW(G7))="VACA","VACA",
"")))))</f>
        <v/>
      </c>
      <c r="H7" s="111" t="str" cm="1">
        <f t="array" aca="1" ref="H7" ca="1">IF(INDIRECT("'"&amp;H$2&amp;"'!F"&amp;ROW(H7))="CC","CC",
IF(INDIRECT("'"&amp;H$2&amp;"'!F"&amp;ROW(H7))="DOWN","DOWN",
IF(INDIRECT("'"&amp;H$2&amp;"'!F"&amp;ROW(H7))="OFF","OFF",
IF(INDIRECT("'"&amp;H$2&amp;"'!F"&amp;ROW(H7))="PARK","PARK",
IF(INDIRECT("'"&amp;H$2&amp;"'!F"&amp;ROW(H7))="VACA","VACA",
"")))))</f>
        <v/>
      </c>
      <c r="I7" s="111" t="str" cm="1">
        <f t="array" aca="1" ref="I7" ca="1">IF(INDIRECT("'"&amp;I$2&amp;"'!F"&amp;ROW(I7))="CC","CC",
IF(INDIRECT("'"&amp;I$2&amp;"'!F"&amp;ROW(I7))="DOWN","DOWN",
IF(INDIRECT("'"&amp;I$2&amp;"'!F"&amp;ROW(I7))="OFF","OFF",
IF(INDIRECT("'"&amp;I$2&amp;"'!F"&amp;ROW(I7))="PARK","PARK",
IF(INDIRECT("'"&amp;I$2&amp;"'!F"&amp;ROW(I7))="VACA","VACA",
"")))))</f>
        <v/>
      </c>
      <c r="J7" s="111" t="str" cm="1">
        <f t="array" aca="1" ref="J7" ca="1">IF(INDIRECT("'"&amp;J$2&amp;"'!F"&amp;ROW(J7))="CC","CC",
IF(INDIRECT("'"&amp;J$2&amp;"'!F"&amp;ROW(J7))="DOWN","DOWN",
IF(INDIRECT("'"&amp;J$2&amp;"'!F"&amp;ROW(J7))="OFF","OFF",
IF(INDIRECT("'"&amp;J$2&amp;"'!F"&amp;ROW(J7))="PARK","PARK",
IF(INDIRECT("'"&amp;J$2&amp;"'!F"&amp;ROW(J7))="VACA","VACA",
"")))))</f>
        <v/>
      </c>
      <c r="K7" s="111" t="str" cm="1">
        <f t="array" aca="1" ref="K7" ca="1">IF(INDIRECT("'"&amp;K$2&amp;"'!F"&amp;ROW(K7))="CC","CC",
IF(INDIRECT("'"&amp;K$2&amp;"'!F"&amp;ROW(K7))="DOWN","DOWN",
IF(INDIRECT("'"&amp;K$2&amp;"'!F"&amp;ROW(K7))="OFF","OFF",
IF(INDIRECT("'"&amp;K$2&amp;"'!F"&amp;ROW(K7))="PARK","PARK",
IF(INDIRECT("'"&amp;K$2&amp;"'!F"&amp;ROW(K7))="VACA","VACA",
"")))))</f>
        <v/>
      </c>
      <c r="L7" s="111" t="str" cm="1">
        <f t="array" aca="1" ref="L7" ca="1">IF(INDIRECT("'"&amp;L$2&amp;"'!F"&amp;ROW(L7))="CC","CC",
IF(INDIRECT("'"&amp;L$2&amp;"'!F"&amp;ROW(L7))="DOWN","DOWN",
IF(INDIRECT("'"&amp;L$2&amp;"'!F"&amp;ROW(L7))="OFF","OFF",
IF(INDIRECT("'"&amp;L$2&amp;"'!F"&amp;ROW(L7))="PARK","PARK",
IF(INDIRECT("'"&amp;L$2&amp;"'!F"&amp;ROW(L7))="VACA","VACA",
"")))))</f>
        <v/>
      </c>
      <c r="M7" s="111" t="str" cm="1">
        <f t="array" aca="1" ref="M7" ca="1">IF(INDIRECT("'"&amp;M$2&amp;"'!F"&amp;ROW(M7))="CC","CC",
IF(INDIRECT("'"&amp;M$2&amp;"'!F"&amp;ROW(M7))="DOWN","DOWN",
IF(INDIRECT("'"&amp;M$2&amp;"'!F"&amp;ROW(M7))="OFF","OFF",
IF(INDIRECT("'"&amp;M$2&amp;"'!F"&amp;ROW(M7))="PARK","PARK",
IF(INDIRECT("'"&amp;M$2&amp;"'!F"&amp;ROW(M7))="VACA","VACA",
"")))))</f>
        <v/>
      </c>
      <c r="N7" s="111" t="str" cm="1">
        <f t="array" aca="1" ref="N7" ca="1">IF(INDIRECT("'"&amp;N$2&amp;"'!F"&amp;ROW(N7))="CC","CC",
IF(INDIRECT("'"&amp;N$2&amp;"'!F"&amp;ROW(N7))="DOWN","DOWN",
IF(INDIRECT("'"&amp;N$2&amp;"'!F"&amp;ROW(N7))="OFF","OFF",
IF(INDIRECT("'"&amp;N$2&amp;"'!F"&amp;ROW(N7))="PARK","PARK",
IF(INDIRECT("'"&amp;N$2&amp;"'!F"&amp;ROW(N7))="VACA","VACA",
"")))))</f>
        <v/>
      </c>
      <c r="O7" s="111" t="str" cm="1">
        <f t="array" aca="1" ref="O7" ca="1">IF(INDIRECT("'"&amp;O$2&amp;"'!F"&amp;ROW(O7))="CC","CC",
IF(INDIRECT("'"&amp;O$2&amp;"'!F"&amp;ROW(O7))="DOWN","DOWN",
IF(INDIRECT("'"&amp;O$2&amp;"'!F"&amp;ROW(O7))="OFF","OFF",
IF(INDIRECT("'"&amp;O$2&amp;"'!F"&amp;ROW(O7))="PARK","PARK",
IF(INDIRECT("'"&amp;O$2&amp;"'!F"&amp;ROW(O7))="VACA","VACA",
"")))))</f>
        <v/>
      </c>
      <c r="P7" s="111" t="str" cm="1">
        <f t="array" aca="1" ref="P7" ca="1">IF(INDIRECT("'"&amp;P$2&amp;"'!F"&amp;ROW(P7))="CC","CC",
IF(INDIRECT("'"&amp;P$2&amp;"'!F"&amp;ROW(P7))="DOWN","DOWN",
IF(INDIRECT("'"&amp;P$2&amp;"'!F"&amp;ROW(P7))="OFF","OFF",
IF(INDIRECT("'"&amp;P$2&amp;"'!F"&amp;ROW(P7))="PARK","PARK",
IF(INDIRECT("'"&amp;P$2&amp;"'!F"&amp;ROW(P7))="VACA","VACA",
"")))))</f>
        <v/>
      </c>
      <c r="Q7" s="111" t="str" cm="1">
        <f t="array" aca="1" ref="Q7" ca="1">IF(INDIRECT("'"&amp;Q$2&amp;"'!F"&amp;ROW(Q7))="CC","CC",
IF(INDIRECT("'"&amp;Q$2&amp;"'!F"&amp;ROW(Q7))="DOWN","DOWN",
IF(INDIRECT("'"&amp;Q$2&amp;"'!F"&amp;ROW(Q7))="OFF","OFF",
IF(INDIRECT("'"&amp;Q$2&amp;"'!F"&amp;ROW(Q7))="PARK","PARK",
IF(INDIRECT("'"&amp;Q$2&amp;"'!F"&amp;ROW(Q7))="VACA","VACA",
"")))))</f>
        <v/>
      </c>
      <c r="R7" s="111" t="str" cm="1">
        <f t="array" aca="1" ref="R7" ca="1">IF(INDIRECT("'"&amp;R$2&amp;"'!F"&amp;ROW(R7))="CC","CC",
IF(INDIRECT("'"&amp;R$2&amp;"'!F"&amp;ROW(R7))="DOWN","DOWN",
IF(INDIRECT("'"&amp;R$2&amp;"'!F"&amp;ROW(R7))="OFF","OFF",
IF(INDIRECT("'"&amp;R$2&amp;"'!F"&amp;ROW(R7))="PARK","PARK",
IF(INDIRECT("'"&amp;R$2&amp;"'!F"&amp;ROW(R7))="VACA","VACA",
"")))))</f>
        <v/>
      </c>
      <c r="S7" s="111" t="str" cm="1">
        <f t="array" aca="1" ref="S7" ca="1">IF(INDIRECT("'"&amp;S$2&amp;"'!F"&amp;ROW(S7))="CC","CC",
IF(INDIRECT("'"&amp;S$2&amp;"'!F"&amp;ROW(S7))="DOWN","DOWN",
IF(INDIRECT("'"&amp;S$2&amp;"'!F"&amp;ROW(S7))="OFF","OFF",
IF(INDIRECT("'"&amp;S$2&amp;"'!F"&amp;ROW(S7))="PARK","PARK",
IF(INDIRECT("'"&amp;S$2&amp;"'!F"&amp;ROW(S7))="VACA","VACA",
"")))))</f>
        <v/>
      </c>
      <c r="T7" s="111" t="str" cm="1">
        <f t="array" aca="1" ref="T7" ca="1">IF(INDIRECT("'"&amp;T$2&amp;"'!F"&amp;ROW(T7))="CC","CC",
IF(INDIRECT("'"&amp;T$2&amp;"'!F"&amp;ROW(T7))="DOWN","DOWN",
IF(INDIRECT("'"&amp;T$2&amp;"'!F"&amp;ROW(T7))="OFF","OFF",
IF(INDIRECT("'"&amp;T$2&amp;"'!F"&amp;ROW(T7))="PARK","PARK",
IF(INDIRECT("'"&amp;T$2&amp;"'!F"&amp;ROW(T7))="VACA","VACA",
"")))))</f>
        <v/>
      </c>
      <c r="U7" s="111" t="str" cm="1">
        <f t="array" aca="1" ref="U7" ca="1">IF(INDIRECT("'"&amp;U$2&amp;"'!F"&amp;ROW(U7))="CC","CC",
IF(INDIRECT("'"&amp;U$2&amp;"'!F"&amp;ROW(U7))="DOWN","DOWN",
IF(INDIRECT("'"&amp;U$2&amp;"'!F"&amp;ROW(U7))="OFF","OFF",
IF(INDIRECT("'"&amp;U$2&amp;"'!F"&amp;ROW(U7))="PARK","PARK",
IF(INDIRECT("'"&amp;U$2&amp;"'!F"&amp;ROW(U7))="VACA","VACA",
"")))))</f>
        <v/>
      </c>
      <c r="V7" s="111" t="str" cm="1">
        <f t="array" aca="1" ref="V7" ca="1">IF(INDIRECT("'"&amp;V$2&amp;"'!F"&amp;ROW(V7))="CC","CC",
IF(INDIRECT("'"&amp;V$2&amp;"'!F"&amp;ROW(V7))="DOWN","DOWN",
IF(INDIRECT("'"&amp;V$2&amp;"'!F"&amp;ROW(V7))="OFF","OFF",
IF(INDIRECT("'"&amp;V$2&amp;"'!F"&amp;ROW(V7))="PARK","PARK",
IF(INDIRECT("'"&amp;V$2&amp;"'!F"&amp;ROW(V7))="VACA","VACA",
"")))))</f>
        <v/>
      </c>
      <c r="W7" s="111" t="str" cm="1">
        <f t="array" aca="1" ref="W7" ca="1">IF(INDIRECT("'"&amp;W$2&amp;"'!F"&amp;ROW(W7))="CC","CC",
IF(INDIRECT("'"&amp;W$2&amp;"'!F"&amp;ROW(W7))="DOWN","DOWN",
IF(INDIRECT("'"&amp;W$2&amp;"'!F"&amp;ROW(W7))="OFF","OFF",
IF(INDIRECT("'"&amp;W$2&amp;"'!F"&amp;ROW(W7))="PARK","PARK",
IF(INDIRECT("'"&amp;W$2&amp;"'!F"&amp;ROW(W7))="VACA","VACA",
"")))))</f>
        <v/>
      </c>
      <c r="X7" s="111" t="str" cm="1">
        <f t="array" aca="1" ref="X7" ca="1">IF(INDIRECT("'"&amp;X$2&amp;"'!F"&amp;ROW(X7))="CC","CC",
IF(INDIRECT("'"&amp;X$2&amp;"'!F"&amp;ROW(X7))="DOWN","DOWN",
IF(INDIRECT("'"&amp;X$2&amp;"'!F"&amp;ROW(X7))="OFF","OFF",
IF(INDIRECT("'"&amp;X$2&amp;"'!F"&amp;ROW(X7))="PARK","PARK",
IF(INDIRECT("'"&amp;X$2&amp;"'!F"&amp;ROW(X7))="VACA","VACA",
"")))))</f>
        <v/>
      </c>
      <c r="Y7" s="111" t="str" cm="1">
        <f t="array" aca="1" ref="Y7" ca="1">IF(INDIRECT("'"&amp;Y$2&amp;"'!F"&amp;ROW(Y7))="CC","CC",
IF(INDIRECT("'"&amp;Y$2&amp;"'!F"&amp;ROW(Y7))="DOWN","DOWN",
IF(INDIRECT("'"&amp;Y$2&amp;"'!F"&amp;ROW(Y7))="OFF","OFF",
IF(INDIRECT("'"&amp;Y$2&amp;"'!F"&amp;ROW(Y7))="PARK","PARK",
IF(INDIRECT("'"&amp;Y$2&amp;"'!F"&amp;ROW(Y7))="VACA","VACA",
"")))))</f>
        <v/>
      </c>
      <c r="Z7" s="111" t="str" cm="1">
        <f t="array" aca="1" ref="Z7" ca="1">IF(INDIRECT("'"&amp;Z$2&amp;"'!F"&amp;ROW(Z7))="CC","CC",
IF(INDIRECT("'"&amp;Z$2&amp;"'!F"&amp;ROW(Z7))="DOWN","DOWN",
IF(INDIRECT("'"&amp;Z$2&amp;"'!F"&amp;ROW(Z7))="OFF","OFF",
IF(INDIRECT("'"&amp;Z$2&amp;"'!F"&amp;ROW(Z7))="PARK","PARK",
IF(INDIRECT("'"&amp;Z$2&amp;"'!F"&amp;ROW(Z7))="VACA","VACA",
"")))))</f>
        <v/>
      </c>
      <c r="AA7" s="111" t="str" cm="1">
        <f t="array" aca="1" ref="AA7" ca="1">IF(INDIRECT("'"&amp;AA$2&amp;"'!F"&amp;ROW(AA7))="CC","CC",
IF(INDIRECT("'"&amp;AA$2&amp;"'!F"&amp;ROW(AA7))="DOWN","DOWN",
IF(INDIRECT("'"&amp;AA$2&amp;"'!F"&amp;ROW(AA7))="OFF","OFF",
IF(INDIRECT("'"&amp;AA$2&amp;"'!F"&amp;ROW(AA7))="PARK","PARK",
IF(INDIRECT("'"&amp;AA$2&amp;"'!F"&amp;ROW(AA7))="VACA","VACA",
"")))))</f>
        <v/>
      </c>
      <c r="AB7" s="111" t="str" cm="1">
        <f t="array" aca="1" ref="AB7" ca="1">IF(INDIRECT("'"&amp;AB$2&amp;"'!F"&amp;ROW(AB7))="CC","CC",
IF(INDIRECT("'"&amp;AB$2&amp;"'!F"&amp;ROW(AB7))="DOWN","DOWN",
IF(INDIRECT("'"&amp;AB$2&amp;"'!F"&amp;ROW(AB7))="OFF","OFF",
IF(INDIRECT("'"&amp;AB$2&amp;"'!F"&amp;ROW(AB7))="PARK","PARK",
IF(INDIRECT("'"&amp;AB$2&amp;"'!F"&amp;ROW(AB7))="VACA","VACA",
"")))))</f>
        <v/>
      </c>
      <c r="AC7" s="111" t="str" cm="1">
        <f t="array" aca="1" ref="AC7" ca="1">IF(INDIRECT("'"&amp;AC$2&amp;"'!F"&amp;ROW(AC7))="CC","CC",
IF(INDIRECT("'"&amp;AC$2&amp;"'!F"&amp;ROW(AC7))="DOWN","DOWN",
IF(INDIRECT("'"&amp;AC$2&amp;"'!F"&amp;ROW(AC7))="OFF","OFF",
IF(INDIRECT("'"&amp;AC$2&amp;"'!F"&amp;ROW(AC7))="PARK","PARK",
IF(INDIRECT("'"&amp;AC$2&amp;"'!F"&amp;ROW(AC7))="VACA","VACA",
"")))))</f>
        <v/>
      </c>
      <c r="AD7" s="111" t="str" cm="1">
        <f t="array" aca="1" ref="AD7" ca="1">IF(INDIRECT("'"&amp;AD$2&amp;"'!F"&amp;ROW(AD7))="CC","CC",
IF(INDIRECT("'"&amp;AD$2&amp;"'!F"&amp;ROW(AD7))="DOWN","DOWN",
IF(INDIRECT("'"&amp;AD$2&amp;"'!F"&amp;ROW(AD7))="OFF","OFF",
IF(INDIRECT("'"&amp;AD$2&amp;"'!F"&amp;ROW(AD7))="PARK","PARK",
IF(INDIRECT("'"&amp;AD$2&amp;"'!F"&amp;ROW(AD7))="VACA","VACA",
"")))))</f>
        <v/>
      </c>
      <c r="AE7" s="111" t="str" cm="1">
        <f t="array" aca="1" ref="AE7" ca="1">IF(INDIRECT("'"&amp;AE$2&amp;"'!F"&amp;ROW(AE7))="CC","CC",
IF(INDIRECT("'"&amp;AE$2&amp;"'!F"&amp;ROW(AE7))="DOWN","DOWN",
IF(INDIRECT("'"&amp;AE$2&amp;"'!F"&amp;ROW(AE7))="OFF","OFF",
IF(INDIRECT("'"&amp;AE$2&amp;"'!F"&amp;ROW(AE7))="PARK","PARK",
IF(INDIRECT("'"&amp;AE$2&amp;"'!F"&amp;ROW(AE7))="VACA","VACA",
"")))))</f>
        <v/>
      </c>
      <c r="AF7" s="111" t="str" cm="1">
        <f t="array" aca="1" ref="AF7" ca="1">IF(INDIRECT("'"&amp;AF$2&amp;"'!F"&amp;ROW(AF7))="CC","CC",
IF(INDIRECT("'"&amp;AF$2&amp;"'!F"&amp;ROW(AF7))="DOWN","DOWN",
IF(INDIRECT("'"&amp;AF$2&amp;"'!F"&amp;ROW(AF7))="OFF","OFF",
IF(INDIRECT("'"&amp;AF$2&amp;"'!F"&amp;ROW(AF7))="PARK","PARK",
IF(INDIRECT("'"&amp;AF$2&amp;"'!F"&amp;ROW(AF7))="VACA","VACA",
"")))))</f>
        <v/>
      </c>
      <c r="AG7" s="111" t="str" cm="1">
        <f t="array" aca="1" ref="AG7" ca="1">IF(INDIRECT("'"&amp;AG$2&amp;"'!F"&amp;ROW(AG7))="CC","CC",
IF(INDIRECT("'"&amp;AG$2&amp;"'!F"&amp;ROW(AG7))="DOWN","DOWN",
IF(INDIRECT("'"&amp;AG$2&amp;"'!F"&amp;ROW(AG7))="OFF","OFF",
IF(INDIRECT("'"&amp;AG$2&amp;"'!F"&amp;ROW(AG7))="PARK","PARK",
IF(INDIRECT("'"&amp;AG$2&amp;"'!F"&amp;ROW(AG7))="VACA","VACA",
"")))))</f>
        <v/>
      </c>
      <c r="AH7" s="124"/>
      <c r="AI7" s="111" t="str">
        <f t="shared" si="4"/>
        <v>Ferbi Feliz</v>
      </c>
      <c r="AJ7" s="111" cm="1">
        <f t="array" aca="1" ref="AJ7" ca="1">INDIRECT("'"&amp;AJ$2&amp;"'!AB"&amp;ROW($AJ7))</f>
        <v>4</v>
      </c>
      <c r="AK7" s="111" cm="1">
        <f t="array" aca="1" ref="AK7" ca="1">INDIRECT("'"&amp;AK$2&amp;"'!AB"&amp;ROW($AJ7))</f>
        <v>4</v>
      </c>
      <c r="AL7" s="111" cm="1">
        <f t="array" aca="1" ref="AL7" ca="1">INDIRECT("'"&amp;AL$2&amp;"'!AB"&amp;ROW($AJ7))</f>
        <v>4</v>
      </c>
      <c r="AM7" s="111" t="str" cm="1">
        <f t="array" aca="1" ref="AM7" ca="1">INDIRECT("'"&amp;AM$2&amp;"'!AB"&amp;ROW($AJ7))</f>
        <v/>
      </c>
      <c r="AN7" s="111" t="str" cm="1">
        <f t="array" aca="1" ref="AN7" ca="1">INDIRECT("'"&amp;AN$2&amp;"'!AB"&amp;ROW($AJ7))</f>
        <v/>
      </c>
      <c r="AO7" s="111" cm="1">
        <f t="array" aca="1" ref="AO7" ca="1">INDIRECT("'"&amp;AO$2&amp;"'!AB"&amp;ROW($AJ7))</f>
        <v>4</v>
      </c>
      <c r="AP7" s="111" cm="1">
        <f t="array" aca="1" ref="AP7" ca="1">INDIRECT("'"&amp;AP$2&amp;"'!AB"&amp;ROW($AJ7))</f>
        <v>3</v>
      </c>
      <c r="AQ7" s="111" t="str" cm="1">
        <f t="array" aca="1" ref="AQ7" ca="1">INDIRECT("'"&amp;AQ$2&amp;"'!AB"&amp;ROW($AJ7))</f>
        <v/>
      </c>
      <c r="AR7" s="111" t="str" cm="1">
        <f t="array" aca="1" ref="AR7" ca="1">INDIRECT("'"&amp;AR$2&amp;"'!AB"&amp;ROW($AJ7))</f>
        <v/>
      </c>
      <c r="AS7" s="111" t="str" cm="1">
        <f t="array" aca="1" ref="AS7" ca="1">INDIRECT("'"&amp;AS$2&amp;"'!AB"&amp;ROW($AJ7))</f>
        <v/>
      </c>
      <c r="AT7" s="111" t="str" cm="1">
        <f t="array" aca="1" ref="AT7" ca="1">INDIRECT("'"&amp;AT$2&amp;"'!AB"&amp;ROW($AJ7))</f>
        <v/>
      </c>
      <c r="AU7" s="111" t="str" cm="1">
        <f t="array" aca="1" ref="AU7" ca="1">INDIRECT("'"&amp;AU$2&amp;"'!AB"&amp;ROW($AJ7))</f>
        <v/>
      </c>
      <c r="AV7" s="111" t="str" cm="1">
        <f t="array" aca="1" ref="AV7" ca="1">INDIRECT("'"&amp;AV$2&amp;"'!AB"&amp;ROW($AJ7))</f>
        <v/>
      </c>
      <c r="AW7" s="111" t="str" cm="1">
        <f t="array" aca="1" ref="AW7" ca="1">INDIRECT("'"&amp;AW$2&amp;"'!AB"&amp;ROW($AJ7))</f>
        <v/>
      </c>
      <c r="AX7" s="111" t="str" cm="1">
        <f t="array" aca="1" ref="AX7" ca="1">INDIRECT("'"&amp;AX$2&amp;"'!AB"&amp;ROW($AJ7))</f>
        <v/>
      </c>
      <c r="AY7" s="111" t="str" cm="1">
        <f t="array" aca="1" ref="AY7" ca="1">INDIRECT("'"&amp;AY$2&amp;"'!AB"&amp;ROW($AJ7))</f>
        <v/>
      </c>
      <c r="AZ7" s="111" t="str" cm="1">
        <f t="array" aca="1" ref="AZ7" ca="1">INDIRECT("'"&amp;AZ$2&amp;"'!AB"&amp;ROW($AJ7))</f>
        <v/>
      </c>
      <c r="BA7" s="111" t="str" cm="1">
        <f t="array" aca="1" ref="BA7" ca="1">INDIRECT("'"&amp;BA$2&amp;"'!AB"&amp;ROW($AJ7))</f>
        <v/>
      </c>
      <c r="BB7" s="111" t="str" cm="1">
        <f t="array" aca="1" ref="BB7" ca="1">INDIRECT("'"&amp;BB$2&amp;"'!AB"&amp;ROW($AJ7))</f>
        <v/>
      </c>
      <c r="BC7" s="111" t="str" cm="1">
        <f t="array" aca="1" ref="BC7" ca="1">INDIRECT("'"&amp;BC$2&amp;"'!AB"&amp;ROW($AJ7))</f>
        <v/>
      </c>
      <c r="BD7" s="111" t="str" cm="1">
        <f t="array" aca="1" ref="BD7" ca="1">INDIRECT("'"&amp;BD$2&amp;"'!AB"&amp;ROW($AJ7))</f>
        <v/>
      </c>
      <c r="BE7" s="111" t="str" cm="1">
        <f t="array" aca="1" ref="BE7" ca="1">INDIRECT("'"&amp;BE$2&amp;"'!AB"&amp;ROW($AJ7))</f>
        <v/>
      </c>
      <c r="BF7" s="111" t="str" cm="1">
        <f t="array" aca="1" ref="BF7" ca="1">INDIRECT("'"&amp;BF$2&amp;"'!AB"&amp;ROW($AJ7))</f>
        <v/>
      </c>
      <c r="BG7" s="111" t="str" cm="1">
        <f t="array" aca="1" ref="BG7" ca="1">INDIRECT("'"&amp;BG$2&amp;"'!AB"&amp;ROW($AJ7))</f>
        <v/>
      </c>
      <c r="BH7" s="111" t="str" cm="1">
        <f t="array" aca="1" ref="BH7" ca="1">INDIRECT("'"&amp;BH$2&amp;"'!AB"&amp;ROW($AJ7))</f>
        <v/>
      </c>
      <c r="BI7" s="111" t="str" cm="1">
        <f t="array" aca="1" ref="BI7" ca="1">INDIRECT("'"&amp;BI$2&amp;"'!AB"&amp;ROW($AJ7))</f>
        <v/>
      </c>
      <c r="BJ7" s="111" t="str" cm="1">
        <f t="array" aca="1" ref="BJ7" ca="1">INDIRECT("'"&amp;BJ$2&amp;"'!AB"&amp;ROW($AJ7))</f>
        <v/>
      </c>
      <c r="BK7" s="111" t="str" cm="1">
        <f t="array" aca="1" ref="BK7" ca="1">INDIRECT("'"&amp;BK$2&amp;"'!AB"&amp;ROW($AJ7))</f>
        <v/>
      </c>
      <c r="BL7" s="111" t="str" cm="1">
        <f t="array" aca="1" ref="BL7" ca="1">INDIRECT("'"&amp;BL$2&amp;"'!AB"&amp;ROW($AJ7))</f>
        <v/>
      </c>
      <c r="BM7" s="111" t="str" cm="1">
        <f t="array" aca="1" ref="BM7" ca="1">INDIRECT("'"&amp;BM$2&amp;"'!AB"&amp;ROW($AJ7))</f>
        <v/>
      </c>
      <c r="BN7" s="111" t="str" cm="1">
        <f t="array" aca="1" ref="BN7" ca="1">INDIRECT("'"&amp;BN$2&amp;"'!AB"&amp;ROW($AJ7))</f>
        <v/>
      </c>
      <c r="BO7" s="124"/>
      <c r="BP7" s="110" t="str">
        <f t="shared" si="5"/>
        <v>Ferbi Feliz</v>
      </c>
      <c r="BQ7" s="127" cm="1">
        <f t="array" aca="1" ref="BQ7" ca="1">IF(INDIRECT("'"&amp;BQ$2&amp;"'!P"&amp;ROW($BQ7))=0,"",INDIRECT("'"&amp;BQ$2&amp;"'!P"&amp;ROW($BQ7)))</f>
        <v>35.239999999999995</v>
      </c>
      <c r="BR7" s="127" cm="1">
        <f t="array" aca="1" ref="BR7" ca="1">IF(INDIRECT("'"&amp;BR$2&amp;"'!P"&amp;ROW($BQ7))=0,"",INDIRECT("'"&amp;BR$2&amp;"'!P"&amp;ROW($BQ7)))</f>
        <v>32.450000000000003</v>
      </c>
      <c r="BS7" s="127" cm="1">
        <f t="array" aca="1" ref="BS7" ca="1">IF(INDIRECT("'"&amp;BS$2&amp;"'!P"&amp;ROW($BQ7))=0,"",INDIRECT("'"&amp;BS$2&amp;"'!P"&amp;ROW($BQ7)))</f>
        <v>29.549999999999997</v>
      </c>
      <c r="BT7" s="127" t="str" cm="1">
        <f t="array" aca="1" ref="BT7" ca="1">IF(INDIRECT("'"&amp;BT$2&amp;"'!P"&amp;ROW($BQ7))=0,"",INDIRECT("'"&amp;BT$2&amp;"'!P"&amp;ROW($BQ7)))</f>
        <v/>
      </c>
      <c r="BU7" s="127" t="str" cm="1">
        <f t="array" aca="1" ref="BU7" ca="1">IF(INDIRECT("'"&amp;BU$2&amp;"'!P"&amp;ROW($BQ7))=0,"",INDIRECT("'"&amp;BU$2&amp;"'!P"&amp;ROW($BQ7)))</f>
        <v/>
      </c>
      <c r="BV7" s="127" cm="1">
        <f t="array" aca="1" ref="BV7" ca="1">IF(INDIRECT("'"&amp;BV$2&amp;"'!P"&amp;ROW($BQ7))=0,"",INDIRECT("'"&amp;BV$2&amp;"'!P"&amp;ROW($BQ7)))</f>
        <v>37.5</v>
      </c>
      <c r="BW7" s="127" cm="1">
        <f t="array" aca="1" ref="BW7" ca="1">IF(INDIRECT("'"&amp;BW$2&amp;"'!P"&amp;ROW($BQ7))=0,"",INDIRECT("'"&amp;BW$2&amp;"'!P"&amp;ROW($BQ7)))</f>
        <v>29.4</v>
      </c>
      <c r="BX7" s="127" t="str" cm="1">
        <f t="array" aca="1" ref="BX7" ca="1">IF(INDIRECT("'"&amp;BX$2&amp;"'!P"&amp;ROW($BQ7))=0,"",INDIRECT("'"&amp;BX$2&amp;"'!P"&amp;ROW($BQ7)))</f>
        <v/>
      </c>
      <c r="BY7" s="127" t="str" cm="1">
        <f t="array" aca="1" ref="BY7" ca="1">IF(INDIRECT("'"&amp;BY$2&amp;"'!P"&amp;ROW($BQ7))=0,"",INDIRECT("'"&amp;BY$2&amp;"'!P"&amp;ROW($BQ7)))</f>
        <v/>
      </c>
      <c r="BZ7" s="127" t="str" cm="1">
        <f t="array" aca="1" ref="BZ7" ca="1">IF(INDIRECT("'"&amp;BZ$2&amp;"'!P"&amp;ROW($BQ7))=0,"",INDIRECT("'"&amp;BZ$2&amp;"'!P"&amp;ROW($BQ7)))</f>
        <v/>
      </c>
      <c r="CA7" s="127" t="str" cm="1">
        <f t="array" aca="1" ref="CA7" ca="1">IF(INDIRECT("'"&amp;CA$2&amp;"'!P"&amp;ROW($BQ7))=0,"",INDIRECT("'"&amp;CA$2&amp;"'!P"&amp;ROW($BQ7)))</f>
        <v/>
      </c>
      <c r="CB7" s="127" t="str" cm="1">
        <f t="array" aca="1" ref="CB7" ca="1">IF(INDIRECT("'"&amp;CB$2&amp;"'!P"&amp;ROW($BQ7))=0,"",INDIRECT("'"&amp;CB$2&amp;"'!P"&amp;ROW($BQ7)))</f>
        <v/>
      </c>
      <c r="CC7" s="127" t="str" cm="1">
        <f t="array" aca="1" ref="CC7" ca="1">IF(INDIRECT("'"&amp;CC$2&amp;"'!P"&amp;ROW($BQ7))=0,"",INDIRECT("'"&amp;CC$2&amp;"'!P"&amp;ROW($BQ7)))</f>
        <v/>
      </c>
      <c r="CD7" s="127" t="str" cm="1">
        <f t="array" aca="1" ref="CD7" ca="1">IF(INDIRECT("'"&amp;CD$2&amp;"'!P"&amp;ROW($BQ7))=0,"",INDIRECT("'"&amp;CD$2&amp;"'!P"&amp;ROW($BQ7)))</f>
        <v/>
      </c>
      <c r="CE7" s="127" t="str" cm="1">
        <f t="array" aca="1" ref="CE7" ca="1">IF(INDIRECT("'"&amp;CE$2&amp;"'!P"&amp;ROW($BQ7))=0,"",INDIRECT("'"&amp;CE$2&amp;"'!P"&amp;ROW($BQ7)))</f>
        <v/>
      </c>
      <c r="CF7" s="127" t="str" cm="1">
        <f t="array" aca="1" ref="CF7" ca="1">IF(INDIRECT("'"&amp;CF$2&amp;"'!P"&amp;ROW($BQ7))=0,"",INDIRECT("'"&amp;CF$2&amp;"'!P"&amp;ROW($BQ7)))</f>
        <v/>
      </c>
      <c r="CG7" s="127" t="str" cm="1">
        <f t="array" aca="1" ref="CG7" ca="1">IF(INDIRECT("'"&amp;CG$2&amp;"'!P"&amp;ROW($BQ7))=0,"",INDIRECT("'"&amp;CG$2&amp;"'!P"&amp;ROW($BQ7)))</f>
        <v/>
      </c>
      <c r="CH7" s="127" t="str" cm="1">
        <f t="array" aca="1" ref="CH7" ca="1">IF(INDIRECT("'"&amp;CH$2&amp;"'!P"&amp;ROW($BQ7))=0,"",INDIRECT("'"&amp;CH$2&amp;"'!P"&amp;ROW($BQ7)))</f>
        <v/>
      </c>
      <c r="CI7" s="127" t="str" cm="1">
        <f t="array" aca="1" ref="CI7" ca="1">IF(INDIRECT("'"&amp;CI$2&amp;"'!P"&amp;ROW($BQ7))=0,"",INDIRECT("'"&amp;CI$2&amp;"'!P"&amp;ROW($BQ7)))</f>
        <v/>
      </c>
      <c r="CJ7" s="127" t="str" cm="1">
        <f t="array" aca="1" ref="CJ7" ca="1">IF(INDIRECT("'"&amp;CJ$2&amp;"'!P"&amp;ROW($BQ7))=0,"",INDIRECT("'"&amp;CJ$2&amp;"'!P"&amp;ROW($BQ7)))</f>
        <v/>
      </c>
      <c r="CK7" s="127" t="str" cm="1">
        <f t="array" aca="1" ref="CK7" ca="1">IF(INDIRECT("'"&amp;CK$2&amp;"'!P"&amp;ROW($BQ7))=0,"",INDIRECT("'"&amp;CK$2&amp;"'!P"&amp;ROW($BQ7)))</f>
        <v/>
      </c>
      <c r="CL7" s="127" t="str" cm="1">
        <f t="array" aca="1" ref="CL7" ca="1">IF(INDIRECT("'"&amp;CL$2&amp;"'!P"&amp;ROW($BQ7))=0,"",INDIRECT("'"&amp;CL$2&amp;"'!P"&amp;ROW($BQ7)))</f>
        <v/>
      </c>
      <c r="CM7" s="127" t="str" cm="1">
        <f t="array" aca="1" ref="CM7" ca="1">IF(INDIRECT("'"&amp;CM$2&amp;"'!P"&amp;ROW($BQ7))=0,"",INDIRECT("'"&amp;CM$2&amp;"'!P"&amp;ROW($BQ7)))</f>
        <v/>
      </c>
      <c r="CN7" s="127" t="str" cm="1">
        <f t="array" aca="1" ref="CN7" ca="1">IF(INDIRECT("'"&amp;CN$2&amp;"'!P"&amp;ROW($BQ7))=0,"",INDIRECT("'"&amp;CN$2&amp;"'!P"&amp;ROW($BQ7)))</f>
        <v/>
      </c>
      <c r="CO7" s="127" t="str" cm="1">
        <f t="array" aca="1" ref="CO7" ca="1">IF(INDIRECT("'"&amp;CO$2&amp;"'!P"&amp;ROW($BQ7))=0,"",INDIRECT("'"&amp;CO$2&amp;"'!P"&amp;ROW($BQ7)))</f>
        <v/>
      </c>
      <c r="CP7" s="127" t="str" cm="1">
        <f t="array" aca="1" ref="CP7" ca="1">IF(INDIRECT("'"&amp;CP$2&amp;"'!P"&amp;ROW($BQ7))=0,"",INDIRECT("'"&amp;CP$2&amp;"'!P"&amp;ROW($BQ7)))</f>
        <v/>
      </c>
      <c r="CQ7" s="127" t="str" cm="1">
        <f t="array" aca="1" ref="CQ7" ca="1">IF(INDIRECT("'"&amp;CQ$2&amp;"'!P"&amp;ROW($BQ7))=0,"",INDIRECT("'"&amp;CQ$2&amp;"'!P"&amp;ROW($BQ7)))</f>
        <v/>
      </c>
      <c r="CR7" s="127" t="str" cm="1">
        <f t="array" aca="1" ref="CR7" ca="1">IF(INDIRECT("'"&amp;CR$2&amp;"'!P"&amp;ROW($BQ7))=0,"",INDIRECT("'"&amp;CR$2&amp;"'!P"&amp;ROW($BQ7)))</f>
        <v/>
      </c>
      <c r="CS7" s="127" t="str" cm="1">
        <f t="array" aca="1" ref="CS7" ca="1">IF(INDIRECT("'"&amp;CS$2&amp;"'!P"&amp;ROW($BQ7))=0,"",INDIRECT("'"&amp;CS$2&amp;"'!P"&amp;ROW($BQ7)))</f>
        <v/>
      </c>
      <c r="CT7" s="127" t="str" cm="1">
        <f t="array" aca="1" ref="CT7" ca="1">IF(INDIRECT("'"&amp;CT$2&amp;"'!P"&amp;ROW($BQ7))=0,"",INDIRECT("'"&amp;CT$2&amp;"'!P"&amp;ROW($BQ7)))</f>
        <v/>
      </c>
      <c r="CU7" s="127" t="str" cm="1">
        <f t="array" aca="1" ref="CU7" ca="1">IF(INDIRECT("'"&amp;CU$2&amp;"'!P"&amp;ROW($BQ7))=0,"",INDIRECT("'"&amp;CU$2&amp;"'!P"&amp;ROW($BQ7)))</f>
        <v/>
      </c>
      <c r="CV7" s="128">
        <f t="shared" ca="1" si="6"/>
        <v>164.14000000000001</v>
      </c>
    </row>
    <row r="8" spans="1:100" x14ac:dyDescent="0.2">
      <c r="A8" s="111" t="str">
        <f>IF('Driver List'!D8=0,"",'Driver List'!D8)</f>
        <v/>
      </c>
      <c r="B8" s="111" t="str">
        <f>IF(A8="","",VLOOKUP(A8,'Driver List'!D:E,2,0))</f>
        <v/>
      </c>
      <c r="C8" s="111" t="str" cm="1">
        <f t="array" aca="1" ref="C8" ca="1">IF(INDIRECT("'"&amp;C$2&amp;"'!F"&amp;ROW(C8))="CC","CC",
IF(INDIRECT("'"&amp;C$2&amp;"'!F"&amp;ROW(C8))="DOWN","DOWN",
IF(INDIRECT("'"&amp;C$2&amp;"'!F"&amp;ROW(C8))="OFF","OFF",
IF(INDIRECT("'"&amp;C$2&amp;"'!F"&amp;ROW(C8))="PARK","PARK",
IF(INDIRECT("'"&amp;C$2&amp;"'!F"&amp;ROW(C8))="VACA","VACA",
"")))))</f>
        <v/>
      </c>
      <c r="D8" s="111" t="str" cm="1">
        <f t="array" aca="1" ref="D8" ca="1">IF(INDIRECT("'"&amp;D$2&amp;"'!F"&amp;ROW(D8))="CC","CC",
IF(INDIRECT("'"&amp;D$2&amp;"'!F"&amp;ROW(D8))="DOWN","DOWN",
IF(INDIRECT("'"&amp;D$2&amp;"'!F"&amp;ROW(D8))="OFF","OFF",
IF(INDIRECT("'"&amp;D$2&amp;"'!F"&amp;ROW(D8))="PARK","PARK",
IF(INDIRECT("'"&amp;D$2&amp;"'!F"&amp;ROW(D8))="VACA","VACA",
"")))))</f>
        <v/>
      </c>
      <c r="E8" s="111" t="str" cm="1">
        <f t="array" aca="1" ref="E8" ca="1">IF(INDIRECT("'"&amp;E$2&amp;"'!F"&amp;ROW(E8))="CC","CC",
IF(INDIRECT("'"&amp;E$2&amp;"'!F"&amp;ROW(E8))="DOWN","DOWN",
IF(INDIRECT("'"&amp;E$2&amp;"'!F"&amp;ROW(E8))="OFF","OFF",
IF(INDIRECT("'"&amp;E$2&amp;"'!F"&amp;ROW(E8))="PARK","PARK",
IF(INDIRECT("'"&amp;E$2&amp;"'!F"&amp;ROW(E8))="VACA","VACA",
"")))))</f>
        <v/>
      </c>
      <c r="F8" s="111" t="str" cm="1">
        <f t="array" aca="1" ref="F8" ca="1">IF(INDIRECT("'"&amp;F$2&amp;"'!F"&amp;ROW(F8))="CC","CC",
IF(INDIRECT("'"&amp;F$2&amp;"'!F"&amp;ROW(F8))="DOWN","DOWN",
IF(INDIRECT("'"&amp;F$2&amp;"'!F"&amp;ROW(F8))="OFF","OFF",
IF(INDIRECT("'"&amp;F$2&amp;"'!F"&amp;ROW(F8))="PARK","PARK",
IF(INDIRECT("'"&amp;F$2&amp;"'!F"&amp;ROW(F8))="VACA","VACA",
"")))))</f>
        <v/>
      </c>
      <c r="G8" s="111" t="str" cm="1">
        <f t="array" aca="1" ref="G8" ca="1">IF(INDIRECT("'"&amp;G$2&amp;"'!F"&amp;ROW(G8))="CC","CC",
IF(INDIRECT("'"&amp;G$2&amp;"'!F"&amp;ROW(G8))="DOWN","DOWN",
IF(INDIRECT("'"&amp;G$2&amp;"'!F"&amp;ROW(G8))="OFF","OFF",
IF(INDIRECT("'"&amp;G$2&amp;"'!F"&amp;ROW(G8))="PARK","PARK",
IF(INDIRECT("'"&amp;G$2&amp;"'!F"&amp;ROW(G8))="VACA","VACA",
"")))))</f>
        <v/>
      </c>
      <c r="H8" s="111" t="str" cm="1">
        <f t="array" aca="1" ref="H8" ca="1">IF(INDIRECT("'"&amp;H$2&amp;"'!F"&amp;ROW(H8))="CC","CC",
IF(INDIRECT("'"&amp;H$2&amp;"'!F"&amp;ROW(H8))="DOWN","DOWN",
IF(INDIRECT("'"&amp;H$2&amp;"'!F"&amp;ROW(H8))="OFF","OFF",
IF(INDIRECT("'"&amp;H$2&amp;"'!F"&amp;ROW(H8))="PARK","PARK",
IF(INDIRECT("'"&amp;H$2&amp;"'!F"&amp;ROW(H8))="VACA","VACA",
"")))))</f>
        <v/>
      </c>
      <c r="I8" s="111" t="str" cm="1">
        <f t="array" aca="1" ref="I8" ca="1">IF(INDIRECT("'"&amp;I$2&amp;"'!F"&amp;ROW(I8))="CC","CC",
IF(INDIRECT("'"&amp;I$2&amp;"'!F"&amp;ROW(I8))="DOWN","DOWN",
IF(INDIRECT("'"&amp;I$2&amp;"'!F"&amp;ROW(I8))="OFF","OFF",
IF(INDIRECT("'"&amp;I$2&amp;"'!F"&amp;ROW(I8))="PARK","PARK",
IF(INDIRECT("'"&amp;I$2&amp;"'!F"&amp;ROW(I8))="VACA","VACA",
"")))))</f>
        <v/>
      </c>
      <c r="J8" s="111" t="str" cm="1">
        <f t="array" aca="1" ref="J8" ca="1">IF(INDIRECT("'"&amp;J$2&amp;"'!F"&amp;ROW(J8))="CC","CC",
IF(INDIRECT("'"&amp;J$2&amp;"'!F"&amp;ROW(J8))="DOWN","DOWN",
IF(INDIRECT("'"&amp;J$2&amp;"'!F"&amp;ROW(J8))="OFF","OFF",
IF(INDIRECT("'"&amp;J$2&amp;"'!F"&amp;ROW(J8))="PARK","PARK",
IF(INDIRECT("'"&amp;J$2&amp;"'!F"&amp;ROW(J8))="VACA","VACA",
"")))))</f>
        <v/>
      </c>
      <c r="K8" s="111" t="str" cm="1">
        <f t="array" aca="1" ref="K8" ca="1">IF(INDIRECT("'"&amp;K$2&amp;"'!F"&amp;ROW(K8))="CC","CC",
IF(INDIRECT("'"&amp;K$2&amp;"'!F"&amp;ROW(K8))="DOWN","DOWN",
IF(INDIRECT("'"&amp;K$2&amp;"'!F"&amp;ROW(K8))="OFF","OFF",
IF(INDIRECT("'"&amp;K$2&amp;"'!F"&amp;ROW(K8))="PARK","PARK",
IF(INDIRECT("'"&amp;K$2&amp;"'!F"&amp;ROW(K8))="VACA","VACA",
"")))))</f>
        <v/>
      </c>
      <c r="L8" s="111" t="str" cm="1">
        <f t="array" aca="1" ref="L8" ca="1">IF(INDIRECT("'"&amp;L$2&amp;"'!F"&amp;ROW(L8))="CC","CC",
IF(INDIRECT("'"&amp;L$2&amp;"'!F"&amp;ROW(L8))="DOWN","DOWN",
IF(INDIRECT("'"&amp;L$2&amp;"'!F"&amp;ROW(L8))="OFF","OFF",
IF(INDIRECT("'"&amp;L$2&amp;"'!F"&amp;ROW(L8))="PARK","PARK",
IF(INDIRECT("'"&amp;L$2&amp;"'!F"&amp;ROW(L8))="VACA","VACA",
"")))))</f>
        <v/>
      </c>
      <c r="M8" s="111" t="str" cm="1">
        <f t="array" aca="1" ref="M8" ca="1">IF(INDIRECT("'"&amp;M$2&amp;"'!F"&amp;ROW(M8))="CC","CC",
IF(INDIRECT("'"&amp;M$2&amp;"'!F"&amp;ROW(M8))="DOWN","DOWN",
IF(INDIRECT("'"&amp;M$2&amp;"'!F"&amp;ROW(M8))="OFF","OFF",
IF(INDIRECT("'"&amp;M$2&amp;"'!F"&amp;ROW(M8))="PARK","PARK",
IF(INDIRECT("'"&amp;M$2&amp;"'!F"&amp;ROW(M8))="VACA","VACA",
"")))))</f>
        <v/>
      </c>
      <c r="N8" s="111" t="str" cm="1">
        <f t="array" aca="1" ref="N8" ca="1">IF(INDIRECT("'"&amp;N$2&amp;"'!F"&amp;ROW(N8))="CC","CC",
IF(INDIRECT("'"&amp;N$2&amp;"'!F"&amp;ROW(N8))="DOWN","DOWN",
IF(INDIRECT("'"&amp;N$2&amp;"'!F"&amp;ROW(N8))="OFF","OFF",
IF(INDIRECT("'"&amp;N$2&amp;"'!F"&amp;ROW(N8))="PARK","PARK",
IF(INDIRECT("'"&amp;N$2&amp;"'!F"&amp;ROW(N8))="VACA","VACA",
"")))))</f>
        <v/>
      </c>
      <c r="O8" s="111" t="str" cm="1">
        <f t="array" aca="1" ref="O8" ca="1">IF(INDIRECT("'"&amp;O$2&amp;"'!F"&amp;ROW(O8))="CC","CC",
IF(INDIRECT("'"&amp;O$2&amp;"'!F"&amp;ROW(O8))="DOWN","DOWN",
IF(INDIRECT("'"&amp;O$2&amp;"'!F"&amp;ROW(O8))="OFF","OFF",
IF(INDIRECT("'"&amp;O$2&amp;"'!F"&amp;ROW(O8))="PARK","PARK",
IF(INDIRECT("'"&amp;O$2&amp;"'!F"&amp;ROW(O8))="VACA","VACA",
"")))))</f>
        <v/>
      </c>
      <c r="P8" s="111" t="str" cm="1">
        <f t="array" aca="1" ref="P8" ca="1">IF(INDIRECT("'"&amp;P$2&amp;"'!F"&amp;ROW(P8))="CC","CC",
IF(INDIRECT("'"&amp;P$2&amp;"'!F"&amp;ROW(P8))="DOWN","DOWN",
IF(INDIRECT("'"&amp;P$2&amp;"'!F"&amp;ROW(P8))="OFF","OFF",
IF(INDIRECT("'"&amp;P$2&amp;"'!F"&amp;ROW(P8))="PARK","PARK",
IF(INDIRECT("'"&amp;P$2&amp;"'!F"&amp;ROW(P8))="VACA","VACA",
"")))))</f>
        <v/>
      </c>
      <c r="Q8" s="111" t="str" cm="1">
        <f t="array" aca="1" ref="Q8" ca="1">IF(INDIRECT("'"&amp;Q$2&amp;"'!F"&amp;ROW(Q8))="CC","CC",
IF(INDIRECT("'"&amp;Q$2&amp;"'!F"&amp;ROW(Q8))="DOWN","DOWN",
IF(INDIRECT("'"&amp;Q$2&amp;"'!F"&amp;ROW(Q8))="OFF","OFF",
IF(INDIRECT("'"&amp;Q$2&amp;"'!F"&amp;ROW(Q8))="PARK","PARK",
IF(INDIRECT("'"&amp;Q$2&amp;"'!F"&amp;ROW(Q8))="VACA","VACA",
"")))))</f>
        <v/>
      </c>
      <c r="R8" s="111" t="str" cm="1">
        <f t="array" aca="1" ref="R8" ca="1">IF(INDIRECT("'"&amp;R$2&amp;"'!F"&amp;ROW(R8))="CC","CC",
IF(INDIRECT("'"&amp;R$2&amp;"'!F"&amp;ROW(R8))="DOWN","DOWN",
IF(INDIRECT("'"&amp;R$2&amp;"'!F"&amp;ROW(R8))="OFF","OFF",
IF(INDIRECT("'"&amp;R$2&amp;"'!F"&amp;ROW(R8))="PARK","PARK",
IF(INDIRECT("'"&amp;R$2&amp;"'!F"&amp;ROW(R8))="VACA","VACA",
"")))))</f>
        <v/>
      </c>
      <c r="S8" s="111" t="str" cm="1">
        <f t="array" aca="1" ref="S8" ca="1">IF(INDIRECT("'"&amp;S$2&amp;"'!F"&amp;ROW(S8))="CC","CC",
IF(INDIRECT("'"&amp;S$2&amp;"'!F"&amp;ROW(S8))="DOWN","DOWN",
IF(INDIRECT("'"&amp;S$2&amp;"'!F"&amp;ROW(S8))="OFF","OFF",
IF(INDIRECT("'"&amp;S$2&amp;"'!F"&amp;ROW(S8))="PARK","PARK",
IF(INDIRECT("'"&amp;S$2&amp;"'!F"&amp;ROW(S8))="VACA","VACA",
"")))))</f>
        <v/>
      </c>
      <c r="T8" s="111" t="str" cm="1">
        <f t="array" aca="1" ref="T8" ca="1">IF(INDIRECT("'"&amp;T$2&amp;"'!F"&amp;ROW(T8))="CC","CC",
IF(INDIRECT("'"&amp;T$2&amp;"'!F"&amp;ROW(T8))="DOWN","DOWN",
IF(INDIRECT("'"&amp;T$2&amp;"'!F"&amp;ROW(T8))="OFF","OFF",
IF(INDIRECT("'"&amp;T$2&amp;"'!F"&amp;ROW(T8))="PARK","PARK",
IF(INDIRECT("'"&amp;T$2&amp;"'!F"&amp;ROW(T8))="VACA","VACA",
"")))))</f>
        <v/>
      </c>
      <c r="U8" s="111" t="str" cm="1">
        <f t="array" aca="1" ref="U8" ca="1">IF(INDIRECT("'"&amp;U$2&amp;"'!F"&amp;ROW(U8))="CC","CC",
IF(INDIRECT("'"&amp;U$2&amp;"'!F"&amp;ROW(U8))="DOWN","DOWN",
IF(INDIRECT("'"&amp;U$2&amp;"'!F"&amp;ROW(U8))="OFF","OFF",
IF(INDIRECT("'"&amp;U$2&amp;"'!F"&amp;ROW(U8))="PARK","PARK",
IF(INDIRECT("'"&amp;U$2&amp;"'!F"&amp;ROW(U8))="VACA","VACA",
"")))))</f>
        <v/>
      </c>
      <c r="V8" s="111" t="str" cm="1">
        <f t="array" aca="1" ref="V8" ca="1">IF(INDIRECT("'"&amp;V$2&amp;"'!F"&amp;ROW(V8))="CC","CC",
IF(INDIRECT("'"&amp;V$2&amp;"'!F"&amp;ROW(V8))="DOWN","DOWN",
IF(INDIRECT("'"&amp;V$2&amp;"'!F"&amp;ROW(V8))="OFF","OFF",
IF(INDIRECT("'"&amp;V$2&amp;"'!F"&amp;ROW(V8))="PARK","PARK",
IF(INDIRECT("'"&amp;V$2&amp;"'!F"&amp;ROW(V8))="VACA","VACA",
"")))))</f>
        <v/>
      </c>
      <c r="W8" s="111" t="str" cm="1">
        <f t="array" aca="1" ref="W8" ca="1">IF(INDIRECT("'"&amp;W$2&amp;"'!F"&amp;ROW(W8))="CC","CC",
IF(INDIRECT("'"&amp;W$2&amp;"'!F"&amp;ROW(W8))="DOWN","DOWN",
IF(INDIRECT("'"&amp;W$2&amp;"'!F"&amp;ROW(W8))="OFF","OFF",
IF(INDIRECT("'"&amp;W$2&amp;"'!F"&amp;ROW(W8))="PARK","PARK",
IF(INDIRECT("'"&amp;W$2&amp;"'!F"&amp;ROW(W8))="VACA","VACA",
"")))))</f>
        <v/>
      </c>
      <c r="X8" s="111" t="str" cm="1">
        <f t="array" aca="1" ref="X8" ca="1">IF(INDIRECT("'"&amp;X$2&amp;"'!F"&amp;ROW(X8))="CC","CC",
IF(INDIRECT("'"&amp;X$2&amp;"'!F"&amp;ROW(X8))="DOWN","DOWN",
IF(INDIRECT("'"&amp;X$2&amp;"'!F"&amp;ROW(X8))="OFF","OFF",
IF(INDIRECT("'"&amp;X$2&amp;"'!F"&amp;ROW(X8))="PARK","PARK",
IF(INDIRECT("'"&amp;X$2&amp;"'!F"&amp;ROW(X8))="VACA","VACA",
"")))))</f>
        <v/>
      </c>
      <c r="Y8" s="111" t="str" cm="1">
        <f t="array" aca="1" ref="Y8" ca="1">IF(INDIRECT("'"&amp;Y$2&amp;"'!F"&amp;ROW(Y8))="CC","CC",
IF(INDIRECT("'"&amp;Y$2&amp;"'!F"&amp;ROW(Y8))="DOWN","DOWN",
IF(INDIRECT("'"&amp;Y$2&amp;"'!F"&amp;ROW(Y8))="OFF","OFF",
IF(INDIRECT("'"&amp;Y$2&amp;"'!F"&amp;ROW(Y8))="PARK","PARK",
IF(INDIRECT("'"&amp;Y$2&amp;"'!F"&amp;ROW(Y8))="VACA","VACA",
"")))))</f>
        <v/>
      </c>
      <c r="Z8" s="111" t="str" cm="1">
        <f t="array" aca="1" ref="Z8" ca="1">IF(INDIRECT("'"&amp;Z$2&amp;"'!F"&amp;ROW(Z8))="CC","CC",
IF(INDIRECT("'"&amp;Z$2&amp;"'!F"&amp;ROW(Z8))="DOWN","DOWN",
IF(INDIRECT("'"&amp;Z$2&amp;"'!F"&amp;ROW(Z8))="OFF","OFF",
IF(INDIRECT("'"&amp;Z$2&amp;"'!F"&amp;ROW(Z8))="PARK","PARK",
IF(INDIRECT("'"&amp;Z$2&amp;"'!F"&amp;ROW(Z8))="VACA","VACA",
"")))))</f>
        <v/>
      </c>
      <c r="AA8" s="111" t="str" cm="1">
        <f t="array" aca="1" ref="AA8" ca="1">IF(INDIRECT("'"&amp;AA$2&amp;"'!F"&amp;ROW(AA8))="CC","CC",
IF(INDIRECT("'"&amp;AA$2&amp;"'!F"&amp;ROW(AA8))="DOWN","DOWN",
IF(INDIRECT("'"&amp;AA$2&amp;"'!F"&amp;ROW(AA8))="OFF","OFF",
IF(INDIRECT("'"&amp;AA$2&amp;"'!F"&amp;ROW(AA8))="PARK","PARK",
IF(INDIRECT("'"&amp;AA$2&amp;"'!F"&amp;ROW(AA8))="VACA","VACA",
"")))))</f>
        <v/>
      </c>
      <c r="AB8" s="111" t="str" cm="1">
        <f t="array" aca="1" ref="AB8" ca="1">IF(INDIRECT("'"&amp;AB$2&amp;"'!F"&amp;ROW(AB8))="CC","CC",
IF(INDIRECT("'"&amp;AB$2&amp;"'!F"&amp;ROW(AB8))="DOWN","DOWN",
IF(INDIRECT("'"&amp;AB$2&amp;"'!F"&amp;ROW(AB8))="OFF","OFF",
IF(INDIRECT("'"&amp;AB$2&amp;"'!F"&amp;ROW(AB8))="PARK","PARK",
IF(INDIRECT("'"&amp;AB$2&amp;"'!F"&amp;ROW(AB8))="VACA","VACA",
"")))))</f>
        <v/>
      </c>
      <c r="AC8" s="111" t="str" cm="1">
        <f t="array" aca="1" ref="AC8" ca="1">IF(INDIRECT("'"&amp;AC$2&amp;"'!F"&amp;ROW(AC8))="CC","CC",
IF(INDIRECT("'"&amp;AC$2&amp;"'!F"&amp;ROW(AC8))="DOWN","DOWN",
IF(INDIRECT("'"&amp;AC$2&amp;"'!F"&amp;ROW(AC8))="OFF","OFF",
IF(INDIRECT("'"&amp;AC$2&amp;"'!F"&amp;ROW(AC8))="PARK","PARK",
IF(INDIRECT("'"&amp;AC$2&amp;"'!F"&amp;ROW(AC8))="VACA","VACA",
"")))))</f>
        <v/>
      </c>
      <c r="AD8" s="111" t="str" cm="1">
        <f t="array" aca="1" ref="AD8" ca="1">IF(INDIRECT("'"&amp;AD$2&amp;"'!F"&amp;ROW(AD8))="CC","CC",
IF(INDIRECT("'"&amp;AD$2&amp;"'!F"&amp;ROW(AD8))="DOWN","DOWN",
IF(INDIRECT("'"&amp;AD$2&amp;"'!F"&amp;ROW(AD8))="OFF","OFF",
IF(INDIRECT("'"&amp;AD$2&amp;"'!F"&amp;ROW(AD8))="PARK","PARK",
IF(INDIRECT("'"&amp;AD$2&amp;"'!F"&amp;ROW(AD8))="VACA","VACA",
"")))))</f>
        <v/>
      </c>
      <c r="AE8" s="111" t="str" cm="1">
        <f t="array" aca="1" ref="AE8" ca="1">IF(INDIRECT("'"&amp;AE$2&amp;"'!F"&amp;ROW(AE8))="CC","CC",
IF(INDIRECT("'"&amp;AE$2&amp;"'!F"&amp;ROW(AE8))="DOWN","DOWN",
IF(INDIRECT("'"&amp;AE$2&amp;"'!F"&amp;ROW(AE8))="OFF","OFF",
IF(INDIRECT("'"&amp;AE$2&amp;"'!F"&amp;ROW(AE8))="PARK","PARK",
IF(INDIRECT("'"&amp;AE$2&amp;"'!F"&amp;ROW(AE8))="VACA","VACA",
"")))))</f>
        <v/>
      </c>
      <c r="AF8" s="111" t="str" cm="1">
        <f t="array" aca="1" ref="AF8" ca="1">IF(INDIRECT("'"&amp;AF$2&amp;"'!F"&amp;ROW(AF8))="CC","CC",
IF(INDIRECT("'"&amp;AF$2&amp;"'!F"&amp;ROW(AF8))="DOWN","DOWN",
IF(INDIRECT("'"&amp;AF$2&amp;"'!F"&amp;ROW(AF8))="OFF","OFF",
IF(INDIRECT("'"&amp;AF$2&amp;"'!F"&amp;ROW(AF8))="PARK","PARK",
IF(INDIRECT("'"&amp;AF$2&amp;"'!F"&amp;ROW(AF8))="VACA","VACA",
"")))))</f>
        <v/>
      </c>
      <c r="AG8" s="111" t="str" cm="1">
        <f t="array" aca="1" ref="AG8" ca="1">IF(INDIRECT("'"&amp;AG$2&amp;"'!F"&amp;ROW(AG8))="CC","CC",
IF(INDIRECT("'"&amp;AG$2&amp;"'!F"&amp;ROW(AG8))="DOWN","DOWN",
IF(INDIRECT("'"&amp;AG$2&amp;"'!F"&amp;ROW(AG8))="OFF","OFF",
IF(INDIRECT("'"&amp;AG$2&amp;"'!F"&amp;ROW(AG8))="PARK","PARK",
IF(INDIRECT("'"&amp;AG$2&amp;"'!F"&amp;ROW(AG8))="VACA","VACA",
"")))))</f>
        <v/>
      </c>
      <c r="AH8" s="124"/>
      <c r="AI8" s="111" t="str">
        <f t="shared" si="4"/>
        <v/>
      </c>
      <c r="AJ8" s="111" t="str" cm="1">
        <f t="array" aca="1" ref="AJ8" ca="1">INDIRECT("'"&amp;AJ$2&amp;"'!AB"&amp;ROW($AJ8))</f>
        <v/>
      </c>
      <c r="AK8" s="111" t="str" cm="1">
        <f t="array" aca="1" ref="AK8" ca="1">INDIRECT("'"&amp;AK$2&amp;"'!AB"&amp;ROW($AJ8))</f>
        <v/>
      </c>
      <c r="AL8" s="111" t="str" cm="1">
        <f t="array" aca="1" ref="AL8" ca="1">INDIRECT("'"&amp;AL$2&amp;"'!AB"&amp;ROW($AJ8))</f>
        <v/>
      </c>
      <c r="AM8" s="111" t="str" cm="1">
        <f t="array" aca="1" ref="AM8" ca="1">INDIRECT("'"&amp;AM$2&amp;"'!AB"&amp;ROW($AJ8))</f>
        <v/>
      </c>
      <c r="AN8" s="111" t="str" cm="1">
        <f t="array" aca="1" ref="AN8" ca="1">INDIRECT("'"&amp;AN$2&amp;"'!AB"&amp;ROW($AJ8))</f>
        <v/>
      </c>
      <c r="AO8" s="111" t="str" cm="1">
        <f t="array" aca="1" ref="AO8" ca="1">INDIRECT("'"&amp;AO$2&amp;"'!AB"&amp;ROW($AJ8))</f>
        <v/>
      </c>
      <c r="AP8" s="111" t="str" cm="1">
        <f t="array" aca="1" ref="AP8" ca="1">INDIRECT("'"&amp;AP$2&amp;"'!AB"&amp;ROW($AJ8))</f>
        <v/>
      </c>
      <c r="AQ8" s="111" t="str" cm="1">
        <f t="array" aca="1" ref="AQ8" ca="1">INDIRECT("'"&amp;AQ$2&amp;"'!AB"&amp;ROW($AJ8))</f>
        <v/>
      </c>
      <c r="AR8" s="111" t="str" cm="1">
        <f t="array" aca="1" ref="AR8" ca="1">INDIRECT("'"&amp;AR$2&amp;"'!AB"&amp;ROW($AJ8))</f>
        <v/>
      </c>
      <c r="AS8" s="111" t="str" cm="1">
        <f t="array" aca="1" ref="AS8" ca="1">INDIRECT("'"&amp;AS$2&amp;"'!AB"&amp;ROW($AJ8))</f>
        <v/>
      </c>
      <c r="AT8" s="111" t="str" cm="1">
        <f t="array" aca="1" ref="AT8" ca="1">INDIRECT("'"&amp;AT$2&amp;"'!AB"&amp;ROW($AJ8))</f>
        <v/>
      </c>
      <c r="AU8" s="111" t="str" cm="1">
        <f t="array" aca="1" ref="AU8" ca="1">INDIRECT("'"&amp;AU$2&amp;"'!AB"&amp;ROW($AJ8))</f>
        <v/>
      </c>
      <c r="AV8" s="111" t="str" cm="1">
        <f t="array" aca="1" ref="AV8" ca="1">INDIRECT("'"&amp;AV$2&amp;"'!AB"&amp;ROW($AJ8))</f>
        <v/>
      </c>
      <c r="AW8" s="111" t="str" cm="1">
        <f t="array" aca="1" ref="AW8" ca="1">INDIRECT("'"&amp;AW$2&amp;"'!AB"&amp;ROW($AJ8))</f>
        <v/>
      </c>
      <c r="AX8" s="111" t="str" cm="1">
        <f t="array" aca="1" ref="AX8" ca="1">INDIRECT("'"&amp;AX$2&amp;"'!AB"&amp;ROW($AJ8))</f>
        <v/>
      </c>
      <c r="AY8" s="111" t="str" cm="1">
        <f t="array" aca="1" ref="AY8" ca="1">INDIRECT("'"&amp;AY$2&amp;"'!AB"&amp;ROW($AJ8))</f>
        <v/>
      </c>
      <c r="AZ8" s="111" t="str" cm="1">
        <f t="array" aca="1" ref="AZ8" ca="1">INDIRECT("'"&amp;AZ$2&amp;"'!AB"&amp;ROW($AJ8))</f>
        <v/>
      </c>
      <c r="BA8" s="111" t="str" cm="1">
        <f t="array" aca="1" ref="BA8" ca="1">INDIRECT("'"&amp;BA$2&amp;"'!AB"&amp;ROW($AJ8))</f>
        <v/>
      </c>
      <c r="BB8" s="111" t="str" cm="1">
        <f t="array" aca="1" ref="BB8" ca="1">INDIRECT("'"&amp;BB$2&amp;"'!AB"&amp;ROW($AJ8))</f>
        <v/>
      </c>
      <c r="BC8" s="111" t="str" cm="1">
        <f t="array" aca="1" ref="BC8" ca="1">INDIRECT("'"&amp;BC$2&amp;"'!AB"&amp;ROW($AJ8))</f>
        <v/>
      </c>
      <c r="BD8" s="111" t="str" cm="1">
        <f t="array" aca="1" ref="BD8" ca="1">INDIRECT("'"&amp;BD$2&amp;"'!AB"&amp;ROW($AJ8))</f>
        <v/>
      </c>
      <c r="BE8" s="111" t="str" cm="1">
        <f t="array" aca="1" ref="BE8" ca="1">INDIRECT("'"&amp;BE$2&amp;"'!AB"&amp;ROW($AJ8))</f>
        <v/>
      </c>
      <c r="BF8" s="111" t="str" cm="1">
        <f t="array" aca="1" ref="BF8" ca="1">INDIRECT("'"&amp;BF$2&amp;"'!AB"&amp;ROW($AJ8))</f>
        <v/>
      </c>
      <c r="BG8" s="111" t="str" cm="1">
        <f t="array" aca="1" ref="BG8" ca="1">INDIRECT("'"&amp;BG$2&amp;"'!AB"&amp;ROW($AJ8))</f>
        <v/>
      </c>
      <c r="BH8" s="111" t="str" cm="1">
        <f t="array" aca="1" ref="BH8" ca="1">INDIRECT("'"&amp;BH$2&amp;"'!AB"&amp;ROW($AJ8))</f>
        <v/>
      </c>
      <c r="BI8" s="111" t="str" cm="1">
        <f t="array" aca="1" ref="BI8" ca="1">INDIRECT("'"&amp;BI$2&amp;"'!AB"&amp;ROW($AJ8))</f>
        <v/>
      </c>
      <c r="BJ8" s="111" t="str" cm="1">
        <f t="array" aca="1" ref="BJ8" ca="1">INDIRECT("'"&amp;BJ$2&amp;"'!AB"&amp;ROW($AJ8))</f>
        <v/>
      </c>
      <c r="BK8" s="111" t="str" cm="1">
        <f t="array" aca="1" ref="BK8" ca="1">INDIRECT("'"&amp;BK$2&amp;"'!AB"&amp;ROW($AJ8))</f>
        <v/>
      </c>
      <c r="BL8" s="111" t="str" cm="1">
        <f t="array" aca="1" ref="BL8" ca="1">INDIRECT("'"&amp;BL$2&amp;"'!AB"&amp;ROW($AJ8))</f>
        <v/>
      </c>
      <c r="BM8" s="111" t="str" cm="1">
        <f t="array" aca="1" ref="BM8" ca="1">INDIRECT("'"&amp;BM$2&amp;"'!AB"&amp;ROW($AJ8))</f>
        <v/>
      </c>
      <c r="BN8" s="111" t="str" cm="1">
        <f t="array" aca="1" ref="BN8" ca="1">INDIRECT("'"&amp;BN$2&amp;"'!AB"&amp;ROW($AJ8))</f>
        <v/>
      </c>
      <c r="BO8" s="124"/>
      <c r="BP8" s="110" t="str">
        <f t="shared" si="5"/>
        <v/>
      </c>
      <c r="BQ8" s="127" t="str" cm="1">
        <f t="array" aca="1" ref="BQ8" ca="1">IF(INDIRECT("'"&amp;BQ$2&amp;"'!P"&amp;ROW($BQ8))=0,"",INDIRECT("'"&amp;BQ$2&amp;"'!P"&amp;ROW($BQ8)))</f>
        <v/>
      </c>
      <c r="BR8" s="127" t="str" cm="1">
        <f t="array" aca="1" ref="BR8" ca="1">IF(INDIRECT("'"&amp;BR$2&amp;"'!P"&amp;ROW($BQ8))=0,"",INDIRECT("'"&amp;BR$2&amp;"'!P"&amp;ROW($BQ8)))</f>
        <v/>
      </c>
      <c r="BS8" s="127" t="str" cm="1">
        <f t="array" aca="1" ref="BS8" ca="1">IF(INDIRECT("'"&amp;BS$2&amp;"'!P"&amp;ROW($BQ8))=0,"",INDIRECT("'"&amp;BS$2&amp;"'!P"&amp;ROW($BQ8)))</f>
        <v/>
      </c>
      <c r="BT8" s="127" t="str" cm="1">
        <f t="array" aca="1" ref="BT8" ca="1">IF(INDIRECT("'"&amp;BT$2&amp;"'!P"&amp;ROW($BQ8))=0,"",INDIRECT("'"&amp;BT$2&amp;"'!P"&amp;ROW($BQ8)))</f>
        <v/>
      </c>
      <c r="BU8" s="127" t="str" cm="1">
        <f t="array" aca="1" ref="BU8" ca="1">IF(INDIRECT("'"&amp;BU$2&amp;"'!P"&amp;ROW($BQ8))=0,"",INDIRECT("'"&amp;BU$2&amp;"'!P"&amp;ROW($BQ8)))</f>
        <v/>
      </c>
      <c r="BV8" s="127" t="str" cm="1">
        <f t="array" aca="1" ref="BV8" ca="1">IF(INDIRECT("'"&amp;BV$2&amp;"'!P"&amp;ROW($BQ8))=0,"",INDIRECT("'"&amp;BV$2&amp;"'!P"&amp;ROW($BQ8)))</f>
        <v/>
      </c>
      <c r="BW8" s="127" t="str" cm="1">
        <f t="array" aca="1" ref="BW8" ca="1">IF(INDIRECT("'"&amp;BW$2&amp;"'!P"&amp;ROW($BQ8))=0,"",INDIRECT("'"&amp;BW$2&amp;"'!P"&amp;ROW($BQ8)))</f>
        <v/>
      </c>
      <c r="BX8" s="127" t="str" cm="1">
        <f t="array" aca="1" ref="BX8" ca="1">IF(INDIRECT("'"&amp;BX$2&amp;"'!P"&amp;ROW($BQ8))=0,"",INDIRECT("'"&amp;BX$2&amp;"'!P"&amp;ROW($BQ8)))</f>
        <v/>
      </c>
      <c r="BY8" s="127" t="str" cm="1">
        <f t="array" aca="1" ref="BY8" ca="1">IF(INDIRECT("'"&amp;BY$2&amp;"'!P"&amp;ROW($BQ8))=0,"",INDIRECT("'"&amp;BY$2&amp;"'!P"&amp;ROW($BQ8)))</f>
        <v/>
      </c>
      <c r="BZ8" s="127" t="str" cm="1">
        <f t="array" aca="1" ref="BZ8" ca="1">IF(INDIRECT("'"&amp;BZ$2&amp;"'!P"&amp;ROW($BQ8))=0,"",INDIRECT("'"&amp;BZ$2&amp;"'!P"&amp;ROW($BQ8)))</f>
        <v/>
      </c>
      <c r="CA8" s="127" t="str" cm="1">
        <f t="array" aca="1" ref="CA8" ca="1">IF(INDIRECT("'"&amp;CA$2&amp;"'!P"&amp;ROW($BQ8))=0,"",INDIRECT("'"&amp;CA$2&amp;"'!P"&amp;ROW($BQ8)))</f>
        <v/>
      </c>
      <c r="CB8" s="127" t="str" cm="1">
        <f t="array" aca="1" ref="CB8" ca="1">IF(INDIRECT("'"&amp;CB$2&amp;"'!P"&amp;ROW($BQ8))=0,"",INDIRECT("'"&amp;CB$2&amp;"'!P"&amp;ROW($BQ8)))</f>
        <v/>
      </c>
      <c r="CC8" s="127" t="str" cm="1">
        <f t="array" aca="1" ref="CC8" ca="1">IF(INDIRECT("'"&amp;CC$2&amp;"'!P"&amp;ROW($BQ8))=0,"",INDIRECT("'"&amp;CC$2&amp;"'!P"&amp;ROW($BQ8)))</f>
        <v/>
      </c>
      <c r="CD8" s="127" t="str" cm="1">
        <f t="array" aca="1" ref="CD8" ca="1">IF(INDIRECT("'"&amp;CD$2&amp;"'!P"&amp;ROW($BQ8))=0,"",INDIRECT("'"&amp;CD$2&amp;"'!P"&amp;ROW($BQ8)))</f>
        <v/>
      </c>
      <c r="CE8" s="127" t="str" cm="1">
        <f t="array" aca="1" ref="CE8" ca="1">IF(INDIRECT("'"&amp;CE$2&amp;"'!P"&amp;ROW($BQ8))=0,"",INDIRECT("'"&amp;CE$2&amp;"'!P"&amp;ROW($BQ8)))</f>
        <v/>
      </c>
      <c r="CF8" s="127" t="str" cm="1">
        <f t="array" aca="1" ref="CF8" ca="1">IF(INDIRECT("'"&amp;CF$2&amp;"'!P"&amp;ROW($BQ8))=0,"",INDIRECT("'"&amp;CF$2&amp;"'!P"&amp;ROW($BQ8)))</f>
        <v/>
      </c>
      <c r="CG8" s="127" t="str" cm="1">
        <f t="array" aca="1" ref="CG8" ca="1">IF(INDIRECT("'"&amp;CG$2&amp;"'!P"&amp;ROW($BQ8))=0,"",INDIRECT("'"&amp;CG$2&amp;"'!P"&amp;ROW($BQ8)))</f>
        <v/>
      </c>
      <c r="CH8" s="127" t="str" cm="1">
        <f t="array" aca="1" ref="CH8" ca="1">IF(INDIRECT("'"&amp;CH$2&amp;"'!P"&amp;ROW($BQ8))=0,"",INDIRECT("'"&amp;CH$2&amp;"'!P"&amp;ROW($BQ8)))</f>
        <v/>
      </c>
      <c r="CI8" s="127" t="str" cm="1">
        <f t="array" aca="1" ref="CI8" ca="1">IF(INDIRECT("'"&amp;CI$2&amp;"'!P"&amp;ROW($BQ8))=0,"",INDIRECT("'"&amp;CI$2&amp;"'!P"&amp;ROW($BQ8)))</f>
        <v/>
      </c>
      <c r="CJ8" s="127" t="str" cm="1">
        <f t="array" aca="1" ref="CJ8" ca="1">IF(INDIRECT("'"&amp;CJ$2&amp;"'!P"&amp;ROW($BQ8))=0,"",INDIRECT("'"&amp;CJ$2&amp;"'!P"&amp;ROW($BQ8)))</f>
        <v/>
      </c>
      <c r="CK8" s="127" t="str" cm="1">
        <f t="array" aca="1" ref="CK8" ca="1">IF(INDIRECT("'"&amp;CK$2&amp;"'!P"&amp;ROW($BQ8))=0,"",INDIRECT("'"&amp;CK$2&amp;"'!P"&amp;ROW($BQ8)))</f>
        <v/>
      </c>
      <c r="CL8" s="127" t="str" cm="1">
        <f t="array" aca="1" ref="CL8" ca="1">IF(INDIRECT("'"&amp;CL$2&amp;"'!P"&amp;ROW($BQ8))=0,"",INDIRECT("'"&amp;CL$2&amp;"'!P"&amp;ROW($BQ8)))</f>
        <v/>
      </c>
      <c r="CM8" s="127" t="str" cm="1">
        <f t="array" aca="1" ref="CM8" ca="1">IF(INDIRECT("'"&amp;CM$2&amp;"'!P"&amp;ROW($BQ8))=0,"",INDIRECT("'"&amp;CM$2&amp;"'!P"&amp;ROW($BQ8)))</f>
        <v/>
      </c>
      <c r="CN8" s="127" t="str" cm="1">
        <f t="array" aca="1" ref="CN8" ca="1">IF(INDIRECT("'"&amp;CN$2&amp;"'!P"&amp;ROW($BQ8))=0,"",INDIRECT("'"&amp;CN$2&amp;"'!P"&amp;ROW($BQ8)))</f>
        <v/>
      </c>
      <c r="CO8" s="127" t="str" cm="1">
        <f t="array" aca="1" ref="CO8" ca="1">IF(INDIRECT("'"&amp;CO$2&amp;"'!P"&amp;ROW($BQ8))=0,"",INDIRECT("'"&amp;CO$2&amp;"'!P"&amp;ROW($BQ8)))</f>
        <v/>
      </c>
      <c r="CP8" s="127" t="str" cm="1">
        <f t="array" aca="1" ref="CP8" ca="1">IF(INDIRECT("'"&amp;CP$2&amp;"'!P"&amp;ROW($BQ8))=0,"",INDIRECT("'"&amp;CP$2&amp;"'!P"&amp;ROW($BQ8)))</f>
        <v/>
      </c>
      <c r="CQ8" s="127" t="str" cm="1">
        <f t="array" aca="1" ref="CQ8" ca="1">IF(INDIRECT("'"&amp;CQ$2&amp;"'!P"&amp;ROW($BQ8))=0,"",INDIRECT("'"&amp;CQ$2&amp;"'!P"&amp;ROW($BQ8)))</f>
        <v/>
      </c>
      <c r="CR8" s="127" t="str" cm="1">
        <f t="array" aca="1" ref="CR8" ca="1">IF(INDIRECT("'"&amp;CR$2&amp;"'!P"&amp;ROW($BQ8))=0,"",INDIRECT("'"&amp;CR$2&amp;"'!P"&amp;ROW($BQ8)))</f>
        <v/>
      </c>
      <c r="CS8" s="127" t="str" cm="1">
        <f t="array" aca="1" ref="CS8" ca="1">IF(INDIRECT("'"&amp;CS$2&amp;"'!P"&amp;ROW($BQ8))=0,"",INDIRECT("'"&amp;CS$2&amp;"'!P"&amp;ROW($BQ8)))</f>
        <v/>
      </c>
      <c r="CT8" s="127" t="str" cm="1">
        <f t="array" aca="1" ref="CT8" ca="1">IF(INDIRECT("'"&amp;CT$2&amp;"'!P"&amp;ROW($BQ8))=0,"",INDIRECT("'"&amp;CT$2&amp;"'!P"&amp;ROW($BQ8)))</f>
        <v/>
      </c>
      <c r="CU8" s="127" t="str" cm="1">
        <f t="array" aca="1" ref="CU8" ca="1">IF(INDIRECT("'"&amp;CU$2&amp;"'!P"&amp;ROW($BQ8))=0,"",INDIRECT("'"&amp;CU$2&amp;"'!P"&amp;ROW($BQ8)))</f>
        <v/>
      </c>
      <c r="CV8" s="128" t="str">
        <f t="shared" si="6"/>
        <v/>
      </c>
    </row>
    <row r="9" spans="1:100" x14ac:dyDescent="0.2">
      <c r="A9" s="111" t="str">
        <f>IF('Driver List'!D9=0,"",'Driver List'!D9)</f>
        <v/>
      </c>
      <c r="B9" s="111" t="str">
        <f>IF(A9="","",VLOOKUP(A9,'Driver List'!D:E,2,0))</f>
        <v/>
      </c>
      <c r="C9" s="111" t="str" cm="1">
        <f t="array" aca="1" ref="C9" ca="1">IF(INDIRECT("'"&amp;C$2&amp;"'!F"&amp;ROW(C9))="CC","CC",
IF(INDIRECT("'"&amp;C$2&amp;"'!F"&amp;ROW(C9))="DOWN","DOWN",
IF(INDIRECT("'"&amp;C$2&amp;"'!F"&amp;ROW(C9))="OFF","OFF",
IF(INDIRECT("'"&amp;C$2&amp;"'!F"&amp;ROW(C9))="PARK","PARK",
IF(INDIRECT("'"&amp;C$2&amp;"'!F"&amp;ROW(C9))="VACA","VACA",
"")))))</f>
        <v/>
      </c>
      <c r="D9" s="111" t="str" cm="1">
        <f t="array" aca="1" ref="D9" ca="1">IF(INDIRECT("'"&amp;D$2&amp;"'!F"&amp;ROW(D9))="CC","CC",
IF(INDIRECT("'"&amp;D$2&amp;"'!F"&amp;ROW(D9))="DOWN","DOWN",
IF(INDIRECT("'"&amp;D$2&amp;"'!F"&amp;ROW(D9))="OFF","OFF",
IF(INDIRECT("'"&amp;D$2&amp;"'!F"&amp;ROW(D9))="PARK","PARK",
IF(INDIRECT("'"&amp;D$2&amp;"'!F"&amp;ROW(D9))="VACA","VACA",
"")))))</f>
        <v/>
      </c>
      <c r="E9" s="111" t="str" cm="1">
        <f t="array" aca="1" ref="E9" ca="1">IF(INDIRECT("'"&amp;E$2&amp;"'!F"&amp;ROW(E9))="CC","CC",
IF(INDIRECT("'"&amp;E$2&amp;"'!F"&amp;ROW(E9))="DOWN","DOWN",
IF(INDIRECT("'"&amp;E$2&amp;"'!F"&amp;ROW(E9))="OFF","OFF",
IF(INDIRECT("'"&amp;E$2&amp;"'!F"&amp;ROW(E9))="PARK","PARK",
IF(INDIRECT("'"&amp;E$2&amp;"'!F"&amp;ROW(E9))="VACA","VACA",
"")))))</f>
        <v/>
      </c>
      <c r="F9" s="111" t="str" cm="1">
        <f t="array" aca="1" ref="F9" ca="1">IF(INDIRECT("'"&amp;F$2&amp;"'!F"&amp;ROW(F9))="CC","CC",
IF(INDIRECT("'"&amp;F$2&amp;"'!F"&amp;ROW(F9))="DOWN","DOWN",
IF(INDIRECT("'"&amp;F$2&amp;"'!F"&amp;ROW(F9))="OFF","OFF",
IF(INDIRECT("'"&amp;F$2&amp;"'!F"&amp;ROW(F9))="PARK","PARK",
IF(INDIRECT("'"&amp;F$2&amp;"'!F"&amp;ROW(F9))="VACA","VACA",
"")))))</f>
        <v/>
      </c>
      <c r="G9" s="111" t="str" cm="1">
        <f t="array" aca="1" ref="G9" ca="1">IF(INDIRECT("'"&amp;G$2&amp;"'!F"&amp;ROW(G9))="CC","CC",
IF(INDIRECT("'"&amp;G$2&amp;"'!F"&amp;ROW(G9))="DOWN","DOWN",
IF(INDIRECT("'"&amp;G$2&amp;"'!F"&amp;ROW(G9))="OFF","OFF",
IF(INDIRECT("'"&amp;G$2&amp;"'!F"&amp;ROW(G9))="PARK","PARK",
IF(INDIRECT("'"&amp;G$2&amp;"'!F"&amp;ROW(G9))="VACA","VACA",
"")))))</f>
        <v/>
      </c>
      <c r="H9" s="111" t="str" cm="1">
        <f t="array" aca="1" ref="H9" ca="1">IF(INDIRECT("'"&amp;H$2&amp;"'!F"&amp;ROW(H9))="CC","CC",
IF(INDIRECT("'"&amp;H$2&amp;"'!F"&amp;ROW(H9))="DOWN","DOWN",
IF(INDIRECT("'"&amp;H$2&amp;"'!F"&amp;ROW(H9))="OFF","OFF",
IF(INDIRECT("'"&amp;H$2&amp;"'!F"&amp;ROW(H9))="PARK","PARK",
IF(INDIRECT("'"&amp;H$2&amp;"'!F"&amp;ROW(H9))="VACA","VACA",
"")))))</f>
        <v/>
      </c>
      <c r="I9" s="111" t="str" cm="1">
        <f t="array" aca="1" ref="I9" ca="1">IF(INDIRECT("'"&amp;I$2&amp;"'!F"&amp;ROW(I9))="CC","CC",
IF(INDIRECT("'"&amp;I$2&amp;"'!F"&amp;ROW(I9))="DOWN","DOWN",
IF(INDIRECT("'"&amp;I$2&amp;"'!F"&amp;ROW(I9))="OFF","OFF",
IF(INDIRECT("'"&amp;I$2&amp;"'!F"&amp;ROW(I9))="PARK","PARK",
IF(INDIRECT("'"&amp;I$2&amp;"'!F"&amp;ROW(I9))="VACA","VACA",
"")))))</f>
        <v/>
      </c>
      <c r="J9" s="111" t="str" cm="1">
        <f t="array" aca="1" ref="J9" ca="1">IF(INDIRECT("'"&amp;J$2&amp;"'!F"&amp;ROW(J9))="CC","CC",
IF(INDIRECT("'"&amp;J$2&amp;"'!F"&amp;ROW(J9))="DOWN","DOWN",
IF(INDIRECT("'"&amp;J$2&amp;"'!F"&amp;ROW(J9))="OFF","OFF",
IF(INDIRECT("'"&amp;J$2&amp;"'!F"&amp;ROW(J9))="PARK","PARK",
IF(INDIRECT("'"&amp;J$2&amp;"'!F"&amp;ROW(J9))="VACA","VACA",
"")))))</f>
        <v/>
      </c>
      <c r="K9" s="111" t="str" cm="1">
        <f t="array" aca="1" ref="K9" ca="1">IF(INDIRECT("'"&amp;K$2&amp;"'!F"&amp;ROW(K9))="CC","CC",
IF(INDIRECT("'"&amp;K$2&amp;"'!F"&amp;ROW(K9))="DOWN","DOWN",
IF(INDIRECT("'"&amp;K$2&amp;"'!F"&amp;ROW(K9))="OFF","OFF",
IF(INDIRECT("'"&amp;K$2&amp;"'!F"&amp;ROW(K9))="PARK","PARK",
IF(INDIRECT("'"&amp;K$2&amp;"'!F"&amp;ROW(K9))="VACA","VACA",
"")))))</f>
        <v/>
      </c>
      <c r="L9" s="111" t="str" cm="1">
        <f t="array" aca="1" ref="L9" ca="1">IF(INDIRECT("'"&amp;L$2&amp;"'!F"&amp;ROW(L9))="CC","CC",
IF(INDIRECT("'"&amp;L$2&amp;"'!F"&amp;ROW(L9))="DOWN","DOWN",
IF(INDIRECT("'"&amp;L$2&amp;"'!F"&amp;ROW(L9))="OFF","OFF",
IF(INDIRECT("'"&amp;L$2&amp;"'!F"&amp;ROW(L9))="PARK","PARK",
IF(INDIRECT("'"&amp;L$2&amp;"'!F"&amp;ROW(L9))="VACA","VACA",
"")))))</f>
        <v/>
      </c>
      <c r="M9" s="111" t="str" cm="1">
        <f t="array" aca="1" ref="M9" ca="1">IF(INDIRECT("'"&amp;M$2&amp;"'!F"&amp;ROW(M9))="CC","CC",
IF(INDIRECT("'"&amp;M$2&amp;"'!F"&amp;ROW(M9))="DOWN","DOWN",
IF(INDIRECT("'"&amp;M$2&amp;"'!F"&amp;ROW(M9))="OFF","OFF",
IF(INDIRECT("'"&amp;M$2&amp;"'!F"&amp;ROW(M9))="PARK","PARK",
IF(INDIRECT("'"&amp;M$2&amp;"'!F"&amp;ROW(M9))="VACA","VACA",
"")))))</f>
        <v/>
      </c>
      <c r="N9" s="111" t="str" cm="1">
        <f t="array" aca="1" ref="N9" ca="1">IF(INDIRECT("'"&amp;N$2&amp;"'!F"&amp;ROW(N9))="CC","CC",
IF(INDIRECT("'"&amp;N$2&amp;"'!F"&amp;ROW(N9))="DOWN","DOWN",
IF(INDIRECT("'"&amp;N$2&amp;"'!F"&amp;ROW(N9))="OFF","OFF",
IF(INDIRECT("'"&amp;N$2&amp;"'!F"&amp;ROW(N9))="PARK","PARK",
IF(INDIRECT("'"&amp;N$2&amp;"'!F"&amp;ROW(N9))="VACA","VACA",
"")))))</f>
        <v/>
      </c>
      <c r="O9" s="111" t="str" cm="1">
        <f t="array" aca="1" ref="O9" ca="1">IF(INDIRECT("'"&amp;O$2&amp;"'!F"&amp;ROW(O9))="CC","CC",
IF(INDIRECT("'"&amp;O$2&amp;"'!F"&amp;ROW(O9))="DOWN","DOWN",
IF(INDIRECT("'"&amp;O$2&amp;"'!F"&amp;ROW(O9))="OFF","OFF",
IF(INDIRECT("'"&amp;O$2&amp;"'!F"&amp;ROW(O9))="PARK","PARK",
IF(INDIRECT("'"&amp;O$2&amp;"'!F"&amp;ROW(O9))="VACA","VACA",
"")))))</f>
        <v/>
      </c>
      <c r="P9" s="111" t="str" cm="1">
        <f t="array" aca="1" ref="P9" ca="1">IF(INDIRECT("'"&amp;P$2&amp;"'!F"&amp;ROW(P9))="CC","CC",
IF(INDIRECT("'"&amp;P$2&amp;"'!F"&amp;ROW(P9))="DOWN","DOWN",
IF(INDIRECT("'"&amp;P$2&amp;"'!F"&amp;ROW(P9))="OFF","OFF",
IF(INDIRECT("'"&amp;P$2&amp;"'!F"&amp;ROW(P9))="PARK","PARK",
IF(INDIRECT("'"&amp;P$2&amp;"'!F"&amp;ROW(P9))="VACA","VACA",
"")))))</f>
        <v/>
      </c>
      <c r="Q9" s="111" t="str" cm="1">
        <f t="array" aca="1" ref="Q9" ca="1">IF(INDIRECT("'"&amp;Q$2&amp;"'!F"&amp;ROW(Q9))="CC","CC",
IF(INDIRECT("'"&amp;Q$2&amp;"'!F"&amp;ROW(Q9))="DOWN","DOWN",
IF(INDIRECT("'"&amp;Q$2&amp;"'!F"&amp;ROW(Q9))="OFF","OFF",
IF(INDIRECT("'"&amp;Q$2&amp;"'!F"&amp;ROW(Q9))="PARK","PARK",
IF(INDIRECT("'"&amp;Q$2&amp;"'!F"&amp;ROW(Q9))="VACA","VACA",
"")))))</f>
        <v/>
      </c>
      <c r="R9" s="111" t="str" cm="1">
        <f t="array" aca="1" ref="R9" ca="1">IF(INDIRECT("'"&amp;R$2&amp;"'!F"&amp;ROW(R9))="CC","CC",
IF(INDIRECT("'"&amp;R$2&amp;"'!F"&amp;ROW(R9))="DOWN","DOWN",
IF(INDIRECT("'"&amp;R$2&amp;"'!F"&amp;ROW(R9))="OFF","OFF",
IF(INDIRECT("'"&amp;R$2&amp;"'!F"&amp;ROW(R9))="PARK","PARK",
IF(INDIRECT("'"&amp;R$2&amp;"'!F"&amp;ROW(R9))="VACA","VACA",
"")))))</f>
        <v/>
      </c>
      <c r="S9" s="111" t="str" cm="1">
        <f t="array" aca="1" ref="S9" ca="1">IF(INDIRECT("'"&amp;S$2&amp;"'!F"&amp;ROW(S9))="CC","CC",
IF(INDIRECT("'"&amp;S$2&amp;"'!F"&amp;ROW(S9))="DOWN","DOWN",
IF(INDIRECT("'"&amp;S$2&amp;"'!F"&amp;ROW(S9))="OFF","OFF",
IF(INDIRECT("'"&amp;S$2&amp;"'!F"&amp;ROW(S9))="PARK","PARK",
IF(INDIRECT("'"&amp;S$2&amp;"'!F"&amp;ROW(S9))="VACA","VACA",
"")))))</f>
        <v/>
      </c>
      <c r="T9" s="111" t="str" cm="1">
        <f t="array" aca="1" ref="T9" ca="1">IF(INDIRECT("'"&amp;T$2&amp;"'!F"&amp;ROW(T9))="CC","CC",
IF(INDIRECT("'"&amp;T$2&amp;"'!F"&amp;ROW(T9))="DOWN","DOWN",
IF(INDIRECT("'"&amp;T$2&amp;"'!F"&amp;ROW(T9))="OFF","OFF",
IF(INDIRECT("'"&amp;T$2&amp;"'!F"&amp;ROW(T9))="PARK","PARK",
IF(INDIRECT("'"&amp;T$2&amp;"'!F"&amp;ROW(T9))="VACA","VACA",
"")))))</f>
        <v/>
      </c>
      <c r="U9" s="111" t="str" cm="1">
        <f t="array" aca="1" ref="U9" ca="1">IF(INDIRECT("'"&amp;U$2&amp;"'!F"&amp;ROW(U9))="CC","CC",
IF(INDIRECT("'"&amp;U$2&amp;"'!F"&amp;ROW(U9))="DOWN","DOWN",
IF(INDIRECT("'"&amp;U$2&amp;"'!F"&amp;ROW(U9))="OFF","OFF",
IF(INDIRECT("'"&amp;U$2&amp;"'!F"&amp;ROW(U9))="PARK","PARK",
IF(INDIRECT("'"&amp;U$2&amp;"'!F"&amp;ROW(U9))="VACA","VACA",
"")))))</f>
        <v/>
      </c>
      <c r="V9" s="111" t="str" cm="1">
        <f t="array" aca="1" ref="V9" ca="1">IF(INDIRECT("'"&amp;V$2&amp;"'!F"&amp;ROW(V9))="CC","CC",
IF(INDIRECT("'"&amp;V$2&amp;"'!F"&amp;ROW(V9))="DOWN","DOWN",
IF(INDIRECT("'"&amp;V$2&amp;"'!F"&amp;ROW(V9))="OFF","OFF",
IF(INDIRECT("'"&amp;V$2&amp;"'!F"&amp;ROW(V9))="PARK","PARK",
IF(INDIRECT("'"&amp;V$2&amp;"'!F"&amp;ROW(V9))="VACA","VACA",
"")))))</f>
        <v/>
      </c>
      <c r="W9" s="111" t="str" cm="1">
        <f t="array" aca="1" ref="W9" ca="1">IF(INDIRECT("'"&amp;W$2&amp;"'!F"&amp;ROW(W9))="CC","CC",
IF(INDIRECT("'"&amp;W$2&amp;"'!F"&amp;ROW(W9))="DOWN","DOWN",
IF(INDIRECT("'"&amp;W$2&amp;"'!F"&amp;ROW(W9))="OFF","OFF",
IF(INDIRECT("'"&amp;W$2&amp;"'!F"&amp;ROW(W9))="PARK","PARK",
IF(INDIRECT("'"&amp;W$2&amp;"'!F"&amp;ROW(W9))="VACA","VACA",
"")))))</f>
        <v/>
      </c>
      <c r="X9" s="111" t="str" cm="1">
        <f t="array" aca="1" ref="X9" ca="1">IF(INDIRECT("'"&amp;X$2&amp;"'!F"&amp;ROW(X9))="CC","CC",
IF(INDIRECT("'"&amp;X$2&amp;"'!F"&amp;ROW(X9))="DOWN","DOWN",
IF(INDIRECT("'"&amp;X$2&amp;"'!F"&amp;ROW(X9))="OFF","OFF",
IF(INDIRECT("'"&amp;X$2&amp;"'!F"&amp;ROW(X9))="PARK","PARK",
IF(INDIRECT("'"&amp;X$2&amp;"'!F"&amp;ROW(X9))="VACA","VACA",
"")))))</f>
        <v/>
      </c>
      <c r="Y9" s="111" t="str" cm="1">
        <f t="array" aca="1" ref="Y9" ca="1">IF(INDIRECT("'"&amp;Y$2&amp;"'!F"&amp;ROW(Y9))="CC","CC",
IF(INDIRECT("'"&amp;Y$2&amp;"'!F"&amp;ROW(Y9))="DOWN","DOWN",
IF(INDIRECT("'"&amp;Y$2&amp;"'!F"&amp;ROW(Y9))="OFF","OFF",
IF(INDIRECT("'"&amp;Y$2&amp;"'!F"&amp;ROW(Y9))="PARK","PARK",
IF(INDIRECT("'"&amp;Y$2&amp;"'!F"&amp;ROW(Y9))="VACA","VACA",
"")))))</f>
        <v/>
      </c>
      <c r="Z9" s="111" t="str" cm="1">
        <f t="array" aca="1" ref="Z9" ca="1">IF(INDIRECT("'"&amp;Z$2&amp;"'!F"&amp;ROW(Z9))="CC","CC",
IF(INDIRECT("'"&amp;Z$2&amp;"'!F"&amp;ROW(Z9))="DOWN","DOWN",
IF(INDIRECT("'"&amp;Z$2&amp;"'!F"&amp;ROW(Z9))="OFF","OFF",
IF(INDIRECT("'"&amp;Z$2&amp;"'!F"&amp;ROW(Z9))="PARK","PARK",
IF(INDIRECT("'"&amp;Z$2&amp;"'!F"&amp;ROW(Z9))="VACA","VACA",
"")))))</f>
        <v/>
      </c>
      <c r="AA9" s="111" t="str" cm="1">
        <f t="array" aca="1" ref="AA9" ca="1">IF(INDIRECT("'"&amp;AA$2&amp;"'!F"&amp;ROW(AA9))="CC","CC",
IF(INDIRECT("'"&amp;AA$2&amp;"'!F"&amp;ROW(AA9))="DOWN","DOWN",
IF(INDIRECT("'"&amp;AA$2&amp;"'!F"&amp;ROW(AA9))="OFF","OFF",
IF(INDIRECT("'"&amp;AA$2&amp;"'!F"&amp;ROW(AA9))="PARK","PARK",
IF(INDIRECT("'"&amp;AA$2&amp;"'!F"&amp;ROW(AA9))="VACA","VACA",
"")))))</f>
        <v/>
      </c>
      <c r="AB9" s="111" t="str" cm="1">
        <f t="array" aca="1" ref="AB9" ca="1">IF(INDIRECT("'"&amp;AB$2&amp;"'!F"&amp;ROW(AB9))="CC","CC",
IF(INDIRECT("'"&amp;AB$2&amp;"'!F"&amp;ROW(AB9))="DOWN","DOWN",
IF(INDIRECT("'"&amp;AB$2&amp;"'!F"&amp;ROW(AB9))="OFF","OFF",
IF(INDIRECT("'"&amp;AB$2&amp;"'!F"&amp;ROW(AB9))="PARK","PARK",
IF(INDIRECT("'"&amp;AB$2&amp;"'!F"&amp;ROW(AB9))="VACA","VACA",
"")))))</f>
        <v/>
      </c>
      <c r="AC9" s="111" t="str" cm="1">
        <f t="array" aca="1" ref="AC9" ca="1">IF(INDIRECT("'"&amp;AC$2&amp;"'!F"&amp;ROW(AC9))="CC","CC",
IF(INDIRECT("'"&amp;AC$2&amp;"'!F"&amp;ROW(AC9))="DOWN","DOWN",
IF(INDIRECT("'"&amp;AC$2&amp;"'!F"&amp;ROW(AC9))="OFF","OFF",
IF(INDIRECT("'"&amp;AC$2&amp;"'!F"&amp;ROW(AC9))="PARK","PARK",
IF(INDIRECT("'"&amp;AC$2&amp;"'!F"&amp;ROW(AC9))="VACA","VACA",
"")))))</f>
        <v/>
      </c>
      <c r="AD9" s="111" t="str" cm="1">
        <f t="array" aca="1" ref="AD9" ca="1">IF(INDIRECT("'"&amp;AD$2&amp;"'!F"&amp;ROW(AD9))="CC","CC",
IF(INDIRECT("'"&amp;AD$2&amp;"'!F"&amp;ROW(AD9))="DOWN","DOWN",
IF(INDIRECT("'"&amp;AD$2&amp;"'!F"&amp;ROW(AD9))="OFF","OFF",
IF(INDIRECT("'"&amp;AD$2&amp;"'!F"&amp;ROW(AD9))="PARK","PARK",
IF(INDIRECT("'"&amp;AD$2&amp;"'!F"&amp;ROW(AD9))="VACA","VACA",
"")))))</f>
        <v/>
      </c>
      <c r="AE9" s="111" t="str" cm="1">
        <f t="array" aca="1" ref="AE9" ca="1">IF(INDIRECT("'"&amp;AE$2&amp;"'!F"&amp;ROW(AE9))="CC","CC",
IF(INDIRECT("'"&amp;AE$2&amp;"'!F"&amp;ROW(AE9))="DOWN","DOWN",
IF(INDIRECT("'"&amp;AE$2&amp;"'!F"&amp;ROW(AE9))="OFF","OFF",
IF(INDIRECT("'"&amp;AE$2&amp;"'!F"&amp;ROW(AE9))="PARK","PARK",
IF(INDIRECT("'"&amp;AE$2&amp;"'!F"&amp;ROW(AE9))="VACA","VACA",
"")))))</f>
        <v/>
      </c>
      <c r="AF9" s="111" t="str" cm="1">
        <f t="array" aca="1" ref="AF9" ca="1">IF(INDIRECT("'"&amp;AF$2&amp;"'!F"&amp;ROW(AF9))="CC","CC",
IF(INDIRECT("'"&amp;AF$2&amp;"'!F"&amp;ROW(AF9))="DOWN","DOWN",
IF(INDIRECT("'"&amp;AF$2&amp;"'!F"&amp;ROW(AF9))="OFF","OFF",
IF(INDIRECT("'"&amp;AF$2&amp;"'!F"&amp;ROW(AF9))="PARK","PARK",
IF(INDIRECT("'"&amp;AF$2&amp;"'!F"&amp;ROW(AF9))="VACA","VACA",
"")))))</f>
        <v/>
      </c>
      <c r="AG9" s="111" t="str" cm="1">
        <f t="array" aca="1" ref="AG9" ca="1">IF(INDIRECT("'"&amp;AG$2&amp;"'!F"&amp;ROW(AG9))="CC","CC",
IF(INDIRECT("'"&amp;AG$2&amp;"'!F"&amp;ROW(AG9))="DOWN","DOWN",
IF(INDIRECT("'"&amp;AG$2&amp;"'!F"&amp;ROW(AG9))="OFF","OFF",
IF(INDIRECT("'"&amp;AG$2&amp;"'!F"&amp;ROW(AG9))="PARK","PARK",
IF(INDIRECT("'"&amp;AG$2&amp;"'!F"&amp;ROW(AG9))="VACA","VACA",
"")))))</f>
        <v/>
      </c>
      <c r="AH9" s="124"/>
      <c r="AI9" s="111" t="str">
        <f t="shared" si="4"/>
        <v/>
      </c>
      <c r="AJ9" s="111" t="str" cm="1">
        <f t="array" aca="1" ref="AJ9" ca="1">INDIRECT("'"&amp;AJ$2&amp;"'!AB"&amp;ROW($AJ9))</f>
        <v/>
      </c>
      <c r="AK9" s="111" t="str" cm="1">
        <f t="array" aca="1" ref="AK9" ca="1">INDIRECT("'"&amp;AK$2&amp;"'!AB"&amp;ROW($AJ9))</f>
        <v/>
      </c>
      <c r="AL9" s="111" t="str" cm="1">
        <f t="array" aca="1" ref="AL9" ca="1">INDIRECT("'"&amp;AL$2&amp;"'!AB"&amp;ROW($AJ9))</f>
        <v/>
      </c>
      <c r="AM9" s="111" t="str" cm="1">
        <f t="array" aca="1" ref="AM9" ca="1">INDIRECT("'"&amp;AM$2&amp;"'!AB"&amp;ROW($AJ9))</f>
        <v/>
      </c>
      <c r="AN9" s="111" t="str" cm="1">
        <f t="array" aca="1" ref="AN9" ca="1">INDIRECT("'"&amp;AN$2&amp;"'!AB"&amp;ROW($AJ9))</f>
        <v/>
      </c>
      <c r="AO9" s="111" t="str" cm="1">
        <f t="array" aca="1" ref="AO9" ca="1">INDIRECT("'"&amp;AO$2&amp;"'!AB"&amp;ROW($AJ9))</f>
        <v/>
      </c>
      <c r="AP9" s="111" t="str" cm="1">
        <f t="array" aca="1" ref="AP9" ca="1">INDIRECT("'"&amp;AP$2&amp;"'!AB"&amp;ROW($AJ9))</f>
        <v/>
      </c>
      <c r="AQ9" s="111" t="str" cm="1">
        <f t="array" aca="1" ref="AQ9" ca="1">INDIRECT("'"&amp;AQ$2&amp;"'!AB"&amp;ROW($AJ9))</f>
        <v/>
      </c>
      <c r="AR9" s="111" t="str" cm="1">
        <f t="array" aca="1" ref="AR9" ca="1">INDIRECT("'"&amp;AR$2&amp;"'!AB"&amp;ROW($AJ9))</f>
        <v/>
      </c>
      <c r="AS9" s="111" t="str" cm="1">
        <f t="array" aca="1" ref="AS9" ca="1">INDIRECT("'"&amp;AS$2&amp;"'!AB"&amp;ROW($AJ9))</f>
        <v/>
      </c>
      <c r="AT9" s="111" t="str" cm="1">
        <f t="array" aca="1" ref="AT9" ca="1">INDIRECT("'"&amp;AT$2&amp;"'!AB"&amp;ROW($AJ9))</f>
        <v/>
      </c>
      <c r="AU9" s="111" t="str" cm="1">
        <f t="array" aca="1" ref="AU9" ca="1">INDIRECT("'"&amp;AU$2&amp;"'!AB"&amp;ROW($AJ9))</f>
        <v/>
      </c>
      <c r="AV9" s="111" t="str" cm="1">
        <f t="array" aca="1" ref="AV9" ca="1">INDIRECT("'"&amp;AV$2&amp;"'!AB"&amp;ROW($AJ9))</f>
        <v/>
      </c>
      <c r="AW9" s="111" t="str" cm="1">
        <f t="array" aca="1" ref="AW9" ca="1">INDIRECT("'"&amp;AW$2&amp;"'!AB"&amp;ROW($AJ9))</f>
        <v/>
      </c>
      <c r="AX9" s="111" t="str" cm="1">
        <f t="array" aca="1" ref="AX9" ca="1">INDIRECT("'"&amp;AX$2&amp;"'!AB"&amp;ROW($AJ9))</f>
        <v/>
      </c>
      <c r="AY9" s="111" t="str" cm="1">
        <f t="array" aca="1" ref="AY9" ca="1">INDIRECT("'"&amp;AY$2&amp;"'!AB"&amp;ROW($AJ9))</f>
        <v/>
      </c>
      <c r="AZ9" s="111" t="str" cm="1">
        <f t="array" aca="1" ref="AZ9" ca="1">INDIRECT("'"&amp;AZ$2&amp;"'!AB"&amp;ROW($AJ9))</f>
        <v/>
      </c>
      <c r="BA9" s="111" t="str" cm="1">
        <f t="array" aca="1" ref="BA9" ca="1">INDIRECT("'"&amp;BA$2&amp;"'!AB"&amp;ROW($AJ9))</f>
        <v/>
      </c>
      <c r="BB9" s="111" t="str" cm="1">
        <f t="array" aca="1" ref="BB9" ca="1">INDIRECT("'"&amp;BB$2&amp;"'!AB"&amp;ROW($AJ9))</f>
        <v/>
      </c>
      <c r="BC9" s="111" t="str" cm="1">
        <f t="array" aca="1" ref="BC9" ca="1">INDIRECT("'"&amp;BC$2&amp;"'!AB"&amp;ROW($AJ9))</f>
        <v/>
      </c>
      <c r="BD9" s="111" t="str" cm="1">
        <f t="array" aca="1" ref="BD9" ca="1">INDIRECT("'"&amp;BD$2&amp;"'!AB"&amp;ROW($AJ9))</f>
        <v/>
      </c>
      <c r="BE9" s="111" t="str" cm="1">
        <f t="array" aca="1" ref="BE9" ca="1">INDIRECT("'"&amp;BE$2&amp;"'!AB"&amp;ROW($AJ9))</f>
        <v/>
      </c>
      <c r="BF9" s="111" t="str" cm="1">
        <f t="array" aca="1" ref="BF9" ca="1">INDIRECT("'"&amp;BF$2&amp;"'!AB"&amp;ROW($AJ9))</f>
        <v/>
      </c>
      <c r="BG9" s="111" t="str" cm="1">
        <f t="array" aca="1" ref="BG9" ca="1">INDIRECT("'"&amp;BG$2&amp;"'!AB"&amp;ROW($AJ9))</f>
        <v/>
      </c>
      <c r="BH9" s="111" t="str" cm="1">
        <f t="array" aca="1" ref="BH9" ca="1">INDIRECT("'"&amp;BH$2&amp;"'!AB"&amp;ROW($AJ9))</f>
        <v/>
      </c>
      <c r="BI9" s="111" t="str" cm="1">
        <f t="array" aca="1" ref="BI9" ca="1">INDIRECT("'"&amp;BI$2&amp;"'!AB"&amp;ROW($AJ9))</f>
        <v/>
      </c>
      <c r="BJ9" s="111" t="str" cm="1">
        <f t="array" aca="1" ref="BJ9" ca="1">INDIRECT("'"&amp;BJ$2&amp;"'!AB"&amp;ROW($AJ9))</f>
        <v/>
      </c>
      <c r="BK9" s="111" t="str" cm="1">
        <f t="array" aca="1" ref="BK9" ca="1">INDIRECT("'"&amp;BK$2&amp;"'!AB"&amp;ROW($AJ9))</f>
        <v/>
      </c>
      <c r="BL9" s="111" t="str" cm="1">
        <f t="array" aca="1" ref="BL9" ca="1">INDIRECT("'"&amp;BL$2&amp;"'!AB"&amp;ROW($AJ9))</f>
        <v/>
      </c>
      <c r="BM9" s="111" t="str" cm="1">
        <f t="array" aca="1" ref="BM9" ca="1">INDIRECT("'"&amp;BM$2&amp;"'!AB"&amp;ROW($AJ9))</f>
        <v/>
      </c>
      <c r="BN9" s="111" t="str" cm="1">
        <f t="array" aca="1" ref="BN9" ca="1">INDIRECT("'"&amp;BN$2&amp;"'!AB"&amp;ROW($AJ9))</f>
        <v/>
      </c>
      <c r="BO9" s="124"/>
      <c r="BP9" s="110" t="str">
        <f t="shared" si="5"/>
        <v/>
      </c>
      <c r="BQ9" s="127" t="str" cm="1">
        <f t="array" aca="1" ref="BQ9" ca="1">IF(INDIRECT("'"&amp;BQ$2&amp;"'!P"&amp;ROW($BQ9))=0,"",INDIRECT("'"&amp;BQ$2&amp;"'!P"&amp;ROW($BQ9)))</f>
        <v/>
      </c>
      <c r="BR9" s="127" t="str" cm="1">
        <f t="array" aca="1" ref="BR9" ca="1">IF(INDIRECT("'"&amp;BR$2&amp;"'!P"&amp;ROW($BQ9))=0,"",INDIRECT("'"&amp;BR$2&amp;"'!P"&amp;ROW($BQ9)))</f>
        <v/>
      </c>
      <c r="BS9" s="127" t="str" cm="1">
        <f t="array" aca="1" ref="BS9" ca="1">IF(INDIRECT("'"&amp;BS$2&amp;"'!P"&amp;ROW($BQ9))=0,"",INDIRECT("'"&amp;BS$2&amp;"'!P"&amp;ROW($BQ9)))</f>
        <v/>
      </c>
      <c r="BT9" s="127" t="str" cm="1">
        <f t="array" aca="1" ref="BT9" ca="1">IF(INDIRECT("'"&amp;BT$2&amp;"'!P"&amp;ROW($BQ9))=0,"",INDIRECT("'"&amp;BT$2&amp;"'!P"&amp;ROW($BQ9)))</f>
        <v/>
      </c>
      <c r="BU9" s="127" t="str" cm="1">
        <f t="array" aca="1" ref="BU9" ca="1">IF(INDIRECT("'"&amp;BU$2&amp;"'!P"&amp;ROW($BQ9))=0,"",INDIRECT("'"&amp;BU$2&amp;"'!P"&amp;ROW($BQ9)))</f>
        <v/>
      </c>
      <c r="BV9" s="127" t="str" cm="1">
        <f t="array" aca="1" ref="BV9" ca="1">IF(INDIRECT("'"&amp;BV$2&amp;"'!P"&amp;ROW($BQ9))=0,"",INDIRECT("'"&amp;BV$2&amp;"'!P"&amp;ROW($BQ9)))</f>
        <v/>
      </c>
      <c r="BW9" s="127" t="str" cm="1">
        <f t="array" aca="1" ref="BW9" ca="1">IF(INDIRECT("'"&amp;BW$2&amp;"'!P"&amp;ROW($BQ9))=0,"",INDIRECT("'"&amp;BW$2&amp;"'!P"&amp;ROW($BQ9)))</f>
        <v/>
      </c>
      <c r="BX9" s="127" t="str" cm="1">
        <f t="array" aca="1" ref="BX9" ca="1">IF(INDIRECT("'"&amp;BX$2&amp;"'!P"&amp;ROW($BQ9))=0,"",INDIRECT("'"&amp;BX$2&amp;"'!P"&amp;ROW($BQ9)))</f>
        <v/>
      </c>
      <c r="BY9" s="127" t="str" cm="1">
        <f t="array" aca="1" ref="BY9" ca="1">IF(INDIRECT("'"&amp;BY$2&amp;"'!P"&amp;ROW($BQ9))=0,"",INDIRECT("'"&amp;BY$2&amp;"'!P"&amp;ROW($BQ9)))</f>
        <v/>
      </c>
      <c r="BZ9" s="127" t="str" cm="1">
        <f t="array" aca="1" ref="BZ9" ca="1">IF(INDIRECT("'"&amp;BZ$2&amp;"'!P"&amp;ROW($BQ9))=0,"",INDIRECT("'"&amp;BZ$2&amp;"'!P"&amp;ROW($BQ9)))</f>
        <v/>
      </c>
      <c r="CA9" s="127" t="str" cm="1">
        <f t="array" aca="1" ref="CA9" ca="1">IF(INDIRECT("'"&amp;CA$2&amp;"'!P"&amp;ROW($BQ9))=0,"",INDIRECT("'"&amp;CA$2&amp;"'!P"&amp;ROW($BQ9)))</f>
        <v/>
      </c>
      <c r="CB9" s="127" t="str" cm="1">
        <f t="array" aca="1" ref="CB9" ca="1">IF(INDIRECT("'"&amp;CB$2&amp;"'!P"&amp;ROW($BQ9))=0,"",INDIRECT("'"&amp;CB$2&amp;"'!P"&amp;ROW($BQ9)))</f>
        <v/>
      </c>
      <c r="CC9" s="127" t="str" cm="1">
        <f t="array" aca="1" ref="CC9" ca="1">IF(INDIRECT("'"&amp;CC$2&amp;"'!P"&amp;ROW($BQ9))=0,"",INDIRECT("'"&amp;CC$2&amp;"'!P"&amp;ROW($BQ9)))</f>
        <v/>
      </c>
      <c r="CD9" s="127" t="str" cm="1">
        <f t="array" aca="1" ref="CD9" ca="1">IF(INDIRECT("'"&amp;CD$2&amp;"'!P"&amp;ROW($BQ9))=0,"",INDIRECT("'"&amp;CD$2&amp;"'!P"&amp;ROW($BQ9)))</f>
        <v/>
      </c>
      <c r="CE9" s="127" t="str" cm="1">
        <f t="array" aca="1" ref="CE9" ca="1">IF(INDIRECT("'"&amp;CE$2&amp;"'!P"&amp;ROW($BQ9))=0,"",INDIRECT("'"&amp;CE$2&amp;"'!P"&amp;ROW($BQ9)))</f>
        <v/>
      </c>
      <c r="CF9" s="127" t="str" cm="1">
        <f t="array" aca="1" ref="CF9" ca="1">IF(INDIRECT("'"&amp;CF$2&amp;"'!P"&amp;ROW($BQ9))=0,"",INDIRECT("'"&amp;CF$2&amp;"'!P"&amp;ROW($BQ9)))</f>
        <v/>
      </c>
      <c r="CG9" s="127" t="str" cm="1">
        <f t="array" aca="1" ref="CG9" ca="1">IF(INDIRECT("'"&amp;CG$2&amp;"'!P"&amp;ROW($BQ9))=0,"",INDIRECT("'"&amp;CG$2&amp;"'!P"&amp;ROW($BQ9)))</f>
        <v/>
      </c>
      <c r="CH9" s="127" t="str" cm="1">
        <f t="array" aca="1" ref="CH9" ca="1">IF(INDIRECT("'"&amp;CH$2&amp;"'!P"&amp;ROW($BQ9))=0,"",INDIRECT("'"&amp;CH$2&amp;"'!P"&amp;ROW($BQ9)))</f>
        <v/>
      </c>
      <c r="CI9" s="127" t="str" cm="1">
        <f t="array" aca="1" ref="CI9" ca="1">IF(INDIRECT("'"&amp;CI$2&amp;"'!P"&amp;ROW($BQ9))=0,"",INDIRECT("'"&amp;CI$2&amp;"'!P"&amp;ROW($BQ9)))</f>
        <v/>
      </c>
      <c r="CJ9" s="127" t="str" cm="1">
        <f t="array" aca="1" ref="CJ9" ca="1">IF(INDIRECT("'"&amp;CJ$2&amp;"'!P"&amp;ROW($BQ9))=0,"",INDIRECT("'"&amp;CJ$2&amp;"'!P"&amp;ROW($BQ9)))</f>
        <v/>
      </c>
      <c r="CK9" s="127" t="str" cm="1">
        <f t="array" aca="1" ref="CK9" ca="1">IF(INDIRECT("'"&amp;CK$2&amp;"'!P"&amp;ROW($BQ9))=0,"",INDIRECT("'"&amp;CK$2&amp;"'!P"&amp;ROW($BQ9)))</f>
        <v/>
      </c>
      <c r="CL9" s="127" t="str" cm="1">
        <f t="array" aca="1" ref="CL9" ca="1">IF(INDIRECT("'"&amp;CL$2&amp;"'!P"&amp;ROW($BQ9))=0,"",INDIRECT("'"&amp;CL$2&amp;"'!P"&amp;ROW($BQ9)))</f>
        <v/>
      </c>
      <c r="CM9" s="127" t="str" cm="1">
        <f t="array" aca="1" ref="CM9" ca="1">IF(INDIRECT("'"&amp;CM$2&amp;"'!P"&amp;ROW($BQ9))=0,"",INDIRECT("'"&amp;CM$2&amp;"'!P"&amp;ROW($BQ9)))</f>
        <v/>
      </c>
      <c r="CN9" s="127" t="str" cm="1">
        <f t="array" aca="1" ref="CN9" ca="1">IF(INDIRECT("'"&amp;CN$2&amp;"'!P"&amp;ROW($BQ9))=0,"",INDIRECT("'"&amp;CN$2&amp;"'!P"&amp;ROW($BQ9)))</f>
        <v/>
      </c>
      <c r="CO9" s="127" t="str" cm="1">
        <f t="array" aca="1" ref="CO9" ca="1">IF(INDIRECT("'"&amp;CO$2&amp;"'!P"&amp;ROW($BQ9))=0,"",INDIRECT("'"&amp;CO$2&amp;"'!P"&amp;ROW($BQ9)))</f>
        <v/>
      </c>
      <c r="CP9" s="127" t="str" cm="1">
        <f t="array" aca="1" ref="CP9" ca="1">IF(INDIRECT("'"&amp;CP$2&amp;"'!P"&amp;ROW($BQ9))=0,"",INDIRECT("'"&amp;CP$2&amp;"'!P"&amp;ROW($BQ9)))</f>
        <v/>
      </c>
      <c r="CQ9" s="127" t="str" cm="1">
        <f t="array" aca="1" ref="CQ9" ca="1">IF(INDIRECT("'"&amp;CQ$2&amp;"'!P"&amp;ROW($BQ9))=0,"",INDIRECT("'"&amp;CQ$2&amp;"'!P"&amp;ROW($BQ9)))</f>
        <v/>
      </c>
      <c r="CR9" s="127" t="str" cm="1">
        <f t="array" aca="1" ref="CR9" ca="1">IF(INDIRECT("'"&amp;CR$2&amp;"'!P"&amp;ROW($BQ9))=0,"",INDIRECT("'"&amp;CR$2&amp;"'!P"&amp;ROW($BQ9)))</f>
        <v/>
      </c>
      <c r="CS9" s="127" t="str" cm="1">
        <f t="array" aca="1" ref="CS9" ca="1">IF(INDIRECT("'"&amp;CS$2&amp;"'!P"&amp;ROW($BQ9))=0,"",INDIRECT("'"&amp;CS$2&amp;"'!P"&amp;ROW($BQ9)))</f>
        <v/>
      </c>
      <c r="CT9" s="127" t="str" cm="1">
        <f t="array" aca="1" ref="CT9" ca="1">IF(INDIRECT("'"&amp;CT$2&amp;"'!P"&amp;ROW($BQ9))=0,"",INDIRECT("'"&amp;CT$2&amp;"'!P"&amp;ROW($BQ9)))</f>
        <v/>
      </c>
      <c r="CU9" s="127" t="str" cm="1">
        <f t="array" aca="1" ref="CU9" ca="1">IF(INDIRECT("'"&amp;CU$2&amp;"'!P"&amp;ROW($BQ9))=0,"",INDIRECT("'"&amp;CU$2&amp;"'!P"&amp;ROW($BQ9)))</f>
        <v/>
      </c>
      <c r="CV9" s="128" t="str">
        <f t="shared" si="6"/>
        <v/>
      </c>
    </row>
    <row r="10" spans="1:100" x14ac:dyDescent="0.2">
      <c r="A10" s="111" t="str">
        <f>IF('Driver List'!D10=0,"",'Driver List'!D10)</f>
        <v/>
      </c>
      <c r="B10" s="111" t="str">
        <f>IF(A10="","",VLOOKUP(A10,'Driver List'!D:E,2,0))</f>
        <v/>
      </c>
      <c r="C10" s="111" t="str" cm="1">
        <f t="array" aca="1" ref="C10" ca="1">IF(INDIRECT("'"&amp;C$2&amp;"'!F"&amp;ROW(C10))="CC","CC",
IF(INDIRECT("'"&amp;C$2&amp;"'!F"&amp;ROW(C10))="DOWN","DOWN",
IF(INDIRECT("'"&amp;C$2&amp;"'!F"&amp;ROW(C10))="OFF","OFF",
IF(INDIRECT("'"&amp;C$2&amp;"'!F"&amp;ROW(C10))="PARK","PARK",
IF(INDIRECT("'"&amp;C$2&amp;"'!F"&amp;ROW(C10))="VACA","VACA",
"")))))</f>
        <v/>
      </c>
      <c r="D10" s="111" t="str" cm="1">
        <f t="array" aca="1" ref="D10" ca="1">IF(INDIRECT("'"&amp;D$2&amp;"'!F"&amp;ROW(D10))="CC","CC",
IF(INDIRECT("'"&amp;D$2&amp;"'!F"&amp;ROW(D10))="DOWN","DOWN",
IF(INDIRECT("'"&amp;D$2&amp;"'!F"&amp;ROW(D10))="OFF","OFF",
IF(INDIRECT("'"&amp;D$2&amp;"'!F"&amp;ROW(D10))="PARK","PARK",
IF(INDIRECT("'"&amp;D$2&amp;"'!F"&amp;ROW(D10))="VACA","VACA",
"")))))</f>
        <v/>
      </c>
      <c r="E10" s="111" t="str" cm="1">
        <f t="array" aca="1" ref="E10" ca="1">IF(INDIRECT("'"&amp;E$2&amp;"'!F"&amp;ROW(E10))="CC","CC",
IF(INDIRECT("'"&amp;E$2&amp;"'!F"&amp;ROW(E10))="DOWN","DOWN",
IF(INDIRECT("'"&amp;E$2&amp;"'!F"&amp;ROW(E10))="OFF","OFF",
IF(INDIRECT("'"&amp;E$2&amp;"'!F"&amp;ROW(E10))="PARK","PARK",
IF(INDIRECT("'"&amp;E$2&amp;"'!F"&amp;ROW(E10))="VACA","VACA",
"")))))</f>
        <v/>
      </c>
      <c r="F10" s="111" t="str" cm="1">
        <f t="array" aca="1" ref="F10" ca="1">IF(INDIRECT("'"&amp;F$2&amp;"'!F"&amp;ROW(F10))="CC","CC",
IF(INDIRECT("'"&amp;F$2&amp;"'!F"&amp;ROW(F10))="DOWN","DOWN",
IF(INDIRECT("'"&amp;F$2&amp;"'!F"&amp;ROW(F10))="OFF","OFF",
IF(INDIRECT("'"&amp;F$2&amp;"'!F"&amp;ROW(F10))="PARK","PARK",
IF(INDIRECT("'"&amp;F$2&amp;"'!F"&amp;ROW(F10))="VACA","VACA",
"")))))</f>
        <v/>
      </c>
      <c r="G10" s="111" t="str" cm="1">
        <f t="array" aca="1" ref="G10" ca="1">IF(INDIRECT("'"&amp;G$2&amp;"'!F"&amp;ROW(G10))="CC","CC",
IF(INDIRECT("'"&amp;G$2&amp;"'!F"&amp;ROW(G10))="DOWN","DOWN",
IF(INDIRECT("'"&amp;G$2&amp;"'!F"&amp;ROW(G10))="OFF","OFF",
IF(INDIRECT("'"&amp;G$2&amp;"'!F"&amp;ROW(G10))="PARK","PARK",
IF(INDIRECT("'"&amp;G$2&amp;"'!F"&amp;ROW(G10))="VACA","VACA",
"")))))</f>
        <v/>
      </c>
      <c r="H10" s="111" t="str" cm="1">
        <f t="array" aca="1" ref="H10" ca="1">IF(INDIRECT("'"&amp;H$2&amp;"'!F"&amp;ROW(H10))="CC","CC",
IF(INDIRECT("'"&amp;H$2&amp;"'!F"&amp;ROW(H10))="DOWN","DOWN",
IF(INDIRECT("'"&amp;H$2&amp;"'!F"&amp;ROW(H10))="OFF","OFF",
IF(INDIRECT("'"&amp;H$2&amp;"'!F"&amp;ROW(H10))="PARK","PARK",
IF(INDIRECT("'"&amp;H$2&amp;"'!F"&amp;ROW(H10))="VACA","VACA",
"")))))</f>
        <v/>
      </c>
      <c r="I10" s="111" t="str" cm="1">
        <f t="array" aca="1" ref="I10" ca="1">IF(INDIRECT("'"&amp;I$2&amp;"'!F"&amp;ROW(I10))="CC","CC",
IF(INDIRECT("'"&amp;I$2&amp;"'!F"&amp;ROW(I10))="DOWN","DOWN",
IF(INDIRECT("'"&amp;I$2&amp;"'!F"&amp;ROW(I10))="OFF","OFF",
IF(INDIRECT("'"&amp;I$2&amp;"'!F"&amp;ROW(I10))="PARK","PARK",
IF(INDIRECT("'"&amp;I$2&amp;"'!F"&amp;ROW(I10))="VACA","VACA",
"")))))</f>
        <v/>
      </c>
      <c r="J10" s="111" t="str" cm="1">
        <f t="array" aca="1" ref="J10" ca="1">IF(INDIRECT("'"&amp;J$2&amp;"'!F"&amp;ROW(J10))="CC","CC",
IF(INDIRECT("'"&amp;J$2&amp;"'!F"&amp;ROW(J10))="DOWN","DOWN",
IF(INDIRECT("'"&amp;J$2&amp;"'!F"&amp;ROW(J10))="OFF","OFF",
IF(INDIRECT("'"&amp;J$2&amp;"'!F"&amp;ROW(J10))="PARK","PARK",
IF(INDIRECT("'"&amp;J$2&amp;"'!F"&amp;ROW(J10))="VACA","VACA",
"")))))</f>
        <v/>
      </c>
      <c r="K10" s="111" t="str" cm="1">
        <f t="array" aca="1" ref="K10" ca="1">IF(INDIRECT("'"&amp;K$2&amp;"'!F"&amp;ROW(K10))="CC","CC",
IF(INDIRECT("'"&amp;K$2&amp;"'!F"&amp;ROW(K10))="DOWN","DOWN",
IF(INDIRECT("'"&amp;K$2&amp;"'!F"&amp;ROW(K10))="OFF","OFF",
IF(INDIRECT("'"&amp;K$2&amp;"'!F"&amp;ROW(K10))="PARK","PARK",
IF(INDIRECT("'"&amp;K$2&amp;"'!F"&amp;ROW(K10))="VACA","VACA",
"")))))</f>
        <v/>
      </c>
      <c r="L10" s="111" t="str" cm="1">
        <f t="array" aca="1" ref="L10" ca="1">IF(INDIRECT("'"&amp;L$2&amp;"'!F"&amp;ROW(L10))="CC","CC",
IF(INDIRECT("'"&amp;L$2&amp;"'!F"&amp;ROW(L10))="DOWN","DOWN",
IF(INDIRECT("'"&amp;L$2&amp;"'!F"&amp;ROW(L10))="OFF","OFF",
IF(INDIRECT("'"&amp;L$2&amp;"'!F"&amp;ROW(L10))="PARK","PARK",
IF(INDIRECT("'"&amp;L$2&amp;"'!F"&amp;ROW(L10))="VACA","VACA",
"")))))</f>
        <v/>
      </c>
      <c r="M10" s="111" t="str" cm="1">
        <f t="array" aca="1" ref="M10" ca="1">IF(INDIRECT("'"&amp;M$2&amp;"'!F"&amp;ROW(M10))="CC","CC",
IF(INDIRECT("'"&amp;M$2&amp;"'!F"&amp;ROW(M10))="DOWN","DOWN",
IF(INDIRECT("'"&amp;M$2&amp;"'!F"&amp;ROW(M10))="OFF","OFF",
IF(INDIRECT("'"&amp;M$2&amp;"'!F"&amp;ROW(M10))="PARK","PARK",
IF(INDIRECT("'"&amp;M$2&amp;"'!F"&amp;ROW(M10))="VACA","VACA",
"")))))</f>
        <v/>
      </c>
      <c r="N10" s="111" t="str" cm="1">
        <f t="array" aca="1" ref="N10" ca="1">IF(INDIRECT("'"&amp;N$2&amp;"'!F"&amp;ROW(N10))="CC","CC",
IF(INDIRECT("'"&amp;N$2&amp;"'!F"&amp;ROW(N10))="DOWN","DOWN",
IF(INDIRECT("'"&amp;N$2&amp;"'!F"&amp;ROW(N10))="OFF","OFF",
IF(INDIRECT("'"&amp;N$2&amp;"'!F"&amp;ROW(N10))="PARK","PARK",
IF(INDIRECT("'"&amp;N$2&amp;"'!F"&amp;ROW(N10))="VACA","VACA",
"")))))</f>
        <v/>
      </c>
      <c r="O10" s="111" t="str" cm="1">
        <f t="array" aca="1" ref="O10" ca="1">IF(INDIRECT("'"&amp;O$2&amp;"'!F"&amp;ROW(O10))="CC","CC",
IF(INDIRECT("'"&amp;O$2&amp;"'!F"&amp;ROW(O10))="DOWN","DOWN",
IF(INDIRECT("'"&amp;O$2&amp;"'!F"&amp;ROW(O10))="OFF","OFF",
IF(INDIRECT("'"&amp;O$2&amp;"'!F"&amp;ROW(O10))="PARK","PARK",
IF(INDIRECT("'"&amp;O$2&amp;"'!F"&amp;ROW(O10))="VACA","VACA",
"")))))</f>
        <v/>
      </c>
      <c r="P10" s="111" t="str" cm="1">
        <f t="array" aca="1" ref="P10" ca="1">IF(INDIRECT("'"&amp;P$2&amp;"'!F"&amp;ROW(P10))="CC","CC",
IF(INDIRECT("'"&amp;P$2&amp;"'!F"&amp;ROW(P10))="DOWN","DOWN",
IF(INDIRECT("'"&amp;P$2&amp;"'!F"&amp;ROW(P10))="OFF","OFF",
IF(INDIRECT("'"&amp;P$2&amp;"'!F"&amp;ROW(P10))="PARK","PARK",
IF(INDIRECT("'"&amp;P$2&amp;"'!F"&amp;ROW(P10))="VACA","VACA",
"")))))</f>
        <v/>
      </c>
      <c r="Q10" s="111" t="str" cm="1">
        <f t="array" aca="1" ref="Q10" ca="1">IF(INDIRECT("'"&amp;Q$2&amp;"'!F"&amp;ROW(Q10))="CC","CC",
IF(INDIRECT("'"&amp;Q$2&amp;"'!F"&amp;ROW(Q10))="DOWN","DOWN",
IF(INDIRECT("'"&amp;Q$2&amp;"'!F"&amp;ROW(Q10))="OFF","OFF",
IF(INDIRECT("'"&amp;Q$2&amp;"'!F"&amp;ROW(Q10))="PARK","PARK",
IF(INDIRECT("'"&amp;Q$2&amp;"'!F"&amp;ROW(Q10))="VACA","VACA",
"")))))</f>
        <v/>
      </c>
      <c r="R10" s="111" t="str" cm="1">
        <f t="array" aca="1" ref="R10" ca="1">IF(INDIRECT("'"&amp;R$2&amp;"'!F"&amp;ROW(R10))="CC","CC",
IF(INDIRECT("'"&amp;R$2&amp;"'!F"&amp;ROW(R10))="DOWN","DOWN",
IF(INDIRECT("'"&amp;R$2&amp;"'!F"&amp;ROW(R10))="OFF","OFF",
IF(INDIRECT("'"&amp;R$2&amp;"'!F"&amp;ROW(R10))="PARK","PARK",
IF(INDIRECT("'"&amp;R$2&amp;"'!F"&amp;ROW(R10))="VACA","VACA",
"")))))</f>
        <v/>
      </c>
      <c r="S10" s="111" t="str" cm="1">
        <f t="array" aca="1" ref="S10" ca="1">IF(INDIRECT("'"&amp;S$2&amp;"'!F"&amp;ROW(S10))="CC","CC",
IF(INDIRECT("'"&amp;S$2&amp;"'!F"&amp;ROW(S10))="DOWN","DOWN",
IF(INDIRECT("'"&amp;S$2&amp;"'!F"&amp;ROW(S10))="OFF","OFF",
IF(INDIRECT("'"&amp;S$2&amp;"'!F"&amp;ROW(S10))="PARK","PARK",
IF(INDIRECT("'"&amp;S$2&amp;"'!F"&amp;ROW(S10))="VACA","VACA",
"")))))</f>
        <v/>
      </c>
      <c r="T10" s="111" t="str" cm="1">
        <f t="array" aca="1" ref="T10" ca="1">IF(INDIRECT("'"&amp;T$2&amp;"'!F"&amp;ROW(T10))="CC","CC",
IF(INDIRECT("'"&amp;T$2&amp;"'!F"&amp;ROW(T10))="DOWN","DOWN",
IF(INDIRECT("'"&amp;T$2&amp;"'!F"&amp;ROW(T10))="OFF","OFF",
IF(INDIRECT("'"&amp;T$2&amp;"'!F"&amp;ROW(T10))="PARK","PARK",
IF(INDIRECT("'"&amp;T$2&amp;"'!F"&amp;ROW(T10))="VACA","VACA",
"")))))</f>
        <v/>
      </c>
      <c r="U10" s="111" t="str" cm="1">
        <f t="array" aca="1" ref="U10" ca="1">IF(INDIRECT("'"&amp;U$2&amp;"'!F"&amp;ROW(U10))="CC","CC",
IF(INDIRECT("'"&amp;U$2&amp;"'!F"&amp;ROW(U10))="DOWN","DOWN",
IF(INDIRECT("'"&amp;U$2&amp;"'!F"&amp;ROW(U10))="OFF","OFF",
IF(INDIRECT("'"&amp;U$2&amp;"'!F"&amp;ROW(U10))="PARK","PARK",
IF(INDIRECT("'"&amp;U$2&amp;"'!F"&amp;ROW(U10))="VACA","VACA",
"")))))</f>
        <v/>
      </c>
      <c r="V10" s="111" t="str" cm="1">
        <f t="array" aca="1" ref="V10" ca="1">IF(INDIRECT("'"&amp;V$2&amp;"'!F"&amp;ROW(V10))="CC","CC",
IF(INDIRECT("'"&amp;V$2&amp;"'!F"&amp;ROW(V10))="DOWN","DOWN",
IF(INDIRECT("'"&amp;V$2&amp;"'!F"&amp;ROW(V10))="OFF","OFF",
IF(INDIRECT("'"&amp;V$2&amp;"'!F"&amp;ROW(V10))="PARK","PARK",
IF(INDIRECT("'"&amp;V$2&amp;"'!F"&amp;ROW(V10))="VACA","VACA",
"")))))</f>
        <v/>
      </c>
      <c r="W10" s="111" t="str" cm="1">
        <f t="array" aca="1" ref="W10" ca="1">IF(INDIRECT("'"&amp;W$2&amp;"'!F"&amp;ROW(W10))="CC","CC",
IF(INDIRECT("'"&amp;W$2&amp;"'!F"&amp;ROW(W10))="DOWN","DOWN",
IF(INDIRECT("'"&amp;W$2&amp;"'!F"&amp;ROW(W10))="OFF","OFF",
IF(INDIRECT("'"&amp;W$2&amp;"'!F"&amp;ROW(W10))="PARK","PARK",
IF(INDIRECT("'"&amp;W$2&amp;"'!F"&amp;ROW(W10))="VACA","VACA",
"")))))</f>
        <v/>
      </c>
      <c r="X10" s="111" t="str" cm="1">
        <f t="array" aca="1" ref="X10" ca="1">IF(INDIRECT("'"&amp;X$2&amp;"'!F"&amp;ROW(X10))="CC","CC",
IF(INDIRECT("'"&amp;X$2&amp;"'!F"&amp;ROW(X10))="DOWN","DOWN",
IF(INDIRECT("'"&amp;X$2&amp;"'!F"&amp;ROW(X10))="OFF","OFF",
IF(INDIRECT("'"&amp;X$2&amp;"'!F"&amp;ROW(X10))="PARK","PARK",
IF(INDIRECT("'"&amp;X$2&amp;"'!F"&amp;ROW(X10))="VACA","VACA",
"")))))</f>
        <v/>
      </c>
      <c r="Y10" s="111" t="str" cm="1">
        <f t="array" aca="1" ref="Y10" ca="1">IF(INDIRECT("'"&amp;Y$2&amp;"'!F"&amp;ROW(Y10))="CC","CC",
IF(INDIRECT("'"&amp;Y$2&amp;"'!F"&amp;ROW(Y10))="DOWN","DOWN",
IF(INDIRECT("'"&amp;Y$2&amp;"'!F"&amp;ROW(Y10))="OFF","OFF",
IF(INDIRECT("'"&amp;Y$2&amp;"'!F"&amp;ROW(Y10))="PARK","PARK",
IF(INDIRECT("'"&amp;Y$2&amp;"'!F"&amp;ROW(Y10))="VACA","VACA",
"")))))</f>
        <v/>
      </c>
      <c r="Z10" s="111" t="str" cm="1">
        <f t="array" aca="1" ref="Z10" ca="1">IF(INDIRECT("'"&amp;Z$2&amp;"'!F"&amp;ROW(Z10))="CC","CC",
IF(INDIRECT("'"&amp;Z$2&amp;"'!F"&amp;ROW(Z10))="DOWN","DOWN",
IF(INDIRECT("'"&amp;Z$2&amp;"'!F"&amp;ROW(Z10))="OFF","OFF",
IF(INDIRECT("'"&amp;Z$2&amp;"'!F"&amp;ROW(Z10))="PARK","PARK",
IF(INDIRECT("'"&amp;Z$2&amp;"'!F"&amp;ROW(Z10))="VACA","VACA",
"")))))</f>
        <v/>
      </c>
      <c r="AA10" s="111" t="str" cm="1">
        <f t="array" aca="1" ref="AA10" ca="1">IF(INDIRECT("'"&amp;AA$2&amp;"'!F"&amp;ROW(AA10))="CC","CC",
IF(INDIRECT("'"&amp;AA$2&amp;"'!F"&amp;ROW(AA10))="DOWN","DOWN",
IF(INDIRECT("'"&amp;AA$2&amp;"'!F"&amp;ROW(AA10))="OFF","OFF",
IF(INDIRECT("'"&amp;AA$2&amp;"'!F"&amp;ROW(AA10))="PARK","PARK",
IF(INDIRECT("'"&amp;AA$2&amp;"'!F"&amp;ROW(AA10))="VACA","VACA",
"")))))</f>
        <v/>
      </c>
      <c r="AB10" s="111" t="str" cm="1">
        <f t="array" aca="1" ref="AB10" ca="1">IF(INDIRECT("'"&amp;AB$2&amp;"'!F"&amp;ROW(AB10))="CC","CC",
IF(INDIRECT("'"&amp;AB$2&amp;"'!F"&amp;ROW(AB10))="DOWN","DOWN",
IF(INDIRECT("'"&amp;AB$2&amp;"'!F"&amp;ROW(AB10))="OFF","OFF",
IF(INDIRECT("'"&amp;AB$2&amp;"'!F"&amp;ROW(AB10))="PARK","PARK",
IF(INDIRECT("'"&amp;AB$2&amp;"'!F"&amp;ROW(AB10))="VACA","VACA",
"")))))</f>
        <v/>
      </c>
      <c r="AC10" s="111" t="str" cm="1">
        <f t="array" aca="1" ref="AC10" ca="1">IF(INDIRECT("'"&amp;AC$2&amp;"'!F"&amp;ROW(AC10))="CC","CC",
IF(INDIRECT("'"&amp;AC$2&amp;"'!F"&amp;ROW(AC10))="DOWN","DOWN",
IF(INDIRECT("'"&amp;AC$2&amp;"'!F"&amp;ROW(AC10))="OFF","OFF",
IF(INDIRECT("'"&amp;AC$2&amp;"'!F"&amp;ROW(AC10))="PARK","PARK",
IF(INDIRECT("'"&amp;AC$2&amp;"'!F"&amp;ROW(AC10))="VACA","VACA",
"")))))</f>
        <v/>
      </c>
      <c r="AD10" s="111" t="str" cm="1">
        <f t="array" aca="1" ref="AD10" ca="1">IF(INDIRECT("'"&amp;AD$2&amp;"'!F"&amp;ROW(AD10))="CC","CC",
IF(INDIRECT("'"&amp;AD$2&amp;"'!F"&amp;ROW(AD10))="DOWN","DOWN",
IF(INDIRECT("'"&amp;AD$2&amp;"'!F"&amp;ROW(AD10))="OFF","OFF",
IF(INDIRECT("'"&amp;AD$2&amp;"'!F"&amp;ROW(AD10))="PARK","PARK",
IF(INDIRECT("'"&amp;AD$2&amp;"'!F"&amp;ROW(AD10))="VACA","VACA",
"")))))</f>
        <v/>
      </c>
      <c r="AE10" s="111" t="str" cm="1">
        <f t="array" aca="1" ref="AE10" ca="1">IF(INDIRECT("'"&amp;AE$2&amp;"'!F"&amp;ROW(AE10))="CC","CC",
IF(INDIRECT("'"&amp;AE$2&amp;"'!F"&amp;ROW(AE10))="DOWN","DOWN",
IF(INDIRECT("'"&amp;AE$2&amp;"'!F"&amp;ROW(AE10))="OFF","OFF",
IF(INDIRECT("'"&amp;AE$2&amp;"'!F"&amp;ROW(AE10))="PARK","PARK",
IF(INDIRECT("'"&amp;AE$2&amp;"'!F"&amp;ROW(AE10))="VACA","VACA",
"")))))</f>
        <v/>
      </c>
      <c r="AF10" s="111" t="str" cm="1">
        <f t="array" aca="1" ref="AF10" ca="1">IF(INDIRECT("'"&amp;AF$2&amp;"'!F"&amp;ROW(AF10))="CC","CC",
IF(INDIRECT("'"&amp;AF$2&amp;"'!F"&amp;ROW(AF10))="DOWN","DOWN",
IF(INDIRECT("'"&amp;AF$2&amp;"'!F"&amp;ROW(AF10))="OFF","OFF",
IF(INDIRECT("'"&amp;AF$2&amp;"'!F"&amp;ROW(AF10))="PARK","PARK",
IF(INDIRECT("'"&amp;AF$2&amp;"'!F"&amp;ROW(AF10))="VACA","VACA",
"")))))</f>
        <v/>
      </c>
      <c r="AG10" s="111" t="str" cm="1">
        <f t="array" aca="1" ref="AG10" ca="1">IF(INDIRECT("'"&amp;AG$2&amp;"'!F"&amp;ROW(AG10))="CC","CC",
IF(INDIRECT("'"&amp;AG$2&amp;"'!F"&amp;ROW(AG10))="DOWN","DOWN",
IF(INDIRECT("'"&amp;AG$2&amp;"'!F"&amp;ROW(AG10))="OFF","OFF",
IF(INDIRECT("'"&amp;AG$2&amp;"'!F"&amp;ROW(AG10))="PARK","PARK",
IF(INDIRECT("'"&amp;AG$2&amp;"'!F"&amp;ROW(AG10))="VACA","VACA",
"")))))</f>
        <v/>
      </c>
      <c r="AH10" s="124"/>
      <c r="AI10" s="111" t="str">
        <f t="shared" si="4"/>
        <v/>
      </c>
      <c r="AJ10" s="111" t="str" cm="1">
        <f t="array" aca="1" ref="AJ10" ca="1">INDIRECT("'"&amp;AJ$2&amp;"'!AB"&amp;ROW($AJ10))</f>
        <v/>
      </c>
      <c r="AK10" s="111" t="str" cm="1">
        <f t="array" aca="1" ref="AK10" ca="1">INDIRECT("'"&amp;AK$2&amp;"'!AB"&amp;ROW($AJ10))</f>
        <v/>
      </c>
      <c r="AL10" s="111" t="str" cm="1">
        <f t="array" aca="1" ref="AL10" ca="1">INDIRECT("'"&amp;AL$2&amp;"'!AB"&amp;ROW($AJ10))</f>
        <v/>
      </c>
      <c r="AM10" s="111" t="str" cm="1">
        <f t="array" aca="1" ref="AM10" ca="1">INDIRECT("'"&amp;AM$2&amp;"'!AB"&amp;ROW($AJ10))</f>
        <v/>
      </c>
      <c r="AN10" s="111" t="str" cm="1">
        <f t="array" aca="1" ref="AN10" ca="1">INDIRECT("'"&amp;AN$2&amp;"'!AB"&amp;ROW($AJ10))</f>
        <v/>
      </c>
      <c r="AO10" s="111" t="str" cm="1">
        <f t="array" aca="1" ref="AO10" ca="1">INDIRECT("'"&amp;AO$2&amp;"'!AB"&amp;ROW($AJ10))</f>
        <v/>
      </c>
      <c r="AP10" s="111" t="str" cm="1">
        <f t="array" aca="1" ref="AP10" ca="1">INDIRECT("'"&amp;AP$2&amp;"'!AB"&amp;ROW($AJ10))</f>
        <v/>
      </c>
      <c r="AQ10" s="111" t="str" cm="1">
        <f t="array" aca="1" ref="AQ10" ca="1">INDIRECT("'"&amp;AQ$2&amp;"'!AB"&amp;ROW($AJ10))</f>
        <v/>
      </c>
      <c r="AR10" s="111" t="str" cm="1">
        <f t="array" aca="1" ref="AR10" ca="1">INDIRECT("'"&amp;AR$2&amp;"'!AB"&amp;ROW($AJ10))</f>
        <v/>
      </c>
      <c r="AS10" s="111" t="str" cm="1">
        <f t="array" aca="1" ref="AS10" ca="1">INDIRECT("'"&amp;AS$2&amp;"'!AB"&amp;ROW($AJ10))</f>
        <v/>
      </c>
      <c r="AT10" s="111" t="str" cm="1">
        <f t="array" aca="1" ref="AT10" ca="1">INDIRECT("'"&amp;AT$2&amp;"'!AB"&amp;ROW($AJ10))</f>
        <v/>
      </c>
      <c r="AU10" s="111" t="str" cm="1">
        <f t="array" aca="1" ref="AU10" ca="1">INDIRECT("'"&amp;AU$2&amp;"'!AB"&amp;ROW($AJ10))</f>
        <v/>
      </c>
      <c r="AV10" s="111" t="str" cm="1">
        <f t="array" aca="1" ref="AV10" ca="1">INDIRECT("'"&amp;AV$2&amp;"'!AB"&amp;ROW($AJ10))</f>
        <v/>
      </c>
      <c r="AW10" s="111" t="str" cm="1">
        <f t="array" aca="1" ref="AW10" ca="1">INDIRECT("'"&amp;AW$2&amp;"'!AB"&amp;ROW($AJ10))</f>
        <v/>
      </c>
      <c r="AX10" s="111" t="str" cm="1">
        <f t="array" aca="1" ref="AX10" ca="1">INDIRECT("'"&amp;AX$2&amp;"'!AB"&amp;ROW($AJ10))</f>
        <v/>
      </c>
      <c r="AY10" s="111" t="str" cm="1">
        <f t="array" aca="1" ref="AY10" ca="1">INDIRECT("'"&amp;AY$2&amp;"'!AB"&amp;ROW($AJ10))</f>
        <v/>
      </c>
      <c r="AZ10" s="111" t="str" cm="1">
        <f t="array" aca="1" ref="AZ10" ca="1">INDIRECT("'"&amp;AZ$2&amp;"'!AB"&amp;ROW($AJ10))</f>
        <v/>
      </c>
      <c r="BA10" s="111" t="str" cm="1">
        <f t="array" aca="1" ref="BA10" ca="1">INDIRECT("'"&amp;BA$2&amp;"'!AB"&amp;ROW($AJ10))</f>
        <v/>
      </c>
      <c r="BB10" s="111" t="str" cm="1">
        <f t="array" aca="1" ref="BB10" ca="1">INDIRECT("'"&amp;BB$2&amp;"'!AB"&amp;ROW($AJ10))</f>
        <v/>
      </c>
      <c r="BC10" s="111" t="str" cm="1">
        <f t="array" aca="1" ref="BC10" ca="1">INDIRECT("'"&amp;BC$2&amp;"'!AB"&amp;ROW($AJ10))</f>
        <v/>
      </c>
      <c r="BD10" s="111" t="str" cm="1">
        <f t="array" aca="1" ref="BD10" ca="1">INDIRECT("'"&amp;BD$2&amp;"'!AB"&amp;ROW($AJ10))</f>
        <v/>
      </c>
      <c r="BE10" s="111" t="str" cm="1">
        <f t="array" aca="1" ref="BE10" ca="1">INDIRECT("'"&amp;BE$2&amp;"'!AB"&amp;ROW($AJ10))</f>
        <v/>
      </c>
      <c r="BF10" s="111" t="str" cm="1">
        <f t="array" aca="1" ref="BF10" ca="1">INDIRECT("'"&amp;BF$2&amp;"'!AB"&amp;ROW($AJ10))</f>
        <v/>
      </c>
      <c r="BG10" s="111" t="str" cm="1">
        <f t="array" aca="1" ref="BG10" ca="1">INDIRECT("'"&amp;BG$2&amp;"'!AB"&amp;ROW($AJ10))</f>
        <v/>
      </c>
      <c r="BH10" s="111" t="str" cm="1">
        <f t="array" aca="1" ref="BH10" ca="1">INDIRECT("'"&amp;BH$2&amp;"'!AB"&amp;ROW($AJ10))</f>
        <v/>
      </c>
      <c r="BI10" s="111" t="str" cm="1">
        <f t="array" aca="1" ref="BI10" ca="1">INDIRECT("'"&amp;BI$2&amp;"'!AB"&amp;ROW($AJ10))</f>
        <v/>
      </c>
      <c r="BJ10" s="111" t="str" cm="1">
        <f t="array" aca="1" ref="BJ10" ca="1">INDIRECT("'"&amp;BJ$2&amp;"'!AB"&amp;ROW($AJ10))</f>
        <v/>
      </c>
      <c r="BK10" s="111" t="str" cm="1">
        <f t="array" aca="1" ref="BK10" ca="1">INDIRECT("'"&amp;BK$2&amp;"'!AB"&amp;ROW($AJ10))</f>
        <v/>
      </c>
      <c r="BL10" s="111" t="str" cm="1">
        <f t="array" aca="1" ref="BL10" ca="1">INDIRECT("'"&amp;BL$2&amp;"'!AB"&amp;ROW($AJ10))</f>
        <v/>
      </c>
      <c r="BM10" s="111" t="str" cm="1">
        <f t="array" aca="1" ref="BM10" ca="1">INDIRECT("'"&amp;BM$2&amp;"'!AB"&amp;ROW($AJ10))</f>
        <v/>
      </c>
      <c r="BN10" s="111" t="str" cm="1">
        <f t="array" aca="1" ref="BN10" ca="1">INDIRECT("'"&amp;BN$2&amp;"'!AB"&amp;ROW($AJ10))</f>
        <v/>
      </c>
      <c r="BO10" s="124"/>
      <c r="BP10" s="110" t="str">
        <f t="shared" si="5"/>
        <v/>
      </c>
      <c r="BQ10" s="127" t="str" cm="1">
        <f t="array" aca="1" ref="BQ10" ca="1">IF(INDIRECT("'"&amp;BQ$2&amp;"'!P"&amp;ROW($BQ10))=0,"",INDIRECT("'"&amp;BQ$2&amp;"'!P"&amp;ROW($BQ10)))</f>
        <v/>
      </c>
      <c r="BR10" s="127" t="str" cm="1">
        <f t="array" aca="1" ref="BR10" ca="1">IF(INDIRECT("'"&amp;BR$2&amp;"'!P"&amp;ROW($BQ10))=0,"",INDIRECT("'"&amp;BR$2&amp;"'!P"&amp;ROW($BQ10)))</f>
        <v/>
      </c>
      <c r="BS10" s="127" t="str" cm="1">
        <f t="array" aca="1" ref="BS10" ca="1">IF(INDIRECT("'"&amp;BS$2&amp;"'!P"&amp;ROW($BQ10))=0,"",INDIRECT("'"&amp;BS$2&amp;"'!P"&amp;ROW($BQ10)))</f>
        <v/>
      </c>
      <c r="BT10" s="127" t="str" cm="1">
        <f t="array" aca="1" ref="BT10" ca="1">IF(INDIRECT("'"&amp;BT$2&amp;"'!P"&amp;ROW($BQ10))=0,"",INDIRECT("'"&amp;BT$2&amp;"'!P"&amp;ROW($BQ10)))</f>
        <v/>
      </c>
      <c r="BU10" s="127" t="str" cm="1">
        <f t="array" aca="1" ref="BU10" ca="1">IF(INDIRECT("'"&amp;BU$2&amp;"'!P"&amp;ROW($BQ10))=0,"",INDIRECT("'"&amp;BU$2&amp;"'!P"&amp;ROW($BQ10)))</f>
        <v/>
      </c>
      <c r="BV10" s="127" t="str" cm="1">
        <f t="array" aca="1" ref="BV10" ca="1">IF(INDIRECT("'"&amp;BV$2&amp;"'!P"&amp;ROW($BQ10))=0,"",INDIRECT("'"&amp;BV$2&amp;"'!P"&amp;ROW($BQ10)))</f>
        <v/>
      </c>
      <c r="BW10" s="127" t="str" cm="1">
        <f t="array" aca="1" ref="BW10" ca="1">IF(INDIRECT("'"&amp;BW$2&amp;"'!P"&amp;ROW($BQ10))=0,"",INDIRECT("'"&amp;BW$2&amp;"'!P"&amp;ROW($BQ10)))</f>
        <v/>
      </c>
      <c r="BX10" s="127" t="str" cm="1">
        <f t="array" aca="1" ref="BX10" ca="1">IF(INDIRECT("'"&amp;BX$2&amp;"'!P"&amp;ROW($BQ10))=0,"",INDIRECT("'"&amp;BX$2&amp;"'!P"&amp;ROW($BQ10)))</f>
        <v/>
      </c>
      <c r="BY10" s="127" t="str" cm="1">
        <f t="array" aca="1" ref="BY10" ca="1">IF(INDIRECT("'"&amp;BY$2&amp;"'!P"&amp;ROW($BQ10))=0,"",INDIRECT("'"&amp;BY$2&amp;"'!P"&amp;ROW($BQ10)))</f>
        <v/>
      </c>
      <c r="BZ10" s="127" t="str" cm="1">
        <f t="array" aca="1" ref="BZ10" ca="1">IF(INDIRECT("'"&amp;BZ$2&amp;"'!P"&amp;ROW($BQ10))=0,"",INDIRECT("'"&amp;BZ$2&amp;"'!P"&amp;ROW($BQ10)))</f>
        <v/>
      </c>
      <c r="CA10" s="127" t="str" cm="1">
        <f t="array" aca="1" ref="CA10" ca="1">IF(INDIRECT("'"&amp;CA$2&amp;"'!P"&amp;ROW($BQ10))=0,"",INDIRECT("'"&amp;CA$2&amp;"'!P"&amp;ROW($BQ10)))</f>
        <v/>
      </c>
      <c r="CB10" s="127" t="str" cm="1">
        <f t="array" aca="1" ref="CB10" ca="1">IF(INDIRECT("'"&amp;CB$2&amp;"'!P"&amp;ROW($BQ10))=0,"",INDIRECT("'"&amp;CB$2&amp;"'!P"&amp;ROW($BQ10)))</f>
        <v/>
      </c>
      <c r="CC10" s="127" t="str" cm="1">
        <f t="array" aca="1" ref="CC10" ca="1">IF(INDIRECT("'"&amp;CC$2&amp;"'!P"&amp;ROW($BQ10))=0,"",INDIRECT("'"&amp;CC$2&amp;"'!P"&amp;ROW($BQ10)))</f>
        <v/>
      </c>
      <c r="CD10" s="127" t="str" cm="1">
        <f t="array" aca="1" ref="CD10" ca="1">IF(INDIRECT("'"&amp;CD$2&amp;"'!P"&amp;ROW($BQ10))=0,"",INDIRECT("'"&amp;CD$2&amp;"'!P"&amp;ROW($BQ10)))</f>
        <v/>
      </c>
      <c r="CE10" s="127" t="str" cm="1">
        <f t="array" aca="1" ref="CE10" ca="1">IF(INDIRECT("'"&amp;CE$2&amp;"'!P"&amp;ROW($BQ10))=0,"",INDIRECT("'"&amp;CE$2&amp;"'!P"&amp;ROW($BQ10)))</f>
        <v/>
      </c>
      <c r="CF10" s="127" t="str" cm="1">
        <f t="array" aca="1" ref="CF10" ca="1">IF(INDIRECT("'"&amp;CF$2&amp;"'!P"&amp;ROW($BQ10))=0,"",INDIRECT("'"&amp;CF$2&amp;"'!P"&amp;ROW($BQ10)))</f>
        <v/>
      </c>
      <c r="CG10" s="127" t="str" cm="1">
        <f t="array" aca="1" ref="CG10" ca="1">IF(INDIRECT("'"&amp;CG$2&amp;"'!P"&amp;ROW($BQ10))=0,"",INDIRECT("'"&amp;CG$2&amp;"'!P"&amp;ROW($BQ10)))</f>
        <v/>
      </c>
      <c r="CH10" s="127" t="str" cm="1">
        <f t="array" aca="1" ref="CH10" ca="1">IF(INDIRECT("'"&amp;CH$2&amp;"'!P"&amp;ROW($BQ10))=0,"",INDIRECT("'"&amp;CH$2&amp;"'!P"&amp;ROW($BQ10)))</f>
        <v/>
      </c>
      <c r="CI10" s="127" t="str" cm="1">
        <f t="array" aca="1" ref="CI10" ca="1">IF(INDIRECT("'"&amp;CI$2&amp;"'!P"&amp;ROW($BQ10))=0,"",INDIRECT("'"&amp;CI$2&amp;"'!P"&amp;ROW($BQ10)))</f>
        <v/>
      </c>
      <c r="CJ10" s="127" t="str" cm="1">
        <f t="array" aca="1" ref="CJ10" ca="1">IF(INDIRECT("'"&amp;CJ$2&amp;"'!P"&amp;ROW($BQ10))=0,"",INDIRECT("'"&amp;CJ$2&amp;"'!P"&amp;ROW($BQ10)))</f>
        <v/>
      </c>
      <c r="CK10" s="127" t="str" cm="1">
        <f t="array" aca="1" ref="CK10" ca="1">IF(INDIRECT("'"&amp;CK$2&amp;"'!P"&amp;ROW($BQ10))=0,"",INDIRECT("'"&amp;CK$2&amp;"'!P"&amp;ROW($BQ10)))</f>
        <v/>
      </c>
      <c r="CL10" s="127" t="str" cm="1">
        <f t="array" aca="1" ref="CL10" ca="1">IF(INDIRECT("'"&amp;CL$2&amp;"'!P"&amp;ROW($BQ10))=0,"",INDIRECT("'"&amp;CL$2&amp;"'!P"&amp;ROW($BQ10)))</f>
        <v/>
      </c>
      <c r="CM10" s="127" t="str" cm="1">
        <f t="array" aca="1" ref="CM10" ca="1">IF(INDIRECT("'"&amp;CM$2&amp;"'!P"&amp;ROW($BQ10))=0,"",INDIRECT("'"&amp;CM$2&amp;"'!P"&amp;ROW($BQ10)))</f>
        <v/>
      </c>
      <c r="CN10" s="127" t="str" cm="1">
        <f t="array" aca="1" ref="CN10" ca="1">IF(INDIRECT("'"&amp;CN$2&amp;"'!P"&amp;ROW($BQ10))=0,"",INDIRECT("'"&amp;CN$2&amp;"'!P"&amp;ROW($BQ10)))</f>
        <v/>
      </c>
      <c r="CO10" s="127" t="str" cm="1">
        <f t="array" aca="1" ref="CO10" ca="1">IF(INDIRECT("'"&amp;CO$2&amp;"'!P"&amp;ROW($BQ10))=0,"",INDIRECT("'"&amp;CO$2&amp;"'!P"&amp;ROW($BQ10)))</f>
        <v/>
      </c>
      <c r="CP10" s="127" t="str" cm="1">
        <f t="array" aca="1" ref="CP10" ca="1">IF(INDIRECT("'"&amp;CP$2&amp;"'!P"&amp;ROW($BQ10))=0,"",INDIRECT("'"&amp;CP$2&amp;"'!P"&amp;ROW($BQ10)))</f>
        <v/>
      </c>
      <c r="CQ10" s="127" t="str" cm="1">
        <f t="array" aca="1" ref="CQ10" ca="1">IF(INDIRECT("'"&amp;CQ$2&amp;"'!P"&amp;ROW($BQ10))=0,"",INDIRECT("'"&amp;CQ$2&amp;"'!P"&amp;ROW($BQ10)))</f>
        <v/>
      </c>
      <c r="CR10" s="127" t="str" cm="1">
        <f t="array" aca="1" ref="CR10" ca="1">IF(INDIRECT("'"&amp;CR$2&amp;"'!P"&amp;ROW($BQ10))=0,"",INDIRECT("'"&amp;CR$2&amp;"'!P"&amp;ROW($BQ10)))</f>
        <v/>
      </c>
      <c r="CS10" s="127" t="str" cm="1">
        <f t="array" aca="1" ref="CS10" ca="1">IF(INDIRECT("'"&amp;CS$2&amp;"'!P"&amp;ROW($BQ10))=0,"",INDIRECT("'"&amp;CS$2&amp;"'!P"&amp;ROW($BQ10)))</f>
        <v/>
      </c>
      <c r="CT10" s="127" t="str" cm="1">
        <f t="array" aca="1" ref="CT10" ca="1">IF(INDIRECT("'"&amp;CT$2&amp;"'!P"&amp;ROW($BQ10))=0,"",INDIRECT("'"&amp;CT$2&amp;"'!P"&amp;ROW($BQ10)))</f>
        <v/>
      </c>
      <c r="CU10" s="127" t="str" cm="1">
        <f t="array" aca="1" ref="CU10" ca="1">IF(INDIRECT("'"&amp;CU$2&amp;"'!P"&amp;ROW($BQ10))=0,"",INDIRECT("'"&amp;CU$2&amp;"'!P"&amp;ROW($BQ10)))</f>
        <v/>
      </c>
      <c r="CV10" s="128" t="str">
        <f t="shared" si="6"/>
        <v/>
      </c>
    </row>
    <row r="11" spans="1:100" x14ac:dyDescent="0.2">
      <c r="A11" s="111">
        <f>IF('Driver List'!D11=0,"",'Driver List'!D11)</f>
        <v>6308</v>
      </c>
      <c r="B11" s="111" t="str">
        <f>IF(A11="","",VLOOKUP(A11,'Driver List'!D:E,2,0))</f>
        <v>Jose Diaz</v>
      </c>
      <c r="C11" s="111" t="str" cm="1">
        <f t="array" aca="1" ref="C11" ca="1">IF(INDIRECT("'"&amp;C$2&amp;"'!F"&amp;ROW(C11))="CC","CC",
IF(INDIRECT("'"&amp;C$2&amp;"'!F"&amp;ROW(C11))="DOWN","DOWN",
IF(INDIRECT("'"&amp;C$2&amp;"'!F"&amp;ROW(C11))="OFF","OFF",
IF(INDIRECT("'"&amp;C$2&amp;"'!F"&amp;ROW(C11))="PARK","PARK",
IF(INDIRECT("'"&amp;C$2&amp;"'!F"&amp;ROW(C11))="VACA","VACA",
"")))))</f>
        <v/>
      </c>
      <c r="D11" s="111" t="str" cm="1">
        <f t="array" aca="1" ref="D11" ca="1">IF(INDIRECT("'"&amp;D$2&amp;"'!F"&amp;ROW(D11))="CC","CC",
IF(INDIRECT("'"&amp;D$2&amp;"'!F"&amp;ROW(D11))="DOWN","DOWN",
IF(INDIRECT("'"&amp;D$2&amp;"'!F"&amp;ROW(D11))="OFF","OFF",
IF(INDIRECT("'"&amp;D$2&amp;"'!F"&amp;ROW(D11))="PARK","PARK",
IF(INDIRECT("'"&amp;D$2&amp;"'!F"&amp;ROW(D11))="VACA","VACA",
"")))))</f>
        <v/>
      </c>
      <c r="E11" s="111" t="str" cm="1">
        <f t="array" aca="1" ref="E11" ca="1">IF(INDIRECT("'"&amp;E$2&amp;"'!F"&amp;ROW(E11))="CC","CC",
IF(INDIRECT("'"&amp;E$2&amp;"'!F"&amp;ROW(E11))="DOWN","DOWN",
IF(INDIRECT("'"&amp;E$2&amp;"'!F"&amp;ROW(E11))="OFF","OFF",
IF(INDIRECT("'"&amp;E$2&amp;"'!F"&amp;ROW(E11))="PARK","PARK",
IF(INDIRECT("'"&amp;E$2&amp;"'!F"&amp;ROW(E11))="VACA","VACA",
"")))))</f>
        <v/>
      </c>
      <c r="F11" s="111" t="str" cm="1">
        <f t="array" aca="1" ref="F11" ca="1">IF(INDIRECT("'"&amp;F$2&amp;"'!F"&amp;ROW(F11))="CC","CC",
IF(INDIRECT("'"&amp;F$2&amp;"'!F"&amp;ROW(F11))="DOWN","DOWN",
IF(INDIRECT("'"&amp;F$2&amp;"'!F"&amp;ROW(F11))="OFF","OFF",
IF(INDIRECT("'"&amp;F$2&amp;"'!F"&amp;ROW(F11))="PARK","PARK",
IF(INDIRECT("'"&amp;F$2&amp;"'!F"&amp;ROW(F11))="VACA","VACA",
"")))))</f>
        <v/>
      </c>
      <c r="G11" s="111" t="str" cm="1">
        <f t="array" aca="1" ref="G11" ca="1">IF(INDIRECT("'"&amp;G$2&amp;"'!F"&amp;ROW(G11))="CC","CC",
IF(INDIRECT("'"&amp;G$2&amp;"'!F"&amp;ROW(G11))="DOWN","DOWN",
IF(INDIRECT("'"&amp;G$2&amp;"'!F"&amp;ROW(G11))="OFF","OFF",
IF(INDIRECT("'"&amp;G$2&amp;"'!F"&amp;ROW(G11))="PARK","PARK",
IF(INDIRECT("'"&amp;G$2&amp;"'!F"&amp;ROW(G11))="VACA","VACA",
"")))))</f>
        <v/>
      </c>
      <c r="H11" s="111" t="str" cm="1">
        <f t="array" aca="1" ref="H11" ca="1">IF(INDIRECT("'"&amp;H$2&amp;"'!F"&amp;ROW(H11))="CC","CC",
IF(INDIRECT("'"&amp;H$2&amp;"'!F"&amp;ROW(H11))="DOWN","DOWN",
IF(INDIRECT("'"&amp;H$2&amp;"'!F"&amp;ROW(H11))="OFF","OFF",
IF(INDIRECT("'"&amp;H$2&amp;"'!F"&amp;ROW(H11))="PARK","PARK",
IF(INDIRECT("'"&amp;H$2&amp;"'!F"&amp;ROW(H11))="VACA","VACA",
"")))))</f>
        <v/>
      </c>
      <c r="I11" s="111" t="str" cm="1">
        <f t="array" aca="1" ref="I11" ca="1">IF(INDIRECT("'"&amp;I$2&amp;"'!F"&amp;ROW(I11))="CC","CC",
IF(INDIRECT("'"&amp;I$2&amp;"'!F"&amp;ROW(I11))="DOWN","DOWN",
IF(INDIRECT("'"&amp;I$2&amp;"'!F"&amp;ROW(I11))="OFF","OFF",
IF(INDIRECT("'"&amp;I$2&amp;"'!F"&amp;ROW(I11))="PARK","PARK",
IF(INDIRECT("'"&amp;I$2&amp;"'!F"&amp;ROW(I11))="VACA","VACA",
"")))))</f>
        <v/>
      </c>
      <c r="J11" s="111" t="str" cm="1">
        <f t="array" aca="1" ref="J11" ca="1">IF(INDIRECT("'"&amp;J$2&amp;"'!F"&amp;ROW(J11))="CC","CC",
IF(INDIRECT("'"&amp;J$2&amp;"'!F"&amp;ROW(J11))="DOWN","DOWN",
IF(INDIRECT("'"&amp;J$2&amp;"'!F"&amp;ROW(J11))="OFF","OFF",
IF(INDIRECT("'"&amp;J$2&amp;"'!F"&amp;ROW(J11))="PARK","PARK",
IF(INDIRECT("'"&amp;J$2&amp;"'!F"&amp;ROW(J11))="VACA","VACA",
"")))))</f>
        <v/>
      </c>
      <c r="K11" s="111" t="str" cm="1">
        <f t="array" aca="1" ref="K11" ca="1">IF(INDIRECT("'"&amp;K$2&amp;"'!F"&amp;ROW(K11))="CC","CC",
IF(INDIRECT("'"&amp;K$2&amp;"'!F"&amp;ROW(K11))="DOWN","DOWN",
IF(INDIRECT("'"&amp;K$2&amp;"'!F"&amp;ROW(K11))="OFF","OFF",
IF(INDIRECT("'"&amp;K$2&amp;"'!F"&amp;ROW(K11))="PARK","PARK",
IF(INDIRECT("'"&amp;K$2&amp;"'!F"&amp;ROW(K11))="VACA","VACA",
"")))))</f>
        <v/>
      </c>
      <c r="L11" s="111" t="str" cm="1">
        <f t="array" aca="1" ref="L11" ca="1">IF(INDIRECT("'"&amp;L$2&amp;"'!F"&amp;ROW(L11))="CC","CC",
IF(INDIRECT("'"&amp;L$2&amp;"'!F"&amp;ROW(L11))="DOWN","DOWN",
IF(INDIRECT("'"&amp;L$2&amp;"'!F"&amp;ROW(L11))="OFF","OFF",
IF(INDIRECT("'"&amp;L$2&amp;"'!F"&amp;ROW(L11))="PARK","PARK",
IF(INDIRECT("'"&amp;L$2&amp;"'!F"&amp;ROW(L11))="VACA","VACA",
"")))))</f>
        <v/>
      </c>
      <c r="M11" s="111" t="str" cm="1">
        <f t="array" aca="1" ref="M11" ca="1">IF(INDIRECT("'"&amp;M$2&amp;"'!F"&amp;ROW(M11))="CC","CC",
IF(INDIRECT("'"&amp;M$2&amp;"'!F"&amp;ROW(M11))="DOWN","DOWN",
IF(INDIRECT("'"&amp;M$2&amp;"'!F"&amp;ROW(M11))="OFF","OFF",
IF(INDIRECT("'"&amp;M$2&amp;"'!F"&amp;ROW(M11))="PARK","PARK",
IF(INDIRECT("'"&amp;M$2&amp;"'!F"&amp;ROW(M11))="VACA","VACA",
"")))))</f>
        <v/>
      </c>
      <c r="N11" s="111" t="str" cm="1">
        <f t="array" aca="1" ref="N11" ca="1">IF(INDIRECT("'"&amp;N$2&amp;"'!F"&amp;ROW(N11))="CC","CC",
IF(INDIRECT("'"&amp;N$2&amp;"'!F"&amp;ROW(N11))="DOWN","DOWN",
IF(INDIRECT("'"&amp;N$2&amp;"'!F"&amp;ROW(N11))="OFF","OFF",
IF(INDIRECT("'"&amp;N$2&amp;"'!F"&amp;ROW(N11))="PARK","PARK",
IF(INDIRECT("'"&amp;N$2&amp;"'!F"&amp;ROW(N11))="VACA","VACA",
"")))))</f>
        <v/>
      </c>
      <c r="O11" s="111" t="str" cm="1">
        <f t="array" aca="1" ref="O11" ca="1">IF(INDIRECT("'"&amp;O$2&amp;"'!F"&amp;ROW(O11))="CC","CC",
IF(INDIRECT("'"&amp;O$2&amp;"'!F"&amp;ROW(O11))="DOWN","DOWN",
IF(INDIRECT("'"&amp;O$2&amp;"'!F"&amp;ROW(O11))="OFF","OFF",
IF(INDIRECT("'"&amp;O$2&amp;"'!F"&amp;ROW(O11))="PARK","PARK",
IF(INDIRECT("'"&amp;O$2&amp;"'!F"&amp;ROW(O11))="VACA","VACA",
"")))))</f>
        <v/>
      </c>
      <c r="P11" s="111" t="str" cm="1">
        <f t="array" aca="1" ref="P11" ca="1">IF(INDIRECT("'"&amp;P$2&amp;"'!F"&amp;ROW(P11))="CC","CC",
IF(INDIRECT("'"&amp;P$2&amp;"'!F"&amp;ROW(P11))="DOWN","DOWN",
IF(INDIRECT("'"&amp;P$2&amp;"'!F"&amp;ROW(P11))="OFF","OFF",
IF(INDIRECT("'"&amp;P$2&amp;"'!F"&amp;ROW(P11))="PARK","PARK",
IF(INDIRECT("'"&amp;P$2&amp;"'!F"&amp;ROW(P11))="VACA","VACA",
"")))))</f>
        <v/>
      </c>
      <c r="Q11" s="111" t="str" cm="1">
        <f t="array" aca="1" ref="Q11" ca="1">IF(INDIRECT("'"&amp;Q$2&amp;"'!F"&amp;ROW(Q11))="CC","CC",
IF(INDIRECT("'"&amp;Q$2&amp;"'!F"&amp;ROW(Q11))="DOWN","DOWN",
IF(INDIRECT("'"&amp;Q$2&amp;"'!F"&amp;ROW(Q11))="OFF","OFF",
IF(INDIRECT("'"&amp;Q$2&amp;"'!F"&amp;ROW(Q11))="PARK","PARK",
IF(INDIRECT("'"&amp;Q$2&amp;"'!F"&amp;ROW(Q11))="VACA","VACA",
"")))))</f>
        <v/>
      </c>
      <c r="R11" s="111" t="str" cm="1">
        <f t="array" aca="1" ref="R11" ca="1">IF(INDIRECT("'"&amp;R$2&amp;"'!F"&amp;ROW(R11))="CC","CC",
IF(INDIRECT("'"&amp;R$2&amp;"'!F"&amp;ROW(R11))="DOWN","DOWN",
IF(INDIRECT("'"&amp;R$2&amp;"'!F"&amp;ROW(R11))="OFF","OFF",
IF(INDIRECT("'"&amp;R$2&amp;"'!F"&amp;ROW(R11))="PARK","PARK",
IF(INDIRECT("'"&amp;R$2&amp;"'!F"&amp;ROW(R11))="VACA","VACA",
"")))))</f>
        <v/>
      </c>
      <c r="S11" s="111" t="str" cm="1">
        <f t="array" aca="1" ref="S11" ca="1">IF(INDIRECT("'"&amp;S$2&amp;"'!F"&amp;ROW(S11))="CC","CC",
IF(INDIRECT("'"&amp;S$2&amp;"'!F"&amp;ROW(S11))="DOWN","DOWN",
IF(INDIRECT("'"&amp;S$2&amp;"'!F"&amp;ROW(S11))="OFF","OFF",
IF(INDIRECT("'"&amp;S$2&amp;"'!F"&amp;ROW(S11))="PARK","PARK",
IF(INDIRECT("'"&amp;S$2&amp;"'!F"&amp;ROW(S11))="VACA","VACA",
"")))))</f>
        <v/>
      </c>
      <c r="T11" s="111" t="str" cm="1">
        <f t="array" aca="1" ref="T11" ca="1">IF(INDIRECT("'"&amp;T$2&amp;"'!F"&amp;ROW(T11))="CC","CC",
IF(INDIRECT("'"&amp;T$2&amp;"'!F"&amp;ROW(T11))="DOWN","DOWN",
IF(INDIRECT("'"&amp;T$2&amp;"'!F"&amp;ROW(T11))="OFF","OFF",
IF(INDIRECT("'"&amp;T$2&amp;"'!F"&amp;ROW(T11))="PARK","PARK",
IF(INDIRECT("'"&amp;T$2&amp;"'!F"&amp;ROW(T11))="VACA","VACA",
"")))))</f>
        <v/>
      </c>
      <c r="U11" s="111" t="str" cm="1">
        <f t="array" aca="1" ref="U11" ca="1">IF(INDIRECT("'"&amp;U$2&amp;"'!F"&amp;ROW(U11))="CC","CC",
IF(INDIRECT("'"&amp;U$2&amp;"'!F"&amp;ROW(U11))="DOWN","DOWN",
IF(INDIRECT("'"&amp;U$2&amp;"'!F"&amp;ROW(U11))="OFF","OFF",
IF(INDIRECT("'"&amp;U$2&amp;"'!F"&amp;ROW(U11))="PARK","PARK",
IF(INDIRECT("'"&amp;U$2&amp;"'!F"&amp;ROW(U11))="VACA","VACA",
"")))))</f>
        <v/>
      </c>
      <c r="V11" s="111" t="str" cm="1">
        <f t="array" aca="1" ref="V11" ca="1">IF(INDIRECT("'"&amp;V$2&amp;"'!F"&amp;ROW(V11))="CC","CC",
IF(INDIRECT("'"&amp;V$2&amp;"'!F"&amp;ROW(V11))="DOWN","DOWN",
IF(INDIRECT("'"&amp;V$2&amp;"'!F"&amp;ROW(V11))="OFF","OFF",
IF(INDIRECT("'"&amp;V$2&amp;"'!F"&amp;ROW(V11))="PARK","PARK",
IF(INDIRECT("'"&amp;V$2&amp;"'!F"&amp;ROW(V11))="VACA","VACA",
"")))))</f>
        <v/>
      </c>
      <c r="W11" s="111" t="str" cm="1">
        <f t="array" aca="1" ref="W11" ca="1">IF(INDIRECT("'"&amp;W$2&amp;"'!F"&amp;ROW(W11))="CC","CC",
IF(INDIRECT("'"&amp;W$2&amp;"'!F"&amp;ROW(W11))="DOWN","DOWN",
IF(INDIRECT("'"&amp;W$2&amp;"'!F"&amp;ROW(W11))="OFF","OFF",
IF(INDIRECT("'"&amp;W$2&amp;"'!F"&amp;ROW(W11))="PARK","PARK",
IF(INDIRECT("'"&amp;W$2&amp;"'!F"&amp;ROW(W11))="VACA","VACA",
"")))))</f>
        <v/>
      </c>
      <c r="X11" s="111" t="str" cm="1">
        <f t="array" aca="1" ref="X11" ca="1">IF(INDIRECT("'"&amp;X$2&amp;"'!F"&amp;ROW(X11))="CC","CC",
IF(INDIRECT("'"&amp;X$2&amp;"'!F"&amp;ROW(X11))="DOWN","DOWN",
IF(INDIRECT("'"&amp;X$2&amp;"'!F"&amp;ROW(X11))="OFF","OFF",
IF(INDIRECT("'"&amp;X$2&amp;"'!F"&amp;ROW(X11))="PARK","PARK",
IF(INDIRECT("'"&amp;X$2&amp;"'!F"&amp;ROW(X11))="VACA","VACA",
"")))))</f>
        <v/>
      </c>
      <c r="Y11" s="111" t="str" cm="1">
        <f t="array" aca="1" ref="Y11" ca="1">IF(INDIRECT("'"&amp;Y$2&amp;"'!F"&amp;ROW(Y11))="CC","CC",
IF(INDIRECT("'"&amp;Y$2&amp;"'!F"&amp;ROW(Y11))="DOWN","DOWN",
IF(INDIRECT("'"&amp;Y$2&amp;"'!F"&amp;ROW(Y11))="OFF","OFF",
IF(INDIRECT("'"&amp;Y$2&amp;"'!F"&amp;ROW(Y11))="PARK","PARK",
IF(INDIRECT("'"&amp;Y$2&amp;"'!F"&amp;ROW(Y11))="VACA","VACA",
"")))))</f>
        <v/>
      </c>
      <c r="Z11" s="111" t="str" cm="1">
        <f t="array" aca="1" ref="Z11" ca="1">IF(INDIRECT("'"&amp;Z$2&amp;"'!F"&amp;ROW(Z11))="CC","CC",
IF(INDIRECT("'"&amp;Z$2&amp;"'!F"&amp;ROW(Z11))="DOWN","DOWN",
IF(INDIRECT("'"&amp;Z$2&amp;"'!F"&amp;ROW(Z11))="OFF","OFF",
IF(INDIRECT("'"&amp;Z$2&amp;"'!F"&amp;ROW(Z11))="PARK","PARK",
IF(INDIRECT("'"&amp;Z$2&amp;"'!F"&amp;ROW(Z11))="VACA","VACA",
"")))))</f>
        <v/>
      </c>
      <c r="AA11" s="111" t="str" cm="1">
        <f t="array" aca="1" ref="AA11" ca="1">IF(INDIRECT("'"&amp;AA$2&amp;"'!F"&amp;ROW(AA11))="CC","CC",
IF(INDIRECT("'"&amp;AA$2&amp;"'!F"&amp;ROW(AA11))="DOWN","DOWN",
IF(INDIRECT("'"&amp;AA$2&amp;"'!F"&amp;ROW(AA11))="OFF","OFF",
IF(INDIRECT("'"&amp;AA$2&amp;"'!F"&amp;ROW(AA11))="PARK","PARK",
IF(INDIRECT("'"&amp;AA$2&amp;"'!F"&amp;ROW(AA11))="VACA","VACA",
"")))))</f>
        <v/>
      </c>
      <c r="AB11" s="111" t="str" cm="1">
        <f t="array" aca="1" ref="AB11" ca="1">IF(INDIRECT("'"&amp;AB$2&amp;"'!F"&amp;ROW(AB11))="CC","CC",
IF(INDIRECT("'"&amp;AB$2&amp;"'!F"&amp;ROW(AB11))="DOWN","DOWN",
IF(INDIRECT("'"&amp;AB$2&amp;"'!F"&amp;ROW(AB11))="OFF","OFF",
IF(INDIRECT("'"&amp;AB$2&amp;"'!F"&amp;ROW(AB11))="PARK","PARK",
IF(INDIRECT("'"&amp;AB$2&amp;"'!F"&amp;ROW(AB11))="VACA","VACA",
"")))))</f>
        <v/>
      </c>
      <c r="AC11" s="111" t="str" cm="1">
        <f t="array" aca="1" ref="AC11" ca="1">IF(INDIRECT("'"&amp;AC$2&amp;"'!F"&amp;ROW(AC11))="CC","CC",
IF(INDIRECT("'"&amp;AC$2&amp;"'!F"&amp;ROW(AC11))="DOWN","DOWN",
IF(INDIRECT("'"&amp;AC$2&amp;"'!F"&amp;ROW(AC11))="OFF","OFF",
IF(INDIRECT("'"&amp;AC$2&amp;"'!F"&amp;ROW(AC11))="PARK","PARK",
IF(INDIRECT("'"&amp;AC$2&amp;"'!F"&amp;ROW(AC11))="VACA","VACA",
"")))))</f>
        <v/>
      </c>
      <c r="AD11" s="111" t="str" cm="1">
        <f t="array" aca="1" ref="AD11" ca="1">IF(INDIRECT("'"&amp;AD$2&amp;"'!F"&amp;ROW(AD11))="CC","CC",
IF(INDIRECT("'"&amp;AD$2&amp;"'!F"&amp;ROW(AD11))="DOWN","DOWN",
IF(INDIRECT("'"&amp;AD$2&amp;"'!F"&amp;ROW(AD11))="OFF","OFF",
IF(INDIRECT("'"&amp;AD$2&amp;"'!F"&amp;ROW(AD11))="PARK","PARK",
IF(INDIRECT("'"&amp;AD$2&amp;"'!F"&amp;ROW(AD11))="VACA","VACA",
"")))))</f>
        <v/>
      </c>
      <c r="AE11" s="111" t="str" cm="1">
        <f t="array" aca="1" ref="AE11" ca="1">IF(INDIRECT("'"&amp;AE$2&amp;"'!F"&amp;ROW(AE11))="CC","CC",
IF(INDIRECT("'"&amp;AE$2&amp;"'!F"&amp;ROW(AE11))="DOWN","DOWN",
IF(INDIRECT("'"&amp;AE$2&amp;"'!F"&amp;ROW(AE11))="OFF","OFF",
IF(INDIRECT("'"&amp;AE$2&amp;"'!F"&amp;ROW(AE11))="PARK","PARK",
IF(INDIRECT("'"&amp;AE$2&amp;"'!F"&amp;ROW(AE11))="VACA","VACA",
"")))))</f>
        <v/>
      </c>
      <c r="AF11" s="111" t="str" cm="1">
        <f t="array" aca="1" ref="AF11" ca="1">IF(INDIRECT("'"&amp;AF$2&amp;"'!F"&amp;ROW(AF11))="CC","CC",
IF(INDIRECT("'"&amp;AF$2&amp;"'!F"&amp;ROW(AF11))="DOWN","DOWN",
IF(INDIRECT("'"&amp;AF$2&amp;"'!F"&amp;ROW(AF11))="OFF","OFF",
IF(INDIRECT("'"&amp;AF$2&amp;"'!F"&amp;ROW(AF11))="PARK","PARK",
IF(INDIRECT("'"&amp;AF$2&amp;"'!F"&amp;ROW(AF11))="VACA","VACA",
"")))))</f>
        <v/>
      </c>
      <c r="AG11" s="111" t="str" cm="1">
        <f t="array" aca="1" ref="AG11" ca="1">IF(INDIRECT("'"&amp;AG$2&amp;"'!F"&amp;ROW(AG11))="CC","CC",
IF(INDIRECT("'"&amp;AG$2&amp;"'!F"&amp;ROW(AG11))="DOWN","DOWN",
IF(INDIRECT("'"&amp;AG$2&amp;"'!F"&amp;ROW(AG11))="OFF","OFF",
IF(INDIRECT("'"&amp;AG$2&amp;"'!F"&amp;ROW(AG11))="PARK","PARK",
IF(INDIRECT("'"&amp;AG$2&amp;"'!F"&amp;ROW(AG11))="VACA","VACA",
"")))))</f>
        <v/>
      </c>
      <c r="AH11" s="124"/>
      <c r="AI11" s="111" t="str">
        <f t="shared" si="4"/>
        <v>Jose Diaz</v>
      </c>
      <c r="AJ11" s="111" cm="1">
        <f t="array" aca="1" ref="AJ11" ca="1">INDIRECT("'"&amp;AJ$2&amp;"'!AB"&amp;ROW($AJ11))</f>
        <v>4</v>
      </c>
      <c r="AK11" s="111" cm="1">
        <f t="array" aca="1" ref="AK11" ca="1">INDIRECT("'"&amp;AK$2&amp;"'!AB"&amp;ROW($AJ11))</f>
        <v>4</v>
      </c>
      <c r="AL11" s="111" cm="1">
        <f t="array" aca="1" ref="AL11" ca="1">INDIRECT("'"&amp;AL$2&amp;"'!AB"&amp;ROW($AJ11))</f>
        <v>4</v>
      </c>
      <c r="AM11" s="111" t="str" cm="1">
        <f t="array" aca="1" ref="AM11" ca="1">INDIRECT("'"&amp;AM$2&amp;"'!AB"&amp;ROW($AJ11))</f>
        <v/>
      </c>
      <c r="AN11" s="111" t="str" cm="1">
        <f t="array" aca="1" ref="AN11" ca="1">INDIRECT("'"&amp;AN$2&amp;"'!AB"&amp;ROW($AJ11))</f>
        <v/>
      </c>
      <c r="AO11" s="111" cm="1">
        <f t="array" aca="1" ref="AO11" ca="1">INDIRECT("'"&amp;AO$2&amp;"'!AB"&amp;ROW($AJ11))</f>
        <v>4</v>
      </c>
      <c r="AP11" s="111" cm="1">
        <f t="array" aca="1" ref="AP11" ca="1">INDIRECT("'"&amp;AP$2&amp;"'!AB"&amp;ROW($AJ11))</f>
        <v>3</v>
      </c>
      <c r="AQ11" s="111" t="str" cm="1">
        <f t="array" aca="1" ref="AQ11" ca="1">INDIRECT("'"&amp;AQ$2&amp;"'!AB"&amp;ROW($AJ11))</f>
        <v/>
      </c>
      <c r="AR11" s="111" t="str" cm="1">
        <f t="array" aca="1" ref="AR11" ca="1">INDIRECT("'"&amp;AR$2&amp;"'!AB"&amp;ROW($AJ11))</f>
        <v/>
      </c>
      <c r="AS11" s="111" t="str" cm="1">
        <f t="array" aca="1" ref="AS11" ca="1">INDIRECT("'"&amp;AS$2&amp;"'!AB"&amp;ROW($AJ11))</f>
        <v/>
      </c>
      <c r="AT11" s="111" t="str" cm="1">
        <f t="array" aca="1" ref="AT11" ca="1">INDIRECT("'"&amp;AT$2&amp;"'!AB"&amp;ROW($AJ11))</f>
        <v/>
      </c>
      <c r="AU11" s="111" t="str" cm="1">
        <f t="array" aca="1" ref="AU11" ca="1">INDIRECT("'"&amp;AU$2&amp;"'!AB"&amp;ROW($AJ11))</f>
        <v/>
      </c>
      <c r="AV11" s="111" t="str" cm="1">
        <f t="array" aca="1" ref="AV11" ca="1">INDIRECT("'"&amp;AV$2&amp;"'!AB"&amp;ROW($AJ11))</f>
        <v/>
      </c>
      <c r="AW11" s="111" t="str" cm="1">
        <f t="array" aca="1" ref="AW11" ca="1">INDIRECT("'"&amp;AW$2&amp;"'!AB"&amp;ROW($AJ11))</f>
        <v/>
      </c>
      <c r="AX11" s="111" t="str" cm="1">
        <f t="array" aca="1" ref="AX11" ca="1">INDIRECT("'"&amp;AX$2&amp;"'!AB"&amp;ROW($AJ11))</f>
        <v/>
      </c>
      <c r="AY11" s="111" t="str" cm="1">
        <f t="array" aca="1" ref="AY11" ca="1">INDIRECT("'"&amp;AY$2&amp;"'!AB"&amp;ROW($AJ11))</f>
        <v/>
      </c>
      <c r="AZ11" s="111" t="str" cm="1">
        <f t="array" aca="1" ref="AZ11" ca="1">INDIRECT("'"&amp;AZ$2&amp;"'!AB"&amp;ROW($AJ11))</f>
        <v/>
      </c>
      <c r="BA11" s="111" t="str" cm="1">
        <f t="array" aca="1" ref="BA11" ca="1">INDIRECT("'"&amp;BA$2&amp;"'!AB"&amp;ROW($AJ11))</f>
        <v/>
      </c>
      <c r="BB11" s="111" t="str" cm="1">
        <f t="array" aca="1" ref="BB11" ca="1">INDIRECT("'"&amp;BB$2&amp;"'!AB"&amp;ROW($AJ11))</f>
        <v/>
      </c>
      <c r="BC11" s="111" t="str" cm="1">
        <f t="array" aca="1" ref="BC11" ca="1">INDIRECT("'"&amp;BC$2&amp;"'!AB"&amp;ROW($AJ11))</f>
        <v/>
      </c>
      <c r="BD11" s="111" t="str" cm="1">
        <f t="array" aca="1" ref="BD11" ca="1">INDIRECT("'"&amp;BD$2&amp;"'!AB"&amp;ROW($AJ11))</f>
        <v/>
      </c>
      <c r="BE11" s="111" t="str" cm="1">
        <f t="array" aca="1" ref="BE11" ca="1">INDIRECT("'"&amp;BE$2&amp;"'!AB"&amp;ROW($AJ11))</f>
        <v/>
      </c>
      <c r="BF11" s="111" t="str" cm="1">
        <f t="array" aca="1" ref="BF11" ca="1">INDIRECT("'"&amp;BF$2&amp;"'!AB"&amp;ROW($AJ11))</f>
        <v/>
      </c>
      <c r="BG11" s="111" t="str" cm="1">
        <f t="array" aca="1" ref="BG11" ca="1">INDIRECT("'"&amp;BG$2&amp;"'!AB"&amp;ROW($AJ11))</f>
        <v/>
      </c>
      <c r="BH11" s="111" t="str" cm="1">
        <f t="array" aca="1" ref="BH11" ca="1">INDIRECT("'"&amp;BH$2&amp;"'!AB"&amp;ROW($AJ11))</f>
        <v/>
      </c>
      <c r="BI11" s="111" t="str" cm="1">
        <f t="array" aca="1" ref="BI11" ca="1">INDIRECT("'"&amp;BI$2&amp;"'!AB"&amp;ROW($AJ11))</f>
        <v/>
      </c>
      <c r="BJ11" s="111" t="str" cm="1">
        <f t="array" aca="1" ref="BJ11" ca="1">INDIRECT("'"&amp;BJ$2&amp;"'!AB"&amp;ROW($AJ11))</f>
        <v/>
      </c>
      <c r="BK11" s="111" t="str" cm="1">
        <f t="array" aca="1" ref="BK11" ca="1">INDIRECT("'"&amp;BK$2&amp;"'!AB"&amp;ROW($AJ11))</f>
        <v/>
      </c>
      <c r="BL11" s="111" t="str" cm="1">
        <f t="array" aca="1" ref="BL11" ca="1">INDIRECT("'"&amp;BL$2&amp;"'!AB"&amp;ROW($AJ11))</f>
        <v/>
      </c>
      <c r="BM11" s="111" t="str" cm="1">
        <f t="array" aca="1" ref="BM11" ca="1">INDIRECT("'"&amp;BM$2&amp;"'!AB"&amp;ROW($AJ11))</f>
        <v/>
      </c>
      <c r="BN11" s="111" t="str" cm="1">
        <f t="array" aca="1" ref="BN11" ca="1">INDIRECT("'"&amp;BN$2&amp;"'!AB"&amp;ROW($AJ11))</f>
        <v/>
      </c>
      <c r="BO11" s="124"/>
      <c r="BP11" s="110" t="str">
        <f t="shared" si="5"/>
        <v>Jose Diaz</v>
      </c>
      <c r="BQ11" s="127" cm="1">
        <f t="array" aca="1" ref="BQ11" ca="1">IF(INDIRECT("'"&amp;BQ$2&amp;"'!P"&amp;ROW($BQ11))=0,"",INDIRECT("'"&amp;BQ$2&amp;"'!P"&amp;ROW($BQ11)))</f>
        <v>30.4</v>
      </c>
      <c r="BR11" s="127" cm="1">
        <f t="array" aca="1" ref="BR11" ca="1">IF(INDIRECT("'"&amp;BR$2&amp;"'!P"&amp;ROW($BQ11))=0,"",INDIRECT("'"&amp;BR$2&amp;"'!P"&amp;ROW($BQ11)))</f>
        <v>35.450000000000003</v>
      </c>
      <c r="BS11" s="127" cm="1">
        <f t="array" aca="1" ref="BS11" ca="1">IF(INDIRECT("'"&amp;BS$2&amp;"'!P"&amp;ROW($BQ11))=0,"",INDIRECT("'"&amp;BS$2&amp;"'!P"&amp;ROW($BQ11)))</f>
        <v>33.65</v>
      </c>
      <c r="BT11" s="127" t="str" cm="1">
        <f t="array" aca="1" ref="BT11" ca="1">IF(INDIRECT("'"&amp;BT$2&amp;"'!P"&amp;ROW($BQ11))=0,"",INDIRECT("'"&amp;BT$2&amp;"'!P"&amp;ROW($BQ11)))</f>
        <v/>
      </c>
      <c r="BU11" s="127" t="str" cm="1">
        <f t="array" aca="1" ref="BU11" ca="1">IF(INDIRECT("'"&amp;BU$2&amp;"'!P"&amp;ROW($BQ11))=0,"",INDIRECT("'"&amp;BU$2&amp;"'!P"&amp;ROW($BQ11)))</f>
        <v/>
      </c>
      <c r="BV11" s="127" cm="1">
        <f t="array" aca="1" ref="BV11" ca="1">IF(INDIRECT("'"&amp;BV$2&amp;"'!P"&amp;ROW($BQ11))=0,"",INDIRECT("'"&amp;BV$2&amp;"'!P"&amp;ROW($BQ11)))</f>
        <v>34.6</v>
      </c>
      <c r="BW11" s="127" cm="1">
        <f t="array" aca="1" ref="BW11" ca="1">IF(INDIRECT("'"&amp;BW$2&amp;"'!P"&amp;ROW($BQ11))=0,"",INDIRECT("'"&amp;BW$2&amp;"'!P"&amp;ROW($BQ11)))</f>
        <v>28.5</v>
      </c>
      <c r="BX11" s="127" t="str" cm="1">
        <f t="array" aca="1" ref="BX11" ca="1">IF(INDIRECT("'"&amp;BX$2&amp;"'!P"&amp;ROW($BQ11))=0,"",INDIRECT("'"&amp;BX$2&amp;"'!P"&amp;ROW($BQ11)))</f>
        <v/>
      </c>
      <c r="BY11" s="127" t="str" cm="1">
        <f t="array" aca="1" ref="BY11" ca="1">IF(INDIRECT("'"&amp;BY$2&amp;"'!P"&amp;ROW($BQ11))=0,"",INDIRECT("'"&amp;BY$2&amp;"'!P"&amp;ROW($BQ11)))</f>
        <v/>
      </c>
      <c r="BZ11" s="127" t="str" cm="1">
        <f t="array" aca="1" ref="BZ11" ca="1">IF(INDIRECT("'"&amp;BZ$2&amp;"'!P"&amp;ROW($BQ11))=0,"",INDIRECT("'"&amp;BZ$2&amp;"'!P"&amp;ROW($BQ11)))</f>
        <v/>
      </c>
      <c r="CA11" s="127" t="str" cm="1">
        <f t="array" aca="1" ref="CA11" ca="1">IF(INDIRECT("'"&amp;CA$2&amp;"'!P"&amp;ROW($BQ11))=0,"",INDIRECT("'"&amp;CA$2&amp;"'!P"&amp;ROW($BQ11)))</f>
        <v/>
      </c>
      <c r="CB11" s="127" t="str" cm="1">
        <f t="array" aca="1" ref="CB11" ca="1">IF(INDIRECT("'"&amp;CB$2&amp;"'!P"&amp;ROW($BQ11))=0,"",INDIRECT("'"&amp;CB$2&amp;"'!P"&amp;ROW($BQ11)))</f>
        <v/>
      </c>
      <c r="CC11" s="127" t="str" cm="1">
        <f t="array" aca="1" ref="CC11" ca="1">IF(INDIRECT("'"&amp;CC$2&amp;"'!P"&amp;ROW($BQ11))=0,"",INDIRECT("'"&amp;CC$2&amp;"'!P"&amp;ROW($BQ11)))</f>
        <v/>
      </c>
      <c r="CD11" s="127" t="str" cm="1">
        <f t="array" aca="1" ref="CD11" ca="1">IF(INDIRECT("'"&amp;CD$2&amp;"'!P"&amp;ROW($BQ11))=0,"",INDIRECT("'"&amp;CD$2&amp;"'!P"&amp;ROW($BQ11)))</f>
        <v/>
      </c>
      <c r="CE11" s="127" t="str" cm="1">
        <f t="array" aca="1" ref="CE11" ca="1">IF(INDIRECT("'"&amp;CE$2&amp;"'!P"&amp;ROW($BQ11))=0,"",INDIRECT("'"&amp;CE$2&amp;"'!P"&amp;ROW($BQ11)))</f>
        <v/>
      </c>
      <c r="CF11" s="127" t="str" cm="1">
        <f t="array" aca="1" ref="CF11" ca="1">IF(INDIRECT("'"&amp;CF$2&amp;"'!P"&amp;ROW($BQ11))=0,"",INDIRECT("'"&amp;CF$2&amp;"'!P"&amp;ROW($BQ11)))</f>
        <v/>
      </c>
      <c r="CG11" s="127" t="str" cm="1">
        <f t="array" aca="1" ref="CG11" ca="1">IF(INDIRECT("'"&amp;CG$2&amp;"'!P"&amp;ROW($BQ11))=0,"",INDIRECT("'"&amp;CG$2&amp;"'!P"&amp;ROW($BQ11)))</f>
        <v/>
      </c>
      <c r="CH11" s="127" t="str" cm="1">
        <f t="array" aca="1" ref="CH11" ca="1">IF(INDIRECT("'"&amp;CH$2&amp;"'!P"&amp;ROW($BQ11))=0,"",INDIRECT("'"&amp;CH$2&amp;"'!P"&amp;ROW($BQ11)))</f>
        <v/>
      </c>
      <c r="CI11" s="127" t="str" cm="1">
        <f t="array" aca="1" ref="CI11" ca="1">IF(INDIRECT("'"&amp;CI$2&amp;"'!P"&amp;ROW($BQ11))=0,"",INDIRECT("'"&amp;CI$2&amp;"'!P"&amp;ROW($BQ11)))</f>
        <v/>
      </c>
      <c r="CJ11" s="127" t="str" cm="1">
        <f t="array" aca="1" ref="CJ11" ca="1">IF(INDIRECT("'"&amp;CJ$2&amp;"'!P"&amp;ROW($BQ11))=0,"",INDIRECT("'"&amp;CJ$2&amp;"'!P"&amp;ROW($BQ11)))</f>
        <v/>
      </c>
      <c r="CK11" s="127" t="str" cm="1">
        <f t="array" aca="1" ref="CK11" ca="1">IF(INDIRECT("'"&amp;CK$2&amp;"'!P"&amp;ROW($BQ11))=0,"",INDIRECT("'"&amp;CK$2&amp;"'!P"&amp;ROW($BQ11)))</f>
        <v/>
      </c>
      <c r="CL11" s="127" t="str" cm="1">
        <f t="array" aca="1" ref="CL11" ca="1">IF(INDIRECT("'"&amp;CL$2&amp;"'!P"&amp;ROW($BQ11))=0,"",INDIRECT("'"&amp;CL$2&amp;"'!P"&amp;ROW($BQ11)))</f>
        <v/>
      </c>
      <c r="CM11" s="127" t="str" cm="1">
        <f t="array" aca="1" ref="CM11" ca="1">IF(INDIRECT("'"&amp;CM$2&amp;"'!P"&amp;ROW($BQ11))=0,"",INDIRECT("'"&amp;CM$2&amp;"'!P"&amp;ROW($BQ11)))</f>
        <v/>
      </c>
      <c r="CN11" s="127" t="str" cm="1">
        <f t="array" aca="1" ref="CN11" ca="1">IF(INDIRECT("'"&amp;CN$2&amp;"'!P"&amp;ROW($BQ11))=0,"",INDIRECT("'"&amp;CN$2&amp;"'!P"&amp;ROW($BQ11)))</f>
        <v/>
      </c>
      <c r="CO11" s="127" t="str" cm="1">
        <f t="array" aca="1" ref="CO11" ca="1">IF(INDIRECT("'"&amp;CO$2&amp;"'!P"&amp;ROW($BQ11))=0,"",INDIRECT("'"&amp;CO$2&amp;"'!P"&amp;ROW($BQ11)))</f>
        <v/>
      </c>
      <c r="CP11" s="127" t="str" cm="1">
        <f t="array" aca="1" ref="CP11" ca="1">IF(INDIRECT("'"&amp;CP$2&amp;"'!P"&amp;ROW($BQ11))=0,"",INDIRECT("'"&amp;CP$2&amp;"'!P"&amp;ROW($BQ11)))</f>
        <v/>
      </c>
      <c r="CQ11" s="127" t="str" cm="1">
        <f t="array" aca="1" ref="CQ11" ca="1">IF(INDIRECT("'"&amp;CQ$2&amp;"'!P"&amp;ROW($BQ11))=0,"",INDIRECT("'"&amp;CQ$2&amp;"'!P"&amp;ROW($BQ11)))</f>
        <v/>
      </c>
      <c r="CR11" s="127" t="str" cm="1">
        <f t="array" aca="1" ref="CR11" ca="1">IF(INDIRECT("'"&amp;CR$2&amp;"'!P"&amp;ROW($BQ11))=0,"",INDIRECT("'"&amp;CR$2&amp;"'!P"&amp;ROW($BQ11)))</f>
        <v/>
      </c>
      <c r="CS11" s="127" t="str" cm="1">
        <f t="array" aca="1" ref="CS11" ca="1">IF(INDIRECT("'"&amp;CS$2&amp;"'!P"&amp;ROW($BQ11))=0,"",INDIRECT("'"&amp;CS$2&amp;"'!P"&amp;ROW($BQ11)))</f>
        <v/>
      </c>
      <c r="CT11" s="127" t="str" cm="1">
        <f t="array" aca="1" ref="CT11" ca="1">IF(INDIRECT("'"&amp;CT$2&amp;"'!P"&amp;ROW($BQ11))=0,"",INDIRECT("'"&amp;CT$2&amp;"'!P"&amp;ROW($BQ11)))</f>
        <v/>
      </c>
      <c r="CU11" s="127" t="str" cm="1">
        <f t="array" aca="1" ref="CU11" ca="1">IF(INDIRECT("'"&amp;CU$2&amp;"'!P"&amp;ROW($BQ11))=0,"",INDIRECT("'"&amp;CU$2&amp;"'!P"&amp;ROW($BQ11)))</f>
        <v/>
      </c>
      <c r="CV11" s="128">
        <f t="shared" ca="1" si="6"/>
        <v>162.6</v>
      </c>
    </row>
    <row r="12" spans="1:100" x14ac:dyDescent="0.2">
      <c r="A12" s="111">
        <f>IF('Driver List'!D12=0,"",'Driver List'!D12)</f>
        <v>6007</v>
      </c>
      <c r="B12" s="111" t="str">
        <f>IF(A12="","",VLOOKUP(A12,'Driver List'!D:E,2,0))</f>
        <v>Carlos Rincon</v>
      </c>
      <c r="C12" s="111" t="str" cm="1">
        <f t="array" aca="1" ref="C12" ca="1">IF(INDIRECT("'"&amp;C$2&amp;"'!F"&amp;ROW(C12))="CC","CC",
IF(INDIRECT("'"&amp;C$2&amp;"'!F"&amp;ROW(C12))="DOWN","DOWN",
IF(INDIRECT("'"&amp;C$2&amp;"'!F"&amp;ROW(C12))="OFF","OFF",
IF(INDIRECT("'"&amp;C$2&amp;"'!F"&amp;ROW(C12))="PARK","PARK",
IF(INDIRECT("'"&amp;C$2&amp;"'!F"&amp;ROW(C12))="VACA","VACA",
"")))))</f>
        <v/>
      </c>
      <c r="D12" s="111" t="str" cm="1">
        <f t="array" aca="1" ref="D12" ca="1">IF(INDIRECT("'"&amp;D$2&amp;"'!F"&amp;ROW(D12))="CC","CC",
IF(INDIRECT("'"&amp;D$2&amp;"'!F"&amp;ROW(D12))="DOWN","DOWN",
IF(INDIRECT("'"&amp;D$2&amp;"'!F"&amp;ROW(D12))="OFF","OFF",
IF(INDIRECT("'"&amp;D$2&amp;"'!F"&amp;ROW(D12))="PARK","PARK",
IF(INDIRECT("'"&amp;D$2&amp;"'!F"&amp;ROW(D12))="VACA","VACA",
"")))))</f>
        <v/>
      </c>
      <c r="E12" s="111" t="str" cm="1">
        <f t="array" aca="1" ref="E12" ca="1">IF(INDIRECT("'"&amp;E$2&amp;"'!F"&amp;ROW(E12))="CC","CC",
IF(INDIRECT("'"&amp;E$2&amp;"'!F"&amp;ROW(E12))="DOWN","DOWN",
IF(INDIRECT("'"&amp;E$2&amp;"'!F"&amp;ROW(E12))="OFF","OFF",
IF(INDIRECT("'"&amp;E$2&amp;"'!F"&amp;ROW(E12))="PARK","PARK",
IF(INDIRECT("'"&amp;E$2&amp;"'!F"&amp;ROW(E12))="VACA","VACA",
"")))))</f>
        <v/>
      </c>
      <c r="F12" s="111" t="str" cm="1">
        <f t="array" aca="1" ref="F12" ca="1">IF(INDIRECT("'"&amp;F$2&amp;"'!F"&amp;ROW(F12))="CC","CC",
IF(INDIRECT("'"&amp;F$2&amp;"'!F"&amp;ROW(F12))="DOWN","DOWN",
IF(INDIRECT("'"&amp;F$2&amp;"'!F"&amp;ROW(F12))="OFF","OFF",
IF(INDIRECT("'"&amp;F$2&amp;"'!F"&amp;ROW(F12))="PARK","PARK",
IF(INDIRECT("'"&amp;F$2&amp;"'!F"&amp;ROW(F12))="VACA","VACA",
"")))))</f>
        <v/>
      </c>
      <c r="G12" s="111" t="str" cm="1">
        <f t="array" aca="1" ref="G12" ca="1">IF(INDIRECT("'"&amp;G$2&amp;"'!F"&amp;ROW(G12))="CC","CC",
IF(INDIRECT("'"&amp;G$2&amp;"'!F"&amp;ROW(G12))="DOWN","DOWN",
IF(INDIRECT("'"&amp;G$2&amp;"'!F"&amp;ROW(G12))="OFF","OFF",
IF(INDIRECT("'"&amp;G$2&amp;"'!F"&amp;ROW(G12))="PARK","PARK",
IF(INDIRECT("'"&amp;G$2&amp;"'!F"&amp;ROW(G12))="VACA","VACA",
"")))))</f>
        <v/>
      </c>
      <c r="H12" s="111" t="str" cm="1">
        <f t="array" aca="1" ref="H12" ca="1">IF(INDIRECT("'"&amp;H$2&amp;"'!F"&amp;ROW(H12))="CC","CC",
IF(INDIRECT("'"&amp;H$2&amp;"'!F"&amp;ROW(H12))="DOWN","DOWN",
IF(INDIRECT("'"&amp;H$2&amp;"'!F"&amp;ROW(H12))="OFF","OFF",
IF(INDIRECT("'"&amp;H$2&amp;"'!F"&amp;ROW(H12))="PARK","PARK",
IF(INDIRECT("'"&amp;H$2&amp;"'!F"&amp;ROW(H12))="VACA","VACA",
"")))))</f>
        <v>VACA</v>
      </c>
      <c r="I12" s="111" t="str" cm="1">
        <f t="array" aca="1" ref="I12" ca="1">IF(INDIRECT("'"&amp;I$2&amp;"'!F"&amp;ROW(I12))="CC","CC",
IF(INDIRECT("'"&amp;I$2&amp;"'!F"&amp;ROW(I12))="DOWN","DOWN",
IF(INDIRECT("'"&amp;I$2&amp;"'!F"&amp;ROW(I12))="OFF","OFF",
IF(INDIRECT("'"&amp;I$2&amp;"'!F"&amp;ROW(I12))="PARK","PARK",
IF(INDIRECT("'"&amp;I$2&amp;"'!F"&amp;ROW(I12))="VACA","VACA",
"")))))</f>
        <v>VACA</v>
      </c>
      <c r="J12" s="111" t="str" cm="1">
        <f t="array" aca="1" ref="J12" ca="1">IF(INDIRECT("'"&amp;J$2&amp;"'!F"&amp;ROW(J12))="CC","CC",
IF(INDIRECT("'"&amp;J$2&amp;"'!F"&amp;ROW(J12))="DOWN","DOWN",
IF(INDIRECT("'"&amp;J$2&amp;"'!F"&amp;ROW(J12))="OFF","OFF",
IF(INDIRECT("'"&amp;J$2&amp;"'!F"&amp;ROW(J12))="PARK","PARK",
IF(INDIRECT("'"&amp;J$2&amp;"'!F"&amp;ROW(J12))="VACA","VACA",
"")))))</f>
        <v>VACA</v>
      </c>
      <c r="K12" s="111" t="str" cm="1">
        <f t="array" aca="1" ref="K12" ca="1">IF(INDIRECT("'"&amp;K$2&amp;"'!F"&amp;ROW(K12))="CC","CC",
IF(INDIRECT("'"&amp;K$2&amp;"'!F"&amp;ROW(K12))="DOWN","DOWN",
IF(INDIRECT("'"&amp;K$2&amp;"'!F"&amp;ROW(K12))="OFF","OFF",
IF(INDIRECT("'"&amp;K$2&amp;"'!F"&amp;ROW(K12))="PARK","PARK",
IF(INDIRECT("'"&amp;K$2&amp;"'!F"&amp;ROW(K12))="VACA","VACA",
"")))))</f>
        <v/>
      </c>
      <c r="L12" s="111" t="str" cm="1">
        <f t="array" aca="1" ref="L12" ca="1">IF(INDIRECT("'"&amp;L$2&amp;"'!F"&amp;ROW(L12))="CC","CC",
IF(INDIRECT("'"&amp;L$2&amp;"'!F"&amp;ROW(L12))="DOWN","DOWN",
IF(INDIRECT("'"&amp;L$2&amp;"'!F"&amp;ROW(L12))="OFF","OFF",
IF(INDIRECT("'"&amp;L$2&amp;"'!F"&amp;ROW(L12))="PARK","PARK",
IF(INDIRECT("'"&amp;L$2&amp;"'!F"&amp;ROW(L12))="VACA","VACA",
"")))))</f>
        <v/>
      </c>
      <c r="M12" s="111" t="str" cm="1">
        <f t="array" aca="1" ref="M12" ca="1">IF(INDIRECT("'"&amp;M$2&amp;"'!F"&amp;ROW(M12))="CC","CC",
IF(INDIRECT("'"&amp;M$2&amp;"'!F"&amp;ROW(M12))="DOWN","DOWN",
IF(INDIRECT("'"&amp;M$2&amp;"'!F"&amp;ROW(M12))="OFF","OFF",
IF(INDIRECT("'"&amp;M$2&amp;"'!F"&amp;ROW(M12))="PARK","PARK",
IF(INDIRECT("'"&amp;M$2&amp;"'!F"&amp;ROW(M12))="VACA","VACA",
"")))))</f>
        <v/>
      </c>
      <c r="N12" s="111" t="str" cm="1">
        <f t="array" aca="1" ref="N12" ca="1">IF(INDIRECT("'"&amp;N$2&amp;"'!F"&amp;ROW(N12))="CC","CC",
IF(INDIRECT("'"&amp;N$2&amp;"'!F"&amp;ROW(N12))="DOWN","DOWN",
IF(INDIRECT("'"&amp;N$2&amp;"'!F"&amp;ROW(N12))="OFF","OFF",
IF(INDIRECT("'"&amp;N$2&amp;"'!F"&amp;ROW(N12))="PARK","PARK",
IF(INDIRECT("'"&amp;N$2&amp;"'!F"&amp;ROW(N12))="VACA","VACA",
"")))))</f>
        <v/>
      </c>
      <c r="O12" s="111" t="str" cm="1">
        <f t="array" aca="1" ref="O12" ca="1">IF(INDIRECT("'"&amp;O$2&amp;"'!F"&amp;ROW(O12))="CC","CC",
IF(INDIRECT("'"&amp;O$2&amp;"'!F"&amp;ROW(O12))="DOWN","DOWN",
IF(INDIRECT("'"&amp;O$2&amp;"'!F"&amp;ROW(O12))="OFF","OFF",
IF(INDIRECT("'"&amp;O$2&amp;"'!F"&amp;ROW(O12))="PARK","PARK",
IF(INDIRECT("'"&amp;O$2&amp;"'!F"&amp;ROW(O12))="VACA","VACA",
"")))))</f>
        <v/>
      </c>
      <c r="P12" s="111" t="str" cm="1">
        <f t="array" aca="1" ref="P12" ca="1">IF(INDIRECT("'"&amp;P$2&amp;"'!F"&amp;ROW(P12))="CC","CC",
IF(INDIRECT("'"&amp;P$2&amp;"'!F"&amp;ROW(P12))="DOWN","DOWN",
IF(INDIRECT("'"&amp;P$2&amp;"'!F"&amp;ROW(P12))="OFF","OFF",
IF(INDIRECT("'"&amp;P$2&amp;"'!F"&amp;ROW(P12))="PARK","PARK",
IF(INDIRECT("'"&amp;P$2&amp;"'!F"&amp;ROW(P12))="VACA","VACA",
"")))))</f>
        <v/>
      </c>
      <c r="Q12" s="111" t="str" cm="1">
        <f t="array" aca="1" ref="Q12" ca="1">IF(INDIRECT("'"&amp;Q$2&amp;"'!F"&amp;ROW(Q12))="CC","CC",
IF(INDIRECT("'"&amp;Q$2&amp;"'!F"&amp;ROW(Q12))="DOWN","DOWN",
IF(INDIRECT("'"&amp;Q$2&amp;"'!F"&amp;ROW(Q12))="OFF","OFF",
IF(INDIRECT("'"&amp;Q$2&amp;"'!F"&amp;ROW(Q12))="PARK","PARK",
IF(INDIRECT("'"&amp;Q$2&amp;"'!F"&amp;ROW(Q12))="VACA","VACA",
"")))))</f>
        <v/>
      </c>
      <c r="R12" s="111" t="str" cm="1">
        <f t="array" aca="1" ref="R12" ca="1">IF(INDIRECT("'"&amp;R$2&amp;"'!F"&amp;ROW(R12))="CC","CC",
IF(INDIRECT("'"&amp;R$2&amp;"'!F"&amp;ROW(R12))="DOWN","DOWN",
IF(INDIRECT("'"&amp;R$2&amp;"'!F"&amp;ROW(R12))="OFF","OFF",
IF(INDIRECT("'"&amp;R$2&amp;"'!F"&amp;ROW(R12))="PARK","PARK",
IF(INDIRECT("'"&amp;R$2&amp;"'!F"&amp;ROW(R12))="VACA","VACA",
"")))))</f>
        <v/>
      </c>
      <c r="S12" s="111" t="str" cm="1">
        <f t="array" aca="1" ref="S12" ca="1">IF(INDIRECT("'"&amp;S$2&amp;"'!F"&amp;ROW(S12))="CC","CC",
IF(INDIRECT("'"&amp;S$2&amp;"'!F"&amp;ROW(S12))="DOWN","DOWN",
IF(INDIRECT("'"&amp;S$2&amp;"'!F"&amp;ROW(S12))="OFF","OFF",
IF(INDIRECT("'"&amp;S$2&amp;"'!F"&amp;ROW(S12))="PARK","PARK",
IF(INDIRECT("'"&amp;S$2&amp;"'!F"&amp;ROW(S12))="VACA","VACA",
"")))))</f>
        <v/>
      </c>
      <c r="T12" s="111" t="str" cm="1">
        <f t="array" aca="1" ref="T12" ca="1">IF(INDIRECT("'"&amp;T$2&amp;"'!F"&amp;ROW(T12))="CC","CC",
IF(INDIRECT("'"&amp;T$2&amp;"'!F"&amp;ROW(T12))="DOWN","DOWN",
IF(INDIRECT("'"&amp;T$2&amp;"'!F"&amp;ROW(T12))="OFF","OFF",
IF(INDIRECT("'"&amp;T$2&amp;"'!F"&amp;ROW(T12))="PARK","PARK",
IF(INDIRECT("'"&amp;T$2&amp;"'!F"&amp;ROW(T12))="VACA","VACA",
"")))))</f>
        <v/>
      </c>
      <c r="U12" s="111" t="str" cm="1">
        <f t="array" aca="1" ref="U12" ca="1">IF(INDIRECT("'"&amp;U$2&amp;"'!F"&amp;ROW(U12))="CC","CC",
IF(INDIRECT("'"&amp;U$2&amp;"'!F"&amp;ROW(U12))="DOWN","DOWN",
IF(INDIRECT("'"&amp;U$2&amp;"'!F"&amp;ROW(U12))="OFF","OFF",
IF(INDIRECT("'"&amp;U$2&amp;"'!F"&amp;ROW(U12))="PARK","PARK",
IF(INDIRECT("'"&amp;U$2&amp;"'!F"&amp;ROW(U12))="VACA","VACA",
"")))))</f>
        <v/>
      </c>
      <c r="V12" s="111" t="str" cm="1">
        <f t="array" aca="1" ref="V12" ca="1">IF(INDIRECT("'"&amp;V$2&amp;"'!F"&amp;ROW(V12))="CC","CC",
IF(INDIRECT("'"&amp;V$2&amp;"'!F"&amp;ROW(V12))="DOWN","DOWN",
IF(INDIRECT("'"&amp;V$2&amp;"'!F"&amp;ROW(V12))="OFF","OFF",
IF(INDIRECT("'"&amp;V$2&amp;"'!F"&amp;ROW(V12))="PARK","PARK",
IF(INDIRECT("'"&amp;V$2&amp;"'!F"&amp;ROW(V12))="VACA","VACA",
"")))))</f>
        <v/>
      </c>
      <c r="W12" s="111" t="str" cm="1">
        <f t="array" aca="1" ref="W12" ca="1">IF(INDIRECT("'"&amp;W$2&amp;"'!F"&amp;ROW(W12))="CC","CC",
IF(INDIRECT("'"&amp;W$2&amp;"'!F"&amp;ROW(W12))="DOWN","DOWN",
IF(INDIRECT("'"&amp;W$2&amp;"'!F"&amp;ROW(W12))="OFF","OFF",
IF(INDIRECT("'"&amp;W$2&amp;"'!F"&amp;ROW(W12))="PARK","PARK",
IF(INDIRECT("'"&amp;W$2&amp;"'!F"&amp;ROW(W12))="VACA","VACA",
"")))))</f>
        <v/>
      </c>
      <c r="X12" s="111" t="str" cm="1">
        <f t="array" aca="1" ref="X12" ca="1">IF(INDIRECT("'"&amp;X$2&amp;"'!F"&amp;ROW(X12))="CC","CC",
IF(INDIRECT("'"&amp;X$2&amp;"'!F"&amp;ROW(X12))="DOWN","DOWN",
IF(INDIRECT("'"&amp;X$2&amp;"'!F"&amp;ROW(X12))="OFF","OFF",
IF(INDIRECT("'"&amp;X$2&amp;"'!F"&amp;ROW(X12))="PARK","PARK",
IF(INDIRECT("'"&amp;X$2&amp;"'!F"&amp;ROW(X12))="VACA","VACA",
"")))))</f>
        <v/>
      </c>
      <c r="Y12" s="111" t="str" cm="1">
        <f t="array" aca="1" ref="Y12" ca="1">IF(INDIRECT("'"&amp;Y$2&amp;"'!F"&amp;ROW(Y12))="CC","CC",
IF(INDIRECT("'"&amp;Y$2&amp;"'!F"&amp;ROW(Y12))="DOWN","DOWN",
IF(INDIRECT("'"&amp;Y$2&amp;"'!F"&amp;ROW(Y12))="OFF","OFF",
IF(INDIRECT("'"&amp;Y$2&amp;"'!F"&amp;ROW(Y12))="PARK","PARK",
IF(INDIRECT("'"&amp;Y$2&amp;"'!F"&amp;ROW(Y12))="VACA","VACA",
"")))))</f>
        <v/>
      </c>
      <c r="Z12" s="111" t="str" cm="1">
        <f t="array" aca="1" ref="Z12" ca="1">IF(INDIRECT("'"&amp;Z$2&amp;"'!F"&amp;ROW(Z12))="CC","CC",
IF(INDIRECT("'"&amp;Z$2&amp;"'!F"&amp;ROW(Z12))="DOWN","DOWN",
IF(INDIRECT("'"&amp;Z$2&amp;"'!F"&amp;ROW(Z12))="OFF","OFF",
IF(INDIRECT("'"&amp;Z$2&amp;"'!F"&amp;ROW(Z12))="PARK","PARK",
IF(INDIRECT("'"&amp;Z$2&amp;"'!F"&amp;ROW(Z12))="VACA","VACA",
"")))))</f>
        <v/>
      </c>
      <c r="AA12" s="111" t="str" cm="1">
        <f t="array" aca="1" ref="AA12" ca="1">IF(INDIRECT("'"&amp;AA$2&amp;"'!F"&amp;ROW(AA12))="CC","CC",
IF(INDIRECT("'"&amp;AA$2&amp;"'!F"&amp;ROW(AA12))="DOWN","DOWN",
IF(INDIRECT("'"&amp;AA$2&amp;"'!F"&amp;ROW(AA12))="OFF","OFF",
IF(INDIRECT("'"&amp;AA$2&amp;"'!F"&amp;ROW(AA12))="PARK","PARK",
IF(INDIRECT("'"&amp;AA$2&amp;"'!F"&amp;ROW(AA12))="VACA","VACA",
"")))))</f>
        <v/>
      </c>
      <c r="AB12" s="111" t="str" cm="1">
        <f t="array" aca="1" ref="AB12" ca="1">IF(INDIRECT("'"&amp;AB$2&amp;"'!F"&amp;ROW(AB12))="CC","CC",
IF(INDIRECT("'"&amp;AB$2&amp;"'!F"&amp;ROW(AB12))="DOWN","DOWN",
IF(INDIRECT("'"&amp;AB$2&amp;"'!F"&amp;ROW(AB12))="OFF","OFF",
IF(INDIRECT("'"&amp;AB$2&amp;"'!F"&amp;ROW(AB12))="PARK","PARK",
IF(INDIRECT("'"&amp;AB$2&amp;"'!F"&amp;ROW(AB12))="VACA","VACA",
"")))))</f>
        <v/>
      </c>
      <c r="AC12" s="111" t="str" cm="1">
        <f t="array" aca="1" ref="AC12" ca="1">IF(INDIRECT("'"&amp;AC$2&amp;"'!F"&amp;ROW(AC12))="CC","CC",
IF(INDIRECT("'"&amp;AC$2&amp;"'!F"&amp;ROW(AC12))="DOWN","DOWN",
IF(INDIRECT("'"&amp;AC$2&amp;"'!F"&amp;ROW(AC12))="OFF","OFF",
IF(INDIRECT("'"&amp;AC$2&amp;"'!F"&amp;ROW(AC12))="PARK","PARK",
IF(INDIRECT("'"&amp;AC$2&amp;"'!F"&amp;ROW(AC12))="VACA","VACA",
"")))))</f>
        <v/>
      </c>
      <c r="AD12" s="111" t="str" cm="1">
        <f t="array" aca="1" ref="AD12" ca="1">IF(INDIRECT("'"&amp;AD$2&amp;"'!F"&amp;ROW(AD12))="CC","CC",
IF(INDIRECT("'"&amp;AD$2&amp;"'!F"&amp;ROW(AD12))="DOWN","DOWN",
IF(INDIRECT("'"&amp;AD$2&amp;"'!F"&amp;ROW(AD12))="OFF","OFF",
IF(INDIRECT("'"&amp;AD$2&amp;"'!F"&amp;ROW(AD12))="PARK","PARK",
IF(INDIRECT("'"&amp;AD$2&amp;"'!F"&amp;ROW(AD12))="VACA","VACA",
"")))))</f>
        <v/>
      </c>
      <c r="AE12" s="111" t="str" cm="1">
        <f t="array" aca="1" ref="AE12" ca="1">IF(INDIRECT("'"&amp;AE$2&amp;"'!F"&amp;ROW(AE12))="CC","CC",
IF(INDIRECT("'"&amp;AE$2&amp;"'!F"&amp;ROW(AE12))="DOWN","DOWN",
IF(INDIRECT("'"&amp;AE$2&amp;"'!F"&amp;ROW(AE12))="OFF","OFF",
IF(INDIRECT("'"&amp;AE$2&amp;"'!F"&amp;ROW(AE12))="PARK","PARK",
IF(INDIRECT("'"&amp;AE$2&amp;"'!F"&amp;ROW(AE12))="VACA","VACA",
"")))))</f>
        <v/>
      </c>
      <c r="AF12" s="111" t="str" cm="1">
        <f t="array" aca="1" ref="AF12" ca="1">IF(INDIRECT("'"&amp;AF$2&amp;"'!F"&amp;ROW(AF12))="CC","CC",
IF(INDIRECT("'"&amp;AF$2&amp;"'!F"&amp;ROW(AF12))="DOWN","DOWN",
IF(INDIRECT("'"&amp;AF$2&amp;"'!F"&amp;ROW(AF12))="OFF","OFF",
IF(INDIRECT("'"&amp;AF$2&amp;"'!F"&amp;ROW(AF12))="PARK","PARK",
IF(INDIRECT("'"&amp;AF$2&amp;"'!F"&amp;ROW(AF12))="VACA","VACA",
"")))))</f>
        <v/>
      </c>
      <c r="AG12" s="111" t="str" cm="1">
        <f t="array" aca="1" ref="AG12" ca="1">IF(INDIRECT("'"&amp;AG$2&amp;"'!F"&amp;ROW(AG12))="CC","CC",
IF(INDIRECT("'"&amp;AG$2&amp;"'!F"&amp;ROW(AG12))="DOWN","DOWN",
IF(INDIRECT("'"&amp;AG$2&amp;"'!F"&amp;ROW(AG12))="OFF","OFF",
IF(INDIRECT("'"&amp;AG$2&amp;"'!F"&amp;ROW(AG12))="PARK","PARK",
IF(INDIRECT("'"&amp;AG$2&amp;"'!F"&amp;ROW(AG12))="VACA","VACA",
"")))))</f>
        <v/>
      </c>
      <c r="AH12" s="124"/>
      <c r="AI12" s="111" t="str">
        <f t="shared" si="4"/>
        <v>Carlos Rincon</v>
      </c>
      <c r="AJ12" s="111" cm="1">
        <f t="array" aca="1" ref="AJ12" ca="1">INDIRECT("'"&amp;AJ$2&amp;"'!AB"&amp;ROW($AJ12))</f>
        <v>4</v>
      </c>
      <c r="AK12" s="111" cm="1">
        <f t="array" aca="1" ref="AK12" ca="1">INDIRECT("'"&amp;AK$2&amp;"'!AB"&amp;ROW($AJ12))</f>
        <v>4</v>
      </c>
      <c r="AL12" s="111" cm="1">
        <f t="array" aca="1" ref="AL12" ca="1">INDIRECT("'"&amp;AL$2&amp;"'!AB"&amp;ROW($AJ12))</f>
        <v>4</v>
      </c>
      <c r="AM12" s="111" t="str" cm="1">
        <f t="array" aca="1" ref="AM12" ca="1">INDIRECT("'"&amp;AM$2&amp;"'!AB"&amp;ROW($AJ12))</f>
        <v/>
      </c>
      <c r="AN12" s="111" t="str" cm="1">
        <f t="array" aca="1" ref="AN12" ca="1">INDIRECT("'"&amp;AN$2&amp;"'!AB"&amp;ROW($AJ12))</f>
        <v/>
      </c>
      <c r="AO12" s="111" cm="1">
        <f t="array" aca="1" ref="AO12" ca="1">INDIRECT("'"&amp;AO$2&amp;"'!AB"&amp;ROW($AJ12))</f>
        <v>1</v>
      </c>
      <c r="AP12" s="111" cm="1">
        <f t="array" aca="1" ref="AP12" ca="1">INDIRECT("'"&amp;AP$2&amp;"'!AB"&amp;ROW($AJ12))</f>
        <v>1</v>
      </c>
      <c r="AQ12" s="111" cm="1">
        <f t="array" aca="1" ref="AQ12" ca="1">INDIRECT("'"&amp;AQ$2&amp;"'!AB"&amp;ROW($AJ12))</f>
        <v>1</v>
      </c>
      <c r="AR12" s="111" t="str" cm="1">
        <f t="array" aca="1" ref="AR12" ca="1">INDIRECT("'"&amp;AR$2&amp;"'!AB"&amp;ROW($AJ12))</f>
        <v/>
      </c>
      <c r="AS12" s="111" t="str" cm="1">
        <f t="array" aca="1" ref="AS12" ca="1">INDIRECT("'"&amp;AS$2&amp;"'!AB"&amp;ROW($AJ12))</f>
        <v/>
      </c>
      <c r="AT12" s="111" t="str" cm="1">
        <f t="array" aca="1" ref="AT12" ca="1">INDIRECT("'"&amp;AT$2&amp;"'!AB"&amp;ROW($AJ12))</f>
        <v/>
      </c>
      <c r="AU12" s="111" t="str" cm="1">
        <f t="array" aca="1" ref="AU12" ca="1">INDIRECT("'"&amp;AU$2&amp;"'!AB"&amp;ROW($AJ12))</f>
        <v/>
      </c>
      <c r="AV12" s="111" t="str" cm="1">
        <f t="array" aca="1" ref="AV12" ca="1">INDIRECT("'"&amp;AV$2&amp;"'!AB"&amp;ROW($AJ12))</f>
        <v/>
      </c>
      <c r="AW12" s="111" t="str" cm="1">
        <f t="array" aca="1" ref="AW12" ca="1">INDIRECT("'"&amp;AW$2&amp;"'!AB"&amp;ROW($AJ12))</f>
        <v/>
      </c>
      <c r="AX12" s="111" t="str" cm="1">
        <f t="array" aca="1" ref="AX12" ca="1">INDIRECT("'"&amp;AX$2&amp;"'!AB"&amp;ROW($AJ12))</f>
        <v/>
      </c>
      <c r="AY12" s="111" t="str" cm="1">
        <f t="array" aca="1" ref="AY12" ca="1">INDIRECT("'"&amp;AY$2&amp;"'!AB"&amp;ROW($AJ12))</f>
        <v/>
      </c>
      <c r="AZ12" s="111" t="str" cm="1">
        <f t="array" aca="1" ref="AZ12" ca="1">INDIRECT("'"&amp;AZ$2&amp;"'!AB"&amp;ROW($AJ12))</f>
        <v/>
      </c>
      <c r="BA12" s="111" t="str" cm="1">
        <f t="array" aca="1" ref="BA12" ca="1">INDIRECT("'"&amp;BA$2&amp;"'!AB"&amp;ROW($AJ12))</f>
        <v/>
      </c>
      <c r="BB12" s="111" t="str" cm="1">
        <f t="array" aca="1" ref="BB12" ca="1">INDIRECT("'"&amp;BB$2&amp;"'!AB"&amp;ROW($AJ12))</f>
        <v/>
      </c>
      <c r="BC12" s="111" t="str" cm="1">
        <f t="array" aca="1" ref="BC12" ca="1">INDIRECT("'"&amp;BC$2&amp;"'!AB"&amp;ROW($AJ12))</f>
        <v/>
      </c>
      <c r="BD12" s="111" t="str" cm="1">
        <f t="array" aca="1" ref="BD12" ca="1">INDIRECT("'"&amp;BD$2&amp;"'!AB"&amp;ROW($AJ12))</f>
        <v/>
      </c>
      <c r="BE12" s="111" t="str" cm="1">
        <f t="array" aca="1" ref="BE12" ca="1">INDIRECT("'"&amp;BE$2&amp;"'!AB"&amp;ROW($AJ12))</f>
        <v/>
      </c>
      <c r="BF12" s="111" t="str" cm="1">
        <f t="array" aca="1" ref="BF12" ca="1">INDIRECT("'"&amp;BF$2&amp;"'!AB"&amp;ROW($AJ12))</f>
        <v/>
      </c>
      <c r="BG12" s="111" t="str" cm="1">
        <f t="array" aca="1" ref="BG12" ca="1">INDIRECT("'"&amp;BG$2&amp;"'!AB"&amp;ROW($AJ12))</f>
        <v/>
      </c>
      <c r="BH12" s="111" t="str" cm="1">
        <f t="array" aca="1" ref="BH12" ca="1">INDIRECT("'"&amp;BH$2&amp;"'!AB"&amp;ROW($AJ12))</f>
        <v/>
      </c>
      <c r="BI12" s="111" t="str" cm="1">
        <f t="array" aca="1" ref="BI12" ca="1">INDIRECT("'"&amp;BI$2&amp;"'!AB"&amp;ROW($AJ12))</f>
        <v/>
      </c>
      <c r="BJ12" s="111" t="str" cm="1">
        <f t="array" aca="1" ref="BJ12" ca="1">INDIRECT("'"&amp;BJ$2&amp;"'!AB"&amp;ROW($AJ12))</f>
        <v/>
      </c>
      <c r="BK12" s="111" t="str" cm="1">
        <f t="array" aca="1" ref="BK12" ca="1">INDIRECT("'"&amp;BK$2&amp;"'!AB"&amp;ROW($AJ12))</f>
        <v/>
      </c>
      <c r="BL12" s="111" t="str" cm="1">
        <f t="array" aca="1" ref="BL12" ca="1">INDIRECT("'"&amp;BL$2&amp;"'!AB"&amp;ROW($AJ12))</f>
        <v/>
      </c>
      <c r="BM12" s="111" t="str" cm="1">
        <f t="array" aca="1" ref="BM12" ca="1">INDIRECT("'"&amp;BM$2&amp;"'!AB"&amp;ROW($AJ12))</f>
        <v/>
      </c>
      <c r="BN12" s="111" t="str" cm="1">
        <f t="array" aca="1" ref="BN12" ca="1">INDIRECT("'"&amp;BN$2&amp;"'!AB"&amp;ROW($AJ12))</f>
        <v/>
      </c>
      <c r="BO12" s="124"/>
      <c r="BP12" s="110" t="str">
        <f t="shared" si="5"/>
        <v>Carlos Rincon</v>
      </c>
      <c r="BQ12" s="127" cm="1">
        <f t="array" aca="1" ref="BQ12" ca="1">IF(INDIRECT("'"&amp;BQ$2&amp;"'!P"&amp;ROW($BQ12))=0,"",INDIRECT("'"&amp;BQ$2&amp;"'!P"&amp;ROW($BQ12)))</f>
        <v>31.75</v>
      </c>
      <c r="BR12" s="127" cm="1">
        <f t="array" aca="1" ref="BR12" ca="1">IF(INDIRECT("'"&amp;BR$2&amp;"'!P"&amp;ROW($BQ12))=0,"",INDIRECT("'"&amp;BR$2&amp;"'!P"&amp;ROW($BQ12)))</f>
        <v>30.2</v>
      </c>
      <c r="BS12" s="127" cm="1">
        <f t="array" aca="1" ref="BS12" ca="1">IF(INDIRECT("'"&amp;BS$2&amp;"'!P"&amp;ROW($BQ12))=0,"",INDIRECT("'"&amp;BS$2&amp;"'!P"&amp;ROW($BQ12)))</f>
        <v>34.849999999999994</v>
      </c>
      <c r="BT12" s="127" t="str" cm="1">
        <f t="array" aca="1" ref="BT12" ca="1">IF(INDIRECT("'"&amp;BT$2&amp;"'!P"&amp;ROW($BQ12))=0,"",INDIRECT("'"&amp;BT$2&amp;"'!P"&amp;ROW($BQ12)))</f>
        <v/>
      </c>
      <c r="BU12" s="127" t="str" cm="1">
        <f t="array" aca="1" ref="BU12" ca="1">IF(INDIRECT("'"&amp;BU$2&amp;"'!P"&amp;ROW($BQ12))=0,"",INDIRECT("'"&amp;BU$2&amp;"'!P"&amp;ROW($BQ12)))</f>
        <v/>
      </c>
      <c r="BV12" s="127" t="str" cm="1">
        <f t="array" aca="1" ref="BV12" ca="1">IF(INDIRECT("'"&amp;BV$2&amp;"'!P"&amp;ROW($BQ12))=0,"",INDIRECT("'"&amp;BV$2&amp;"'!P"&amp;ROW($BQ12)))</f>
        <v/>
      </c>
      <c r="BW12" s="127" t="str" cm="1">
        <f t="array" aca="1" ref="BW12" ca="1">IF(INDIRECT("'"&amp;BW$2&amp;"'!P"&amp;ROW($BQ12))=0,"",INDIRECT("'"&amp;BW$2&amp;"'!P"&amp;ROW($BQ12)))</f>
        <v/>
      </c>
      <c r="BX12" s="127" t="str" cm="1">
        <f t="array" aca="1" ref="BX12" ca="1">IF(INDIRECT("'"&amp;BX$2&amp;"'!P"&amp;ROW($BQ12))=0,"",INDIRECT("'"&amp;BX$2&amp;"'!P"&amp;ROW($BQ12)))</f>
        <v/>
      </c>
      <c r="BY12" s="127" t="str" cm="1">
        <f t="array" aca="1" ref="BY12" ca="1">IF(INDIRECT("'"&amp;BY$2&amp;"'!P"&amp;ROW($BQ12))=0,"",INDIRECT("'"&amp;BY$2&amp;"'!P"&amp;ROW($BQ12)))</f>
        <v/>
      </c>
      <c r="BZ12" s="127" t="str" cm="1">
        <f t="array" aca="1" ref="BZ12" ca="1">IF(INDIRECT("'"&amp;BZ$2&amp;"'!P"&amp;ROW($BQ12))=0,"",INDIRECT("'"&amp;BZ$2&amp;"'!P"&amp;ROW($BQ12)))</f>
        <v/>
      </c>
      <c r="CA12" s="127" t="str" cm="1">
        <f t="array" aca="1" ref="CA12" ca="1">IF(INDIRECT("'"&amp;CA$2&amp;"'!P"&amp;ROW($BQ12))=0,"",INDIRECT("'"&amp;CA$2&amp;"'!P"&amp;ROW($BQ12)))</f>
        <v/>
      </c>
      <c r="CB12" s="127" t="str" cm="1">
        <f t="array" aca="1" ref="CB12" ca="1">IF(INDIRECT("'"&amp;CB$2&amp;"'!P"&amp;ROW($BQ12))=0,"",INDIRECT("'"&amp;CB$2&amp;"'!P"&amp;ROW($BQ12)))</f>
        <v/>
      </c>
      <c r="CC12" s="127" t="str" cm="1">
        <f t="array" aca="1" ref="CC12" ca="1">IF(INDIRECT("'"&amp;CC$2&amp;"'!P"&amp;ROW($BQ12))=0,"",INDIRECT("'"&amp;CC$2&amp;"'!P"&amp;ROW($BQ12)))</f>
        <v/>
      </c>
      <c r="CD12" s="127" t="str" cm="1">
        <f t="array" aca="1" ref="CD12" ca="1">IF(INDIRECT("'"&amp;CD$2&amp;"'!P"&amp;ROW($BQ12))=0,"",INDIRECT("'"&amp;CD$2&amp;"'!P"&amp;ROW($BQ12)))</f>
        <v/>
      </c>
      <c r="CE12" s="127" t="str" cm="1">
        <f t="array" aca="1" ref="CE12" ca="1">IF(INDIRECT("'"&amp;CE$2&amp;"'!P"&amp;ROW($BQ12))=0,"",INDIRECT("'"&amp;CE$2&amp;"'!P"&amp;ROW($BQ12)))</f>
        <v/>
      </c>
      <c r="CF12" s="127" t="str" cm="1">
        <f t="array" aca="1" ref="CF12" ca="1">IF(INDIRECT("'"&amp;CF$2&amp;"'!P"&amp;ROW($BQ12))=0,"",INDIRECT("'"&amp;CF$2&amp;"'!P"&amp;ROW($BQ12)))</f>
        <v/>
      </c>
      <c r="CG12" s="127" t="str" cm="1">
        <f t="array" aca="1" ref="CG12" ca="1">IF(INDIRECT("'"&amp;CG$2&amp;"'!P"&amp;ROW($BQ12))=0,"",INDIRECT("'"&amp;CG$2&amp;"'!P"&amp;ROW($BQ12)))</f>
        <v/>
      </c>
      <c r="CH12" s="127" t="str" cm="1">
        <f t="array" aca="1" ref="CH12" ca="1">IF(INDIRECT("'"&amp;CH$2&amp;"'!P"&amp;ROW($BQ12))=0,"",INDIRECT("'"&amp;CH$2&amp;"'!P"&amp;ROW($BQ12)))</f>
        <v/>
      </c>
      <c r="CI12" s="127" t="str" cm="1">
        <f t="array" aca="1" ref="CI12" ca="1">IF(INDIRECT("'"&amp;CI$2&amp;"'!P"&amp;ROW($BQ12))=0,"",INDIRECT("'"&amp;CI$2&amp;"'!P"&amp;ROW($BQ12)))</f>
        <v/>
      </c>
      <c r="CJ12" s="127" t="str" cm="1">
        <f t="array" aca="1" ref="CJ12" ca="1">IF(INDIRECT("'"&amp;CJ$2&amp;"'!P"&amp;ROW($BQ12))=0,"",INDIRECT("'"&amp;CJ$2&amp;"'!P"&amp;ROW($BQ12)))</f>
        <v/>
      </c>
      <c r="CK12" s="127" t="str" cm="1">
        <f t="array" aca="1" ref="CK12" ca="1">IF(INDIRECT("'"&amp;CK$2&amp;"'!P"&amp;ROW($BQ12))=0,"",INDIRECT("'"&amp;CK$2&amp;"'!P"&amp;ROW($BQ12)))</f>
        <v/>
      </c>
      <c r="CL12" s="127" t="str" cm="1">
        <f t="array" aca="1" ref="CL12" ca="1">IF(INDIRECT("'"&amp;CL$2&amp;"'!P"&amp;ROW($BQ12))=0,"",INDIRECT("'"&amp;CL$2&amp;"'!P"&amp;ROW($BQ12)))</f>
        <v/>
      </c>
      <c r="CM12" s="127" t="str" cm="1">
        <f t="array" aca="1" ref="CM12" ca="1">IF(INDIRECT("'"&amp;CM$2&amp;"'!P"&amp;ROW($BQ12))=0,"",INDIRECT("'"&amp;CM$2&amp;"'!P"&amp;ROW($BQ12)))</f>
        <v/>
      </c>
      <c r="CN12" s="127" t="str" cm="1">
        <f t="array" aca="1" ref="CN12" ca="1">IF(INDIRECT("'"&amp;CN$2&amp;"'!P"&amp;ROW($BQ12))=0,"",INDIRECT("'"&amp;CN$2&amp;"'!P"&amp;ROW($BQ12)))</f>
        <v/>
      </c>
      <c r="CO12" s="127" t="str" cm="1">
        <f t="array" aca="1" ref="CO12" ca="1">IF(INDIRECT("'"&amp;CO$2&amp;"'!P"&amp;ROW($BQ12))=0,"",INDIRECT("'"&amp;CO$2&amp;"'!P"&amp;ROW($BQ12)))</f>
        <v/>
      </c>
      <c r="CP12" s="127" t="str" cm="1">
        <f t="array" aca="1" ref="CP12" ca="1">IF(INDIRECT("'"&amp;CP$2&amp;"'!P"&amp;ROW($BQ12))=0,"",INDIRECT("'"&amp;CP$2&amp;"'!P"&amp;ROW($BQ12)))</f>
        <v/>
      </c>
      <c r="CQ12" s="127" t="str" cm="1">
        <f t="array" aca="1" ref="CQ12" ca="1">IF(INDIRECT("'"&amp;CQ$2&amp;"'!P"&amp;ROW($BQ12))=0,"",INDIRECT("'"&amp;CQ$2&amp;"'!P"&amp;ROW($BQ12)))</f>
        <v/>
      </c>
      <c r="CR12" s="127" t="str" cm="1">
        <f t="array" aca="1" ref="CR12" ca="1">IF(INDIRECT("'"&amp;CR$2&amp;"'!P"&amp;ROW($BQ12))=0,"",INDIRECT("'"&amp;CR$2&amp;"'!P"&amp;ROW($BQ12)))</f>
        <v/>
      </c>
      <c r="CS12" s="127" t="str" cm="1">
        <f t="array" aca="1" ref="CS12" ca="1">IF(INDIRECT("'"&amp;CS$2&amp;"'!P"&amp;ROW($BQ12))=0,"",INDIRECT("'"&amp;CS$2&amp;"'!P"&amp;ROW($BQ12)))</f>
        <v/>
      </c>
      <c r="CT12" s="127" t="str" cm="1">
        <f t="array" aca="1" ref="CT12" ca="1">IF(INDIRECT("'"&amp;CT$2&amp;"'!P"&amp;ROW($BQ12))=0,"",INDIRECT("'"&amp;CT$2&amp;"'!P"&amp;ROW($BQ12)))</f>
        <v/>
      </c>
      <c r="CU12" s="127" t="str" cm="1">
        <f t="array" aca="1" ref="CU12" ca="1">IF(INDIRECT("'"&amp;CU$2&amp;"'!P"&amp;ROW($BQ12))=0,"",INDIRECT("'"&amp;CU$2&amp;"'!P"&amp;ROW($BQ12)))</f>
        <v/>
      </c>
      <c r="CV12" s="128">
        <f t="shared" ca="1" si="6"/>
        <v>96.8</v>
      </c>
    </row>
    <row r="13" spans="1:100" x14ac:dyDescent="0.2">
      <c r="A13" s="111">
        <f>IF('Driver List'!D13=0,"",'Driver List'!D13)</f>
        <v>6157</v>
      </c>
      <c r="B13" s="111" t="str">
        <f>IF(A13="","",VLOOKUP(A13,'Driver List'!D:E,2,0))</f>
        <v>Radames Torres - Junior</v>
      </c>
      <c r="C13" s="111" t="str" cm="1">
        <f t="array" aca="1" ref="C13" ca="1">IF(INDIRECT("'"&amp;C$2&amp;"'!F"&amp;ROW(C13))="CC","CC",
IF(INDIRECT("'"&amp;C$2&amp;"'!F"&amp;ROW(C13))="DOWN","DOWN",
IF(INDIRECT("'"&amp;C$2&amp;"'!F"&amp;ROW(C13))="OFF","OFF",
IF(INDIRECT("'"&amp;C$2&amp;"'!F"&amp;ROW(C13))="PARK","PARK",
IF(INDIRECT("'"&amp;C$2&amp;"'!F"&amp;ROW(C13))="VACA","VACA",
"")))))</f>
        <v/>
      </c>
      <c r="D13" s="111" t="str" cm="1">
        <f t="array" aca="1" ref="D13" ca="1">IF(INDIRECT("'"&amp;D$2&amp;"'!F"&amp;ROW(D13))="CC","CC",
IF(INDIRECT("'"&amp;D$2&amp;"'!F"&amp;ROW(D13))="DOWN","DOWN",
IF(INDIRECT("'"&amp;D$2&amp;"'!F"&amp;ROW(D13))="OFF","OFF",
IF(INDIRECT("'"&amp;D$2&amp;"'!F"&amp;ROW(D13))="PARK","PARK",
IF(INDIRECT("'"&amp;D$2&amp;"'!F"&amp;ROW(D13))="VACA","VACA",
"")))))</f>
        <v/>
      </c>
      <c r="E13" s="111" t="str" cm="1">
        <f t="array" aca="1" ref="E13" ca="1">IF(INDIRECT("'"&amp;E$2&amp;"'!F"&amp;ROW(E13))="CC","CC",
IF(INDIRECT("'"&amp;E$2&amp;"'!F"&amp;ROW(E13))="DOWN","DOWN",
IF(INDIRECT("'"&amp;E$2&amp;"'!F"&amp;ROW(E13))="OFF","OFF",
IF(INDIRECT("'"&amp;E$2&amp;"'!F"&amp;ROW(E13))="PARK","PARK",
IF(INDIRECT("'"&amp;E$2&amp;"'!F"&amp;ROW(E13))="VACA","VACA",
"")))))</f>
        <v/>
      </c>
      <c r="F13" s="111" t="str" cm="1">
        <f t="array" aca="1" ref="F13" ca="1">IF(INDIRECT("'"&amp;F$2&amp;"'!F"&amp;ROW(F13))="CC","CC",
IF(INDIRECT("'"&amp;F$2&amp;"'!F"&amp;ROW(F13))="DOWN","DOWN",
IF(INDIRECT("'"&amp;F$2&amp;"'!F"&amp;ROW(F13))="OFF","OFF",
IF(INDIRECT("'"&amp;F$2&amp;"'!F"&amp;ROW(F13))="PARK","PARK",
IF(INDIRECT("'"&amp;F$2&amp;"'!F"&amp;ROW(F13))="VACA","VACA",
"")))))</f>
        <v/>
      </c>
      <c r="G13" s="111" t="str" cm="1">
        <f t="array" aca="1" ref="G13" ca="1">IF(INDIRECT("'"&amp;G$2&amp;"'!F"&amp;ROW(G13))="CC","CC",
IF(INDIRECT("'"&amp;G$2&amp;"'!F"&amp;ROW(G13))="DOWN","DOWN",
IF(INDIRECT("'"&amp;G$2&amp;"'!F"&amp;ROW(G13))="OFF","OFF",
IF(INDIRECT("'"&amp;G$2&amp;"'!F"&amp;ROW(G13))="PARK","PARK",
IF(INDIRECT("'"&amp;G$2&amp;"'!F"&amp;ROW(G13))="VACA","VACA",
"")))))</f>
        <v/>
      </c>
      <c r="H13" s="111" t="str" cm="1">
        <f t="array" aca="1" ref="H13" ca="1">IF(INDIRECT("'"&amp;H$2&amp;"'!F"&amp;ROW(H13))="CC","CC",
IF(INDIRECT("'"&amp;H$2&amp;"'!F"&amp;ROW(H13))="DOWN","DOWN",
IF(INDIRECT("'"&amp;H$2&amp;"'!F"&amp;ROW(H13))="OFF","OFF",
IF(INDIRECT("'"&amp;H$2&amp;"'!F"&amp;ROW(H13))="PARK","PARK",
IF(INDIRECT("'"&amp;H$2&amp;"'!F"&amp;ROW(H13))="VACA","VACA",
"")))))</f>
        <v/>
      </c>
      <c r="I13" s="111" t="str" cm="1">
        <f t="array" aca="1" ref="I13" ca="1">IF(INDIRECT("'"&amp;I$2&amp;"'!F"&amp;ROW(I13))="CC","CC",
IF(INDIRECT("'"&amp;I$2&amp;"'!F"&amp;ROW(I13))="DOWN","DOWN",
IF(INDIRECT("'"&amp;I$2&amp;"'!F"&amp;ROW(I13))="OFF","OFF",
IF(INDIRECT("'"&amp;I$2&amp;"'!F"&amp;ROW(I13))="PARK","PARK",
IF(INDIRECT("'"&amp;I$2&amp;"'!F"&amp;ROW(I13))="VACA","VACA",
"")))))</f>
        <v/>
      </c>
      <c r="J13" s="111" t="str" cm="1">
        <f t="array" aca="1" ref="J13" ca="1">IF(INDIRECT("'"&amp;J$2&amp;"'!F"&amp;ROW(J13))="CC","CC",
IF(INDIRECT("'"&amp;J$2&amp;"'!F"&amp;ROW(J13))="DOWN","DOWN",
IF(INDIRECT("'"&amp;J$2&amp;"'!F"&amp;ROW(J13))="OFF","OFF",
IF(INDIRECT("'"&amp;J$2&amp;"'!F"&amp;ROW(J13))="PARK","PARK",
IF(INDIRECT("'"&amp;J$2&amp;"'!F"&amp;ROW(J13))="VACA","VACA",
"")))))</f>
        <v/>
      </c>
      <c r="K13" s="111" t="str" cm="1">
        <f t="array" aca="1" ref="K13" ca="1">IF(INDIRECT("'"&amp;K$2&amp;"'!F"&amp;ROW(K13))="CC","CC",
IF(INDIRECT("'"&amp;K$2&amp;"'!F"&amp;ROW(K13))="DOWN","DOWN",
IF(INDIRECT("'"&amp;K$2&amp;"'!F"&amp;ROW(K13))="OFF","OFF",
IF(INDIRECT("'"&amp;K$2&amp;"'!F"&amp;ROW(K13))="PARK","PARK",
IF(INDIRECT("'"&amp;K$2&amp;"'!F"&amp;ROW(K13))="VACA","VACA",
"")))))</f>
        <v/>
      </c>
      <c r="L13" s="111" t="str" cm="1">
        <f t="array" aca="1" ref="L13" ca="1">IF(INDIRECT("'"&amp;L$2&amp;"'!F"&amp;ROW(L13))="CC","CC",
IF(INDIRECT("'"&amp;L$2&amp;"'!F"&amp;ROW(L13))="DOWN","DOWN",
IF(INDIRECT("'"&amp;L$2&amp;"'!F"&amp;ROW(L13))="OFF","OFF",
IF(INDIRECT("'"&amp;L$2&amp;"'!F"&amp;ROW(L13))="PARK","PARK",
IF(INDIRECT("'"&amp;L$2&amp;"'!F"&amp;ROW(L13))="VACA","VACA",
"")))))</f>
        <v/>
      </c>
      <c r="M13" s="111" t="str" cm="1">
        <f t="array" aca="1" ref="M13" ca="1">IF(INDIRECT("'"&amp;M$2&amp;"'!F"&amp;ROW(M13))="CC","CC",
IF(INDIRECT("'"&amp;M$2&amp;"'!F"&amp;ROW(M13))="DOWN","DOWN",
IF(INDIRECT("'"&amp;M$2&amp;"'!F"&amp;ROW(M13))="OFF","OFF",
IF(INDIRECT("'"&amp;M$2&amp;"'!F"&amp;ROW(M13))="PARK","PARK",
IF(INDIRECT("'"&amp;M$2&amp;"'!F"&amp;ROW(M13))="VACA","VACA",
"")))))</f>
        <v/>
      </c>
      <c r="N13" s="111" t="str" cm="1">
        <f t="array" aca="1" ref="N13" ca="1">IF(INDIRECT("'"&amp;N$2&amp;"'!F"&amp;ROW(N13))="CC","CC",
IF(INDIRECT("'"&amp;N$2&amp;"'!F"&amp;ROW(N13))="DOWN","DOWN",
IF(INDIRECT("'"&amp;N$2&amp;"'!F"&amp;ROW(N13))="OFF","OFF",
IF(INDIRECT("'"&amp;N$2&amp;"'!F"&amp;ROW(N13))="PARK","PARK",
IF(INDIRECT("'"&amp;N$2&amp;"'!F"&amp;ROW(N13))="VACA","VACA",
"")))))</f>
        <v/>
      </c>
      <c r="O13" s="111" t="str" cm="1">
        <f t="array" aca="1" ref="O13" ca="1">IF(INDIRECT("'"&amp;O$2&amp;"'!F"&amp;ROW(O13))="CC","CC",
IF(INDIRECT("'"&amp;O$2&amp;"'!F"&amp;ROW(O13))="DOWN","DOWN",
IF(INDIRECT("'"&amp;O$2&amp;"'!F"&amp;ROW(O13))="OFF","OFF",
IF(INDIRECT("'"&amp;O$2&amp;"'!F"&amp;ROW(O13))="PARK","PARK",
IF(INDIRECT("'"&amp;O$2&amp;"'!F"&amp;ROW(O13))="VACA","VACA",
"")))))</f>
        <v/>
      </c>
      <c r="P13" s="111" t="str" cm="1">
        <f t="array" aca="1" ref="P13" ca="1">IF(INDIRECT("'"&amp;P$2&amp;"'!F"&amp;ROW(P13))="CC","CC",
IF(INDIRECT("'"&amp;P$2&amp;"'!F"&amp;ROW(P13))="DOWN","DOWN",
IF(INDIRECT("'"&amp;P$2&amp;"'!F"&amp;ROW(P13))="OFF","OFF",
IF(INDIRECT("'"&amp;P$2&amp;"'!F"&amp;ROW(P13))="PARK","PARK",
IF(INDIRECT("'"&amp;P$2&amp;"'!F"&amp;ROW(P13))="VACA","VACA",
"")))))</f>
        <v/>
      </c>
      <c r="Q13" s="111" t="str" cm="1">
        <f t="array" aca="1" ref="Q13" ca="1">IF(INDIRECT("'"&amp;Q$2&amp;"'!F"&amp;ROW(Q13))="CC","CC",
IF(INDIRECT("'"&amp;Q$2&amp;"'!F"&amp;ROW(Q13))="DOWN","DOWN",
IF(INDIRECT("'"&amp;Q$2&amp;"'!F"&amp;ROW(Q13))="OFF","OFF",
IF(INDIRECT("'"&amp;Q$2&amp;"'!F"&amp;ROW(Q13))="PARK","PARK",
IF(INDIRECT("'"&amp;Q$2&amp;"'!F"&amp;ROW(Q13))="VACA","VACA",
"")))))</f>
        <v/>
      </c>
      <c r="R13" s="111" t="str" cm="1">
        <f t="array" aca="1" ref="R13" ca="1">IF(INDIRECT("'"&amp;R$2&amp;"'!F"&amp;ROW(R13))="CC","CC",
IF(INDIRECT("'"&amp;R$2&amp;"'!F"&amp;ROW(R13))="DOWN","DOWN",
IF(INDIRECT("'"&amp;R$2&amp;"'!F"&amp;ROW(R13))="OFF","OFF",
IF(INDIRECT("'"&amp;R$2&amp;"'!F"&amp;ROW(R13))="PARK","PARK",
IF(INDIRECT("'"&amp;R$2&amp;"'!F"&amp;ROW(R13))="VACA","VACA",
"")))))</f>
        <v/>
      </c>
      <c r="S13" s="111" t="str" cm="1">
        <f t="array" aca="1" ref="S13" ca="1">IF(INDIRECT("'"&amp;S$2&amp;"'!F"&amp;ROW(S13))="CC","CC",
IF(INDIRECT("'"&amp;S$2&amp;"'!F"&amp;ROW(S13))="DOWN","DOWN",
IF(INDIRECT("'"&amp;S$2&amp;"'!F"&amp;ROW(S13))="OFF","OFF",
IF(INDIRECT("'"&amp;S$2&amp;"'!F"&amp;ROW(S13))="PARK","PARK",
IF(INDIRECT("'"&amp;S$2&amp;"'!F"&amp;ROW(S13))="VACA","VACA",
"")))))</f>
        <v/>
      </c>
      <c r="T13" s="111" t="str" cm="1">
        <f t="array" aca="1" ref="T13" ca="1">IF(INDIRECT("'"&amp;T$2&amp;"'!F"&amp;ROW(T13))="CC","CC",
IF(INDIRECT("'"&amp;T$2&amp;"'!F"&amp;ROW(T13))="DOWN","DOWN",
IF(INDIRECT("'"&amp;T$2&amp;"'!F"&amp;ROW(T13))="OFF","OFF",
IF(INDIRECT("'"&amp;T$2&amp;"'!F"&amp;ROW(T13))="PARK","PARK",
IF(INDIRECT("'"&amp;T$2&amp;"'!F"&amp;ROW(T13))="VACA","VACA",
"")))))</f>
        <v/>
      </c>
      <c r="U13" s="111" t="str" cm="1">
        <f t="array" aca="1" ref="U13" ca="1">IF(INDIRECT("'"&amp;U$2&amp;"'!F"&amp;ROW(U13))="CC","CC",
IF(INDIRECT("'"&amp;U$2&amp;"'!F"&amp;ROW(U13))="DOWN","DOWN",
IF(INDIRECT("'"&amp;U$2&amp;"'!F"&amp;ROW(U13))="OFF","OFF",
IF(INDIRECT("'"&amp;U$2&amp;"'!F"&amp;ROW(U13))="PARK","PARK",
IF(INDIRECT("'"&amp;U$2&amp;"'!F"&amp;ROW(U13))="VACA","VACA",
"")))))</f>
        <v/>
      </c>
      <c r="V13" s="111" t="str" cm="1">
        <f t="array" aca="1" ref="V13" ca="1">IF(INDIRECT("'"&amp;V$2&amp;"'!F"&amp;ROW(V13))="CC","CC",
IF(INDIRECT("'"&amp;V$2&amp;"'!F"&amp;ROW(V13))="DOWN","DOWN",
IF(INDIRECT("'"&amp;V$2&amp;"'!F"&amp;ROW(V13))="OFF","OFF",
IF(INDIRECT("'"&amp;V$2&amp;"'!F"&amp;ROW(V13))="PARK","PARK",
IF(INDIRECT("'"&amp;V$2&amp;"'!F"&amp;ROW(V13))="VACA","VACA",
"")))))</f>
        <v/>
      </c>
      <c r="W13" s="111" t="str" cm="1">
        <f t="array" aca="1" ref="W13" ca="1">IF(INDIRECT("'"&amp;W$2&amp;"'!F"&amp;ROW(W13))="CC","CC",
IF(INDIRECT("'"&amp;W$2&amp;"'!F"&amp;ROW(W13))="DOWN","DOWN",
IF(INDIRECT("'"&amp;W$2&amp;"'!F"&amp;ROW(W13))="OFF","OFF",
IF(INDIRECT("'"&amp;W$2&amp;"'!F"&amp;ROW(W13))="PARK","PARK",
IF(INDIRECT("'"&amp;W$2&amp;"'!F"&amp;ROW(W13))="VACA","VACA",
"")))))</f>
        <v/>
      </c>
      <c r="X13" s="111" t="str" cm="1">
        <f t="array" aca="1" ref="X13" ca="1">IF(INDIRECT("'"&amp;X$2&amp;"'!F"&amp;ROW(X13))="CC","CC",
IF(INDIRECT("'"&amp;X$2&amp;"'!F"&amp;ROW(X13))="DOWN","DOWN",
IF(INDIRECT("'"&amp;X$2&amp;"'!F"&amp;ROW(X13))="OFF","OFF",
IF(INDIRECT("'"&amp;X$2&amp;"'!F"&amp;ROW(X13))="PARK","PARK",
IF(INDIRECT("'"&amp;X$2&amp;"'!F"&amp;ROW(X13))="VACA","VACA",
"")))))</f>
        <v/>
      </c>
      <c r="Y13" s="111" t="str" cm="1">
        <f t="array" aca="1" ref="Y13" ca="1">IF(INDIRECT("'"&amp;Y$2&amp;"'!F"&amp;ROW(Y13))="CC","CC",
IF(INDIRECT("'"&amp;Y$2&amp;"'!F"&amp;ROW(Y13))="DOWN","DOWN",
IF(INDIRECT("'"&amp;Y$2&amp;"'!F"&amp;ROW(Y13))="OFF","OFF",
IF(INDIRECT("'"&amp;Y$2&amp;"'!F"&amp;ROW(Y13))="PARK","PARK",
IF(INDIRECT("'"&amp;Y$2&amp;"'!F"&amp;ROW(Y13))="VACA","VACA",
"")))))</f>
        <v/>
      </c>
      <c r="Z13" s="111" t="str" cm="1">
        <f t="array" aca="1" ref="Z13" ca="1">IF(INDIRECT("'"&amp;Z$2&amp;"'!F"&amp;ROW(Z13))="CC","CC",
IF(INDIRECT("'"&amp;Z$2&amp;"'!F"&amp;ROW(Z13))="DOWN","DOWN",
IF(INDIRECT("'"&amp;Z$2&amp;"'!F"&amp;ROW(Z13))="OFF","OFF",
IF(INDIRECT("'"&amp;Z$2&amp;"'!F"&amp;ROW(Z13))="PARK","PARK",
IF(INDIRECT("'"&amp;Z$2&amp;"'!F"&amp;ROW(Z13))="VACA","VACA",
"")))))</f>
        <v/>
      </c>
      <c r="AA13" s="111" t="str" cm="1">
        <f t="array" aca="1" ref="AA13" ca="1">IF(INDIRECT("'"&amp;AA$2&amp;"'!F"&amp;ROW(AA13))="CC","CC",
IF(INDIRECT("'"&amp;AA$2&amp;"'!F"&amp;ROW(AA13))="DOWN","DOWN",
IF(INDIRECT("'"&amp;AA$2&amp;"'!F"&amp;ROW(AA13))="OFF","OFF",
IF(INDIRECT("'"&amp;AA$2&amp;"'!F"&amp;ROW(AA13))="PARK","PARK",
IF(INDIRECT("'"&amp;AA$2&amp;"'!F"&amp;ROW(AA13))="VACA","VACA",
"")))))</f>
        <v/>
      </c>
      <c r="AB13" s="111" t="str" cm="1">
        <f t="array" aca="1" ref="AB13" ca="1">IF(INDIRECT("'"&amp;AB$2&amp;"'!F"&amp;ROW(AB13))="CC","CC",
IF(INDIRECT("'"&amp;AB$2&amp;"'!F"&amp;ROW(AB13))="DOWN","DOWN",
IF(INDIRECT("'"&amp;AB$2&amp;"'!F"&amp;ROW(AB13))="OFF","OFF",
IF(INDIRECT("'"&amp;AB$2&amp;"'!F"&amp;ROW(AB13))="PARK","PARK",
IF(INDIRECT("'"&amp;AB$2&amp;"'!F"&amp;ROW(AB13))="VACA","VACA",
"")))))</f>
        <v/>
      </c>
      <c r="AC13" s="111" t="str" cm="1">
        <f t="array" aca="1" ref="AC13" ca="1">IF(INDIRECT("'"&amp;AC$2&amp;"'!F"&amp;ROW(AC13))="CC","CC",
IF(INDIRECT("'"&amp;AC$2&amp;"'!F"&amp;ROW(AC13))="DOWN","DOWN",
IF(INDIRECT("'"&amp;AC$2&amp;"'!F"&amp;ROW(AC13))="OFF","OFF",
IF(INDIRECT("'"&amp;AC$2&amp;"'!F"&amp;ROW(AC13))="PARK","PARK",
IF(INDIRECT("'"&amp;AC$2&amp;"'!F"&amp;ROW(AC13))="VACA","VACA",
"")))))</f>
        <v/>
      </c>
      <c r="AD13" s="111" t="str" cm="1">
        <f t="array" aca="1" ref="AD13" ca="1">IF(INDIRECT("'"&amp;AD$2&amp;"'!F"&amp;ROW(AD13))="CC","CC",
IF(INDIRECT("'"&amp;AD$2&amp;"'!F"&amp;ROW(AD13))="DOWN","DOWN",
IF(INDIRECT("'"&amp;AD$2&amp;"'!F"&amp;ROW(AD13))="OFF","OFF",
IF(INDIRECT("'"&amp;AD$2&amp;"'!F"&amp;ROW(AD13))="PARK","PARK",
IF(INDIRECT("'"&amp;AD$2&amp;"'!F"&amp;ROW(AD13))="VACA","VACA",
"")))))</f>
        <v/>
      </c>
      <c r="AE13" s="111" t="str" cm="1">
        <f t="array" aca="1" ref="AE13" ca="1">IF(INDIRECT("'"&amp;AE$2&amp;"'!F"&amp;ROW(AE13))="CC","CC",
IF(INDIRECT("'"&amp;AE$2&amp;"'!F"&amp;ROW(AE13))="DOWN","DOWN",
IF(INDIRECT("'"&amp;AE$2&amp;"'!F"&amp;ROW(AE13))="OFF","OFF",
IF(INDIRECT("'"&amp;AE$2&amp;"'!F"&amp;ROW(AE13))="PARK","PARK",
IF(INDIRECT("'"&amp;AE$2&amp;"'!F"&amp;ROW(AE13))="VACA","VACA",
"")))))</f>
        <v/>
      </c>
      <c r="AF13" s="111" t="str" cm="1">
        <f t="array" aca="1" ref="AF13" ca="1">IF(INDIRECT("'"&amp;AF$2&amp;"'!F"&amp;ROW(AF13))="CC","CC",
IF(INDIRECT("'"&amp;AF$2&amp;"'!F"&amp;ROW(AF13))="DOWN","DOWN",
IF(INDIRECT("'"&amp;AF$2&amp;"'!F"&amp;ROW(AF13))="OFF","OFF",
IF(INDIRECT("'"&amp;AF$2&amp;"'!F"&amp;ROW(AF13))="PARK","PARK",
IF(INDIRECT("'"&amp;AF$2&amp;"'!F"&amp;ROW(AF13))="VACA","VACA",
"")))))</f>
        <v/>
      </c>
      <c r="AG13" s="111" t="str" cm="1">
        <f t="array" aca="1" ref="AG13" ca="1">IF(INDIRECT("'"&amp;AG$2&amp;"'!F"&amp;ROW(AG13))="CC","CC",
IF(INDIRECT("'"&amp;AG$2&amp;"'!F"&amp;ROW(AG13))="DOWN","DOWN",
IF(INDIRECT("'"&amp;AG$2&amp;"'!F"&amp;ROW(AG13))="OFF","OFF",
IF(INDIRECT("'"&amp;AG$2&amp;"'!F"&amp;ROW(AG13))="PARK","PARK",
IF(INDIRECT("'"&amp;AG$2&amp;"'!F"&amp;ROW(AG13))="VACA","VACA",
"")))))</f>
        <v/>
      </c>
      <c r="AH13" s="124"/>
      <c r="AI13" s="111" t="str">
        <f t="shared" si="4"/>
        <v>Radames Torres - Junior</v>
      </c>
      <c r="AJ13" s="111" cm="1">
        <f t="array" aca="1" ref="AJ13" ca="1">INDIRECT("'"&amp;AJ$2&amp;"'!AB"&amp;ROW($AJ13))</f>
        <v>4</v>
      </c>
      <c r="AK13" s="111" cm="1">
        <f t="array" aca="1" ref="AK13" ca="1">INDIRECT("'"&amp;AK$2&amp;"'!AB"&amp;ROW($AJ13))</f>
        <v>4</v>
      </c>
      <c r="AL13" s="111" cm="1">
        <f t="array" aca="1" ref="AL13" ca="1">INDIRECT("'"&amp;AL$2&amp;"'!AB"&amp;ROW($AJ13))</f>
        <v>4</v>
      </c>
      <c r="AM13" s="111" t="str" cm="1">
        <f t="array" aca="1" ref="AM13" ca="1">INDIRECT("'"&amp;AM$2&amp;"'!AB"&amp;ROW($AJ13))</f>
        <v/>
      </c>
      <c r="AN13" s="111" t="str" cm="1">
        <f t="array" aca="1" ref="AN13" ca="1">INDIRECT("'"&amp;AN$2&amp;"'!AB"&amp;ROW($AJ13))</f>
        <v/>
      </c>
      <c r="AO13" s="111" cm="1">
        <f t="array" aca="1" ref="AO13" ca="1">INDIRECT("'"&amp;AO$2&amp;"'!AB"&amp;ROW($AJ13))</f>
        <v>4</v>
      </c>
      <c r="AP13" s="111" cm="1">
        <f t="array" aca="1" ref="AP13" ca="1">INDIRECT("'"&amp;AP$2&amp;"'!AB"&amp;ROW($AJ13))</f>
        <v>3</v>
      </c>
      <c r="AQ13" s="111" t="str" cm="1">
        <f t="array" aca="1" ref="AQ13" ca="1">INDIRECT("'"&amp;AQ$2&amp;"'!AB"&amp;ROW($AJ13))</f>
        <v/>
      </c>
      <c r="AR13" s="111" t="str" cm="1">
        <f t="array" aca="1" ref="AR13" ca="1">INDIRECT("'"&amp;AR$2&amp;"'!AB"&amp;ROW($AJ13))</f>
        <v/>
      </c>
      <c r="AS13" s="111" t="str" cm="1">
        <f t="array" aca="1" ref="AS13" ca="1">INDIRECT("'"&amp;AS$2&amp;"'!AB"&amp;ROW($AJ13))</f>
        <v/>
      </c>
      <c r="AT13" s="111" t="str" cm="1">
        <f t="array" aca="1" ref="AT13" ca="1">INDIRECT("'"&amp;AT$2&amp;"'!AB"&amp;ROW($AJ13))</f>
        <v/>
      </c>
      <c r="AU13" s="111" t="str" cm="1">
        <f t="array" aca="1" ref="AU13" ca="1">INDIRECT("'"&amp;AU$2&amp;"'!AB"&amp;ROW($AJ13))</f>
        <v/>
      </c>
      <c r="AV13" s="111" t="str" cm="1">
        <f t="array" aca="1" ref="AV13" ca="1">INDIRECT("'"&amp;AV$2&amp;"'!AB"&amp;ROW($AJ13))</f>
        <v/>
      </c>
      <c r="AW13" s="111" t="str" cm="1">
        <f t="array" aca="1" ref="AW13" ca="1">INDIRECT("'"&amp;AW$2&amp;"'!AB"&amp;ROW($AJ13))</f>
        <v/>
      </c>
      <c r="AX13" s="111" t="str" cm="1">
        <f t="array" aca="1" ref="AX13" ca="1">INDIRECT("'"&amp;AX$2&amp;"'!AB"&amp;ROW($AJ13))</f>
        <v/>
      </c>
      <c r="AY13" s="111" t="str" cm="1">
        <f t="array" aca="1" ref="AY13" ca="1">INDIRECT("'"&amp;AY$2&amp;"'!AB"&amp;ROW($AJ13))</f>
        <v/>
      </c>
      <c r="AZ13" s="111" t="str" cm="1">
        <f t="array" aca="1" ref="AZ13" ca="1">INDIRECT("'"&amp;AZ$2&amp;"'!AB"&amp;ROW($AJ13))</f>
        <v/>
      </c>
      <c r="BA13" s="111" t="str" cm="1">
        <f t="array" aca="1" ref="BA13" ca="1">INDIRECT("'"&amp;BA$2&amp;"'!AB"&amp;ROW($AJ13))</f>
        <v/>
      </c>
      <c r="BB13" s="111" t="str" cm="1">
        <f t="array" aca="1" ref="BB13" ca="1">INDIRECT("'"&amp;BB$2&amp;"'!AB"&amp;ROW($AJ13))</f>
        <v/>
      </c>
      <c r="BC13" s="111" t="str" cm="1">
        <f t="array" aca="1" ref="BC13" ca="1">INDIRECT("'"&amp;BC$2&amp;"'!AB"&amp;ROW($AJ13))</f>
        <v/>
      </c>
      <c r="BD13" s="111" t="str" cm="1">
        <f t="array" aca="1" ref="BD13" ca="1">INDIRECT("'"&amp;BD$2&amp;"'!AB"&amp;ROW($AJ13))</f>
        <v/>
      </c>
      <c r="BE13" s="111" t="str" cm="1">
        <f t="array" aca="1" ref="BE13" ca="1">INDIRECT("'"&amp;BE$2&amp;"'!AB"&amp;ROW($AJ13))</f>
        <v/>
      </c>
      <c r="BF13" s="111" t="str" cm="1">
        <f t="array" aca="1" ref="BF13" ca="1">INDIRECT("'"&amp;BF$2&amp;"'!AB"&amp;ROW($AJ13))</f>
        <v/>
      </c>
      <c r="BG13" s="111" t="str" cm="1">
        <f t="array" aca="1" ref="BG13" ca="1">INDIRECT("'"&amp;BG$2&amp;"'!AB"&amp;ROW($AJ13))</f>
        <v/>
      </c>
      <c r="BH13" s="111" t="str" cm="1">
        <f t="array" aca="1" ref="BH13" ca="1">INDIRECT("'"&amp;BH$2&amp;"'!AB"&amp;ROW($AJ13))</f>
        <v/>
      </c>
      <c r="BI13" s="111" t="str" cm="1">
        <f t="array" aca="1" ref="BI13" ca="1">INDIRECT("'"&amp;BI$2&amp;"'!AB"&amp;ROW($AJ13))</f>
        <v/>
      </c>
      <c r="BJ13" s="111" t="str" cm="1">
        <f t="array" aca="1" ref="BJ13" ca="1">INDIRECT("'"&amp;BJ$2&amp;"'!AB"&amp;ROW($AJ13))</f>
        <v/>
      </c>
      <c r="BK13" s="111" t="str" cm="1">
        <f t="array" aca="1" ref="BK13" ca="1">INDIRECT("'"&amp;BK$2&amp;"'!AB"&amp;ROW($AJ13))</f>
        <v/>
      </c>
      <c r="BL13" s="111" t="str" cm="1">
        <f t="array" aca="1" ref="BL13" ca="1">INDIRECT("'"&amp;BL$2&amp;"'!AB"&amp;ROW($AJ13))</f>
        <v/>
      </c>
      <c r="BM13" s="111" t="str" cm="1">
        <f t="array" aca="1" ref="BM13" ca="1">INDIRECT("'"&amp;BM$2&amp;"'!AB"&amp;ROW($AJ13))</f>
        <v/>
      </c>
      <c r="BN13" s="111" t="str" cm="1">
        <f t="array" aca="1" ref="BN13" ca="1">INDIRECT("'"&amp;BN$2&amp;"'!AB"&amp;ROW($AJ13))</f>
        <v/>
      </c>
      <c r="BO13" s="124"/>
      <c r="BP13" s="110" t="str">
        <f t="shared" si="5"/>
        <v>Radames Torres - Junior</v>
      </c>
      <c r="BQ13" s="127" cm="1">
        <f t="array" aca="1" ref="BQ13" ca="1">IF(INDIRECT("'"&amp;BQ$2&amp;"'!P"&amp;ROW($BQ13))=0,"",INDIRECT("'"&amp;BQ$2&amp;"'!P"&amp;ROW($BQ13)))</f>
        <v>31.75</v>
      </c>
      <c r="BR13" s="127" cm="1">
        <f t="array" aca="1" ref="BR13" ca="1">IF(INDIRECT("'"&amp;BR$2&amp;"'!P"&amp;ROW($BQ13))=0,"",INDIRECT("'"&amp;BR$2&amp;"'!P"&amp;ROW($BQ13)))</f>
        <v>30.2</v>
      </c>
      <c r="BS13" s="127" cm="1">
        <f t="array" aca="1" ref="BS13" ca="1">IF(INDIRECT("'"&amp;BS$2&amp;"'!P"&amp;ROW($BQ13))=0,"",INDIRECT("'"&amp;BS$2&amp;"'!P"&amp;ROW($BQ13)))</f>
        <v>34.849999999999994</v>
      </c>
      <c r="BT13" s="127" t="str" cm="1">
        <f t="array" aca="1" ref="BT13" ca="1">IF(INDIRECT("'"&amp;BT$2&amp;"'!P"&amp;ROW($BQ13))=0,"",INDIRECT("'"&amp;BT$2&amp;"'!P"&amp;ROW($BQ13)))</f>
        <v/>
      </c>
      <c r="BU13" s="127" t="str" cm="1">
        <f t="array" aca="1" ref="BU13" ca="1">IF(INDIRECT("'"&amp;BU$2&amp;"'!P"&amp;ROW($BQ13))=0,"",INDIRECT("'"&amp;BU$2&amp;"'!P"&amp;ROW($BQ13)))</f>
        <v/>
      </c>
      <c r="BV13" s="127" cm="1">
        <f t="array" aca="1" ref="BV13" ca="1">IF(INDIRECT("'"&amp;BV$2&amp;"'!P"&amp;ROW($BQ13))=0,"",INDIRECT("'"&amp;BV$2&amp;"'!P"&amp;ROW($BQ13)))</f>
        <v>34.6</v>
      </c>
      <c r="BW13" s="127" cm="1">
        <f t="array" aca="1" ref="BW13" ca="1">IF(INDIRECT("'"&amp;BW$2&amp;"'!P"&amp;ROW($BQ13))=0,"",INDIRECT("'"&amp;BW$2&amp;"'!P"&amp;ROW($BQ13)))</f>
        <v>27.37</v>
      </c>
      <c r="BX13" s="127" t="str" cm="1">
        <f t="array" aca="1" ref="BX13" ca="1">IF(INDIRECT("'"&amp;BX$2&amp;"'!P"&amp;ROW($BQ13))=0,"",INDIRECT("'"&amp;BX$2&amp;"'!P"&amp;ROW($BQ13)))</f>
        <v/>
      </c>
      <c r="BY13" s="127" t="str" cm="1">
        <f t="array" aca="1" ref="BY13" ca="1">IF(INDIRECT("'"&amp;BY$2&amp;"'!P"&amp;ROW($BQ13))=0,"",INDIRECT("'"&amp;BY$2&amp;"'!P"&amp;ROW($BQ13)))</f>
        <v/>
      </c>
      <c r="BZ13" s="127" t="str" cm="1">
        <f t="array" aca="1" ref="BZ13" ca="1">IF(INDIRECT("'"&amp;BZ$2&amp;"'!P"&amp;ROW($BQ13))=0,"",INDIRECT("'"&amp;BZ$2&amp;"'!P"&amp;ROW($BQ13)))</f>
        <v/>
      </c>
      <c r="CA13" s="127" t="str" cm="1">
        <f t="array" aca="1" ref="CA13" ca="1">IF(INDIRECT("'"&amp;CA$2&amp;"'!P"&amp;ROW($BQ13))=0,"",INDIRECT("'"&amp;CA$2&amp;"'!P"&amp;ROW($BQ13)))</f>
        <v/>
      </c>
      <c r="CB13" s="127" t="str" cm="1">
        <f t="array" aca="1" ref="CB13" ca="1">IF(INDIRECT("'"&amp;CB$2&amp;"'!P"&amp;ROW($BQ13))=0,"",INDIRECT("'"&amp;CB$2&amp;"'!P"&amp;ROW($BQ13)))</f>
        <v/>
      </c>
      <c r="CC13" s="127" t="str" cm="1">
        <f t="array" aca="1" ref="CC13" ca="1">IF(INDIRECT("'"&amp;CC$2&amp;"'!P"&amp;ROW($BQ13))=0,"",INDIRECT("'"&amp;CC$2&amp;"'!P"&amp;ROW($BQ13)))</f>
        <v/>
      </c>
      <c r="CD13" s="127" t="str" cm="1">
        <f t="array" aca="1" ref="CD13" ca="1">IF(INDIRECT("'"&amp;CD$2&amp;"'!P"&amp;ROW($BQ13))=0,"",INDIRECT("'"&amp;CD$2&amp;"'!P"&amp;ROW($BQ13)))</f>
        <v/>
      </c>
      <c r="CE13" s="127" t="str" cm="1">
        <f t="array" aca="1" ref="CE13" ca="1">IF(INDIRECT("'"&amp;CE$2&amp;"'!P"&amp;ROW($BQ13))=0,"",INDIRECT("'"&amp;CE$2&amp;"'!P"&amp;ROW($BQ13)))</f>
        <v/>
      </c>
      <c r="CF13" s="127" t="str" cm="1">
        <f t="array" aca="1" ref="CF13" ca="1">IF(INDIRECT("'"&amp;CF$2&amp;"'!P"&amp;ROW($BQ13))=0,"",INDIRECT("'"&amp;CF$2&amp;"'!P"&amp;ROW($BQ13)))</f>
        <v/>
      </c>
      <c r="CG13" s="127" t="str" cm="1">
        <f t="array" aca="1" ref="CG13" ca="1">IF(INDIRECT("'"&amp;CG$2&amp;"'!P"&amp;ROW($BQ13))=0,"",INDIRECT("'"&amp;CG$2&amp;"'!P"&amp;ROW($BQ13)))</f>
        <v/>
      </c>
      <c r="CH13" s="127" t="str" cm="1">
        <f t="array" aca="1" ref="CH13" ca="1">IF(INDIRECT("'"&amp;CH$2&amp;"'!P"&amp;ROW($BQ13))=0,"",INDIRECT("'"&amp;CH$2&amp;"'!P"&amp;ROW($BQ13)))</f>
        <v/>
      </c>
      <c r="CI13" s="127" t="str" cm="1">
        <f t="array" aca="1" ref="CI13" ca="1">IF(INDIRECT("'"&amp;CI$2&amp;"'!P"&amp;ROW($BQ13))=0,"",INDIRECT("'"&amp;CI$2&amp;"'!P"&amp;ROW($BQ13)))</f>
        <v/>
      </c>
      <c r="CJ13" s="127" t="str" cm="1">
        <f t="array" aca="1" ref="CJ13" ca="1">IF(INDIRECT("'"&amp;CJ$2&amp;"'!P"&amp;ROW($BQ13))=0,"",INDIRECT("'"&amp;CJ$2&amp;"'!P"&amp;ROW($BQ13)))</f>
        <v/>
      </c>
      <c r="CK13" s="127" t="str" cm="1">
        <f t="array" aca="1" ref="CK13" ca="1">IF(INDIRECT("'"&amp;CK$2&amp;"'!P"&amp;ROW($BQ13))=0,"",INDIRECT("'"&amp;CK$2&amp;"'!P"&amp;ROW($BQ13)))</f>
        <v/>
      </c>
      <c r="CL13" s="127" t="str" cm="1">
        <f t="array" aca="1" ref="CL13" ca="1">IF(INDIRECT("'"&amp;CL$2&amp;"'!P"&amp;ROW($BQ13))=0,"",INDIRECT("'"&amp;CL$2&amp;"'!P"&amp;ROW($BQ13)))</f>
        <v/>
      </c>
      <c r="CM13" s="127" t="str" cm="1">
        <f t="array" aca="1" ref="CM13" ca="1">IF(INDIRECT("'"&amp;CM$2&amp;"'!P"&amp;ROW($BQ13))=0,"",INDIRECT("'"&amp;CM$2&amp;"'!P"&amp;ROW($BQ13)))</f>
        <v/>
      </c>
      <c r="CN13" s="127" t="str" cm="1">
        <f t="array" aca="1" ref="CN13" ca="1">IF(INDIRECT("'"&amp;CN$2&amp;"'!P"&amp;ROW($BQ13))=0,"",INDIRECT("'"&amp;CN$2&amp;"'!P"&amp;ROW($BQ13)))</f>
        <v/>
      </c>
      <c r="CO13" s="127" t="str" cm="1">
        <f t="array" aca="1" ref="CO13" ca="1">IF(INDIRECT("'"&amp;CO$2&amp;"'!P"&amp;ROW($BQ13))=0,"",INDIRECT("'"&amp;CO$2&amp;"'!P"&amp;ROW($BQ13)))</f>
        <v/>
      </c>
      <c r="CP13" s="127" t="str" cm="1">
        <f t="array" aca="1" ref="CP13" ca="1">IF(INDIRECT("'"&amp;CP$2&amp;"'!P"&amp;ROW($BQ13))=0,"",INDIRECT("'"&amp;CP$2&amp;"'!P"&amp;ROW($BQ13)))</f>
        <v/>
      </c>
      <c r="CQ13" s="127" t="str" cm="1">
        <f t="array" aca="1" ref="CQ13" ca="1">IF(INDIRECT("'"&amp;CQ$2&amp;"'!P"&amp;ROW($BQ13))=0,"",INDIRECT("'"&amp;CQ$2&amp;"'!P"&amp;ROW($BQ13)))</f>
        <v/>
      </c>
      <c r="CR13" s="127" t="str" cm="1">
        <f t="array" aca="1" ref="CR13" ca="1">IF(INDIRECT("'"&amp;CR$2&amp;"'!P"&amp;ROW($BQ13))=0,"",INDIRECT("'"&amp;CR$2&amp;"'!P"&amp;ROW($BQ13)))</f>
        <v/>
      </c>
      <c r="CS13" s="127" t="str" cm="1">
        <f t="array" aca="1" ref="CS13" ca="1">IF(INDIRECT("'"&amp;CS$2&amp;"'!P"&amp;ROW($BQ13))=0,"",INDIRECT("'"&amp;CS$2&amp;"'!P"&amp;ROW($BQ13)))</f>
        <v/>
      </c>
      <c r="CT13" s="127" t="str" cm="1">
        <f t="array" aca="1" ref="CT13" ca="1">IF(INDIRECT("'"&amp;CT$2&amp;"'!P"&amp;ROW($BQ13))=0,"",INDIRECT("'"&amp;CT$2&amp;"'!P"&amp;ROW($BQ13)))</f>
        <v/>
      </c>
      <c r="CU13" s="127" t="str" cm="1">
        <f t="array" aca="1" ref="CU13" ca="1">IF(INDIRECT("'"&amp;CU$2&amp;"'!P"&amp;ROW($BQ13))=0,"",INDIRECT("'"&amp;CU$2&amp;"'!P"&amp;ROW($BQ13)))</f>
        <v/>
      </c>
      <c r="CV13" s="128">
        <f t="shared" ca="1" si="6"/>
        <v>158.77000000000001</v>
      </c>
    </row>
    <row r="14" spans="1:100" x14ac:dyDescent="0.2">
      <c r="A14" s="111" t="str">
        <f>IF('Driver List'!D14=0,"",'Driver List'!D14)</f>
        <v/>
      </c>
      <c r="B14" s="111" t="str">
        <f>IF(A14="","",VLOOKUP(A14,'Driver List'!D:E,2,0))</f>
        <v/>
      </c>
      <c r="C14" s="111" t="str" cm="1">
        <f t="array" aca="1" ref="C14" ca="1">IF(INDIRECT("'"&amp;C$2&amp;"'!F"&amp;ROW(C14))="CC","CC",
IF(INDIRECT("'"&amp;C$2&amp;"'!F"&amp;ROW(C14))="DOWN","DOWN",
IF(INDIRECT("'"&amp;C$2&amp;"'!F"&amp;ROW(C14))="OFF","OFF",
IF(INDIRECT("'"&amp;C$2&amp;"'!F"&amp;ROW(C14))="PARK","PARK",
IF(INDIRECT("'"&amp;C$2&amp;"'!F"&amp;ROW(C14))="VACA","VACA",
"")))))</f>
        <v/>
      </c>
      <c r="D14" s="111" t="str" cm="1">
        <f t="array" aca="1" ref="D14" ca="1">IF(INDIRECT("'"&amp;D$2&amp;"'!F"&amp;ROW(D14))="CC","CC",
IF(INDIRECT("'"&amp;D$2&amp;"'!F"&amp;ROW(D14))="DOWN","DOWN",
IF(INDIRECT("'"&amp;D$2&amp;"'!F"&amp;ROW(D14))="OFF","OFF",
IF(INDIRECT("'"&amp;D$2&amp;"'!F"&amp;ROW(D14))="PARK","PARK",
IF(INDIRECT("'"&amp;D$2&amp;"'!F"&amp;ROW(D14))="VACA","VACA",
"")))))</f>
        <v/>
      </c>
      <c r="E14" s="111" t="str" cm="1">
        <f t="array" aca="1" ref="E14" ca="1">IF(INDIRECT("'"&amp;E$2&amp;"'!F"&amp;ROW(E14))="CC","CC",
IF(INDIRECT("'"&amp;E$2&amp;"'!F"&amp;ROW(E14))="DOWN","DOWN",
IF(INDIRECT("'"&amp;E$2&amp;"'!F"&amp;ROW(E14))="OFF","OFF",
IF(INDIRECT("'"&amp;E$2&amp;"'!F"&amp;ROW(E14))="PARK","PARK",
IF(INDIRECT("'"&amp;E$2&amp;"'!F"&amp;ROW(E14))="VACA","VACA",
"")))))</f>
        <v/>
      </c>
      <c r="F14" s="111" t="str" cm="1">
        <f t="array" aca="1" ref="F14" ca="1">IF(INDIRECT("'"&amp;F$2&amp;"'!F"&amp;ROW(F14))="CC","CC",
IF(INDIRECT("'"&amp;F$2&amp;"'!F"&amp;ROW(F14))="DOWN","DOWN",
IF(INDIRECT("'"&amp;F$2&amp;"'!F"&amp;ROW(F14))="OFF","OFF",
IF(INDIRECT("'"&amp;F$2&amp;"'!F"&amp;ROW(F14))="PARK","PARK",
IF(INDIRECT("'"&amp;F$2&amp;"'!F"&amp;ROW(F14))="VACA","VACA",
"")))))</f>
        <v/>
      </c>
      <c r="G14" s="111" t="str" cm="1">
        <f t="array" aca="1" ref="G14" ca="1">IF(INDIRECT("'"&amp;G$2&amp;"'!F"&amp;ROW(G14))="CC","CC",
IF(INDIRECT("'"&amp;G$2&amp;"'!F"&amp;ROW(G14))="DOWN","DOWN",
IF(INDIRECT("'"&amp;G$2&amp;"'!F"&amp;ROW(G14))="OFF","OFF",
IF(INDIRECT("'"&amp;G$2&amp;"'!F"&amp;ROW(G14))="PARK","PARK",
IF(INDIRECT("'"&amp;G$2&amp;"'!F"&amp;ROW(G14))="VACA","VACA",
"")))))</f>
        <v/>
      </c>
      <c r="H14" s="111" t="str" cm="1">
        <f t="array" aca="1" ref="H14" ca="1">IF(INDIRECT("'"&amp;H$2&amp;"'!F"&amp;ROW(H14))="CC","CC",
IF(INDIRECT("'"&amp;H$2&amp;"'!F"&amp;ROW(H14))="DOWN","DOWN",
IF(INDIRECT("'"&amp;H$2&amp;"'!F"&amp;ROW(H14))="OFF","OFF",
IF(INDIRECT("'"&amp;H$2&amp;"'!F"&amp;ROW(H14))="PARK","PARK",
IF(INDIRECT("'"&amp;H$2&amp;"'!F"&amp;ROW(H14))="VACA","VACA",
"")))))</f>
        <v/>
      </c>
      <c r="I14" s="111" t="str" cm="1">
        <f t="array" aca="1" ref="I14" ca="1">IF(INDIRECT("'"&amp;I$2&amp;"'!F"&amp;ROW(I14))="CC","CC",
IF(INDIRECT("'"&amp;I$2&amp;"'!F"&amp;ROW(I14))="DOWN","DOWN",
IF(INDIRECT("'"&amp;I$2&amp;"'!F"&amp;ROW(I14))="OFF","OFF",
IF(INDIRECT("'"&amp;I$2&amp;"'!F"&amp;ROW(I14))="PARK","PARK",
IF(INDIRECT("'"&amp;I$2&amp;"'!F"&amp;ROW(I14))="VACA","VACA",
"")))))</f>
        <v/>
      </c>
      <c r="J14" s="111" t="str" cm="1">
        <f t="array" aca="1" ref="J14" ca="1">IF(INDIRECT("'"&amp;J$2&amp;"'!F"&amp;ROW(J14))="CC","CC",
IF(INDIRECT("'"&amp;J$2&amp;"'!F"&amp;ROW(J14))="DOWN","DOWN",
IF(INDIRECT("'"&amp;J$2&amp;"'!F"&amp;ROW(J14))="OFF","OFF",
IF(INDIRECT("'"&amp;J$2&amp;"'!F"&amp;ROW(J14))="PARK","PARK",
IF(INDIRECT("'"&amp;J$2&amp;"'!F"&amp;ROW(J14))="VACA","VACA",
"")))))</f>
        <v/>
      </c>
      <c r="K14" s="111" t="str" cm="1">
        <f t="array" aca="1" ref="K14" ca="1">IF(INDIRECT("'"&amp;K$2&amp;"'!F"&amp;ROW(K14))="CC","CC",
IF(INDIRECT("'"&amp;K$2&amp;"'!F"&amp;ROW(K14))="DOWN","DOWN",
IF(INDIRECT("'"&amp;K$2&amp;"'!F"&amp;ROW(K14))="OFF","OFF",
IF(INDIRECT("'"&amp;K$2&amp;"'!F"&amp;ROW(K14))="PARK","PARK",
IF(INDIRECT("'"&amp;K$2&amp;"'!F"&amp;ROW(K14))="VACA","VACA",
"")))))</f>
        <v/>
      </c>
      <c r="L14" s="111" t="str" cm="1">
        <f t="array" aca="1" ref="L14" ca="1">IF(INDIRECT("'"&amp;L$2&amp;"'!F"&amp;ROW(L14))="CC","CC",
IF(INDIRECT("'"&amp;L$2&amp;"'!F"&amp;ROW(L14))="DOWN","DOWN",
IF(INDIRECT("'"&amp;L$2&amp;"'!F"&amp;ROW(L14))="OFF","OFF",
IF(INDIRECT("'"&amp;L$2&amp;"'!F"&amp;ROW(L14))="PARK","PARK",
IF(INDIRECT("'"&amp;L$2&amp;"'!F"&amp;ROW(L14))="VACA","VACA",
"")))))</f>
        <v/>
      </c>
      <c r="M14" s="111" t="str" cm="1">
        <f t="array" aca="1" ref="M14" ca="1">IF(INDIRECT("'"&amp;M$2&amp;"'!F"&amp;ROW(M14))="CC","CC",
IF(INDIRECT("'"&amp;M$2&amp;"'!F"&amp;ROW(M14))="DOWN","DOWN",
IF(INDIRECT("'"&amp;M$2&amp;"'!F"&amp;ROW(M14))="OFF","OFF",
IF(INDIRECT("'"&amp;M$2&amp;"'!F"&amp;ROW(M14))="PARK","PARK",
IF(INDIRECT("'"&amp;M$2&amp;"'!F"&amp;ROW(M14))="VACA","VACA",
"")))))</f>
        <v/>
      </c>
      <c r="N14" s="111" t="str" cm="1">
        <f t="array" aca="1" ref="N14" ca="1">IF(INDIRECT("'"&amp;N$2&amp;"'!F"&amp;ROW(N14))="CC","CC",
IF(INDIRECT("'"&amp;N$2&amp;"'!F"&amp;ROW(N14))="DOWN","DOWN",
IF(INDIRECT("'"&amp;N$2&amp;"'!F"&amp;ROW(N14))="OFF","OFF",
IF(INDIRECT("'"&amp;N$2&amp;"'!F"&amp;ROW(N14))="PARK","PARK",
IF(INDIRECT("'"&amp;N$2&amp;"'!F"&amp;ROW(N14))="VACA","VACA",
"")))))</f>
        <v/>
      </c>
      <c r="O14" s="111" t="str" cm="1">
        <f t="array" aca="1" ref="O14" ca="1">IF(INDIRECT("'"&amp;O$2&amp;"'!F"&amp;ROW(O14))="CC","CC",
IF(INDIRECT("'"&amp;O$2&amp;"'!F"&amp;ROW(O14))="DOWN","DOWN",
IF(INDIRECT("'"&amp;O$2&amp;"'!F"&amp;ROW(O14))="OFF","OFF",
IF(INDIRECT("'"&amp;O$2&amp;"'!F"&amp;ROW(O14))="PARK","PARK",
IF(INDIRECT("'"&amp;O$2&amp;"'!F"&amp;ROW(O14))="VACA","VACA",
"")))))</f>
        <v/>
      </c>
      <c r="P14" s="111" t="str" cm="1">
        <f t="array" aca="1" ref="P14" ca="1">IF(INDIRECT("'"&amp;P$2&amp;"'!F"&amp;ROW(P14))="CC","CC",
IF(INDIRECT("'"&amp;P$2&amp;"'!F"&amp;ROW(P14))="DOWN","DOWN",
IF(INDIRECT("'"&amp;P$2&amp;"'!F"&amp;ROW(P14))="OFF","OFF",
IF(INDIRECT("'"&amp;P$2&amp;"'!F"&amp;ROW(P14))="PARK","PARK",
IF(INDIRECT("'"&amp;P$2&amp;"'!F"&amp;ROW(P14))="VACA","VACA",
"")))))</f>
        <v/>
      </c>
      <c r="Q14" s="111" t="str" cm="1">
        <f t="array" aca="1" ref="Q14" ca="1">IF(INDIRECT("'"&amp;Q$2&amp;"'!F"&amp;ROW(Q14))="CC","CC",
IF(INDIRECT("'"&amp;Q$2&amp;"'!F"&amp;ROW(Q14))="DOWN","DOWN",
IF(INDIRECT("'"&amp;Q$2&amp;"'!F"&amp;ROW(Q14))="OFF","OFF",
IF(INDIRECT("'"&amp;Q$2&amp;"'!F"&amp;ROW(Q14))="PARK","PARK",
IF(INDIRECT("'"&amp;Q$2&amp;"'!F"&amp;ROW(Q14))="VACA","VACA",
"")))))</f>
        <v/>
      </c>
      <c r="R14" s="111" t="str" cm="1">
        <f t="array" aca="1" ref="R14" ca="1">IF(INDIRECT("'"&amp;R$2&amp;"'!F"&amp;ROW(R14))="CC","CC",
IF(INDIRECT("'"&amp;R$2&amp;"'!F"&amp;ROW(R14))="DOWN","DOWN",
IF(INDIRECT("'"&amp;R$2&amp;"'!F"&amp;ROW(R14))="OFF","OFF",
IF(INDIRECT("'"&amp;R$2&amp;"'!F"&amp;ROW(R14))="PARK","PARK",
IF(INDIRECT("'"&amp;R$2&amp;"'!F"&amp;ROW(R14))="VACA","VACA",
"")))))</f>
        <v/>
      </c>
      <c r="S14" s="111" t="str" cm="1">
        <f t="array" aca="1" ref="S14" ca="1">IF(INDIRECT("'"&amp;S$2&amp;"'!F"&amp;ROW(S14))="CC","CC",
IF(INDIRECT("'"&amp;S$2&amp;"'!F"&amp;ROW(S14))="DOWN","DOWN",
IF(INDIRECT("'"&amp;S$2&amp;"'!F"&amp;ROW(S14))="OFF","OFF",
IF(INDIRECT("'"&amp;S$2&amp;"'!F"&amp;ROW(S14))="PARK","PARK",
IF(INDIRECT("'"&amp;S$2&amp;"'!F"&amp;ROW(S14))="VACA","VACA",
"")))))</f>
        <v/>
      </c>
      <c r="T14" s="111" t="str" cm="1">
        <f t="array" aca="1" ref="T14" ca="1">IF(INDIRECT("'"&amp;T$2&amp;"'!F"&amp;ROW(T14))="CC","CC",
IF(INDIRECT("'"&amp;T$2&amp;"'!F"&amp;ROW(T14))="DOWN","DOWN",
IF(INDIRECT("'"&amp;T$2&amp;"'!F"&amp;ROW(T14))="OFF","OFF",
IF(INDIRECT("'"&amp;T$2&amp;"'!F"&amp;ROW(T14))="PARK","PARK",
IF(INDIRECT("'"&amp;T$2&amp;"'!F"&amp;ROW(T14))="VACA","VACA",
"")))))</f>
        <v/>
      </c>
      <c r="U14" s="111" t="str" cm="1">
        <f t="array" aca="1" ref="U14" ca="1">IF(INDIRECT("'"&amp;U$2&amp;"'!F"&amp;ROW(U14))="CC","CC",
IF(INDIRECT("'"&amp;U$2&amp;"'!F"&amp;ROW(U14))="DOWN","DOWN",
IF(INDIRECT("'"&amp;U$2&amp;"'!F"&amp;ROW(U14))="OFF","OFF",
IF(INDIRECT("'"&amp;U$2&amp;"'!F"&amp;ROW(U14))="PARK","PARK",
IF(INDIRECT("'"&amp;U$2&amp;"'!F"&amp;ROW(U14))="VACA","VACA",
"")))))</f>
        <v/>
      </c>
      <c r="V14" s="111" t="str" cm="1">
        <f t="array" aca="1" ref="V14" ca="1">IF(INDIRECT("'"&amp;V$2&amp;"'!F"&amp;ROW(V14))="CC","CC",
IF(INDIRECT("'"&amp;V$2&amp;"'!F"&amp;ROW(V14))="DOWN","DOWN",
IF(INDIRECT("'"&amp;V$2&amp;"'!F"&amp;ROW(V14))="OFF","OFF",
IF(INDIRECT("'"&amp;V$2&amp;"'!F"&amp;ROW(V14))="PARK","PARK",
IF(INDIRECT("'"&amp;V$2&amp;"'!F"&amp;ROW(V14))="VACA","VACA",
"")))))</f>
        <v/>
      </c>
      <c r="W14" s="111" t="str" cm="1">
        <f t="array" aca="1" ref="W14" ca="1">IF(INDIRECT("'"&amp;W$2&amp;"'!F"&amp;ROW(W14))="CC","CC",
IF(INDIRECT("'"&amp;W$2&amp;"'!F"&amp;ROW(W14))="DOWN","DOWN",
IF(INDIRECT("'"&amp;W$2&amp;"'!F"&amp;ROW(W14))="OFF","OFF",
IF(INDIRECT("'"&amp;W$2&amp;"'!F"&amp;ROW(W14))="PARK","PARK",
IF(INDIRECT("'"&amp;W$2&amp;"'!F"&amp;ROW(W14))="VACA","VACA",
"")))))</f>
        <v/>
      </c>
      <c r="X14" s="111" t="str" cm="1">
        <f t="array" aca="1" ref="X14" ca="1">IF(INDIRECT("'"&amp;X$2&amp;"'!F"&amp;ROW(X14))="CC","CC",
IF(INDIRECT("'"&amp;X$2&amp;"'!F"&amp;ROW(X14))="DOWN","DOWN",
IF(INDIRECT("'"&amp;X$2&amp;"'!F"&amp;ROW(X14))="OFF","OFF",
IF(INDIRECT("'"&amp;X$2&amp;"'!F"&amp;ROW(X14))="PARK","PARK",
IF(INDIRECT("'"&amp;X$2&amp;"'!F"&amp;ROW(X14))="VACA","VACA",
"")))))</f>
        <v/>
      </c>
      <c r="Y14" s="111" t="str" cm="1">
        <f t="array" aca="1" ref="Y14" ca="1">IF(INDIRECT("'"&amp;Y$2&amp;"'!F"&amp;ROW(Y14))="CC","CC",
IF(INDIRECT("'"&amp;Y$2&amp;"'!F"&amp;ROW(Y14))="DOWN","DOWN",
IF(INDIRECT("'"&amp;Y$2&amp;"'!F"&amp;ROW(Y14))="OFF","OFF",
IF(INDIRECT("'"&amp;Y$2&amp;"'!F"&amp;ROW(Y14))="PARK","PARK",
IF(INDIRECT("'"&amp;Y$2&amp;"'!F"&amp;ROW(Y14))="VACA","VACA",
"")))))</f>
        <v/>
      </c>
      <c r="Z14" s="111" t="str" cm="1">
        <f t="array" aca="1" ref="Z14" ca="1">IF(INDIRECT("'"&amp;Z$2&amp;"'!F"&amp;ROW(Z14))="CC","CC",
IF(INDIRECT("'"&amp;Z$2&amp;"'!F"&amp;ROW(Z14))="DOWN","DOWN",
IF(INDIRECT("'"&amp;Z$2&amp;"'!F"&amp;ROW(Z14))="OFF","OFF",
IF(INDIRECT("'"&amp;Z$2&amp;"'!F"&amp;ROW(Z14))="PARK","PARK",
IF(INDIRECT("'"&amp;Z$2&amp;"'!F"&amp;ROW(Z14))="VACA","VACA",
"")))))</f>
        <v/>
      </c>
      <c r="AA14" s="111" t="str" cm="1">
        <f t="array" aca="1" ref="AA14" ca="1">IF(INDIRECT("'"&amp;AA$2&amp;"'!F"&amp;ROW(AA14))="CC","CC",
IF(INDIRECT("'"&amp;AA$2&amp;"'!F"&amp;ROW(AA14))="DOWN","DOWN",
IF(INDIRECT("'"&amp;AA$2&amp;"'!F"&amp;ROW(AA14))="OFF","OFF",
IF(INDIRECT("'"&amp;AA$2&amp;"'!F"&amp;ROW(AA14))="PARK","PARK",
IF(INDIRECT("'"&amp;AA$2&amp;"'!F"&amp;ROW(AA14))="VACA","VACA",
"")))))</f>
        <v/>
      </c>
      <c r="AB14" s="111" t="str" cm="1">
        <f t="array" aca="1" ref="AB14" ca="1">IF(INDIRECT("'"&amp;AB$2&amp;"'!F"&amp;ROW(AB14))="CC","CC",
IF(INDIRECT("'"&amp;AB$2&amp;"'!F"&amp;ROW(AB14))="DOWN","DOWN",
IF(INDIRECT("'"&amp;AB$2&amp;"'!F"&amp;ROW(AB14))="OFF","OFF",
IF(INDIRECT("'"&amp;AB$2&amp;"'!F"&amp;ROW(AB14))="PARK","PARK",
IF(INDIRECT("'"&amp;AB$2&amp;"'!F"&amp;ROW(AB14))="VACA","VACA",
"")))))</f>
        <v/>
      </c>
      <c r="AC14" s="111" t="str" cm="1">
        <f t="array" aca="1" ref="AC14" ca="1">IF(INDIRECT("'"&amp;AC$2&amp;"'!F"&amp;ROW(AC14))="CC","CC",
IF(INDIRECT("'"&amp;AC$2&amp;"'!F"&amp;ROW(AC14))="DOWN","DOWN",
IF(INDIRECT("'"&amp;AC$2&amp;"'!F"&amp;ROW(AC14))="OFF","OFF",
IF(INDIRECT("'"&amp;AC$2&amp;"'!F"&amp;ROW(AC14))="PARK","PARK",
IF(INDIRECT("'"&amp;AC$2&amp;"'!F"&amp;ROW(AC14))="VACA","VACA",
"")))))</f>
        <v/>
      </c>
      <c r="AD14" s="111" t="str" cm="1">
        <f t="array" aca="1" ref="AD14" ca="1">IF(INDIRECT("'"&amp;AD$2&amp;"'!F"&amp;ROW(AD14))="CC","CC",
IF(INDIRECT("'"&amp;AD$2&amp;"'!F"&amp;ROW(AD14))="DOWN","DOWN",
IF(INDIRECT("'"&amp;AD$2&amp;"'!F"&amp;ROW(AD14))="OFF","OFF",
IF(INDIRECT("'"&amp;AD$2&amp;"'!F"&amp;ROW(AD14))="PARK","PARK",
IF(INDIRECT("'"&amp;AD$2&amp;"'!F"&amp;ROW(AD14))="VACA","VACA",
"")))))</f>
        <v/>
      </c>
      <c r="AE14" s="111" t="str" cm="1">
        <f t="array" aca="1" ref="AE14" ca="1">IF(INDIRECT("'"&amp;AE$2&amp;"'!F"&amp;ROW(AE14))="CC","CC",
IF(INDIRECT("'"&amp;AE$2&amp;"'!F"&amp;ROW(AE14))="DOWN","DOWN",
IF(INDIRECT("'"&amp;AE$2&amp;"'!F"&amp;ROW(AE14))="OFF","OFF",
IF(INDIRECT("'"&amp;AE$2&amp;"'!F"&amp;ROW(AE14))="PARK","PARK",
IF(INDIRECT("'"&amp;AE$2&amp;"'!F"&amp;ROW(AE14))="VACA","VACA",
"")))))</f>
        <v/>
      </c>
      <c r="AF14" s="111" t="str" cm="1">
        <f t="array" aca="1" ref="AF14" ca="1">IF(INDIRECT("'"&amp;AF$2&amp;"'!F"&amp;ROW(AF14))="CC","CC",
IF(INDIRECT("'"&amp;AF$2&amp;"'!F"&amp;ROW(AF14))="DOWN","DOWN",
IF(INDIRECT("'"&amp;AF$2&amp;"'!F"&amp;ROW(AF14))="OFF","OFF",
IF(INDIRECT("'"&amp;AF$2&amp;"'!F"&amp;ROW(AF14))="PARK","PARK",
IF(INDIRECT("'"&amp;AF$2&amp;"'!F"&amp;ROW(AF14))="VACA","VACA",
"")))))</f>
        <v/>
      </c>
      <c r="AG14" s="111" t="str" cm="1">
        <f t="array" aca="1" ref="AG14" ca="1">IF(INDIRECT("'"&amp;AG$2&amp;"'!F"&amp;ROW(AG14))="CC","CC",
IF(INDIRECT("'"&amp;AG$2&amp;"'!F"&amp;ROW(AG14))="DOWN","DOWN",
IF(INDIRECT("'"&amp;AG$2&amp;"'!F"&amp;ROW(AG14))="OFF","OFF",
IF(INDIRECT("'"&amp;AG$2&amp;"'!F"&amp;ROW(AG14))="PARK","PARK",
IF(INDIRECT("'"&amp;AG$2&amp;"'!F"&amp;ROW(AG14))="VACA","VACA",
"")))))</f>
        <v/>
      </c>
      <c r="AH14" s="124"/>
      <c r="AI14" s="111" t="str">
        <f t="shared" si="4"/>
        <v/>
      </c>
      <c r="AJ14" s="111" t="str" cm="1">
        <f t="array" aca="1" ref="AJ14" ca="1">INDIRECT("'"&amp;AJ$2&amp;"'!AB"&amp;ROW($AJ14))</f>
        <v/>
      </c>
      <c r="AK14" s="111" t="str" cm="1">
        <f t="array" aca="1" ref="AK14" ca="1">INDIRECT("'"&amp;AK$2&amp;"'!AB"&amp;ROW($AJ14))</f>
        <v/>
      </c>
      <c r="AL14" s="111" t="str" cm="1">
        <f t="array" aca="1" ref="AL14" ca="1">INDIRECT("'"&amp;AL$2&amp;"'!AB"&amp;ROW($AJ14))</f>
        <v/>
      </c>
      <c r="AM14" s="111" t="str" cm="1">
        <f t="array" aca="1" ref="AM14" ca="1">INDIRECT("'"&amp;AM$2&amp;"'!AB"&amp;ROW($AJ14))</f>
        <v/>
      </c>
      <c r="AN14" s="111" t="str" cm="1">
        <f t="array" aca="1" ref="AN14" ca="1">INDIRECT("'"&amp;AN$2&amp;"'!AB"&amp;ROW($AJ14))</f>
        <v/>
      </c>
      <c r="AO14" s="111" t="str" cm="1">
        <f t="array" aca="1" ref="AO14" ca="1">INDIRECT("'"&amp;AO$2&amp;"'!AB"&amp;ROW($AJ14))</f>
        <v/>
      </c>
      <c r="AP14" s="111" t="str" cm="1">
        <f t="array" aca="1" ref="AP14" ca="1">INDIRECT("'"&amp;AP$2&amp;"'!AB"&amp;ROW($AJ14))</f>
        <v/>
      </c>
      <c r="AQ14" s="111" t="str" cm="1">
        <f t="array" aca="1" ref="AQ14" ca="1">INDIRECT("'"&amp;AQ$2&amp;"'!AB"&amp;ROW($AJ14))</f>
        <v/>
      </c>
      <c r="AR14" s="111" t="str" cm="1">
        <f t="array" aca="1" ref="AR14" ca="1">INDIRECT("'"&amp;AR$2&amp;"'!AB"&amp;ROW($AJ14))</f>
        <v/>
      </c>
      <c r="AS14" s="111" t="str" cm="1">
        <f t="array" aca="1" ref="AS14" ca="1">INDIRECT("'"&amp;AS$2&amp;"'!AB"&amp;ROW($AJ14))</f>
        <v/>
      </c>
      <c r="AT14" s="111" t="str" cm="1">
        <f t="array" aca="1" ref="AT14" ca="1">INDIRECT("'"&amp;AT$2&amp;"'!AB"&amp;ROW($AJ14))</f>
        <v/>
      </c>
      <c r="AU14" s="111" t="str" cm="1">
        <f t="array" aca="1" ref="AU14" ca="1">INDIRECT("'"&amp;AU$2&amp;"'!AB"&amp;ROW($AJ14))</f>
        <v/>
      </c>
      <c r="AV14" s="111" t="str" cm="1">
        <f t="array" aca="1" ref="AV14" ca="1">INDIRECT("'"&amp;AV$2&amp;"'!AB"&amp;ROW($AJ14))</f>
        <v/>
      </c>
      <c r="AW14" s="111" t="str" cm="1">
        <f t="array" aca="1" ref="AW14" ca="1">INDIRECT("'"&amp;AW$2&amp;"'!AB"&amp;ROW($AJ14))</f>
        <v/>
      </c>
      <c r="AX14" s="111" t="str" cm="1">
        <f t="array" aca="1" ref="AX14" ca="1">INDIRECT("'"&amp;AX$2&amp;"'!AB"&amp;ROW($AJ14))</f>
        <v/>
      </c>
      <c r="AY14" s="111" t="str" cm="1">
        <f t="array" aca="1" ref="AY14" ca="1">INDIRECT("'"&amp;AY$2&amp;"'!AB"&amp;ROW($AJ14))</f>
        <v/>
      </c>
      <c r="AZ14" s="111" t="str" cm="1">
        <f t="array" aca="1" ref="AZ14" ca="1">INDIRECT("'"&amp;AZ$2&amp;"'!AB"&amp;ROW($AJ14))</f>
        <v/>
      </c>
      <c r="BA14" s="111" t="str" cm="1">
        <f t="array" aca="1" ref="BA14" ca="1">INDIRECT("'"&amp;BA$2&amp;"'!AB"&amp;ROW($AJ14))</f>
        <v/>
      </c>
      <c r="BB14" s="111" t="str" cm="1">
        <f t="array" aca="1" ref="BB14" ca="1">INDIRECT("'"&amp;BB$2&amp;"'!AB"&amp;ROW($AJ14))</f>
        <v/>
      </c>
      <c r="BC14" s="111" t="str" cm="1">
        <f t="array" aca="1" ref="BC14" ca="1">INDIRECT("'"&amp;BC$2&amp;"'!AB"&amp;ROW($AJ14))</f>
        <v/>
      </c>
      <c r="BD14" s="111" t="str" cm="1">
        <f t="array" aca="1" ref="BD14" ca="1">INDIRECT("'"&amp;BD$2&amp;"'!AB"&amp;ROW($AJ14))</f>
        <v/>
      </c>
      <c r="BE14" s="111" t="str" cm="1">
        <f t="array" aca="1" ref="BE14" ca="1">INDIRECT("'"&amp;BE$2&amp;"'!AB"&amp;ROW($AJ14))</f>
        <v/>
      </c>
      <c r="BF14" s="111" t="str" cm="1">
        <f t="array" aca="1" ref="BF14" ca="1">INDIRECT("'"&amp;BF$2&amp;"'!AB"&amp;ROW($AJ14))</f>
        <v/>
      </c>
      <c r="BG14" s="111" t="str" cm="1">
        <f t="array" aca="1" ref="BG14" ca="1">INDIRECT("'"&amp;BG$2&amp;"'!AB"&amp;ROW($AJ14))</f>
        <v/>
      </c>
      <c r="BH14" s="111" t="str" cm="1">
        <f t="array" aca="1" ref="BH14" ca="1">INDIRECT("'"&amp;BH$2&amp;"'!AB"&amp;ROW($AJ14))</f>
        <v/>
      </c>
      <c r="BI14" s="111" t="str" cm="1">
        <f t="array" aca="1" ref="BI14" ca="1">INDIRECT("'"&amp;BI$2&amp;"'!AB"&amp;ROW($AJ14))</f>
        <v/>
      </c>
      <c r="BJ14" s="111" t="str" cm="1">
        <f t="array" aca="1" ref="BJ14" ca="1">INDIRECT("'"&amp;BJ$2&amp;"'!AB"&amp;ROW($AJ14))</f>
        <v/>
      </c>
      <c r="BK14" s="111" t="str" cm="1">
        <f t="array" aca="1" ref="BK14" ca="1">INDIRECT("'"&amp;BK$2&amp;"'!AB"&amp;ROW($AJ14))</f>
        <v/>
      </c>
      <c r="BL14" s="111" t="str" cm="1">
        <f t="array" aca="1" ref="BL14" ca="1">INDIRECT("'"&amp;BL$2&amp;"'!AB"&amp;ROW($AJ14))</f>
        <v/>
      </c>
      <c r="BM14" s="111" t="str" cm="1">
        <f t="array" aca="1" ref="BM14" ca="1">INDIRECT("'"&amp;BM$2&amp;"'!AB"&amp;ROW($AJ14))</f>
        <v/>
      </c>
      <c r="BN14" s="111" t="str" cm="1">
        <f t="array" aca="1" ref="BN14" ca="1">INDIRECT("'"&amp;BN$2&amp;"'!AB"&amp;ROW($AJ14))</f>
        <v/>
      </c>
      <c r="BO14" s="124"/>
      <c r="BP14" s="110" t="str">
        <f t="shared" si="5"/>
        <v/>
      </c>
      <c r="BQ14" s="127" t="str" cm="1">
        <f t="array" aca="1" ref="BQ14" ca="1">IF(INDIRECT("'"&amp;BQ$2&amp;"'!P"&amp;ROW($BQ14))=0,"",INDIRECT("'"&amp;BQ$2&amp;"'!P"&amp;ROW($BQ14)))</f>
        <v/>
      </c>
      <c r="BR14" s="127" t="str" cm="1">
        <f t="array" aca="1" ref="BR14" ca="1">IF(INDIRECT("'"&amp;BR$2&amp;"'!P"&amp;ROW($BQ14))=0,"",INDIRECT("'"&amp;BR$2&amp;"'!P"&amp;ROW($BQ14)))</f>
        <v/>
      </c>
      <c r="BS14" s="127" t="str" cm="1">
        <f t="array" aca="1" ref="BS14" ca="1">IF(INDIRECT("'"&amp;BS$2&amp;"'!P"&amp;ROW($BQ14))=0,"",INDIRECT("'"&amp;BS$2&amp;"'!P"&amp;ROW($BQ14)))</f>
        <v/>
      </c>
      <c r="BT14" s="127" t="str" cm="1">
        <f t="array" aca="1" ref="BT14" ca="1">IF(INDIRECT("'"&amp;BT$2&amp;"'!P"&amp;ROW($BQ14))=0,"",INDIRECT("'"&amp;BT$2&amp;"'!P"&amp;ROW($BQ14)))</f>
        <v/>
      </c>
      <c r="BU14" s="127" t="str" cm="1">
        <f t="array" aca="1" ref="BU14" ca="1">IF(INDIRECT("'"&amp;BU$2&amp;"'!P"&amp;ROW($BQ14))=0,"",INDIRECT("'"&amp;BU$2&amp;"'!P"&amp;ROW($BQ14)))</f>
        <v/>
      </c>
      <c r="BV14" s="127" t="str" cm="1">
        <f t="array" aca="1" ref="BV14" ca="1">IF(INDIRECT("'"&amp;BV$2&amp;"'!P"&amp;ROW($BQ14))=0,"",INDIRECT("'"&amp;BV$2&amp;"'!P"&amp;ROW($BQ14)))</f>
        <v/>
      </c>
      <c r="BW14" s="127" t="str" cm="1">
        <f t="array" aca="1" ref="BW14" ca="1">IF(INDIRECT("'"&amp;BW$2&amp;"'!P"&amp;ROW($BQ14))=0,"",INDIRECT("'"&amp;BW$2&amp;"'!P"&amp;ROW($BQ14)))</f>
        <v/>
      </c>
      <c r="BX14" s="127" t="str" cm="1">
        <f t="array" aca="1" ref="BX14" ca="1">IF(INDIRECT("'"&amp;BX$2&amp;"'!P"&amp;ROW($BQ14))=0,"",INDIRECT("'"&amp;BX$2&amp;"'!P"&amp;ROW($BQ14)))</f>
        <v/>
      </c>
      <c r="BY14" s="127" t="str" cm="1">
        <f t="array" aca="1" ref="BY14" ca="1">IF(INDIRECT("'"&amp;BY$2&amp;"'!P"&amp;ROW($BQ14))=0,"",INDIRECT("'"&amp;BY$2&amp;"'!P"&amp;ROW($BQ14)))</f>
        <v/>
      </c>
      <c r="BZ14" s="127" t="str" cm="1">
        <f t="array" aca="1" ref="BZ14" ca="1">IF(INDIRECT("'"&amp;BZ$2&amp;"'!P"&amp;ROW($BQ14))=0,"",INDIRECT("'"&amp;BZ$2&amp;"'!P"&amp;ROW($BQ14)))</f>
        <v/>
      </c>
      <c r="CA14" s="127" t="str" cm="1">
        <f t="array" aca="1" ref="CA14" ca="1">IF(INDIRECT("'"&amp;CA$2&amp;"'!P"&amp;ROW($BQ14))=0,"",INDIRECT("'"&amp;CA$2&amp;"'!P"&amp;ROW($BQ14)))</f>
        <v/>
      </c>
      <c r="CB14" s="127" t="str" cm="1">
        <f t="array" aca="1" ref="CB14" ca="1">IF(INDIRECT("'"&amp;CB$2&amp;"'!P"&amp;ROW($BQ14))=0,"",INDIRECT("'"&amp;CB$2&amp;"'!P"&amp;ROW($BQ14)))</f>
        <v/>
      </c>
      <c r="CC14" s="127" t="str" cm="1">
        <f t="array" aca="1" ref="CC14" ca="1">IF(INDIRECT("'"&amp;CC$2&amp;"'!P"&amp;ROW($BQ14))=0,"",INDIRECT("'"&amp;CC$2&amp;"'!P"&amp;ROW($BQ14)))</f>
        <v/>
      </c>
      <c r="CD14" s="127" t="str" cm="1">
        <f t="array" aca="1" ref="CD14" ca="1">IF(INDIRECT("'"&amp;CD$2&amp;"'!P"&amp;ROW($BQ14))=0,"",INDIRECT("'"&amp;CD$2&amp;"'!P"&amp;ROW($BQ14)))</f>
        <v/>
      </c>
      <c r="CE14" s="127" t="str" cm="1">
        <f t="array" aca="1" ref="CE14" ca="1">IF(INDIRECT("'"&amp;CE$2&amp;"'!P"&amp;ROW($BQ14))=0,"",INDIRECT("'"&amp;CE$2&amp;"'!P"&amp;ROW($BQ14)))</f>
        <v/>
      </c>
      <c r="CF14" s="127" t="str" cm="1">
        <f t="array" aca="1" ref="CF14" ca="1">IF(INDIRECT("'"&amp;CF$2&amp;"'!P"&amp;ROW($BQ14))=0,"",INDIRECT("'"&amp;CF$2&amp;"'!P"&amp;ROW($BQ14)))</f>
        <v/>
      </c>
      <c r="CG14" s="127" t="str" cm="1">
        <f t="array" aca="1" ref="CG14" ca="1">IF(INDIRECT("'"&amp;CG$2&amp;"'!P"&amp;ROW($BQ14))=0,"",INDIRECT("'"&amp;CG$2&amp;"'!P"&amp;ROW($BQ14)))</f>
        <v/>
      </c>
      <c r="CH14" s="127" t="str" cm="1">
        <f t="array" aca="1" ref="CH14" ca="1">IF(INDIRECT("'"&amp;CH$2&amp;"'!P"&amp;ROW($BQ14))=0,"",INDIRECT("'"&amp;CH$2&amp;"'!P"&amp;ROW($BQ14)))</f>
        <v/>
      </c>
      <c r="CI14" s="127" t="str" cm="1">
        <f t="array" aca="1" ref="CI14" ca="1">IF(INDIRECT("'"&amp;CI$2&amp;"'!P"&amp;ROW($BQ14))=0,"",INDIRECT("'"&amp;CI$2&amp;"'!P"&amp;ROW($BQ14)))</f>
        <v/>
      </c>
      <c r="CJ14" s="127" t="str" cm="1">
        <f t="array" aca="1" ref="CJ14" ca="1">IF(INDIRECT("'"&amp;CJ$2&amp;"'!P"&amp;ROW($BQ14))=0,"",INDIRECT("'"&amp;CJ$2&amp;"'!P"&amp;ROW($BQ14)))</f>
        <v/>
      </c>
      <c r="CK14" s="127" t="str" cm="1">
        <f t="array" aca="1" ref="CK14" ca="1">IF(INDIRECT("'"&amp;CK$2&amp;"'!P"&amp;ROW($BQ14))=0,"",INDIRECT("'"&amp;CK$2&amp;"'!P"&amp;ROW($BQ14)))</f>
        <v/>
      </c>
      <c r="CL14" s="127" t="str" cm="1">
        <f t="array" aca="1" ref="CL14" ca="1">IF(INDIRECT("'"&amp;CL$2&amp;"'!P"&amp;ROW($BQ14))=0,"",INDIRECT("'"&amp;CL$2&amp;"'!P"&amp;ROW($BQ14)))</f>
        <v/>
      </c>
      <c r="CM14" s="127" t="str" cm="1">
        <f t="array" aca="1" ref="CM14" ca="1">IF(INDIRECT("'"&amp;CM$2&amp;"'!P"&amp;ROW($BQ14))=0,"",INDIRECT("'"&amp;CM$2&amp;"'!P"&amp;ROW($BQ14)))</f>
        <v/>
      </c>
      <c r="CN14" s="127" t="str" cm="1">
        <f t="array" aca="1" ref="CN14" ca="1">IF(INDIRECT("'"&amp;CN$2&amp;"'!P"&amp;ROW($BQ14))=0,"",INDIRECT("'"&amp;CN$2&amp;"'!P"&amp;ROW($BQ14)))</f>
        <v/>
      </c>
      <c r="CO14" s="127" t="str" cm="1">
        <f t="array" aca="1" ref="CO14" ca="1">IF(INDIRECT("'"&amp;CO$2&amp;"'!P"&amp;ROW($BQ14))=0,"",INDIRECT("'"&amp;CO$2&amp;"'!P"&amp;ROW($BQ14)))</f>
        <v/>
      </c>
      <c r="CP14" s="127" t="str" cm="1">
        <f t="array" aca="1" ref="CP14" ca="1">IF(INDIRECT("'"&amp;CP$2&amp;"'!P"&amp;ROW($BQ14))=0,"",INDIRECT("'"&amp;CP$2&amp;"'!P"&amp;ROW($BQ14)))</f>
        <v/>
      </c>
      <c r="CQ14" s="127" t="str" cm="1">
        <f t="array" aca="1" ref="CQ14" ca="1">IF(INDIRECT("'"&amp;CQ$2&amp;"'!P"&amp;ROW($BQ14))=0,"",INDIRECT("'"&amp;CQ$2&amp;"'!P"&amp;ROW($BQ14)))</f>
        <v/>
      </c>
      <c r="CR14" s="127" t="str" cm="1">
        <f t="array" aca="1" ref="CR14" ca="1">IF(INDIRECT("'"&amp;CR$2&amp;"'!P"&amp;ROW($BQ14))=0,"",INDIRECT("'"&amp;CR$2&amp;"'!P"&amp;ROW($BQ14)))</f>
        <v/>
      </c>
      <c r="CS14" s="127" t="str" cm="1">
        <f t="array" aca="1" ref="CS14" ca="1">IF(INDIRECT("'"&amp;CS$2&amp;"'!P"&amp;ROW($BQ14))=0,"",INDIRECT("'"&amp;CS$2&amp;"'!P"&amp;ROW($BQ14)))</f>
        <v/>
      </c>
      <c r="CT14" s="127" t="str" cm="1">
        <f t="array" aca="1" ref="CT14" ca="1">IF(INDIRECT("'"&amp;CT$2&amp;"'!P"&amp;ROW($BQ14))=0,"",INDIRECT("'"&amp;CT$2&amp;"'!P"&amp;ROW($BQ14)))</f>
        <v/>
      </c>
      <c r="CU14" s="127" t="str" cm="1">
        <f t="array" aca="1" ref="CU14" ca="1">IF(INDIRECT("'"&amp;CU$2&amp;"'!P"&amp;ROW($BQ14))=0,"",INDIRECT("'"&amp;CU$2&amp;"'!P"&amp;ROW($BQ14)))</f>
        <v/>
      </c>
      <c r="CV14" s="128" t="str">
        <f t="shared" si="6"/>
        <v/>
      </c>
    </row>
    <row r="15" spans="1:100" x14ac:dyDescent="0.2">
      <c r="A15" s="111" t="str">
        <f>IF('Driver List'!D15=0,"",'Driver List'!D15)</f>
        <v/>
      </c>
      <c r="B15" s="111" t="str">
        <f>IF(A15="","",VLOOKUP(A15,'Driver List'!D:E,2,0))</f>
        <v/>
      </c>
      <c r="C15" s="111" t="str" cm="1">
        <f t="array" aca="1" ref="C15" ca="1">IF(INDIRECT("'"&amp;C$2&amp;"'!F"&amp;ROW(C15))="CC","CC",
IF(INDIRECT("'"&amp;C$2&amp;"'!F"&amp;ROW(C15))="DOWN","DOWN",
IF(INDIRECT("'"&amp;C$2&amp;"'!F"&amp;ROW(C15))="OFF","OFF",
IF(INDIRECT("'"&amp;C$2&amp;"'!F"&amp;ROW(C15))="PARK","PARK",
IF(INDIRECT("'"&amp;C$2&amp;"'!F"&amp;ROW(C15))="VACA","VACA",
"")))))</f>
        <v/>
      </c>
      <c r="D15" s="111" t="str" cm="1">
        <f t="array" aca="1" ref="D15" ca="1">IF(INDIRECT("'"&amp;D$2&amp;"'!F"&amp;ROW(D15))="CC","CC",
IF(INDIRECT("'"&amp;D$2&amp;"'!F"&amp;ROW(D15))="DOWN","DOWN",
IF(INDIRECT("'"&amp;D$2&amp;"'!F"&amp;ROW(D15))="OFF","OFF",
IF(INDIRECT("'"&amp;D$2&amp;"'!F"&amp;ROW(D15))="PARK","PARK",
IF(INDIRECT("'"&amp;D$2&amp;"'!F"&amp;ROW(D15))="VACA","VACA",
"")))))</f>
        <v/>
      </c>
      <c r="E15" s="111" t="str" cm="1">
        <f t="array" aca="1" ref="E15" ca="1">IF(INDIRECT("'"&amp;E$2&amp;"'!F"&amp;ROW(E15))="CC","CC",
IF(INDIRECT("'"&amp;E$2&amp;"'!F"&amp;ROW(E15))="DOWN","DOWN",
IF(INDIRECT("'"&amp;E$2&amp;"'!F"&amp;ROW(E15))="OFF","OFF",
IF(INDIRECT("'"&amp;E$2&amp;"'!F"&amp;ROW(E15))="PARK","PARK",
IF(INDIRECT("'"&amp;E$2&amp;"'!F"&amp;ROW(E15))="VACA","VACA",
"")))))</f>
        <v/>
      </c>
      <c r="F15" s="111" t="str" cm="1">
        <f t="array" aca="1" ref="F15" ca="1">IF(INDIRECT("'"&amp;F$2&amp;"'!F"&amp;ROW(F15))="CC","CC",
IF(INDIRECT("'"&amp;F$2&amp;"'!F"&amp;ROW(F15))="DOWN","DOWN",
IF(INDIRECT("'"&amp;F$2&amp;"'!F"&amp;ROW(F15))="OFF","OFF",
IF(INDIRECT("'"&amp;F$2&amp;"'!F"&amp;ROW(F15))="PARK","PARK",
IF(INDIRECT("'"&amp;F$2&amp;"'!F"&amp;ROW(F15))="VACA","VACA",
"")))))</f>
        <v/>
      </c>
      <c r="G15" s="111" t="str" cm="1">
        <f t="array" aca="1" ref="G15" ca="1">IF(INDIRECT("'"&amp;G$2&amp;"'!F"&amp;ROW(G15))="CC","CC",
IF(INDIRECT("'"&amp;G$2&amp;"'!F"&amp;ROW(G15))="DOWN","DOWN",
IF(INDIRECT("'"&amp;G$2&amp;"'!F"&amp;ROW(G15))="OFF","OFF",
IF(INDIRECT("'"&amp;G$2&amp;"'!F"&amp;ROW(G15))="PARK","PARK",
IF(INDIRECT("'"&amp;G$2&amp;"'!F"&amp;ROW(G15))="VACA","VACA",
"")))))</f>
        <v/>
      </c>
      <c r="H15" s="111" t="str" cm="1">
        <f t="array" aca="1" ref="H15" ca="1">IF(INDIRECT("'"&amp;H$2&amp;"'!F"&amp;ROW(H15))="CC","CC",
IF(INDIRECT("'"&amp;H$2&amp;"'!F"&amp;ROW(H15))="DOWN","DOWN",
IF(INDIRECT("'"&amp;H$2&amp;"'!F"&amp;ROW(H15))="OFF","OFF",
IF(INDIRECT("'"&amp;H$2&amp;"'!F"&amp;ROW(H15))="PARK","PARK",
IF(INDIRECT("'"&amp;H$2&amp;"'!F"&amp;ROW(H15))="VACA","VACA",
"")))))</f>
        <v/>
      </c>
      <c r="I15" s="111" t="str" cm="1">
        <f t="array" aca="1" ref="I15" ca="1">IF(INDIRECT("'"&amp;I$2&amp;"'!F"&amp;ROW(I15))="CC","CC",
IF(INDIRECT("'"&amp;I$2&amp;"'!F"&amp;ROW(I15))="DOWN","DOWN",
IF(INDIRECT("'"&amp;I$2&amp;"'!F"&amp;ROW(I15))="OFF","OFF",
IF(INDIRECT("'"&amp;I$2&amp;"'!F"&amp;ROW(I15))="PARK","PARK",
IF(INDIRECT("'"&amp;I$2&amp;"'!F"&amp;ROW(I15))="VACA","VACA",
"")))))</f>
        <v/>
      </c>
      <c r="J15" s="111" t="str" cm="1">
        <f t="array" aca="1" ref="J15" ca="1">IF(INDIRECT("'"&amp;J$2&amp;"'!F"&amp;ROW(J15))="CC","CC",
IF(INDIRECT("'"&amp;J$2&amp;"'!F"&amp;ROW(J15))="DOWN","DOWN",
IF(INDIRECT("'"&amp;J$2&amp;"'!F"&amp;ROW(J15))="OFF","OFF",
IF(INDIRECT("'"&amp;J$2&amp;"'!F"&amp;ROW(J15))="PARK","PARK",
IF(INDIRECT("'"&amp;J$2&amp;"'!F"&amp;ROW(J15))="VACA","VACA",
"")))))</f>
        <v/>
      </c>
      <c r="K15" s="111" t="str" cm="1">
        <f t="array" aca="1" ref="K15" ca="1">IF(INDIRECT("'"&amp;K$2&amp;"'!F"&amp;ROW(K15))="CC","CC",
IF(INDIRECT("'"&amp;K$2&amp;"'!F"&amp;ROW(K15))="DOWN","DOWN",
IF(INDIRECT("'"&amp;K$2&amp;"'!F"&amp;ROW(K15))="OFF","OFF",
IF(INDIRECT("'"&amp;K$2&amp;"'!F"&amp;ROW(K15))="PARK","PARK",
IF(INDIRECT("'"&amp;K$2&amp;"'!F"&amp;ROW(K15))="VACA","VACA",
"")))))</f>
        <v/>
      </c>
      <c r="L15" s="111" t="str" cm="1">
        <f t="array" aca="1" ref="L15" ca="1">IF(INDIRECT("'"&amp;L$2&amp;"'!F"&amp;ROW(L15))="CC","CC",
IF(INDIRECT("'"&amp;L$2&amp;"'!F"&amp;ROW(L15))="DOWN","DOWN",
IF(INDIRECT("'"&amp;L$2&amp;"'!F"&amp;ROW(L15))="OFF","OFF",
IF(INDIRECT("'"&amp;L$2&amp;"'!F"&amp;ROW(L15))="PARK","PARK",
IF(INDIRECT("'"&amp;L$2&amp;"'!F"&amp;ROW(L15))="VACA","VACA",
"")))))</f>
        <v/>
      </c>
      <c r="M15" s="111" t="str" cm="1">
        <f t="array" aca="1" ref="M15" ca="1">IF(INDIRECT("'"&amp;M$2&amp;"'!F"&amp;ROW(M15))="CC","CC",
IF(INDIRECT("'"&amp;M$2&amp;"'!F"&amp;ROW(M15))="DOWN","DOWN",
IF(INDIRECT("'"&amp;M$2&amp;"'!F"&amp;ROW(M15))="OFF","OFF",
IF(INDIRECT("'"&amp;M$2&amp;"'!F"&amp;ROW(M15))="PARK","PARK",
IF(INDIRECT("'"&amp;M$2&amp;"'!F"&amp;ROW(M15))="VACA","VACA",
"")))))</f>
        <v/>
      </c>
      <c r="N15" s="111" t="str" cm="1">
        <f t="array" aca="1" ref="N15" ca="1">IF(INDIRECT("'"&amp;N$2&amp;"'!F"&amp;ROW(N15))="CC","CC",
IF(INDIRECT("'"&amp;N$2&amp;"'!F"&amp;ROW(N15))="DOWN","DOWN",
IF(INDIRECT("'"&amp;N$2&amp;"'!F"&amp;ROW(N15))="OFF","OFF",
IF(INDIRECT("'"&amp;N$2&amp;"'!F"&amp;ROW(N15))="PARK","PARK",
IF(INDIRECT("'"&amp;N$2&amp;"'!F"&amp;ROW(N15))="VACA","VACA",
"")))))</f>
        <v/>
      </c>
      <c r="O15" s="111" t="str" cm="1">
        <f t="array" aca="1" ref="O15" ca="1">IF(INDIRECT("'"&amp;O$2&amp;"'!F"&amp;ROW(O15))="CC","CC",
IF(INDIRECT("'"&amp;O$2&amp;"'!F"&amp;ROW(O15))="DOWN","DOWN",
IF(INDIRECT("'"&amp;O$2&amp;"'!F"&amp;ROW(O15))="OFF","OFF",
IF(INDIRECT("'"&amp;O$2&amp;"'!F"&amp;ROW(O15))="PARK","PARK",
IF(INDIRECT("'"&amp;O$2&amp;"'!F"&amp;ROW(O15))="VACA","VACA",
"")))))</f>
        <v/>
      </c>
      <c r="P15" s="111" t="str" cm="1">
        <f t="array" aca="1" ref="P15" ca="1">IF(INDIRECT("'"&amp;P$2&amp;"'!F"&amp;ROW(P15))="CC","CC",
IF(INDIRECT("'"&amp;P$2&amp;"'!F"&amp;ROW(P15))="DOWN","DOWN",
IF(INDIRECT("'"&amp;P$2&amp;"'!F"&amp;ROW(P15))="OFF","OFF",
IF(INDIRECT("'"&amp;P$2&amp;"'!F"&amp;ROW(P15))="PARK","PARK",
IF(INDIRECT("'"&amp;P$2&amp;"'!F"&amp;ROW(P15))="VACA","VACA",
"")))))</f>
        <v/>
      </c>
      <c r="Q15" s="111" t="str" cm="1">
        <f t="array" aca="1" ref="Q15" ca="1">IF(INDIRECT("'"&amp;Q$2&amp;"'!F"&amp;ROW(Q15))="CC","CC",
IF(INDIRECT("'"&amp;Q$2&amp;"'!F"&amp;ROW(Q15))="DOWN","DOWN",
IF(INDIRECT("'"&amp;Q$2&amp;"'!F"&amp;ROW(Q15))="OFF","OFF",
IF(INDIRECT("'"&amp;Q$2&amp;"'!F"&amp;ROW(Q15))="PARK","PARK",
IF(INDIRECT("'"&amp;Q$2&amp;"'!F"&amp;ROW(Q15))="VACA","VACA",
"")))))</f>
        <v/>
      </c>
      <c r="R15" s="111" t="str" cm="1">
        <f t="array" aca="1" ref="R15" ca="1">IF(INDIRECT("'"&amp;R$2&amp;"'!F"&amp;ROW(R15))="CC","CC",
IF(INDIRECT("'"&amp;R$2&amp;"'!F"&amp;ROW(R15))="DOWN","DOWN",
IF(INDIRECT("'"&amp;R$2&amp;"'!F"&amp;ROW(R15))="OFF","OFF",
IF(INDIRECT("'"&amp;R$2&amp;"'!F"&amp;ROW(R15))="PARK","PARK",
IF(INDIRECT("'"&amp;R$2&amp;"'!F"&amp;ROW(R15))="VACA","VACA",
"")))))</f>
        <v/>
      </c>
      <c r="S15" s="111" t="str" cm="1">
        <f t="array" aca="1" ref="S15" ca="1">IF(INDIRECT("'"&amp;S$2&amp;"'!F"&amp;ROW(S15))="CC","CC",
IF(INDIRECT("'"&amp;S$2&amp;"'!F"&amp;ROW(S15))="DOWN","DOWN",
IF(INDIRECT("'"&amp;S$2&amp;"'!F"&amp;ROW(S15))="OFF","OFF",
IF(INDIRECT("'"&amp;S$2&amp;"'!F"&amp;ROW(S15))="PARK","PARK",
IF(INDIRECT("'"&amp;S$2&amp;"'!F"&amp;ROW(S15))="VACA","VACA",
"")))))</f>
        <v/>
      </c>
      <c r="T15" s="111" t="str" cm="1">
        <f t="array" aca="1" ref="T15" ca="1">IF(INDIRECT("'"&amp;T$2&amp;"'!F"&amp;ROW(T15))="CC","CC",
IF(INDIRECT("'"&amp;T$2&amp;"'!F"&amp;ROW(T15))="DOWN","DOWN",
IF(INDIRECT("'"&amp;T$2&amp;"'!F"&amp;ROW(T15))="OFF","OFF",
IF(INDIRECT("'"&amp;T$2&amp;"'!F"&amp;ROW(T15))="PARK","PARK",
IF(INDIRECT("'"&amp;T$2&amp;"'!F"&amp;ROW(T15))="VACA","VACA",
"")))))</f>
        <v/>
      </c>
      <c r="U15" s="111" t="str" cm="1">
        <f t="array" aca="1" ref="U15" ca="1">IF(INDIRECT("'"&amp;U$2&amp;"'!F"&amp;ROW(U15))="CC","CC",
IF(INDIRECT("'"&amp;U$2&amp;"'!F"&amp;ROW(U15))="DOWN","DOWN",
IF(INDIRECT("'"&amp;U$2&amp;"'!F"&amp;ROW(U15))="OFF","OFF",
IF(INDIRECT("'"&amp;U$2&amp;"'!F"&amp;ROW(U15))="PARK","PARK",
IF(INDIRECT("'"&amp;U$2&amp;"'!F"&amp;ROW(U15))="VACA","VACA",
"")))))</f>
        <v/>
      </c>
      <c r="V15" s="111" t="str" cm="1">
        <f t="array" aca="1" ref="V15" ca="1">IF(INDIRECT("'"&amp;V$2&amp;"'!F"&amp;ROW(V15))="CC","CC",
IF(INDIRECT("'"&amp;V$2&amp;"'!F"&amp;ROW(V15))="DOWN","DOWN",
IF(INDIRECT("'"&amp;V$2&amp;"'!F"&amp;ROW(V15))="OFF","OFF",
IF(INDIRECT("'"&amp;V$2&amp;"'!F"&amp;ROW(V15))="PARK","PARK",
IF(INDIRECT("'"&amp;V$2&amp;"'!F"&amp;ROW(V15))="VACA","VACA",
"")))))</f>
        <v/>
      </c>
      <c r="W15" s="111" t="str" cm="1">
        <f t="array" aca="1" ref="W15" ca="1">IF(INDIRECT("'"&amp;W$2&amp;"'!F"&amp;ROW(W15))="CC","CC",
IF(INDIRECT("'"&amp;W$2&amp;"'!F"&amp;ROW(W15))="DOWN","DOWN",
IF(INDIRECT("'"&amp;W$2&amp;"'!F"&amp;ROW(W15))="OFF","OFF",
IF(INDIRECT("'"&amp;W$2&amp;"'!F"&amp;ROW(W15))="PARK","PARK",
IF(INDIRECT("'"&amp;W$2&amp;"'!F"&amp;ROW(W15))="VACA","VACA",
"")))))</f>
        <v/>
      </c>
      <c r="X15" s="111" t="str" cm="1">
        <f t="array" aca="1" ref="X15" ca="1">IF(INDIRECT("'"&amp;X$2&amp;"'!F"&amp;ROW(X15))="CC","CC",
IF(INDIRECT("'"&amp;X$2&amp;"'!F"&amp;ROW(X15))="DOWN","DOWN",
IF(INDIRECT("'"&amp;X$2&amp;"'!F"&amp;ROW(X15))="OFF","OFF",
IF(INDIRECT("'"&amp;X$2&amp;"'!F"&amp;ROW(X15))="PARK","PARK",
IF(INDIRECT("'"&amp;X$2&amp;"'!F"&amp;ROW(X15))="VACA","VACA",
"")))))</f>
        <v/>
      </c>
      <c r="Y15" s="111" t="str" cm="1">
        <f t="array" aca="1" ref="Y15" ca="1">IF(INDIRECT("'"&amp;Y$2&amp;"'!F"&amp;ROW(Y15))="CC","CC",
IF(INDIRECT("'"&amp;Y$2&amp;"'!F"&amp;ROW(Y15))="DOWN","DOWN",
IF(INDIRECT("'"&amp;Y$2&amp;"'!F"&amp;ROW(Y15))="OFF","OFF",
IF(INDIRECT("'"&amp;Y$2&amp;"'!F"&amp;ROW(Y15))="PARK","PARK",
IF(INDIRECT("'"&amp;Y$2&amp;"'!F"&amp;ROW(Y15))="VACA","VACA",
"")))))</f>
        <v/>
      </c>
      <c r="Z15" s="111" t="str" cm="1">
        <f t="array" aca="1" ref="Z15" ca="1">IF(INDIRECT("'"&amp;Z$2&amp;"'!F"&amp;ROW(Z15))="CC","CC",
IF(INDIRECT("'"&amp;Z$2&amp;"'!F"&amp;ROW(Z15))="DOWN","DOWN",
IF(INDIRECT("'"&amp;Z$2&amp;"'!F"&amp;ROW(Z15))="OFF","OFF",
IF(INDIRECT("'"&amp;Z$2&amp;"'!F"&amp;ROW(Z15))="PARK","PARK",
IF(INDIRECT("'"&amp;Z$2&amp;"'!F"&amp;ROW(Z15))="VACA","VACA",
"")))))</f>
        <v/>
      </c>
      <c r="AA15" s="111" t="str" cm="1">
        <f t="array" aca="1" ref="AA15" ca="1">IF(INDIRECT("'"&amp;AA$2&amp;"'!F"&amp;ROW(AA15))="CC","CC",
IF(INDIRECT("'"&amp;AA$2&amp;"'!F"&amp;ROW(AA15))="DOWN","DOWN",
IF(INDIRECT("'"&amp;AA$2&amp;"'!F"&amp;ROW(AA15))="OFF","OFF",
IF(INDIRECT("'"&amp;AA$2&amp;"'!F"&amp;ROW(AA15))="PARK","PARK",
IF(INDIRECT("'"&amp;AA$2&amp;"'!F"&amp;ROW(AA15))="VACA","VACA",
"")))))</f>
        <v/>
      </c>
      <c r="AB15" s="111" t="str" cm="1">
        <f t="array" aca="1" ref="AB15" ca="1">IF(INDIRECT("'"&amp;AB$2&amp;"'!F"&amp;ROW(AB15))="CC","CC",
IF(INDIRECT("'"&amp;AB$2&amp;"'!F"&amp;ROW(AB15))="DOWN","DOWN",
IF(INDIRECT("'"&amp;AB$2&amp;"'!F"&amp;ROW(AB15))="OFF","OFF",
IF(INDIRECT("'"&amp;AB$2&amp;"'!F"&amp;ROW(AB15))="PARK","PARK",
IF(INDIRECT("'"&amp;AB$2&amp;"'!F"&amp;ROW(AB15))="VACA","VACA",
"")))))</f>
        <v/>
      </c>
      <c r="AC15" s="111" t="str" cm="1">
        <f t="array" aca="1" ref="AC15" ca="1">IF(INDIRECT("'"&amp;AC$2&amp;"'!F"&amp;ROW(AC15))="CC","CC",
IF(INDIRECT("'"&amp;AC$2&amp;"'!F"&amp;ROW(AC15))="DOWN","DOWN",
IF(INDIRECT("'"&amp;AC$2&amp;"'!F"&amp;ROW(AC15))="OFF","OFF",
IF(INDIRECT("'"&amp;AC$2&amp;"'!F"&amp;ROW(AC15))="PARK","PARK",
IF(INDIRECT("'"&amp;AC$2&amp;"'!F"&amp;ROW(AC15))="VACA","VACA",
"")))))</f>
        <v/>
      </c>
      <c r="AD15" s="111" t="str" cm="1">
        <f t="array" aca="1" ref="AD15" ca="1">IF(INDIRECT("'"&amp;AD$2&amp;"'!F"&amp;ROW(AD15))="CC","CC",
IF(INDIRECT("'"&amp;AD$2&amp;"'!F"&amp;ROW(AD15))="DOWN","DOWN",
IF(INDIRECT("'"&amp;AD$2&amp;"'!F"&amp;ROW(AD15))="OFF","OFF",
IF(INDIRECT("'"&amp;AD$2&amp;"'!F"&amp;ROW(AD15))="PARK","PARK",
IF(INDIRECT("'"&amp;AD$2&amp;"'!F"&amp;ROW(AD15))="VACA","VACA",
"")))))</f>
        <v/>
      </c>
      <c r="AE15" s="111" t="str" cm="1">
        <f t="array" aca="1" ref="AE15" ca="1">IF(INDIRECT("'"&amp;AE$2&amp;"'!F"&amp;ROW(AE15))="CC","CC",
IF(INDIRECT("'"&amp;AE$2&amp;"'!F"&amp;ROW(AE15))="DOWN","DOWN",
IF(INDIRECT("'"&amp;AE$2&amp;"'!F"&amp;ROW(AE15))="OFF","OFF",
IF(INDIRECT("'"&amp;AE$2&amp;"'!F"&amp;ROW(AE15))="PARK","PARK",
IF(INDIRECT("'"&amp;AE$2&amp;"'!F"&amp;ROW(AE15))="VACA","VACA",
"")))))</f>
        <v/>
      </c>
      <c r="AF15" s="111" t="str" cm="1">
        <f t="array" aca="1" ref="AF15" ca="1">IF(INDIRECT("'"&amp;AF$2&amp;"'!F"&amp;ROW(AF15))="CC","CC",
IF(INDIRECT("'"&amp;AF$2&amp;"'!F"&amp;ROW(AF15))="DOWN","DOWN",
IF(INDIRECT("'"&amp;AF$2&amp;"'!F"&amp;ROW(AF15))="OFF","OFF",
IF(INDIRECT("'"&amp;AF$2&amp;"'!F"&amp;ROW(AF15))="PARK","PARK",
IF(INDIRECT("'"&amp;AF$2&amp;"'!F"&amp;ROW(AF15))="VACA","VACA",
"")))))</f>
        <v/>
      </c>
      <c r="AG15" s="111" t="str" cm="1">
        <f t="array" aca="1" ref="AG15" ca="1">IF(INDIRECT("'"&amp;AG$2&amp;"'!F"&amp;ROW(AG15))="CC","CC",
IF(INDIRECT("'"&amp;AG$2&amp;"'!F"&amp;ROW(AG15))="DOWN","DOWN",
IF(INDIRECT("'"&amp;AG$2&amp;"'!F"&amp;ROW(AG15))="OFF","OFF",
IF(INDIRECT("'"&amp;AG$2&amp;"'!F"&amp;ROW(AG15))="PARK","PARK",
IF(INDIRECT("'"&amp;AG$2&amp;"'!F"&amp;ROW(AG15))="VACA","VACA",
"")))))</f>
        <v/>
      </c>
      <c r="AH15" s="124"/>
      <c r="AI15" s="111" t="str">
        <f t="shared" si="4"/>
        <v/>
      </c>
      <c r="AJ15" s="111" t="str" cm="1">
        <f t="array" aca="1" ref="AJ15" ca="1">INDIRECT("'"&amp;AJ$2&amp;"'!AB"&amp;ROW($AJ15))</f>
        <v/>
      </c>
      <c r="AK15" s="111" t="str" cm="1">
        <f t="array" aca="1" ref="AK15" ca="1">INDIRECT("'"&amp;AK$2&amp;"'!AB"&amp;ROW($AJ15))</f>
        <v/>
      </c>
      <c r="AL15" s="111" t="str" cm="1">
        <f t="array" aca="1" ref="AL15" ca="1">INDIRECT("'"&amp;AL$2&amp;"'!AB"&amp;ROW($AJ15))</f>
        <v/>
      </c>
      <c r="AM15" s="111" t="str" cm="1">
        <f t="array" aca="1" ref="AM15" ca="1">INDIRECT("'"&amp;AM$2&amp;"'!AB"&amp;ROW($AJ15))</f>
        <v/>
      </c>
      <c r="AN15" s="111" t="str" cm="1">
        <f t="array" aca="1" ref="AN15" ca="1">INDIRECT("'"&amp;AN$2&amp;"'!AB"&amp;ROW($AJ15))</f>
        <v/>
      </c>
      <c r="AO15" s="111" t="str" cm="1">
        <f t="array" aca="1" ref="AO15" ca="1">INDIRECT("'"&amp;AO$2&amp;"'!AB"&amp;ROW($AJ15))</f>
        <v/>
      </c>
      <c r="AP15" s="111" t="str" cm="1">
        <f t="array" aca="1" ref="AP15" ca="1">INDIRECT("'"&amp;AP$2&amp;"'!AB"&amp;ROW($AJ15))</f>
        <v/>
      </c>
      <c r="AQ15" s="111" t="str" cm="1">
        <f t="array" aca="1" ref="AQ15" ca="1">INDIRECT("'"&amp;AQ$2&amp;"'!AB"&amp;ROW($AJ15))</f>
        <v/>
      </c>
      <c r="AR15" s="111" t="str" cm="1">
        <f t="array" aca="1" ref="AR15" ca="1">INDIRECT("'"&amp;AR$2&amp;"'!AB"&amp;ROW($AJ15))</f>
        <v/>
      </c>
      <c r="AS15" s="111" t="str" cm="1">
        <f t="array" aca="1" ref="AS15" ca="1">INDIRECT("'"&amp;AS$2&amp;"'!AB"&amp;ROW($AJ15))</f>
        <v/>
      </c>
      <c r="AT15" s="111" t="str" cm="1">
        <f t="array" aca="1" ref="AT15" ca="1">INDIRECT("'"&amp;AT$2&amp;"'!AB"&amp;ROW($AJ15))</f>
        <v/>
      </c>
      <c r="AU15" s="111" t="str" cm="1">
        <f t="array" aca="1" ref="AU15" ca="1">INDIRECT("'"&amp;AU$2&amp;"'!AB"&amp;ROW($AJ15))</f>
        <v/>
      </c>
      <c r="AV15" s="111" t="str" cm="1">
        <f t="array" aca="1" ref="AV15" ca="1">INDIRECT("'"&amp;AV$2&amp;"'!AB"&amp;ROW($AJ15))</f>
        <v/>
      </c>
      <c r="AW15" s="111" t="str" cm="1">
        <f t="array" aca="1" ref="AW15" ca="1">INDIRECT("'"&amp;AW$2&amp;"'!AB"&amp;ROW($AJ15))</f>
        <v/>
      </c>
      <c r="AX15" s="111" t="str" cm="1">
        <f t="array" aca="1" ref="AX15" ca="1">INDIRECT("'"&amp;AX$2&amp;"'!AB"&amp;ROW($AJ15))</f>
        <v/>
      </c>
      <c r="AY15" s="111" t="str" cm="1">
        <f t="array" aca="1" ref="AY15" ca="1">INDIRECT("'"&amp;AY$2&amp;"'!AB"&amp;ROW($AJ15))</f>
        <v/>
      </c>
      <c r="AZ15" s="111" t="str" cm="1">
        <f t="array" aca="1" ref="AZ15" ca="1">INDIRECT("'"&amp;AZ$2&amp;"'!AB"&amp;ROW($AJ15))</f>
        <v/>
      </c>
      <c r="BA15" s="111" t="str" cm="1">
        <f t="array" aca="1" ref="BA15" ca="1">INDIRECT("'"&amp;BA$2&amp;"'!AB"&amp;ROW($AJ15))</f>
        <v/>
      </c>
      <c r="BB15" s="111" t="str" cm="1">
        <f t="array" aca="1" ref="BB15" ca="1">INDIRECT("'"&amp;BB$2&amp;"'!AB"&amp;ROW($AJ15))</f>
        <v/>
      </c>
      <c r="BC15" s="111" t="str" cm="1">
        <f t="array" aca="1" ref="BC15" ca="1">INDIRECT("'"&amp;BC$2&amp;"'!AB"&amp;ROW($AJ15))</f>
        <v/>
      </c>
      <c r="BD15" s="111" t="str" cm="1">
        <f t="array" aca="1" ref="BD15" ca="1">INDIRECT("'"&amp;BD$2&amp;"'!AB"&amp;ROW($AJ15))</f>
        <v/>
      </c>
      <c r="BE15" s="111" t="str" cm="1">
        <f t="array" aca="1" ref="BE15" ca="1">INDIRECT("'"&amp;BE$2&amp;"'!AB"&amp;ROW($AJ15))</f>
        <v/>
      </c>
      <c r="BF15" s="111" t="str" cm="1">
        <f t="array" aca="1" ref="BF15" ca="1">INDIRECT("'"&amp;BF$2&amp;"'!AB"&amp;ROW($AJ15))</f>
        <v/>
      </c>
      <c r="BG15" s="111" t="str" cm="1">
        <f t="array" aca="1" ref="BG15" ca="1">INDIRECT("'"&amp;BG$2&amp;"'!AB"&amp;ROW($AJ15))</f>
        <v/>
      </c>
      <c r="BH15" s="111" t="str" cm="1">
        <f t="array" aca="1" ref="BH15" ca="1">INDIRECT("'"&amp;BH$2&amp;"'!AB"&amp;ROW($AJ15))</f>
        <v/>
      </c>
      <c r="BI15" s="111" t="str" cm="1">
        <f t="array" aca="1" ref="BI15" ca="1">INDIRECT("'"&amp;BI$2&amp;"'!AB"&amp;ROW($AJ15))</f>
        <v/>
      </c>
      <c r="BJ15" s="111" t="str" cm="1">
        <f t="array" aca="1" ref="BJ15" ca="1">INDIRECT("'"&amp;BJ$2&amp;"'!AB"&amp;ROW($AJ15))</f>
        <v/>
      </c>
      <c r="BK15" s="111" t="str" cm="1">
        <f t="array" aca="1" ref="BK15" ca="1">INDIRECT("'"&amp;BK$2&amp;"'!AB"&amp;ROW($AJ15))</f>
        <v/>
      </c>
      <c r="BL15" s="111" t="str" cm="1">
        <f t="array" aca="1" ref="BL15" ca="1">INDIRECT("'"&amp;BL$2&amp;"'!AB"&amp;ROW($AJ15))</f>
        <v/>
      </c>
      <c r="BM15" s="111" t="str" cm="1">
        <f t="array" aca="1" ref="BM15" ca="1">INDIRECT("'"&amp;BM$2&amp;"'!AB"&amp;ROW($AJ15))</f>
        <v/>
      </c>
      <c r="BN15" s="111" t="str" cm="1">
        <f t="array" aca="1" ref="BN15" ca="1">INDIRECT("'"&amp;BN$2&amp;"'!AB"&amp;ROW($AJ15))</f>
        <v/>
      </c>
      <c r="BO15" s="124"/>
      <c r="BP15" s="110" t="str">
        <f t="shared" si="5"/>
        <v/>
      </c>
      <c r="BQ15" s="127" t="str" cm="1">
        <f t="array" aca="1" ref="BQ15" ca="1">IF(INDIRECT("'"&amp;BQ$2&amp;"'!P"&amp;ROW($BQ15))=0,"",INDIRECT("'"&amp;BQ$2&amp;"'!P"&amp;ROW($BQ15)))</f>
        <v/>
      </c>
      <c r="BR15" s="127" t="str" cm="1">
        <f t="array" aca="1" ref="BR15" ca="1">IF(INDIRECT("'"&amp;BR$2&amp;"'!P"&amp;ROW($BQ15))=0,"",INDIRECT("'"&amp;BR$2&amp;"'!P"&amp;ROW($BQ15)))</f>
        <v/>
      </c>
      <c r="BS15" s="127" t="str" cm="1">
        <f t="array" aca="1" ref="BS15" ca="1">IF(INDIRECT("'"&amp;BS$2&amp;"'!P"&amp;ROW($BQ15))=0,"",INDIRECT("'"&amp;BS$2&amp;"'!P"&amp;ROW($BQ15)))</f>
        <v/>
      </c>
      <c r="BT15" s="127" t="str" cm="1">
        <f t="array" aca="1" ref="BT15" ca="1">IF(INDIRECT("'"&amp;BT$2&amp;"'!P"&amp;ROW($BQ15))=0,"",INDIRECT("'"&amp;BT$2&amp;"'!P"&amp;ROW($BQ15)))</f>
        <v/>
      </c>
      <c r="BU15" s="127" t="str" cm="1">
        <f t="array" aca="1" ref="BU15" ca="1">IF(INDIRECT("'"&amp;BU$2&amp;"'!P"&amp;ROW($BQ15))=0,"",INDIRECT("'"&amp;BU$2&amp;"'!P"&amp;ROW($BQ15)))</f>
        <v/>
      </c>
      <c r="BV15" s="127" t="str" cm="1">
        <f t="array" aca="1" ref="BV15" ca="1">IF(INDIRECT("'"&amp;BV$2&amp;"'!P"&amp;ROW($BQ15))=0,"",INDIRECT("'"&amp;BV$2&amp;"'!P"&amp;ROW($BQ15)))</f>
        <v/>
      </c>
      <c r="BW15" s="127" t="str" cm="1">
        <f t="array" aca="1" ref="BW15" ca="1">IF(INDIRECT("'"&amp;BW$2&amp;"'!P"&amp;ROW($BQ15))=0,"",INDIRECT("'"&amp;BW$2&amp;"'!P"&amp;ROW($BQ15)))</f>
        <v/>
      </c>
      <c r="BX15" s="127" t="str" cm="1">
        <f t="array" aca="1" ref="BX15" ca="1">IF(INDIRECT("'"&amp;BX$2&amp;"'!P"&amp;ROW($BQ15))=0,"",INDIRECT("'"&amp;BX$2&amp;"'!P"&amp;ROW($BQ15)))</f>
        <v/>
      </c>
      <c r="BY15" s="127" t="str" cm="1">
        <f t="array" aca="1" ref="BY15" ca="1">IF(INDIRECT("'"&amp;BY$2&amp;"'!P"&amp;ROW($BQ15))=0,"",INDIRECT("'"&amp;BY$2&amp;"'!P"&amp;ROW($BQ15)))</f>
        <v/>
      </c>
      <c r="BZ15" s="127" t="str" cm="1">
        <f t="array" aca="1" ref="BZ15" ca="1">IF(INDIRECT("'"&amp;BZ$2&amp;"'!P"&amp;ROW($BQ15))=0,"",INDIRECT("'"&amp;BZ$2&amp;"'!P"&amp;ROW($BQ15)))</f>
        <v/>
      </c>
      <c r="CA15" s="127" t="str" cm="1">
        <f t="array" aca="1" ref="CA15" ca="1">IF(INDIRECT("'"&amp;CA$2&amp;"'!P"&amp;ROW($BQ15))=0,"",INDIRECT("'"&amp;CA$2&amp;"'!P"&amp;ROW($BQ15)))</f>
        <v/>
      </c>
      <c r="CB15" s="127" t="str" cm="1">
        <f t="array" aca="1" ref="CB15" ca="1">IF(INDIRECT("'"&amp;CB$2&amp;"'!P"&amp;ROW($BQ15))=0,"",INDIRECT("'"&amp;CB$2&amp;"'!P"&amp;ROW($BQ15)))</f>
        <v/>
      </c>
      <c r="CC15" s="127" t="str" cm="1">
        <f t="array" aca="1" ref="CC15" ca="1">IF(INDIRECT("'"&amp;CC$2&amp;"'!P"&amp;ROW($BQ15))=0,"",INDIRECT("'"&amp;CC$2&amp;"'!P"&amp;ROW($BQ15)))</f>
        <v/>
      </c>
      <c r="CD15" s="127" t="str" cm="1">
        <f t="array" aca="1" ref="CD15" ca="1">IF(INDIRECT("'"&amp;CD$2&amp;"'!P"&amp;ROW($BQ15))=0,"",INDIRECT("'"&amp;CD$2&amp;"'!P"&amp;ROW($BQ15)))</f>
        <v/>
      </c>
      <c r="CE15" s="127" t="str" cm="1">
        <f t="array" aca="1" ref="CE15" ca="1">IF(INDIRECT("'"&amp;CE$2&amp;"'!P"&amp;ROW($BQ15))=0,"",INDIRECT("'"&amp;CE$2&amp;"'!P"&amp;ROW($BQ15)))</f>
        <v/>
      </c>
      <c r="CF15" s="127" t="str" cm="1">
        <f t="array" aca="1" ref="CF15" ca="1">IF(INDIRECT("'"&amp;CF$2&amp;"'!P"&amp;ROW($BQ15))=0,"",INDIRECT("'"&amp;CF$2&amp;"'!P"&amp;ROW($BQ15)))</f>
        <v/>
      </c>
      <c r="CG15" s="127" t="str" cm="1">
        <f t="array" aca="1" ref="CG15" ca="1">IF(INDIRECT("'"&amp;CG$2&amp;"'!P"&amp;ROW($BQ15))=0,"",INDIRECT("'"&amp;CG$2&amp;"'!P"&amp;ROW($BQ15)))</f>
        <v/>
      </c>
      <c r="CH15" s="127" t="str" cm="1">
        <f t="array" aca="1" ref="CH15" ca="1">IF(INDIRECT("'"&amp;CH$2&amp;"'!P"&amp;ROW($BQ15))=0,"",INDIRECT("'"&amp;CH$2&amp;"'!P"&amp;ROW($BQ15)))</f>
        <v/>
      </c>
      <c r="CI15" s="127" t="str" cm="1">
        <f t="array" aca="1" ref="CI15" ca="1">IF(INDIRECT("'"&amp;CI$2&amp;"'!P"&amp;ROW($BQ15))=0,"",INDIRECT("'"&amp;CI$2&amp;"'!P"&amp;ROW($BQ15)))</f>
        <v/>
      </c>
      <c r="CJ15" s="127" t="str" cm="1">
        <f t="array" aca="1" ref="CJ15" ca="1">IF(INDIRECT("'"&amp;CJ$2&amp;"'!P"&amp;ROW($BQ15))=0,"",INDIRECT("'"&amp;CJ$2&amp;"'!P"&amp;ROW($BQ15)))</f>
        <v/>
      </c>
      <c r="CK15" s="127" t="str" cm="1">
        <f t="array" aca="1" ref="CK15" ca="1">IF(INDIRECT("'"&amp;CK$2&amp;"'!P"&amp;ROW($BQ15))=0,"",INDIRECT("'"&amp;CK$2&amp;"'!P"&amp;ROW($BQ15)))</f>
        <v/>
      </c>
      <c r="CL15" s="127" t="str" cm="1">
        <f t="array" aca="1" ref="CL15" ca="1">IF(INDIRECT("'"&amp;CL$2&amp;"'!P"&amp;ROW($BQ15))=0,"",INDIRECT("'"&amp;CL$2&amp;"'!P"&amp;ROW($BQ15)))</f>
        <v/>
      </c>
      <c r="CM15" s="127" t="str" cm="1">
        <f t="array" aca="1" ref="CM15" ca="1">IF(INDIRECT("'"&amp;CM$2&amp;"'!P"&amp;ROW($BQ15))=0,"",INDIRECT("'"&amp;CM$2&amp;"'!P"&amp;ROW($BQ15)))</f>
        <v/>
      </c>
      <c r="CN15" s="127" t="str" cm="1">
        <f t="array" aca="1" ref="CN15" ca="1">IF(INDIRECT("'"&amp;CN$2&amp;"'!P"&amp;ROW($BQ15))=0,"",INDIRECT("'"&amp;CN$2&amp;"'!P"&amp;ROW($BQ15)))</f>
        <v/>
      </c>
      <c r="CO15" s="127" t="str" cm="1">
        <f t="array" aca="1" ref="CO15" ca="1">IF(INDIRECT("'"&amp;CO$2&amp;"'!P"&amp;ROW($BQ15))=0,"",INDIRECT("'"&amp;CO$2&amp;"'!P"&amp;ROW($BQ15)))</f>
        <v/>
      </c>
      <c r="CP15" s="127" t="str" cm="1">
        <f t="array" aca="1" ref="CP15" ca="1">IF(INDIRECT("'"&amp;CP$2&amp;"'!P"&amp;ROW($BQ15))=0,"",INDIRECT("'"&amp;CP$2&amp;"'!P"&amp;ROW($BQ15)))</f>
        <v/>
      </c>
      <c r="CQ15" s="127" t="str" cm="1">
        <f t="array" aca="1" ref="CQ15" ca="1">IF(INDIRECT("'"&amp;CQ$2&amp;"'!P"&amp;ROW($BQ15))=0,"",INDIRECT("'"&amp;CQ$2&amp;"'!P"&amp;ROW($BQ15)))</f>
        <v/>
      </c>
      <c r="CR15" s="127" t="str" cm="1">
        <f t="array" aca="1" ref="CR15" ca="1">IF(INDIRECT("'"&amp;CR$2&amp;"'!P"&amp;ROW($BQ15))=0,"",INDIRECT("'"&amp;CR$2&amp;"'!P"&amp;ROW($BQ15)))</f>
        <v/>
      </c>
      <c r="CS15" s="127" t="str" cm="1">
        <f t="array" aca="1" ref="CS15" ca="1">IF(INDIRECT("'"&amp;CS$2&amp;"'!P"&amp;ROW($BQ15))=0,"",INDIRECT("'"&amp;CS$2&amp;"'!P"&amp;ROW($BQ15)))</f>
        <v/>
      </c>
      <c r="CT15" s="127" t="str" cm="1">
        <f t="array" aca="1" ref="CT15" ca="1">IF(INDIRECT("'"&amp;CT$2&amp;"'!P"&amp;ROW($BQ15))=0,"",INDIRECT("'"&amp;CT$2&amp;"'!P"&amp;ROW($BQ15)))</f>
        <v/>
      </c>
      <c r="CU15" s="127" t="str" cm="1">
        <f t="array" aca="1" ref="CU15" ca="1">IF(INDIRECT("'"&amp;CU$2&amp;"'!P"&amp;ROW($BQ15))=0,"",INDIRECT("'"&amp;CU$2&amp;"'!P"&amp;ROW($BQ15)))</f>
        <v/>
      </c>
      <c r="CV15" s="128" t="str">
        <f t="shared" si="6"/>
        <v/>
      </c>
    </row>
    <row r="16" spans="1:100" x14ac:dyDescent="0.2">
      <c r="A16" s="111" t="str">
        <f>IF('Driver List'!D16=0,"",'Driver List'!D16)</f>
        <v/>
      </c>
      <c r="B16" s="111" t="str">
        <f>IF(A16="","",VLOOKUP(A16,'Driver List'!D:E,2,0))</f>
        <v/>
      </c>
      <c r="C16" s="111" t="str" cm="1">
        <f t="array" aca="1" ref="C16" ca="1">IF(INDIRECT("'"&amp;C$2&amp;"'!F"&amp;ROW(C16))="CC","CC",
IF(INDIRECT("'"&amp;C$2&amp;"'!F"&amp;ROW(C16))="DOWN","DOWN",
IF(INDIRECT("'"&amp;C$2&amp;"'!F"&amp;ROW(C16))="OFF","OFF",
IF(INDIRECT("'"&amp;C$2&amp;"'!F"&amp;ROW(C16))="PARK","PARK",
IF(INDIRECT("'"&amp;C$2&amp;"'!F"&amp;ROW(C16))="VACA","VACA",
"")))))</f>
        <v/>
      </c>
      <c r="D16" s="111" t="str" cm="1">
        <f t="array" aca="1" ref="D16" ca="1">IF(INDIRECT("'"&amp;D$2&amp;"'!F"&amp;ROW(D16))="CC","CC",
IF(INDIRECT("'"&amp;D$2&amp;"'!F"&amp;ROW(D16))="DOWN","DOWN",
IF(INDIRECT("'"&amp;D$2&amp;"'!F"&amp;ROW(D16))="OFF","OFF",
IF(INDIRECT("'"&amp;D$2&amp;"'!F"&amp;ROW(D16))="PARK","PARK",
IF(INDIRECT("'"&amp;D$2&amp;"'!F"&amp;ROW(D16))="VACA","VACA",
"")))))</f>
        <v/>
      </c>
      <c r="E16" s="111" t="str" cm="1">
        <f t="array" aca="1" ref="E16" ca="1">IF(INDIRECT("'"&amp;E$2&amp;"'!F"&amp;ROW(E16))="CC","CC",
IF(INDIRECT("'"&amp;E$2&amp;"'!F"&amp;ROW(E16))="DOWN","DOWN",
IF(INDIRECT("'"&amp;E$2&amp;"'!F"&amp;ROW(E16))="OFF","OFF",
IF(INDIRECT("'"&amp;E$2&amp;"'!F"&amp;ROW(E16))="PARK","PARK",
IF(INDIRECT("'"&amp;E$2&amp;"'!F"&amp;ROW(E16))="VACA","VACA",
"")))))</f>
        <v/>
      </c>
      <c r="F16" s="111" t="str" cm="1">
        <f t="array" aca="1" ref="F16" ca="1">IF(INDIRECT("'"&amp;F$2&amp;"'!F"&amp;ROW(F16))="CC","CC",
IF(INDIRECT("'"&amp;F$2&amp;"'!F"&amp;ROW(F16))="DOWN","DOWN",
IF(INDIRECT("'"&amp;F$2&amp;"'!F"&amp;ROW(F16))="OFF","OFF",
IF(INDIRECT("'"&amp;F$2&amp;"'!F"&amp;ROW(F16))="PARK","PARK",
IF(INDIRECT("'"&amp;F$2&amp;"'!F"&amp;ROW(F16))="VACA","VACA",
"")))))</f>
        <v/>
      </c>
      <c r="G16" s="111" t="str" cm="1">
        <f t="array" aca="1" ref="G16" ca="1">IF(INDIRECT("'"&amp;G$2&amp;"'!F"&amp;ROW(G16))="CC","CC",
IF(INDIRECT("'"&amp;G$2&amp;"'!F"&amp;ROW(G16))="DOWN","DOWN",
IF(INDIRECT("'"&amp;G$2&amp;"'!F"&amp;ROW(G16))="OFF","OFF",
IF(INDIRECT("'"&amp;G$2&amp;"'!F"&amp;ROW(G16))="PARK","PARK",
IF(INDIRECT("'"&amp;G$2&amp;"'!F"&amp;ROW(G16))="VACA","VACA",
"")))))</f>
        <v/>
      </c>
      <c r="H16" s="111" t="str" cm="1">
        <f t="array" aca="1" ref="H16" ca="1">IF(INDIRECT("'"&amp;H$2&amp;"'!F"&amp;ROW(H16))="CC","CC",
IF(INDIRECT("'"&amp;H$2&amp;"'!F"&amp;ROW(H16))="DOWN","DOWN",
IF(INDIRECT("'"&amp;H$2&amp;"'!F"&amp;ROW(H16))="OFF","OFF",
IF(INDIRECT("'"&amp;H$2&amp;"'!F"&amp;ROW(H16))="PARK","PARK",
IF(INDIRECT("'"&amp;H$2&amp;"'!F"&amp;ROW(H16))="VACA","VACA",
"")))))</f>
        <v/>
      </c>
      <c r="I16" s="111" t="str" cm="1">
        <f t="array" aca="1" ref="I16" ca="1">IF(INDIRECT("'"&amp;I$2&amp;"'!F"&amp;ROW(I16))="CC","CC",
IF(INDIRECT("'"&amp;I$2&amp;"'!F"&amp;ROW(I16))="DOWN","DOWN",
IF(INDIRECT("'"&amp;I$2&amp;"'!F"&amp;ROW(I16))="OFF","OFF",
IF(INDIRECT("'"&amp;I$2&amp;"'!F"&amp;ROW(I16))="PARK","PARK",
IF(INDIRECT("'"&amp;I$2&amp;"'!F"&amp;ROW(I16))="VACA","VACA",
"")))))</f>
        <v/>
      </c>
      <c r="J16" s="111" t="str" cm="1">
        <f t="array" aca="1" ref="J16" ca="1">IF(INDIRECT("'"&amp;J$2&amp;"'!F"&amp;ROW(J16))="CC","CC",
IF(INDIRECT("'"&amp;J$2&amp;"'!F"&amp;ROW(J16))="DOWN","DOWN",
IF(INDIRECT("'"&amp;J$2&amp;"'!F"&amp;ROW(J16))="OFF","OFF",
IF(INDIRECT("'"&amp;J$2&amp;"'!F"&amp;ROW(J16))="PARK","PARK",
IF(INDIRECT("'"&amp;J$2&amp;"'!F"&amp;ROW(J16))="VACA","VACA",
"")))))</f>
        <v/>
      </c>
      <c r="K16" s="111" t="str" cm="1">
        <f t="array" aca="1" ref="K16" ca="1">IF(INDIRECT("'"&amp;K$2&amp;"'!F"&amp;ROW(K16))="CC","CC",
IF(INDIRECT("'"&amp;K$2&amp;"'!F"&amp;ROW(K16))="DOWN","DOWN",
IF(INDIRECT("'"&amp;K$2&amp;"'!F"&amp;ROW(K16))="OFF","OFF",
IF(INDIRECT("'"&amp;K$2&amp;"'!F"&amp;ROW(K16))="PARK","PARK",
IF(INDIRECT("'"&amp;K$2&amp;"'!F"&amp;ROW(K16))="VACA","VACA",
"")))))</f>
        <v/>
      </c>
      <c r="L16" s="111" t="str" cm="1">
        <f t="array" aca="1" ref="L16" ca="1">IF(INDIRECT("'"&amp;L$2&amp;"'!F"&amp;ROW(L16))="CC","CC",
IF(INDIRECT("'"&amp;L$2&amp;"'!F"&amp;ROW(L16))="DOWN","DOWN",
IF(INDIRECT("'"&amp;L$2&amp;"'!F"&amp;ROW(L16))="OFF","OFF",
IF(INDIRECT("'"&amp;L$2&amp;"'!F"&amp;ROW(L16))="PARK","PARK",
IF(INDIRECT("'"&amp;L$2&amp;"'!F"&amp;ROW(L16))="VACA","VACA",
"")))))</f>
        <v/>
      </c>
      <c r="M16" s="111" t="str" cm="1">
        <f t="array" aca="1" ref="M16" ca="1">IF(INDIRECT("'"&amp;M$2&amp;"'!F"&amp;ROW(M16))="CC","CC",
IF(INDIRECT("'"&amp;M$2&amp;"'!F"&amp;ROW(M16))="DOWN","DOWN",
IF(INDIRECT("'"&amp;M$2&amp;"'!F"&amp;ROW(M16))="OFF","OFF",
IF(INDIRECT("'"&amp;M$2&amp;"'!F"&amp;ROW(M16))="PARK","PARK",
IF(INDIRECT("'"&amp;M$2&amp;"'!F"&amp;ROW(M16))="VACA","VACA",
"")))))</f>
        <v/>
      </c>
      <c r="N16" s="111" t="str" cm="1">
        <f t="array" aca="1" ref="N16" ca="1">IF(INDIRECT("'"&amp;N$2&amp;"'!F"&amp;ROW(N16))="CC","CC",
IF(INDIRECT("'"&amp;N$2&amp;"'!F"&amp;ROW(N16))="DOWN","DOWN",
IF(INDIRECT("'"&amp;N$2&amp;"'!F"&amp;ROW(N16))="OFF","OFF",
IF(INDIRECT("'"&amp;N$2&amp;"'!F"&amp;ROW(N16))="PARK","PARK",
IF(INDIRECT("'"&amp;N$2&amp;"'!F"&amp;ROW(N16))="VACA","VACA",
"")))))</f>
        <v/>
      </c>
      <c r="O16" s="111" t="str" cm="1">
        <f t="array" aca="1" ref="O16" ca="1">IF(INDIRECT("'"&amp;O$2&amp;"'!F"&amp;ROW(O16))="CC","CC",
IF(INDIRECT("'"&amp;O$2&amp;"'!F"&amp;ROW(O16))="DOWN","DOWN",
IF(INDIRECT("'"&amp;O$2&amp;"'!F"&amp;ROW(O16))="OFF","OFF",
IF(INDIRECT("'"&amp;O$2&amp;"'!F"&amp;ROW(O16))="PARK","PARK",
IF(INDIRECT("'"&amp;O$2&amp;"'!F"&amp;ROW(O16))="VACA","VACA",
"")))))</f>
        <v/>
      </c>
      <c r="P16" s="111" t="str" cm="1">
        <f t="array" aca="1" ref="P16" ca="1">IF(INDIRECT("'"&amp;P$2&amp;"'!F"&amp;ROW(P16))="CC","CC",
IF(INDIRECT("'"&amp;P$2&amp;"'!F"&amp;ROW(P16))="DOWN","DOWN",
IF(INDIRECT("'"&amp;P$2&amp;"'!F"&amp;ROW(P16))="OFF","OFF",
IF(INDIRECT("'"&amp;P$2&amp;"'!F"&amp;ROW(P16))="PARK","PARK",
IF(INDIRECT("'"&amp;P$2&amp;"'!F"&amp;ROW(P16))="VACA","VACA",
"")))))</f>
        <v/>
      </c>
      <c r="Q16" s="111" t="str" cm="1">
        <f t="array" aca="1" ref="Q16" ca="1">IF(INDIRECT("'"&amp;Q$2&amp;"'!F"&amp;ROW(Q16))="CC","CC",
IF(INDIRECT("'"&amp;Q$2&amp;"'!F"&amp;ROW(Q16))="DOWN","DOWN",
IF(INDIRECT("'"&amp;Q$2&amp;"'!F"&amp;ROW(Q16))="OFF","OFF",
IF(INDIRECT("'"&amp;Q$2&amp;"'!F"&amp;ROW(Q16))="PARK","PARK",
IF(INDIRECT("'"&amp;Q$2&amp;"'!F"&amp;ROW(Q16))="VACA","VACA",
"")))))</f>
        <v/>
      </c>
      <c r="R16" s="111" t="str" cm="1">
        <f t="array" aca="1" ref="R16" ca="1">IF(INDIRECT("'"&amp;R$2&amp;"'!F"&amp;ROW(R16))="CC","CC",
IF(INDIRECT("'"&amp;R$2&amp;"'!F"&amp;ROW(R16))="DOWN","DOWN",
IF(INDIRECT("'"&amp;R$2&amp;"'!F"&amp;ROW(R16))="OFF","OFF",
IF(INDIRECT("'"&amp;R$2&amp;"'!F"&amp;ROW(R16))="PARK","PARK",
IF(INDIRECT("'"&amp;R$2&amp;"'!F"&amp;ROW(R16))="VACA","VACA",
"")))))</f>
        <v/>
      </c>
      <c r="S16" s="111" t="str" cm="1">
        <f t="array" aca="1" ref="S16" ca="1">IF(INDIRECT("'"&amp;S$2&amp;"'!F"&amp;ROW(S16))="CC","CC",
IF(INDIRECT("'"&amp;S$2&amp;"'!F"&amp;ROW(S16))="DOWN","DOWN",
IF(INDIRECT("'"&amp;S$2&amp;"'!F"&amp;ROW(S16))="OFF","OFF",
IF(INDIRECT("'"&amp;S$2&amp;"'!F"&amp;ROW(S16))="PARK","PARK",
IF(INDIRECT("'"&amp;S$2&amp;"'!F"&amp;ROW(S16))="VACA","VACA",
"")))))</f>
        <v/>
      </c>
      <c r="T16" s="111" t="str" cm="1">
        <f t="array" aca="1" ref="T16" ca="1">IF(INDIRECT("'"&amp;T$2&amp;"'!F"&amp;ROW(T16))="CC","CC",
IF(INDIRECT("'"&amp;T$2&amp;"'!F"&amp;ROW(T16))="DOWN","DOWN",
IF(INDIRECT("'"&amp;T$2&amp;"'!F"&amp;ROW(T16))="OFF","OFF",
IF(INDIRECT("'"&amp;T$2&amp;"'!F"&amp;ROW(T16))="PARK","PARK",
IF(INDIRECT("'"&amp;T$2&amp;"'!F"&amp;ROW(T16))="VACA","VACA",
"")))))</f>
        <v/>
      </c>
      <c r="U16" s="111" t="str" cm="1">
        <f t="array" aca="1" ref="U16" ca="1">IF(INDIRECT("'"&amp;U$2&amp;"'!F"&amp;ROW(U16))="CC","CC",
IF(INDIRECT("'"&amp;U$2&amp;"'!F"&amp;ROW(U16))="DOWN","DOWN",
IF(INDIRECT("'"&amp;U$2&amp;"'!F"&amp;ROW(U16))="OFF","OFF",
IF(INDIRECT("'"&amp;U$2&amp;"'!F"&amp;ROW(U16))="PARK","PARK",
IF(INDIRECT("'"&amp;U$2&amp;"'!F"&amp;ROW(U16))="VACA","VACA",
"")))))</f>
        <v/>
      </c>
      <c r="V16" s="111" t="str" cm="1">
        <f t="array" aca="1" ref="V16" ca="1">IF(INDIRECT("'"&amp;V$2&amp;"'!F"&amp;ROW(V16))="CC","CC",
IF(INDIRECT("'"&amp;V$2&amp;"'!F"&amp;ROW(V16))="DOWN","DOWN",
IF(INDIRECT("'"&amp;V$2&amp;"'!F"&amp;ROW(V16))="OFF","OFF",
IF(INDIRECT("'"&amp;V$2&amp;"'!F"&amp;ROW(V16))="PARK","PARK",
IF(INDIRECT("'"&amp;V$2&amp;"'!F"&amp;ROW(V16))="VACA","VACA",
"")))))</f>
        <v/>
      </c>
      <c r="W16" s="111" t="str" cm="1">
        <f t="array" aca="1" ref="W16" ca="1">IF(INDIRECT("'"&amp;W$2&amp;"'!F"&amp;ROW(W16))="CC","CC",
IF(INDIRECT("'"&amp;W$2&amp;"'!F"&amp;ROW(W16))="DOWN","DOWN",
IF(INDIRECT("'"&amp;W$2&amp;"'!F"&amp;ROW(W16))="OFF","OFF",
IF(INDIRECT("'"&amp;W$2&amp;"'!F"&amp;ROW(W16))="PARK","PARK",
IF(INDIRECT("'"&amp;W$2&amp;"'!F"&amp;ROW(W16))="VACA","VACA",
"")))))</f>
        <v/>
      </c>
      <c r="X16" s="111" t="str" cm="1">
        <f t="array" aca="1" ref="X16" ca="1">IF(INDIRECT("'"&amp;X$2&amp;"'!F"&amp;ROW(X16))="CC","CC",
IF(INDIRECT("'"&amp;X$2&amp;"'!F"&amp;ROW(X16))="DOWN","DOWN",
IF(INDIRECT("'"&amp;X$2&amp;"'!F"&amp;ROW(X16))="OFF","OFF",
IF(INDIRECT("'"&amp;X$2&amp;"'!F"&amp;ROW(X16))="PARK","PARK",
IF(INDIRECT("'"&amp;X$2&amp;"'!F"&amp;ROW(X16))="VACA","VACA",
"")))))</f>
        <v/>
      </c>
      <c r="Y16" s="111" t="str" cm="1">
        <f t="array" aca="1" ref="Y16" ca="1">IF(INDIRECT("'"&amp;Y$2&amp;"'!F"&amp;ROW(Y16))="CC","CC",
IF(INDIRECT("'"&amp;Y$2&amp;"'!F"&amp;ROW(Y16))="DOWN","DOWN",
IF(INDIRECT("'"&amp;Y$2&amp;"'!F"&amp;ROW(Y16))="OFF","OFF",
IF(INDIRECT("'"&amp;Y$2&amp;"'!F"&amp;ROW(Y16))="PARK","PARK",
IF(INDIRECT("'"&amp;Y$2&amp;"'!F"&amp;ROW(Y16))="VACA","VACA",
"")))))</f>
        <v/>
      </c>
      <c r="Z16" s="111" t="str" cm="1">
        <f t="array" aca="1" ref="Z16" ca="1">IF(INDIRECT("'"&amp;Z$2&amp;"'!F"&amp;ROW(Z16))="CC","CC",
IF(INDIRECT("'"&amp;Z$2&amp;"'!F"&amp;ROW(Z16))="DOWN","DOWN",
IF(INDIRECT("'"&amp;Z$2&amp;"'!F"&amp;ROW(Z16))="OFF","OFF",
IF(INDIRECT("'"&amp;Z$2&amp;"'!F"&amp;ROW(Z16))="PARK","PARK",
IF(INDIRECT("'"&amp;Z$2&amp;"'!F"&amp;ROW(Z16))="VACA","VACA",
"")))))</f>
        <v/>
      </c>
      <c r="AA16" s="111" t="str" cm="1">
        <f t="array" aca="1" ref="AA16" ca="1">IF(INDIRECT("'"&amp;AA$2&amp;"'!F"&amp;ROW(AA16))="CC","CC",
IF(INDIRECT("'"&amp;AA$2&amp;"'!F"&amp;ROW(AA16))="DOWN","DOWN",
IF(INDIRECT("'"&amp;AA$2&amp;"'!F"&amp;ROW(AA16))="OFF","OFF",
IF(INDIRECT("'"&amp;AA$2&amp;"'!F"&amp;ROW(AA16))="PARK","PARK",
IF(INDIRECT("'"&amp;AA$2&amp;"'!F"&amp;ROW(AA16))="VACA","VACA",
"")))))</f>
        <v/>
      </c>
      <c r="AB16" s="111" t="str" cm="1">
        <f t="array" aca="1" ref="AB16" ca="1">IF(INDIRECT("'"&amp;AB$2&amp;"'!F"&amp;ROW(AB16))="CC","CC",
IF(INDIRECT("'"&amp;AB$2&amp;"'!F"&amp;ROW(AB16))="DOWN","DOWN",
IF(INDIRECT("'"&amp;AB$2&amp;"'!F"&amp;ROW(AB16))="OFF","OFF",
IF(INDIRECT("'"&amp;AB$2&amp;"'!F"&amp;ROW(AB16))="PARK","PARK",
IF(INDIRECT("'"&amp;AB$2&amp;"'!F"&amp;ROW(AB16))="VACA","VACA",
"")))))</f>
        <v/>
      </c>
      <c r="AC16" s="111" t="str" cm="1">
        <f t="array" aca="1" ref="AC16" ca="1">IF(INDIRECT("'"&amp;AC$2&amp;"'!F"&amp;ROW(AC16))="CC","CC",
IF(INDIRECT("'"&amp;AC$2&amp;"'!F"&amp;ROW(AC16))="DOWN","DOWN",
IF(INDIRECT("'"&amp;AC$2&amp;"'!F"&amp;ROW(AC16))="OFF","OFF",
IF(INDIRECT("'"&amp;AC$2&amp;"'!F"&amp;ROW(AC16))="PARK","PARK",
IF(INDIRECT("'"&amp;AC$2&amp;"'!F"&amp;ROW(AC16))="VACA","VACA",
"")))))</f>
        <v/>
      </c>
      <c r="AD16" s="111" t="str" cm="1">
        <f t="array" aca="1" ref="AD16" ca="1">IF(INDIRECT("'"&amp;AD$2&amp;"'!F"&amp;ROW(AD16))="CC","CC",
IF(INDIRECT("'"&amp;AD$2&amp;"'!F"&amp;ROW(AD16))="DOWN","DOWN",
IF(INDIRECT("'"&amp;AD$2&amp;"'!F"&amp;ROW(AD16))="OFF","OFF",
IF(INDIRECT("'"&amp;AD$2&amp;"'!F"&amp;ROW(AD16))="PARK","PARK",
IF(INDIRECT("'"&amp;AD$2&amp;"'!F"&amp;ROW(AD16))="VACA","VACA",
"")))))</f>
        <v/>
      </c>
      <c r="AE16" s="111" t="str" cm="1">
        <f t="array" aca="1" ref="AE16" ca="1">IF(INDIRECT("'"&amp;AE$2&amp;"'!F"&amp;ROW(AE16))="CC","CC",
IF(INDIRECT("'"&amp;AE$2&amp;"'!F"&amp;ROW(AE16))="DOWN","DOWN",
IF(INDIRECT("'"&amp;AE$2&amp;"'!F"&amp;ROW(AE16))="OFF","OFF",
IF(INDIRECT("'"&amp;AE$2&amp;"'!F"&amp;ROW(AE16))="PARK","PARK",
IF(INDIRECT("'"&amp;AE$2&amp;"'!F"&amp;ROW(AE16))="VACA","VACA",
"")))))</f>
        <v/>
      </c>
      <c r="AF16" s="111" t="str" cm="1">
        <f t="array" aca="1" ref="AF16" ca="1">IF(INDIRECT("'"&amp;AF$2&amp;"'!F"&amp;ROW(AF16))="CC","CC",
IF(INDIRECT("'"&amp;AF$2&amp;"'!F"&amp;ROW(AF16))="DOWN","DOWN",
IF(INDIRECT("'"&amp;AF$2&amp;"'!F"&amp;ROW(AF16))="OFF","OFF",
IF(INDIRECT("'"&amp;AF$2&amp;"'!F"&amp;ROW(AF16))="PARK","PARK",
IF(INDIRECT("'"&amp;AF$2&amp;"'!F"&amp;ROW(AF16))="VACA","VACA",
"")))))</f>
        <v/>
      </c>
      <c r="AG16" s="111" t="str" cm="1">
        <f t="array" aca="1" ref="AG16" ca="1">IF(INDIRECT("'"&amp;AG$2&amp;"'!F"&amp;ROW(AG16))="CC","CC",
IF(INDIRECT("'"&amp;AG$2&amp;"'!F"&amp;ROW(AG16))="DOWN","DOWN",
IF(INDIRECT("'"&amp;AG$2&amp;"'!F"&amp;ROW(AG16))="OFF","OFF",
IF(INDIRECT("'"&amp;AG$2&amp;"'!F"&amp;ROW(AG16))="PARK","PARK",
IF(INDIRECT("'"&amp;AG$2&amp;"'!F"&amp;ROW(AG16))="VACA","VACA",
"")))))</f>
        <v/>
      </c>
      <c r="AH16" s="124"/>
      <c r="AI16" s="111" t="str">
        <f t="shared" si="4"/>
        <v/>
      </c>
      <c r="AJ16" s="111" t="str" cm="1">
        <f t="array" aca="1" ref="AJ16" ca="1">INDIRECT("'"&amp;AJ$2&amp;"'!AB"&amp;ROW($AJ16))</f>
        <v/>
      </c>
      <c r="AK16" s="111" t="str" cm="1">
        <f t="array" aca="1" ref="AK16" ca="1">INDIRECT("'"&amp;AK$2&amp;"'!AB"&amp;ROW($AJ16))</f>
        <v/>
      </c>
      <c r="AL16" s="111" t="str" cm="1">
        <f t="array" aca="1" ref="AL16" ca="1">INDIRECT("'"&amp;AL$2&amp;"'!AB"&amp;ROW($AJ16))</f>
        <v/>
      </c>
      <c r="AM16" s="111" t="str" cm="1">
        <f t="array" aca="1" ref="AM16" ca="1">INDIRECT("'"&amp;AM$2&amp;"'!AB"&amp;ROW($AJ16))</f>
        <v/>
      </c>
      <c r="AN16" s="111" t="str" cm="1">
        <f t="array" aca="1" ref="AN16" ca="1">INDIRECT("'"&amp;AN$2&amp;"'!AB"&amp;ROW($AJ16))</f>
        <v/>
      </c>
      <c r="AO16" s="111" t="str" cm="1">
        <f t="array" aca="1" ref="AO16" ca="1">INDIRECT("'"&amp;AO$2&amp;"'!AB"&amp;ROW($AJ16))</f>
        <v/>
      </c>
      <c r="AP16" s="111" t="str" cm="1">
        <f t="array" aca="1" ref="AP16" ca="1">INDIRECT("'"&amp;AP$2&amp;"'!AB"&amp;ROW($AJ16))</f>
        <v/>
      </c>
      <c r="AQ16" s="111" t="str" cm="1">
        <f t="array" aca="1" ref="AQ16" ca="1">INDIRECT("'"&amp;AQ$2&amp;"'!AB"&amp;ROW($AJ16))</f>
        <v/>
      </c>
      <c r="AR16" s="111" t="str" cm="1">
        <f t="array" aca="1" ref="AR16" ca="1">INDIRECT("'"&amp;AR$2&amp;"'!AB"&amp;ROW($AJ16))</f>
        <v/>
      </c>
      <c r="AS16" s="111" t="str" cm="1">
        <f t="array" aca="1" ref="AS16" ca="1">INDIRECT("'"&amp;AS$2&amp;"'!AB"&amp;ROW($AJ16))</f>
        <v/>
      </c>
      <c r="AT16" s="111" t="str" cm="1">
        <f t="array" aca="1" ref="AT16" ca="1">INDIRECT("'"&amp;AT$2&amp;"'!AB"&amp;ROW($AJ16))</f>
        <v/>
      </c>
      <c r="AU16" s="111" t="str" cm="1">
        <f t="array" aca="1" ref="AU16" ca="1">INDIRECT("'"&amp;AU$2&amp;"'!AB"&amp;ROW($AJ16))</f>
        <v/>
      </c>
      <c r="AV16" s="111" t="str" cm="1">
        <f t="array" aca="1" ref="AV16" ca="1">INDIRECT("'"&amp;AV$2&amp;"'!AB"&amp;ROW($AJ16))</f>
        <v/>
      </c>
      <c r="AW16" s="111" t="str" cm="1">
        <f t="array" aca="1" ref="AW16" ca="1">INDIRECT("'"&amp;AW$2&amp;"'!AB"&amp;ROW($AJ16))</f>
        <v/>
      </c>
      <c r="AX16" s="111" t="str" cm="1">
        <f t="array" aca="1" ref="AX16" ca="1">INDIRECT("'"&amp;AX$2&amp;"'!AB"&amp;ROW($AJ16))</f>
        <v/>
      </c>
      <c r="AY16" s="111" t="str" cm="1">
        <f t="array" aca="1" ref="AY16" ca="1">INDIRECT("'"&amp;AY$2&amp;"'!AB"&amp;ROW($AJ16))</f>
        <v/>
      </c>
      <c r="AZ16" s="111" t="str" cm="1">
        <f t="array" aca="1" ref="AZ16" ca="1">INDIRECT("'"&amp;AZ$2&amp;"'!AB"&amp;ROW($AJ16))</f>
        <v/>
      </c>
      <c r="BA16" s="111" t="str" cm="1">
        <f t="array" aca="1" ref="BA16" ca="1">INDIRECT("'"&amp;BA$2&amp;"'!AB"&amp;ROW($AJ16))</f>
        <v/>
      </c>
      <c r="BB16" s="111" t="str" cm="1">
        <f t="array" aca="1" ref="BB16" ca="1">INDIRECT("'"&amp;BB$2&amp;"'!AB"&amp;ROW($AJ16))</f>
        <v/>
      </c>
      <c r="BC16" s="111" t="str" cm="1">
        <f t="array" aca="1" ref="BC16" ca="1">INDIRECT("'"&amp;BC$2&amp;"'!AB"&amp;ROW($AJ16))</f>
        <v/>
      </c>
      <c r="BD16" s="111" t="str" cm="1">
        <f t="array" aca="1" ref="BD16" ca="1">INDIRECT("'"&amp;BD$2&amp;"'!AB"&amp;ROW($AJ16))</f>
        <v/>
      </c>
      <c r="BE16" s="111" t="str" cm="1">
        <f t="array" aca="1" ref="BE16" ca="1">INDIRECT("'"&amp;BE$2&amp;"'!AB"&amp;ROW($AJ16))</f>
        <v/>
      </c>
      <c r="BF16" s="111" t="str" cm="1">
        <f t="array" aca="1" ref="BF16" ca="1">INDIRECT("'"&amp;BF$2&amp;"'!AB"&amp;ROW($AJ16))</f>
        <v/>
      </c>
      <c r="BG16" s="111" t="str" cm="1">
        <f t="array" aca="1" ref="BG16" ca="1">INDIRECT("'"&amp;BG$2&amp;"'!AB"&amp;ROW($AJ16))</f>
        <v/>
      </c>
      <c r="BH16" s="111" t="str" cm="1">
        <f t="array" aca="1" ref="BH16" ca="1">INDIRECT("'"&amp;BH$2&amp;"'!AB"&amp;ROW($AJ16))</f>
        <v/>
      </c>
      <c r="BI16" s="111" t="str" cm="1">
        <f t="array" aca="1" ref="BI16" ca="1">INDIRECT("'"&amp;BI$2&amp;"'!AB"&amp;ROW($AJ16))</f>
        <v/>
      </c>
      <c r="BJ16" s="111" t="str" cm="1">
        <f t="array" aca="1" ref="BJ16" ca="1">INDIRECT("'"&amp;BJ$2&amp;"'!AB"&amp;ROW($AJ16))</f>
        <v/>
      </c>
      <c r="BK16" s="111" t="str" cm="1">
        <f t="array" aca="1" ref="BK16" ca="1">INDIRECT("'"&amp;BK$2&amp;"'!AB"&amp;ROW($AJ16))</f>
        <v/>
      </c>
      <c r="BL16" s="111" t="str" cm="1">
        <f t="array" aca="1" ref="BL16" ca="1">INDIRECT("'"&amp;BL$2&amp;"'!AB"&amp;ROW($AJ16))</f>
        <v/>
      </c>
      <c r="BM16" s="111" t="str" cm="1">
        <f t="array" aca="1" ref="BM16" ca="1">INDIRECT("'"&amp;BM$2&amp;"'!AB"&amp;ROW($AJ16))</f>
        <v/>
      </c>
      <c r="BN16" s="111" t="str" cm="1">
        <f t="array" aca="1" ref="BN16" ca="1">INDIRECT("'"&amp;BN$2&amp;"'!AB"&amp;ROW($AJ16))</f>
        <v/>
      </c>
      <c r="BO16" s="124"/>
      <c r="BP16" s="110" t="str">
        <f t="shared" si="5"/>
        <v/>
      </c>
      <c r="BQ16" s="127" t="str" cm="1">
        <f t="array" aca="1" ref="BQ16" ca="1">IF(INDIRECT("'"&amp;BQ$2&amp;"'!P"&amp;ROW($BQ16))=0,"",INDIRECT("'"&amp;BQ$2&amp;"'!P"&amp;ROW($BQ16)))</f>
        <v/>
      </c>
      <c r="BR16" s="127" t="str" cm="1">
        <f t="array" aca="1" ref="BR16" ca="1">IF(INDIRECT("'"&amp;BR$2&amp;"'!P"&amp;ROW($BQ16))=0,"",INDIRECT("'"&amp;BR$2&amp;"'!P"&amp;ROW($BQ16)))</f>
        <v/>
      </c>
      <c r="BS16" s="127" t="str" cm="1">
        <f t="array" aca="1" ref="BS16" ca="1">IF(INDIRECT("'"&amp;BS$2&amp;"'!P"&amp;ROW($BQ16))=0,"",INDIRECT("'"&amp;BS$2&amp;"'!P"&amp;ROW($BQ16)))</f>
        <v/>
      </c>
      <c r="BT16" s="127" t="str" cm="1">
        <f t="array" aca="1" ref="BT16" ca="1">IF(INDIRECT("'"&amp;BT$2&amp;"'!P"&amp;ROW($BQ16))=0,"",INDIRECT("'"&amp;BT$2&amp;"'!P"&amp;ROW($BQ16)))</f>
        <v/>
      </c>
      <c r="BU16" s="127" t="str" cm="1">
        <f t="array" aca="1" ref="BU16" ca="1">IF(INDIRECT("'"&amp;BU$2&amp;"'!P"&amp;ROW($BQ16))=0,"",INDIRECT("'"&amp;BU$2&amp;"'!P"&amp;ROW($BQ16)))</f>
        <v/>
      </c>
      <c r="BV16" s="127" t="str" cm="1">
        <f t="array" aca="1" ref="BV16" ca="1">IF(INDIRECT("'"&amp;BV$2&amp;"'!P"&amp;ROW($BQ16))=0,"",INDIRECT("'"&amp;BV$2&amp;"'!P"&amp;ROW($BQ16)))</f>
        <v/>
      </c>
      <c r="BW16" s="127" t="str" cm="1">
        <f t="array" aca="1" ref="BW16" ca="1">IF(INDIRECT("'"&amp;BW$2&amp;"'!P"&amp;ROW($BQ16))=0,"",INDIRECT("'"&amp;BW$2&amp;"'!P"&amp;ROW($BQ16)))</f>
        <v/>
      </c>
      <c r="BX16" s="127" t="str" cm="1">
        <f t="array" aca="1" ref="BX16" ca="1">IF(INDIRECT("'"&amp;BX$2&amp;"'!P"&amp;ROW($BQ16))=0,"",INDIRECT("'"&amp;BX$2&amp;"'!P"&amp;ROW($BQ16)))</f>
        <v/>
      </c>
      <c r="BY16" s="127" t="str" cm="1">
        <f t="array" aca="1" ref="BY16" ca="1">IF(INDIRECT("'"&amp;BY$2&amp;"'!P"&amp;ROW($BQ16))=0,"",INDIRECT("'"&amp;BY$2&amp;"'!P"&amp;ROW($BQ16)))</f>
        <v/>
      </c>
      <c r="BZ16" s="127" t="str" cm="1">
        <f t="array" aca="1" ref="BZ16" ca="1">IF(INDIRECT("'"&amp;BZ$2&amp;"'!P"&amp;ROW($BQ16))=0,"",INDIRECT("'"&amp;BZ$2&amp;"'!P"&amp;ROW($BQ16)))</f>
        <v/>
      </c>
      <c r="CA16" s="127" t="str" cm="1">
        <f t="array" aca="1" ref="CA16" ca="1">IF(INDIRECT("'"&amp;CA$2&amp;"'!P"&amp;ROW($BQ16))=0,"",INDIRECT("'"&amp;CA$2&amp;"'!P"&amp;ROW($BQ16)))</f>
        <v/>
      </c>
      <c r="CB16" s="127" t="str" cm="1">
        <f t="array" aca="1" ref="CB16" ca="1">IF(INDIRECT("'"&amp;CB$2&amp;"'!P"&amp;ROW($BQ16))=0,"",INDIRECT("'"&amp;CB$2&amp;"'!P"&amp;ROW($BQ16)))</f>
        <v/>
      </c>
      <c r="CC16" s="127" t="str" cm="1">
        <f t="array" aca="1" ref="CC16" ca="1">IF(INDIRECT("'"&amp;CC$2&amp;"'!P"&amp;ROW($BQ16))=0,"",INDIRECT("'"&amp;CC$2&amp;"'!P"&amp;ROW($BQ16)))</f>
        <v/>
      </c>
      <c r="CD16" s="127" t="str" cm="1">
        <f t="array" aca="1" ref="CD16" ca="1">IF(INDIRECT("'"&amp;CD$2&amp;"'!P"&amp;ROW($BQ16))=0,"",INDIRECT("'"&amp;CD$2&amp;"'!P"&amp;ROW($BQ16)))</f>
        <v/>
      </c>
      <c r="CE16" s="127" t="str" cm="1">
        <f t="array" aca="1" ref="CE16" ca="1">IF(INDIRECT("'"&amp;CE$2&amp;"'!P"&amp;ROW($BQ16))=0,"",INDIRECT("'"&amp;CE$2&amp;"'!P"&amp;ROW($BQ16)))</f>
        <v/>
      </c>
      <c r="CF16" s="127" t="str" cm="1">
        <f t="array" aca="1" ref="CF16" ca="1">IF(INDIRECT("'"&amp;CF$2&amp;"'!P"&amp;ROW($BQ16))=0,"",INDIRECT("'"&amp;CF$2&amp;"'!P"&amp;ROW($BQ16)))</f>
        <v/>
      </c>
      <c r="CG16" s="127" t="str" cm="1">
        <f t="array" aca="1" ref="CG16" ca="1">IF(INDIRECT("'"&amp;CG$2&amp;"'!P"&amp;ROW($BQ16))=0,"",INDIRECT("'"&amp;CG$2&amp;"'!P"&amp;ROW($BQ16)))</f>
        <v/>
      </c>
      <c r="CH16" s="127" t="str" cm="1">
        <f t="array" aca="1" ref="CH16" ca="1">IF(INDIRECT("'"&amp;CH$2&amp;"'!P"&amp;ROW($BQ16))=0,"",INDIRECT("'"&amp;CH$2&amp;"'!P"&amp;ROW($BQ16)))</f>
        <v/>
      </c>
      <c r="CI16" s="127" t="str" cm="1">
        <f t="array" aca="1" ref="CI16" ca="1">IF(INDIRECT("'"&amp;CI$2&amp;"'!P"&amp;ROW($BQ16))=0,"",INDIRECT("'"&amp;CI$2&amp;"'!P"&amp;ROW($BQ16)))</f>
        <v/>
      </c>
      <c r="CJ16" s="127" t="str" cm="1">
        <f t="array" aca="1" ref="CJ16" ca="1">IF(INDIRECT("'"&amp;CJ$2&amp;"'!P"&amp;ROW($BQ16))=0,"",INDIRECT("'"&amp;CJ$2&amp;"'!P"&amp;ROW($BQ16)))</f>
        <v/>
      </c>
      <c r="CK16" s="127" t="str" cm="1">
        <f t="array" aca="1" ref="CK16" ca="1">IF(INDIRECT("'"&amp;CK$2&amp;"'!P"&amp;ROW($BQ16))=0,"",INDIRECT("'"&amp;CK$2&amp;"'!P"&amp;ROW($BQ16)))</f>
        <v/>
      </c>
      <c r="CL16" s="127" t="str" cm="1">
        <f t="array" aca="1" ref="CL16" ca="1">IF(INDIRECT("'"&amp;CL$2&amp;"'!P"&amp;ROW($BQ16))=0,"",INDIRECT("'"&amp;CL$2&amp;"'!P"&amp;ROW($BQ16)))</f>
        <v/>
      </c>
      <c r="CM16" s="127" t="str" cm="1">
        <f t="array" aca="1" ref="CM16" ca="1">IF(INDIRECT("'"&amp;CM$2&amp;"'!P"&amp;ROW($BQ16))=0,"",INDIRECT("'"&amp;CM$2&amp;"'!P"&amp;ROW($BQ16)))</f>
        <v/>
      </c>
      <c r="CN16" s="127" t="str" cm="1">
        <f t="array" aca="1" ref="CN16" ca="1">IF(INDIRECT("'"&amp;CN$2&amp;"'!P"&amp;ROW($BQ16))=0,"",INDIRECT("'"&amp;CN$2&amp;"'!P"&amp;ROW($BQ16)))</f>
        <v/>
      </c>
      <c r="CO16" s="127" t="str" cm="1">
        <f t="array" aca="1" ref="CO16" ca="1">IF(INDIRECT("'"&amp;CO$2&amp;"'!P"&amp;ROW($BQ16))=0,"",INDIRECT("'"&amp;CO$2&amp;"'!P"&amp;ROW($BQ16)))</f>
        <v/>
      </c>
      <c r="CP16" s="127" t="str" cm="1">
        <f t="array" aca="1" ref="CP16" ca="1">IF(INDIRECT("'"&amp;CP$2&amp;"'!P"&amp;ROW($BQ16))=0,"",INDIRECT("'"&amp;CP$2&amp;"'!P"&amp;ROW($BQ16)))</f>
        <v/>
      </c>
      <c r="CQ16" s="127" t="str" cm="1">
        <f t="array" aca="1" ref="CQ16" ca="1">IF(INDIRECT("'"&amp;CQ$2&amp;"'!P"&amp;ROW($BQ16))=0,"",INDIRECT("'"&amp;CQ$2&amp;"'!P"&amp;ROW($BQ16)))</f>
        <v/>
      </c>
      <c r="CR16" s="127" t="str" cm="1">
        <f t="array" aca="1" ref="CR16" ca="1">IF(INDIRECT("'"&amp;CR$2&amp;"'!P"&amp;ROW($BQ16))=0,"",INDIRECT("'"&amp;CR$2&amp;"'!P"&amp;ROW($BQ16)))</f>
        <v/>
      </c>
      <c r="CS16" s="127" t="str" cm="1">
        <f t="array" aca="1" ref="CS16" ca="1">IF(INDIRECT("'"&amp;CS$2&amp;"'!P"&amp;ROW($BQ16))=0,"",INDIRECT("'"&amp;CS$2&amp;"'!P"&amp;ROW($BQ16)))</f>
        <v/>
      </c>
      <c r="CT16" s="127" t="str" cm="1">
        <f t="array" aca="1" ref="CT16" ca="1">IF(INDIRECT("'"&amp;CT$2&amp;"'!P"&amp;ROW($BQ16))=0,"",INDIRECT("'"&amp;CT$2&amp;"'!P"&amp;ROW($BQ16)))</f>
        <v/>
      </c>
      <c r="CU16" s="127" t="str" cm="1">
        <f t="array" aca="1" ref="CU16" ca="1">IF(INDIRECT("'"&amp;CU$2&amp;"'!P"&amp;ROW($BQ16))=0,"",INDIRECT("'"&amp;CU$2&amp;"'!P"&amp;ROW($BQ16)))</f>
        <v/>
      </c>
      <c r="CV16" s="128" t="str">
        <f t="shared" si="6"/>
        <v/>
      </c>
    </row>
    <row r="17" spans="1:100" x14ac:dyDescent="0.2">
      <c r="A17" s="111" t="str">
        <f>IF('Driver List'!D17=0,"",'Driver List'!D17)</f>
        <v/>
      </c>
      <c r="B17" s="111" t="str">
        <f>IF(A17="","",VLOOKUP(A17,'Driver List'!D:E,2,0))</f>
        <v/>
      </c>
      <c r="C17" s="111" t="str" cm="1">
        <f t="array" aca="1" ref="C17" ca="1">IF(INDIRECT("'"&amp;C$2&amp;"'!F"&amp;ROW(C17))="CC","CC",
IF(INDIRECT("'"&amp;C$2&amp;"'!F"&amp;ROW(C17))="DOWN","DOWN",
IF(INDIRECT("'"&amp;C$2&amp;"'!F"&amp;ROW(C17))="OFF","OFF",
IF(INDIRECT("'"&amp;C$2&amp;"'!F"&amp;ROW(C17))="PARK","PARK",
IF(INDIRECT("'"&amp;C$2&amp;"'!F"&amp;ROW(C17))="VACA","VACA",
"")))))</f>
        <v/>
      </c>
      <c r="D17" s="111" t="str" cm="1">
        <f t="array" aca="1" ref="D17" ca="1">IF(INDIRECT("'"&amp;D$2&amp;"'!F"&amp;ROW(D17))="CC","CC",
IF(INDIRECT("'"&amp;D$2&amp;"'!F"&amp;ROW(D17))="DOWN","DOWN",
IF(INDIRECT("'"&amp;D$2&amp;"'!F"&amp;ROW(D17))="OFF","OFF",
IF(INDIRECT("'"&amp;D$2&amp;"'!F"&amp;ROW(D17))="PARK","PARK",
IF(INDIRECT("'"&amp;D$2&amp;"'!F"&amp;ROW(D17))="VACA","VACA",
"")))))</f>
        <v/>
      </c>
      <c r="E17" s="111" t="str" cm="1">
        <f t="array" aca="1" ref="E17" ca="1">IF(INDIRECT("'"&amp;E$2&amp;"'!F"&amp;ROW(E17))="CC","CC",
IF(INDIRECT("'"&amp;E$2&amp;"'!F"&amp;ROW(E17))="DOWN","DOWN",
IF(INDIRECT("'"&amp;E$2&amp;"'!F"&amp;ROW(E17))="OFF","OFF",
IF(INDIRECT("'"&amp;E$2&amp;"'!F"&amp;ROW(E17))="PARK","PARK",
IF(INDIRECT("'"&amp;E$2&amp;"'!F"&amp;ROW(E17))="VACA","VACA",
"")))))</f>
        <v/>
      </c>
      <c r="F17" s="111" t="str" cm="1">
        <f t="array" aca="1" ref="F17" ca="1">IF(INDIRECT("'"&amp;F$2&amp;"'!F"&amp;ROW(F17))="CC","CC",
IF(INDIRECT("'"&amp;F$2&amp;"'!F"&amp;ROW(F17))="DOWN","DOWN",
IF(INDIRECT("'"&amp;F$2&amp;"'!F"&amp;ROW(F17))="OFF","OFF",
IF(INDIRECT("'"&amp;F$2&amp;"'!F"&amp;ROW(F17))="PARK","PARK",
IF(INDIRECT("'"&amp;F$2&amp;"'!F"&amp;ROW(F17))="VACA","VACA",
"")))))</f>
        <v/>
      </c>
      <c r="G17" s="111" t="str" cm="1">
        <f t="array" aca="1" ref="G17" ca="1">IF(INDIRECT("'"&amp;G$2&amp;"'!F"&amp;ROW(G17))="CC","CC",
IF(INDIRECT("'"&amp;G$2&amp;"'!F"&amp;ROW(G17))="DOWN","DOWN",
IF(INDIRECT("'"&amp;G$2&amp;"'!F"&amp;ROW(G17))="OFF","OFF",
IF(INDIRECT("'"&amp;G$2&amp;"'!F"&amp;ROW(G17))="PARK","PARK",
IF(INDIRECT("'"&amp;G$2&amp;"'!F"&amp;ROW(G17))="VACA","VACA",
"")))))</f>
        <v/>
      </c>
      <c r="H17" s="111" t="str" cm="1">
        <f t="array" aca="1" ref="H17" ca="1">IF(INDIRECT("'"&amp;H$2&amp;"'!F"&amp;ROW(H17))="CC","CC",
IF(INDIRECT("'"&amp;H$2&amp;"'!F"&amp;ROW(H17))="DOWN","DOWN",
IF(INDIRECT("'"&amp;H$2&amp;"'!F"&amp;ROW(H17))="OFF","OFF",
IF(INDIRECT("'"&amp;H$2&amp;"'!F"&amp;ROW(H17))="PARK","PARK",
IF(INDIRECT("'"&amp;H$2&amp;"'!F"&amp;ROW(H17))="VACA","VACA",
"")))))</f>
        <v/>
      </c>
      <c r="I17" s="111" t="str" cm="1">
        <f t="array" aca="1" ref="I17" ca="1">IF(INDIRECT("'"&amp;I$2&amp;"'!F"&amp;ROW(I17))="CC","CC",
IF(INDIRECT("'"&amp;I$2&amp;"'!F"&amp;ROW(I17))="DOWN","DOWN",
IF(INDIRECT("'"&amp;I$2&amp;"'!F"&amp;ROW(I17))="OFF","OFF",
IF(INDIRECT("'"&amp;I$2&amp;"'!F"&amp;ROW(I17))="PARK","PARK",
IF(INDIRECT("'"&amp;I$2&amp;"'!F"&amp;ROW(I17))="VACA","VACA",
"")))))</f>
        <v/>
      </c>
      <c r="J17" s="111" t="str" cm="1">
        <f t="array" aca="1" ref="J17" ca="1">IF(INDIRECT("'"&amp;J$2&amp;"'!F"&amp;ROW(J17))="CC","CC",
IF(INDIRECT("'"&amp;J$2&amp;"'!F"&amp;ROW(J17))="DOWN","DOWN",
IF(INDIRECT("'"&amp;J$2&amp;"'!F"&amp;ROW(J17))="OFF","OFF",
IF(INDIRECT("'"&amp;J$2&amp;"'!F"&amp;ROW(J17))="PARK","PARK",
IF(INDIRECT("'"&amp;J$2&amp;"'!F"&amp;ROW(J17))="VACA","VACA",
"")))))</f>
        <v/>
      </c>
      <c r="K17" s="111" t="str" cm="1">
        <f t="array" aca="1" ref="K17" ca="1">IF(INDIRECT("'"&amp;K$2&amp;"'!F"&amp;ROW(K17))="CC","CC",
IF(INDIRECT("'"&amp;K$2&amp;"'!F"&amp;ROW(K17))="DOWN","DOWN",
IF(INDIRECT("'"&amp;K$2&amp;"'!F"&amp;ROW(K17))="OFF","OFF",
IF(INDIRECT("'"&amp;K$2&amp;"'!F"&amp;ROW(K17))="PARK","PARK",
IF(INDIRECT("'"&amp;K$2&amp;"'!F"&amp;ROW(K17))="VACA","VACA",
"")))))</f>
        <v/>
      </c>
      <c r="L17" s="111" t="str" cm="1">
        <f t="array" aca="1" ref="L17" ca="1">IF(INDIRECT("'"&amp;L$2&amp;"'!F"&amp;ROW(L17))="CC","CC",
IF(INDIRECT("'"&amp;L$2&amp;"'!F"&amp;ROW(L17))="DOWN","DOWN",
IF(INDIRECT("'"&amp;L$2&amp;"'!F"&amp;ROW(L17))="OFF","OFF",
IF(INDIRECT("'"&amp;L$2&amp;"'!F"&amp;ROW(L17))="PARK","PARK",
IF(INDIRECT("'"&amp;L$2&amp;"'!F"&amp;ROW(L17))="VACA","VACA",
"")))))</f>
        <v/>
      </c>
      <c r="M17" s="111" t="str" cm="1">
        <f t="array" aca="1" ref="M17" ca="1">IF(INDIRECT("'"&amp;M$2&amp;"'!F"&amp;ROW(M17))="CC","CC",
IF(INDIRECT("'"&amp;M$2&amp;"'!F"&amp;ROW(M17))="DOWN","DOWN",
IF(INDIRECT("'"&amp;M$2&amp;"'!F"&amp;ROW(M17))="OFF","OFF",
IF(INDIRECT("'"&amp;M$2&amp;"'!F"&amp;ROW(M17))="PARK","PARK",
IF(INDIRECT("'"&amp;M$2&amp;"'!F"&amp;ROW(M17))="VACA","VACA",
"")))))</f>
        <v/>
      </c>
      <c r="N17" s="111" t="str" cm="1">
        <f t="array" aca="1" ref="N17" ca="1">IF(INDIRECT("'"&amp;N$2&amp;"'!F"&amp;ROW(N17))="CC","CC",
IF(INDIRECT("'"&amp;N$2&amp;"'!F"&amp;ROW(N17))="DOWN","DOWN",
IF(INDIRECT("'"&amp;N$2&amp;"'!F"&amp;ROW(N17))="OFF","OFF",
IF(INDIRECT("'"&amp;N$2&amp;"'!F"&amp;ROW(N17))="PARK","PARK",
IF(INDIRECT("'"&amp;N$2&amp;"'!F"&amp;ROW(N17))="VACA","VACA",
"")))))</f>
        <v/>
      </c>
      <c r="O17" s="111" t="str" cm="1">
        <f t="array" aca="1" ref="O17" ca="1">IF(INDIRECT("'"&amp;O$2&amp;"'!F"&amp;ROW(O17))="CC","CC",
IF(INDIRECT("'"&amp;O$2&amp;"'!F"&amp;ROW(O17))="DOWN","DOWN",
IF(INDIRECT("'"&amp;O$2&amp;"'!F"&amp;ROW(O17))="OFF","OFF",
IF(INDIRECT("'"&amp;O$2&amp;"'!F"&amp;ROW(O17))="PARK","PARK",
IF(INDIRECT("'"&amp;O$2&amp;"'!F"&amp;ROW(O17))="VACA","VACA",
"")))))</f>
        <v/>
      </c>
      <c r="P17" s="111" t="str" cm="1">
        <f t="array" aca="1" ref="P17" ca="1">IF(INDIRECT("'"&amp;P$2&amp;"'!F"&amp;ROW(P17))="CC","CC",
IF(INDIRECT("'"&amp;P$2&amp;"'!F"&amp;ROW(P17))="DOWN","DOWN",
IF(INDIRECT("'"&amp;P$2&amp;"'!F"&amp;ROW(P17))="OFF","OFF",
IF(INDIRECT("'"&amp;P$2&amp;"'!F"&amp;ROW(P17))="PARK","PARK",
IF(INDIRECT("'"&amp;P$2&amp;"'!F"&amp;ROW(P17))="VACA","VACA",
"")))))</f>
        <v/>
      </c>
      <c r="Q17" s="111" t="str" cm="1">
        <f t="array" aca="1" ref="Q17" ca="1">IF(INDIRECT("'"&amp;Q$2&amp;"'!F"&amp;ROW(Q17))="CC","CC",
IF(INDIRECT("'"&amp;Q$2&amp;"'!F"&amp;ROW(Q17))="DOWN","DOWN",
IF(INDIRECT("'"&amp;Q$2&amp;"'!F"&amp;ROW(Q17))="OFF","OFF",
IF(INDIRECT("'"&amp;Q$2&amp;"'!F"&amp;ROW(Q17))="PARK","PARK",
IF(INDIRECT("'"&amp;Q$2&amp;"'!F"&amp;ROW(Q17))="VACA","VACA",
"")))))</f>
        <v/>
      </c>
      <c r="R17" s="111" t="str" cm="1">
        <f t="array" aca="1" ref="R17" ca="1">IF(INDIRECT("'"&amp;R$2&amp;"'!F"&amp;ROW(R17))="CC","CC",
IF(INDIRECT("'"&amp;R$2&amp;"'!F"&amp;ROW(R17))="DOWN","DOWN",
IF(INDIRECT("'"&amp;R$2&amp;"'!F"&amp;ROW(R17))="OFF","OFF",
IF(INDIRECT("'"&amp;R$2&amp;"'!F"&amp;ROW(R17))="PARK","PARK",
IF(INDIRECT("'"&amp;R$2&amp;"'!F"&amp;ROW(R17))="VACA","VACA",
"")))))</f>
        <v/>
      </c>
      <c r="S17" s="111" t="str" cm="1">
        <f t="array" aca="1" ref="S17" ca="1">IF(INDIRECT("'"&amp;S$2&amp;"'!F"&amp;ROW(S17))="CC","CC",
IF(INDIRECT("'"&amp;S$2&amp;"'!F"&amp;ROW(S17))="DOWN","DOWN",
IF(INDIRECT("'"&amp;S$2&amp;"'!F"&amp;ROW(S17))="OFF","OFF",
IF(INDIRECT("'"&amp;S$2&amp;"'!F"&amp;ROW(S17))="PARK","PARK",
IF(INDIRECT("'"&amp;S$2&amp;"'!F"&amp;ROW(S17))="VACA","VACA",
"")))))</f>
        <v/>
      </c>
      <c r="T17" s="111" t="str" cm="1">
        <f t="array" aca="1" ref="T17" ca="1">IF(INDIRECT("'"&amp;T$2&amp;"'!F"&amp;ROW(T17))="CC","CC",
IF(INDIRECT("'"&amp;T$2&amp;"'!F"&amp;ROW(T17))="DOWN","DOWN",
IF(INDIRECT("'"&amp;T$2&amp;"'!F"&amp;ROW(T17))="OFF","OFF",
IF(INDIRECT("'"&amp;T$2&amp;"'!F"&amp;ROW(T17))="PARK","PARK",
IF(INDIRECT("'"&amp;T$2&amp;"'!F"&amp;ROW(T17))="VACA","VACA",
"")))))</f>
        <v/>
      </c>
      <c r="U17" s="111" t="str" cm="1">
        <f t="array" aca="1" ref="U17" ca="1">IF(INDIRECT("'"&amp;U$2&amp;"'!F"&amp;ROW(U17))="CC","CC",
IF(INDIRECT("'"&amp;U$2&amp;"'!F"&amp;ROW(U17))="DOWN","DOWN",
IF(INDIRECT("'"&amp;U$2&amp;"'!F"&amp;ROW(U17))="OFF","OFF",
IF(INDIRECT("'"&amp;U$2&amp;"'!F"&amp;ROW(U17))="PARK","PARK",
IF(INDIRECT("'"&amp;U$2&amp;"'!F"&amp;ROW(U17))="VACA","VACA",
"")))))</f>
        <v/>
      </c>
      <c r="V17" s="111" t="str" cm="1">
        <f t="array" aca="1" ref="V17" ca="1">IF(INDIRECT("'"&amp;V$2&amp;"'!F"&amp;ROW(V17))="CC","CC",
IF(INDIRECT("'"&amp;V$2&amp;"'!F"&amp;ROW(V17))="DOWN","DOWN",
IF(INDIRECT("'"&amp;V$2&amp;"'!F"&amp;ROW(V17))="OFF","OFF",
IF(INDIRECT("'"&amp;V$2&amp;"'!F"&amp;ROW(V17))="PARK","PARK",
IF(INDIRECT("'"&amp;V$2&amp;"'!F"&amp;ROW(V17))="VACA","VACA",
"")))))</f>
        <v/>
      </c>
      <c r="W17" s="111" t="str" cm="1">
        <f t="array" aca="1" ref="W17" ca="1">IF(INDIRECT("'"&amp;W$2&amp;"'!F"&amp;ROW(W17))="CC","CC",
IF(INDIRECT("'"&amp;W$2&amp;"'!F"&amp;ROW(W17))="DOWN","DOWN",
IF(INDIRECT("'"&amp;W$2&amp;"'!F"&amp;ROW(W17))="OFF","OFF",
IF(INDIRECT("'"&amp;W$2&amp;"'!F"&amp;ROW(W17))="PARK","PARK",
IF(INDIRECT("'"&amp;W$2&amp;"'!F"&amp;ROW(W17))="VACA","VACA",
"")))))</f>
        <v/>
      </c>
      <c r="X17" s="111" t="str" cm="1">
        <f t="array" aca="1" ref="X17" ca="1">IF(INDIRECT("'"&amp;X$2&amp;"'!F"&amp;ROW(X17))="CC","CC",
IF(INDIRECT("'"&amp;X$2&amp;"'!F"&amp;ROW(X17))="DOWN","DOWN",
IF(INDIRECT("'"&amp;X$2&amp;"'!F"&amp;ROW(X17))="OFF","OFF",
IF(INDIRECT("'"&amp;X$2&amp;"'!F"&amp;ROW(X17))="PARK","PARK",
IF(INDIRECT("'"&amp;X$2&amp;"'!F"&amp;ROW(X17))="VACA","VACA",
"")))))</f>
        <v/>
      </c>
      <c r="Y17" s="111" t="str" cm="1">
        <f t="array" aca="1" ref="Y17" ca="1">IF(INDIRECT("'"&amp;Y$2&amp;"'!F"&amp;ROW(Y17))="CC","CC",
IF(INDIRECT("'"&amp;Y$2&amp;"'!F"&amp;ROW(Y17))="DOWN","DOWN",
IF(INDIRECT("'"&amp;Y$2&amp;"'!F"&amp;ROW(Y17))="OFF","OFF",
IF(INDIRECT("'"&amp;Y$2&amp;"'!F"&amp;ROW(Y17))="PARK","PARK",
IF(INDIRECT("'"&amp;Y$2&amp;"'!F"&amp;ROW(Y17))="VACA","VACA",
"")))))</f>
        <v/>
      </c>
      <c r="Z17" s="111" t="str" cm="1">
        <f t="array" aca="1" ref="Z17" ca="1">IF(INDIRECT("'"&amp;Z$2&amp;"'!F"&amp;ROW(Z17))="CC","CC",
IF(INDIRECT("'"&amp;Z$2&amp;"'!F"&amp;ROW(Z17))="DOWN","DOWN",
IF(INDIRECT("'"&amp;Z$2&amp;"'!F"&amp;ROW(Z17))="OFF","OFF",
IF(INDIRECT("'"&amp;Z$2&amp;"'!F"&amp;ROW(Z17))="PARK","PARK",
IF(INDIRECT("'"&amp;Z$2&amp;"'!F"&amp;ROW(Z17))="VACA","VACA",
"")))))</f>
        <v/>
      </c>
      <c r="AA17" s="111" t="str" cm="1">
        <f t="array" aca="1" ref="AA17" ca="1">IF(INDIRECT("'"&amp;AA$2&amp;"'!F"&amp;ROW(AA17))="CC","CC",
IF(INDIRECT("'"&amp;AA$2&amp;"'!F"&amp;ROW(AA17))="DOWN","DOWN",
IF(INDIRECT("'"&amp;AA$2&amp;"'!F"&amp;ROW(AA17))="OFF","OFF",
IF(INDIRECT("'"&amp;AA$2&amp;"'!F"&amp;ROW(AA17))="PARK","PARK",
IF(INDIRECT("'"&amp;AA$2&amp;"'!F"&amp;ROW(AA17))="VACA","VACA",
"")))))</f>
        <v/>
      </c>
      <c r="AB17" s="111" t="str" cm="1">
        <f t="array" aca="1" ref="AB17" ca="1">IF(INDIRECT("'"&amp;AB$2&amp;"'!F"&amp;ROW(AB17))="CC","CC",
IF(INDIRECT("'"&amp;AB$2&amp;"'!F"&amp;ROW(AB17))="DOWN","DOWN",
IF(INDIRECT("'"&amp;AB$2&amp;"'!F"&amp;ROW(AB17))="OFF","OFF",
IF(INDIRECT("'"&amp;AB$2&amp;"'!F"&amp;ROW(AB17))="PARK","PARK",
IF(INDIRECT("'"&amp;AB$2&amp;"'!F"&amp;ROW(AB17))="VACA","VACA",
"")))))</f>
        <v/>
      </c>
      <c r="AC17" s="111" t="str" cm="1">
        <f t="array" aca="1" ref="AC17" ca="1">IF(INDIRECT("'"&amp;AC$2&amp;"'!F"&amp;ROW(AC17))="CC","CC",
IF(INDIRECT("'"&amp;AC$2&amp;"'!F"&amp;ROW(AC17))="DOWN","DOWN",
IF(INDIRECT("'"&amp;AC$2&amp;"'!F"&amp;ROW(AC17))="OFF","OFF",
IF(INDIRECT("'"&amp;AC$2&amp;"'!F"&amp;ROW(AC17))="PARK","PARK",
IF(INDIRECT("'"&amp;AC$2&amp;"'!F"&amp;ROW(AC17))="VACA","VACA",
"")))))</f>
        <v/>
      </c>
      <c r="AD17" s="111" t="str" cm="1">
        <f t="array" aca="1" ref="AD17" ca="1">IF(INDIRECT("'"&amp;AD$2&amp;"'!F"&amp;ROW(AD17))="CC","CC",
IF(INDIRECT("'"&amp;AD$2&amp;"'!F"&amp;ROW(AD17))="DOWN","DOWN",
IF(INDIRECT("'"&amp;AD$2&amp;"'!F"&amp;ROW(AD17))="OFF","OFF",
IF(INDIRECT("'"&amp;AD$2&amp;"'!F"&amp;ROW(AD17))="PARK","PARK",
IF(INDIRECT("'"&amp;AD$2&amp;"'!F"&amp;ROW(AD17))="VACA","VACA",
"")))))</f>
        <v/>
      </c>
      <c r="AE17" s="111" t="str" cm="1">
        <f t="array" aca="1" ref="AE17" ca="1">IF(INDIRECT("'"&amp;AE$2&amp;"'!F"&amp;ROW(AE17))="CC","CC",
IF(INDIRECT("'"&amp;AE$2&amp;"'!F"&amp;ROW(AE17))="DOWN","DOWN",
IF(INDIRECT("'"&amp;AE$2&amp;"'!F"&amp;ROW(AE17))="OFF","OFF",
IF(INDIRECT("'"&amp;AE$2&amp;"'!F"&amp;ROW(AE17))="PARK","PARK",
IF(INDIRECT("'"&amp;AE$2&amp;"'!F"&amp;ROW(AE17))="VACA","VACA",
"")))))</f>
        <v/>
      </c>
      <c r="AF17" s="111" t="str" cm="1">
        <f t="array" aca="1" ref="AF17" ca="1">IF(INDIRECT("'"&amp;AF$2&amp;"'!F"&amp;ROW(AF17))="CC","CC",
IF(INDIRECT("'"&amp;AF$2&amp;"'!F"&amp;ROW(AF17))="DOWN","DOWN",
IF(INDIRECT("'"&amp;AF$2&amp;"'!F"&amp;ROW(AF17))="OFF","OFF",
IF(INDIRECT("'"&amp;AF$2&amp;"'!F"&amp;ROW(AF17))="PARK","PARK",
IF(INDIRECT("'"&amp;AF$2&amp;"'!F"&amp;ROW(AF17))="VACA","VACA",
"")))))</f>
        <v/>
      </c>
      <c r="AG17" s="111" t="str" cm="1">
        <f t="array" aca="1" ref="AG17" ca="1">IF(INDIRECT("'"&amp;AG$2&amp;"'!F"&amp;ROW(AG17))="CC","CC",
IF(INDIRECT("'"&amp;AG$2&amp;"'!F"&amp;ROW(AG17))="DOWN","DOWN",
IF(INDIRECT("'"&amp;AG$2&amp;"'!F"&amp;ROW(AG17))="OFF","OFF",
IF(INDIRECT("'"&amp;AG$2&amp;"'!F"&amp;ROW(AG17))="PARK","PARK",
IF(INDIRECT("'"&amp;AG$2&amp;"'!F"&amp;ROW(AG17))="VACA","VACA",
"")))))</f>
        <v/>
      </c>
      <c r="AH17" s="124"/>
      <c r="AI17" s="111" t="str">
        <f t="shared" si="4"/>
        <v/>
      </c>
      <c r="AJ17" s="111" t="str" cm="1">
        <f t="array" aca="1" ref="AJ17" ca="1">INDIRECT("'"&amp;AJ$2&amp;"'!AB"&amp;ROW($AJ17))</f>
        <v/>
      </c>
      <c r="AK17" s="111" t="str" cm="1">
        <f t="array" aca="1" ref="AK17" ca="1">INDIRECT("'"&amp;AK$2&amp;"'!AB"&amp;ROW($AJ17))</f>
        <v/>
      </c>
      <c r="AL17" s="111" t="str" cm="1">
        <f t="array" aca="1" ref="AL17" ca="1">INDIRECT("'"&amp;AL$2&amp;"'!AB"&amp;ROW($AJ17))</f>
        <v/>
      </c>
      <c r="AM17" s="111" t="str" cm="1">
        <f t="array" aca="1" ref="AM17" ca="1">INDIRECT("'"&amp;AM$2&amp;"'!AB"&amp;ROW($AJ17))</f>
        <v/>
      </c>
      <c r="AN17" s="111" t="str" cm="1">
        <f t="array" aca="1" ref="AN17" ca="1">INDIRECT("'"&amp;AN$2&amp;"'!AB"&amp;ROW($AJ17))</f>
        <v/>
      </c>
      <c r="AO17" s="111" t="str" cm="1">
        <f t="array" aca="1" ref="AO17" ca="1">INDIRECT("'"&amp;AO$2&amp;"'!AB"&amp;ROW($AJ17))</f>
        <v/>
      </c>
      <c r="AP17" s="111" t="str" cm="1">
        <f t="array" aca="1" ref="AP17" ca="1">INDIRECT("'"&amp;AP$2&amp;"'!AB"&amp;ROW($AJ17))</f>
        <v/>
      </c>
      <c r="AQ17" s="111" t="str" cm="1">
        <f t="array" aca="1" ref="AQ17" ca="1">INDIRECT("'"&amp;AQ$2&amp;"'!AB"&amp;ROW($AJ17))</f>
        <v/>
      </c>
      <c r="AR17" s="111" t="str" cm="1">
        <f t="array" aca="1" ref="AR17" ca="1">INDIRECT("'"&amp;AR$2&amp;"'!AB"&amp;ROW($AJ17))</f>
        <v/>
      </c>
      <c r="AS17" s="111" t="str" cm="1">
        <f t="array" aca="1" ref="AS17" ca="1">INDIRECT("'"&amp;AS$2&amp;"'!AB"&amp;ROW($AJ17))</f>
        <v/>
      </c>
      <c r="AT17" s="111" t="str" cm="1">
        <f t="array" aca="1" ref="AT17" ca="1">INDIRECT("'"&amp;AT$2&amp;"'!AB"&amp;ROW($AJ17))</f>
        <v/>
      </c>
      <c r="AU17" s="111" t="str" cm="1">
        <f t="array" aca="1" ref="AU17" ca="1">INDIRECT("'"&amp;AU$2&amp;"'!AB"&amp;ROW($AJ17))</f>
        <v/>
      </c>
      <c r="AV17" s="111" t="str" cm="1">
        <f t="array" aca="1" ref="AV17" ca="1">INDIRECT("'"&amp;AV$2&amp;"'!AB"&amp;ROW($AJ17))</f>
        <v/>
      </c>
      <c r="AW17" s="111" t="str" cm="1">
        <f t="array" aca="1" ref="AW17" ca="1">INDIRECT("'"&amp;AW$2&amp;"'!AB"&amp;ROW($AJ17))</f>
        <v/>
      </c>
      <c r="AX17" s="111" t="str" cm="1">
        <f t="array" aca="1" ref="AX17" ca="1">INDIRECT("'"&amp;AX$2&amp;"'!AB"&amp;ROW($AJ17))</f>
        <v/>
      </c>
      <c r="AY17" s="111" t="str" cm="1">
        <f t="array" aca="1" ref="AY17" ca="1">INDIRECT("'"&amp;AY$2&amp;"'!AB"&amp;ROW($AJ17))</f>
        <v/>
      </c>
      <c r="AZ17" s="111" t="str" cm="1">
        <f t="array" aca="1" ref="AZ17" ca="1">INDIRECT("'"&amp;AZ$2&amp;"'!AB"&amp;ROW($AJ17))</f>
        <v/>
      </c>
      <c r="BA17" s="111" t="str" cm="1">
        <f t="array" aca="1" ref="BA17" ca="1">INDIRECT("'"&amp;BA$2&amp;"'!AB"&amp;ROW($AJ17))</f>
        <v/>
      </c>
      <c r="BB17" s="111" t="str" cm="1">
        <f t="array" aca="1" ref="BB17" ca="1">INDIRECT("'"&amp;BB$2&amp;"'!AB"&amp;ROW($AJ17))</f>
        <v/>
      </c>
      <c r="BC17" s="111" t="str" cm="1">
        <f t="array" aca="1" ref="BC17" ca="1">INDIRECT("'"&amp;BC$2&amp;"'!AB"&amp;ROW($AJ17))</f>
        <v/>
      </c>
      <c r="BD17" s="111" t="str" cm="1">
        <f t="array" aca="1" ref="BD17" ca="1">INDIRECT("'"&amp;BD$2&amp;"'!AB"&amp;ROW($AJ17))</f>
        <v/>
      </c>
      <c r="BE17" s="111" t="str" cm="1">
        <f t="array" aca="1" ref="BE17" ca="1">INDIRECT("'"&amp;BE$2&amp;"'!AB"&amp;ROW($AJ17))</f>
        <v/>
      </c>
      <c r="BF17" s="111" t="str" cm="1">
        <f t="array" aca="1" ref="BF17" ca="1">INDIRECT("'"&amp;BF$2&amp;"'!AB"&amp;ROW($AJ17))</f>
        <v/>
      </c>
      <c r="BG17" s="111" t="str" cm="1">
        <f t="array" aca="1" ref="BG17" ca="1">INDIRECT("'"&amp;BG$2&amp;"'!AB"&amp;ROW($AJ17))</f>
        <v/>
      </c>
      <c r="BH17" s="111" t="str" cm="1">
        <f t="array" aca="1" ref="BH17" ca="1">INDIRECT("'"&amp;BH$2&amp;"'!AB"&amp;ROW($AJ17))</f>
        <v/>
      </c>
      <c r="BI17" s="111" t="str" cm="1">
        <f t="array" aca="1" ref="BI17" ca="1">INDIRECT("'"&amp;BI$2&amp;"'!AB"&amp;ROW($AJ17))</f>
        <v/>
      </c>
      <c r="BJ17" s="111" t="str" cm="1">
        <f t="array" aca="1" ref="BJ17" ca="1">INDIRECT("'"&amp;BJ$2&amp;"'!AB"&amp;ROW($AJ17))</f>
        <v/>
      </c>
      <c r="BK17" s="111" t="str" cm="1">
        <f t="array" aca="1" ref="BK17" ca="1">INDIRECT("'"&amp;BK$2&amp;"'!AB"&amp;ROW($AJ17))</f>
        <v/>
      </c>
      <c r="BL17" s="111" t="str" cm="1">
        <f t="array" aca="1" ref="BL17" ca="1">INDIRECT("'"&amp;BL$2&amp;"'!AB"&amp;ROW($AJ17))</f>
        <v/>
      </c>
      <c r="BM17" s="111" t="str" cm="1">
        <f t="array" aca="1" ref="BM17" ca="1">INDIRECT("'"&amp;BM$2&amp;"'!AB"&amp;ROW($AJ17))</f>
        <v/>
      </c>
      <c r="BN17" s="111" t="str" cm="1">
        <f t="array" aca="1" ref="BN17" ca="1">INDIRECT("'"&amp;BN$2&amp;"'!AB"&amp;ROW($AJ17))</f>
        <v/>
      </c>
      <c r="BO17" s="124"/>
      <c r="BP17" s="110" t="str">
        <f t="shared" si="5"/>
        <v/>
      </c>
      <c r="BQ17" s="127" t="str" cm="1">
        <f t="array" aca="1" ref="BQ17" ca="1">IF(INDIRECT("'"&amp;BQ$2&amp;"'!P"&amp;ROW($BQ17))=0,"",INDIRECT("'"&amp;BQ$2&amp;"'!P"&amp;ROW($BQ17)))</f>
        <v/>
      </c>
      <c r="BR17" s="127" t="str" cm="1">
        <f t="array" aca="1" ref="BR17" ca="1">IF(INDIRECT("'"&amp;BR$2&amp;"'!P"&amp;ROW($BQ17))=0,"",INDIRECT("'"&amp;BR$2&amp;"'!P"&amp;ROW($BQ17)))</f>
        <v/>
      </c>
      <c r="BS17" s="127" t="str" cm="1">
        <f t="array" aca="1" ref="BS17" ca="1">IF(INDIRECT("'"&amp;BS$2&amp;"'!P"&amp;ROW($BQ17))=0,"",INDIRECT("'"&amp;BS$2&amp;"'!P"&amp;ROW($BQ17)))</f>
        <v/>
      </c>
      <c r="BT17" s="127" t="str" cm="1">
        <f t="array" aca="1" ref="BT17" ca="1">IF(INDIRECT("'"&amp;BT$2&amp;"'!P"&amp;ROW($BQ17))=0,"",INDIRECT("'"&amp;BT$2&amp;"'!P"&amp;ROW($BQ17)))</f>
        <v/>
      </c>
      <c r="BU17" s="127" t="str" cm="1">
        <f t="array" aca="1" ref="BU17" ca="1">IF(INDIRECT("'"&amp;BU$2&amp;"'!P"&amp;ROW($BQ17))=0,"",INDIRECT("'"&amp;BU$2&amp;"'!P"&amp;ROW($BQ17)))</f>
        <v/>
      </c>
      <c r="BV17" s="127" t="str" cm="1">
        <f t="array" aca="1" ref="BV17" ca="1">IF(INDIRECT("'"&amp;BV$2&amp;"'!P"&amp;ROW($BQ17))=0,"",INDIRECT("'"&amp;BV$2&amp;"'!P"&amp;ROW($BQ17)))</f>
        <v/>
      </c>
      <c r="BW17" s="127" t="str" cm="1">
        <f t="array" aca="1" ref="BW17" ca="1">IF(INDIRECT("'"&amp;BW$2&amp;"'!P"&amp;ROW($BQ17))=0,"",INDIRECT("'"&amp;BW$2&amp;"'!P"&amp;ROW($BQ17)))</f>
        <v/>
      </c>
      <c r="BX17" s="127" t="str" cm="1">
        <f t="array" aca="1" ref="BX17" ca="1">IF(INDIRECT("'"&amp;BX$2&amp;"'!P"&amp;ROW($BQ17))=0,"",INDIRECT("'"&amp;BX$2&amp;"'!P"&amp;ROW($BQ17)))</f>
        <v/>
      </c>
      <c r="BY17" s="127" t="str" cm="1">
        <f t="array" aca="1" ref="BY17" ca="1">IF(INDIRECT("'"&amp;BY$2&amp;"'!P"&amp;ROW($BQ17))=0,"",INDIRECT("'"&amp;BY$2&amp;"'!P"&amp;ROW($BQ17)))</f>
        <v/>
      </c>
      <c r="BZ17" s="127" t="str" cm="1">
        <f t="array" aca="1" ref="BZ17" ca="1">IF(INDIRECT("'"&amp;BZ$2&amp;"'!P"&amp;ROW($BQ17))=0,"",INDIRECT("'"&amp;BZ$2&amp;"'!P"&amp;ROW($BQ17)))</f>
        <v/>
      </c>
      <c r="CA17" s="127" t="str" cm="1">
        <f t="array" aca="1" ref="CA17" ca="1">IF(INDIRECT("'"&amp;CA$2&amp;"'!P"&amp;ROW($BQ17))=0,"",INDIRECT("'"&amp;CA$2&amp;"'!P"&amp;ROW($BQ17)))</f>
        <v/>
      </c>
      <c r="CB17" s="127" t="str" cm="1">
        <f t="array" aca="1" ref="CB17" ca="1">IF(INDIRECT("'"&amp;CB$2&amp;"'!P"&amp;ROW($BQ17))=0,"",INDIRECT("'"&amp;CB$2&amp;"'!P"&amp;ROW($BQ17)))</f>
        <v/>
      </c>
      <c r="CC17" s="127" t="str" cm="1">
        <f t="array" aca="1" ref="CC17" ca="1">IF(INDIRECT("'"&amp;CC$2&amp;"'!P"&amp;ROW($BQ17))=0,"",INDIRECT("'"&amp;CC$2&amp;"'!P"&amp;ROW($BQ17)))</f>
        <v/>
      </c>
      <c r="CD17" s="127" t="str" cm="1">
        <f t="array" aca="1" ref="CD17" ca="1">IF(INDIRECT("'"&amp;CD$2&amp;"'!P"&amp;ROW($BQ17))=0,"",INDIRECT("'"&amp;CD$2&amp;"'!P"&amp;ROW($BQ17)))</f>
        <v/>
      </c>
      <c r="CE17" s="127" t="str" cm="1">
        <f t="array" aca="1" ref="CE17" ca="1">IF(INDIRECT("'"&amp;CE$2&amp;"'!P"&amp;ROW($BQ17))=0,"",INDIRECT("'"&amp;CE$2&amp;"'!P"&amp;ROW($BQ17)))</f>
        <v/>
      </c>
      <c r="CF17" s="127" t="str" cm="1">
        <f t="array" aca="1" ref="CF17" ca="1">IF(INDIRECT("'"&amp;CF$2&amp;"'!P"&amp;ROW($BQ17))=0,"",INDIRECT("'"&amp;CF$2&amp;"'!P"&amp;ROW($BQ17)))</f>
        <v/>
      </c>
      <c r="CG17" s="127" t="str" cm="1">
        <f t="array" aca="1" ref="CG17" ca="1">IF(INDIRECT("'"&amp;CG$2&amp;"'!P"&amp;ROW($BQ17))=0,"",INDIRECT("'"&amp;CG$2&amp;"'!P"&amp;ROW($BQ17)))</f>
        <v/>
      </c>
      <c r="CH17" s="127" t="str" cm="1">
        <f t="array" aca="1" ref="CH17" ca="1">IF(INDIRECT("'"&amp;CH$2&amp;"'!P"&amp;ROW($BQ17))=0,"",INDIRECT("'"&amp;CH$2&amp;"'!P"&amp;ROW($BQ17)))</f>
        <v/>
      </c>
      <c r="CI17" s="127" t="str" cm="1">
        <f t="array" aca="1" ref="CI17" ca="1">IF(INDIRECT("'"&amp;CI$2&amp;"'!P"&amp;ROW($BQ17))=0,"",INDIRECT("'"&amp;CI$2&amp;"'!P"&amp;ROW($BQ17)))</f>
        <v/>
      </c>
      <c r="CJ17" s="127" t="str" cm="1">
        <f t="array" aca="1" ref="CJ17" ca="1">IF(INDIRECT("'"&amp;CJ$2&amp;"'!P"&amp;ROW($BQ17))=0,"",INDIRECT("'"&amp;CJ$2&amp;"'!P"&amp;ROW($BQ17)))</f>
        <v/>
      </c>
      <c r="CK17" s="127" t="str" cm="1">
        <f t="array" aca="1" ref="CK17" ca="1">IF(INDIRECT("'"&amp;CK$2&amp;"'!P"&amp;ROW($BQ17))=0,"",INDIRECT("'"&amp;CK$2&amp;"'!P"&amp;ROW($BQ17)))</f>
        <v/>
      </c>
      <c r="CL17" s="127" t="str" cm="1">
        <f t="array" aca="1" ref="CL17" ca="1">IF(INDIRECT("'"&amp;CL$2&amp;"'!P"&amp;ROW($BQ17))=0,"",INDIRECT("'"&amp;CL$2&amp;"'!P"&amp;ROW($BQ17)))</f>
        <v/>
      </c>
      <c r="CM17" s="127" t="str" cm="1">
        <f t="array" aca="1" ref="CM17" ca="1">IF(INDIRECT("'"&amp;CM$2&amp;"'!P"&amp;ROW($BQ17))=0,"",INDIRECT("'"&amp;CM$2&amp;"'!P"&amp;ROW($BQ17)))</f>
        <v/>
      </c>
      <c r="CN17" s="127" t="str" cm="1">
        <f t="array" aca="1" ref="CN17" ca="1">IF(INDIRECT("'"&amp;CN$2&amp;"'!P"&amp;ROW($BQ17))=0,"",INDIRECT("'"&amp;CN$2&amp;"'!P"&amp;ROW($BQ17)))</f>
        <v/>
      </c>
      <c r="CO17" s="127" t="str" cm="1">
        <f t="array" aca="1" ref="CO17" ca="1">IF(INDIRECT("'"&amp;CO$2&amp;"'!P"&amp;ROW($BQ17))=0,"",INDIRECT("'"&amp;CO$2&amp;"'!P"&amp;ROW($BQ17)))</f>
        <v/>
      </c>
      <c r="CP17" s="127" t="str" cm="1">
        <f t="array" aca="1" ref="CP17" ca="1">IF(INDIRECT("'"&amp;CP$2&amp;"'!P"&amp;ROW($BQ17))=0,"",INDIRECT("'"&amp;CP$2&amp;"'!P"&amp;ROW($BQ17)))</f>
        <v/>
      </c>
      <c r="CQ17" s="127" t="str" cm="1">
        <f t="array" aca="1" ref="CQ17" ca="1">IF(INDIRECT("'"&amp;CQ$2&amp;"'!P"&amp;ROW($BQ17))=0,"",INDIRECT("'"&amp;CQ$2&amp;"'!P"&amp;ROW($BQ17)))</f>
        <v/>
      </c>
      <c r="CR17" s="127" t="str" cm="1">
        <f t="array" aca="1" ref="CR17" ca="1">IF(INDIRECT("'"&amp;CR$2&amp;"'!P"&amp;ROW($BQ17))=0,"",INDIRECT("'"&amp;CR$2&amp;"'!P"&amp;ROW($BQ17)))</f>
        <v/>
      </c>
      <c r="CS17" s="127" t="str" cm="1">
        <f t="array" aca="1" ref="CS17" ca="1">IF(INDIRECT("'"&amp;CS$2&amp;"'!P"&amp;ROW($BQ17))=0,"",INDIRECT("'"&amp;CS$2&amp;"'!P"&amp;ROW($BQ17)))</f>
        <v/>
      </c>
      <c r="CT17" s="127" t="str" cm="1">
        <f t="array" aca="1" ref="CT17" ca="1">IF(INDIRECT("'"&amp;CT$2&amp;"'!P"&amp;ROW($BQ17))=0,"",INDIRECT("'"&amp;CT$2&amp;"'!P"&amp;ROW($BQ17)))</f>
        <v/>
      </c>
      <c r="CU17" s="127" t="str" cm="1">
        <f t="array" aca="1" ref="CU17" ca="1">IF(INDIRECT("'"&amp;CU$2&amp;"'!P"&amp;ROW($BQ17))=0,"",INDIRECT("'"&amp;CU$2&amp;"'!P"&amp;ROW($BQ17)))</f>
        <v/>
      </c>
      <c r="CV17" s="128" t="str">
        <f t="shared" si="6"/>
        <v/>
      </c>
    </row>
    <row r="18" spans="1:100" x14ac:dyDescent="0.2">
      <c r="A18" s="111">
        <f>IF('Driver List'!D18=0,"",'Driver List'!D18)</f>
        <v>6225</v>
      </c>
      <c r="B18" s="111" t="str">
        <f>IF(A18="","",VLOOKUP(A18,'Driver List'!D:E,2,0))</f>
        <v>Carlos Portalatin</v>
      </c>
      <c r="C18" s="111" t="str" cm="1">
        <f t="array" aca="1" ref="C18" ca="1">IF(INDIRECT("'"&amp;C$2&amp;"'!F"&amp;ROW(C18))="CC","CC",
IF(INDIRECT("'"&amp;C$2&amp;"'!F"&amp;ROW(C18))="DOWN","DOWN",
IF(INDIRECT("'"&amp;C$2&amp;"'!F"&amp;ROW(C18))="OFF","OFF",
IF(INDIRECT("'"&amp;C$2&amp;"'!F"&amp;ROW(C18))="PARK","PARK",
IF(INDIRECT("'"&amp;C$2&amp;"'!F"&amp;ROW(C18))="VACA","VACA",
"")))))</f>
        <v/>
      </c>
      <c r="D18" s="111" t="str" cm="1">
        <f t="array" aca="1" ref="D18" ca="1">IF(INDIRECT("'"&amp;D$2&amp;"'!F"&amp;ROW(D18))="CC","CC",
IF(INDIRECT("'"&amp;D$2&amp;"'!F"&amp;ROW(D18))="DOWN","DOWN",
IF(INDIRECT("'"&amp;D$2&amp;"'!F"&amp;ROW(D18))="OFF","OFF",
IF(INDIRECT("'"&amp;D$2&amp;"'!F"&amp;ROW(D18))="PARK","PARK",
IF(INDIRECT("'"&amp;D$2&amp;"'!F"&amp;ROW(D18))="VACA","VACA",
"")))))</f>
        <v/>
      </c>
      <c r="E18" s="111" t="str" cm="1">
        <f t="array" aca="1" ref="E18" ca="1">IF(INDIRECT("'"&amp;E$2&amp;"'!F"&amp;ROW(E18))="CC","CC",
IF(INDIRECT("'"&amp;E$2&amp;"'!F"&amp;ROW(E18))="DOWN","DOWN",
IF(INDIRECT("'"&amp;E$2&amp;"'!F"&amp;ROW(E18))="OFF","OFF",
IF(INDIRECT("'"&amp;E$2&amp;"'!F"&amp;ROW(E18))="PARK","PARK",
IF(INDIRECT("'"&amp;E$2&amp;"'!F"&amp;ROW(E18))="VACA","VACA",
"")))))</f>
        <v/>
      </c>
      <c r="F18" s="111" t="str" cm="1">
        <f t="array" aca="1" ref="F18" ca="1">IF(INDIRECT("'"&amp;F$2&amp;"'!F"&amp;ROW(F18))="CC","CC",
IF(INDIRECT("'"&amp;F$2&amp;"'!F"&amp;ROW(F18))="DOWN","DOWN",
IF(INDIRECT("'"&amp;F$2&amp;"'!F"&amp;ROW(F18))="OFF","OFF",
IF(INDIRECT("'"&amp;F$2&amp;"'!F"&amp;ROW(F18))="PARK","PARK",
IF(INDIRECT("'"&amp;F$2&amp;"'!F"&amp;ROW(F18))="VACA","VACA",
"")))))</f>
        <v/>
      </c>
      <c r="G18" s="111" t="str" cm="1">
        <f t="array" aca="1" ref="G18" ca="1">IF(INDIRECT("'"&amp;G$2&amp;"'!F"&amp;ROW(G18))="CC","CC",
IF(INDIRECT("'"&amp;G$2&amp;"'!F"&amp;ROW(G18))="DOWN","DOWN",
IF(INDIRECT("'"&amp;G$2&amp;"'!F"&amp;ROW(G18))="OFF","OFF",
IF(INDIRECT("'"&amp;G$2&amp;"'!F"&amp;ROW(G18))="PARK","PARK",
IF(INDIRECT("'"&amp;G$2&amp;"'!F"&amp;ROW(G18))="VACA","VACA",
"")))))</f>
        <v/>
      </c>
      <c r="H18" s="111" t="str" cm="1">
        <f t="array" aca="1" ref="H18" ca="1">IF(INDIRECT("'"&amp;H$2&amp;"'!F"&amp;ROW(H18))="CC","CC",
IF(INDIRECT("'"&amp;H$2&amp;"'!F"&amp;ROW(H18))="DOWN","DOWN",
IF(INDIRECT("'"&amp;H$2&amp;"'!F"&amp;ROW(H18))="OFF","OFF",
IF(INDIRECT("'"&amp;H$2&amp;"'!F"&amp;ROW(H18))="PARK","PARK",
IF(INDIRECT("'"&amp;H$2&amp;"'!F"&amp;ROW(H18))="VACA","VACA",
"")))))</f>
        <v/>
      </c>
      <c r="I18" s="111" t="str" cm="1">
        <f t="array" aca="1" ref="I18" ca="1">IF(INDIRECT("'"&amp;I$2&amp;"'!F"&amp;ROW(I18))="CC","CC",
IF(INDIRECT("'"&amp;I$2&amp;"'!F"&amp;ROW(I18))="DOWN","DOWN",
IF(INDIRECT("'"&amp;I$2&amp;"'!F"&amp;ROW(I18))="OFF","OFF",
IF(INDIRECT("'"&amp;I$2&amp;"'!F"&amp;ROW(I18))="PARK","PARK",
IF(INDIRECT("'"&amp;I$2&amp;"'!F"&amp;ROW(I18))="VACA","VACA",
"")))))</f>
        <v/>
      </c>
      <c r="J18" s="111" t="str" cm="1">
        <f t="array" aca="1" ref="J18" ca="1">IF(INDIRECT("'"&amp;J$2&amp;"'!F"&amp;ROW(J18))="CC","CC",
IF(INDIRECT("'"&amp;J$2&amp;"'!F"&amp;ROW(J18))="DOWN","DOWN",
IF(INDIRECT("'"&amp;J$2&amp;"'!F"&amp;ROW(J18))="OFF","OFF",
IF(INDIRECT("'"&amp;J$2&amp;"'!F"&amp;ROW(J18))="PARK","PARK",
IF(INDIRECT("'"&amp;J$2&amp;"'!F"&amp;ROW(J18))="VACA","VACA",
"")))))</f>
        <v/>
      </c>
      <c r="K18" s="111" t="str" cm="1">
        <f t="array" aca="1" ref="K18" ca="1">IF(INDIRECT("'"&amp;K$2&amp;"'!F"&amp;ROW(K18))="CC","CC",
IF(INDIRECT("'"&amp;K$2&amp;"'!F"&amp;ROW(K18))="DOWN","DOWN",
IF(INDIRECT("'"&amp;K$2&amp;"'!F"&amp;ROW(K18))="OFF","OFF",
IF(INDIRECT("'"&amp;K$2&amp;"'!F"&amp;ROW(K18))="PARK","PARK",
IF(INDIRECT("'"&amp;K$2&amp;"'!F"&amp;ROW(K18))="VACA","VACA",
"")))))</f>
        <v/>
      </c>
      <c r="L18" s="111" t="str" cm="1">
        <f t="array" aca="1" ref="L18" ca="1">IF(INDIRECT("'"&amp;L$2&amp;"'!F"&amp;ROW(L18))="CC","CC",
IF(INDIRECT("'"&amp;L$2&amp;"'!F"&amp;ROW(L18))="DOWN","DOWN",
IF(INDIRECT("'"&amp;L$2&amp;"'!F"&amp;ROW(L18))="OFF","OFF",
IF(INDIRECT("'"&amp;L$2&amp;"'!F"&amp;ROW(L18))="PARK","PARK",
IF(INDIRECT("'"&amp;L$2&amp;"'!F"&amp;ROW(L18))="VACA","VACA",
"")))))</f>
        <v/>
      </c>
      <c r="M18" s="111" t="str" cm="1">
        <f t="array" aca="1" ref="M18" ca="1">IF(INDIRECT("'"&amp;M$2&amp;"'!F"&amp;ROW(M18))="CC","CC",
IF(INDIRECT("'"&amp;M$2&amp;"'!F"&amp;ROW(M18))="DOWN","DOWN",
IF(INDIRECT("'"&amp;M$2&amp;"'!F"&amp;ROW(M18))="OFF","OFF",
IF(INDIRECT("'"&amp;M$2&amp;"'!F"&amp;ROW(M18))="PARK","PARK",
IF(INDIRECT("'"&amp;M$2&amp;"'!F"&amp;ROW(M18))="VACA","VACA",
"")))))</f>
        <v/>
      </c>
      <c r="N18" s="111" t="str" cm="1">
        <f t="array" aca="1" ref="N18" ca="1">IF(INDIRECT("'"&amp;N$2&amp;"'!F"&amp;ROW(N18))="CC","CC",
IF(INDIRECT("'"&amp;N$2&amp;"'!F"&amp;ROW(N18))="DOWN","DOWN",
IF(INDIRECT("'"&amp;N$2&amp;"'!F"&amp;ROW(N18))="OFF","OFF",
IF(INDIRECT("'"&amp;N$2&amp;"'!F"&amp;ROW(N18))="PARK","PARK",
IF(INDIRECT("'"&amp;N$2&amp;"'!F"&amp;ROW(N18))="VACA","VACA",
"")))))</f>
        <v/>
      </c>
      <c r="O18" s="111" t="str" cm="1">
        <f t="array" aca="1" ref="O18" ca="1">IF(INDIRECT("'"&amp;O$2&amp;"'!F"&amp;ROW(O18))="CC","CC",
IF(INDIRECT("'"&amp;O$2&amp;"'!F"&amp;ROW(O18))="DOWN","DOWN",
IF(INDIRECT("'"&amp;O$2&amp;"'!F"&amp;ROW(O18))="OFF","OFF",
IF(INDIRECT("'"&amp;O$2&amp;"'!F"&amp;ROW(O18))="PARK","PARK",
IF(INDIRECT("'"&amp;O$2&amp;"'!F"&amp;ROW(O18))="VACA","VACA",
"")))))</f>
        <v/>
      </c>
      <c r="P18" s="111" t="str" cm="1">
        <f t="array" aca="1" ref="P18" ca="1">IF(INDIRECT("'"&amp;P$2&amp;"'!F"&amp;ROW(P18))="CC","CC",
IF(INDIRECT("'"&amp;P$2&amp;"'!F"&amp;ROW(P18))="DOWN","DOWN",
IF(INDIRECT("'"&amp;P$2&amp;"'!F"&amp;ROW(P18))="OFF","OFF",
IF(INDIRECT("'"&amp;P$2&amp;"'!F"&amp;ROW(P18))="PARK","PARK",
IF(INDIRECT("'"&amp;P$2&amp;"'!F"&amp;ROW(P18))="VACA","VACA",
"")))))</f>
        <v/>
      </c>
      <c r="Q18" s="111" t="str" cm="1">
        <f t="array" aca="1" ref="Q18" ca="1">IF(INDIRECT("'"&amp;Q$2&amp;"'!F"&amp;ROW(Q18))="CC","CC",
IF(INDIRECT("'"&amp;Q$2&amp;"'!F"&amp;ROW(Q18))="DOWN","DOWN",
IF(INDIRECT("'"&amp;Q$2&amp;"'!F"&amp;ROW(Q18))="OFF","OFF",
IF(INDIRECT("'"&amp;Q$2&amp;"'!F"&amp;ROW(Q18))="PARK","PARK",
IF(INDIRECT("'"&amp;Q$2&amp;"'!F"&amp;ROW(Q18))="VACA","VACA",
"")))))</f>
        <v/>
      </c>
      <c r="R18" s="111" t="str" cm="1">
        <f t="array" aca="1" ref="R18" ca="1">IF(INDIRECT("'"&amp;R$2&amp;"'!F"&amp;ROW(R18))="CC","CC",
IF(INDIRECT("'"&amp;R$2&amp;"'!F"&amp;ROW(R18))="DOWN","DOWN",
IF(INDIRECT("'"&amp;R$2&amp;"'!F"&amp;ROW(R18))="OFF","OFF",
IF(INDIRECT("'"&amp;R$2&amp;"'!F"&amp;ROW(R18))="PARK","PARK",
IF(INDIRECT("'"&amp;R$2&amp;"'!F"&amp;ROW(R18))="VACA","VACA",
"")))))</f>
        <v/>
      </c>
      <c r="S18" s="111" t="str" cm="1">
        <f t="array" aca="1" ref="S18" ca="1">IF(INDIRECT("'"&amp;S$2&amp;"'!F"&amp;ROW(S18))="CC","CC",
IF(INDIRECT("'"&amp;S$2&amp;"'!F"&amp;ROW(S18))="DOWN","DOWN",
IF(INDIRECT("'"&amp;S$2&amp;"'!F"&amp;ROW(S18))="OFF","OFF",
IF(INDIRECT("'"&amp;S$2&amp;"'!F"&amp;ROW(S18))="PARK","PARK",
IF(INDIRECT("'"&amp;S$2&amp;"'!F"&amp;ROW(S18))="VACA","VACA",
"")))))</f>
        <v/>
      </c>
      <c r="T18" s="111" t="str" cm="1">
        <f t="array" aca="1" ref="T18" ca="1">IF(INDIRECT("'"&amp;T$2&amp;"'!F"&amp;ROW(T18))="CC","CC",
IF(INDIRECT("'"&amp;T$2&amp;"'!F"&amp;ROW(T18))="DOWN","DOWN",
IF(INDIRECT("'"&amp;T$2&amp;"'!F"&amp;ROW(T18))="OFF","OFF",
IF(INDIRECT("'"&amp;T$2&amp;"'!F"&amp;ROW(T18))="PARK","PARK",
IF(INDIRECT("'"&amp;T$2&amp;"'!F"&amp;ROW(T18))="VACA","VACA",
"")))))</f>
        <v/>
      </c>
      <c r="U18" s="111" t="str" cm="1">
        <f t="array" aca="1" ref="U18" ca="1">IF(INDIRECT("'"&amp;U$2&amp;"'!F"&amp;ROW(U18))="CC","CC",
IF(INDIRECT("'"&amp;U$2&amp;"'!F"&amp;ROW(U18))="DOWN","DOWN",
IF(INDIRECT("'"&amp;U$2&amp;"'!F"&amp;ROW(U18))="OFF","OFF",
IF(INDIRECT("'"&amp;U$2&amp;"'!F"&amp;ROW(U18))="PARK","PARK",
IF(INDIRECT("'"&amp;U$2&amp;"'!F"&amp;ROW(U18))="VACA","VACA",
"")))))</f>
        <v/>
      </c>
      <c r="V18" s="111" t="str" cm="1">
        <f t="array" aca="1" ref="V18" ca="1">IF(INDIRECT("'"&amp;V$2&amp;"'!F"&amp;ROW(V18))="CC","CC",
IF(INDIRECT("'"&amp;V$2&amp;"'!F"&amp;ROW(V18))="DOWN","DOWN",
IF(INDIRECT("'"&amp;V$2&amp;"'!F"&amp;ROW(V18))="OFF","OFF",
IF(INDIRECT("'"&amp;V$2&amp;"'!F"&amp;ROW(V18))="PARK","PARK",
IF(INDIRECT("'"&amp;V$2&amp;"'!F"&amp;ROW(V18))="VACA","VACA",
"")))))</f>
        <v/>
      </c>
      <c r="W18" s="111" t="str" cm="1">
        <f t="array" aca="1" ref="W18" ca="1">IF(INDIRECT("'"&amp;W$2&amp;"'!F"&amp;ROW(W18))="CC","CC",
IF(INDIRECT("'"&amp;W$2&amp;"'!F"&amp;ROW(W18))="DOWN","DOWN",
IF(INDIRECT("'"&amp;W$2&amp;"'!F"&amp;ROW(W18))="OFF","OFF",
IF(INDIRECT("'"&amp;W$2&amp;"'!F"&amp;ROW(W18))="PARK","PARK",
IF(INDIRECT("'"&amp;W$2&amp;"'!F"&amp;ROW(W18))="VACA","VACA",
"")))))</f>
        <v/>
      </c>
      <c r="X18" s="111" t="str" cm="1">
        <f t="array" aca="1" ref="X18" ca="1">IF(INDIRECT("'"&amp;X$2&amp;"'!F"&amp;ROW(X18))="CC","CC",
IF(INDIRECT("'"&amp;X$2&amp;"'!F"&amp;ROW(X18))="DOWN","DOWN",
IF(INDIRECT("'"&amp;X$2&amp;"'!F"&amp;ROW(X18))="OFF","OFF",
IF(INDIRECT("'"&amp;X$2&amp;"'!F"&amp;ROW(X18))="PARK","PARK",
IF(INDIRECT("'"&amp;X$2&amp;"'!F"&amp;ROW(X18))="VACA","VACA",
"")))))</f>
        <v/>
      </c>
      <c r="Y18" s="111" t="str" cm="1">
        <f t="array" aca="1" ref="Y18" ca="1">IF(INDIRECT("'"&amp;Y$2&amp;"'!F"&amp;ROW(Y18))="CC","CC",
IF(INDIRECT("'"&amp;Y$2&amp;"'!F"&amp;ROW(Y18))="DOWN","DOWN",
IF(INDIRECT("'"&amp;Y$2&amp;"'!F"&amp;ROW(Y18))="OFF","OFF",
IF(INDIRECT("'"&amp;Y$2&amp;"'!F"&amp;ROW(Y18))="PARK","PARK",
IF(INDIRECT("'"&amp;Y$2&amp;"'!F"&amp;ROW(Y18))="VACA","VACA",
"")))))</f>
        <v/>
      </c>
      <c r="Z18" s="111" t="str" cm="1">
        <f t="array" aca="1" ref="Z18" ca="1">IF(INDIRECT("'"&amp;Z$2&amp;"'!F"&amp;ROW(Z18))="CC","CC",
IF(INDIRECT("'"&amp;Z$2&amp;"'!F"&amp;ROW(Z18))="DOWN","DOWN",
IF(INDIRECT("'"&amp;Z$2&amp;"'!F"&amp;ROW(Z18))="OFF","OFF",
IF(INDIRECT("'"&amp;Z$2&amp;"'!F"&amp;ROW(Z18))="PARK","PARK",
IF(INDIRECT("'"&amp;Z$2&amp;"'!F"&amp;ROW(Z18))="VACA","VACA",
"")))))</f>
        <v/>
      </c>
      <c r="AA18" s="111" t="str" cm="1">
        <f t="array" aca="1" ref="AA18" ca="1">IF(INDIRECT("'"&amp;AA$2&amp;"'!F"&amp;ROW(AA18))="CC","CC",
IF(INDIRECT("'"&amp;AA$2&amp;"'!F"&amp;ROW(AA18))="DOWN","DOWN",
IF(INDIRECT("'"&amp;AA$2&amp;"'!F"&amp;ROW(AA18))="OFF","OFF",
IF(INDIRECT("'"&amp;AA$2&amp;"'!F"&amp;ROW(AA18))="PARK","PARK",
IF(INDIRECT("'"&amp;AA$2&amp;"'!F"&amp;ROW(AA18))="VACA","VACA",
"")))))</f>
        <v/>
      </c>
      <c r="AB18" s="111" t="str" cm="1">
        <f t="array" aca="1" ref="AB18" ca="1">IF(INDIRECT("'"&amp;AB$2&amp;"'!F"&amp;ROW(AB18))="CC","CC",
IF(INDIRECT("'"&amp;AB$2&amp;"'!F"&amp;ROW(AB18))="DOWN","DOWN",
IF(INDIRECT("'"&amp;AB$2&amp;"'!F"&amp;ROW(AB18))="OFF","OFF",
IF(INDIRECT("'"&amp;AB$2&amp;"'!F"&amp;ROW(AB18))="PARK","PARK",
IF(INDIRECT("'"&amp;AB$2&amp;"'!F"&amp;ROW(AB18))="VACA","VACA",
"")))))</f>
        <v/>
      </c>
      <c r="AC18" s="111" t="str" cm="1">
        <f t="array" aca="1" ref="AC18" ca="1">IF(INDIRECT("'"&amp;AC$2&amp;"'!F"&amp;ROW(AC18))="CC","CC",
IF(INDIRECT("'"&amp;AC$2&amp;"'!F"&amp;ROW(AC18))="DOWN","DOWN",
IF(INDIRECT("'"&amp;AC$2&amp;"'!F"&amp;ROW(AC18))="OFF","OFF",
IF(INDIRECT("'"&amp;AC$2&amp;"'!F"&amp;ROW(AC18))="PARK","PARK",
IF(INDIRECT("'"&amp;AC$2&amp;"'!F"&amp;ROW(AC18))="VACA","VACA",
"")))))</f>
        <v/>
      </c>
      <c r="AD18" s="111" t="str" cm="1">
        <f t="array" aca="1" ref="AD18" ca="1">IF(INDIRECT("'"&amp;AD$2&amp;"'!F"&amp;ROW(AD18))="CC","CC",
IF(INDIRECT("'"&amp;AD$2&amp;"'!F"&amp;ROW(AD18))="DOWN","DOWN",
IF(INDIRECT("'"&amp;AD$2&amp;"'!F"&amp;ROW(AD18))="OFF","OFF",
IF(INDIRECT("'"&amp;AD$2&amp;"'!F"&amp;ROW(AD18))="PARK","PARK",
IF(INDIRECT("'"&amp;AD$2&amp;"'!F"&amp;ROW(AD18))="VACA","VACA",
"")))))</f>
        <v/>
      </c>
      <c r="AE18" s="111" t="str" cm="1">
        <f t="array" aca="1" ref="AE18" ca="1">IF(INDIRECT("'"&amp;AE$2&amp;"'!F"&amp;ROW(AE18))="CC","CC",
IF(INDIRECT("'"&amp;AE$2&amp;"'!F"&amp;ROW(AE18))="DOWN","DOWN",
IF(INDIRECT("'"&amp;AE$2&amp;"'!F"&amp;ROW(AE18))="OFF","OFF",
IF(INDIRECT("'"&amp;AE$2&amp;"'!F"&amp;ROW(AE18))="PARK","PARK",
IF(INDIRECT("'"&amp;AE$2&amp;"'!F"&amp;ROW(AE18))="VACA","VACA",
"")))))</f>
        <v/>
      </c>
      <c r="AF18" s="111" t="str" cm="1">
        <f t="array" aca="1" ref="AF18" ca="1">IF(INDIRECT("'"&amp;AF$2&amp;"'!F"&amp;ROW(AF18))="CC","CC",
IF(INDIRECT("'"&amp;AF$2&amp;"'!F"&amp;ROW(AF18))="DOWN","DOWN",
IF(INDIRECT("'"&amp;AF$2&amp;"'!F"&amp;ROW(AF18))="OFF","OFF",
IF(INDIRECT("'"&amp;AF$2&amp;"'!F"&amp;ROW(AF18))="PARK","PARK",
IF(INDIRECT("'"&amp;AF$2&amp;"'!F"&amp;ROW(AF18))="VACA","VACA",
"")))))</f>
        <v/>
      </c>
      <c r="AG18" s="111" t="str" cm="1">
        <f t="array" aca="1" ref="AG18" ca="1">IF(INDIRECT("'"&amp;AG$2&amp;"'!F"&amp;ROW(AG18))="CC","CC",
IF(INDIRECT("'"&amp;AG$2&amp;"'!F"&amp;ROW(AG18))="DOWN","DOWN",
IF(INDIRECT("'"&amp;AG$2&amp;"'!F"&amp;ROW(AG18))="OFF","OFF",
IF(INDIRECT("'"&amp;AG$2&amp;"'!F"&amp;ROW(AG18))="PARK","PARK",
IF(INDIRECT("'"&amp;AG$2&amp;"'!F"&amp;ROW(AG18))="VACA","VACA",
"")))))</f>
        <v/>
      </c>
      <c r="AH18" s="124"/>
      <c r="AI18" s="111" t="str">
        <f t="shared" si="4"/>
        <v>Carlos Portalatin</v>
      </c>
      <c r="AJ18" s="111" cm="1">
        <f t="array" aca="1" ref="AJ18" ca="1">INDIRECT("'"&amp;AJ$2&amp;"'!AB"&amp;ROW($AJ18))</f>
        <v>4</v>
      </c>
      <c r="AK18" s="111" cm="1">
        <f t="array" aca="1" ref="AK18" ca="1">INDIRECT("'"&amp;AK$2&amp;"'!AB"&amp;ROW($AJ18))</f>
        <v>3</v>
      </c>
      <c r="AL18" s="111" cm="1">
        <f t="array" aca="1" ref="AL18" ca="1">INDIRECT("'"&amp;AL$2&amp;"'!AB"&amp;ROW($AJ18))</f>
        <v>4</v>
      </c>
      <c r="AM18" s="111" t="str" cm="1">
        <f t="array" aca="1" ref="AM18" ca="1">INDIRECT("'"&amp;AM$2&amp;"'!AB"&amp;ROW($AJ18))</f>
        <v/>
      </c>
      <c r="AN18" s="111" t="str" cm="1">
        <f t="array" aca="1" ref="AN18" ca="1">INDIRECT("'"&amp;AN$2&amp;"'!AB"&amp;ROW($AJ18))</f>
        <v/>
      </c>
      <c r="AO18" s="111" cm="1">
        <f t="array" aca="1" ref="AO18" ca="1">INDIRECT("'"&amp;AO$2&amp;"'!AB"&amp;ROW($AJ18))</f>
        <v>5</v>
      </c>
      <c r="AP18" s="111" cm="1">
        <f t="array" aca="1" ref="AP18" ca="1">INDIRECT("'"&amp;AP$2&amp;"'!AB"&amp;ROW($AJ18))</f>
        <v>3</v>
      </c>
      <c r="AQ18" s="111" t="str" cm="1">
        <f t="array" aca="1" ref="AQ18" ca="1">INDIRECT("'"&amp;AQ$2&amp;"'!AB"&amp;ROW($AJ18))</f>
        <v/>
      </c>
      <c r="AR18" s="111" t="str" cm="1">
        <f t="array" aca="1" ref="AR18" ca="1">INDIRECT("'"&amp;AR$2&amp;"'!AB"&amp;ROW($AJ18))</f>
        <v/>
      </c>
      <c r="AS18" s="111" t="str" cm="1">
        <f t="array" aca="1" ref="AS18" ca="1">INDIRECT("'"&amp;AS$2&amp;"'!AB"&amp;ROW($AJ18))</f>
        <v/>
      </c>
      <c r="AT18" s="111" t="str" cm="1">
        <f t="array" aca="1" ref="AT18" ca="1">INDIRECT("'"&amp;AT$2&amp;"'!AB"&amp;ROW($AJ18))</f>
        <v/>
      </c>
      <c r="AU18" s="111" t="str" cm="1">
        <f t="array" aca="1" ref="AU18" ca="1">INDIRECT("'"&amp;AU$2&amp;"'!AB"&amp;ROW($AJ18))</f>
        <v/>
      </c>
      <c r="AV18" s="111" t="str" cm="1">
        <f t="array" aca="1" ref="AV18" ca="1">INDIRECT("'"&amp;AV$2&amp;"'!AB"&amp;ROW($AJ18))</f>
        <v/>
      </c>
      <c r="AW18" s="111" t="str" cm="1">
        <f t="array" aca="1" ref="AW18" ca="1">INDIRECT("'"&amp;AW$2&amp;"'!AB"&amp;ROW($AJ18))</f>
        <v/>
      </c>
      <c r="AX18" s="111" t="str" cm="1">
        <f t="array" aca="1" ref="AX18" ca="1">INDIRECT("'"&amp;AX$2&amp;"'!AB"&amp;ROW($AJ18))</f>
        <v/>
      </c>
      <c r="AY18" s="111" t="str" cm="1">
        <f t="array" aca="1" ref="AY18" ca="1">INDIRECT("'"&amp;AY$2&amp;"'!AB"&amp;ROW($AJ18))</f>
        <v/>
      </c>
      <c r="AZ18" s="111" t="str" cm="1">
        <f t="array" aca="1" ref="AZ18" ca="1">INDIRECT("'"&amp;AZ$2&amp;"'!AB"&amp;ROW($AJ18))</f>
        <v/>
      </c>
      <c r="BA18" s="111" t="str" cm="1">
        <f t="array" aca="1" ref="BA18" ca="1">INDIRECT("'"&amp;BA$2&amp;"'!AB"&amp;ROW($AJ18))</f>
        <v/>
      </c>
      <c r="BB18" s="111" t="str" cm="1">
        <f t="array" aca="1" ref="BB18" ca="1">INDIRECT("'"&amp;BB$2&amp;"'!AB"&amp;ROW($AJ18))</f>
        <v/>
      </c>
      <c r="BC18" s="111" t="str" cm="1">
        <f t="array" aca="1" ref="BC18" ca="1">INDIRECT("'"&amp;BC$2&amp;"'!AB"&amp;ROW($AJ18))</f>
        <v/>
      </c>
      <c r="BD18" s="111" t="str" cm="1">
        <f t="array" aca="1" ref="BD18" ca="1">INDIRECT("'"&amp;BD$2&amp;"'!AB"&amp;ROW($AJ18))</f>
        <v/>
      </c>
      <c r="BE18" s="111" t="str" cm="1">
        <f t="array" aca="1" ref="BE18" ca="1">INDIRECT("'"&amp;BE$2&amp;"'!AB"&amp;ROW($AJ18))</f>
        <v/>
      </c>
      <c r="BF18" s="111" t="str" cm="1">
        <f t="array" aca="1" ref="BF18" ca="1">INDIRECT("'"&amp;BF$2&amp;"'!AB"&amp;ROW($AJ18))</f>
        <v/>
      </c>
      <c r="BG18" s="111" t="str" cm="1">
        <f t="array" aca="1" ref="BG18" ca="1">INDIRECT("'"&amp;BG$2&amp;"'!AB"&amp;ROW($AJ18))</f>
        <v/>
      </c>
      <c r="BH18" s="111" t="str" cm="1">
        <f t="array" aca="1" ref="BH18" ca="1">INDIRECT("'"&amp;BH$2&amp;"'!AB"&amp;ROW($AJ18))</f>
        <v/>
      </c>
      <c r="BI18" s="111" t="str" cm="1">
        <f t="array" aca="1" ref="BI18" ca="1">INDIRECT("'"&amp;BI$2&amp;"'!AB"&amp;ROW($AJ18))</f>
        <v/>
      </c>
      <c r="BJ18" s="111" t="str" cm="1">
        <f t="array" aca="1" ref="BJ18" ca="1">INDIRECT("'"&amp;BJ$2&amp;"'!AB"&amp;ROW($AJ18))</f>
        <v/>
      </c>
      <c r="BK18" s="111" t="str" cm="1">
        <f t="array" aca="1" ref="BK18" ca="1">INDIRECT("'"&amp;BK$2&amp;"'!AB"&amp;ROW($AJ18))</f>
        <v/>
      </c>
      <c r="BL18" s="111" t="str" cm="1">
        <f t="array" aca="1" ref="BL18" ca="1">INDIRECT("'"&amp;BL$2&amp;"'!AB"&amp;ROW($AJ18))</f>
        <v/>
      </c>
      <c r="BM18" s="111" t="str" cm="1">
        <f t="array" aca="1" ref="BM18" ca="1">INDIRECT("'"&amp;BM$2&amp;"'!AB"&amp;ROW($AJ18))</f>
        <v/>
      </c>
      <c r="BN18" s="111" t="str" cm="1">
        <f t="array" aca="1" ref="BN18" ca="1">INDIRECT("'"&amp;BN$2&amp;"'!AB"&amp;ROW($AJ18))</f>
        <v/>
      </c>
      <c r="BO18" s="124"/>
      <c r="BP18" s="110" t="str">
        <f t="shared" si="5"/>
        <v>Carlos Portalatin</v>
      </c>
      <c r="BQ18" s="127" cm="1">
        <f t="array" aca="1" ref="BQ18" ca="1">IF(INDIRECT("'"&amp;BQ$2&amp;"'!P"&amp;ROW($BQ18))=0,"",INDIRECT("'"&amp;BQ$2&amp;"'!P"&amp;ROW($BQ18)))</f>
        <v>30.45</v>
      </c>
      <c r="BR18" s="127" cm="1">
        <f t="array" aca="1" ref="BR18" ca="1">IF(INDIRECT("'"&amp;BR$2&amp;"'!P"&amp;ROW($BQ18))=0,"",INDIRECT("'"&amp;BR$2&amp;"'!P"&amp;ROW($BQ18)))</f>
        <v>36</v>
      </c>
      <c r="BS18" s="127" cm="1">
        <f t="array" aca="1" ref="BS18" ca="1">IF(INDIRECT("'"&amp;BS$2&amp;"'!P"&amp;ROW($BQ18))=0,"",INDIRECT("'"&amp;BS$2&amp;"'!P"&amp;ROW($BQ18)))</f>
        <v>30.62</v>
      </c>
      <c r="BT18" s="127" t="str" cm="1">
        <f t="array" aca="1" ref="BT18" ca="1">IF(INDIRECT("'"&amp;BT$2&amp;"'!P"&amp;ROW($BQ18))=0,"",INDIRECT("'"&amp;BT$2&amp;"'!P"&amp;ROW($BQ18)))</f>
        <v/>
      </c>
      <c r="BU18" s="127" t="str" cm="1">
        <f t="array" aca="1" ref="BU18" ca="1">IF(INDIRECT("'"&amp;BU$2&amp;"'!P"&amp;ROW($BQ18))=0,"",INDIRECT("'"&amp;BU$2&amp;"'!P"&amp;ROW($BQ18)))</f>
        <v/>
      </c>
      <c r="BV18" s="127" cm="1">
        <f t="array" aca="1" ref="BV18" ca="1">IF(INDIRECT("'"&amp;BV$2&amp;"'!P"&amp;ROW($BQ18))=0,"",INDIRECT("'"&amp;BV$2&amp;"'!P"&amp;ROW($BQ18)))</f>
        <v>35.9</v>
      </c>
      <c r="BW18" s="127" cm="1">
        <f t="array" aca="1" ref="BW18" ca="1">IF(INDIRECT("'"&amp;BW$2&amp;"'!P"&amp;ROW($BQ18))=0,"",INDIRECT("'"&amp;BW$2&amp;"'!P"&amp;ROW($BQ18)))</f>
        <v>32.75</v>
      </c>
      <c r="BX18" s="127" t="str" cm="1">
        <f t="array" aca="1" ref="BX18" ca="1">IF(INDIRECT("'"&amp;BX$2&amp;"'!P"&amp;ROW($BQ18))=0,"",INDIRECT("'"&amp;BX$2&amp;"'!P"&amp;ROW($BQ18)))</f>
        <v/>
      </c>
      <c r="BY18" s="127" t="str" cm="1">
        <f t="array" aca="1" ref="BY18" ca="1">IF(INDIRECT("'"&amp;BY$2&amp;"'!P"&amp;ROW($BQ18))=0,"",INDIRECT("'"&amp;BY$2&amp;"'!P"&amp;ROW($BQ18)))</f>
        <v/>
      </c>
      <c r="BZ18" s="127" t="str" cm="1">
        <f t="array" aca="1" ref="BZ18" ca="1">IF(INDIRECT("'"&amp;BZ$2&amp;"'!P"&amp;ROW($BQ18))=0,"",INDIRECT("'"&amp;BZ$2&amp;"'!P"&amp;ROW($BQ18)))</f>
        <v/>
      </c>
      <c r="CA18" s="127" t="str" cm="1">
        <f t="array" aca="1" ref="CA18" ca="1">IF(INDIRECT("'"&amp;CA$2&amp;"'!P"&amp;ROW($BQ18))=0,"",INDIRECT("'"&amp;CA$2&amp;"'!P"&amp;ROW($BQ18)))</f>
        <v/>
      </c>
      <c r="CB18" s="127" t="str" cm="1">
        <f t="array" aca="1" ref="CB18" ca="1">IF(INDIRECT("'"&amp;CB$2&amp;"'!P"&amp;ROW($BQ18))=0,"",INDIRECT("'"&amp;CB$2&amp;"'!P"&amp;ROW($BQ18)))</f>
        <v/>
      </c>
      <c r="CC18" s="127" t="str" cm="1">
        <f t="array" aca="1" ref="CC18" ca="1">IF(INDIRECT("'"&amp;CC$2&amp;"'!P"&amp;ROW($BQ18))=0,"",INDIRECT("'"&amp;CC$2&amp;"'!P"&amp;ROW($BQ18)))</f>
        <v/>
      </c>
      <c r="CD18" s="127" t="str" cm="1">
        <f t="array" aca="1" ref="CD18" ca="1">IF(INDIRECT("'"&amp;CD$2&amp;"'!P"&amp;ROW($BQ18))=0,"",INDIRECT("'"&amp;CD$2&amp;"'!P"&amp;ROW($BQ18)))</f>
        <v/>
      </c>
      <c r="CE18" s="127" t="str" cm="1">
        <f t="array" aca="1" ref="CE18" ca="1">IF(INDIRECT("'"&amp;CE$2&amp;"'!P"&amp;ROW($BQ18))=0,"",INDIRECT("'"&amp;CE$2&amp;"'!P"&amp;ROW($BQ18)))</f>
        <v/>
      </c>
      <c r="CF18" s="127" t="str" cm="1">
        <f t="array" aca="1" ref="CF18" ca="1">IF(INDIRECT("'"&amp;CF$2&amp;"'!P"&amp;ROW($BQ18))=0,"",INDIRECT("'"&amp;CF$2&amp;"'!P"&amp;ROW($BQ18)))</f>
        <v/>
      </c>
      <c r="CG18" s="127" t="str" cm="1">
        <f t="array" aca="1" ref="CG18" ca="1">IF(INDIRECT("'"&amp;CG$2&amp;"'!P"&amp;ROW($BQ18))=0,"",INDIRECT("'"&amp;CG$2&amp;"'!P"&amp;ROW($BQ18)))</f>
        <v/>
      </c>
      <c r="CH18" s="127" t="str" cm="1">
        <f t="array" aca="1" ref="CH18" ca="1">IF(INDIRECT("'"&amp;CH$2&amp;"'!P"&amp;ROW($BQ18))=0,"",INDIRECT("'"&amp;CH$2&amp;"'!P"&amp;ROW($BQ18)))</f>
        <v/>
      </c>
      <c r="CI18" s="127" t="str" cm="1">
        <f t="array" aca="1" ref="CI18" ca="1">IF(INDIRECT("'"&amp;CI$2&amp;"'!P"&amp;ROW($BQ18))=0,"",INDIRECT("'"&amp;CI$2&amp;"'!P"&amp;ROW($BQ18)))</f>
        <v/>
      </c>
      <c r="CJ18" s="127" t="str" cm="1">
        <f t="array" aca="1" ref="CJ18" ca="1">IF(INDIRECT("'"&amp;CJ$2&amp;"'!P"&amp;ROW($BQ18))=0,"",INDIRECT("'"&amp;CJ$2&amp;"'!P"&amp;ROW($BQ18)))</f>
        <v/>
      </c>
      <c r="CK18" s="127" t="str" cm="1">
        <f t="array" aca="1" ref="CK18" ca="1">IF(INDIRECT("'"&amp;CK$2&amp;"'!P"&amp;ROW($BQ18))=0,"",INDIRECT("'"&amp;CK$2&amp;"'!P"&amp;ROW($BQ18)))</f>
        <v/>
      </c>
      <c r="CL18" s="127" t="str" cm="1">
        <f t="array" aca="1" ref="CL18" ca="1">IF(INDIRECT("'"&amp;CL$2&amp;"'!P"&amp;ROW($BQ18))=0,"",INDIRECT("'"&amp;CL$2&amp;"'!P"&amp;ROW($BQ18)))</f>
        <v/>
      </c>
      <c r="CM18" s="127" t="str" cm="1">
        <f t="array" aca="1" ref="CM18" ca="1">IF(INDIRECT("'"&amp;CM$2&amp;"'!P"&amp;ROW($BQ18))=0,"",INDIRECT("'"&amp;CM$2&amp;"'!P"&amp;ROW($BQ18)))</f>
        <v/>
      </c>
      <c r="CN18" s="127" t="str" cm="1">
        <f t="array" aca="1" ref="CN18" ca="1">IF(INDIRECT("'"&amp;CN$2&amp;"'!P"&amp;ROW($BQ18))=0,"",INDIRECT("'"&amp;CN$2&amp;"'!P"&amp;ROW($BQ18)))</f>
        <v/>
      </c>
      <c r="CO18" s="127" t="str" cm="1">
        <f t="array" aca="1" ref="CO18" ca="1">IF(INDIRECT("'"&amp;CO$2&amp;"'!P"&amp;ROW($BQ18))=0,"",INDIRECT("'"&amp;CO$2&amp;"'!P"&amp;ROW($BQ18)))</f>
        <v/>
      </c>
      <c r="CP18" s="127" t="str" cm="1">
        <f t="array" aca="1" ref="CP18" ca="1">IF(INDIRECT("'"&amp;CP$2&amp;"'!P"&amp;ROW($BQ18))=0,"",INDIRECT("'"&amp;CP$2&amp;"'!P"&amp;ROW($BQ18)))</f>
        <v/>
      </c>
      <c r="CQ18" s="127" t="str" cm="1">
        <f t="array" aca="1" ref="CQ18" ca="1">IF(INDIRECT("'"&amp;CQ$2&amp;"'!P"&amp;ROW($BQ18))=0,"",INDIRECT("'"&amp;CQ$2&amp;"'!P"&amp;ROW($BQ18)))</f>
        <v/>
      </c>
      <c r="CR18" s="127" t="str" cm="1">
        <f t="array" aca="1" ref="CR18" ca="1">IF(INDIRECT("'"&amp;CR$2&amp;"'!P"&amp;ROW($BQ18))=0,"",INDIRECT("'"&amp;CR$2&amp;"'!P"&amp;ROW($BQ18)))</f>
        <v/>
      </c>
      <c r="CS18" s="127" t="str" cm="1">
        <f t="array" aca="1" ref="CS18" ca="1">IF(INDIRECT("'"&amp;CS$2&amp;"'!P"&amp;ROW($BQ18))=0,"",INDIRECT("'"&amp;CS$2&amp;"'!P"&amp;ROW($BQ18)))</f>
        <v/>
      </c>
      <c r="CT18" s="127" t="str" cm="1">
        <f t="array" aca="1" ref="CT18" ca="1">IF(INDIRECT("'"&amp;CT$2&amp;"'!P"&amp;ROW($BQ18))=0,"",INDIRECT("'"&amp;CT$2&amp;"'!P"&amp;ROW($BQ18)))</f>
        <v/>
      </c>
      <c r="CU18" s="127" t="str" cm="1">
        <f t="array" aca="1" ref="CU18" ca="1">IF(INDIRECT("'"&amp;CU$2&amp;"'!P"&amp;ROW($BQ18))=0,"",INDIRECT("'"&amp;CU$2&amp;"'!P"&amp;ROW($BQ18)))</f>
        <v/>
      </c>
      <c r="CV18" s="128">
        <f t="shared" ca="1" si="6"/>
        <v>165.72</v>
      </c>
    </row>
    <row r="19" spans="1:100" x14ac:dyDescent="0.2">
      <c r="A19" s="111">
        <f>IF('Driver List'!D19=0,"",'Driver List'!D19)</f>
        <v>6487</v>
      </c>
      <c r="B19" s="111" t="str">
        <f>IF(A19="","",VLOOKUP(A19,'Driver List'!D:E,2,0))</f>
        <v>Edgardo O. Perez Viera</v>
      </c>
      <c r="C19" s="111" t="str" cm="1">
        <f t="array" aca="1" ref="C19" ca="1">IF(INDIRECT("'"&amp;C$2&amp;"'!F"&amp;ROW(C19))="CC","CC",
IF(INDIRECT("'"&amp;C$2&amp;"'!F"&amp;ROW(C19))="DOWN","DOWN",
IF(INDIRECT("'"&amp;C$2&amp;"'!F"&amp;ROW(C19))="OFF","OFF",
IF(INDIRECT("'"&amp;C$2&amp;"'!F"&amp;ROW(C19))="PARK","PARK",
IF(INDIRECT("'"&amp;C$2&amp;"'!F"&amp;ROW(C19))="VACA","VACA",
"")))))</f>
        <v/>
      </c>
      <c r="D19" s="111" t="str" cm="1">
        <f t="array" aca="1" ref="D19" ca="1">IF(INDIRECT("'"&amp;D$2&amp;"'!F"&amp;ROW(D19))="CC","CC",
IF(INDIRECT("'"&amp;D$2&amp;"'!F"&amp;ROW(D19))="DOWN","DOWN",
IF(INDIRECT("'"&amp;D$2&amp;"'!F"&amp;ROW(D19))="OFF","OFF",
IF(INDIRECT("'"&amp;D$2&amp;"'!F"&amp;ROW(D19))="PARK","PARK",
IF(INDIRECT("'"&amp;D$2&amp;"'!F"&amp;ROW(D19))="VACA","VACA",
"")))))</f>
        <v/>
      </c>
      <c r="E19" s="111" t="str" cm="1">
        <f t="array" aca="1" ref="E19" ca="1">IF(INDIRECT("'"&amp;E$2&amp;"'!F"&amp;ROW(E19))="CC","CC",
IF(INDIRECT("'"&amp;E$2&amp;"'!F"&amp;ROW(E19))="DOWN","DOWN",
IF(INDIRECT("'"&amp;E$2&amp;"'!F"&amp;ROW(E19))="OFF","OFF",
IF(INDIRECT("'"&amp;E$2&amp;"'!F"&amp;ROW(E19))="PARK","PARK",
IF(INDIRECT("'"&amp;E$2&amp;"'!F"&amp;ROW(E19))="VACA","VACA",
"")))))</f>
        <v/>
      </c>
      <c r="F19" s="111" t="str" cm="1">
        <f t="array" aca="1" ref="F19" ca="1">IF(INDIRECT("'"&amp;F$2&amp;"'!F"&amp;ROW(F19))="CC","CC",
IF(INDIRECT("'"&amp;F$2&amp;"'!F"&amp;ROW(F19))="DOWN","DOWN",
IF(INDIRECT("'"&amp;F$2&amp;"'!F"&amp;ROW(F19))="OFF","OFF",
IF(INDIRECT("'"&amp;F$2&amp;"'!F"&amp;ROW(F19))="PARK","PARK",
IF(INDIRECT("'"&amp;F$2&amp;"'!F"&amp;ROW(F19))="VACA","VACA",
"")))))</f>
        <v/>
      </c>
      <c r="G19" s="111" t="str" cm="1">
        <f t="array" aca="1" ref="G19" ca="1">IF(INDIRECT("'"&amp;G$2&amp;"'!F"&amp;ROW(G19))="CC","CC",
IF(INDIRECT("'"&amp;G$2&amp;"'!F"&amp;ROW(G19))="DOWN","DOWN",
IF(INDIRECT("'"&amp;G$2&amp;"'!F"&amp;ROW(G19))="OFF","OFF",
IF(INDIRECT("'"&amp;G$2&amp;"'!F"&amp;ROW(G19))="PARK","PARK",
IF(INDIRECT("'"&amp;G$2&amp;"'!F"&amp;ROW(G19))="VACA","VACA",
"")))))</f>
        <v/>
      </c>
      <c r="H19" s="111" t="str" cm="1">
        <f t="array" aca="1" ref="H19" ca="1">IF(INDIRECT("'"&amp;H$2&amp;"'!F"&amp;ROW(H19))="CC","CC",
IF(INDIRECT("'"&amp;H$2&amp;"'!F"&amp;ROW(H19))="DOWN","DOWN",
IF(INDIRECT("'"&amp;H$2&amp;"'!F"&amp;ROW(H19))="OFF","OFF",
IF(INDIRECT("'"&amp;H$2&amp;"'!F"&amp;ROW(H19))="PARK","PARK",
IF(INDIRECT("'"&amp;H$2&amp;"'!F"&amp;ROW(H19))="VACA","VACA",
"")))))</f>
        <v/>
      </c>
      <c r="I19" s="111" t="str" cm="1">
        <f t="array" aca="1" ref="I19" ca="1">IF(INDIRECT("'"&amp;I$2&amp;"'!F"&amp;ROW(I19))="CC","CC",
IF(INDIRECT("'"&amp;I$2&amp;"'!F"&amp;ROW(I19))="DOWN","DOWN",
IF(INDIRECT("'"&amp;I$2&amp;"'!F"&amp;ROW(I19))="OFF","OFF",
IF(INDIRECT("'"&amp;I$2&amp;"'!F"&amp;ROW(I19))="PARK","PARK",
IF(INDIRECT("'"&amp;I$2&amp;"'!F"&amp;ROW(I19))="VACA","VACA",
"")))))</f>
        <v/>
      </c>
      <c r="J19" s="111" t="str" cm="1">
        <f t="array" aca="1" ref="J19" ca="1">IF(INDIRECT("'"&amp;J$2&amp;"'!F"&amp;ROW(J19))="CC","CC",
IF(INDIRECT("'"&amp;J$2&amp;"'!F"&amp;ROW(J19))="DOWN","DOWN",
IF(INDIRECT("'"&amp;J$2&amp;"'!F"&amp;ROW(J19))="OFF","OFF",
IF(INDIRECT("'"&amp;J$2&amp;"'!F"&amp;ROW(J19))="PARK","PARK",
IF(INDIRECT("'"&amp;J$2&amp;"'!F"&amp;ROW(J19))="VACA","VACA",
"")))))</f>
        <v/>
      </c>
      <c r="K19" s="111" t="str" cm="1">
        <f t="array" aca="1" ref="K19" ca="1">IF(INDIRECT("'"&amp;K$2&amp;"'!F"&amp;ROW(K19))="CC","CC",
IF(INDIRECT("'"&amp;K$2&amp;"'!F"&amp;ROW(K19))="DOWN","DOWN",
IF(INDIRECT("'"&amp;K$2&amp;"'!F"&amp;ROW(K19))="OFF","OFF",
IF(INDIRECT("'"&amp;K$2&amp;"'!F"&amp;ROW(K19))="PARK","PARK",
IF(INDIRECT("'"&amp;K$2&amp;"'!F"&amp;ROW(K19))="VACA","VACA",
"")))))</f>
        <v/>
      </c>
      <c r="L19" s="111" t="str" cm="1">
        <f t="array" aca="1" ref="L19" ca="1">IF(INDIRECT("'"&amp;L$2&amp;"'!F"&amp;ROW(L19))="CC","CC",
IF(INDIRECT("'"&amp;L$2&amp;"'!F"&amp;ROW(L19))="DOWN","DOWN",
IF(INDIRECT("'"&amp;L$2&amp;"'!F"&amp;ROW(L19))="OFF","OFF",
IF(INDIRECT("'"&amp;L$2&amp;"'!F"&amp;ROW(L19))="PARK","PARK",
IF(INDIRECT("'"&amp;L$2&amp;"'!F"&amp;ROW(L19))="VACA","VACA",
"")))))</f>
        <v/>
      </c>
      <c r="M19" s="111" t="str" cm="1">
        <f t="array" aca="1" ref="M19" ca="1">IF(INDIRECT("'"&amp;M$2&amp;"'!F"&amp;ROW(M19))="CC","CC",
IF(INDIRECT("'"&amp;M$2&amp;"'!F"&amp;ROW(M19))="DOWN","DOWN",
IF(INDIRECT("'"&amp;M$2&amp;"'!F"&amp;ROW(M19))="OFF","OFF",
IF(INDIRECT("'"&amp;M$2&amp;"'!F"&amp;ROW(M19))="PARK","PARK",
IF(INDIRECT("'"&amp;M$2&amp;"'!F"&amp;ROW(M19))="VACA","VACA",
"")))))</f>
        <v/>
      </c>
      <c r="N19" s="111" t="str" cm="1">
        <f t="array" aca="1" ref="N19" ca="1">IF(INDIRECT("'"&amp;N$2&amp;"'!F"&amp;ROW(N19))="CC","CC",
IF(INDIRECT("'"&amp;N$2&amp;"'!F"&amp;ROW(N19))="DOWN","DOWN",
IF(INDIRECT("'"&amp;N$2&amp;"'!F"&amp;ROW(N19))="OFF","OFF",
IF(INDIRECT("'"&amp;N$2&amp;"'!F"&amp;ROW(N19))="PARK","PARK",
IF(INDIRECT("'"&amp;N$2&amp;"'!F"&amp;ROW(N19))="VACA","VACA",
"")))))</f>
        <v/>
      </c>
      <c r="O19" s="111" t="str" cm="1">
        <f t="array" aca="1" ref="O19" ca="1">IF(INDIRECT("'"&amp;O$2&amp;"'!F"&amp;ROW(O19))="CC","CC",
IF(INDIRECT("'"&amp;O$2&amp;"'!F"&amp;ROW(O19))="DOWN","DOWN",
IF(INDIRECT("'"&amp;O$2&amp;"'!F"&amp;ROW(O19))="OFF","OFF",
IF(INDIRECT("'"&amp;O$2&amp;"'!F"&amp;ROW(O19))="PARK","PARK",
IF(INDIRECT("'"&amp;O$2&amp;"'!F"&amp;ROW(O19))="VACA","VACA",
"")))))</f>
        <v/>
      </c>
      <c r="P19" s="111" t="str" cm="1">
        <f t="array" aca="1" ref="P19" ca="1">IF(INDIRECT("'"&amp;P$2&amp;"'!F"&amp;ROW(P19))="CC","CC",
IF(INDIRECT("'"&amp;P$2&amp;"'!F"&amp;ROW(P19))="DOWN","DOWN",
IF(INDIRECT("'"&amp;P$2&amp;"'!F"&amp;ROW(P19))="OFF","OFF",
IF(INDIRECT("'"&amp;P$2&amp;"'!F"&amp;ROW(P19))="PARK","PARK",
IF(INDIRECT("'"&amp;P$2&amp;"'!F"&amp;ROW(P19))="VACA","VACA",
"")))))</f>
        <v/>
      </c>
      <c r="Q19" s="111" t="str" cm="1">
        <f t="array" aca="1" ref="Q19" ca="1">IF(INDIRECT("'"&amp;Q$2&amp;"'!F"&amp;ROW(Q19))="CC","CC",
IF(INDIRECT("'"&amp;Q$2&amp;"'!F"&amp;ROW(Q19))="DOWN","DOWN",
IF(INDIRECT("'"&amp;Q$2&amp;"'!F"&amp;ROW(Q19))="OFF","OFF",
IF(INDIRECT("'"&amp;Q$2&amp;"'!F"&amp;ROW(Q19))="PARK","PARK",
IF(INDIRECT("'"&amp;Q$2&amp;"'!F"&amp;ROW(Q19))="VACA","VACA",
"")))))</f>
        <v/>
      </c>
      <c r="R19" s="111" t="str" cm="1">
        <f t="array" aca="1" ref="R19" ca="1">IF(INDIRECT("'"&amp;R$2&amp;"'!F"&amp;ROW(R19))="CC","CC",
IF(INDIRECT("'"&amp;R$2&amp;"'!F"&amp;ROW(R19))="DOWN","DOWN",
IF(INDIRECT("'"&amp;R$2&amp;"'!F"&amp;ROW(R19))="OFF","OFF",
IF(INDIRECT("'"&amp;R$2&amp;"'!F"&amp;ROW(R19))="PARK","PARK",
IF(INDIRECT("'"&amp;R$2&amp;"'!F"&amp;ROW(R19))="VACA","VACA",
"")))))</f>
        <v/>
      </c>
      <c r="S19" s="111" t="str" cm="1">
        <f t="array" aca="1" ref="S19" ca="1">IF(INDIRECT("'"&amp;S$2&amp;"'!F"&amp;ROW(S19))="CC","CC",
IF(INDIRECT("'"&amp;S$2&amp;"'!F"&amp;ROW(S19))="DOWN","DOWN",
IF(INDIRECT("'"&amp;S$2&amp;"'!F"&amp;ROW(S19))="OFF","OFF",
IF(INDIRECT("'"&amp;S$2&amp;"'!F"&amp;ROW(S19))="PARK","PARK",
IF(INDIRECT("'"&amp;S$2&amp;"'!F"&amp;ROW(S19))="VACA","VACA",
"")))))</f>
        <v/>
      </c>
      <c r="T19" s="111" t="str" cm="1">
        <f t="array" aca="1" ref="T19" ca="1">IF(INDIRECT("'"&amp;T$2&amp;"'!F"&amp;ROW(T19))="CC","CC",
IF(INDIRECT("'"&amp;T$2&amp;"'!F"&amp;ROW(T19))="DOWN","DOWN",
IF(INDIRECT("'"&amp;T$2&amp;"'!F"&amp;ROW(T19))="OFF","OFF",
IF(INDIRECT("'"&amp;T$2&amp;"'!F"&amp;ROW(T19))="PARK","PARK",
IF(INDIRECT("'"&amp;T$2&amp;"'!F"&amp;ROW(T19))="VACA","VACA",
"")))))</f>
        <v/>
      </c>
      <c r="U19" s="111" t="str" cm="1">
        <f t="array" aca="1" ref="U19" ca="1">IF(INDIRECT("'"&amp;U$2&amp;"'!F"&amp;ROW(U19))="CC","CC",
IF(INDIRECT("'"&amp;U$2&amp;"'!F"&amp;ROW(U19))="DOWN","DOWN",
IF(INDIRECT("'"&amp;U$2&amp;"'!F"&amp;ROW(U19))="OFF","OFF",
IF(INDIRECT("'"&amp;U$2&amp;"'!F"&amp;ROW(U19))="PARK","PARK",
IF(INDIRECT("'"&amp;U$2&amp;"'!F"&amp;ROW(U19))="VACA","VACA",
"")))))</f>
        <v/>
      </c>
      <c r="V19" s="111" t="str" cm="1">
        <f t="array" aca="1" ref="V19" ca="1">IF(INDIRECT("'"&amp;V$2&amp;"'!F"&amp;ROW(V19))="CC","CC",
IF(INDIRECT("'"&amp;V$2&amp;"'!F"&amp;ROW(V19))="DOWN","DOWN",
IF(INDIRECT("'"&amp;V$2&amp;"'!F"&amp;ROW(V19))="OFF","OFF",
IF(INDIRECT("'"&amp;V$2&amp;"'!F"&amp;ROW(V19))="PARK","PARK",
IF(INDIRECT("'"&amp;V$2&amp;"'!F"&amp;ROW(V19))="VACA","VACA",
"")))))</f>
        <v/>
      </c>
      <c r="W19" s="111" t="str" cm="1">
        <f t="array" aca="1" ref="W19" ca="1">IF(INDIRECT("'"&amp;W$2&amp;"'!F"&amp;ROW(W19))="CC","CC",
IF(INDIRECT("'"&amp;W$2&amp;"'!F"&amp;ROW(W19))="DOWN","DOWN",
IF(INDIRECT("'"&amp;W$2&amp;"'!F"&amp;ROW(W19))="OFF","OFF",
IF(INDIRECT("'"&amp;W$2&amp;"'!F"&amp;ROW(W19))="PARK","PARK",
IF(INDIRECT("'"&amp;W$2&amp;"'!F"&amp;ROW(W19))="VACA","VACA",
"")))))</f>
        <v/>
      </c>
      <c r="X19" s="111" t="str" cm="1">
        <f t="array" aca="1" ref="X19" ca="1">IF(INDIRECT("'"&amp;X$2&amp;"'!F"&amp;ROW(X19))="CC","CC",
IF(INDIRECT("'"&amp;X$2&amp;"'!F"&amp;ROW(X19))="DOWN","DOWN",
IF(INDIRECT("'"&amp;X$2&amp;"'!F"&amp;ROW(X19))="OFF","OFF",
IF(INDIRECT("'"&amp;X$2&amp;"'!F"&amp;ROW(X19))="PARK","PARK",
IF(INDIRECT("'"&amp;X$2&amp;"'!F"&amp;ROW(X19))="VACA","VACA",
"")))))</f>
        <v/>
      </c>
      <c r="Y19" s="111" t="str" cm="1">
        <f t="array" aca="1" ref="Y19" ca="1">IF(INDIRECT("'"&amp;Y$2&amp;"'!F"&amp;ROW(Y19))="CC","CC",
IF(INDIRECT("'"&amp;Y$2&amp;"'!F"&amp;ROW(Y19))="DOWN","DOWN",
IF(INDIRECT("'"&amp;Y$2&amp;"'!F"&amp;ROW(Y19))="OFF","OFF",
IF(INDIRECT("'"&amp;Y$2&amp;"'!F"&amp;ROW(Y19))="PARK","PARK",
IF(INDIRECT("'"&amp;Y$2&amp;"'!F"&amp;ROW(Y19))="VACA","VACA",
"")))))</f>
        <v/>
      </c>
      <c r="Z19" s="111" t="str" cm="1">
        <f t="array" aca="1" ref="Z19" ca="1">IF(INDIRECT("'"&amp;Z$2&amp;"'!F"&amp;ROW(Z19))="CC","CC",
IF(INDIRECT("'"&amp;Z$2&amp;"'!F"&amp;ROW(Z19))="DOWN","DOWN",
IF(INDIRECT("'"&amp;Z$2&amp;"'!F"&amp;ROW(Z19))="OFF","OFF",
IF(INDIRECT("'"&amp;Z$2&amp;"'!F"&amp;ROW(Z19))="PARK","PARK",
IF(INDIRECT("'"&amp;Z$2&amp;"'!F"&amp;ROW(Z19))="VACA","VACA",
"")))))</f>
        <v/>
      </c>
      <c r="AA19" s="111" t="str" cm="1">
        <f t="array" aca="1" ref="AA19" ca="1">IF(INDIRECT("'"&amp;AA$2&amp;"'!F"&amp;ROW(AA19))="CC","CC",
IF(INDIRECT("'"&amp;AA$2&amp;"'!F"&amp;ROW(AA19))="DOWN","DOWN",
IF(INDIRECT("'"&amp;AA$2&amp;"'!F"&amp;ROW(AA19))="OFF","OFF",
IF(INDIRECT("'"&amp;AA$2&amp;"'!F"&amp;ROW(AA19))="PARK","PARK",
IF(INDIRECT("'"&amp;AA$2&amp;"'!F"&amp;ROW(AA19))="VACA","VACA",
"")))))</f>
        <v/>
      </c>
      <c r="AB19" s="111" t="str" cm="1">
        <f t="array" aca="1" ref="AB19" ca="1">IF(INDIRECT("'"&amp;AB$2&amp;"'!F"&amp;ROW(AB19))="CC","CC",
IF(INDIRECT("'"&amp;AB$2&amp;"'!F"&amp;ROW(AB19))="DOWN","DOWN",
IF(INDIRECT("'"&amp;AB$2&amp;"'!F"&amp;ROW(AB19))="OFF","OFF",
IF(INDIRECT("'"&amp;AB$2&amp;"'!F"&amp;ROW(AB19))="PARK","PARK",
IF(INDIRECT("'"&amp;AB$2&amp;"'!F"&amp;ROW(AB19))="VACA","VACA",
"")))))</f>
        <v/>
      </c>
      <c r="AC19" s="111" t="str" cm="1">
        <f t="array" aca="1" ref="AC19" ca="1">IF(INDIRECT("'"&amp;AC$2&amp;"'!F"&amp;ROW(AC19))="CC","CC",
IF(INDIRECT("'"&amp;AC$2&amp;"'!F"&amp;ROW(AC19))="DOWN","DOWN",
IF(INDIRECT("'"&amp;AC$2&amp;"'!F"&amp;ROW(AC19))="OFF","OFF",
IF(INDIRECT("'"&amp;AC$2&amp;"'!F"&amp;ROW(AC19))="PARK","PARK",
IF(INDIRECT("'"&amp;AC$2&amp;"'!F"&amp;ROW(AC19))="VACA","VACA",
"")))))</f>
        <v/>
      </c>
      <c r="AD19" s="111" t="str" cm="1">
        <f t="array" aca="1" ref="AD19" ca="1">IF(INDIRECT("'"&amp;AD$2&amp;"'!F"&amp;ROW(AD19))="CC","CC",
IF(INDIRECT("'"&amp;AD$2&amp;"'!F"&amp;ROW(AD19))="DOWN","DOWN",
IF(INDIRECT("'"&amp;AD$2&amp;"'!F"&amp;ROW(AD19))="OFF","OFF",
IF(INDIRECT("'"&amp;AD$2&amp;"'!F"&amp;ROW(AD19))="PARK","PARK",
IF(INDIRECT("'"&amp;AD$2&amp;"'!F"&amp;ROW(AD19))="VACA","VACA",
"")))))</f>
        <v/>
      </c>
      <c r="AE19" s="111" t="str" cm="1">
        <f t="array" aca="1" ref="AE19" ca="1">IF(INDIRECT("'"&amp;AE$2&amp;"'!F"&amp;ROW(AE19))="CC","CC",
IF(INDIRECT("'"&amp;AE$2&amp;"'!F"&amp;ROW(AE19))="DOWN","DOWN",
IF(INDIRECT("'"&amp;AE$2&amp;"'!F"&amp;ROW(AE19))="OFF","OFF",
IF(INDIRECT("'"&amp;AE$2&amp;"'!F"&amp;ROW(AE19))="PARK","PARK",
IF(INDIRECT("'"&amp;AE$2&amp;"'!F"&amp;ROW(AE19))="VACA","VACA",
"")))))</f>
        <v/>
      </c>
      <c r="AF19" s="111" t="str" cm="1">
        <f t="array" aca="1" ref="AF19" ca="1">IF(INDIRECT("'"&amp;AF$2&amp;"'!F"&amp;ROW(AF19))="CC","CC",
IF(INDIRECT("'"&amp;AF$2&amp;"'!F"&amp;ROW(AF19))="DOWN","DOWN",
IF(INDIRECT("'"&amp;AF$2&amp;"'!F"&amp;ROW(AF19))="OFF","OFF",
IF(INDIRECT("'"&amp;AF$2&amp;"'!F"&amp;ROW(AF19))="PARK","PARK",
IF(INDIRECT("'"&amp;AF$2&amp;"'!F"&amp;ROW(AF19))="VACA","VACA",
"")))))</f>
        <v/>
      </c>
      <c r="AG19" s="111" t="str" cm="1">
        <f t="array" aca="1" ref="AG19" ca="1">IF(INDIRECT("'"&amp;AG$2&amp;"'!F"&amp;ROW(AG19))="CC","CC",
IF(INDIRECT("'"&amp;AG$2&amp;"'!F"&amp;ROW(AG19))="DOWN","DOWN",
IF(INDIRECT("'"&amp;AG$2&amp;"'!F"&amp;ROW(AG19))="OFF","OFF",
IF(INDIRECT("'"&amp;AG$2&amp;"'!F"&amp;ROW(AG19))="PARK","PARK",
IF(INDIRECT("'"&amp;AG$2&amp;"'!F"&amp;ROW(AG19))="VACA","VACA",
"")))))</f>
        <v/>
      </c>
      <c r="AH19" s="124"/>
      <c r="AI19" s="111" t="str">
        <f t="shared" si="4"/>
        <v>Edgardo O. Perez Viera</v>
      </c>
      <c r="AJ19" s="111" cm="1">
        <f t="array" aca="1" ref="AJ19" ca="1">INDIRECT("'"&amp;AJ$2&amp;"'!AB"&amp;ROW($AJ19))</f>
        <v>4</v>
      </c>
      <c r="AK19" s="111" cm="1">
        <f t="array" aca="1" ref="AK19" ca="1">INDIRECT("'"&amp;AK$2&amp;"'!AB"&amp;ROW($AJ19))</f>
        <v>4</v>
      </c>
      <c r="AL19" s="111" cm="1">
        <f t="array" aca="1" ref="AL19" ca="1">INDIRECT("'"&amp;AL$2&amp;"'!AB"&amp;ROW($AJ19))</f>
        <v>4</v>
      </c>
      <c r="AM19" s="111" t="str" cm="1">
        <f t="array" aca="1" ref="AM19" ca="1">INDIRECT("'"&amp;AM$2&amp;"'!AB"&amp;ROW($AJ19))</f>
        <v/>
      </c>
      <c r="AN19" s="111" t="str" cm="1">
        <f t="array" aca="1" ref="AN19" ca="1">INDIRECT("'"&amp;AN$2&amp;"'!AB"&amp;ROW($AJ19))</f>
        <v/>
      </c>
      <c r="AO19" s="111" cm="1">
        <f t="array" aca="1" ref="AO19" ca="1">INDIRECT("'"&amp;AO$2&amp;"'!AB"&amp;ROW($AJ19))</f>
        <v>5</v>
      </c>
      <c r="AP19" s="111" cm="1">
        <f t="array" aca="1" ref="AP19" ca="1">INDIRECT("'"&amp;AP$2&amp;"'!AB"&amp;ROW($AJ19))</f>
        <v>3</v>
      </c>
      <c r="AQ19" s="111" t="str" cm="1">
        <f t="array" aca="1" ref="AQ19" ca="1">INDIRECT("'"&amp;AQ$2&amp;"'!AB"&amp;ROW($AJ19))</f>
        <v/>
      </c>
      <c r="AR19" s="111" t="str" cm="1">
        <f t="array" aca="1" ref="AR19" ca="1">INDIRECT("'"&amp;AR$2&amp;"'!AB"&amp;ROW($AJ19))</f>
        <v/>
      </c>
      <c r="AS19" s="111" t="str" cm="1">
        <f t="array" aca="1" ref="AS19" ca="1">INDIRECT("'"&amp;AS$2&amp;"'!AB"&amp;ROW($AJ19))</f>
        <v/>
      </c>
      <c r="AT19" s="111" t="str" cm="1">
        <f t="array" aca="1" ref="AT19" ca="1">INDIRECT("'"&amp;AT$2&amp;"'!AB"&amp;ROW($AJ19))</f>
        <v/>
      </c>
      <c r="AU19" s="111" t="str" cm="1">
        <f t="array" aca="1" ref="AU19" ca="1">INDIRECT("'"&amp;AU$2&amp;"'!AB"&amp;ROW($AJ19))</f>
        <v/>
      </c>
      <c r="AV19" s="111" t="str" cm="1">
        <f t="array" aca="1" ref="AV19" ca="1">INDIRECT("'"&amp;AV$2&amp;"'!AB"&amp;ROW($AJ19))</f>
        <v/>
      </c>
      <c r="AW19" s="111" t="str" cm="1">
        <f t="array" aca="1" ref="AW19" ca="1">INDIRECT("'"&amp;AW$2&amp;"'!AB"&amp;ROW($AJ19))</f>
        <v/>
      </c>
      <c r="AX19" s="111" t="str" cm="1">
        <f t="array" aca="1" ref="AX19" ca="1">INDIRECT("'"&amp;AX$2&amp;"'!AB"&amp;ROW($AJ19))</f>
        <v/>
      </c>
      <c r="AY19" s="111" t="str" cm="1">
        <f t="array" aca="1" ref="AY19" ca="1">INDIRECT("'"&amp;AY$2&amp;"'!AB"&amp;ROW($AJ19))</f>
        <v/>
      </c>
      <c r="AZ19" s="111" t="str" cm="1">
        <f t="array" aca="1" ref="AZ19" ca="1">INDIRECT("'"&amp;AZ$2&amp;"'!AB"&amp;ROW($AJ19))</f>
        <v/>
      </c>
      <c r="BA19" s="111" t="str" cm="1">
        <f t="array" aca="1" ref="BA19" ca="1">INDIRECT("'"&amp;BA$2&amp;"'!AB"&amp;ROW($AJ19))</f>
        <v/>
      </c>
      <c r="BB19" s="111" t="str" cm="1">
        <f t="array" aca="1" ref="BB19" ca="1">INDIRECT("'"&amp;BB$2&amp;"'!AB"&amp;ROW($AJ19))</f>
        <v/>
      </c>
      <c r="BC19" s="111" t="str" cm="1">
        <f t="array" aca="1" ref="BC19" ca="1">INDIRECT("'"&amp;BC$2&amp;"'!AB"&amp;ROW($AJ19))</f>
        <v/>
      </c>
      <c r="BD19" s="111" t="str" cm="1">
        <f t="array" aca="1" ref="BD19" ca="1">INDIRECT("'"&amp;BD$2&amp;"'!AB"&amp;ROW($AJ19))</f>
        <v/>
      </c>
      <c r="BE19" s="111" t="str" cm="1">
        <f t="array" aca="1" ref="BE19" ca="1">INDIRECT("'"&amp;BE$2&amp;"'!AB"&amp;ROW($AJ19))</f>
        <v/>
      </c>
      <c r="BF19" s="111" t="str" cm="1">
        <f t="array" aca="1" ref="BF19" ca="1">INDIRECT("'"&amp;BF$2&amp;"'!AB"&amp;ROW($AJ19))</f>
        <v/>
      </c>
      <c r="BG19" s="111" t="str" cm="1">
        <f t="array" aca="1" ref="BG19" ca="1">INDIRECT("'"&amp;BG$2&amp;"'!AB"&amp;ROW($AJ19))</f>
        <v/>
      </c>
      <c r="BH19" s="111" t="str" cm="1">
        <f t="array" aca="1" ref="BH19" ca="1">INDIRECT("'"&amp;BH$2&amp;"'!AB"&amp;ROW($AJ19))</f>
        <v/>
      </c>
      <c r="BI19" s="111" t="str" cm="1">
        <f t="array" aca="1" ref="BI19" ca="1">INDIRECT("'"&amp;BI$2&amp;"'!AB"&amp;ROW($AJ19))</f>
        <v/>
      </c>
      <c r="BJ19" s="111" t="str" cm="1">
        <f t="array" aca="1" ref="BJ19" ca="1">INDIRECT("'"&amp;BJ$2&amp;"'!AB"&amp;ROW($AJ19))</f>
        <v/>
      </c>
      <c r="BK19" s="111" t="str" cm="1">
        <f t="array" aca="1" ref="BK19" ca="1">INDIRECT("'"&amp;BK$2&amp;"'!AB"&amp;ROW($AJ19))</f>
        <v/>
      </c>
      <c r="BL19" s="111" t="str" cm="1">
        <f t="array" aca="1" ref="BL19" ca="1">INDIRECT("'"&amp;BL$2&amp;"'!AB"&amp;ROW($AJ19))</f>
        <v/>
      </c>
      <c r="BM19" s="111" t="str" cm="1">
        <f t="array" aca="1" ref="BM19" ca="1">INDIRECT("'"&amp;BM$2&amp;"'!AB"&amp;ROW($AJ19))</f>
        <v/>
      </c>
      <c r="BN19" s="111" t="str" cm="1">
        <f t="array" aca="1" ref="BN19" ca="1">INDIRECT("'"&amp;BN$2&amp;"'!AB"&amp;ROW($AJ19))</f>
        <v/>
      </c>
      <c r="BO19" s="124"/>
      <c r="BP19" s="110" t="str">
        <f t="shared" si="5"/>
        <v>Edgardo O. Perez Viera</v>
      </c>
      <c r="BQ19" s="127" cm="1">
        <f t="array" aca="1" ref="BQ19" ca="1">IF(INDIRECT("'"&amp;BQ$2&amp;"'!P"&amp;ROW($BQ19))=0,"",INDIRECT("'"&amp;BQ$2&amp;"'!P"&amp;ROW($BQ19)))</f>
        <v>30.45</v>
      </c>
      <c r="BR19" s="127" cm="1">
        <f t="array" aca="1" ref="BR19" ca="1">IF(INDIRECT("'"&amp;BR$2&amp;"'!P"&amp;ROW($BQ19))=0,"",INDIRECT("'"&amp;BR$2&amp;"'!P"&amp;ROW($BQ19)))</f>
        <v>34.450000000000003</v>
      </c>
      <c r="BS19" s="127" cm="1">
        <f t="array" aca="1" ref="BS19" ca="1">IF(INDIRECT("'"&amp;BS$2&amp;"'!P"&amp;ROW($BQ19))=0,"",INDIRECT("'"&amp;BS$2&amp;"'!P"&amp;ROW($BQ19)))</f>
        <v>30.62</v>
      </c>
      <c r="BT19" s="127" t="str" cm="1">
        <f t="array" aca="1" ref="BT19" ca="1">IF(INDIRECT("'"&amp;BT$2&amp;"'!P"&amp;ROW($BQ19))=0,"",INDIRECT("'"&amp;BT$2&amp;"'!P"&amp;ROW($BQ19)))</f>
        <v/>
      </c>
      <c r="BU19" s="127" t="str" cm="1">
        <f t="array" aca="1" ref="BU19" ca="1">IF(INDIRECT("'"&amp;BU$2&amp;"'!P"&amp;ROW($BQ19))=0,"",INDIRECT("'"&amp;BU$2&amp;"'!P"&amp;ROW($BQ19)))</f>
        <v/>
      </c>
      <c r="BV19" s="127" cm="1">
        <f t="array" aca="1" ref="BV19" ca="1">IF(INDIRECT("'"&amp;BV$2&amp;"'!P"&amp;ROW($BQ19))=0,"",INDIRECT("'"&amp;BV$2&amp;"'!P"&amp;ROW($BQ19)))</f>
        <v>35.9</v>
      </c>
      <c r="BW19" s="127" cm="1">
        <f t="array" aca="1" ref="BW19" ca="1">IF(INDIRECT("'"&amp;BW$2&amp;"'!P"&amp;ROW($BQ19))=0,"",INDIRECT("'"&amp;BW$2&amp;"'!P"&amp;ROW($BQ19)))</f>
        <v>30.92</v>
      </c>
      <c r="BX19" s="127" t="str" cm="1">
        <f t="array" aca="1" ref="BX19" ca="1">IF(INDIRECT("'"&amp;BX$2&amp;"'!P"&amp;ROW($BQ19))=0,"",INDIRECT("'"&amp;BX$2&amp;"'!P"&amp;ROW($BQ19)))</f>
        <v/>
      </c>
      <c r="BY19" s="127" t="str" cm="1">
        <f t="array" aca="1" ref="BY19" ca="1">IF(INDIRECT("'"&amp;BY$2&amp;"'!P"&amp;ROW($BQ19))=0,"",INDIRECT("'"&amp;BY$2&amp;"'!P"&amp;ROW($BQ19)))</f>
        <v/>
      </c>
      <c r="BZ19" s="127" t="str" cm="1">
        <f t="array" aca="1" ref="BZ19" ca="1">IF(INDIRECT("'"&amp;BZ$2&amp;"'!P"&amp;ROW($BQ19))=0,"",INDIRECT("'"&amp;BZ$2&amp;"'!P"&amp;ROW($BQ19)))</f>
        <v/>
      </c>
      <c r="CA19" s="127" t="str" cm="1">
        <f t="array" aca="1" ref="CA19" ca="1">IF(INDIRECT("'"&amp;CA$2&amp;"'!P"&amp;ROW($BQ19))=0,"",INDIRECT("'"&amp;CA$2&amp;"'!P"&amp;ROW($BQ19)))</f>
        <v/>
      </c>
      <c r="CB19" s="127" t="str" cm="1">
        <f t="array" aca="1" ref="CB19" ca="1">IF(INDIRECT("'"&amp;CB$2&amp;"'!P"&amp;ROW($BQ19))=0,"",INDIRECT("'"&amp;CB$2&amp;"'!P"&amp;ROW($BQ19)))</f>
        <v/>
      </c>
      <c r="CC19" s="127" t="str" cm="1">
        <f t="array" aca="1" ref="CC19" ca="1">IF(INDIRECT("'"&amp;CC$2&amp;"'!P"&amp;ROW($BQ19))=0,"",INDIRECT("'"&amp;CC$2&amp;"'!P"&amp;ROW($BQ19)))</f>
        <v/>
      </c>
      <c r="CD19" s="127" t="str" cm="1">
        <f t="array" aca="1" ref="CD19" ca="1">IF(INDIRECT("'"&amp;CD$2&amp;"'!P"&amp;ROW($BQ19))=0,"",INDIRECT("'"&amp;CD$2&amp;"'!P"&amp;ROW($BQ19)))</f>
        <v/>
      </c>
      <c r="CE19" s="127" t="str" cm="1">
        <f t="array" aca="1" ref="CE19" ca="1">IF(INDIRECT("'"&amp;CE$2&amp;"'!P"&amp;ROW($BQ19))=0,"",INDIRECT("'"&amp;CE$2&amp;"'!P"&amp;ROW($BQ19)))</f>
        <v/>
      </c>
      <c r="CF19" s="127" t="str" cm="1">
        <f t="array" aca="1" ref="CF19" ca="1">IF(INDIRECT("'"&amp;CF$2&amp;"'!P"&amp;ROW($BQ19))=0,"",INDIRECT("'"&amp;CF$2&amp;"'!P"&amp;ROW($BQ19)))</f>
        <v/>
      </c>
      <c r="CG19" s="127" t="str" cm="1">
        <f t="array" aca="1" ref="CG19" ca="1">IF(INDIRECT("'"&amp;CG$2&amp;"'!P"&amp;ROW($BQ19))=0,"",INDIRECT("'"&amp;CG$2&amp;"'!P"&amp;ROW($BQ19)))</f>
        <v/>
      </c>
      <c r="CH19" s="127" t="str" cm="1">
        <f t="array" aca="1" ref="CH19" ca="1">IF(INDIRECT("'"&amp;CH$2&amp;"'!P"&amp;ROW($BQ19))=0,"",INDIRECT("'"&amp;CH$2&amp;"'!P"&amp;ROW($BQ19)))</f>
        <v/>
      </c>
      <c r="CI19" s="127" t="str" cm="1">
        <f t="array" aca="1" ref="CI19" ca="1">IF(INDIRECT("'"&amp;CI$2&amp;"'!P"&amp;ROW($BQ19))=0,"",INDIRECT("'"&amp;CI$2&amp;"'!P"&amp;ROW($BQ19)))</f>
        <v/>
      </c>
      <c r="CJ19" s="127" t="str" cm="1">
        <f t="array" aca="1" ref="CJ19" ca="1">IF(INDIRECT("'"&amp;CJ$2&amp;"'!P"&amp;ROW($BQ19))=0,"",INDIRECT("'"&amp;CJ$2&amp;"'!P"&amp;ROW($BQ19)))</f>
        <v/>
      </c>
      <c r="CK19" s="127" t="str" cm="1">
        <f t="array" aca="1" ref="CK19" ca="1">IF(INDIRECT("'"&amp;CK$2&amp;"'!P"&amp;ROW($BQ19))=0,"",INDIRECT("'"&amp;CK$2&amp;"'!P"&amp;ROW($BQ19)))</f>
        <v/>
      </c>
      <c r="CL19" s="127" t="str" cm="1">
        <f t="array" aca="1" ref="CL19" ca="1">IF(INDIRECT("'"&amp;CL$2&amp;"'!P"&amp;ROW($BQ19))=0,"",INDIRECT("'"&amp;CL$2&amp;"'!P"&amp;ROW($BQ19)))</f>
        <v/>
      </c>
      <c r="CM19" s="127" t="str" cm="1">
        <f t="array" aca="1" ref="CM19" ca="1">IF(INDIRECT("'"&amp;CM$2&amp;"'!P"&amp;ROW($BQ19))=0,"",INDIRECT("'"&amp;CM$2&amp;"'!P"&amp;ROW($BQ19)))</f>
        <v/>
      </c>
      <c r="CN19" s="127" t="str" cm="1">
        <f t="array" aca="1" ref="CN19" ca="1">IF(INDIRECT("'"&amp;CN$2&amp;"'!P"&amp;ROW($BQ19))=0,"",INDIRECT("'"&amp;CN$2&amp;"'!P"&amp;ROW($BQ19)))</f>
        <v/>
      </c>
      <c r="CO19" s="127" t="str" cm="1">
        <f t="array" aca="1" ref="CO19" ca="1">IF(INDIRECT("'"&amp;CO$2&amp;"'!P"&amp;ROW($BQ19))=0,"",INDIRECT("'"&amp;CO$2&amp;"'!P"&amp;ROW($BQ19)))</f>
        <v/>
      </c>
      <c r="CP19" s="127" t="str" cm="1">
        <f t="array" aca="1" ref="CP19" ca="1">IF(INDIRECT("'"&amp;CP$2&amp;"'!P"&amp;ROW($BQ19))=0,"",INDIRECT("'"&amp;CP$2&amp;"'!P"&amp;ROW($BQ19)))</f>
        <v/>
      </c>
      <c r="CQ19" s="127" t="str" cm="1">
        <f t="array" aca="1" ref="CQ19" ca="1">IF(INDIRECT("'"&amp;CQ$2&amp;"'!P"&amp;ROW($BQ19))=0,"",INDIRECT("'"&amp;CQ$2&amp;"'!P"&amp;ROW($BQ19)))</f>
        <v/>
      </c>
      <c r="CR19" s="127" t="str" cm="1">
        <f t="array" aca="1" ref="CR19" ca="1">IF(INDIRECT("'"&amp;CR$2&amp;"'!P"&amp;ROW($BQ19))=0,"",INDIRECT("'"&amp;CR$2&amp;"'!P"&amp;ROW($BQ19)))</f>
        <v/>
      </c>
      <c r="CS19" s="127" t="str" cm="1">
        <f t="array" aca="1" ref="CS19" ca="1">IF(INDIRECT("'"&amp;CS$2&amp;"'!P"&amp;ROW($BQ19))=0,"",INDIRECT("'"&amp;CS$2&amp;"'!P"&amp;ROW($BQ19)))</f>
        <v/>
      </c>
      <c r="CT19" s="127" t="str" cm="1">
        <f t="array" aca="1" ref="CT19" ca="1">IF(INDIRECT("'"&amp;CT$2&amp;"'!P"&amp;ROW($BQ19))=0,"",INDIRECT("'"&amp;CT$2&amp;"'!P"&amp;ROW($BQ19)))</f>
        <v/>
      </c>
      <c r="CU19" s="127" t="str" cm="1">
        <f t="array" aca="1" ref="CU19" ca="1">IF(INDIRECT("'"&amp;CU$2&amp;"'!P"&amp;ROW($BQ19))=0,"",INDIRECT("'"&amp;CU$2&amp;"'!P"&amp;ROW($BQ19)))</f>
        <v/>
      </c>
      <c r="CV19" s="128">
        <f t="shared" ca="1" si="6"/>
        <v>162.34000000000003</v>
      </c>
    </row>
    <row r="20" spans="1:100" x14ac:dyDescent="0.2">
      <c r="A20" s="111">
        <f>IF('Driver List'!D20=0,"",'Driver List'!D20)</f>
        <v>6474</v>
      </c>
      <c r="B20" s="111" t="str">
        <f>IF(A20="","",VLOOKUP(A20,'Driver List'!D:E,2,0))</f>
        <v>Fernando Pizarro</v>
      </c>
      <c r="C20" s="111" t="str" cm="1">
        <f t="array" aca="1" ref="C20" ca="1">IF(INDIRECT("'"&amp;C$2&amp;"'!F"&amp;ROW(C20))="CC","CC",
IF(INDIRECT("'"&amp;C$2&amp;"'!F"&amp;ROW(C20))="DOWN","DOWN",
IF(INDIRECT("'"&amp;C$2&amp;"'!F"&amp;ROW(C20))="OFF","OFF",
IF(INDIRECT("'"&amp;C$2&amp;"'!F"&amp;ROW(C20))="PARK","PARK",
IF(INDIRECT("'"&amp;C$2&amp;"'!F"&amp;ROW(C20))="VACA","VACA",
"")))))</f>
        <v/>
      </c>
      <c r="D20" s="111" t="str" cm="1">
        <f t="array" aca="1" ref="D20" ca="1">IF(INDIRECT("'"&amp;D$2&amp;"'!F"&amp;ROW(D20))="CC","CC",
IF(INDIRECT("'"&amp;D$2&amp;"'!F"&amp;ROW(D20))="DOWN","DOWN",
IF(INDIRECT("'"&amp;D$2&amp;"'!F"&amp;ROW(D20))="OFF","OFF",
IF(INDIRECT("'"&amp;D$2&amp;"'!F"&amp;ROW(D20))="PARK","PARK",
IF(INDIRECT("'"&amp;D$2&amp;"'!F"&amp;ROW(D20))="VACA","VACA",
"")))))</f>
        <v/>
      </c>
      <c r="E20" s="111" t="str" cm="1">
        <f t="array" aca="1" ref="E20" ca="1">IF(INDIRECT("'"&amp;E$2&amp;"'!F"&amp;ROW(E20))="CC","CC",
IF(INDIRECT("'"&amp;E$2&amp;"'!F"&amp;ROW(E20))="DOWN","DOWN",
IF(INDIRECT("'"&amp;E$2&amp;"'!F"&amp;ROW(E20))="OFF","OFF",
IF(INDIRECT("'"&amp;E$2&amp;"'!F"&amp;ROW(E20))="PARK","PARK",
IF(INDIRECT("'"&amp;E$2&amp;"'!F"&amp;ROW(E20))="VACA","VACA",
"")))))</f>
        <v/>
      </c>
      <c r="F20" s="111" t="str" cm="1">
        <f t="array" aca="1" ref="F20" ca="1">IF(INDIRECT("'"&amp;F$2&amp;"'!F"&amp;ROW(F20))="CC","CC",
IF(INDIRECT("'"&amp;F$2&amp;"'!F"&amp;ROW(F20))="DOWN","DOWN",
IF(INDIRECT("'"&amp;F$2&amp;"'!F"&amp;ROW(F20))="OFF","OFF",
IF(INDIRECT("'"&amp;F$2&amp;"'!F"&amp;ROW(F20))="PARK","PARK",
IF(INDIRECT("'"&amp;F$2&amp;"'!F"&amp;ROW(F20))="VACA","VACA",
"")))))</f>
        <v/>
      </c>
      <c r="G20" s="111" t="str" cm="1">
        <f t="array" aca="1" ref="G20" ca="1">IF(INDIRECT("'"&amp;G$2&amp;"'!F"&amp;ROW(G20))="CC","CC",
IF(INDIRECT("'"&amp;G$2&amp;"'!F"&amp;ROW(G20))="DOWN","DOWN",
IF(INDIRECT("'"&amp;G$2&amp;"'!F"&amp;ROW(G20))="OFF","OFF",
IF(INDIRECT("'"&amp;G$2&amp;"'!F"&amp;ROW(G20))="PARK","PARK",
IF(INDIRECT("'"&amp;G$2&amp;"'!F"&amp;ROW(G20))="VACA","VACA",
"")))))</f>
        <v/>
      </c>
      <c r="H20" s="111" t="str" cm="1">
        <f t="array" aca="1" ref="H20" ca="1">IF(INDIRECT("'"&amp;H$2&amp;"'!F"&amp;ROW(H20))="CC","CC",
IF(INDIRECT("'"&amp;H$2&amp;"'!F"&amp;ROW(H20))="DOWN","DOWN",
IF(INDIRECT("'"&amp;H$2&amp;"'!F"&amp;ROW(H20))="OFF","OFF",
IF(INDIRECT("'"&amp;H$2&amp;"'!F"&amp;ROW(H20))="PARK","PARK",
IF(INDIRECT("'"&amp;H$2&amp;"'!F"&amp;ROW(H20))="VACA","VACA",
"")))))</f>
        <v/>
      </c>
      <c r="I20" s="111" t="str" cm="1">
        <f t="array" aca="1" ref="I20" ca="1">IF(INDIRECT("'"&amp;I$2&amp;"'!F"&amp;ROW(I20))="CC","CC",
IF(INDIRECT("'"&amp;I$2&amp;"'!F"&amp;ROW(I20))="DOWN","DOWN",
IF(INDIRECT("'"&amp;I$2&amp;"'!F"&amp;ROW(I20))="OFF","OFF",
IF(INDIRECT("'"&amp;I$2&amp;"'!F"&amp;ROW(I20))="PARK","PARK",
IF(INDIRECT("'"&amp;I$2&amp;"'!F"&amp;ROW(I20))="VACA","VACA",
"")))))</f>
        <v/>
      </c>
      <c r="J20" s="111" t="str" cm="1">
        <f t="array" aca="1" ref="J20" ca="1">IF(INDIRECT("'"&amp;J$2&amp;"'!F"&amp;ROW(J20))="CC","CC",
IF(INDIRECT("'"&amp;J$2&amp;"'!F"&amp;ROW(J20))="DOWN","DOWN",
IF(INDIRECT("'"&amp;J$2&amp;"'!F"&amp;ROW(J20))="OFF","OFF",
IF(INDIRECT("'"&amp;J$2&amp;"'!F"&amp;ROW(J20))="PARK","PARK",
IF(INDIRECT("'"&amp;J$2&amp;"'!F"&amp;ROW(J20))="VACA","VACA",
"")))))</f>
        <v/>
      </c>
      <c r="K20" s="111" t="str" cm="1">
        <f t="array" aca="1" ref="K20" ca="1">IF(INDIRECT("'"&amp;K$2&amp;"'!F"&amp;ROW(K20))="CC","CC",
IF(INDIRECT("'"&amp;K$2&amp;"'!F"&amp;ROW(K20))="DOWN","DOWN",
IF(INDIRECT("'"&amp;K$2&amp;"'!F"&amp;ROW(K20))="OFF","OFF",
IF(INDIRECT("'"&amp;K$2&amp;"'!F"&amp;ROW(K20))="PARK","PARK",
IF(INDIRECT("'"&amp;K$2&amp;"'!F"&amp;ROW(K20))="VACA","VACA",
"")))))</f>
        <v/>
      </c>
      <c r="L20" s="111" t="str" cm="1">
        <f t="array" aca="1" ref="L20" ca="1">IF(INDIRECT("'"&amp;L$2&amp;"'!F"&amp;ROW(L20))="CC","CC",
IF(INDIRECT("'"&amp;L$2&amp;"'!F"&amp;ROW(L20))="DOWN","DOWN",
IF(INDIRECT("'"&amp;L$2&amp;"'!F"&amp;ROW(L20))="OFF","OFF",
IF(INDIRECT("'"&amp;L$2&amp;"'!F"&amp;ROW(L20))="PARK","PARK",
IF(INDIRECT("'"&amp;L$2&amp;"'!F"&amp;ROW(L20))="VACA","VACA",
"")))))</f>
        <v/>
      </c>
      <c r="M20" s="111" t="str" cm="1">
        <f t="array" aca="1" ref="M20" ca="1">IF(INDIRECT("'"&amp;M$2&amp;"'!F"&amp;ROW(M20))="CC","CC",
IF(INDIRECT("'"&amp;M$2&amp;"'!F"&amp;ROW(M20))="DOWN","DOWN",
IF(INDIRECT("'"&amp;M$2&amp;"'!F"&amp;ROW(M20))="OFF","OFF",
IF(INDIRECT("'"&amp;M$2&amp;"'!F"&amp;ROW(M20))="PARK","PARK",
IF(INDIRECT("'"&amp;M$2&amp;"'!F"&amp;ROW(M20))="VACA","VACA",
"")))))</f>
        <v/>
      </c>
      <c r="N20" s="111" t="str" cm="1">
        <f t="array" aca="1" ref="N20" ca="1">IF(INDIRECT("'"&amp;N$2&amp;"'!F"&amp;ROW(N20))="CC","CC",
IF(INDIRECT("'"&amp;N$2&amp;"'!F"&amp;ROW(N20))="DOWN","DOWN",
IF(INDIRECT("'"&amp;N$2&amp;"'!F"&amp;ROW(N20))="OFF","OFF",
IF(INDIRECT("'"&amp;N$2&amp;"'!F"&amp;ROW(N20))="PARK","PARK",
IF(INDIRECT("'"&amp;N$2&amp;"'!F"&amp;ROW(N20))="VACA","VACA",
"")))))</f>
        <v/>
      </c>
      <c r="O20" s="111" t="str" cm="1">
        <f t="array" aca="1" ref="O20" ca="1">IF(INDIRECT("'"&amp;O$2&amp;"'!F"&amp;ROW(O20))="CC","CC",
IF(INDIRECT("'"&amp;O$2&amp;"'!F"&amp;ROW(O20))="DOWN","DOWN",
IF(INDIRECT("'"&amp;O$2&amp;"'!F"&amp;ROW(O20))="OFF","OFF",
IF(INDIRECT("'"&amp;O$2&amp;"'!F"&amp;ROW(O20))="PARK","PARK",
IF(INDIRECT("'"&amp;O$2&amp;"'!F"&amp;ROW(O20))="VACA","VACA",
"")))))</f>
        <v/>
      </c>
      <c r="P20" s="111" t="str" cm="1">
        <f t="array" aca="1" ref="P20" ca="1">IF(INDIRECT("'"&amp;P$2&amp;"'!F"&amp;ROW(P20))="CC","CC",
IF(INDIRECT("'"&amp;P$2&amp;"'!F"&amp;ROW(P20))="DOWN","DOWN",
IF(INDIRECT("'"&amp;P$2&amp;"'!F"&amp;ROW(P20))="OFF","OFF",
IF(INDIRECT("'"&amp;P$2&amp;"'!F"&amp;ROW(P20))="PARK","PARK",
IF(INDIRECT("'"&amp;P$2&amp;"'!F"&amp;ROW(P20))="VACA","VACA",
"")))))</f>
        <v/>
      </c>
      <c r="Q20" s="111" t="str" cm="1">
        <f t="array" aca="1" ref="Q20" ca="1">IF(INDIRECT("'"&amp;Q$2&amp;"'!F"&amp;ROW(Q20))="CC","CC",
IF(INDIRECT("'"&amp;Q$2&amp;"'!F"&amp;ROW(Q20))="DOWN","DOWN",
IF(INDIRECT("'"&amp;Q$2&amp;"'!F"&amp;ROW(Q20))="OFF","OFF",
IF(INDIRECT("'"&amp;Q$2&amp;"'!F"&amp;ROW(Q20))="PARK","PARK",
IF(INDIRECT("'"&amp;Q$2&amp;"'!F"&amp;ROW(Q20))="VACA","VACA",
"")))))</f>
        <v/>
      </c>
      <c r="R20" s="111" t="str" cm="1">
        <f t="array" aca="1" ref="R20" ca="1">IF(INDIRECT("'"&amp;R$2&amp;"'!F"&amp;ROW(R20))="CC","CC",
IF(INDIRECT("'"&amp;R$2&amp;"'!F"&amp;ROW(R20))="DOWN","DOWN",
IF(INDIRECT("'"&amp;R$2&amp;"'!F"&amp;ROW(R20))="OFF","OFF",
IF(INDIRECT("'"&amp;R$2&amp;"'!F"&amp;ROW(R20))="PARK","PARK",
IF(INDIRECT("'"&amp;R$2&amp;"'!F"&amp;ROW(R20))="VACA","VACA",
"")))))</f>
        <v/>
      </c>
      <c r="S20" s="111" t="str" cm="1">
        <f t="array" aca="1" ref="S20" ca="1">IF(INDIRECT("'"&amp;S$2&amp;"'!F"&amp;ROW(S20))="CC","CC",
IF(INDIRECT("'"&amp;S$2&amp;"'!F"&amp;ROW(S20))="DOWN","DOWN",
IF(INDIRECT("'"&amp;S$2&amp;"'!F"&amp;ROW(S20))="OFF","OFF",
IF(INDIRECT("'"&amp;S$2&amp;"'!F"&amp;ROW(S20))="PARK","PARK",
IF(INDIRECT("'"&amp;S$2&amp;"'!F"&amp;ROW(S20))="VACA","VACA",
"")))))</f>
        <v/>
      </c>
      <c r="T20" s="111" t="str" cm="1">
        <f t="array" aca="1" ref="T20" ca="1">IF(INDIRECT("'"&amp;T$2&amp;"'!F"&amp;ROW(T20))="CC","CC",
IF(INDIRECT("'"&amp;T$2&amp;"'!F"&amp;ROW(T20))="DOWN","DOWN",
IF(INDIRECT("'"&amp;T$2&amp;"'!F"&amp;ROW(T20))="OFF","OFF",
IF(INDIRECT("'"&amp;T$2&amp;"'!F"&amp;ROW(T20))="PARK","PARK",
IF(INDIRECT("'"&amp;T$2&amp;"'!F"&amp;ROW(T20))="VACA","VACA",
"")))))</f>
        <v/>
      </c>
      <c r="U20" s="111" t="str" cm="1">
        <f t="array" aca="1" ref="U20" ca="1">IF(INDIRECT("'"&amp;U$2&amp;"'!F"&amp;ROW(U20))="CC","CC",
IF(INDIRECT("'"&amp;U$2&amp;"'!F"&amp;ROW(U20))="DOWN","DOWN",
IF(INDIRECT("'"&amp;U$2&amp;"'!F"&amp;ROW(U20))="OFF","OFF",
IF(INDIRECT("'"&amp;U$2&amp;"'!F"&amp;ROW(U20))="PARK","PARK",
IF(INDIRECT("'"&amp;U$2&amp;"'!F"&amp;ROW(U20))="VACA","VACA",
"")))))</f>
        <v/>
      </c>
      <c r="V20" s="111" t="str" cm="1">
        <f t="array" aca="1" ref="V20" ca="1">IF(INDIRECT("'"&amp;V$2&amp;"'!F"&amp;ROW(V20))="CC","CC",
IF(INDIRECT("'"&amp;V$2&amp;"'!F"&amp;ROW(V20))="DOWN","DOWN",
IF(INDIRECT("'"&amp;V$2&amp;"'!F"&amp;ROW(V20))="OFF","OFF",
IF(INDIRECT("'"&amp;V$2&amp;"'!F"&amp;ROW(V20))="PARK","PARK",
IF(INDIRECT("'"&amp;V$2&amp;"'!F"&amp;ROW(V20))="VACA","VACA",
"")))))</f>
        <v/>
      </c>
      <c r="W20" s="111" t="str" cm="1">
        <f t="array" aca="1" ref="W20" ca="1">IF(INDIRECT("'"&amp;W$2&amp;"'!F"&amp;ROW(W20))="CC","CC",
IF(INDIRECT("'"&amp;W$2&amp;"'!F"&amp;ROW(W20))="DOWN","DOWN",
IF(INDIRECT("'"&amp;W$2&amp;"'!F"&amp;ROW(W20))="OFF","OFF",
IF(INDIRECT("'"&amp;W$2&amp;"'!F"&amp;ROW(W20))="PARK","PARK",
IF(INDIRECT("'"&amp;W$2&amp;"'!F"&amp;ROW(W20))="VACA","VACA",
"")))))</f>
        <v/>
      </c>
      <c r="X20" s="111" t="str" cm="1">
        <f t="array" aca="1" ref="X20" ca="1">IF(INDIRECT("'"&amp;X$2&amp;"'!F"&amp;ROW(X20))="CC","CC",
IF(INDIRECT("'"&amp;X$2&amp;"'!F"&amp;ROW(X20))="DOWN","DOWN",
IF(INDIRECT("'"&amp;X$2&amp;"'!F"&amp;ROW(X20))="OFF","OFF",
IF(INDIRECT("'"&amp;X$2&amp;"'!F"&amp;ROW(X20))="PARK","PARK",
IF(INDIRECT("'"&amp;X$2&amp;"'!F"&amp;ROW(X20))="VACA","VACA",
"")))))</f>
        <v/>
      </c>
      <c r="Y20" s="111" t="str" cm="1">
        <f t="array" aca="1" ref="Y20" ca="1">IF(INDIRECT("'"&amp;Y$2&amp;"'!F"&amp;ROW(Y20))="CC","CC",
IF(INDIRECT("'"&amp;Y$2&amp;"'!F"&amp;ROW(Y20))="DOWN","DOWN",
IF(INDIRECT("'"&amp;Y$2&amp;"'!F"&amp;ROW(Y20))="OFF","OFF",
IF(INDIRECT("'"&amp;Y$2&amp;"'!F"&amp;ROW(Y20))="PARK","PARK",
IF(INDIRECT("'"&amp;Y$2&amp;"'!F"&amp;ROW(Y20))="VACA","VACA",
"")))))</f>
        <v/>
      </c>
      <c r="Z20" s="111" t="str" cm="1">
        <f t="array" aca="1" ref="Z20" ca="1">IF(INDIRECT("'"&amp;Z$2&amp;"'!F"&amp;ROW(Z20))="CC","CC",
IF(INDIRECT("'"&amp;Z$2&amp;"'!F"&amp;ROW(Z20))="DOWN","DOWN",
IF(INDIRECT("'"&amp;Z$2&amp;"'!F"&amp;ROW(Z20))="OFF","OFF",
IF(INDIRECT("'"&amp;Z$2&amp;"'!F"&amp;ROW(Z20))="PARK","PARK",
IF(INDIRECT("'"&amp;Z$2&amp;"'!F"&amp;ROW(Z20))="VACA","VACA",
"")))))</f>
        <v/>
      </c>
      <c r="AA20" s="111" t="str" cm="1">
        <f t="array" aca="1" ref="AA20" ca="1">IF(INDIRECT("'"&amp;AA$2&amp;"'!F"&amp;ROW(AA20))="CC","CC",
IF(INDIRECT("'"&amp;AA$2&amp;"'!F"&amp;ROW(AA20))="DOWN","DOWN",
IF(INDIRECT("'"&amp;AA$2&amp;"'!F"&amp;ROW(AA20))="OFF","OFF",
IF(INDIRECT("'"&amp;AA$2&amp;"'!F"&amp;ROW(AA20))="PARK","PARK",
IF(INDIRECT("'"&amp;AA$2&amp;"'!F"&amp;ROW(AA20))="VACA","VACA",
"")))))</f>
        <v/>
      </c>
      <c r="AB20" s="111" t="str" cm="1">
        <f t="array" aca="1" ref="AB20" ca="1">IF(INDIRECT("'"&amp;AB$2&amp;"'!F"&amp;ROW(AB20))="CC","CC",
IF(INDIRECT("'"&amp;AB$2&amp;"'!F"&amp;ROW(AB20))="DOWN","DOWN",
IF(INDIRECT("'"&amp;AB$2&amp;"'!F"&amp;ROW(AB20))="OFF","OFF",
IF(INDIRECT("'"&amp;AB$2&amp;"'!F"&amp;ROW(AB20))="PARK","PARK",
IF(INDIRECT("'"&amp;AB$2&amp;"'!F"&amp;ROW(AB20))="VACA","VACA",
"")))))</f>
        <v/>
      </c>
      <c r="AC20" s="111" t="str" cm="1">
        <f t="array" aca="1" ref="AC20" ca="1">IF(INDIRECT("'"&amp;AC$2&amp;"'!F"&amp;ROW(AC20))="CC","CC",
IF(INDIRECT("'"&amp;AC$2&amp;"'!F"&amp;ROW(AC20))="DOWN","DOWN",
IF(INDIRECT("'"&amp;AC$2&amp;"'!F"&amp;ROW(AC20))="OFF","OFF",
IF(INDIRECT("'"&amp;AC$2&amp;"'!F"&amp;ROW(AC20))="PARK","PARK",
IF(INDIRECT("'"&amp;AC$2&amp;"'!F"&amp;ROW(AC20))="VACA","VACA",
"")))))</f>
        <v/>
      </c>
      <c r="AD20" s="111" t="str" cm="1">
        <f t="array" aca="1" ref="AD20" ca="1">IF(INDIRECT("'"&amp;AD$2&amp;"'!F"&amp;ROW(AD20))="CC","CC",
IF(INDIRECT("'"&amp;AD$2&amp;"'!F"&amp;ROW(AD20))="DOWN","DOWN",
IF(INDIRECT("'"&amp;AD$2&amp;"'!F"&amp;ROW(AD20))="OFF","OFF",
IF(INDIRECT("'"&amp;AD$2&amp;"'!F"&amp;ROW(AD20))="PARK","PARK",
IF(INDIRECT("'"&amp;AD$2&amp;"'!F"&amp;ROW(AD20))="VACA","VACA",
"")))))</f>
        <v/>
      </c>
      <c r="AE20" s="111" t="str" cm="1">
        <f t="array" aca="1" ref="AE20" ca="1">IF(INDIRECT("'"&amp;AE$2&amp;"'!F"&amp;ROW(AE20))="CC","CC",
IF(INDIRECT("'"&amp;AE$2&amp;"'!F"&amp;ROW(AE20))="DOWN","DOWN",
IF(INDIRECT("'"&amp;AE$2&amp;"'!F"&amp;ROW(AE20))="OFF","OFF",
IF(INDIRECT("'"&amp;AE$2&amp;"'!F"&amp;ROW(AE20))="PARK","PARK",
IF(INDIRECT("'"&amp;AE$2&amp;"'!F"&amp;ROW(AE20))="VACA","VACA",
"")))))</f>
        <v/>
      </c>
      <c r="AF20" s="111" t="str" cm="1">
        <f t="array" aca="1" ref="AF20" ca="1">IF(INDIRECT("'"&amp;AF$2&amp;"'!F"&amp;ROW(AF20))="CC","CC",
IF(INDIRECT("'"&amp;AF$2&amp;"'!F"&amp;ROW(AF20))="DOWN","DOWN",
IF(INDIRECT("'"&amp;AF$2&amp;"'!F"&amp;ROW(AF20))="OFF","OFF",
IF(INDIRECT("'"&amp;AF$2&amp;"'!F"&amp;ROW(AF20))="PARK","PARK",
IF(INDIRECT("'"&amp;AF$2&amp;"'!F"&amp;ROW(AF20))="VACA","VACA",
"")))))</f>
        <v/>
      </c>
      <c r="AG20" s="111" t="str" cm="1">
        <f t="array" aca="1" ref="AG20" ca="1">IF(INDIRECT("'"&amp;AG$2&amp;"'!F"&amp;ROW(AG20))="CC","CC",
IF(INDIRECT("'"&amp;AG$2&amp;"'!F"&amp;ROW(AG20))="DOWN","DOWN",
IF(INDIRECT("'"&amp;AG$2&amp;"'!F"&amp;ROW(AG20))="OFF","OFF",
IF(INDIRECT("'"&amp;AG$2&amp;"'!F"&amp;ROW(AG20))="PARK","PARK",
IF(INDIRECT("'"&amp;AG$2&amp;"'!F"&amp;ROW(AG20))="VACA","VACA",
"")))))</f>
        <v/>
      </c>
      <c r="AH20" s="124"/>
      <c r="AI20" s="111" t="str">
        <f t="shared" si="4"/>
        <v>Fernando Pizarro</v>
      </c>
      <c r="AJ20" s="111" cm="1">
        <f t="array" aca="1" ref="AJ20" ca="1">INDIRECT("'"&amp;AJ$2&amp;"'!AB"&amp;ROW($AJ20))</f>
        <v>4</v>
      </c>
      <c r="AK20" s="111" cm="1">
        <f t="array" aca="1" ref="AK20" ca="1">INDIRECT("'"&amp;AK$2&amp;"'!AB"&amp;ROW($AJ20))</f>
        <v>4</v>
      </c>
      <c r="AL20" s="111" cm="1">
        <f t="array" aca="1" ref="AL20" ca="1">INDIRECT("'"&amp;AL$2&amp;"'!AB"&amp;ROW($AJ20))</f>
        <v>4</v>
      </c>
      <c r="AM20" s="111" t="str" cm="1">
        <f t="array" aca="1" ref="AM20" ca="1">INDIRECT("'"&amp;AM$2&amp;"'!AB"&amp;ROW($AJ20))</f>
        <v/>
      </c>
      <c r="AN20" s="111" t="str" cm="1">
        <f t="array" aca="1" ref="AN20" ca="1">INDIRECT("'"&amp;AN$2&amp;"'!AB"&amp;ROW($AJ20))</f>
        <v/>
      </c>
      <c r="AO20" s="111" cm="1">
        <f t="array" aca="1" ref="AO20" ca="1">INDIRECT("'"&amp;AO$2&amp;"'!AB"&amp;ROW($AJ20))</f>
        <v>5</v>
      </c>
      <c r="AP20" s="111" cm="1">
        <f t="array" aca="1" ref="AP20" ca="1">INDIRECT("'"&amp;AP$2&amp;"'!AB"&amp;ROW($AJ20))</f>
        <v>4</v>
      </c>
      <c r="AQ20" s="111" t="str" cm="1">
        <f t="array" aca="1" ref="AQ20" ca="1">INDIRECT("'"&amp;AQ$2&amp;"'!AB"&amp;ROW($AJ20))</f>
        <v/>
      </c>
      <c r="AR20" s="111" t="str" cm="1">
        <f t="array" aca="1" ref="AR20" ca="1">INDIRECT("'"&amp;AR$2&amp;"'!AB"&amp;ROW($AJ20))</f>
        <v/>
      </c>
      <c r="AS20" s="111" t="str" cm="1">
        <f t="array" aca="1" ref="AS20" ca="1">INDIRECT("'"&amp;AS$2&amp;"'!AB"&amp;ROW($AJ20))</f>
        <v/>
      </c>
      <c r="AT20" s="111" t="str" cm="1">
        <f t="array" aca="1" ref="AT20" ca="1">INDIRECT("'"&amp;AT$2&amp;"'!AB"&amp;ROW($AJ20))</f>
        <v/>
      </c>
      <c r="AU20" s="111" t="str" cm="1">
        <f t="array" aca="1" ref="AU20" ca="1">INDIRECT("'"&amp;AU$2&amp;"'!AB"&amp;ROW($AJ20))</f>
        <v/>
      </c>
      <c r="AV20" s="111" t="str" cm="1">
        <f t="array" aca="1" ref="AV20" ca="1">INDIRECT("'"&amp;AV$2&amp;"'!AB"&amp;ROW($AJ20))</f>
        <v/>
      </c>
      <c r="AW20" s="111" t="str" cm="1">
        <f t="array" aca="1" ref="AW20" ca="1">INDIRECT("'"&amp;AW$2&amp;"'!AB"&amp;ROW($AJ20))</f>
        <v/>
      </c>
      <c r="AX20" s="111" t="str" cm="1">
        <f t="array" aca="1" ref="AX20" ca="1">INDIRECT("'"&amp;AX$2&amp;"'!AB"&amp;ROW($AJ20))</f>
        <v/>
      </c>
      <c r="AY20" s="111" t="str" cm="1">
        <f t="array" aca="1" ref="AY20" ca="1">INDIRECT("'"&amp;AY$2&amp;"'!AB"&amp;ROW($AJ20))</f>
        <v/>
      </c>
      <c r="AZ20" s="111" t="str" cm="1">
        <f t="array" aca="1" ref="AZ20" ca="1">INDIRECT("'"&amp;AZ$2&amp;"'!AB"&amp;ROW($AJ20))</f>
        <v/>
      </c>
      <c r="BA20" s="111" t="str" cm="1">
        <f t="array" aca="1" ref="BA20" ca="1">INDIRECT("'"&amp;BA$2&amp;"'!AB"&amp;ROW($AJ20))</f>
        <v/>
      </c>
      <c r="BB20" s="111" t="str" cm="1">
        <f t="array" aca="1" ref="BB20" ca="1">INDIRECT("'"&amp;BB$2&amp;"'!AB"&amp;ROW($AJ20))</f>
        <v/>
      </c>
      <c r="BC20" s="111" t="str" cm="1">
        <f t="array" aca="1" ref="BC20" ca="1">INDIRECT("'"&amp;BC$2&amp;"'!AB"&amp;ROW($AJ20))</f>
        <v/>
      </c>
      <c r="BD20" s="111" t="str" cm="1">
        <f t="array" aca="1" ref="BD20" ca="1">INDIRECT("'"&amp;BD$2&amp;"'!AB"&amp;ROW($AJ20))</f>
        <v/>
      </c>
      <c r="BE20" s="111" t="str" cm="1">
        <f t="array" aca="1" ref="BE20" ca="1">INDIRECT("'"&amp;BE$2&amp;"'!AB"&amp;ROW($AJ20))</f>
        <v/>
      </c>
      <c r="BF20" s="111" t="str" cm="1">
        <f t="array" aca="1" ref="BF20" ca="1">INDIRECT("'"&amp;BF$2&amp;"'!AB"&amp;ROW($AJ20))</f>
        <v/>
      </c>
      <c r="BG20" s="111" t="str" cm="1">
        <f t="array" aca="1" ref="BG20" ca="1">INDIRECT("'"&amp;BG$2&amp;"'!AB"&amp;ROW($AJ20))</f>
        <v/>
      </c>
      <c r="BH20" s="111" t="str" cm="1">
        <f t="array" aca="1" ref="BH20" ca="1">INDIRECT("'"&amp;BH$2&amp;"'!AB"&amp;ROW($AJ20))</f>
        <v/>
      </c>
      <c r="BI20" s="111" t="str" cm="1">
        <f t="array" aca="1" ref="BI20" ca="1">INDIRECT("'"&amp;BI$2&amp;"'!AB"&amp;ROW($AJ20))</f>
        <v/>
      </c>
      <c r="BJ20" s="111" t="str" cm="1">
        <f t="array" aca="1" ref="BJ20" ca="1">INDIRECT("'"&amp;BJ$2&amp;"'!AB"&amp;ROW($AJ20))</f>
        <v/>
      </c>
      <c r="BK20" s="111" t="str" cm="1">
        <f t="array" aca="1" ref="BK20" ca="1">INDIRECT("'"&amp;BK$2&amp;"'!AB"&amp;ROW($AJ20))</f>
        <v/>
      </c>
      <c r="BL20" s="111" t="str" cm="1">
        <f t="array" aca="1" ref="BL20" ca="1">INDIRECT("'"&amp;BL$2&amp;"'!AB"&amp;ROW($AJ20))</f>
        <v/>
      </c>
      <c r="BM20" s="111" t="str" cm="1">
        <f t="array" aca="1" ref="BM20" ca="1">INDIRECT("'"&amp;BM$2&amp;"'!AB"&amp;ROW($AJ20))</f>
        <v/>
      </c>
      <c r="BN20" s="111" t="str" cm="1">
        <f t="array" aca="1" ref="BN20" ca="1">INDIRECT("'"&amp;BN$2&amp;"'!AB"&amp;ROW($AJ20))</f>
        <v/>
      </c>
      <c r="BO20" s="124"/>
      <c r="BP20" s="110" t="str">
        <f t="shared" si="5"/>
        <v>Fernando Pizarro</v>
      </c>
      <c r="BQ20" s="127" cm="1">
        <f t="array" aca="1" ref="BQ20" ca="1">IF(INDIRECT("'"&amp;BQ$2&amp;"'!P"&amp;ROW($BQ20))=0,"",INDIRECT("'"&amp;BQ$2&amp;"'!P"&amp;ROW($BQ20)))</f>
        <v>30.45</v>
      </c>
      <c r="BR20" s="127" cm="1">
        <f t="array" aca="1" ref="BR20" ca="1">IF(INDIRECT("'"&amp;BR$2&amp;"'!P"&amp;ROW($BQ20))=0,"",INDIRECT("'"&amp;BR$2&amp;"'!P"&amp;ROW($BQ20)))</f>
        <v>34.450000000000003</v>
      </c>
      <c r="BS20" s="127" cm="1">
        <f t="array" aca="1" ref="BS20" ca="1">IF(INDIRECT("'"&amp;BS$2&amp;"'!P"&amp;ROW($BQ20))=0,"",INDIRECT("'"&amp;BS$2&amp;"'!P"&amp;ROW($BQ20)))</f>
        <v>30.62</v>
      </c>
      <c r="BT20" s="127" t="str" cm="1">
        <f t="array" aca="1" ref="BT20" ca="1">IF(INDIRECT("'"&amp;BT$2&amp;"'!P"&amp;ROW($BQ20))=0,"",INDIRECT("'"&amp;BT$2&amp;"'!P"&amp;ROW($BQ20)))</f>
        <v/>
      </c>
      <c r="BU20" s="127" t="str" cm="1">
        <f t="array" aca="1" ref="BU20" ca="1">IF(INDIRECT("'"&amp;BU$2&amp;"'!P"&amp;ROW($BQ20))=0,"",INDIRECT("'"&amp;BU$2&amp;"'!P"&amp;ROW($BQ20)))</f>
        <v/>
      </c>
      <c r="BV20" s="127" cm="1">
        <f t="array" aca="1" ref="BV20" ca="1">IF(INDIRECT("'"&amp;BV$2&amp;"'!P"&amp;ROW($BQ20))=0,"",INDIRECT("'"&amp;BV$2&amp;"'!P"&amp;ROW($BQ20)))</f>
        <v>35.9</v>
      </c>
      <c r="BW20" s="127" cm="1">
        <f t="array" aca="1" ref="BW20" ca="1">IF(INDIRECT("'"&amp;BW$2&amp;"'!P"&amp;ROW($BQ20))=0,"",INDIRECT("'"&amp;BW$2&amp;"'!P"&amp;ROW($BQ20)))</f>
        <v>34.15</v>
      </c>
      <c r="BX20" s="127" t="str" cm="1">
        <f t="array" aca="1" ref="BX20" ca="1">IF(INDIRECT("'"&amp;BX$2&amp;"'!P"&amp;ROW($BQ20))=0,"",INDIRECT("'"&amp;BX$2&amp;"'!P"&amp;ROW($BQ20)))</f>
        <v/>
      </c>
      <c r="BY20" s="127" t="str" cm="1">
        <f t="array" aca="1" ref="BY20" ca="1">IF(INDIRECT("'"&amp;BY$2&amp;"'!P"&amp;ROW($BQ20))=0,"",INDIRECT("'"&amp;BY$2&amp;"'!P"&amp;ROW($BQ20)))</f>
        <v/>
      </c>
      <c r="BZ20" s="127" t="str" cm="1">
        <f t="array" aca="1" ref="BZ20" ca="1">IF(INDIRECT("'"&amp;BZ$2&amp;"'!P"&amp;ROW($BQ20))=0,"",INDIRECT("'"&amp;BZ$2&amp;"'!P"&amp;ROW($BQ20)))</f>
        <v/>
      </c>
      <c r="CA20" s="127" t="str" cm="1">
        <f t="array" aca="1" ref="CA20" ca="1">IF(INDIRECT("'"&amp;CA$2&amp;"'!P"&amp;ROW($BQ20))=0,"",INDIRECT("'"&amp;CA$2&amp;"'!P"&amp;ROW($BQ20)))</f>
        <v/>
      </c>
      <c r="CB20" s="127" t="str" cm="1">
        <f t="array" aca="1" ref="CB20" ca="1">IF(INDIRECT("'"&amp;CB$2&amp;"'!P"&amp;ROW($BQ20))=0,"",INDIRECT("'"&amp;CB$2&amp;"'!P"&amp;ROW($BQ20)))</f>
        <v/>
      </c>
      <c r="CC20" s="127" t="str" cm="1">
        <f t="array" aca="1" ref="CC20" ca="1">IF(INDIRECT("'"&amp;CC$2&amp;"'!P"&amp;ROW($BQ20))=0,"",INDIRECT("'"&amp;CC$2&amp;"'!P"&amp;ROW($BQ20)))</f>
        <v/>
      </c>
      <c r="CD20" s="127" t="str" cm="1">
        <f t="array" aca="1" ref="CD20" ca="1">IF(INDIRECT("'"&amp;CD$2&amp;"'!P"&amp;ROW($BQ20))=0,"",INDIRECT("'"&amp;CD$2&amp;"'!P"&amp;ROW($BQ20)))</f>
        <v/>
      </c>
      <c r="CE20" s="127" t="str" cm="1">
        <f t="array" aca="1" ref="CE20" ca="1">IF(INDIRECT("'"&amp;CE$2&amp;"'!P"&amp;ROW($BQ20))=0,"",INDIRECT("'"&amp;CE$2&amp;"'!P"&amp;ROW($BQ20)))</f>
        <v/>
      </c>
      <c r="CF20" s="127" t="str" cm="1">
        <f t="array" aca="1" ref="CF20" ca="1">IF(INDIRECT("'"&amp;CF$2&amp;"'!P"&amp;ROW($BQ20))=0,"",INDIRECT("'"&amp;CF$2&amp;"'!P"&amp;ROW($BQ20)))</f>
        <v/>
      </c>
      <c r="CG20" s="127" t="str" cm="1">
        <f t="array" aca="1" ref="CG20" ca="1">IF(INDIRECT("'"&amp;CG$2&amp;"'!P"&amp;ROW($BQ20))=0,"",INDIRECT("'"&amp;CG$2&amp;"'!P"&amp;ROW($BQ20)))</f>
        <v/>
      </c>
      <c r="CH20" s="127" t="str" cm="1">
        <f t="array" aca="1" ref="CH20" ca="1">IF(INDIRECT("'"&amp;CH$2&amp;"'!P"&amp;ROW($BQ20))=0,"",INDIRECT("'"&amp;CH$2&amp;"'!P"&amp;ROW($BQ20)))</f>
        <v/>
      </c>
      <c r="CI20" s="127" t="str" cm="1">
        <f t="array" aca="1" ref="CI20" ca="1">IF(INDIRECT("'"&amp;CI$2&amp;"'!P"&amp;ROW($BQ20))=0,"",INDIRECT("'"&amp;CI$2&amp;"'!P"&amp;ROW($BQ20)))</f>
        <v/>
      </c>
      <c r="CJ20" s="127" t="str" cm="1">
        <f t="array" aca="1" ref="CJ20" ca="1">IF(INDIRECT("'"&amp;CJ$2&amp;"'!P"&amp;ROW($BQ20))=0,"",INDIRECT("'"&amp;CJ$2&amp;"'!P"&amp;ROW($BQ20)))</f>
        <v/>
      </c>
      <c r="CK20" s="127" t="str" cm="1">
        <f t="array" aca="1" ref="CK20" ca="1">IF(INDIRECT("'"&amp;CK$2&amp;"'!P"&amp;ROW($BQ20))=0,"",INDIRECT("'"&amp;CK$2&amp;"'!P"&amp;ROW($BQ20)))</f>
        <v/>
      </c>
      <c r="CL20" s="127" t="str" cm="1">
        <f t="array" aca="1" ref="CL20" ca="1">IF(INDIRECT("'"&amp;CL$2&amp;"'!P"&amp;ROW($BQ20))=0,"",INDIRECT("'"&amp;CL$2&amp;"'!P"&amp;ROW($BQ20)))</f>
        <v/>
      </c>
      <c r="CM20" s="127" t="str" cm="1">
        <f t="array" aca="1" ref="CM20" ca="1">IF(INDIRECT("'"&amp;CM$2&amp;"'!P"&amp;ROW($BQ20))=0,"",INDIRECT("'"&amp;CM$2&amp;"'!P"&amp;ROW($BQ20)))</f>
        <v/>
      </c>
      <c r="CN20" s="127" t="str" cm="1">
        <f t="array" aca="1" ref="CN20" ca="1">IF(INDIRECT("'"&amp;CN$2&amp;"'!P"&amp;ROW($BQ20))=0,"",INDIRECT("'"&amp;CN$2&amp;"'!P"&amp;ROW($BQ20)))</f>
        <v/>
      </c>
      <c r="CO20" s="127" t="str" cm="1">
        <f t="array" aca="1" ref="CO20" ca="1">IF(INDIRECT("'"&amp;CO$2&amp;"'!P"&amp;ROW($BQ20))=0,"",INDIRECT("'"&amp;CO$2&amp;"'!P"&amp;ROW($BQ20)))</f>
        <v/>
      </c>
      <c r="CP20" s="127" t="str" cm="1">
        <f t="array" aca="1" ref="CP20" ca="1">IF(INDIRECT("'"&amp;CP$2&amp;"'!P"&amp;ROW($BQ20))=0,"",INDIRECT("'"&amp;CP$2&amp;"'!P"&amp;ROW($BQ20)))</f>
        <v/>
      </c>
      <c r="CQ20" s="127" t="str" cm="1">
        <f t="array" aca="1" ref="CQ20" ca="1">IF(INDIRECT("'"&amp;CQ$2&amp;"'!P"&amp;ROW($BQ20))=0,"",INDIRECT("'"&amp;CQ$2&amp;"'!P"&amp;ROW($BQ20)))</f>
        <v/>
      </c>
      <c r="CR20" s="127" t="str" cm="1">
        <f t="array" aca="1" ref="CR20" ca="1">IF(INDIRECT("'"&amp;CR$2&amp;"'!P"&amp;ROW($BQ20))=0,"",INDIRECT("'"&amp;CR$2&amp;"'!P"&amp;ROW($BQ20)))</f>
        <v/>
      </c>
      <c r="CS20" s="127" t="str" cm="1">
        <f t="array" aca="1" ref="CS20" ca="1">IF(INDIRECT("'"&amp;CS$2&amp;"'!P"&amp;ROW($BQ20))=0,"",INDIRECT("'"&amp;CS$2&amp;"'!P"&amp;ROW($BQ20)))</f>
        <v/>
      </c>
      <c r="CT20" s="127" t="str" cm="1">
        <f t="array" aca="1" ref="CT20" ca="1">IF(INDIRECT("'"&amp;CT$2&amp;"'!P"&amp;ROW($BQ20))=0,"",INDIRECT("'"&amp;CT$2&amp;"'!P"&amp;ROW($BQ20)))</f>
        <v/>
      </c>
      <c r="CU20" s="127" t="str" cm="1">
        <f t="array" aca="1" ref="CU20" ca="1">IF(INDIRECT("'"&amp;CU$2&amp;"'!P"&amp;ROW($BQ20))=0,"",INDIRECT("'"&amp;CU$2&amp;"'!P"&amp;ROW($BQ20)))</f>
        <v/>
      </c>
      <c r="CV20" s="128">
        <f t="shared" ca="1" si="6"/>
        <v>165.57000000000002</v>
      </c>
    </row>
    <row r="21" spans="1:100" x14ac:dyDescent="0.2">
      <c r="A21" s="111">
        <f>IF('Driver List'!D21=0,"",'Driver List'!D21)</f>
        <v>6328</v>
      </c>
      <c r="B21" s="111" t="str">
        <f>IF(A21="","",VLOOKUP(A21,'Driver List'!D:E,2,0))</f>
        <v>Jonathan Gomez</v>
      </c>
      <c r="C21" s="111" t="str" cm="1">
        <f t="array" aca="1" ref="C21" ca="1">IF(INDIRECT("'"&amp;C$2&amp;"'!F"&amp;ROW(C21))="CC","CC",
IF(INDIRECT("'"&amp;C$2&amp;"'!F"&amp;ROW(C21))="DOWN","DOWN",
IF(INDIRECT("'"&amp;C$2&amp;"'!F"&amp;ROW(C21))="OFF","OFF",
IF(INDIRECT("'"&amp;C$2&amp;"'!F"&amp;ROW(C21))="PARK","PARK",
IF(INDIRECT("'"&amp;C$2&amp;"'!F"&amp;ROW(C21))="VACA","VACA",
"")))))</f>
        <v/>
      </c>
      <c r="D21" s="111" t="str" cm="1">
        <f t="array" aca="1" ref="D21" ca="1">IF(INDIRECT("'"&amp;D$2&amp;"'!F"&amp;ROW(D21))="CC","CC",
IF(INDIRECT("'"&amp;D$2&amp;"'!F"&amp;ROW(D21))="DOWN","DOWN",
IF(INDIRECT("'"&amp;D$2&amp;"'!F"&amp;ROW(D21))="OFF","OFF",
IF(INDIRECT("'"&amp;D$2&amp;"'!F"&amp;ROW(D21))="PARK","PARK",
IF(INDIRECT("'"&amp;D$2&amp;"'!F"&amp;ROW(D21))="VACA","VACA",
"")))))</f>
        <v/>
      </c>
      <c r="E21" s="111" t="str" cm="1">
        <f t="array" aca="1" ref="E21" ca="1">IF(INDIRECT("'"&amp;E$2&amp;"'!F"&amp;ROW(E21))="CC","CC",
IF(INDIRECT("'"&amp;E$2&amp;"'!F"&amp;ROW(E21))="DOWN","DOWN",
IF(INDIRECT("'"&amp;E$2&amp;"'!F"&amp;ROW(E21))="OFF","OFF",
IF(INDIRECT("'"&amp;E$2&amp;"'!F"&amp;ROW(E21))="PARK","PARK",
IF(INDIRECT("'"&amp;E$2&amp;"'!F"&amp;ROW(E21))="VACA","VACA",
"")))))</f>
        <v/>
      </c>
      <c r="F21" s="111" t="str" cm="1">
        <f t="array" aca="1" ref="F21" ca="1">IF(INDIRECT("'"&amp;F$2&amp;"'!F"&amp;ROW(F21))="CC","CC",
IF(INDIRECT("'"&amp;F$2&amp;"'!F"&amp;ROW(F21))="DOWN","DOWN",
IF(INDIRECT("'"&amp;F$2&amp;"'!F"&amp;ROW(F21))="OFF","OFF",
IF(INDIRECT("'"&amp;F$2&amp;"'!F"&amp;ROW(F21))="PARK","PARK",
IF(INDIRECT("'"&amp;F$2&amp;"'!F"&amp;ROW(F21))="VACA","VACA",
"")))))</f>
        <v/>
      </c>
      <c r="G21" s="111" t="str" cm="1">
        <f t="array" aca="1" ref="G21" ca="1">IF(INDIRECT("'"&amp;G$2&amp;"'!F"&amp;ROW(G21))="CC","CC",
IF(INDIRECT("'"&amp;G$2&amp;"'!F"&amp;ROW(G21))="DOWN","DOWN",
IF(INDIRECT("'"&amp;G$2&amp;"'!F"&amp;ROW(G21))="OFF","OFF",
IF(INDIRECT("'"&amp;G$2&amp;"'!F"&amp;ROW(G21))="PARK","PARK",
IF(INDIRECT("'"&amp;G$2&amp;"'!F"&amp;ROW(G21))="VACA","VACA",
"")))))</f>
        <v/>
      </c>
      <c r="H21" s="111" t="str" cm="1">
        <f t="array" aca="1" ref="H21" ca="1">IF(INDIRECT("'"&amp;H$2&amp;"'!F"&amp;ROW(H21))="CC","CC",
IF(INDIRECT("'"&amp;H$2&amp;"'!F"&amp;ROW(H21))="DOWN","DOWN",
IF(INDIRECT("'"&amp;H$2&amp;"'!F"&amp;ROW(H21))="OFF","OFF",
IF(INDIRECT("'"&amp;H$2&amp;"'!F"&amp;ROW(H21))="PARK","PARK",
IF(INDIRECT("'"&amp;H$2&amp;"'!F"&amp;ROW(H21))="VACA","VACA",
"")))))</f>
        <v/>
      </c>
      <c r="I21" s="111" t="str" cm="1">
        <f t="array" aca="1" ref="I21" ca="1">IF(INDIRECT("'"&amp;I$2&amp;"'!F"&amp;ROW(I21))="CC","CC",
IF(INDIRECT("'"&amp;I$2&amp;"'!F"&amp;ROW(I21))="DOWN","DOWN",
IF(INDIRECT("'"&amp;I$2&amp;"'!F"&amp;ROW(I21))="OFF","OFF",
IF(INDIRECT("'"&amp;I$2&amp;"'!F"&amp;ROW(I21))="PARK","PARK",
IF(INDIRECT("'"&amp;I$2&amp;"'!F"&amp;ROW(I21))="VACA","VACA",
"")))))</f>
        <v/>
      </c>
      <c r="J21" s="111" t="str" cm="1">
        <f t="array" aca="1" ref="J21" ca="1">IF(INDIRECT("'"&amp;J$2&amp;"'!F"&amp;ROW(J21))="CC","CC",
IF(INDIRECT("'"&amp;J$2&amp;"'!F"&amp;ROW(J21))="DOWN","DOWN",
IF(INDIRECT("'"&amp;J$2&amp;"'!F"&amp;ROW(J21))="OFF","OFF",
IF(INDIRECT("'"&amp;J$2&amp;"'!F"&amp;ROW(J21))="PARK","PARK",
IF(INDIRECT("'"&amp;J$2&amp;"'!F"&amp;ROW(J21))="VACA","VACA",
"")))))</f>
        <v/>
      </c>
      <c r="K21" s="111" t="str" cm="1">
        <f t="array" aca="1" ref="K21" ca="1">IF(INDIRECT("'"&amp;K$2&amp;"'!F"&amp;ROW(K21))="CC","CC",
IF(INDIRECT("'"&amp;K$2&amp;"'!F"&amp;ROW(K21))="DOWN","DOWN",
IF(INDIRECT("'"&amp;K$2&amp;"'!F"&amp;ROW(K21))="OFF","OFF",
IF(INDIRECT("'"&amp;K$2&amp;"'!F"&amp;ROW(K21))="PARK","PARK",
IF(INDIRECT("'"&amp;K$2&amp;"'!F"&amp;ROW(K21))="VACA","VACA",
"")))))</f>
        <v/>
      </c>
      <c r="L21" s="111" t="str" cm="1">
        <f t="array" aca="1" ref="L21" ca="1">IF(INDIRECT("'"&amp;L$2&amp;"'!F"&amp;ROW(L21))="CC","CC",
IF(INDIRECT("'"&amp;L$2&amp;"'!F"&amp;ROW(L21))="DOWN","DOWN",
IF(INDIRECT("'"&amp;L$2&amp;"'!F"&amp;ROW(L21))="OFF","OFF",
IF(INDIRECT("'"&amp;L$2&amp;"'!F"&amp;ROW(L21))="PARK","PARK",
IF(INDIRECT("'"&amp;L$2&amp;"'!F"&amp;ROW(L21))="VACA","VACA",
"")))))</f>
        <v/>
      </c>
      <c r="M21" s="111" t="str" cm="1">
        <f t="array" aca="1" ref="M21" ca="1">IF(INDIRECT("'"&amp;M$2&amp;"'!F"&amp;ROW(M21))="CC","CC",
IF(INDIRECT("'"&amp;M$2&amp;"'!F"&amp;ROW(M21))="DOWN","DOWN",
IF(INDIRECT("'"&amp;M$2&amp;"'!F"&amp;ROW(M21))="OFF","OFF",
IF(INDIRECT("'"&amp;M$2&amp;"'!F"&amp;ROW(M21))="PARK","PARK",
IF(INDIRECT("'"&amp;M$2&amp;"'!F"&amp;ROW(M21))="VACA","VACA",
"")))))</f>
        <v/>
      </c>
      <c r="N21" s="111" t="str" cm="1">
        <f t="array" aca="1" ref="N21" ca="1">IF(INDIRECT("'"&amp;N$2&amp;"'!F"&amp;ROW(N21))="CC","CC",
IF(INDIRECT("'"&amp;N$2&amp;"'!F"&amp;ROW(N21))="DOWN","DOWN",
IF(INDIRECT("'"&amp;N$2&amp;"'!F"&amp;ROW(N21))="OFF","OFF",
IF(INDIRECT("'"&amp;N$2&amp;"'!F"&amp;ROW(N21))="PARK","PARK",
IF(INDIRECT("'"&amp;N$2&amp;"'!F"&amp;ROW(N21))="VACA","VACA",
"")))))</f>
        <v/>
      </c>
      <c r="O21" s="111" t="str" cm="1">
        <f t="array" aca="1" ref="O21" ca="1">IF(INDIRECT("'"&amp;O$2&amp;"'!F"&amp;ROW(O21))="CC","CC",
IF(INDIRECT("'"&amp;O$2&amp;"'!F"&amp;ROW(O21))="DOWN","DOWN",
IF(INDIRECT("'"&amp;O$2&amp;"'!F"&amp;ROW(O21))="OFF","OFF",
IF(INDIRECT("'"&amp;O$2&amp;"'!F"&amp;ROW(O21))="PARK","PARK",
IF(INDIRECT("'"&amp;O$2&amp;"'!F"&amp;ROW(O21))="VACA","VACA",
"")))))</f>
        <v/>
      </c>
      <c r="P21" s="111" t="str" cm="1">
        <f t="array" aca="1" ref="P21" ca="1">IF(INDIRECT("'"&amp;P$2&amp;"'!F"&amp;ROW(P21))="CC","CC",
IF(INDIRECT("'"&amp;P$2&amp;"'!F"&amp;ROW(P21))="DOWN","DOWN",
IF(INDIRECT("'"&amp;P$2&amp;"'!F"&amp;ROW(P21))="OFF","OFF",
IF(INDIRECT("'"&amp;P$2&amp;"'!F"&amp;ROW(P21))="PARK","PARK",
IF(INDIRECT("'"&amp;P$2&amp;"'!F"&amp;ROW(P21))="VACA","VACA",
"")))))</f>
        <v/>
      </c>
      <c r="Q21" s="111" t="str" cm="1">
        <f t="array" aca="1" ref="Q21" ca="1">IF(INDIRECT("'"&amp;Q$2&amp;"'!F"&amp;ROW(Q21))="CC","CC",
IF(INDIRECT("'"&amp;Q$2&amp;"'!F"&amp;ROW(Q21))="DOWN","DOWN",
IF(INDIRECT("'"&amp;Q$2&amp;"'!F"&amp;ROW(Q21))="OFF","OFF",
IF(INDIRECT("'"&amp;Q$2&amp;"'!F"&amp;ROW(Q21))="PARK","PARK",
IF(INDIRECT("'"&amp;Q$2&amp;"'!F"&amp;ROW(Q21))="VACA","VACA",
"")))))</f>
        <v/>
      </c>
      <c r="R21" s="111" t="str" cm="1">
        <f t="array" aca="1" ref="R21" ca="1">IF(INDIRECT("'"&amp;R$2&amp;"'!F"&amp;ROW(R21))="CC","CC",
IF(INDIRECT("'"&amp;R$2&amp;"'!F"&amp;ROW(R21))="DOWN","DOWN",
IF(INDIRECT("'"&amp;R$2&amp;"'!F"&amp;ROW(R21))="OFF","OFF",
IF(INDIRECT("'"&amp;R$2&amp;"'!F"&amp;ROW(R21))="PARK","PARK",
IF(INDIRECT("'"&amp;R$2&amp;"'!F"&amp;ROW(R21))="VACA","VACA",
"")))))</f>
        <v/>
      </c>
      <c r="S21" s="111" t="str" cm="1">
        <f t="array" aca="1" ref="S21" ca="1">IF(INDIRECT("'"&amp;S$2&amp;"'!F"&amp;ROW(S21))="CC","CC",
IF(INDIRECT("'"&amp;S$2&amp;"'!F"&amp;ROW(S21))="DOWN","DOWN",
IF(INDIRECT("'"&amp;S$2&amp;"'!F"&amp;ROW(S21))="OFF","OFF",
IF(INDIRECT("'"&amp;S$2&amp;"'!F"&amp;ROW(S21))="PARK","PARK",
IF(INDIRECT("'"&amp;S$2&amp;"'!F"&amp;ROW(S21))="VACA","VACA",
"")))))</f>
        <v/>
      </c>
      <c r="T21" s="111" t="str" cm="1">
        <f t="array" aca="1" ref="T21" ca="1">IF(INDIRECT("'"&amp;T$2&amp;"'!F"&amp;ROW(T21))="CC","CC",
IF(INDIRECT("'"&amp;T$2&amp;"'!F"&amp;ROW(T21))="DOWN","DOWN",
IF(INDIRECT("'"&amp;T$2&amp;"'!F"&amp;ROW(T21))="OFF","OFF",
IF(INDIRECT("'"&amp;T$2&amp;"'!F"&amp;ROW(T21))="PARK","PARK",
IF(INDIRECT("'"&amp;T$2&amp;"'!F"&amp;ROW(T21))="VACA","VACA",
"")))))</f>
        <v/>
      </c>
      <c r="U21" s="111" t="str" cm="1">
        <f t="array" aca="1" ref="U21" ca="1">IF(INDIRECT("'"&amp;U$2&amp;"'!F"&amp;ROW(U21))="CC","CC",
IF(INDIRECT("'"&amp;U$2&amp;"'!F"&amp;ROW(U21))="DOWN","DOWN",
IF(INDIRECT("'"&amp;U$2&amp;"'!F"&amp;ROW(U21))="OFF","OFF",
IF(INDIRECT("'"&amp;U$2&amp;"'!F"&amp;ROW(U21))="PARK","PARK",
IF(INDIRECT("'"&amp;U$2&amp;"'!F"&amp;ROW(U21))="VACA","VACA",
"")))))</f>
        <v/>
      </c>
      <c r="V21" s="111" t="str" cm="1">
        <f t="array" aca="1" ref="V21" ca="1">IF(INDIRECT("'"&amp;V$2&amp;"'!F"&amp;ROW(V21))="CC","CC",
IF(INDIRECT("'"&amp;V$2&amp;"'!F"&amp;ROW(V21))="DOWN","DOWN",
IF(INDIRECT("'"&amp;V$2&amp;"'!F"&amp;ROW(V21))="OFF","OFF",
IF(INDIRECT("'"&amp;V$2&amp;"'!F"&amp;ROW(V21))="PARK","PARK",
IF(INDIRECT("'"&amp;V$2&amp;"'!F"&amp;ROW(V21))="VACA","VACA",
"")))))</f>
        <v/>
      </c>
      <c r="W21" s="111" t="str" cm="1">
        <f t="array" aca="1" ref="W21" ca="1">IF(INDIRECT("'"&amp;W$2&amp;"'!F"&amp;ROW(W21))="CC","CC",
IF(INDIRECT("'"&amp;W$2&amp;"'!F"&amp;ROW(W21))="DOWN","DOWN",
IF(INDIRECT("'"&amp;W$2&amp;"'!F"&amp;ROW(W21))="OFF","OFF",
IF(INDIRECT("'"&amp;W$2&amp;"'!F"&amp;ROW(W21))="PARK","PARK",
IF(INDIRECT("'"&amp;W$2&amp;"'!F"&amp;ROW(W21))="VACA","VACA",
"")))))</f>
        <v/>
      </c>
      <c r="X21" s="111" t="str" cm="1">
        <f t="array" aca="1" ref="X21" ca="1">IF(INDIRECT("'"&amp;X$2&amp;"'!F"&amp;ROW(X21))="CC","CC",
IF(INDIRECT("'"&amp;X$2&amp;"'!F"&amp;ROW(X21))="DOWN","DOWN",
IF(INDIRECT("'"&amp;X$2&amp;"'!F"&amp;ROW(X21))="OFF","OFF",
IF(INDIRECT("'"&amp;X$2&amp;"'!F"&amp;ROW(X21))="PARK","PARK",
IF(INDIRECT("'"&amp;X$2&amp;"'!F"&amp;ROW(X21))="VACA","VACA",
"")))))</f>
        <v/>
      </c>
      <c r="Y21" s="111" t="str" cm="1">
        <f t="array" aca="1" ref="Y21" ca="1">IF(INDIRECT("'"&amp;Y$2&amp;"'!F"&amp;ROW(Y21))="CC","CC",
IF(INDIRECT("'"&amp;Y$2&amp;"'!F"&amp;ROW(Y21))="DOWN","DOWN",
IF(INDIRECT("'"&amp;Y$2&amp;"'!F"&amp;ROW(Y21))="OFF","OFF",
IF(INDIRECT("'"&amp;Y$2&amp;"'!F"&amp;ROW(Y21))="PARK","PARK",
IF(INDIRECT("'"&amp;Y$2&amp;"'!F"&amp;ROW(Y21))="VACA","VACA",
"")))))</f>
        <v/>
      </c>
      <c r="Z21" s="111" t="str" cm="1">
        <f t="array" aca="1" ref="Z21" ca="1">IF(INDIRECT("'"&amp;Z$2&amp;"'!F"&amp;ROW(Z21))="CC","CC",
IF(INDIRECT("'"&amp;Z$2&amp;"'!F"&amp;ROW(Z21))="DOWN","DOWN",
IF(INDIRECT("'"&amp;Z$2&amp;"'!F"&amp;ROW(Z21))="OFF","OFF",
IF(INDIRECT("'"&amp;Z$2&amp;"'!F"&amp;ROW(Z21))="PARK","PARK",
IF(INDIRECT("'"&amp;Z$2&amp;"'!F"&amp;ROW(Z21))="VACA","VACA",
"")))))</f>
        <v/>
      </c>
      <c r="AA21" s="111" t="str" cm="1">
        <f t="array" aca="1" ref="AA21" ca="1">IF(INDIRECT("'"&amp;AA$2&amp;"'!F"&amp;ROW(AA21))="CC","CC",
IF(INDIRECT("'"&amp;AA$2&amp;"'!F"&amp;ROW(AA21))="DOWN","DOWN",
IF(INDIRECT("'"&amp;AA$2&amp;"'!F"&amp;ROW(AA21))="OFF","OFF",
IF(INDIRECT("'"&amp;AA$2&amp;"'!F"&amp;ROW(AA21))="PARK","PARK",
IF(INDIRECT("'"&amp;AA$2&amp;"'!F"&amp;ROW(AA21))="VACA","VACA",
"")))))</f>
        <v/>
      </c>
      <c r="AB21" s="111" t="str" cm="1">
        <f t="array" aca="1" ref="AB21" ca="1">IF(INDIRECT("'"&amp;AB$2&amp;"'!F"&amp;ROW(AB21))="CC","CC",
IF(INDIRECT("'"&amp;AB$2&amp;"'!F"&amp;ROW(AB21))="DOWN","DOWN",
IF(INDIRECT("'"&amp;AB$2&amp;"'!F"&amp;ROW(AB21))="OFF","OFF",
IF(INDIRECT("'"&amp;AB$2&amp;"'!F"&amp;ROW(AB21))="PARK","PARK",
IF(INDIRECT("'"&amp;AB$2&amp;"'!F"&amp;ROW(AB21))="VACA","VACA",
"")))))</f>
        <v/>
      </c>
      <c r="AC21" s="111" t="str" cm="1">
        <f t="array" aca="1" ref="AC21" ca="1">IF(INDIRECT("'"&amp;AC$2&amp;"'!F"&amp;ROW(AC21))="CC","CC",
IF(INDIRECT("'"&amp;AC$2&amp;"'!F"&amp;ROW(AC21))="DOWN","DOWN",
IF(INDIRECT("'"&amp;AC$2&amp;"'!F"&amp;ROW(AC21))="OFF","OFF",
IF(INDIRECT("'"&amp;AC$2&amp;"'!F"&amp;ROW(AC21))="PARK","PARK",
IF(INDIRECT("'"&amp;AC$2&amp;"'!F"&amp;ROW(AC21))="VACA","VACA",
"")))))</f>
        <v/>
      </c>
      <c r="AD21" s="111" t="str" cm="1">
        <f t="array" aca="1" ref="AD21" ca="1">IF(INDIRECT("'"&amp;AD$2&amp;"'!F"&amp;ROW(AD21))="CC","CC",
IF(INDIRECT("'"&amp;AD$2&amp;"'!F"&amp;ROW(AD21))="DOWN","DOWN",
IF(INDIRECT("'"&amp;AD$2&amp;"'!F"&amp;ROW(AD21))="OFF","OFF",
IF(INDIRECT("'"&amp;AD$2&amp;"'!F"&amp;ROW(AD21))="PARK","PARK",
IF(INDIRECT("'"&amp;AD$2&amp;"'!F"&amp;ROW(AD21))="VACA","VACA",
"")))))</f>
        <v/>
      </c>
      <c r="AE21" s="111" t="str" cm="1">
        <f t="array" aca="1" ref="AE21" ca="1">IF(INDIRECT("'"&amp;AE$2&amp;"'!F"&amp;ROW(AE21))="CC","CC",
IF(INDIRECT("'"&amp;AE$2&amp;"'!F"&amp;ROW(AE21))="DOWN","DOWN",
IF(INDIRECT("'"&amp;AE$2&amp;"'!F"&amp;ROW(AE21))="OFF","OFF",
IF(INDIRECT("'"&amp;AE$2&amp;"'!F"&amp;ROW(AE21))="PARK","PARK",
IF(INDIRECT("'"&amp;AE$2&amp;"'!F"&amp;ROW(AE21))="VACA","VACA",
"")))))</f>
        <v/>
      </c>
      <c r="AF21" s="111" t="str" cm="1">
        <f t="array" aca="1" ref="AF21" ca="1">IF(INDIRECT("'"&amp;AF$2&amp;"'!F"&amp;ROW(AF21))="CC","CC",
IF(INDIRECT("'"&amp;AF$2&amp;"'!F"&amp;ROW(AF21))="DOWN","DOWN",
IF(INDIRECT("'"&amp;AF$2&amp;"'!F"&amp;ROW(AF21))="OFF","OFF",
IF(INDIRECT("'"&amp;AF$2&amp;"'!F"&amp;ROW(AF21))="PARK","PARK",
IF(INDIRECT("'"&amp;AF$2&amp;"'!F"&amp;ROW(AF21))="VACA","VACA",
"")))))</f>
        <v/>
      </c>
      <c r="AG21" s="111" t="str" cm="1">
        <f t="array" aca="1" ref="AG21" ca="1">IF(INDIRECT("'"&amp;AG$2&amp;"'!F"&amp;ROW(AG21))="CC","CC",
IF(INDIRECT("'"&amp;AG$2&amp;"'!F"&amp;ROW(AG21))="DOWN","DOWN",
IF(INDIRECT("'"&amp;AG$2&amp;"'!F"&amp;ROW(AG21))="OFF","OFF",
IF(INDIRECT("'"&amp;AG$2&amp;"'!F"&amp;ROW(AG21))="PARK","PARK",
IF(INDIRECT("'"&amp;AG$2&amp;"'!F"&amp;ROW(AG21))="VACA","VACA",
"")))))</f>
        <v/>
      </c>
      <c r="AH21" s="124"/>
      <c r="AI21" s="111" t="str">
        <f t="shared" si="4"/>
        <v>Jonathan Gomez</v>
      </c>
      <c r="AJ21" s="111" cm="1">
        <f t="array" aca="1" ref="AJ21" ca="1">INDIRECT("'"&amp;AJ$2&amp;"'!AB"&amp;ROW($AJ21))</f>
        <v>4</v>
      </c>
      <c r="AK21" s="111" cm="1">
        <f t="array" aca="1" ref="AK21" ca="1">INDIRECT("'"&amp;AK$2&amp;"'!AB"&amp;ROW($AJ21))</f>
        <v>4</v>
      </c>
      <c r="AL21" s="111" cm="1">
        <f t="array" aca="1" ref="AL21" ca="1">INDIRECT("'"&amp;AL$2&amp;"'!AB"&amp;ROW($AJ21))</f>
        <v>4</v>
      </c>
      <c r="AM21" s="111" t="str" cm="1">
        <f t="array" aca="1" ref="AM21" ca="1">INDIRECT("'"&amp;AM$2&amp;"'!AB"&amp;ROW($AJ21))</f>
        <v/>
      </c>
      <c r="AN21" s="111" t="str" cm="1">
        <f t="array" aca="1" ref="AN21" ca="1">INDIRECT("'"&amp;AN$2&amp;"'!AB"&amp;ROW($AJ21))</f>
        <v/>
      </c>
      <c r="AO21" s="111" cm="1">
        <f t="array" aca="1" ref="AO21" ca="1">INDIRECT("'"&amp;AO$2&amp;"'!AB"&amp;ROW($AJ21))</f>
        <v>5</v>
      </c>
      <c r="AP21" s="111" cm="1">
        <f t="array" aca="1" ref="AP21" ca="1">INDIRECT("'"&amp;AP$2&amp;"'!AB"&amp;ROW($AJ21))</f>
        <v>4</v>
      </c>
      <c r="AQ21" s="111" t="str" cm="1">
        <f t="array" aca="1" ref="AQ21" ca="1">INDIRECT("'"&amp;AQ$2&amp;"'!AB"&amp;ROW($AJ21))</f>
        <v/>
      </c>
      <c r="AR21" s="111" t="str" cm="1">
        <f t="array" aca="1" ref="AR21" ca="1">INDIRECT("'"&amp;AR$2&amp;"'!AB"&amp;ROW($AJ21))</f>
        <v/>
      </c>
      <c r="AS21" s="111" t="str" cm="1">
        <f t="array" aca="1" ref="AS21" ca="1">INDIRECT("'"&amp;AS$2&amp;"'!AB"&amp;ROW($AJ21))</f>
        <v/>
      </c>
      <c r="AT21" s="111" t="str" cm="1">
        <f t="array" aca="1" ref="AT21" ca="1">INDIRECT("'"&amp;AT$2&amp;"'!AB"&amp;ROW($AJ21))</f>
        <v/>
      </c>
      <c r="AU21" s="111" t="str" cm="1">
        <f t="array" aca="1" ref="AU21" ca="1">INDIRECT("'"&amp;AU$2&amp;"'!AB"&amp;ROW($AJ21))</f>
        <v/>
      </c>
      <c r="AV21" s="111" t="str" cm="1">
        <f t="array" aca="1" ref="AV21" ca="1">INDIRECT("'"&amp;AV$2&amp;"'!AB"&amp;ROW($AJ21))</f>
        <v/>
      </c>
      <c r="AW21" s="111" t="str" cm="1">
        <f t="array" aca="1" ref="AW21" ca="1">INDIRECT("'"&amp;AW$2&amp;"'!AB"&amp;ROW($AJ21))</f>
        <v/>
      </c>
      <c r="AX21" s="111" t="str" cm="1">
        <f t="array" aca="1" ref="AX21" ca="1">INDIRECT("'"&amp;AX$2&amp;"'!AB"&amp;ROW($AJ21))</f>
        <v/>
      </c>
      <c r="AY21" s="111" t="str" cm="1">
        <f t="array" aca="1" ref="AY21" ca="1">INDIRECT("'"&amp;AY$2&amp;"'!AB"&amp;ROW($AJ21))</f>
        <v/>
      </c>
      <c r="AZ21" s="111" t="str" cm="1">
        <f t="array" aca="1" ref="AZ21" ca="1">INDIRECT("'"&amp;AZ$2&amp;"'!AB"&amp;ROW($AJ21))</f>
        <v/>
      </c>
      <c r="BA21" s="111" t="str" cm="1">
        <f t="array" aca="1" ref="BA21" ca="1">INDIRECT("'"&amp;BA$2&amp;"'!AB"&amp;ROW($AJ21))</f>
        <v/>
      </c>
      <c r="BB21" s="111" t="str" cm="1">
        <f t="array" aca="1" ref="BB21" ca="1">INDIRECT("'"&amp;BB$2&amp;"'!AB"&amp;ROW($AJ21))</f>
        <v/>
      </c>
      <c r="BC21" s="111" t="str" cm="1">
        <f t="array" aca="1" ref="BC21" ca="1">INDIRECT("'"&amp;BC$2&amp;"'!AB"&amp;ROW($AJ21))</f>
        <v/>
      </c>
      <c r="BD21" s="111" t="str" cm="1">
        <f t="array" aca="1" ref="BD21" ca="1">INDIRECT("'"&amp;BD$2&amp;"'!AB"&amp;ROW($AJ21))</f>
        <v/>
      </c>
      <c r="BE21" s="111" t="str" cm="1">
        <f t="array" aca="1" ref="BE21" ca="1">INDIRECT("'"&amp;BE$2&amp;"'!AB"&amp;ROW($AJ21))</f>
        <v/>
      </c>
      <c r="BF21" s="111" t="str" cm="1">
        <f t="array" aca="1" ref="BF21" ca="1">INDIRECT("'"&amp;BF$2&amp;"'!AB"&amp;ROW($AJ21))</f>
        <v/>
      </c>
      <c r="BG21" s="111" t="str" cm="1">
        <f t="array" aca="1" ref="BG21" ca="1">INDIRECT("'"&amp;BG$2&amp;"'!AB"&amp;ROW($AJ21))</f>
        <v/>
      </c>
      <c r="BH21" s="111" t="str" cm="1">
        <f t="array" aca="1" ref="BH21" ca="1">INDIRECT("'"&amp;BH$2&amp;"'!AB"&amp;ROW($AJ21))</f>
        <v/>
      </c>
      <c r="BI21" s="111" t="str" cm="1">
        <f t="array" aca="1" ref="BI21" ca="1">INDIRECT("'"&amp;BI$2&amp;"'!AB"&amp;ROW($AJ21))</f>
        <v/>
      </c>
      <c r="BJ21" s="111" t="str" cm="1">
        <f t="array" aca="1" ref="BJ21" ca="1">INDIRECT("'"&amp;BJ$2&amp;"'!AB"&amp;ROW($AJ21))</f>
        <v/>
      </c>
      <c r="BK21" s="111" t="str" cm="1">
        <f t="array" aca="1" ref="BK21" ca="1">INDIRECT("'"&amp;BK$2&amp;"'!AB"&amp;ROW($AJ21))</f>
        <v/>
      </c>
      <c r="BL21" s="111" t="str" cm="1">
        <f t="array" aca="1" ref="BL21" ca="1">INDIRECT("'"&amp;BL$2&amp;"'!AB"&amp;ROW($AJ21))</f>
        <v/>
      </c>
      <c r="BM21" s="111" t="str" cm="1">
        <f t="array" aca="1" ref="BM21" ca="1">INDIRECT("'"&amp;BM$2&amp;"'!AB"&amp;ROW($AJ21))</f>
        <v/>
      </c>
      <c r="BN21" s="111" t="str" cm="1">
        <f t="array" aca="1" ref="BN21" ca="1">INDIRECT("'"&amp;BN$2&amp;"'!AB"&amp;ROW($AJ21))</f>
        <v/>
      </c>
      <c r="BO21" s="124"/>
      <c r="BP21" s="110" t="str">
        <f t="shared" si="5"/>
        <v>Jonathan Gomez</v>
      </c>
      <c r="BQ21" s="127" cm="1">
        <f t="array" aca="1" ref="BQ21" ca="1">IF(INDIRECT("'"&amp;BQ$2&amp;"'!P"&amp;ROW($BQ21))=0,"",INDIRECT("'"&amp;BQ$2&amp;"'!P"&amp;ROW($BQ21)))</f>
        <v>35.75</v>
      </c>
      <c r="BR21" s="127" cm="1">
        <f t="array" aca="1" ref="BR21" ca="1">IF(INDIRECT("'"&amp;BR$2&amp;"'!P"&amp;ROW($BQ21))=0,"",INDIRECT("'"&amp;BR$2&amp;"'!P"&amp;ROW($BQ21)))</f>
        <v>34.450000000000003</v>
      </c>
      <c r="BS21" s="127" cm="1">
        <f t="array" aca="1" ref="BS21" ca="1">IF(INDIRECT("'"&amp;BS$2&amp;"'!P"&amp;ROW($BQ21))=0,"",INDIRECT("'"&amp;BS$2&amp;"'!P"&amp;ROW($BQ21)))</f>
        <v>30.62</v>
      </c>
      <c r="BT21" s="127" t="str" cm="1">
        <f t="array" aca="1" ref="BT21" ca="1">IF(INDIRECT("'"&amp;BT$2&amp;"'!P"&amp;ROW($BQ21))=0,"",INDIRECT("'"&amp;BT$2&amp;"'!P"&amp;ROW($BQ21)))</f>
        <v/>
      </c>
      <c r="BU21" s="127" t="str" cm="1">
        <f t="array" aca="1" ref="BU21" ca="1">IF(INDIRECT("'"&amp;BU$2&amp;"'!P"&amp;ROW($BQ21))=0,"",INDIRECT("'"&amp;BU$2&amp;"'!P"&amp;ROW($BQ21)))</f>
        <v/>
      </c>
      <c r="BV21" s="127" cm="1">
        <f t="array" aca="1" ref="BV21" ca="1">IF(INDIRECT("'"&amp;BV$2&amp;"'!P"&amp;ROW($BQ21))=0,"",INDIRECT("'"&amp;BV$2&amp;"'!P"&amp;ROW($BQ21)))</f>
        <v>35.9</v>
      </c>
      <c r="BW21" s="127" cm="1">
        <f t="array" aca="1" ref="BW21" ca="1">IF(INDIRECT("'"&amp;BW$2&amp;"'!P"&amp;ROW($BQ21))=0,"",INDIRECT("'"&amp;BW$2&amp;"'!P"&amp;ROW($BQ21)))</f>
        <v>31.75</v>
      </c>
      <c r="BX21" s="127" t="str" cm="1">
        <f t="array" aca="1" ref="BX21" ca="1">IF(INDIRECT("'"&amp;BX$2&amp;"'!P"&amp;ROW($BQ21))=0,"",INDIRECT("'"&amp;BX$2&amp;"'!P"&amp;ROW($BQ21)))</f>
        <v/>
      </c>
      <c r="BY21" s="127" t="str" cm="1">
        <f t="array" aca="1" ref="BY21" ca="1">IF(INDIRECT("'"&amp;BY$2&amp;"'!P"&amp;ROW($BQ21))=0,"",INDIRECT("'"&amp;BY$2&amp;"'!P"&amp;ROW($BQ21)))</f>
        <v/>
      </c>
      <c r="BZ21" s="127" t="str" cm="1">
        <f t="array" aca="1" ref="BZ21" ca="1">IF(INDIRECT("'"&amp;BZ$2&amp;"'!P"&amp;ROW($BQ21))=0,"",INDIRECT("'"&amp;BZ$2&amp;"'!P"&amp;ROW($BQ21)))</f>
        <v/>
      </c>
      <c r="CA21" s="127" t="str" cm="1">
        <f t="array" aca="1" ref="CA21" ca="1">IF(INDIRECT("'"&amp;CA$2&amp;"'!P"&amp;ROW($BQ21))=0,"",INDIRECT("'"&amp;CA$2&amp;"'!P"&amp;ROW($BQ21)))</f>
        <v/>
      </c>
      <c r="CB21" s="127" t="str" cm="1">
        <f t="array" aca="1" ref="CB21" ca="1">IF(INDIRECT("'"&amp;CB$2&amp;"'!P"&amp;ROW($BQ21))=0,"",INDIRECT("'"&amp;CB$2&amp;"'!P"&amp;ROW($BQ21)))</f>
        <v/>
      </c>
      <c r="CC21" s="127" t="str" cm="1">
        <f t="array" aca="1" ref="CC21" ca="1">IF(INDIRECT("'"&amp;CC$2&amp;"'!P"&amp;ROW($BQ21))=0,"",INDIRECT("'"&amp;CC$2&amp;"'!P"&amp;ROW($BQ21)))</f>
        <v/>
      </c>
      <c r="CD21" s="127" t="str" cm="1">
        <f t="array" aca="1" ref="CD21" ca="1">IF(INDIRECT("'"&amp;CD$2&amp;"'!P"&amp;ROW($BQ21))=0,"",INDIRECT("'"&amp;CD$2&amp;"'!P"&amp;ROW($BQ21)))</f>
        <v/>
      </c>
      <c r="CE21" s="127" t="str" cm="1">
        <f t="array" aca="1" ref="CE21" ca="1">IF(INDIRECT("'"&amp;CE$2&amp;"'!P"&amp;ROW($BQ21))=0,"",INDIRECT("'"&amp;CE$2&amp;"'!P"&amp;ROW($BQ21)))</f>
        <v/>
      </c>
      <c r="CF21" s="127" t="str" cm="1">
        <f t="array" aca="1" ref="CF21" ca="1">IF(INDIRECT("'"&amp;CF$2&amp;"'!P"&amp;ROW($BQ21))=0,"",INDIRECT("'"&amp;CF$2&amp;"'!P"&amp;ROW($BQ21)))</f>
        <v/>
      </c>
      <c r="CG21" s="127" t="str" cm="1">
        <f t="array" aca="1" ref="CG21" ca="1">IF(INDIRECT("'"&amp;CG$2&amp;"'!P"&amp;ROW($BQ21))=0,"",INDIRECT("'"&amp;CG$2&amp;"'!P"&amp;ROW($BQ21)))</f>
        <v/>
      </c>
      <c r="CH21" s="127" t="str" cm="1">
        <f t="array" aca="1" ref="CH21" ca="1">IF(INDIRECT("'"&amp;CH$2&amp;"'!P"&amp;ROW($BQ21))=0,"",INDIRECT("'"&amp;CH$2&amp;"'!P"&amp;ROW($BQ21)))</f>
        <v/>
      </c>
      <c r="CI21" s="127" t="str" cm="1">
        <f t="array" aca="1" ref="CI21" ca="1">IF(INDIRECT("'"&amp;CI$2&amp;"'!P"&amp;ROW($BQ21))=0,"",INDIRECT("'"&amp;CI$2&amp;"'!P"&amp;ROW($BQ21)))</f>
        <v/>
      </c>
      <c r="CJ21" s="127" t="str" cm="1">
        <f t="array" aca="1" ref="CJ21" ca="1">IF(INDIRECT("'"&amp;CJ$2&amp;"'!P"&amp;ROW($BQ21))=0,"",INDIRECT("'"&amp;CJ$2&amp;"'!P"&amp;ROW($BQ21)))</f>
        <v/>
      </c>
      <c r="CK21" s="127" t="str" cm="1">
        <f t="array" aca="1" ref="CK21" ca="1">IF(INDIRECT("'"&amp;CK$2&amp;"'!P"&amp;ROW($BQ21))=0,"",INDIRECT("'"&amp;CK$2&amp;"'!P"&amp;ROW($BQ21)))</f>
        <v/>
      </c>
      <c r="CL21" s="127" t="str" cm="1">
        <f t="array" aca="1" ref="CL21" ca="1">IF(INDIRECT("'"&amp;CL$2&amp;"'!P"&amp;ROW($BQ21))=0,"",INDIRECT("'"&amp;CL$2&amp;"'!P"&amp;ROW($BQ21)))</f>
        <v/>
      </c>
      <c r="CM21" s="127" t="str" cm="1">
        <f t="array" aca="1" ref="CM21" ca="1">IF(INDIRECT("'"&amp;CM$2&amp;"'!P"&amp;ROW($BQ21))=0,"",INDIRECT("'"&amp;CM$2&amp;"'!P"&amp;ROW($BQ21)))</f>
        <v/>
      </c>
      <c r="CN21" s="127" t="str" cm="1">
        <f t="array" aca="1" ref="CN21" ca="1">IF(INDIRECT("'"&amp;CN$2&amp;"'!P"&amp;ROW($BQ21))=0,"",INDIRECT("'"&amp;CN$2&amp;"'!P"&amp;ROW($BQ21)))</f>
        <v/>
      </c>
      <c r="CO21" s="127" t="str" cm="1">
        <f t="array" aca="1" ref="CO21" ca="1">IF(INDIRECT("'"&amp;CO$2&amp;"'!P"&amp;ROW($BQ21))=0,"",INDIRECT("'"&amp;CO$2&amp;"'!P"&amp;ROW($BQ21)))</f>
        <v/>
      </c>
      <c r="CP21" s="127" t="str" cm="1">
        <f t="array" aca="1" ref="CP21" ca="1">IF(INDIRECT("'"&amp;CP$2&amp;"'!P"&amp;ROW($BQ21))=0,"",INDIRECT("'"&amp;CP$2&amp;"'!P"&amp;ROW($BQ21)))</f>
        <v/>
      </c>
      <c r="CQ21" s="127" t="str" cm="1">
        <f t="array" aca="1" ref="CQ21" ca="1">IF(INDIRECT("'"&amp;CQ$2&amp;"'!P"&amp;ROW($BQ21))=0,"",INDIRECT("'"&amp;CQ$2&amp;"'!P"&amp;ROW($BQ21)))</f>
        <v/>
      </c>
      <c r="CR21" s="127" t="str" cm="1">
        <f t="array" aca="1" ref="CR21" ca="1">IF(INDIRECT("'"&amp;CR$2&amp;"'!P"&amp;ROW($BQ21))=0,"",INDIRECT("'"&amp;CR$2&amp;"'!P"&amp;ROW($BQ21)))</f>
        <v/>
      </c>
      <c r="CS21" s="127" t="str" cm="1">
        <f t="array" aca="1" ref="CS21" ca="1">IF(INDIRECT("'"&amp;CS$2&amp;"'!P"&amp;ROW($BQ21))=0,"",INDIRECT("'"&amp;CS$2&amp;"'!P"&amp;ROW($BQ21)))</f>
        <v/>
      </c>
      <c r="CT21" s="127" t="str" cm="1">
        <f t="array" aca="1" ref="CT21" ca="1">IF(INDIRECT("'"&amp;CT$2&amp;"'!P"&amp;ROW($BQ21))=0,"",INDIRECT("'"&amp;CT$2&amp;"'!P"&amp;ROW($BQ21)))</f>
        <v/>
      </c>
      <c r="CU21" s="127" t="str" cm="1">
        <f t="array" aca="1" ref="CU21" ca="1">IF(INDIRECT("'"&amp;CU$2&amp;"'!P"&amp;ROW($BQ21))=0,"",INDIRECT("'"&amp;CU$2&amp;"'!P"&amp;ROW($BQ21)))</f>
        <v/>
      </c>
      <c r="CV21" s="128">
        <f t="shared" ca="1" si="6"/>
        <v>168.47</v>
      </c>
    </row>
    <row r="22" spans="1:100" x14ac:dyDescent="0.2">
      <c r="A22" s="111">
        <f>IF('Driver List'!D22=0,"",'Driver List'!D22)</f>
        <v>6399</v>
      </c>
      <c r="B22" s="111" t="str">
        <f>IF(A22="","",VLOOKUP(A22,'Driver List'!D:E,2,0))</f>
        <v>Ivan Rivera Torres</v>
      </c>
      <c r="C22" s="111" t="str" cm="1">
        <f t="array" aca="1" ref="C22" ca="1">IF(INDIRECT("'"&amp;C$2&amp;"'!F"&amp;ROW(C22))="CC","CC",
IF(INDIRECT("'"&amp;C$2&amp;"'!F"&amp;ROW(C22))="DOWN","DOWN",
IF(INDIRECT("'"&amp;C$2&amp;"'!F"&amp;ROW(C22))="OFF","OFF",
IF(INDIRECT("'"&amp;C$2&amp;"'!F"&amp;ROW(C22))="PARK","PARK",
IF(INDIRECT("'"&amp;C$2&amp;"'!F"&amp;ROW(C22))="VACA","VACA",
"")))))</f>
        <v/>
      </c>
      <c r="D22" s="111" t="str" cm="1">
        <f t="array" aca="1" ref="D22" ca="1">IF(INDIRECT("'"&amp;D$2&amp;"'!F"&amp;ROW(D22))="CC","CC",
IF(INDIRECT("'"&amp;D$2&amp;"'!F"&amp;ROW(D22))="DOWN","DOWN",
IF(INDIRECT("'"&amp;D$2&amp;"'!F"&amp;ROW(D22))="OFF","OFF",
IF(INDIRECT("'"&amp;D$2&amp;"'!F"&amp;ROW(D22))="PARK","PARK",
IF(INDIRECT("'"&amp;D$2&amp;"'!F"&amp;ROW(D22))="VACA","VACA",
"")))))</f>
        <v/>
      </c>
      <c r="E22" s="111" t="str" cm="1">
        <f t="array" aca="1" ref="E22" ca="1">IF(INDIRECT("'"&amp;E$2&amp;"'!F"&amp;ROW(E22))="CC","CC",
IF(INDIRECT("'"&amp;E$2&amp;"'!F"&amp;ROW(E22))="DOWN","DOWN",
IF(INDIRECT("'"&amp;E$2&amp;"'!F"&amp;ROW(E22))="OFF","OFF",
IF(INDIRECT("'"&amp;E$2&amp;"'!F"&amp;ROW(E22))="PARK","PARK",
IF(INDIRECT("'"&amp;E$2&amp;"'!F"&amp;ROW(E22))="VACA","VACA",
"")))))</f>
        <v/>
      </c>
      <c r="F22" s="111" t="str" cm="1">
        <f t="array" aca="1" ref="F22" ca="1">IF(INDIRECT("'"&amp;F$2&amp;"'!F"&amp;ROW(F22))="CC","CC",
IF(INDIRECT("'"&amp;F$2&amp;"'!F"&amp;ROW(F22))="DOWN","DOWN",
IF(INDIRECT("'"&amp;F$2&amp;"'!F"&amp;ROW(F22))="OFF","OFF",
IF(INDIRECT("'"&amp;F$2&amp;"'!F"&amp;ROW(F22))="PARK","PARK",
IF(INDIRECT("'"&amp;F$2&amp;"'!F"&amp;ROW(F22))="VACA","VACA",
"")))))</f>
        <v/>
      </c>
      <c r="G22" s="111" t="str" cm="1">
        <f t="array" aca="1" ref="G22" ca="1">IF(INDIRECT("'"&amp;G$2&amp;"'!F"&amp;ROW(G22))="CC","CC",
IF(INDIRECT("'"&amp;G$2&amp;"'!F"&amp;ROW(G22))="DOWN","DOWN",
IF(INDIRECT("'"&amp;G$2&amp;"'!F"&amp;ROW(G22))="OFF","OFF",
IF(INDIRECT("'"&amp;G$2&amp;"'!F"&amp;ROW(G22))="PARK","PARK",
IF(INDIRECT("'"&amp;G$2&amp;"'!F"&amp;ROW(G22))="VACA","VACA",
"")))))</f>
        <v/>
      </c>
      <c r="H22" s="111" t="str" cm="1">
        <f t="array" aca="1" ref="H22" ca="1">IF(INDIRECT("'"&amp;H$2&amp;"'!F"&amp;ROW(H22))="CC","CC",
IF(INDIRECT("'"&amp;H$2&amp;"'!F"&amp;ROW(H22))="DOWN","DOWN",
IF(INDIRECT("'"&amp;H$2&amp;"'!F"&amp;ROW(H22))="OFF","OFF",
IF(INDIRECT("'"&amp;H$2&amp;"'!F"&amp;ROW(H22))="PARK","PARK",
IF(INDIRECT("'"&amp;H$2&amp;"'!F"&amp;ROW(H22))="VACA","VACA",
"")))))</f>
        <v/>
      </c>
      <c r="I22" s="111" t="str" cm="1">
        <f t="array" aca="1" ref="I22" ca="1">IF(INDIRECT("'"&amp;I$2&amp;"'!F"&amp;ROW(I22))="CC","CC",
IF(INDIRECT("'"&amp;I$2&amp;"'!F"&amp;ROW(I22))="DOWN","DOWN",
IF(INDIRECT("'"&amp;I$2&amp;"'!F"&amp;ROW(I22))="OFF","OFF",
IF(INDIRECT("'"&amp;I$2&amp;"'!F"&amp;ROW(I22))="PARK","PARK",
IF(INDIRECT("'"&amp;I$2&amp;"'!F"&amp;ROW(I22))="VACA","VACA",
"")))))</f>
        <v/>
      </c>
      <c r="J22" s="111" t="str" cm="1">
        <f t="array" aca="1" ref="J22" ca="1">IF(INDIRECT("'"&amp;J$2&amp;"'!F"&amp;ROW(J22))="CC","CC",
IF(INDIRECT("'"&amp;J$2&amp;"'!F"&amp;ROW(J22))="DOWN","DOWN",
IF(INDIRECT("'"&amp;J$2&amp;"'!F"&amp;ROW(J22))="OFF","OFF",
IF(INDIRECT("'"&amp;J$2&amp;"'!F"&amp;ROW(J22))="PARK","PARK",
IF(INDIRECT("'"&amp;J$2&amp;"'!F"&amp;ROW(J22))="VACA","VACA",
"")))))</f>
        <v/>
      </c>
      <c r="K22" s="111" t="str" cm="1">
        <f t="array" aca="1" ref="K22" ca="1">IF(INDIRECT("'"&amp;K$2&amp;"'!F"&amp;ROW(K22))="CC","CC",
IF(INDIRECT("'"&amp;K$2&amp;"'!F"&amp;ROW(K22))="DOWN","DOWN",
IF(INDIRECT("'"&amp;K$2&amp;"'!F"&amp;ROW(K22))="OFF","OFF",
IF(INDIRECT("'"&amp;K$2&amp;"'!F"&amp;ROW(K22))="PARK","PARK",
IF(INDIRECT("'"&amp;K$2&amp;"'!F"&amp;ROW(K22))="VACA","VACA",
"")))))</f>
        <v/>
      </c>
      <c r="L22" s="111" t="str" cm="1">
        <f t="array" aca="1" ref="L22" ca="1">IF(INDIRECT("'"&amp;L$2&amp;"'!F"&amp;ROW(L22))="CC","CC",
IF(INDIRECT("'"&amp;L$2&amp;"'!F"&amp;ROW(L22))="DOWN","DOWN",
IF(INDIRECT("'"&amp;L$2&amp;"'!F"&amp;ROW(L22))="OFF","OFF",
IF(INDIRECT("'"&amp;L$2&amp;"'!F"&amp;ROW(L22))="PARK","PARK",
IF(INDIRECT("'"&amp;L$2&amp;"'!F"&amp;ROW(L22))="VACA","VACA",
"")))))</f>
        <v/>
      </c>
      <c r="M22" s="111" t="str" cm="1">
        <f t="array" aca="1" ref="M22" ca="1">IF(INDIRECT("'"&amp;M$2&amp;"'!F"&amp;ROW(M22))="CC","CC",
IF(INDIRECT("'"&amp;M$2&amp;"'!F"&amp;ROW(M22))="DOWN","DOWN",
IF(INDIRECT("'"&amp;M$2&amp;"'!F"&amp;ROW(M22))="OFF","OFF",
IF(INDIRECT("'"&amp;M$2&amp;"'!F"&amp;ROW(M22))="PARK","PARK",
IF(INDIRECT("'"&amp;M$2&amp;"'!F"&amp;ROW(M22))="VACA","VACA",
"")))))</f>
        <v/>
      </c>
      <c r="N22" s="111" t="str" cm="1">
        <f t="array" aca="1" ref="N22" ca="1">IF(INDIRECT("'"&amp;N$2&amp;"'!F"&amp;ROW(N22))="CC","CC",
IF(INDIRECT("'"&amp;N$2&amp;"'!F"&amp;ROW(N22))="DOWN","DOWN",
IF(INDIRECT("'"&amp;N$2&amp;"'!F"&amp;ROW(N22))="OFF","OFF",
IF(INDIRECT("'"&amp;N$2&amp;"'!F"&amp;ROW(N22))="PARK","PARK",
IF(INDIRECT("'"&amp;N$2&amp;"'!F"&amp;ROW(N22))="VACA","VACA",
"")))))</f>
        <v/>
      </c>
      <c r="O22" s="111" t="str" cm="1">
        <f t="array" aca="1" ref="O22" ca="1">IF(INDIRECT("'"&amp;O$2&amp;"'!F"&amp;ROW(O22))="CC","CC",
IF(INDIRECT("'"&amp;O$2&amp;"'!F"&amp;ROW(O22))="DOWN","DOWN",
IF(INDIRECT("'"&amp;O$2&amp;"'!F"&amp;ROW(O22))="OFF","OFF",
IF(INDIRECT("'"&amp;O$2&amp;"'!F"&amp;ROW(O22))="PARK","PARK",
IF(INDIRECT("'"&amp;O$2&amp;"'!F"&amp;ROW(O22))="VACA","VACA",
"")))))</f>
        <v/>
      </c>
      <c r="P22" s="111" t="str" cm="1">
        <f t="array" aca="1" ref="P22" ca="1">IF(INDIRECT("'"&amp;P$2&amp;"'!F"&amp;ROW(P22))="CC","CC",
IF(INDIRECT("'"&amp;P$2&amp;"'!F"&amp;ROW(P22))="DOWN","DOWN",
IF(INDIRECT("'"&amp;P$2&amp;"'!F"&amp;ROW(P22))="OFF","OFF",
IF(INDIRECT("'"&amp;P$2&amp;"'!F"&amp;ROW(P22))="PARK","PARK",
IF(INDIRECT("'"&amp;P$2&amp;"'!F"&amp;ROW(P22))="VACA","VACA",
"")))))</f>
        <v/>
      </c>
      <c r="Q22" s="111" t="str" cm="1">
        <f t="array" aca="1" ref="Q22" ca="1">IF(INDIRECT("'"&amp;Q$2&amp;"'!F"&amp;ROW(Q22))="CC","CC",
IF(INDIRECT("'"&amp;Q$2&amp;"'!F"&amp;ROW(Q22))="DOWN","DOWN",
IF(INDIRECT("'"&amp;Q$2&amp;"'!F"&amp;ROW(Q22))="OFF","OFF",
IF(INDIRECT("'"&amp;Q$2&amp;"'!F"&amp;ROW(Q22))="PARK","PARK",
IF(INDIRECT("'"&amp;Q$2&amp;"'!F"&amp;ROW(Q22))="VACA","VACA",
"")))))</f>
        <v/>
      </c>
      <c r="R22" s="111" t="str" cm="1">
        <f t="array" aca="1" ref="R22" ca="1">IF(INDIRECT("'"&amp;R$2&amp;"'!F"&amp;ROW(R22))="CC","CC",
IF(INDIRECT("'"&amp;R$2&amp;"'!F"&amp;ROW(R22))="DOWN","DOWN",
IF(INDIRECT("'"&amp;R$2&amp;"'!F"&amp;ROW(R22))="OFF","OFF",
IF(INDIRECT("'"&amp;R$2&amp;"'!F"&amp;ROW(R22))="PARK","PARK",
IF(INDIRECT("'"&amp;R$2&amp;"'!F"&amp;ROW(R22))="VACA","VACA",
"")))))</f>
        <v/>
      </c>
      <c r="S22" s="111" t="str" cm="1">
        <f t="array" aca="1" ref="S22" ca="1">IF(INDIRECT("'"&amp;S$2&amp;"'!F"&amp;ROW(S22))="CC","CC",
IF(INDIRECT("'"&amp;S$2&amp;"'!F"&amp;ROW(S22))="DOWN","DOWN",
IF(INDIRECT("'"&amp;S$2&amp;"'!F"&amp;ROW(S22))="OFF","OFF",
IF(INDIRECT("'"&amp;S$2&amp;"'!F"&amp;ROW(S22))="PARK","PARK",
IF(INDIRECT("'"&amp;S$2&amp;"'!F"&amp;ROW(S22))="VACA","VACA",
"")))))</f>
        <v/>
      </c>
      <c r="T22" s="111" t="str" cm="1">
        <f t="array" aca="1" ref="T22" ca="1">IF(INDIRECT("'"&amp;T$2&amp;"'!F"&amp;ROW(T22))="CC","CC",
IF(INDIRECT("'"&amp;T$2&amp;"'!F"&amp;ROW(T22))="DOWN","DOWN",
IF(INDIRECT("'"&amp;T$2&amp;"'!F"&amp;ROW(T22))="OFF","OFF",
IF(INDIRECT("'"&amp;T$2&amp;"'!F"&amp;ROW(T22))="PARK","PARK",
IF(INDIRECT("'"&amp;T$2&amp;"'!F"&amp;ROW(T22))="VACA","VACA",
"")))))</f>
        <v/>
      </c>
      <c r="U22" s="111" t="str" cm="1">
        <f t="array" aca="1" ref="U22" ca="1">IF(INDIRECT("'"&amp;U$2&amp;"'!F"&amp;ROW(U22))="CC","CC",
IF(INDIRECT("'"&amp;U$2&amp;"'!F"&amp;ROW(U22))="DOWN","DOWN",
IF(INDIRECT("'"&amp;U$2&amp;"'!F"&amp;ROW(U22))="OFF","OFF",
IF(INDIRECT("'"&amp;U$2&amp;"'!F"&amp;ROW(U22))="PARK","PARK",
IF(INDIRECT("'"&amp;U$2&amp;"'!F"&amp;ROW(U22))="VACA","VACA",
"")))))</f>
        <v/>
      </c>
      <c r="V22" s="111" t="str" cm="1">
        <f t="array" aca="1" ref="V22" ca="1">IF(INDIRECT("'"&amp;V$2&amp;"'!F"&amp;ROW(V22))="CC","CC",
IF(INDIRECT("'"&amp;V$2&amp;"'!F"&amp;ROW(V22))="DOWN","DOWN",
IF(INDIRECT("'"&amp;V$2&amp;"'!F"&amp;ROW(V22))="OFF","OFF",
IF(INDIRECT("'"&amp;V$2&amp;"'!F"&amp;ROW(V22))="PARK","PARK",
IF(INDIRECT("'"&amp;V$2&amp;"'!F"&amp;ROW(V22))="VACA","VACA",
"")))))</f>
        <v/>
      </c>
      <c r="W22" s="111" t="str" cm="1">
        <f t="array" aca="1" ref="W22" ca="1">IF(INDIRECT("'"&amp;W$2&amp;"'!F"&amp;ROW(W22))="CC","CC",
IF(INDIRECT("'"&amp;W$2&amp;"'!F"&amp;ROW(W22))="DOWN","DOWN",
IF(INDIRECT("'"&amp;W$2&amp;"'!F"&amp;ROW(W22))="OFF","OFF",
IF(INDIRECT("'"&amp;W$2&amp;"'!F"&amp;ROW(W22))="PARK","PARK",
IF(INDIRECT("'"&amp;W$2&amp;"'!F"&amp;ROW(W22))="VACA","VACA",
"")))))</f>
        <v/>
      </c>
      <c r="X22" s="111" t="str" cm="1">
        <f t="array" aca="1" ref="X22" ca="1">IF(INDIRECT("'"&amp;X$2&amp;"'!F"&amp;ROW(X22))="CC","CC",
IF(INDIRECT("'"&amp;X$2&amp;"'!F"&amp;ROW(X22))="DOWN","DOWN",
IF(INDIRECT("'"&amp;X$2&amp;"'!F"&amp;ROW(X22))="OFF","OFF",
IF(INDIRECT("'"&amp;X$2&amp;"'!F"&amp;ROW(X22))="PARK","PARK",
IF(INDIRECT("'"&amp;X$2&amp;"'!F"&amp;ROW(X22))="VACA","VACA",
"")))))</f>
        <v/>
      </c>
      <c r="Y22" s="111" t="str" cm="1">
        <f t="array" aca="1" ref="Y22" ca="1">IF(INDIRECT("'"&amp;Y$2&amp;"'!F"&amp;ROW(Y22))="CC","CC",
IF(INDIRECT("'"&amp;Y$2&amp;"'!F"&amp;ROW(Y22))="DOWN","DOWN",
IF(INDIRECT("'"&amp;Y$2&amp;"'!F"&amp;ROW(Y22))="OFF","OFF",
IF(INDIRECT("'"&amp;Y$2&amp;"'!F"&amp;ROW(Y22))="PARK","PARK",
IF(INDIRECT("'"&amp;Y$2&amp;"'!F"&amp;ROW(Y22))="VACA","VACA",
"")))))</f>
        <v/>
      </c>
      <c r="Z22" s="111" t="str" cm="1">
        <f t="array" aca="1" ref="Z22" ca="1">IF(INDIRECT("'"&amp;Z$2&amp;"'!F"&amp;ROW(Z22))="CC","CC",
IF(INDIRECT("'"&amp;Z$2&amp;"'!F"&amp;ROW(Z22))="DOWN","DOWN",
IF(INDIRECT("'"&amp;Z$2&amp;"'!F"&amp;ROW(Z22))="OFF","OFF",
IF(INDIRECT("'"&amp;Z$2&amp;"'!F"&amp;ROW(Z22))="PARK","PARK",
IF(INDIRECT("'"&amp;Z$2&amp;"'!F"&amp;ROW(Z22))="VACA","VACA",
"")))))</f>
        <v/>
      </c>
      <c r="AA22" s="111" t="str" cm="1">
        <f t="array" aca="1" ref="AA22" ca="1">IF(INDIRECT("'"&amp;AA$2&amp;"'!F"&amp;ROW(AA22))="CC","CC",
IF(INDIRECT("'"&amp;AA$2&amp;"'!F"&amp;ROW(AA22))="DOWN","DOWN",
IF(INDIRECT("'"&amp;AA$2&amp;"'!F"&amp;ROW(AA22))="OFF","OFF",
IF(INDIRECT("'"&amp;AA$2&amp;"'!F"&amp;ROW(AA22))="PARK","PARK",
IF(INDIRECT("'"&amp;AA$2&amp;"'!F"&amp;ROW(AA22))="VACA","VACA",
"")))))</f>
        <v/>
      </c>
      <c r="AB22" s="111" t="str" cm="1">
        <f t="array" aca="1" ref="AB22" ca="1">IF(INDIRECT("'"&amp;AB$2&amp;"'!F"&amp;ROW(AB22))="CC","CC",
IF(INDIRECT("'"&amp;AB$2&amp;"'!F"&amp;ROW(AB22))="DOWN","DOWN",
IF(INDIRECT("'"&amp;AB$2&amp;"'!F"&amp;ROW(AB22))="OFF","OFF",
IF(INDIRECT("'"&amp;AB$2&amp;"'!F"&amp;ROW(AB22))="PARK","PARK",
IF(INDIRECT("'"&amp;AB$2&amp;"'!F"&amp;ROW(AB22))="VACA","VACA",
"")))))</f>
        <v/>
      </c>
      <c r="AC22" s="111" t="str" cm="1">
        <f t="array" aca="1" ref="AC22" ca="1">IF(INDIRECT("'"&amp;AC$2&amp;"'!F"&amp;ROW(AC22))="CC","CC",
IF(INDIRECT("'"&amp;AC$2&amp;"'!F"&amp;ROW(AC22))="DOWN","DOWN",
IF(INDIRECT("'"&amp;AC$2&amp;"'!F"&amp;ROW(AC22))="OFF","OFF",
IF(INDIRECT("'"&amp;AC$2&amp;"'!F"&amp;ROW(AC22))="PARK","PARK",
IF(INDIRECT("'"&amp;AC$2&amp;"'!F"&amp;ROW(AC22))="VACA","VACA",
"")))))</f>
        <v/>
      </c>
      <c r="AD22" s="111" t="str" cm="1">
        <f t="array" aca="1" ref="AD22" ca="1">IF(INDIRECT("'"&amp;AD$2&amp;"'!F"&amp;ROW(AD22))="CC","CC",
IF(INDIRECT("'"&amp;AD$2&amp;"'!F"&amp;ROW(AD22))="DOWN","DOWN",
IF(INDIRECT("'"&amp;AD$2&amp;"'!F"&amp;ROW(AD22))="OFF","OFF",
IF(INDIRECT("'"&amp;AD$2&amp;"'!F"&amp;ROW(AD22))="PARK","PARK",
IF(INDIRECT("'"&amp;AD$2&amp;"'!F"&amp;ROW(AD22))="VACA","VACA",
"")))))</f>
        <v/>
      </c>
      <c r="AE22" s="111" t="str" cm="1">
        <f t="array" aca="1" ref="AE22" ca="1">IF(INDIRECT("'"&amp;AE$2&amp;"'!F"&amp;ROW(AE22))="CC","CC",
IF(INDIRECT("'"&amp;AE$2&amp;"'!F"&amp;ROW(AE22))="DOWN","DOWN",
IF(INDIRECT("'"&amp;AE$2&amp;"'!F"&amp;ROW(AE22))="OFF","OFF",
IF(INDIRECT("'"&amp;AE$2&amp;"'!F"&amp;ROW(AE22))="PARK","PARK",
IF(INDIRECT("'"&amp;AE$2&amp;"'!F"&amp;ROW(AE22))="VACA","VACA",
"")))))</f>
        <v/>
      </c>
      <c r="AF22" s="111" t="str" cm="1">
        <f t="array" aca="1" ref="AF22" ca="1">IF(INDIRECT("'"&amp;AF$2&amp;"'!F"&amp;ROW(AF22))="CC","CC",
IF(INDIRECT("'"&amp;AF$2&amp;"'!F"&amp;ROW(AF22))="DOWN","DOWN",
IF(INDIRECT("'"&amp;AF$2&amp;"'!F"&amp;ROW(AF22))="OFF","OFF",
IF(INDIRECT("'"&amp;AF$2&amp;"'!F"&amp;ROW(AF22))="PARK","PARK",
IF(INDIRECT("'"&amp;AF$2&amp;"'!F"&amp;ROW(AF22))="VACA","VACA",
"")))))</f>
        <v/>
      </c>
      <c r="AG22" s="111" t="str" cm="1">
        <f t="array" aca="1" ref="AG22" ca="1">IF(INDIRECT("'"&amp;AG$2&amp;"'!F"&amp;ROW(AG22))="CC","CC",
IF(INDIRECT("'"&amp;AG$2&amp;"'!F"&amp;ROW(AG22))="DOWN","DOWN",
IF(INDIRECT("'"&amp;AG$2&amp;"'!F"&amp;ROW(AG22))="OFF","OFF",
IF(INDIRECT("'"&amp;AG$2&amp;"'!F"&amp;ROW(AG22))="PARK","PARK",
IF(INDIRECT("'"&amp;AG$2&amp;"'!F"&amp;ROW(AG22))="VACA","VACA",
"")))))</f>
        <v/>
      </c>
      <c r="AH22" s="124"/>
      <c r="AI22" s="111" t="str">
        <f t="shared" si="4"/>
        <v>Ivan Rivera Torres</v>
      </c>
      <c r="AJ22" s="111" cm="1">
        <f t="array" aca="1" ref="AJ22" ca="1">INDIRECT("'"&amp;AJ$2&amp;"'!AB"&amp;ROW($AJ22))</f>
        <v>4</v>
      </c>
      <c r="AK22" s="111" cm="1">
        <f t="array" aca="1" ref="AK22" ca="1">INDIRECT("'"&amp;AK$2&amp;"'!AB"&amp;ROW($AJ22))</f>
        <v>4</v>
      </c>
      <c r="AL22" s="111" cm="1">
        <f t="array" aca="1" ref="AL22" ca="1">INDIRECT("'"&amp;AL$2&amp;"'!AB"&amp;ROW($AJ22))</f>
        <v>4</v>
      </c>
      <c r="AM22" s="111" t="str" cm="1">
        <f t="array" aca="1" ref="AM22" ca="1">INDIRECT("'"&amp;AM$2&amp;"'!AB"&amp;ROW($AJ22))</f>
        <v/>
      </c>
      <c r="AN22" s="111" t="str" cm="1">
        <f t="array" aca="1" ref="AN22" ca="1">INDIRECT("'"&amp;AN$2&amp;"'!AB"&amp;ROW($AJ22))</f>
        <v/>
      </c>
      <c r="AO22" s="111" cm="1">
        <f t="array" aca="1" ref="AO22" ca="1">INDIRECT("'"&amp;AO$2&amp;"'!AB"&amp;ROW($AJ22))</f>
        <v>5</v>
      </c>
      <c r="AP22" s="111" cm="1">
        <f t="array" aca="1" ref="AP22" ca="1">INDIRECT("'"&amp;AP$2&amp;"'!AB"&amp;ROW($AJ22))</f>
        <v>4</v>
      </c>
      <c r="AQ22" s="111" t="str" cm="1">
        <f t="array" aca="1" ref="AQ22" ca="1">INDIRECT("'"&amp;AQ$2&amp;"'!AB"&amp;ROW($AJ22))</f>
        <v/>
      </c>
      <c r="AR22" s="111" t="str" cm="1">
        <f t="array" aca="1" ref="AR22" ca="1">INDIRECT("'"&amp;AR$2&amp;"'!AB"&amp;ROW($AJ22))</f>
        <v/>
      </c>
      <c r="AS22" s="111" t="str" cm="1">
        <f t="array" aca="1" ref="AS22" ca="1">INDIRECT("'"&amp;AS$2&amp;"'!AB"&amp;ROW($AJ22))</f>
        <v/>
      </c>
      <c r="AT22" s="111" t="str" cm="1">
        <f t="array" aca="1" ref="AT22" ca="1">INDIRECT("'"&amp;AT$2&amp;"'!AB"&amp;ROW($AJ22))</f>
        <v/>
      </c>
      <c r="AU22" s="111" t="str" cm="1">
        <f t="array" aca="1" ref="AU22" ca="1">INDIRECT("'"&amp;AU$2&amp;"'!AB"&amp;ROW($AJ22))</f>
        <v/>
      </c>
      <c r="AV22" s="111" t="str" cm="1">
        <f t="array" aca="1" ref="AV22" ca="1">INDIRECT("'"&amp;AV$2&amp;"'!AB"&amp;ROW($AJ22))</f>
        <v/>
      </c>
      <c r="AW22" s="111" t="str" cm="1">
        <f t="array" aca="1" ref="AW22" ca="1">INDIRECT("'"&amp;AW$2&amp;"'!AB"&amp;ROW($AJ22))</f>
        <v/>
      </c>
      <c r="AX22" s="111" t="str" cm="1">
        <f t="array" aca="1" ref="AX22" ca="1">INDIRECT("'"&amp;AX$2&amp;"'!AB"&amp;ROW($AJ22))</f>
        <v/>
      </c>
      <c r="AY22" s="111" t="str" cm="1">
        <f t="array" aca="1" ref="AY22" ca="1">INDIRECT("'"&amp;AY$2&amp;"'!AB"&amp;ROW($AJ22))</f>
        <v/>
      </c>
      <c r="AZ22" s="111" t="str" cm="1">
        <f t="array" aca="1" ref="AZ22" ca="1">INDIRECT("'"&amp;AZ$2&amp;"'!AB"&amp;ROW($AJ22))</f>
        <v/>
      </c>
      <c r="BA22" s="111" t="str" cm="1">
        <f t="array" aca="1" ref="BA22" ca="1">INDIRECT("'"&amp;BA$2&amp;"'!AB"&amp;ROW($AJ22))</f>
        <v/>
      </c>
      <c r="BB22" s="111" t="str" cm="1">
        <f t="array" aca="1" ref="BB22" ca="1">INDIRECT("'"&amp;BB$2&amp;"'!AB"&amp;ROW($AJ22))</f>
        <v/>
      </c>
      <c r="BC22" s="111" t="str" cm="1">
        <f t="array" aca="1" ref="BC22" ca="1">INDIRECT("'"&amp;BC$2&amp;"'!AB"&amp;ROW($AJ22))</f>
        <v/>
      </c>
      <c r="BD22" s="111" t="str" cm="1">
        <f t="array" aca="1" ref="BD22" ca="1">INDIRECT("'"&amp;BD$2&amp;"'!AB"&amp;ROW($AJ22))</f>
        <v/>
      </c>
      <c r="BE22" s="111" t="str" cm="1">
        <f t="array" aca="1" ref="BE22" ca="1">INDIRECT("'"&amp;BE$2&amp;"'!AB"&amp;ROW($AJ22))</f>
        <v/>
      </c>
      <c r="BF22" s="111" t="str" cm="1">
        <f t="array" aca="1" ref="BF22" ca="1">INDIRECT("'"&amp;BF$2&amp;"'!AB"&amp;ROW($AJ22))</f>
        <v/>
      </c>
      <c r="BG22" s="111" t="str" cm="1">
        <f t="array" aca="1" ref="BG22" ca="1">INDIRECT("'"&amp;BG$2&amp;"'!AB"&amp;ROW($AJ22))</f>
        <v/>
      </c>
      <c r="BH22" s="111" t="str" cm="1">
        <f t="array" aca="1" ref="BH22" ca="1">INDIRECT("'"&amp;BH$2&amp;"'!AB"&amp;ROW($AJ22))</f>
        <v/>
      </c>
      <c r="BI22" s="111" t="str" cm="1">
        <f t="array" aca="1" ref="BI22" ca="1">INDIRECT("'"&amp;BI$2&amp;"'!AB"&amp;ROW($AJ22))</f>
        <v/>
      </c>
      <c r="BJ22" s="111" t="str" cm="1">
        <f t="array" aca="1" ref="BJ22" ca="1">INDIRECT("'"&amp;BJ$2&amp;"'!AB"&amp;ROW($AJ22))</f>
        <v/>
      </c>
      <c r="BK22" s="111" t="str" cm="1">
        <f t="array" aca="1" ref="BK22" ca="1">INDIRECT("'"&amp;BK$2&amp;"'!AB"&amp;ROW($AJ22))</f>
        <v/>
      </c>
      <c r="BL22" s="111" t="str" cm="1">
        <f t="array" aca="1" ref="BL22" ca="1">INDIRECT("'"&amp;BL$2&amp;"'!AB"&amp;ROW($AJ22))</f>
        <v/>
      </c>
      <c r="BM22" s="111" t="str" cm="1">
        <f t="array" aca="1" ref="BM22" ca="1">INDIRECT("'"&amp;BM$2&amp;"'!AB"&amp;ROW($AJ22))</f>
        <v/>
      </c>
      <c r="BN22" s="111" t="str" cm="1">
        <f t="array" aca="1" ref="BN22" ca="1">INDIRECT("'"&amp;BN$2&amp;"'!AB"&amp;ROW($AJ22))</f>
        <v/>
      </c>
      <c r="BO22" s="124"/>
      <c r="BP22" s="110" t="str">
        <f t="shared" si="5"/>
        <v>Ivan Rivera Torres</v>
      </c>
      <c r="BQ22" s="127" cm="1">
        <f t="array" aca="1" ref="BQ22" ca="1">IF(INDIRECT("'"&amp;BQ$2&amp;"'!P"&amp;ROW($BQ22))=0,"",INDIRECT("'"&amp;BQ$2&amp;"'!P"&amp;ROW($BQ22)))</f>
        <v>36.5</v>
      </c>
      <c r="BR22" s="127" cm="1">
        <f t="array" aca="1" ref="BR22" ca="1">IF(INDIRECT("'"&amp;BR$2&amp;"'!P"&amp;ROW($BQ22))=0,"",INDIRECT("'"&amp;BR$2&amp;"'!P"&amp;ROW($BQ22)))</f>
        <v>34.450000000000003</v>
      </c>
      <c r="BS22" s="127" cm="1">
        <f t="array" aca="1" ref="BS22" ca="1">IF(INDIRECT("'"&amp;BS$2&amp;"'!P"&amp;ROW($BQ22))=0,"",INDIRECT("'"&amp;BS$2&amp;"'!P"&amp;ROW($BQ22)))</f>
        <v>34.74</v>
      </c>
      <c r="BT22" s="127" t="str" cm="1">
        <f t="array" aca="1" ref="BT22" ca="1">IF(INDIRECT("'"&amp;BT$2&amp;"'!P"&amp;ROW($BQ22))=0,"",INDIRECT("'"&amp;BT$2&amp;"'!P"&amp;ROW($BQ22)))</f>
        <v/>
      </c>
      <c r="BU22" s="127" t="str" cm="1">
        <f t="array" aca="1" ref="BU22" ca="1">IF(INDIRECT("'"&amp;BU$2&amp;"'!P"&amp;ROW($BQ22))=0,"",INDIRECT("'"&amp;BU$2&amp;"'!P"&amp;ROW($BQ22)))</f>
        <v/>
      </c>
      <c r="BV22" s="127" cm="1">
        <f t="array" aca="1" ref="BV22" ca="1">IF(INDIRECT("'"&amp;BV$2&amp;"'!P"&amp;ROW($BQ22))=0,"",INDIRECT("'"&amp;BV$2&amp;"'!P"&amp;ROW($BQ22)))</f>
        <v>35.9</v>
      </c>
      <c r="BW22" s="127" cm="1">
        <f t="array" aca="1" ref="BW22" ca="1">IF(INDIRECT("'"&amp;BW$2&amp;"'!P"&amp;ROW($BQ22))=0,"",INDIRECT("'"&amp;BW$2&amp;"'!P"&amp;ROW($BQ22)))</f>
        <v>31.75</v>
      </c>
      <c r="BX22" s="127" t="str" cm="1">
        <f t="array" aca="1" ref="BX22" ca="1">IF(INDIRECT("'"&amp;BX$2&amp;"'!P"&amp;ROW($BQ22))=0,"",INDIRECT("'"&amp;BX$2&amp;"'!P"&amp;ROW($BQ22)))</f>
        <v/>
      </c>
      <c r="BY22" s="127" t="str" cm="1">
        <f t="array" aca="1" ref="BY22" ca="1">IF(INDIRECT("'"&amp;BY$2&amp;"'!P"&amp;ROW($BQ22))=0,"",INDIRECT("'"&amp;BY$2&amp;"'!P"&amp;ROW($BQ22)))</f>
        <v/>
      </c>
      <c r="BZ22" s="127" t="str" cm="1">
        <f t="array" aca="1" ref="BZ22" ca="1">IF(INDIRECT("'"&amp;BZ$2&amp;"'!P"&amp;ROW($BQ22))=0,"",INDIRECT("'"&amp;BZ$2&amp;"'!P"&amp;ROW($BQ22)))</f>
        <v/>
      </c>
      <c r="CA22" s="127" t="str" cm="1">
        <f t="array" aca="1" ref="CA22" ca="1">IF(INDIRECT("'"&amp;CA$2&amp;"'!P"&amp;ROW($BQ22))=0,"",INDIRECT("'"&amp;CA$2&amp;"'!P"&amp;ROW($BQ22)))</f>
        <v/>
      </c>
      <c r="CB22" s="127" t="str" cm="1">
        <f t="array" aca="1" ref="CB22" ca="1">IF(INDIRECT("'"&amp;CB$2&amp;"'!P"&amp;ROW($BQ22))=0,"",INDIRECT("'"&amp;CB$2&amp;"'!P"&amp;ROW($BQ22)))</f>
        <v/>
      </c>
      <c r="CC22" s="127" t="str" cm="1">
        <f t="array" aca="1" ref="CC22" ca="1">IF(INDIRECT("'"&amp;CC$2&amp;"'!P"&amp;ROW($BQ22))=0,"",INDIRECT("'"&amp;CC$2&amp;"'!P"&amp;ROW($BQ22)))</f>
        <v/>
      </c>
      <c r="CD22" s="127" t="str" cm="1">
        <f t="array" aca="1" ref="CD22" ca="1">IF(INDIRECT("'"&amp;CD$2&amp;"'!P"&amp;ROW($BQ22))=0,"",INDIRECT("'"&amp;CD$2&amp;"'!P"&amp;ROW($BQ22)))</f>
        <v/>
      </c>
      <c r="CE22" s="127" t="str" cm="1">
        <f t="array" aca="1" ref="CE22" ca="1">IF(INDIRECT("'"&amp;CE$2&amp;"'!P"&amp;ROW($BQ22))=0,"",INDIRECT("'"&amp;CE$2&amp;"'!P"&amp;ROW($BQ22)))</f>
        <v/>
      </c>
      <c r="CF22" s="127" t="str" cm="1">
        <f t="array" aca="1" ref="CF22" ca="1">IF(INDIRECT("'"&amp;CF$2&amp;"'!P"&amp;ROW($BQ22))=0,"",INDIRECT("'"&amp;CF$2&amp;"'!P"&amp;ROW($BQ22)))</f>
        <v/>
      </c>
      <c r="CG22" s="127" t="str" cm="1">
        <f t="array" aca="1" ref="CG22" ca="1">IF(INDIRECT("'"&amp;CG$2&amp;"'!P"&amp;ROW($BQ22))=0,"",INDIRECT("'"&amp;CG$2&amp;"'!P"&amp;ROW($BQ22)))</f>
        <v/>
      </c>
      <c r="CH22" s="127" t="str" cm="1">
        <f t="array" aca="1" ref="CH22" ca="1">IF(INDIRECT("'"&amp;CH$2&amp;"'!P"&amp;ROW($BQ22))=0,"",INDIRECT("'"&amp;CH$2&amp;"'!P"&amp;ROW($BQ22)))</f>
        <v/>
      </c>
      <c r="CI22" s="127" t="str" cm="1">
        <f t="array" aca="1" ref="CI22" ca="1">IF(INDIRECT("'"&amp;CI$2&amp;"'!P"&amp;ROW($BQ22))=0,"",INDIRECT("'"&amp;CI$2&amp;"'!P"&amp;ROW($BQ22)))</f>
        <v/>
      </c>
      <c r="CJ22" s="127" t="str" cm="1">
        <f t="array" aca="1" ref="CJ22" ca="1">IF(INDIRECT("'"&amp;CJ$2&amp;"'!P"&amp;ROW($BQ22))=0,"",INDIRECT("'"&amp;CJ$2&amp;"'!P"&amp;ROW($BQ22)))</f>
        <v/>
      </c>
      <c r="CK22" s="127" t="str" cm="1">
        <f t="array" aca="1" ref="CK22" ca="1">IF(INDIRECT("'"&amp;CK$2&amp;"'!P"&amp;ROW($BQ22))=0,"",INDIRECT("'"&amp;CK$2&amp;"'!P"&amp;ROW($BQ22)))</f>
        <v/>
      </c>
      <c r="CL22" s="127" t="str" cm="1">
        <f t="array" aca="1" ref="CL22" ca="1">IF(INDIRECT("'"&amp;CL$2&amp;"'!P"&amp;ROW($BQ22))=0,"",INDIRECT("'"&amp;CL$2&amp;"'!P"&amp;ROW($BQ22)))</f>
        <v/>
      </c>
      <c r="CM22" s="127" t="str" cm="1">
        <f t="array" aca="1" ref="CM22" ca="1">IF(INDIRECT("'"&amp;CM$2&amp;"'!P"&amp;ROW($BQ22))=0,"",INDIRECT("'"&amp;CM$2&amp;"'!P"&amp;ROW($BQ22)))</f>
        <v/>
      </c>
      <c r="CN22" s="127" t="str" cm="1">
        <f t="array" aca="1" ref="CN22" ca="1">IF(INDIRECT("'"&amp;CN$2&amp;"'!P"&amp;ROW($BQ22))=0,"",INDIRECT("'"&amp;CN$2&amp;"'!P"&amp;ROW($BQ22)))</f>
        <v/>
      </c>
      <c r="CO22" s="127" t="str" cm="1">
        <f t="array" aca="1" ref="CO22" ca="1">IF(INDIRECT("'"&amp;CO$2&amp;"'!P"&amp;ROW($BQ22))=0,"",INDIRECT("'"&amp;CO$2&amp;"'!P"&amp;ROW($BQ22)))</f>
        <v/>
      </c>
      <c r="CP22" s="127" t="str" cm="1">
        <f t="array" aca="1" ref="CP22" ca="1">IF(INDIRECT("'"&amp;CP$2&amp;"'!P"&amp;ROW($BQ22))=0,"",INDIRECT("'"&amp;CP$2&amp;"'!P"&amp;ROW($BQ22)))</f>
        <v/>
      </c>
      <c r="CQ22" s="127" t="str" cm="1">
        <f t="array" aca="1" ref="CQ22" ca="1">IF(INDIRECT("'"&amp;CQ$2&amp;"'!P"&amp;ROW($BQ22))=0,"",INDIRECT("'"&amp;CQ$2&amp;"'!P"&amp;ROW($BQ22)))</f>
        <v/>
      </c>
      <c r="CR22" s="127" t="str" cm="1">
        <f t="array" aca="1" ref="CR22" ca="1">IF(INDIRECT("'"&amp;CR$2&amp;"'!P"&amp;ROW($BQ22))=0,"",INDIRECT("'"&amp;CR$2&amp;"'!P"&amp;ROW($BQ22)))</f>
        <v/>
      </c>
      <c r="CS22" s="127" t="str" cm="1">
        <f t="array" aca="1" ref="CS22" ca="1">IF(INDIRECT("'"&amp;CS$2&amp;"'!P"&amp;ROW($BQ22))=0,"",INDIRECT("'"&amp;CS$2&amp;"'!P"&amp;ROW($BQ22)))</f>
        <v/>
      </c>
      <c r="CT22" s="127" t="str" cm="1">
        <f t="array" aca="1" ref="CT22" ca="1">IF(INDIRECT("'"&amp;CT$2&amp;"'!P"&amp;ROW($BQ22))=0,"",INDIRECT("'"&amp;CT$2&amp;"'!P"&amp;ROW($BQ22)))</f>
        <v/>
      </c>
      <c r="CU22" s="127" t="str" cm="1">
        <f t="array" aca="1" ref="CU22" ca="1">IF(INDIRECT("'"&amp;CU$2&amp;"'!P"&amp;ROW($BQ22))=0,"",INDIRECT("'"&amp;CU$2&amp;"'!P"&amp;ROW($BQ22)))</f>
        <v/>
      </c>
      <c r="CV22" s="128">
        <f t="shared" ca="1" si="6"/>
        <v>173.34</v>
      </c>
    </row>
    <row r="23" spans="1:100" x14ac:dyDescent="0.2">
      <c r="A23" s="111">
        <f>IF('Driver List'!D23=0,"",'Driver List'!D23)</f>
        <v>6210</v>
      </c>
      <c r="B23" s="111" t="str">
        <f>IF(A23="","",VLOOKUP(A23,'Driver List'!D:E,2,0))</f>
        <v>Felix Hernandez</v>
      </c>
      <c r="C23" s="111" t="str" cm="1">
        <f t="array" aca="1" ref="C23" ca="1">IF(INDIRECT("'"&amp;C$2&amp;"'!F"&amp;ROW(C23))="CC","CC",
IF(INDIRECT("'"&amp;C$2&amp;"'!F"&amp;ROW(C23))="DOWN","DOWN",
IF(INDIRECT("'"&amp;C$2&amp;"'!F"&amp;ROW(C23))="OFF","OFF",
IF(INDIRECT("'"&amp;C$2&amp;"'!F"&amp;ROW(C23))="PARK","PARK",
IF(INDIRECT("'"&amp;C$2&amp;"'!F"&amp;ROW(C23))="VACA","VACA",
"")))))</f>
        <v/>
      </c>
      <c r="D23" s="111" t="str" cm="1">
        <f t="array" aca="1" ref="D23" ca="1">IF(INDIRECT("'"&amp;D$2&amp;"'!F"&amp;ROW(D23))="CC","CC",
IF(INDIRECT("'"&amp;D$2&amp;"'!F"&amp;ROW(D23))="DOWN","DOWN",
IF(INDIRECT("'"&amp;D$2&amp;"'!F"&amp;ROW(D23))="OFF","OFF",
IF(INDIRECT("'"&amp;D$2&amp;"'!F"&amp;ROW(D23))="PARK","PARK",
IF(INDIRECT("'"&amp;D$2&amp;"'!F"&amp;ROW(D23))="VACA","VACA",
"")))))</f>
        <v/>
      </c>
      <c r="E23" s="111" t="str" cm="1">
        <f t="array" aca="1" ref="E23" ca="1">IF(INDIRECT("'"&amp;E$2&amp;"'!F"&amp;ROW(E23))="CC","CC",
IF(INDIRECT("'"&amp;E$2&amp;"'!F"&amp;ROW(E23))="DOWN","DOWN",
IF(INDIRECT("'"&amp;E$2&amp;"'!F"&amp;ROW(E23))="OFF","OFF",
IF(INDIRECT("'"&amp;E$2&amp;"'!F"&amp;ROW(E23))="PARK","PARK",
IF(INDIRECT("'"&amp;E$2&amp;"'!F"&amp;ROW(E23))="VACA","VACA",
"")))))</f>
        <v/>
      </c>
      <c r="F23" s="111" t="str" cm="1">
        <f t="array" aca="1" ref="F23" ca="1">IF(INDIRECT("'"&amp;F$2&amp;"'!F"&amp;ROW(F23))="CC","CC",
IF(INDIRECT("'"&amp;F$2&amp;"'!F"&amp;ROW(F23))="DOWN","DOWN",
IF(INDIRECT("'"&amp;F$2&amp;"'!F"&amp;ROW(F23))="OFF","OFF",
IF(INDIRECT("'"&amp;F$2&amp;"'!F"&amp;ROW(F23))="PARK","PARK",
IF(INDIRECT("'"&amp;F$2&amp;"'!F"&amp;ROW(F23))="VACA","VACA",
"")))))</f>
        <v/>
      </c>
      <c r="G23" s="111" t="str" cm="1">
        <f t="array" aca="1" ref="G23" ca="1">IF(INDIRECT("'"&amp;G$2&amp;"'!F"&amp;ROW(G23))="CC","CC",
IF(INDIRECT("'"&amp;G$2&amp;"'!F"&amp;ROW(G23))="DOWN","DOWN",
IF(INDIRECT("'"&amp;G$2&amp;"'!F"&amp;ROW(G23))="OFF","OFF",
IF(INDIRECT("'"&amp;G$2&amp;"'!F"&amp;ROW(G23))="PARK","PARK",
IF(INDIRECT("'"&amp;G$2&amp;"'!F"&amp;ROW(G23))="VACA","VACA",
"")))))</f>
        <v/>
      </c>
      <c r="H23" s="111" t="str" cm="1">
        <f t="array" aca="1" ref="H23" ca="1">IF(INDIRECT("'"&amp;H$2&amp;"'!F"&amp;ROW(H23))="CC","CC",
IF(INDIRECT("'"&amp;H$2&amp;"'!F"&amp;ROW(H23))="DOWN","DOWN",
IF(INDIRECT("'"&amp;H$2&amp;"'!F"&amp;ROW(H23))="OFF","OFF",
IF(INDIRECT("'"&amp;H$2&amp;"'!F"&amp;ROW(H23))="PARK","PARK",
IF(INDIRECT("'"&amp;H$2&amp;"'!F"&amp;ROW(H23))="VACA","VACA",
"")))))</f>
        <v/>
      </c>
      <c r="I23" s="111" t="str" cm="1">
        <f t="array" aca="1" ref="I23" ca="1">IF(INDIRECT("'"&amp;I$2&amp;"'!F"&amp;ROW(I23))="CC","CC",
IF(INDIRECT("'"&amp;I$2&amp;"'!F"&amp;ROW(I23))="DOWN","DOWN",
IF(INDIRECT("'"&amp;I$2&amp;"'!F"&amp;ROW(I23))="OFF","OFF",
IF(INDIRECT("'"&amp;I$2&amp;"'!F"&amp;ROW(I23))="PARK","PARK",
IF(INDIRECT("'"&amp;I$2&amp;"'!F"&amp;ROW(I23))="VACA","VACA",
"")))))</f>
        <v/>
      </c>
      <c r="J23" s="111" t="str" cm="1">
        <f t="array" aca="1" ref="J23" ca="1">IF(INDIRECT("'"&amp;J$2&amp;"'!F"&amp;ROW(J23))="CC","CC",
IF(INDIRECT("'"&amp;J$2&amp;"'!F"&amp;ROW(J23))="DOWN","DOWN",
IF(INDIRECT("'"&amp;J$2&amp;"'!F"&amp;ROW(J23))="OFF","OFF",
IF(INDIRECT("'"&amp;J$2&amp;"'!F"&amp;ROW(J23))="PARK","PARK",
IF(INDIRECT("'"&amp;J$2&amp;"'!F"&amp;ROW(J23))="VACA","VACA",
"")))))</f>
        <v/>
      </c>
      <c r="K23" s="111" t="str" cm="1">
        <f t="array" aca="1" ref="K23" ca="1">IF(INDIRECT("'"&amp;K$2&amp;"'!F"&amp;ROW(K23))="CC","CC",
IF(INDIRECT("'"&amp;K$2&amp;"'!F"&amp;ROW(K23))="DOWN","DOWN",
IF(INDIRECT("'"&amp;K$2&amp;"'!F"&amp;ROW(K23))="OFF","OFF",
IF(INDIRECT("'"&amp;K$2&amp;"'!F"&amp;ROW(K23))="PARK","PARK",
IF(INDIRECT("'"&amp;K$2&amp;"'!F"&amp;ROW(K23))="VACA","VACA",
"")))))</f>
        <v/>
      </c>
      <c r="L23" s="111" t="str" cm="1">
        <f t="array" aca="1" ref="L23" ca="1">IF(INDIRECT("'"&amp;L$2&amp;"'!F"&amp;ROW(L23))="CC","CC",
IF(INDIRECT("'"&amp;L$2&amp;"'!F"&amp;ROW(L23))="DOWN","DOWN",
IF(INDIRECT("'"&amp;L$2&amp;"'!F"&amp;ROW(L23))="OFF","OFF",
IF(INDIRECT("'"&amp;L$2&amp;"'!F"&amp;ROW(L23))="PARK","PARK",
IF(INDIRECT("'"&amp;L$2&amp;"'!F"&amp;ROW(L23))="VACA","VACA",
"")))))</f>
        <v/>
      </c>
      <c r="M23" s="111" t="str" cm="1">
        <f t="array" aca="1" ref="M23" ca="1">IF(INDIRECT("'"&amp;M$2&amp;"'!F"&amp;ROW(M23))="CC","CC",
IF(INDIRECT("'"&amp;M$2&amp;"'!F"&amp;ROW(M23))="DOWN","DOWN",
IF(INDIRECT("'"&amp;M$2&amp;"'!F"&amp;ROW(M23))="OFF","OFF",
IF(INDIRECT("'"&amp;M$2&amp;"'!F"&amp;ROW(M23))="PARK","PARK",
IF(INDIRECT("'"&amp;M$2&amp;"'!F"&amp;ROW(M23))="VACA","VACA",
"")))))</f>
        <v/>
      </c>
      <c r="N23" s="111" t="str" cm="1">
        <f t="array" aca="1" ref="N23" ca="1">IF(INDIRECT("'"&amp;N$2&amp;"'!F"&amp;ROW(N23))="CC","CC",
IF(INDIRECT("'"&amp;N$2&amp;"'!F"&amp;ROW(N23))="DOWN","DOWN",
IF(INDIRECT("'"&amp;N$2&amp;"'!F"&amp;ROW(N23))="OFF","OFF",
IF(INDIRECT("'"&amp;N$2&amp;"'!F"&amp;ROW(N23))="PARK","PARK",
IF(INDIRECT("'"&amp;N$2&amp;"'!F"&amp;ROW(N23))="VACA","VACA",
"")))))</f>
        <v/>
      </c>
      <c r="O23" s="111" t="str" cm="1">
        <f t="array" aca="1" ref="O23" ca="1">IF(INDIRECT("'"&amp;O$2&amp;"'!F"&amp;ROW(O23))="CC","CC",
IF(INDIRECT("'"&amp;O$2&amp;"'!F"&amp;ROW(O23))="DOWN","DOWN",
IF(INDIRECT("'"&amp;O$2&amp;"'!F"&amp;ROW(O23))="OFF","OFF",
IF(INDIRECT("'"&amp;O$2&amp;"'!F"&amp;ROW(O23))="PARK","PARK",
IF(INDIRECT("'"&amp;O$2&amp;"'!F"&amp;ROW(O23))="VACA","VACA",
"")))))</f>
        <v/>
      </c>
      <c r="P23" s="111" t="str" cm="1">
        <f t="array" aca="1" ref="P23" ca="1">IF(INDIRECT("'"&amp;P$2&amp;"'!F"&amp;ROW(P23))="CC","CC",
IF(INDIRECT("'"&amp;P$2&amp;"'!F"&amp;ROW(P23))="DOWN","DOWN",
IF(INDIRECT("'"&amp;P$2&amp;"'!F"&amp;ROW(P23))="OFF","OFF",
IF(INDIRECT("'"&amp;P$2&amp;"'!F"&amp;ROW(P23))="PARK","PARK",
IF(INDIRECT("'"&amp;P$2&amp;"'!F"&amp;ROW(P23))="VACA","VACA",
"")))))</f>
        <v/>
      </c>
      <c r="Q23" s="111" t="str" cm="1">
        <f t="array" aca="1" ref="Q23" ca="1">IF(INDIRECT("'"&amp;Q$2&amp;"'!F"&amp;ROW(Q23))="CC","CC",
IF(INDIRECT("'"&amp;Q$2&amp;"'!F"&amp;ROW(Q23))="DOWN","DOWN",
IF(INDIRECT("'"&amp;Q$2&amp;"'!F"&amp;ROW(Q23))="OFF","OFF",
IF(INDIRECT("'"&amp;Q$2&amp;"'!F"&amp;ROW(Q23))="PARK","PARK",
IF(INDIRECT("'"&amp;Q$2&amp;"'!F"&amp;ROW(Q23))="VACA","VACA",
"")))))</f>
        <v/>
      </c>
      <c r="R23" s="111" t="str" cm="1">
        <f t="array" aca="1" ref="R23" ca="1">IF(INDIRECT("'"&amp;R$2&amp;"'!F"&amp;ROW(R23))="CC","CC",
IF(INDIRECT("'"&amp;R$2&amp;"'!F"&amp;ROW(R23))="DOWN","DOWN",
IF(INDIRECT("'"&amp;R$2&amp;"'!F"&amp;ROW(R23))="OFF","OFF",
IF(INDIRECT("'"&amp;R$2&amp;"'!F"&amp;ROW(R23))="PARK","PARK",
IF(INDIRECT("'"&amp;R$2&amp;"'!F"&amp;ROW(R23))="VACA","VACA",
"")))))</f>
        <v/>
      </c>
      <c r="S23" s="111" t="str" cm="1">
        <f t="array" aca="1" ref="S23" ca="1">IF(INDIRECT("'"&amp;S$2&amp;"'!F"&amp;ROW(S23))="CC","CC",
IF(INDIRECT("'"&amp;S$2&amp;"'!F"&amp;ROW(S23))="DOWN","DOWN",
IF(INDIRECT("'"&amp;S$2&amp;"'!F"&amp;ROW(S23))="OFF","OFF",
IF(INDIRECT("'"&amp;S$2&amp;"'!F"&amp;ROW(S23))="PARK","PARK",
IF(INDIRECT("'"&amp;S$2&amp;"'!F"&amp;ROW(S23))="VACA","VACA",
"")))))</f>
        <v/>
      </c>
      <c r="T23" s="111" t="str" cm="1">
        <f t="array" aca="1" ref="T23" ca="1">IF(INDIRECT("'"&amp;T$2&amp;"'!F"&amp;ROW(T23))="CC","CC",
IF(INDIRECT("'"&amp;T$2&amp;"'!F"&amp;ROW(T23))="DOWN","DOWN",
IF(INDIRECT("'"&amp;T$2&amp;"'!F"&amp;ROW(T23))="OFF","OFF",
IF(INDIRECT("'"&amp;T$2&amp;"'!F"&amp;ROW(T23))="PARK","PARK",
IF(INDIRECT("'"&amp;T$2&amp;"'!F"&amp;ROW(T23))="VACA","VACA",
"")))))</f>
        <v/>
      </c>
      <c r="U23" s="111" t="str" cm="1">
        <f t="array" aca="1" ref="U23" ca="1">IF(INDIRECT("'"&amp;U$2&amp;"'!F"&amp;ROW(U23))="CC","CC",
IF(INDIRECT("'"&amp;U$2&amp;"'!F"&amp;ROW(U23))="DOWN","DOWN",
IF(INDIRECT("'"&amp;U$2&amp;"'!F"&amp;ROW(U23))="OFF","OFF",
IF(INDIRECT("'"&amp;U$2&amp;"'!F"&amp;ROW(U23))="PARK","PARK",
IF(INDIRECT("'"&amp;U$2&amp;"'!F"&amp;ROW(U23))="VACA","VACA",
"")))))</f>
        <v/>
      </c>
      <c r="V23" s="111" t="str" cm="1">
        <f t="array" aca="1" ref="V23" ca="1">IF(INDIRECT("'"&amp;V$2&amp;"'!F"&amp;ROW(V23))="CC","CC",
IF(INDIRECT("'"&amp;V$2&amp;"'!F"&amp;ROW(V23))="DOWN","DOWN",
IF(INDIRECT("'"&amp;V$2&amp;"'!F"&amp;ROW(V23))="OFF","OFF",
IF(INDIRECT("'"&amp;V$2&amp;"'!F"&amp;ROW(V23))="PARK","PARK",
IF(INDIRECT("'"&amp;V$2&amp;"'!F"&amp;ROW(V23))="VACA","VACA",
"")))))</f>
        <v/>
      </c>
      <c r="W23" s="111" t="str" cm="1">
        <f t="array" aca="1" ref="W23" ca="1">IF(INDIRECT("'"&amp;W$2&amp;"'!F"&amp;ROW(W23))="CC","CC",
IF(INDIRECT("'"&amp;W$2&amp;"'!F"&amp;ROW(W23))="DOWN","DOWN",
IF(INDIRECT("'"&amp;W$2&amp;"'!F"&amp;ROW(W23))="OFF","OFF",
IF(INDIRECT("'"&amp;W$2&amp;"'!F"&amp;ROW(W23))="PARK","PARK",
IF(INDIRECT("'"&amp;W$2&amp;"'!F"&amp;ROW(W23))="VACA","VACA",
"")))))</f>
        <v/>
      </c>
      <c r="X23" s="111" t="str" cm="1">
        <f t="array" aca="1" ref="X23" ca="1">IF(INDIRECT("'"&amp;X$2&amp;"'!F"&amp;ROW(X23))="CC","CC",
IF(INDIRECT("'"&amp;X$2&amp;"'!F"&amp;ROW(X23))="DOWN","DOWN",
IF(INDIRECT("'"&amp;X$2&amp;"'!F"&amp;ROW(X23))="OFF","OFF",
IF(INDIRECT("'"&amp;X$2&amp;"'!F"&amp;ROW(X23))="PARK","PARK",
IF(INDIRECT("'"&amp;X$2&amp;"'!F"&amp;ROW(X23))="VACA","VACA",
"")))))</f>
        <v/>
      </c>
      <c r="Y23" s="111" t="str" cm="1">
        <f t="array" aca="1" ref="Y23" ca="1">IF(INDIRECT("'"&amp;Y$2&amp;"'!F"&amp;ROW(Y23))="CC","CC",
IF(INDIRECT("'"&amp;Y$2&amp;"'!F"&amp;ROW(Y23))="DOWN","DOWN",
IF(INDIRECT("'"&amp;Y$2&amp;"'!F"&amp;ROW(Y23))="OFF","OFF",
IF(INDIRECT("'"&amp;Y$2&amp;"'!F"&amp;ROW(Y23))="PARK","PARK",
IF(INDIRECT("'"&amp;Y$2&amp;"'!F"&amp;ROW(Y23))="VACA","VACA",
"")))))</f>
        <v/>
      </c>
      <c r="Z23" s="111" t="str" cm="1">
        <f t="array" aca="1" ref="Z23" ca="1">IF(INDIRECT("'"&amp;Z$2&amp;"'!F"&amp;ROW(Z23))="CC","CC",
IF(INDIRECT("'"&amp;Z$2&amp;"'!F"&amp;ROW(Z23))="DOWN","DOWN",
IF(INDIRECT("'"&amp;Z$2&amp;"'!F"&amp;ROW(Z23))="OFF","OFF",
IF(INDIRECT("'"&amp;Z$2&amp;"'!F"&amp;ROW(Z23))="PARK","PARK",
IF(INDIRECT("'"&amp;Z$2&amp;"'!F"&amp;ROW(Z23))="VACA","VACA",
"")))))</f>
        <v/>
      </c>
      <c r="AA23" s="111" t="str" cm="1">
        <f t="array" aca="1" ref="AA23" ca="1">IF(INDIRECT("'"&amp;AA$2&amp;"'!F"&amp;ROW(AA23))="CC","CC",
IF(INDIRECT("'"&amp;AA$2&amp;"'!F"&amp;ROW(AA23))="DOWN","DOWN",
IF(INDIRECT("'"&amp;AA$2&amp;"'!F"&amp;ROW(AA23))="OFF","OFF",
IF(INDIRECT("'"&amp;AA$2&amp;"'!F"&amp;ROW(AA23))="PARK","PARK",
IF(INDIRECT("'"&amp;AA$2&amp;"'!F"&amp;ROW(AA23))="VACA","VACA",
"")))))</f>
        <v/>
      </c>
      <c r="AB23" s="111" t="str" cm="1">
        <f t="array" aca="1" ref="AB23" ca="1">IF(INDIRECT("'"&amp;AB$2&amp;"'!F"&amp;ROW(AB23))="CC","CC",
IF(INDIRECT("'"&amp;AB$2&amp;"'!F"&amp;ROW(AB23))="DOWN","DOWN",
IF(INDIRECT("'"&amp;AB$2&amp;"'!F"&amp;ROW(AB23))="OFF","OFF",
IF(INDIRECT("'"&amp;AB$2&amp;"'!F"&amp;ROW(AB23))="PARK","PARK",
IF(INDIRECT("'"&amp;AB$2&amp;"'!F"&amp;ROW(AB23))="VACA","VACA",
"")))))</f>
        <v/>
      </c>
      <c r="AC23" s="111" t="str" cm="1">
        <f t="array" aca="1" ref="AC23" ca="1">IF(INDIRECT("'"&amp;AC$2&amp;"'!F"&amp;ROW(AC23))="CC","CC",
IF(INDIRECT("'"&amp;AC$2&amp;"'!F"&amp;ROW(AC23))="DOWN","DOWN",
IF(INDIRECT("'"&amp;AC$2&amp;"'!F"&amp;ROW(AC23))="OFF","OFF",
IF(INDIRECT("'"&amp;AC$2&amp;"'!F"&amp;ROW(AC23))="PARK","PARK",
IF(INDIRECT("'"&amp;AC$2&amp;"'!F"&amp;ROW(AC23))="VACA","VACA",
"")))))</f>
        <v/>
      </c>
      <c r="AD23" s="111" t="str" cm="1">
        <f t="array" aca="1" ref="AD23" ca="1">IF(INDIRECT("'"&amp;AD$2&amp;"'!F"&amp;ROW(AD23))="CC","CC",
IF(INDIRECT("'"&amp;AD$2&amp;"'!F"&amp;ROW(AD23))="DOWN","DOWN",
IF(INDIRECT("'"&amp;AD$2&amp;"'!F"&amp;ROW(AD23))="OFF","OFF",
IF(INDIRECT("'"&amp;AD$2&amp;"'!F"&amp;ROW(AD23))="PARK","PARK",
IF(INDIRECT("'"&amp;AD$2&amp;"'!F"&amp;ROW(AD23))="VACA","VACA",
"")))))</f>
        <v/>
      </c>
      <c r="AE23" s="111" t="str" cm="1">
        <f t="array" aca="1" ref="AE23" ca="1">IF(INDIRECT("'"&amp;AE$2&amp;"'!F"&amp;ROW(AE23))="CC","CC",
IF(INDIRECT("'"&amp;AE$2&amp;"'!F"&amp;ROW(AE23))="DOWN","DOWN",
IF(INDIRECT("'"&amp;AE$2&amp;"'!F"&amp;ROW(AE23))="OFF","OFF",
IF(INDIRECT("'"&amp;AE$2&amp;"'!F"&amp;ROW(AE23))="PARK","PARK",
IF(INDIRECT("'"&amp;AE$2&amp;"'!F"&amp;ROW(AE23))="VACA","VACA",
"")))))</f>
        <v/>
      </c>
      <c r="AF23" s="111" t="str" cm="1">
        <f t="array" aca="1" ref="AF23" ca="1">IF(INDIRECT("'"&amp;AF$2&amp;"'!F"&amp;ROW(AF23))="CC","CC",
IF(INDIRECT("'"&amp;AF$2&amp;"'!F"&amp;ROW(AF23))="DOWN","DOWN",
IF(INDIRECT("'"&amp;AF$2&amp;"'!F"&amp;ROW(AF23))="OFF","OFF",
IF(INDIRECT("'"&amp;AF$2&amp;"'!F"&amp;ROW(AF23))="PARK","PARK",
IF(INDIRECT("'"&amp;AF$2&amp;"'!F"&amp;ROW(AF23))="VACA","VACA",
"")))))</f>
        <v/>
      </c>
      <c r="AG23" s="111" t="str" cm="1">
        <f t="array" aca="1" ref="AG23" ca="1">IF(INDIRECT("'"&amp;AG$2&amp;"'!F"&amp;ROW(AG23))="CC","CC",
IF(INDIRECT("'"&amp;AG$2&amp;"'!F"&amp;ROW(AG23))="DOWN","DOWN",
IF(INDIRECT("'"&amp;AG$2&amp;"'!F"&amp;ROW(AG23))="OFF","OFF",
IF(INDIRECT("'"&amp;AG$2&amp;"'!F"&amp;ROW(AG23))="PARK","PARK",
IF(INDIRECT("'"&amp;AG$2&amp;"'!F"&amp;ROW(AG23))="VACA","VACA",
"")))))</f>
        <v/>
      </c>
      <c r="AH23" s="124"/>
      <c r="AI23" s="111" t="str">
        <f t="shared" si="4"/>
        <v>Felix Hernandez</v>
      </c>
      <c r="AJ23" s="111" cm="1">
        <f t="array" aca="1" ref="AJ23" ca="1">INDIRECT("'"&amp;AJ$2&amp;"'!AB"&amp;ROW($AJ23))</f>
        <v>4</v>
      </c>
      <c r="AK23" s="111" cm="1">
        <f t="array" aca="1" ref="AK23" ca="1">INDIRECT("'"&amp;AK$2&amp;"'!AB"&amp;ROW($AJ23))</f>
        <v>4</v>
      </c>
      <c r="AL23" s="111" cm="1">
        <f t="array" aca="1" ref="AL23" ca="1">INDIRECT("'"&amp;AL$2&amp;"'!AB"&amp;ROW($AJ23))</f>
        <v>4</v>
      </c>
      <c r="AM23" s="111" t="str" cm="1">
        <f t="array" aca="1" ref="AM23" ca="1">INDIRECT("'"&amp;AM$2&amp;"'!AB"&amp;ROW($AJ23))</f>
        <v/>
      </c>
      <c r="AN23" s="111" t="str" cm="1">
        <f t="array" aca="1" ref="AN23" ca="1">INDIRECT("'"&amp;AN$2&amp;"'!AB"&amp;ROW($AJ23))</f>
        <v/>
      </c>
      <c r="AO23" s="111" cm="1">
        <f t="array" aca="1" ref="AO23" ca="1">INDIRECT("'"&amp;AO$2&amp;"'!AB"&amp;ROW($AJ23))</f>
        <v>5</v>
      </c>
      <c r="AP23" s="111" cm="1">
        <f t="array" aca="1" ref="AP23" ca="1">INDIRECT("'"&amp;AP$2&amp;"'!AB"&amp;ROW($AJ23))</f>
        <v>4</v>
      </c>
      <c r="AQ23" s="111" t="str" cm="1">
        <f t="array" aca="1" ref="AQ23" ca="1">INDIRECT("'"&amp;AQ$2&amp;"'!AB"&amp;ROW($AJ23))</f>
        <v/>
      </c>
      <c r="AR23" s="111" t="str" cm="1">
        <f t="array" aca="1" ref="AR23" ca="1">INDIRECT("'"&amp;AR$2&amp;"'!AB"&amp;ROW($AJ23))</f>
        <v/>
      </c>
      <c r="AS23" s="111" t="str" cm="1">
        <f t="array" aca="1" ref="AS23" ca="1">INDIRECT("'"&amp;AS$2&amp;"'!AB"&amp;ROW($AJ23))</f>
        <v/>
      </c>
      <c r="AT23" s="111" t="str" cm="1">
        <f t="array" aca="1" ref="AT23" ca="1">INDIRECT("'"&amp;AT$2&amp;"'!AB"&amp;ROW($AJ23))</f>
        <v/>
      </c>
      <c r="AU23" s="111" t="str" cm="1">
        <f t="array" aca="1" ref="AU23" ca="1">INDIRECT("'"&amp;AU$2&amp;"'!AB"&amp;ROW($AJ23))</f>
        <v/>
      </c>
      <c r="AV23" s="111" t="str" cm="1">
        <f t="array" aca="1" ref="AV23" ca="1">INDIRECT("'"&amp;AV$2&amp;"'!AB"&amp;ROW($AJ23))</f>
        <v/>
      </c>
      <c r="AW23" s="111" t="str" cm="1">
        <f t="array" aca="1" ref="AW23" ca="1">INDIRECT("'"&amp;AW$2&amp;"'!AB"&amp;ROW($AJ23))</f>
        <v/>
      </c>
      <c r="AX23" s="111" t="str" cm="1">
        <f t="array" aca="1" ref="AX23" ca="1">INDIRECT("'"&amp;AX$2&amp;"'!AB"&amp;ROW($AJ23))</f>
        <v/>
      </c>
      <c r="AY23" s="111" t="str" cm="1">
        <f t="array" aca="1" ref="AY23" ca="1">INDIRECT("'"&amp;AY$2&amp;"'!AB"&amp;ROW($AJ23))</f>
        <v/>
      </c>
      <c r="AZ23" s="111" t="str" cm="1">
        <f t="array" aca="1" ref="AZ23" ca="1">INDIRECT("'"&amp;AZ$2&amp;"'!AB"&amp;ROW($AJ23))</f>
        <v/>
      </c>
      <c r="BA23" s="111" t="str" cm="1">
        <f t="array" aca="1" ref="BA23" ca="1">INDIRECT("'"&amp;BA$2&amp;"'!AB"&amp;ROW($AJ23))</f>
        <v/>
      </c>
      <c r="BB23" s="111" t="str" cm="1">
        <f t="array" aca="1" ref="BB23" ca="1">INDIRECT("'"&amp;BB$2&amp;"'!AB"&amp;ROW($AJ23))</f>
        <v/>
      </c>
      <c r="BC23" s="111" t="str" cm="1">
        <f t="array" aca="1" ref="BC23" ca="1">INDIRECT("'"&amp;BC$2&amp;"'!AB"&amp;ROW($AJ23))</f>
        <v/>
      </c>
      <c r="BD23" s="111" t="str" cm="1">
        <f t="array" aca="1" ref="BD23" ca="1">INDIRECT("'"&amp;BD$2&amp;"'!AB"&amp;ROW($AJ23))</f>
        <v/>
      </c>
      <c r="BE23" s="111" t="str" cm="1">
        <f t="array" aca="1" ref="BE23" ca="1">INDIRECT("'"&amp;BE$2&amp;"'!AB"&amp;ROW($AJ23))</f>
        <v/>
      </c>
      <c r="BF23" s="111" t="str" cm="1">
        <f t="array" aca="1" ref="BF23" ca="1">INDIRECT("'"&amp;BF$2&amp;"'!AB"&amp;ROW($AJ23))</f>
        <v/>
      </c>
      <c r="BG23" s="111" t="str" cm="1">
        <f t="array" aca="1" ref="BG23" ca="1">INDIRECT("'"&amp;BG$2&amp;"'!AB"&amp;ROW($AJ23))</f>
        <v/>
      </c>
      <c r="BH23" s="111" t="str" cm="1">
        <f t="array" aca="1" ref="BH23" ca="1">INDIRECT("'"&amp;BH$2&amp;"'!AB"&amp;ROW($AJ23))</f>
        <v/>
      </c>
      <c r="BI23" s="111" t="str" cm="1">
        <f t="array" aca="1" ref="BI23" ca="1">INDIRECT("'"&amp;BI$2&amp;"'!AB"&amp;ROW($AJ23))</f>
        <v/>
      </c>
      <c r="BJ23" s="111" t="str" cm="1">
        <f t="array" aca="1" ref="BJ23" ca="1">INDIRECT("'"&amp;BJ$2&amp;"'!AB"&amp;ROW($AJ23))</f>
        <v/>
      </c>
      <c r="BK23" s="111" t="str" cm="1">
        <f t="array" aca="1" ref="BK23" ca="1">INDIRECT("'"&amp;BK$2&amp;"'!AB"&amp;ROW($AJ23))</f>
        <v/>
      </c>
      <c r="BL23" s="111" t="str" cm="1">
        <f t="array" aca="1" ref="BL23" ca="1">INDIRECT("'"&amp;BL$2&amp;"'!AB"&amp;ROW($AJ23))</f>
        <v/>
      </c>
      <c r="BM23" s="111" t="str" cm="1">
        <f t="array" aca="1" ref="BM23" ca="1">INDIRECT("'"&amp;BM$2&amp;"'!AB"&amp;ROW($AJ23))</f>
        <v/>
      </c>
      <c r="BN23" s="111" t="str" cm="1">
        <f t="array" aca="1" ref="BN23" ca="1">INDIRECT("'"&amp;BN$2&amp;"'!AB"&amp;ROW($AJ23))</f>
        <v/>
      </c>
      <c r="BO23" s="124"/>
      <c r="BP23" s="110" t="str">
        <f t="shared" si="5"/>
        <v>Felix Hernandez</v>
      </c>
      <c r="BQ23" s="127" cm="1">
        <f t="array" aca="1" ref="BQ23" ca="1">IF(INDIRECT("'"&amp;BQ$2&amp;"'!P"&amp;ROW($BQ23))=0,"",INDIRECT("'"&amp;BQ$2&amp;"'!P"&amp;ROW($BQ23)))</f>
        <v>30.7</v>
      </c>
      <c r="BR23" s="127" cm="1">
        <f t="array" aca="1" ref="BR23" ca="1">IF(INDIRECT("'"&amp;BR$2&amp;"'!P"&amp;ROW($BQ23))=0,"",INDIRECT("'"&amp;BR$2&amp;"'!P"&amp;ROW($BQ23)))</f>
        <v>34.450000000000003</v>
      </c>
      <c r="BS23" s="127" cm="1">
        <f t="array" aca="1" ref="BS23" ca="1">IF(INDIRECT("'"&amp;BS$2&amp;"'!P"&amp;ROW($BQ23))=0,"",INDIRECT("'"&amp;BS$2&amp;"'!P"&amp;ROW($BQ23)))</f>
        <v>32.769999999999996</v>
      </c>
      <c r="BT23" s="127" t="str" cm="1">
        <f t="array" aca="1" ref="BT23" ca="1">IF(INDIRECT("'"&amp;BT$2&amp;"'!P"&amp;ROW($BQ23))=0,"",INDIRECT("'"&amp;BT$2&amp;"'!P"&amp;ROW($BQ23)))</f>
        <v/>
      </c>
      <c r="BU23" s="127" t="str" cm="1">
        <f t="array" aca="1" ref="BU23" ca="1">IF(INDIRECT("'"&amp;BU$2&amp;"'!P"&amp;ROW($BQ23))=0,"",INDIRECT("'"&amp;BU$2&amp;"'!P"&amp;ROW($BQ23)))</f>
        <v/>
      </c>
      <c r="BV23" s="127" cm="1">
        <f t="array" aca="1" ref="BV23" ca="1">IF(INDIRECT("'"&amp;BV$2&amp;"'!P"&amp;ROW($BQ23))=0,"",INDIRECT("'"&amp;BV$2&amp;"'!P"&amp;ROW($BQ23)))</f>
        <v>34.9</v>
      </c>
      <c r="BW23" s="127" cm="1">
        <f t="array" aca="1" ref="BW23" ca="1">IF(INDIRECT("'"&amp;BW$2&amp;"'!P"&amp;ROW($BQ23))=0,"",INDIRECT("'"&amp;BW$2&amp;"'!P"&amp;ROW($BQ23)))</f>
        <v>31.75</v>
      </c>
      <c r="BX23" s="127" t="str" cm="1">
        <f t="array" aca="1" ref="BX23" ca="1">IF(INDIRECT("'"&amp;BX$2&amp;"'!P"&amp;ROW($BQ23))=0,"",INDIRECT("'"&amp;BX$2&amp;"'!P"&amp;ROW($BQ23)))</f>
        <v/>
      </c>
      <c r="BY23" s="127" t="str" cm="1">
        <f t="array" aca="1" ref="BY23" ca="1">IF(INDIRECT("'"&amp;BY$2&amp;"'!P"&amp;ROW($BQ23))=0,"",INDIRECT("'"&amp;BY$2&amp;"'!P"&amp;ROW($BQ23)))</f>
        <v/>
      </c>
      <c r="BZ23" s="127" t="str" cm="1">
        <f t="array" aca="1" ref="BZ23" ca="1">IF(INDIRECT("'"&amp;BZ$2&amp;"'!P"&amp;ROW($BQ23))=0,"",INDIRECT("'"&amp;BZ$2&amp;"'!P"&amp;ROW($BQ23)))</f>
        <v/>
      </c>
      <c r="CA23" s="127" t="str" cm="1">
        <f t="array" aca="1" ref="CA23" ca="1">IF(INDIRECT("'"&amp;CA$2&amp;"'!P"&amp;ROW($BQ23))=0,"",INDIRECT("'"&amp;CA$2&amp;"'!P"&amp;ROW($BQ23)))</f>
        <v/>
      </c>
      <c r="CB23" s="127" t="str" cm="1">
        <f t="array" aca="1" ref="CB23" ca="1">IF(INDIRECT("'"&amp;CB$2&amp;"'!P"&amp;ROW($BQ23))=0,"",INDIRECT("'"&amp;CB$2&amp;"'!P"&amp;ROW($BQ23)))</f>
        <v/>
      </c>
      <c r="CC23" s="127" t="str" cm="1">
        <f t="array" aca="1" ref="CC23" ca="1">IF(INDIRECT("'"&amp;CC$2&amp;"'!P"&amp;ROW($BQ23))=0,"",INDIRECT("'"&amp;CC$2&amp;"'!P"&amp;ROW($BQ23)))</f>
        <v/>
      </c>
      <c r="CD23" s="127" t="str" cm="1">
        <f t="array" aca="1" ref="CD23" ca="1">IF(INDIRECT("'"&amp;CD$2&amp;"'!P"&amp;ROW($BQ23))=0,"",INDIRECT("'"&amp;CD$2&amp;"'!P"&amp;ROW($BQ23)))</f>
        <v/>
      </c>
      <c r="CE23" s="127" t="str" cm="1">
        <f t="array" aca="1" ref="CE23" ca="1">IF(INDIRECT("'"&amp;CE$2&amp;"'!P"&amp;ROW($BQ23))=0,"",INDIRECT("'"&amp;CE$2&amp;"'!P"&amp;ROW($BQ23)))</f>
        <v/>
      </c>
      <c r="CF23" s="127" t="str" cm="1">
        <f t="array" aca="1" ref="CF23" ca="1">IF(INDIRECT("'"&amp;CF$2&amp;"'!P"&amp;ROW($BQ23))=0,"",INDIRECT("'"&amp;CF$2&amp;"'!P"&amp;ROW($BQ23)))</f>
        <v/>
      </c>
      <c r="CG23" s="127" t="str" cm="1">
        <f t="array" aca="1" ref="CG23" ca="1">IF(INDIRECT("'"&amp;CG$2&amp;"'!P"&amp;ROW($BQ23))=0,"",INDIRECT("'"&amp;CG$2&amp;"'!P"&amp;ROW($BQ23)))</f>
        <v/>
      </c>
      <c r="CH23" s="127" t="str" cm="1">
        <f t="array" aca="1" ref="CH23" ca="1">IF(INDIRECT("'"&amp;CH$2&amp;"'!P"&amp;ROW($BQ23))=0,"",INDIRECT("'"&amp;CH$2&amp;"'!P"&amp;ROW($BQ23)))</f>
        <v/>
      </c>
      <c r="CI23" s="127" t="str" cm="1">
        <f t="array" aca="1" ref="CI23" ca="1">IF(INDIRECT("'"&amp;CI$2&amp;"'!P"&amp;ROW($BQ23))=0,"",INDIRECT("'"&amp;CI$2&amp;"'!P"&amp;ROW($BQ23)))</f>
        <v/>
      </c>
      <c r="CJ23" s="127" t="str" cm="1">
        <f t="array" aca="1" ref="CJ23" ca="1">IF(INDIRECT("'"&amp;CJ$2&amp;"'!P"&amp;ROW($BQ23))=0,"",INDIRECT("'"&amp;CJ$2&amp;"'!P"&amp;ROW($BQ23)))</f>
        <v/>
      </c>
      <c r="CK23" s="127" t="str" cm="1">
        <f t="array" aca="1" ref="CK23" ca="1">IF(INDIRECT("'"&amp;CK$2&amp;"'!P"&amp;ROW($BQ23))=0,"",INDIRECT("'"&amp;CK$2&amp;"'!P"&amp;ROW($BQ23)))</f>
        <v/>
      </c>
      <c r="CL23" s="127" t="str" cm="1">
        <f t="array" aca="1" ref="CL23" ca="1">IF(INDIRECT("'"&amp;CL$2&amp;"'!P"&amp;ROW($BQ23))=0,"",INDIRECT("'"&amp;CL$2&amp;"'!P"&amp;ROW($BQ23)))</f>
        <v/>
      </c>
      <c r="CM23" s="127" t="str" cm="1">
        <f t="array" aca="1" ref="CM23" ca="1">IF(INDIRECT("'"&amp;CM$2&amp;"'!P"&amp;ROW($BQ23))=0,"",INDIRECT("'"&amp;CM$2&amp;"'!P"&amp;ROW($BQ23)))</f>
        <v/>
      </c>
      <c r="CN23" s="127" t="str" cm="1">
        <f t="array" aca="1" ref="CN23" ca="1">IF(INDIRECT("'"&amp;CN$2&amp;"'!P"&amp;ROW($BQ23))=0,"",INDIRECT("'"&amp;CN$2&amp;"'!P"&amp;ROW($BQ23)))</f>
        <v/>
      </c>
      <c r="CO23" s="127" t="str" cm="1">
        <f t="array" aca="1" ref="CO23" ca="1">IF(INDIRECT("'"&amp;CO$2&amp;"'!P"&amp;ROW($BQ23))=0,"",INDIRECT("'"&amp;CO$2&amp;"'!P"&amp;ROW($BQ23)))</f>
        <v/>
      </c>
      <c r="CP23" s="127" t="str" cm="1">
        <f t="array" aca="1" ref="CP23" ca="1">IF(INDIRECT("'"&amp;CP$2&amp;"'!P"&amp;ROW($BQ23))=0,"",INDIRECT("'"&amp;CP$2&amp;"'!P"&amp;ROW($BQ23)))</f>
        <v/>
      </c>
      <c r="CQ23" s="127" t="str" cm="1">
        <f t="array" aca="1" ref="CQ23" ca="1">IF(INDIRECT("'"&amp;CQ$2&amp;"'!P"&amp;ROW($BQ23))=0,"",INDIRECT("'"&amp;CQ$2&amp;"'!P"&amp;ROW($BQ23)))</f>
        <v/>
      </c>
      <c r="CR23" s="127" t="str" cm="1">
        <f t="array" aca="1" ref="CR23" ca="1">IF(INDIRECT("'"&amp;CR$2&amp;"'!P"&amp;ROW($BQ23))=0,"",INDIRECT("'"&amp;CR$2&amp;"'!P"&amp;ROW($BQ23)))</f>
        <v/>
      </c>
      <c r="CS23" s="127" t="str" cm="1">
        <f t="array" aca="1" ref="CS23" ca="1">IF(INDIRECT("'"&amp;CS$2&amp;"'!P"&amp;ROW($BQ23))=0,"",INDIRECT("'"&amp;CS$2&amp;"'!P"&amp;ROW($BQ23)))</f>
        <v/>
      </c>
      <c r="CT23" s="127" t="str" cm="1">
        <f t="array" aca="1" ref="CT23" ca="1">IF(INDIRECT("'"&amp;CT$2&amp;"'!P"&amp;ROW($BQ23))=0,"",INDIRECT("'"&amp;CT$2&amp;"'!P"&amp;ROW($BQ23)))</f>
        <v/>
      </c>
      <c r="CU23" s="127" t="str" cm="1">
        <f t="array" aca="1" ref="CU23" ca="1">IF(INDIRECT("'"&amp;CU$2&amp;"'!P"&amp;ROW($BQ23))=0,"",INDIRECT("'"&amp;CU$2&amp;"'!P"&amp;ROW($BQ23)))</f>
        <v/>
      </c>
      <c r="CV23" s="128">
        <f t="shared" ca="1" si="6"/>
        <v>164.57</v>
      </c>
    </row>
    <row r="24" spans="1:100" x14ac:dyDescent="0.2">
      <c r="A24" s="111">
        <f>IF('Driver List'!D24=0,"",'Driver List'!D24)</f>
        <v>6464</v>
      </c>
      <c r="B24" s="111" t="str">
        <f>IF(A24="","",VLOOKUP(A24,'Driver List'!D:E,2,0))</f>
        <v>Luis Rios</v>
      </c>
      <c r="C24" s="111" t="str" cm="1">
        <f t="array" aca="1" ref="C24" ca="1">IF(INDIRECT("'"&amp;C$2&amp;"'!F"&amp;ROW(C24))="CC","CC",
IF(INDIRECT("'"&amp;C$2&amp;"'!F"&amp;ROW(C24))="DOWN","DOWN",
IF(INDIRECT("'"&amp;C$2&amp;"'!F"&amp;ROW(C24))="OFF","OFF",
IF(INDIRECT("'"&amp;C$2&amp;"'!F"&amp;ROW(C24))="PARK","PARK",
IF(INDIRECT("'"&amp;C$2&amp;"'!F"&amp;ROW(C24))="VACA","VACA",
"")))))</f>
        <v/>
      </c>
      <c r="D24" s="111" t="str" cm="1">
        <f t="array" aca="1" ref="D24" ca="1">IF(INDIRECT("'"&amp;D$2&amp;"'!F"&amp;ROW(D24))="CC","CC",
IF(INDIRECT("'"&amp;D$2&amp;"'!F"&amp;ROW(D24))="DOWN","DOWN",
IF(INDIRECT("'"&amp;D$2&amp;"'!F"&amp;ROW(D24))="OFF","OFF",
IF(INDIRECT("'"&amp;D$2&amp;"'!F"&amp;ROW(D24))="PARK","PARK",
IF(INDIRECT("'"&amp;D$2&amp;"'!F"&amp;ROW(D24))="VACA","VACA",
"")))))</f>
        <v/>
      </c>
      <c r="E24" s="111" t="str" cm="1">
        <f t="array" aca="1" ref="E24" ca="1">IF(INDIRECT("'"&amp;E$2&amp;"'!F"&amp;ROW(E24))="CC","CC",
IF(INDIRECT("'"&amp;E$2&amp;"'!F"&amp;ROW(E24))="DOWN","DOWN",
IF(INDIRECT("'"&amp;E$2&amp;"'!F"&amp;ROW(E24))="OFF","OFF",
IF(INDIRECT("'"&amp;E$2&amp;"'!F"&amp;ROW(E24))="PARK","PARK",
IF(INDIRECT("'"&amp;E$2&amp;"'!F"&amp;ROW(E24))="VACA","VACA",
"")))))</f>
        <v/>
      </c>
      <c r="F24" s="111" t="str" cm="1">
        <f t="array" aca="1" ref="F24" ca="1">IF(INDIRECT("'"&amp;F$2&amp;"'!F"&amp;ROW(F24))="CC","CC",
IF(INDIRECT("'"&amp;F$2&amp;"'!F"&amp;ROW(F24))="DOWN","DOWN",
IF(INDIRECT("'"&amp;F$2&amp;"'!F"&amp;ROW(F24))="OFF","OFF",
IF(INDIRECT("'"&amp;F$2&amp;"'!F"&amp;ROW(F24))="PARK","PARK",
IF(INDIRECT("'"&amp;F$2&amp;"'!F"&amp;ROW(F24))="VACA","VACA",
"")))))</f>
        <v/>
      </c>
      <c r="G24" s="111" t="str" cm="1">
        <f t="array" aca="1" ref="G24" ca="1">IF(INDIRECT("'"&amp;G$2&amp;"'!F"&amp;ROW(G24))="CC","CC",
IF(INDIRECT("'"&amp;G$2&amp;"'!F"&amp;ROW(G24))="DOWN","DOWN",
IF(INDIRECT("'"&amp;G$2&amp;"'!F"&amp;ROW(G24))="OFF","OFF",
IF(INDIRECT("'"&amp;G$2&amp;"'!F"&amp;ROW(G24))="PARK","PARK",
IF(INDIRECT("'"&amp;G$2&amp;"'!F"&amp;ROW(G24))="VACA","VACA",
"")))))</f>
        <v/>
      </c>
      <c r="H24" s="111" t="str" cm="1">
        <f t="array" aca="1" ref="H24" ca="1">IF(INDIRECT("'"&amp;H$2&amp;"'!F"&amp;ROW(H24))="CC","CC",
IF(INDIRECT("'"&amp;H$2&amp;"'!F"&amp;ROW(H24))="DOWN","DOWN",
IF(INDIRECT("'"&amp;H$2&amp;"'!F"&amp;ROW(H24))="OFF","OFF",
IF(INDIRECT("'"&amp;H$2&amp;"'!F"&amp;ROW(H24))="PARK","PARK",
IF(INDIRECT("'"&amp;H$2&amp;"'!F"&amp;ROW(H24))="VACA","VACA",
"")))))</f>
        <v/>
      </c>
      <c r="I24" s="111" t="str" cm="1">
        <f t="array" aca="1" ref="I24" ca="1">IF(INDIRECT("'"&amp;I$2&amp;"'!F"&amp;ROW(I24))="CC","CC",
IF(INDIRECT("'"&amp;I$2&amp;"'!F"&amp;ROW(I24))="DOWN","DOWN",
IF(INDIRECT("'"&amp;I$2&amp;"'!F"&amp;ROW(I24))="OFF","OFF",
IF(INDIRECT("'"&amp;I$2&amp;"'!F"&amp;ROW(I24))="PARK","PARK",
IF(INDIRECT("'"&amp;I$2&amp;"'!F"&amp;ROW(I24))="VACA","VACA",
"")))))</f>
        <v/>
      </c>
      <c r="J24" s="111" t="str" cm="1">
        <f t="array" aca="1" ref="J24" ca="1">IF(INDIRECT("'"&amp;J$2&amp;"'!F"&amp;ROW(J24))="CC","CC",
IF(INDIRECT("'"&amp;J$2&amp;"'!F"&amp;ROW(J24))="DOWN","DOWN",
IF(INDIRECT("'"&amp;J$2&amp;"'!F"&amp;ROW(J24))="OFF","OFF",
IF(INDIRECT("'"&amp;J$2&amp;"'!F"&amp;ROW(J24))="PARK","PARK",
IF(INDIRECT("'"&amp;J$2&amp;"'!F"&amp;ROW(J24))="VACA","VACA",
"")))))</f>
        <v/>
      </c>
      <c r="K24" s="111" t="str" cm="1">
        <f t="array" aca="1" ref="K24" ca="1">IF(INDIRECT("'"&amp;K$2&amp;"'!F"&amp;ROW(K24))="CC","CC",
IF(INDIRECT("'"&amp;K$2&amp;"'!F"&amp;ROW(K24))="DOWN","DOWN",
IF(INDIRECT("'"&amp;K$2&amp;"'!F"&amp;ROW(K24))="OFF","OFF",
IF(INDIRECT("'"&amp;K$2&amp;"'!F"&amp;ROW(K24))="PARK","PARK",
IF(INDIRECT("'"&amp;K$2&amp;"'!F"&amp;ROW(K24))="VACA","VACA",
"")))))</f>
        <v/>
      </c>
      <c r="L24" s="111" t="str" cm="1">
        <f t="array" aca="1" ref="L24" ca="1">IF(INDIRECT("'"&amp;L$2&amp;"'!F"&amp;ROW(L24))="CC","CC",
IF(INDIRECT("'"&amp;L$2&amp;"'!F"&amp;ROW(L24))="DOWN","DOWN",
IF(INDIRECT("'"&amp;L$2&amp;"'!F"&amp;ROW(L24))="OFF","OFF",
IF(INDIRECT("'"&amp;L$2&amp;"'!F"&amp;ROW(L24))="PARK","PARK",
IF(INDIRECT("'"&amp;L$2&amp;"'!F"&amp;ROW(L24))="VACA","VACA",
"")))))</f>
        <v/>
      </c>
      <c r="M24" s="111" t="str" cm="1">
        <f t="array" aca="1" ref="M24" ca="1">IF(INDIRECT("'"&amp;M$2&amp;"'!F"&amp;ROW(M24))="CC","CC",
IF(INDIRECT("'"&amp;M$2&amp;"'!F"&amp;ROW(M24))="DOWN","DOWN",
IF(INDIRECT("'"&amp;M$2&amp;"'!F"&amp;ROW(M24))="OFF","OFF",
IF(INDIRECT("'"&amp;M$2&amp;"'!F"&amp;ROW(M24))="PARK","PARK",
IF(INDIRECT("'"&amp;M$2&amp;"'!F"&amp;ROW(M24))="VACA","VACA",
"")))))</f>
        <v/>
      </c>
      <c r="N24" s="111" t="str" cm="1">
        <f t="array" aca="1" ref="N24" ca="1">IF(INDIRECT("'"&amp;N$2&amp;"'!F"&amp;ROW(N24))="CC","CC",
IF(INDIRECT("'"&amp;N$2&amp;"'!F"&amp;ROW(N24))="DOWN","DOWN",
IF(INDIRECT("'"&amp;N$2&amp;"'!F"&amp;ROW(N24))="OFF","OFF",
IF(INDIRECT("'"&amp;N$2&amp;"'!F"&amp;ROW(N24))="PARK","PARK",
IF(INDIRECT("'"&amp;N$2&amp;"'!F"&amp;ROW(N24))="VACA","VACA",
"")))))</f>
        <v/>
      </c>
      <c r="O24" s="111" t="str" cm="1">
        <f t="array" aca="1" ref="O24" ca="1">IF(INDIRECT("'"&amp;O$2&amp;"'!F"&amp;ROW(O24))="CC","CC",
IF(INDIRECT("'"&amp;O$2&amp;"'!F"&amp;ROW(O24))="DOWN","DOWN",
IF(INDIRECT("'"&amp;O$2&amp;"'!F"&amp;ROW(O24))="OFF","OFF",
IF(INDIRECT("'"&amp;O$2&amp;"'!F"&amp;ROW(O24))="PARK","PARK",
IF(INDIRECT("'"&amp;O$2&amp;"'!F"&amp;ROW(O24))="VACA","VACA",
"")))))</f>
        <v/>
      </c>
      <c r="P24" s="111" t="str" cm="1">
        <f t="array" aca="1" ref="P24" ca="1">IF(INDIRECT("'"&amp;P$2&amp;"'!F"&amp;ROW(P24))="CC","CC",
IF(INDIRECT("'"&amp;P$2&amp;"'!F"&amp;ROW(P24))="DOWN","DOWN",
IF(INDIRECT("'"&amp;P$2&amp;"'!F"&amp;ROW(P24))="OFF","OFF",
IF(INDIRECT("'"&amp;P$2&amp;"'!F"&amp;ROW(P24))="PARK","PARK",
IF(INDIRECT("'"&amp;P$2&amp;"'!F"&amp;ROW(P24))="VACA","VACA",
"")))))</f>
        <v/>
      </c>
      <c r="Q24" s="111" t="str" cm="1">
        <f t="array" aca="1" ref="Q24" ca="1">IF(INDIRECT("'"&amp;Q$2&amp;"'!F"&amp;ROW(Q24))="CC","CC",
IF(INDIRECT("'"&amp;Q$2&amp;"'!F"&amp;ROW(Q24))="DOWN","DOWN",
IF(INDIRECT("'"&amp;Q$2&amp;"'!F"&amp;ROW(Q24))="OFF","OFF",
IF(INDIRECT("'"&amp;Q$2&amp;"'!F"&amp;ROW(Q24))="PARK","PARK",
IF(INDIRECT("'"&amp;Q$2&amp;"'!F"&amp;ROW(Q24))="VACA","VACA",
"")))))</f>
        <v/>
      </c>
      <c r="R24" s="111" t="str" cm="1">
        <f t="array" aca="1" ref="R24" ca="1">IF(INDIRECT("'"&amp;R$2&amp;"'!F"&amp;ROW(R24))="CC","CC",
IF(INDIRECT("'"&amp;R$2&amp;"'!F"&amp;ROW(R24))="DOWN","DOWN",
IF(INDIRECT("'"&amp;R$2&amp;"'!F"&amp;ROW(R24))="OFF","OFF",
IF(INDIRECT("'"&amp;R$2&amp;"'!F"&amp;ROW(R24))="PARK","PARK",
IF(INDIRECT("'"&amp;R$2&amp;"'!F"&amp;ROW(R24))="VACA","VACA",
"")))))</f>
        <v/>
      </c>
      <c r="S24" s="111" t="str" cm="1">
        <f t="array" aca="1" ref="S24" ca="1">IF(INDIRECT("'"&amp;S$2&amp;"'!F"&amp;ROW(S24))="CC","CC",
IF(INDIRECT("'"&amp;S$2&amp;"'!F"&amp;ROW(S24))="DOWN","DOWN",
IF(INDIRECT("'"&amp;S$2&amp;"'!F"&amp;ROW(S24))="OFF","OFF",
IF(INDIRECT("'"&amp;S$2&amp;"'!F"&amp;ROW(S24))="PARK","PARK",
IF(INDIRECT("'"&amp;S$2&amp;"'!F"&amp;ROW(S24))="VACA","VACA",
"")))))</f>
        <v/>
      </c>
      <c r="T24" s="111" t="str" cm="1">
        <f t="array" aca="1" ref="T24" ca="1">IF(INDIRECT("'"&amp;T$2&amp;"'!F"&amp;ROW(T24))="CC","CC",
IF(INDIRECT("'"&amp;T$2&amp;"'!F"&amp;ROW(T24))="DOWN","DOWN",
IF(INDIRECT("'"&amp;T$2&amp;"'!F"&amp;ROW(T24))="OFF","OFF",
IF(INDIRECT("'"&amp;T$2&amp;"'!F"&amp;ROW(T24))="PARK","PARK",
IF(INDIRECT("'"&amp;T$2&amp;"'!F"&amp;ROW(T24))="VACA","VACA",
"")))))</f>
        <v/>
      </c>
      <c r="U24" s="111" t="str" cm="1">
        <f t="array" aca="1" ref="U24" ca="1">IF(INDIRECT("'"&amp;U$2&amp;"'!F"&amp;ROW(U24))="CC","CC",
IF(INDIRECT("'"&amp;U$2&amp;"'!F"&amp;ROW(U24))="DOWN","DOWN",
IF(INDIRECT("'"&amp;U$2&amp;"'!F"&amp;ROW(U24))="OFF","OFF",
IF(INDIRECT("'"&amp;U$2&amp;"'!F"&amp;ROW(U24))="PARK","PARK",
IF(INDIRECT("'"&amp;U$2&amp;"'!F"&amp;ROW(U24))="VACA","VACA",
"")))))</f>
        <v/>
      </c>
      <c r="V24" s="111" t="str" cm="1">
        <f t="array" aca="1" ref="V24" ca="1">IF(INDIRECT("'"&amp;V$2&amp;"'!F"&amp;ROW(V24))="CC","CC",
IF(INDIRECT("'"&amp;V$2&amp;"'!F"&amp;ROW(V24))="DOWN","DOWN",
IF(INDIRECT("'"&amp;V$2&amp;"'!F"&amp;ROW(V24))="OFF","OFF",
IF(INDIRECT("'"&amp;V$2&amp;"'!F"&amp;ROW(V24))="PARK","PARK",
IF(INDIRECT("'"&amp;V$2&amp;"'!F"&amp;ROW(V24))="VACA","VACA",
"")))))</f>
        <v/>
      </c>
      <c r="W24" s="111" t="str" cm="1">
        <f t="array" aca="1" ref="W24" ca="1">IF(INDIRECT("'"&amp;W$2&amp;"'!F"&amp;ROW(W24))="CC","CC",
IF(INDIRECT("'"&amp;W$2&amp;"'!F"&amp;ROW(W24))="DOWN","DOWN",
IF(INDIRECT("'"&amp;W$2&amp;"'!F"&amp;ROW(W24))="OFF","OFF",
IF(INDIRECT("'"&amp;W$2&amp;"'!F"&amp;ROW(W24))="PARK","PARK",
IF(INDIRECT("'"&amp;W$2&amp;"'!F"&amp;ROW(W24))="VACA","VACA",
"")))))</f>
        <v/>
      </c>
      <c r="X24" s="111" t="str" cm="1">
        <f t="array" aca="1" ref="X24" ca="1">IF(INDIRECT("'"&amp;X$2&amp;"'!F"&amp;ROW(X24))="CC","CC",
IF(INDIRECT("'"&amp;X$2&amp;"'!F"&amp;ROW(X24))="DOWN","DOWN",
IF(INDIRECT("'"&amp;X$2&amp;"'!F"&amp;ROW(X24))="OFF","OFF",
IF(INDIRECT("'"&amp;X$2&amp;"'!F"&amp;ROW(X24))="PARK","PARK",
IF(INDIRECT("'"&amp;X$2&amp;"'!F"&amp;ROW(X24))="VACA","VACA",
"")))))</f>
        <v/>
      </c>
      <c r="Y24" s="111" t="str" cm="1">
        <f t="array" aca="1" ref="Y24" ca="1">IF(INDIRECT("'"&amp;Y$2&amp;"'!F"&amp;ROW(Y24))="CC","CC",
IF(INDIRECT("'"&amp;Y$2&amp;"'!F"&amp;ROW(Y24))="DOWN","DOWN",
IF(INDIRECT("'"&amp;Y$2&amp;"'!F"&amp;ROW(Y24))="OFF","OFF",
IF(INDIRECT("'"&amp;Y$2&amp;"'!F"&amp;ROW(Y24))="PARK","PARK",
IF(INDIRECT("'"&amp;Y$2&amp;"'!F"&amp;ROW(Y24))="VACA","VACA",
"")))))</f>
        <v/>
      </c>
      <c r="Z24" s="111" t="str" cm="1">
        <f t="array" aca="1" ref="Z24" ca="1">IF(INDIRECT("'"&amp;Z$2&amp;"'!F"&amp;ROW(Z24))="CC","CC",
IF(INDIRECT("'"&amp;Z$2&amp;"'!F"&amp;ROW(Z24))="DOWN","DOWN",
IF(INDIRECT("'"&amp;Z$2&amp;"'!F"&amp;ROW(Z24))="OFF","OFF",
IF(INDIRECT("'"&amp;Z$2&amp;"'!F"&amp;ROW(Z24))="PARK","PARK",
IF(INDIRECT("'"&amp;Z$2&amp;"'!F"&amp;ROW(Z24))="VACA","VACA",
"")))))</f>
        <v/>
      </c>
      <c r="AA24" s="111" t="str" cm="1">
        <f t="array" aca="1" ref="AA24" ca="1">IF(INDIRECT("'"&amp;AA$2&amp;"'!F"&amp;ROW(AA24))="CC","CC",
IF(INDIRECT("'"&amp;AA$2&amp;"'!F"&amp;ROW(AA24))="DOWN","DOWN",
IF(INDIRECT("'"&amp;AA$2&amp;"'!F"&amp;ROW(AA24))="OFF","OFF",
IF(INDIRECT("'"&amp;AA$2&amp;"'!F"&amp;ROW(AA24))="PARK","PARK",
IF(INDIRECT("'"&amp;AA$2&amp;"'!F"&amp;ROW(AA24))="VACA","VACA",
"")))))</f>
        <v/>
      </c>
      <c r="AB24" s="111" t="str" cm="1">
        <f t="array" aca="1" ref="AB24" ca="1">IF(INDIRECT("'"&amp;AB$2&amp;"'!F"&amp;ROW(AB24))="CC","CC",
IF(INDIRECT("'"&amp;AB$2&amp;"'!F"&amp;ROW(AB24))="DOWN","DOWN",
IF(INDIRECT("'"&amp;AB$2&amp;"'!F"&amp;ROW(AB24))="OFF","OFF",
IF(INDIRECT("'"&amp;AB$2&amp;"'!F"&amp;ROW(AB24))="PARK","PARK",
IF(INDIRECT("'"&amp;AB$2&amp;"'!F"&amp;ROW(AB24))="VACA","VACA",
"")))))</f>
        <v/>
      </c>
      <c r="AC24" s="111" t="str" cm="1">
        <f t="array" aca="1" ref="AC24" ca="1">IF(INDIRECT("'"&amp;AC$2&amp;"'!F"&amp;ROW(AC24))="CC","CC",
IF(INDIRECT("'"&amp;AC$2&amp;"'!F"&amp;ROW(AC24))="DOWN","DOWN",
IF(INDIRECT("'"&amp;AC$2&amp;"'!F"&amp;ROW(AC24))="OFF","OFF",
IF(INDIRECT("'"&amp;AC$2&amp;"'!F"&amp;ROW(AC24))="PARK","PARK",
IF(INDIRECT("'"&amp;AC$2&amp;"'!F"&amp;ROW(AC24))="VACA","VACA",
"")))))</f>
        <v/>
      </c>
      <c r="AD24" s="111" t="str" cm="1">
        <f t="array" aca="1" ref="AD24" ca="1">IF(INDIRECT("'"&amp;AD$2&amp;"'!F"&amp;ROW(AD24))="CC","CC",
IF(INDIRECT("'"&amp;AD$2&amp;"'!F"&amp;ROW(AD24))="DOWN","DOWN",
IF(INDIRECT("'"&amp;AD$2&amp;"'!F"&amp;ROW(AD24))="OFF","OFF",
IF(INDIRECT("'"&amp;AD$2&amp;"'!F"&amp;ROW(AD24))="PARK","PARK",
IF(INDIRECT("'"&amp;AD$2&amp;"'!F"&amp;ROW(AD24))="VACA","VACA",
"")))))</f>
        <v/>
      </c>
      <c r="AE24" s="111" t="str" cm="1">
        <f t="array" aca="1" ref="AE24" ca="1">IF(INDIRECT("'"&amp;AE$2&amp;"'!F"&amp;ROW(AE24))="CC","CC",
IF(INDIRECT("'"&amp;AE$2&amp;"'!F"&amp;ROW(AE24))="DOWN","DOWN",
IF(INDIRECT("'"&amp;AE$2&amp;"'!F"&amp;ROW(AE24))="OFF","OFF",
IF(INDIRECT("'"&amp;AE$2&amp;"'!F"&amp;ROW(AE24))="PARK","PARK",
IF(INDIRECT("'"&amp;AE$2&amp;"'!F"&amp;ROW(AE24))="VACA","VACA",
"")))))</f>
        <v/>
      </c>
      <c r="AF24" s="111" t="str" cm="1">
        <f t="array" aca="1" ref="AF24" ca="1">IF(INDIRECT("'"&amp;AF$2&amp;"'!F"&amp;ROW(AF24))="CC","CC",
IF(INDIRECT("'"&amp;AF$2&amp;"'!F"&amp;ROW(AF24))="DOWN","DOWN",
IF(INDIRECT("'"&amp;AF$2&amp;"'!F"&amp;ROW(AF24))="OFF","OFF",
IF(INDIRECT("'"&amp;AF$2&amp;"'!F"&amp;ROW(AF24))="PARK","PARK",
IF(INDIRECT("'"&amp;AF$2&amp;"'!F"&amp;ROW(AF24))="VACA","VACA",
"")))))</f>
        <v/>
      </c>
      <c r="AG24" s="111" t="str" cm="1">
        <f t="array" aca="1" ref="AG24" ca="1">IF(INDIRECT("'"&amp;AG$2&amp;"'!F"&amp;ROW(AG24))="CC","CC",
IF(INDIRECT("'"&amp;AG$2&amp;"'!F"&amp;ROW(AG24))="DOWN","DOWN",
IF(INDIRECT("'"&amp;AG$2&amp;"'!F"&amp;ROW(AG24))="OFF","OFF",
IF(INDIRECT("'"&amp;AG$2&amp;"'!F"&amp;ROW(AG24))="PARK","PARK",
IF(INDIRECT("'"&amp;AG$2&amp;"'!F"&amp;ROW(AG24))="VACA","VACA",
"")))))</f>
        <v/>
      </c>
      <c r="AH24" s="124"/>
      <c r="AI24" s="111" t="str">
        <f t="shared" si="4"/>
        <v>Luis Rios</v>
      </c>
      <c r="AJ24" s="111" cm="1">
        <f t="array" aca="1" ref="AJ24" ca="1">INDIRECT("'"&amp;AJ$2&amp;"'!AB"&amp;ROW($AJ24))</f>
        <v>4</v>
      </c>
      <c r="AK24" s="111" cm="1">
        <f t="array" aca="1" ref="AK24" ca="1">INDIRECT("'"&amp;AK$2&amp;"'!AB"&amp;ROW($AJ24))</f>
        <v>4</v>
      </c>
      <c r="AL24" s="111" cm="1">
        <f t="array" aca="1" ref="AL24" ca="1">INDIRECT("'"&amp;AL$2&amp;"'!AB"&amp;ROW($AJ24))</f>
        <v>4</v>
      </c>
      <c r="AM24" s="111" t="str" cm="1">
        <f t="array" aca="1" ref="AM24" ca="1">INDIRECT("'"&amp;AM$2&amp;"'!AB"&amp;ROW($AJ24))</f>
        <v/>
      </c>
      <c r="AN24" s="111" t="str" cm="1">
        <f t="array" aca="1" ref="AN24" ca="1">INDIRECT("'"&amp;AN$2&amp;"'!AB"&amp;ROW($AJ24))</f>
        <v/>
      </c>
      <c r="AO24" s="111" cm="1">
        <f t="array" aca="1" ref="AO24" ca="1">INDIRECT("'"&amp;AO$2&amp;"'!AB"&amp;ROW($AJ24))</f>
        <v>4</v>
      </c>
      <c r="AP24" s="111" cm="1">
        <f t="array" aca="1" ref="AP24" ca="1">INDIRECT("'"&amp;AP$2&amp;"'!AB"&amp;ROW($AJ24))</f>
        <v>4</v>
      </c>
      <c r="AQ24" s="111" t="str" cm="1">
        <f t="array" aca="1" ref="AQ24" ca="1">INDIRECT("'"&amp;AQ$2&amp;"'!AB"&amp;ROW($AJ24))</f>
        <v/>
      </c>
      <c r="AR24" s="111" t="str" cm="1">
        <f t="array" aca="1" ref="AR24" ca="1">INDIRECT("'"&amp;AR$2&amp;"'!AB"&amp;ROW($AJ24))</f>
        <v/>
      </c>
      <c r="AS24" s="111" t="str" cm="1">
        <f t="array" aca="1" ref="AS24" ca="1">INDIRECT("'"&amp;AS$2&amp;"'!AB"&amp;ROW($AJ24))</f>
        <v/>
      </c>
      <c r="AT24" s="111" t="str" cm="1">
        <f t="array" aca="1" ref="AT24" ca="1">INDIRECT("'"&amp;AT$2&amp;"'!AB"&amp;ROW($AJ24))</f>
        <v/>
      </c>
      <c r="AU24" s="111" t="str" cm="1">
        <f t="array" aca="1" ref="AU24" ca="1">INDIRECT("'"&amp;AU$2&amp;"'!AB"&amp;ROW($AJ24))</f>
        <v/>
      </c>
      <c r="AV24" s="111" t="str" cm="1">
        <f t="array" aca="1" ref="AV24" ca="1">INDIRECT("'"&amp;AV$2&amp;"'!AB"&amp;ROW($AJ24))</f>
        <v/>
      </c>
      <c r="AW24" s="111" t="str" cm="1">
        <f t="array" aca="1" ref="AW24" ca="1">INDIRECT("'"&amp;AW$2&amp;"'!AB"&amp;ROW($AJ24))</f>
        <v/>
      </c>
      <c r="AX24" s="111" t="str" cm="1">
        <f t="array" aca="1" ref="AX24" ca="1">INDIRECT("'"&amp;AX$2&amp;"'!AB"&amp;ROW($AJ24))</f>
        <v/>
      </c>
      <c r="AY24" s="111" t="str" cm="1">
        <f t="array" aca="1" ref="AY24" ca="1">INDIRECT("'"&amp;AY$2&amp;"'!AB"&amp;ROW($AJ24))</f>
        <v/>
      </c>
      <c r="AZ24" s="111" t="str" cm="1">
        <f t="array" aca="1" ref="AZ24" ca="1">INDIRECT("'"&amp;AZ$2&amp;"'!AB"&amp;ROW($AJ24))</f>
        <v/>
      </c>
      <c r="BA24" s="111" t="str" cm="1">
        <f t="array" aca="1" ref="BA24" ca="1">INDIRECT("'"&amp;BA$2&amp;"'!AB"&amp;ROW($AJ24))</f>
        <v/>
      </c>
      <c r="BB24" s="111" t="str" cm="1">
        <f t="array" aca="1" ref="BB24" ca="1">INDIRECT("'"&amp;BB$2&amp;"'!AB"&amp;ROW($AJ24))</f>
        <v/>
      </c>
      <c r="BC24" s="111" t="str" cm="1">
        <f t="array" aca="1" ref="BC24" ca="1">INDIRECT("'"&amp;BC$2&amp;"'!AB"&amp;ROW($AJ24))</f>
        <v/>
      </c>
      <c r="BD24" s="111" t="str" cm="1">
        <f t="array" aca="1" ref="BD24" ca="1">INDIRECT("'"&amp;BD$2&amp;"'!AB"&amp;ROW($AJ24))</f>
        <v/>
      </c>
      <c r="BE24" s="111" t="str" cm="1">
        <f t="array" aca="1" ref="BE24" ca="1">INDIRECT("'"&amp;BE$2&amp;"'!AB"&amp;ROW($AJ24))</f>
        <v/>
      </c>
      <c r="BF24" s="111" t="str" cm="1">
        <f t="array" aca="1" ref="BF24" ca="1">INDIRECT("'"&amp;BF$2&amp;"'!AB"&amp;ROW($AJ24))</f>
        <v/>
      </c>
      <c r="BG24" s="111" t="str" cm="1">
        <f t="array" aca="1" ref="BG24" ca="1">INDIRECT("'"&amp;BG$2&amp;"'!AB"&amp;ROW($AJ24))</f>
        <v/>
      </c>
      <c r="BH24" s="111" t="str" cm="1">
        <f t="array" aca="1" ref="BH24" ca="1">INDIRECT("'"&amp;BH$2&amp;"'!AB"&amp;ROW($AJ24))</f>
        <v/>
      </c>
      <c r="BI24" s="111" t="str" cm="1">
        <f t="array" aca="1" ref="BI24" ca="1">INDIRECT("'"&amp;BI$2&amp;"'!AB"&amp;ROW($AJ24))</f>
        <v/>
      </c>
      <c r="BJ24" s="111" t="str" cm="1">
        <f t="array" aca="1" ref="BJ24" ca="1">INDIRECT("'"&amp;BJ$2&amp;"'!AB"&amp;ROW($AJ24))</f>
        <v/>
      </c>
      <c r="BK24" s="111" t="str" cm="1">
        <f t="array" aca="1" ref="BK24" ca="1">INDIRECT("'"&amp;BK$2&amp;"'!AB"&amp;ROW($AJ24))</f>
        <v/>
      </c>
      <c r="BL24" s="111" t="str" cm="1">
        <f t="array" aca="1" ref="BL24" ca="1">INDIRECT("'"&amp;BL$2&amp;"'!AB"&amp;ROW($AJ24))</f>
        <v/>
      </c>
      <c r="BM24" s="111" t="str" cm="1">
        <f t="array" aca="1" ref="BM24" ca="1">INDIRECT("'"&amp;BM$2&amp;"'!AB"&amp;ROW($AJ24))</f>
        <v/>
      </c>
      <c r="BN24" s="111" t="str" cm="1">
        <f t="array" aca="1" ref="BN24" ca="1">INDIRECT("'"&amp;BN$2&amp;"'!AB"&amp;ROW($AJ24))</f>
        <v/>
      </c>
      <c r="BO24" s="124"/>
      <c r="BP24" s="110" t="str">
        <f t="shared" si="5"/>
        <v>Luis Rios</v>
      </c>
      <c r="BQ24" s="127" cm="1">
        <f t="array" aca="1" ref="BQ24" ca="1">IF(INDIRECT("'"&amp;BQ$2&amp;"'!P"&amp;ROW($BQ24))=0,"",INDIRECT("'"&amp;BQ$2&amp;"'!P"&amp;ROW($BQ24)))</f>
        <v>30.2</v>
      </c>
      <c r="BR24" s="127" cm="1">
        <f t="array" aca="1" ref="BR24" ca="1">IF(INDIRECT("'"&amp;BR$2&amp;"'!P"&amp;ROW($BQ24))=0,"",INDIRECT("'"&amp;BR$2&amp;"'!P"&amp;ROW($BQ24)))</f>
        <v>34.450000000000003</v>
      </c>
      <c r="BS24" s="127" cm="1">
        <f t="array" aca="1" ref="BS24" ca="1">IF(INDIRECT("'"&amp;BS$2&amp;"'!P"&amp;ROW($BQ24))=0,"",INDIRECT("'"&amp;BS$2&amp;"'!P"&amp;ROW($BQ24)))</f>
        <v>34.769999999999996</v>
      </c>
      <c r="BT24" s="127" t="str" cm="1">
        <f t="array" aca="1" ref="BT24" ca="1">IF(INDIRECT("'"&amp;BT$2&amp;"'!P"&amp;ROW($BQ24))=0,"",INDIRECT("'"&amp;BT$2&amp;"'!P"&amp;ROW($BQ24)))</f>
        <v/>
      </c>
      <c r="BU24" s="127" t="str" cm="1">
        <f t="array" aca="1" ref="BU24" ca="1">IF(INDIRECT("'"&amp;BU$2&amp;"'!P"&amp;ROW($BQ24))=0,"",INDIRECT("'"&amp;BU$2&amp;"'!P"&amp;ROW($BQ24)))</f>
        <v/>
      </c>
      <c r="BV24" s="127" cm="1">
        <f t="array" aca="1" ref="BV24" ca="1">IF(INDIRECT("'"&amp;BV$2&amp;"'!P"&amp;ROW($BQ24))=0,"",INDIRECT("'"&amp;BV$2&amp;"'!P"&amp;ROW($BQ24)))</f>
        <v>43.45</v>
      </c>
      <c r="BW24" s="127" cm="1">
        <f t="array" aca="1" ref="BW24" ca="1">IF(INDIRECT("'"&amp;BW$2&amp;"'!P"&amp;ROW($BQ24))=0,"",INDIRECT("'"&amp;BW$2&amp;"'!P"&amp;ROW($BQ24)))</f>
        <v>31.75</v>
      </c>
      <c r="BX24" s="127" t="str" cm="1">
        <f t="array" aca="1" ref="BX24" ca="1">IF(INDIRECT("'"&amp;BX$2&amp;"'!P"&amp;ROW($BQ24))=0,"",INDIRECT("'"&amp;BX$2&amp;"'!P"&amp;ROW($BQ24)))</f>
        <v/>
      </c>
      <c r="BY24" s="127" t="str" cm="1">
        <f t="array" aca="1" ref="BY24" ca="1">IF(INDIRECT("'"&amp;BY$2&amp;"'!P"&amp;ROW($BQ24))=0,"",INDIRECT("'"&amp;BY$2&amp;"'!P"&amp;ROW($BQ24)))</f>
        <v/>
      </c>
      <c r="BZ24" s="127" t="str" cm="1">
        <f t="array" aca="1" ref="BZ24" ca="1">IF(INDIRECT("'"&amp;BZ$2&amp;"'!P"&amp;ROW($BQ24))=0,"",INDIRECT("'"&amp;BZ$2&amp;"'!P"&amp;ROW($BQ24)))</f>
        <v/>
      </c>
      <c r="CA24" s="127" t="str" cm="1">
        <f t="array" aca="1" ref="CA24" ca="1">IF(INDIRECT("'"&amp;CA$2&amp;"'!P"&amp;ROW($BQ24))=0,"",INDIRECT("'"&amp;CA$2&amp;"'!P"&amp;ROW($BQ24)))</f>
        <v/>
      </c>
      <c r="CB24" s="127" t="str" cm="1">
        <f t="array" aca="1" ref="CB24" ca="1">IF(INDIRECT("'"&amp;CB$2&amp;"'!P"&amp;ROW($BQ24))=0,"",INDIRECT("'"&amp;CB$2&amp;"'!P"&amp;ROW($BQ24)))</f>
        <v/>
      </c>
      <c r="CC24" s="127" t="str" cm="1">
        <f t="array" aca="1" ref="CC24" ca="1">IF(INDIRECT("'"&amp;CC$2&amp;"'!P"&amp;ROW($BQ24))=0,"",INDIRECT("'"&amp;CC$2&amp;"'!P"&amp;ROW($BQ24)))</f>
        <v/>
      </c>
      <c r="CD24" s="127" t="str" cm="1">
        <f t="array" aca="1" ref="CD24" ca="1">IF(INDIRECT("'"&amp;CD$2&amp;"'!P"&amp;ROW($BQ24))=0,"",INDIRECT("'"&amp;CD$2&amp;"'!P"&amp;ROW($BQ24)))</f>
        <v/>
      </c>
      <c r="CE24" s="127" t="str" cm="1">
        <f t="array" aca="1" ref="CE24" ca="1">IF(INDIRECT("'"&amp;CE$2&amp;"'!P"&amp;ROW($BQ24))=0,"",INDIRECT("'"&amp;CE$2&amp;"'!P"&amp;ROW($BQ24)))</f>
        <v/>
      </c>
      <c r="CF24" s="127" t="str" cm="1">
        <f t="array" aca="1" ref="CF24" ca="1">IF(INDIRECT("'"&amp;CF$2&amp;"'!P"&amp;ROW($BQ24))=0,"",INDIRECT("'"&amp;CF$2&amp;"'!P"&amp;ROW($BQ24)))</f>
        <v/>
      </c>
      <c r="CG24" s="127" t="str" cm="1">
        <f t="array" aca="1" ref="CG24" ca="1">IF(INDIRECT("'"&amp;CG$2&amp;"'!P"&amp;ROW($BQ24))=0,"",INDIRECT("'"&amp;CG$2&amp;"'!P"&amp;ROW($BQ24)))</f>
        <v/>
      </c>
      <c r="CH24" s="127" t="str" cm="1">
        <f t="array" aca="1" ref="CH24" ca="1">IF(INDIRECT("'"&amp;CH$2&amp;"'!P"&amp;ROW($BQ24))=0,"",INDIRECT("'"&amp;CH$2&amp;"'!P"&amp;ROW($BQ24)))</f>
        <v/>
      </c>
      <c r="CI24" s="127" t="str" cm="1">
        <f t="array" aca="1" ref="CI24" ca="1">IF(INDIRECT("'"&amp;CI$2&amp;"'!P"&amp;ROW($BQ24))=0,"",INDIRECT("'"&amp;CI$2&amp;"'!P"&amp;ROW($BQ24)))</f>
        <v/>
      </c>
      <c r="CJ24" s="127" t="str" cm="1">
        <f t="array" aca="1" ref="CJ24" ca="1">IF(INDIRECT("'"&amp;CJ$2&amp;"'!P"&amp;ROW($BQ24))=0,"",INDIRECT("'"&amp;CJ$2&amp;"'!P"&amp;ROW($BQ24)))</f>
        <v/>
      </c>
      <c r="CK24" s="127" t="str" cm="1">
        <f t="array" aca="1" ref="CK24" ca="1">IF(INDIRECT("'"&amp;CK$2&amp;"'!P"&amp;ROW($BQ24))=0,"",INDIRECT("'"&amp;CK$2&amp;"'!P"&amp;ROW($BQ24)))</f>
        <v/>
      </c>
      <c r="CL24" s="127" t="str" cm="1">
        <f t="array" aca="1" ref="CL24" ca="1">IF(INDIRECT("'"&amp;CL$2&amp;"'!P"&amp;ROW($BQ24))=0,"",INDIRECT("'"&amp;CL$2&amp;"'!P"&amp;ROW($BQ24)))</f>
        <v/>
      </c>
      <c r="CM24" s="127" t="str" cm="1">
        <f t="array" aca="1" ref="CM24" ca="1">IF(INDIRECT("'"&amp;CM$2&amp;"'!P"&amp;ROW($BQ24))=0,"",INDIRECT("'"&amp;CM$2&amp;"'!P"&amp;ROW($BQ24)))</f>
        <v/>
      </c>
      <c r="CN24" s="127" t="str" cm="1">
        <f t="array" aca="1" ref="CN24" ca="1">IF(INDIRECT("'"&amp;CN$2&amp;"'!P"&amp;ROW($BQ24))=0,"",INDIRECT("'"&amp;CN$2&amp;"'!P"&amp;ROW($BQ24)))</f>
        <v/>
      </c>
      <c r="CO24" s="127" t="str" cm="1">
        <f t="array" aca="1" ref="CO24" ca="1">IF(INDIRECT("'"&amp;CO$2&amp;"'!P"&amp;ROW($BQ24))=0,"",INDIRECT("'"&amp;CO$2&amp;"'!P"&amp;ROW($BQ24)))</f>
        <v/>
      </c>
      <c r="CP24" s="127" t="str" cm="1">
        <f t="array" aca="1" ref="CP24" ca="1">IF(INDIRECT("'"&amp;CP$2&amp;"'!P"&amp;ROW($BQ24))=0,"",INDIRECT("'"&amp;CP$2&amp;"'!P"&amp;ROW($BQ24)))</f>
        <v/>
      </c>
      <c r="CQ24" s="127" t="str" cm="1">
        <f t="array" aca="1" ref="CQ24" ca="1">IF(INDIRECT("'"&amp;CQ$2&amp;"'!P"&amp;ROW($BQ24))=0,"",INDIRECT("'"&amp;CQ$2&amp;"'!P"&amp;ROW($BQ24)))</f>
        <v/>
      </c>
      <c r="CR24" s="127" t="str" cm="1">
        <f t="array" aca="1" ref="CR24" ca="1">IF(INDIRECT("'"&amp;CR$2&amp;"'!P"&amp;ROW($BQ24))=0,"",INDIRECT("'"&amp;CR$2&amp;"'!P"&amp;ROW($BQ24)))</f>
        <v/>
      </c>
      <c r="CS24" s="127" t="str" cm="1">
        <f t="array" aca="1" ref="CS24" ca="1">IF(INDIRECT("'"&amp;CS$2&amp;"'!P"&amp;ROW($BQ24))=0,"",INDIRECT("'"&amp;CS$2&amp;"'!P"&amp;ROW($BQ24)))</f>
        <v/>
      </c>
      <c r="CT24" s="127" t="str" cm="1">
        <f t="array" aca="1" ref="CT24" ca="1">IF(INDIRECT("'"&amp;CT$2&amp;"'!P"&amp;ROW($BQ24))=0,"",INDIRECT("'"&amp;CT$2&amp;"'!P"&amp;ROW($BQ24)))</f>
        <v/>
      </c>
      <c r="CU24" s="127" t="str" cm="1">
        <f t="array" aca="1" ref="CU24" ca="1">IF(INDIRECT("'"&amp;CU$2&amp;"'!P"&amp;ROW($BQ24))=0,"",INDIRECT("'"&amp;CU$2&amp;"'!P"&amp;ROW($BQ24)))</f>
        <v/>
      </c>
      <c r="CV24" s="128">
        <f t="shared" ca="1" si="6"/>
        <v>174.62</v>
      </c>
    </row>
    <row r="25" spans="1:100" x14ac:dyDescent="0.2">
      <c r="A25" s="111">
        <f>IF('Driver List'!D25=0,"",'Driver List'!D25)</f>
        <v>6412</v>
      </c>
      <c r="B25" s="111" t="str">
        <f>IF(A25="","",VLOOKUP(A25,'Driver List'!D:E,2,0))</f>
        <v>Ramon L Torres Quinones</v>
      </c>
      <c r="C25" s="111" t="str" cm="1">
        <f t="array" aca="1" ref="C25" ca="1">IF(INDIRECT("'"&amp;C$2&amp;"'!F"&amp;ROW(C25))="CC","CC",
IF(INDIRECT("'"&amp;C$2&amp;"'!F"&amp;ROW(C25))="DOWN","DOWN",
IF(INDIRECT("'"&amp;C$2&amp;"'!F"&amp;ROW(C25))="OFF","OFF",
IF(INDIRECT("'"&amp;C$2&amp;"'!F"&amp;ROW(C25))="PARK","PARK",
IF(INDIRECT("'"&amp;C$2&amp;"'!F"&amp;ROW(C25))="VACA","VACA",
"")))))</f>
        <v/>
      </c>
      <c r="D25" s="111" t="str" cm="1">
        <f t="array" aca="1" ref="D25" ca="1">IF(INDIRECT("'"&amp;D$2&amp;"'!F"&amp;ROW(D25))="CC","CC",
IF(INDIRECT("'"&amp;D$2&amp;"'!F"&amp;ROW(D25))="DOWN","DOWN",
IF(INDIRECT("'"&amp;D$2&amp;"'!F"&amp;ROW(D25))="OFF","OFF",
IF(INDIRECT("'"&amp;D$2&amp;"'!F"&amp;ROW(D25))="PARK","PARK",
IF(INDIRECT("'"&amp;D$2&amp;"'!F"&amp;ROW(D25))="VACA","VACA",
"")))))</f>
        <v/>
      </c>
      <c r="E25" s="111" t="str" cm="1">
        <f t="array" aca="1" ref="E25" ca="1">IF(INDIRECT("'"&amp;E$2&amp;"'!F"&amp;ROW(E25))="CC","CC",
IF(INDIRECT("'"&amp;E$2&amp;"'!F"&amp;ROW(E25))="DOWN","DOWN",
IF(INDIRECT("'"&amp;E$2&amp;"'!F"&amp;ROW(E25))="OFF","OFF",
IF(INDIRECT("'"&amp;E$2&amp;"'!F"&amp;ROW(E25))="PARK","PARK",
IF(INDIRECT("'"&amp;E$2&amp;"'!F"&amp;ROW(E25))="VACA","VACA",
"")))))</f>
        <v/>
      </c>
      <c r="F25" s="111" t="str" cm="1">
        <f t="array" aca="1" ref="F25" ca="1">IF(INDIRECT("'"&amp;F$2&amp;"'!F"&amp;ROW(F25))="CC","CC",
IF(INDIRECT("'"&amp;F$2&amp;"'!F"&amp;ROW(F25))="DOWN","DOWN",
IF(INDIRECT("'"&amp;F$2&amp;"'!F"&amp;ROW(F25))="OFF","OFF",
IF(INDIRECT("'"&amp;F$2&amp;"'!F"&amp;ROW(F25))="PARK","PARK",
IF(INDIRECT("'"&amp;F$2&amp;"'!F"&amp;ROW(F25))="VACA","VACA",
"")))))</f>
        <v/>
      </c>
      <c r="G25" s="111" t="str" cm="1">
        <f t="array" aca="1" ref="G25" ca="1">IF(INDIRECT("'"&amp;G$2&amp;"'!F"&amp;ROW(G25))="CC","CC",
IF(INDIRECT("'"&amp;G$2&amp;"'!F"&amp;ROW(G25))="DOWN","DOWN",
IF(INDIRECT("'"&amp;G$2&amp;"'!F"&amp;ROW(G25))="OFF","OFF",
IF(INDIRECT("'"&amp;G$2&amp;"'!F"&amp;ROW(G25))="PARK","PARK",
IF(INDIRECT("'"&amp;G$2&amp;"'!F"&amp;ROW(G25))="VACA","VACA",
"")))))</f>
        <v/>
      </c>
      <c r="H25" s="111" t="str" cm="1">
        <f t="array" aca="1" ref="H25" ca="1">IF(INDIRECT("'"&amp;H$2&amp;"'!F"&amp;ROW(H25))="CC","CC",
IF(INDIRECT("'"&amp;H$2&amp;"'!F"&amp;ROW(H25))="DOWN","DOWN",
IF(INDIRECT("'"&amp;H$2&amp;"'!F"&amp;ROW(H25))="OFF","OFF",
IF(INDIRECT("'"&amp;H$2&amp;"'!F"&amp;ROW(H25))="PARK","PARK",
IF(INDIRECT("'"&amp;H$2&amp;"'!F"&amp;ROW(H25))="VACA","VACA",
"")))))</f>
        <v/>
      </c>
      <c r="I25" s="111" t="str" cm="1">
        <f t="array" aca="1" ref="I25" ca="1">IF(INDIRECT("'"&amp;I$2&amp;"'!F"&amp;ROW(I25))="CC","CC",
IF(INDIRECT("'"&amp;I$2&amp;"'!F"&amp;ROW(I25))="DOWN","DOWN",
IF(INDIRECT("'"&amp;I$2&amp;"'!F"&amp;ROW(I25))="OFF","OFF",
IF(INDIRECT("'"&amp;I$2&amp;"'!F"&amp;ROW(I25))="PARK","PARK",
IF(INDIRECT("'"&amp;I$2&amp;"'!F"&amp;ROW(I25))="VACA","VACA",
"")))))</f>
        <v/>
      </c>
      <c r="J25" s="111" t="str" cm="1">
        <f t="array" aca="1" ref="J25" ca="1">IF(INDIRECT("'"&amp;J$2&amp;"'!F"&amp;ROW(J25))="CC","CC",
IF(INDIRECT("'"&amp;J$2&amp;"'!F"&amp;ROW(J25))="DOWN","DOWN",
IF(INDIRECT("'"&amp;J$2&amp;"'!F"&amp;ROW(J25))="OFF","OFF",
IF(INDIRECT("'"&amp;J$2&amp;"'!F"&amp;ROW(J25))="PARK","PARK",
IF(INDIRECT("'"&amp;J$2&amp;"'!F"&amp;ROW(J25))="VACA","VACA",
"")))))</f>
        <v/>
      </c>
      <c r="K25" s="111" t="str" cm="1">
        <f t="array" aca="1" ref="K25" ca="1">IF(INDIRECT("'"&amp;K$2&amp;"'!F"&amp;ROW(K25))="CC","CC",
IF(INDIRECT("'"&amp;K$2&amp;"'!F"&amp;ROW(K25))="DOWN","DOWN",
IF(INDIRECT("'"&amp;K$2&amp;"'!F"&amp;ROW(K25))="OFF","OFF",
IF(INDIRECT("'"&amp;K$2&amp;"'!F"&amp;ROW(K25))="PARK","PARK",
IF(INDIRECT("'"&amp;K$2&amp;"'!F"&amp;ROW(K25))="VACA","VACA",
"")))))</f>
        <v/>
      </c>
      <c r="L25" s="111" t="str" cm="1">
        <f t="array" aca="1" ref="L25" ca="1">IF(INDIRECT("'"&amp;L$2&amp;"'!F"&amp;ROW(L25))="CC","CC",
IF(INDIRECT("'"&amp;L$2&amp;"'!F"&amp;ROW(L25))="DOWN","DOWN",
IF(INDIRECT("'"&amp;L$2&amp;"'!F"&amp;ROW(L25))="OFF","OFF",
IF(INDIRECT("'"&amp;L$2&amp;"'!F"&amp;ROW(L25))="PARK","PARK",
IF(INDIRECT("'"&amp;L$2&amp;"'!F"&amp;ROW(L25))="VACA","VACA",
"")))))</f>
        <v/>
      </c>
      <c r="M25" s="111" t="str" cm="1">
        <f t="array" aca="1" ref="M25" ca="1">IF(INDIRECT("'"&amp;M$2&amp;"'!F"&amp;ROW(M25))="CC","CC",
IF(INDIRECT("'"&amp;M$2&amp;"'!F"&amp;ROW(M25))="DOWN","DOWN",
IF(INDIRECT("'"&amp;M$2&amp;"'!F"&amp;ROW(M25))="OFF","OFF",
IF(INDIRECT("'"&amp;M$2&amp;"'!F"&amp;ROW(M25))="PARK","PARK",
IF(INDIRECT("'"&amp;M$2&amp;"'!F"&amp;ROW(M25))="VACA","VACA",
"")))))</f>
        <v/>
      </c>
      <c r="N25" s="111" t="str" cm="1">
        <f t="array" aca="1" ref="N25" ca="1">IF(INDIRECT("'"&amp;N$2&amp;"'!F"&amp;ROW(N25))="CC","CC",
IF(INDIRECT("'"&amp;N$2&amp;"'!F"&amp;ROW(N25))="DOWN","DOWN",
IF(INDIRECT("'"&amp;N$2&amp;"'!F"&amp;ROW(N25))="OFF","OFF",
IF(INDIRECT("'"&amp;N$2&amp;"'!F"&amp;ROW(N25))="PARK","PARK",
IF(INDIRECT("'"&amp;N$2&amp;"'!F"&amp;ROW(N25))="VACA","VACA",
"")))))</f>
        <v/>
      </c>
      <c r="O25" s="111" t="str" cm="1">
        <f t="array" aca="1" ref="O25" ca="1">IF(INDIRECT("'"&amp;O$2&amp;"'!F"&amp;ROW(O25))="CC","CC",
IF(INDIRECT("'"&amp;O$2&amp;"'!F"&amp;ROW(O25))="DOWN","DOWN",
IF(INDIRECT("'"&amp;O$2&amp;"'!F"&amp;ROW(O25))="OFF","OFF",
IF(INDIRECT("'"&amp;O$2&amp;"'!F"&amp;ROW(O25))="PARK","PARK",
IF(INDIRECT("'"&amp;O$2&amp;"'!F"&amp;ROW(O25))="VACA","VACA",
"")))))</f>
        <v/>
      </c>
      <c r="P25" s="111" t="str" cm="1">
        <f t="array" aca="1" ref="P25" ca="1">IF(INDIRECT("'"&amp;P$2&amp;"'!F"&amp;ROW(P25))="CC","CC",
IF(INDIRECT("'"&amp;P$2&amp;"'!F"&amp;ROW(P25))="DOWN","DOWN",
IF(INDIRECT("'"&amp;P$2&amp;"'!F"&amp;ROW(P25))="OFF","OFF",
IF(INDIRECT("'"&amp;P$2&amp;"'!F"&amp;ROW(P25))="PARK","PARK",
IF(INDIRECT("'"&amp;P$2&amp;"'!F"&amp;ROW(P25))="VACA","VACA",
"")))))</f>
        <v/>
      </c>
      <c r="Q25" s="111" t="str" cm="1">
        <f t="array" aca="1" ref="Q25" ca="1">IF(INDIRECT("'"&amp;Q$2&amp;"'!F"&amp;ROW(Q25))="CC","CC",
IF(INDIRECT("'"&amp;Q$2&amp;"'!F"&amp;ROW(Q25))="DOWN","DOWN",
IF(INDIRECT("'"&amp;Q$2&amp;"'!F"&amp;ROW(Q25))="OFF","OFF",
IF(INDIRECT("'"&amp;Q$2&amp;"'!F"&amp;ROW(Q25))="PARK","PARK",
IF(INDIRECT("'"&amp;Q$2&amp;"'!F"&amp;ROW(Q25))="VACA","VACA",
"")))))</f>
        <v/>
      </c>
      <c r="R25" s="111" t="str" cm="1">
        <f t="array" aca="1" ref="R25" ca="1">IF(INDIRECT("'"&amp;R$2&amp;"'!F"&amp;ROW(R25))="CC","CC",
IF(INDIRECT("'"&amp;R$2&amp;"'!F"&amp;ROW(R25))="DOWN","DOWN",
IF(INDIRECT("'"&amp;R$2&amp;"'!F"&amp;ROW(R25))="OFF","OFF",
IF(INDIRECT("'"&amp;R$2&amp;"'!F"&amp;ROW(R25))="PARK","PARK",
IF(INDIRECT("'"&amp;R$2&amp;"'!F"&amp;ROW(R25))="VACA","VACA",
"")))))</f>
        <v/>
      </c>
      <c r="S25" s="111" t="str" cm="1">
        <f t="array" aca="1" ref="S25" ca="1">IF(INDIRECT("'"&amp;S$2&amp;"'!F"&amp;ROW(S25))="CC","CC",
IF(INDIRECT("'"&amp;S$2&amp;"'!F"&amp;ROW(S25))="DOWN","DOWN",
IF(INDIRECT("'"&amp;S$2&amp;"'!F"&amp;ROW(S25))="OFF","OFF",
IF(INDIRECT("'"&amp;S$2&amp;"'!F"&amp;ROW(S25))="PARK","PARK",
IF(INDIRECT("'"&amp;S$2&amp;"'!F"&amp;ROW(S25))="VACA","VACA",
"")))))</f>
        <v/>
      </c>
      <c r="T25" s="111" t="str" cm="1">
        <f t="array" aca="1" ref="T25" ca="1">IF(INDIRECT("'"&amp;T$2&amp;"'!F"&amp;ROW(T25))="CC","CC",
IF(INDIRECT("'"&amp;T$2&amp;"'!F"&amp;ROW(T25))="DOWN","DOWN",
IF(INDIRECT("'"&amp;T$2&amp;"'!F"&amp;ROW(T25))="OFF","OFF",
IF(INDIRECT("'"&amp;T$2&amp;"'!F"&amp;ROW(T25))="PARK","PARK",
IF(INDIRECT("'"&amp;T$2&amp;"'!F"&amp;ROW(T25))="VACA","VACA",
"")))))</f>
        <v/>
      </c>
      <c r="U25" s="111" t="str" cm="1">
        <f t="array" aca="1" ref="U25" ca="1">IF(INDIRECT("'"&amp;U$2&amp;"'!F"&amp;ROW(U25))="CC","CC",
IF(INDIRECT("'"&amp;U$2&amp;"'!F"&amp;ROW(U25))="DOWN","DOWN",
IF(INDIRECT("'"&amp;U$2&amp;"'!F"&amp;ROW(U25))="OFF","OFF",
IF(INDIRECT("'"&amp;U$2&amp;"'!F"&amp;ROW(U25))="PARK","PARK",
IF(INDIRECT("'"&amp;U$2&amp;"'!F"&amp;ROW(U25))="VACA","VACA",
"")))))</f>
        <v/>
      </c>
      <c r="V25" s="111" t="str" cm="1">
        <f t="array" aca="1" ref="V25" ca="1">IF(INDIRECT("'"&amp;V$2&amp;"'!F"&amp;ROW(V25))="CC","CC",
IF(INDIRECT("'"&amp;V$2&amp;"'!F"&amp;ROW(V25))="DOWN","DOWN",
IF(INDIRECT("'"&amp;V$2&amp;"'!F"&amp;ROW(V25))="OFF","OFF",
IF(INDIRECT("'"&amp;V$2&amp;"'!F"&amp;ROW(V25))="PARK","PARK",
IF(INDIRECT("'"&amp;V$2&amp;"'!F"&amp;ROW(V25))="VACA","VACA",
"")))))</f>
        <v/>
      </c>
      <c r="W25" s="111" t="str" cm="1">
        <f t="array" aca="1" ref="W25" ca="1">IF(INDIRECT("'"&amp;W$2&amp;"'!F"&amp;ROW(W25))="CC","CC",
IF(INDIRECT("'"&amp;W$2&amp;"'!F"&amp;ROW(W25))="DOWN","DOWN",
IF(INDIRECT("'"&amp;W$2&amp;"'!F"&amp;ROW(W25))="OFF","OFF",
IF(INDIRECT("'"&amp;W$2&amp;"'!F"&amp;ROW(W25))="PARK","PARK",
IF(INDIRECT("'"&amp;W$2&amp;"'!F"&amp;ROW(W25))="VACA","VACA",
"")))))</f>
        <v/>
      </c>
      <c r="X25" s="111" t="str" cm="1">
        <f t="array" aca="1" ref="X25" ca="1">IF(INDIRECT("'"&amp;X$2&amp;"'!F"&amp;ROW(X25))="CC","CC",
IF(INDIRECT("'"&amp;X$2&amp;"'!F"&amp;ROW(X25))="DOWN","DOWN",
IF(INDIRECT("'"&amp;X$2&amp;"'!F"&amp;ROW(X25))="OFF","OFF",
IF(INDIRECT("'"&amp;X$2&amp;"'!F"&amp;ROW(X25))="PARK","PARK",
IF(INDIRECT("'"&amp;X$2&amp;"'!F"&amp;ROW(X25))="VACA","VACA",
"")))))</f>
        <v/>
      </c>
      <c r="Y25" s="111" t="str" cm="1">
        <f t="array" aca="1" ref="Y25" ca="1">IF(INDIRECT("'"&amp;Y$2&amp;"'!F"&amp;ROW(Y25))="CC","CC",
IF(INDIRECT("'"&amp;Y$2&amp;"'!F"&amp;ROW(Y25))="DOWN","DOWN",
IF(INDIRECT("'"&amp;Y$2&amp;"'!F"&amp;ROW(Y25))="OFF","OFF",
IF(INDIRECT("'"&amp;Y$2&amp;"'!F"&amp;ROW(Y25))="PARK","PARK",
IF(INDIRECT("'"&amp;Y$2&amp;"'!F"&amp;ROW(Y25))="VACA","VACA",
"")))))</f>
        <v/>
      </c>
      <c r="Z25" s="111" t="str" cm="1">
        <f t="array" aca="1" ref="Z25" ca="1">IF(INDIRECT("'"&amp;Z$2&amp;"'!F"&amp;ROW(Z25))="CC","CC",
IF(INDIRECT("'"&amp;Z$2&amp;"'!F"&amp;ROW(Z25))="DOWN","DOWN",
IF(INDIRECT("'"&amp;Z$2&amp;"'!F"&amp;ROW(Z25))="OFF","OFF",
IF(INDIRECT("'"&amp;Z$2&amp;"'!F"&amp;ROW(Z25))="PARK","PARK",
IF(INDIRECT("'"&amp;Z$2&amp;"'!F"&amp;ROW(Z25))="VACA","VACA",
"")))))</f>
        <v/>
      </c>
      <c r="AA25" s="111" t="str" cm="1">
        <f t="array" aca="1" ref="AA25" ca="1">IF(INDIRECT("'"&amp;AA$2&amp;"'!F"&amp;ROW(AA25))="CC","CC",
IF(INDIRECT("'"&amp;AA$2&amp;"'!F"&amp;ROW(AA25))="DOWN","DOWN",
IF(INDIRECT("'"&amp;AA$2&amp;"'!F"&amp;ROW(AA25))="OFF","OFF",
IF(INDIRECT("'"&amp;AA$2&amp;"'!F"&amp;ROW(AA25))="PARK","PARK",
IF(INDIRECT("'"&amp;AA$2&amp;"'!F"&amp;ROW(AA25))="VACA","VACA",
"")))))</f>
        <v/>
      </c>
      <c r="AB25" s="111" t="str" cm="1">
        <f t="array" aca="1" ref="AB25" ca="1">IF(INDIRECT("'"&amp;AB$2&amp;"'!F"&amp;ROW(AB25))="CC","CC",
IF(INDIRECT("'"&amp;AB$2&amp;"'!F"&amp;ROW(AB25))="DOWN","DOWN",
IF(INDIRECT("'"&amp;AB$2&amp;"'!F"&amp;ROW(AB25))="OFF","OFF",
IF(INDIRECT("'"&amp;AB$2&amp;"'!F"&amp;ROW(AB25))="PARK","PARK",
IF(INDIRECT("'"&amp;AB$2&amp;"'!F"&amp;ROW(AB25))="VACA","VACA",
"")))))</f>
        <v/>
      </c>
      <c r="AC25" s="111" t="str" cm="1">
        <f t="array" aca="1" ref="AC25" ca="1">IF(INDIRECT("'"&amp;AC$2&amp;"'!F"&amp;ROW(AC25))="CC","CC",
IF(INDIRECT("'"&amp;AC$2&amp;"'!F"&amp;ROW(AC25))="DOWN","DOWN",
IF(INDIRECT("'"&amp;AC$2&amp;"'!F"&amp;ROW(AC25))="OFF","OFF",
IF(INDIRECT("'"&amp;AC$2&amp;"'!F"&amp;ROW(AC25))="PARK","PARK",
IF(INDIRECT("'"&amp;AC$2&amp;"'!F"&amp;ROW(AC25))="VACA","VACA",
"")))))</f>
        <v/>
      </c>
      <c r="AD25" s="111" t="str" cm="1">
        <f t="array" aca="1" ref="AD25" ca="1">IF(INDIRECT("'"&amp;AD$2&amp;"'!F"&amp;ROW(AD25))="CC","CC",
IF(INDIRECT("'"&amp;AD$2&amp;"'!F"&amp;ROW(AD25))="DOWN","DOWN",
IF(INDIRECT("'"&amp;AD$2&amp;"'!F"&amp;ROW(AD25))="OFF","OFF",
IF(INDIRECT("'"&amp;AD$2&amp;"'!F"&amp;ROW(AD25))="PARK","PARK",
IF(INDIRECT("'"&amp;AD$2&amp;"'!F"&amp;ROW(AD25))="VACA","VACA",
"")))))</f>
        <v/>
      </c>
      <c r="AE25" s="111" t="str" cm="1">
        <f t="array" aca="1" ref="AE25" ca="1">IF(INDIRECT("'"&amp;AE$2&amp;"'!F"&amp;ROW(AE25))="CC","CC",
IF(INDIRECT("'"&amp;AE$2&amp;"'!F"&amp;ROW(AE25))="DOWN","DOWN",
IF(INDIRECT("'"&amp;AE$2&amp;"'!F"&amp;ROW(AE25))="OFF","OFF",
IF(INDIRECT("'"&amp;AE$2&amp;"'!F"&amp;ROW(AE25))="PARK","PARK",
IF(INDIRECT("'"&amp;AE$2&amp;"'!F"&amp;ROW(AE25))="VACA","VACA",
"")))))</f>
        <v/>
      </c>
      <c r="AF25" s="111" t="str" cm="1">
        <f t="array" aca="1" ref="AF25" ca="1">IF(INDIRECT("'"&amp;AF$2&amp;"'!F"&amp;ROW(AF25))="CC","CC",
IF(INDIRECT("'"&amp;AF$2&amp;"'!F"&amp;ROW(AF25))="DOWN","DOWN",
IF(INDIRECT("'"&amp;AF$2&amp;"'!F"&amp;ROW(AF25))="OFF","OFF",
IF(INDIRECT("'"&amp;AF$2&amp;"'!F"&amp;ROW(AF25))="PARK","PARK",
IF(INDIRECT("'"&amp;AF$2&amp;"'!F"&amp;ROW(AF25))="VACA","VACA",
"")))))</f>
        <v/>
      </c>
      <c r="AG25" s="111" t="str" cm="1">
        <f t="array" aca="1" ref="AG25" ca="1">IF(INDIRECT("'"&amp;AG$2&amp;"'!F"&amp;ROW(AG25))="CC","CC",
IF(INDIRECT("'"&amp;AG$2&amp;"'!F"&amp;ROW(AG25))="DOWN","DOWN",
IF(INDIRECT("'"&amp;AG$2&amp;"'!F"&amp;ROW(AG25))="OFF","OFF",
IF(INDIRECT("'"&amp;AG$2&amp;"'!F"&amp;ROW(AG25))="PARK","PARK",
IF(INDIRECT("'"&amp;AG$2&amp;"'!F"&amp;ROW(AG25))="VACA","VACA",
"")))))</f>
        <v/>
      </c>
      <c r="AH25" s="124"/>
      <c r="AI25" s="111" t="str">
        <f t="shared" si="4"/>
        <v>Ramon L Torres Quinones</v>
      </c>
      <c r="AJ25" s="111" cm="1">
        <f t="array" aca="1" ref="AJ25" ca="1">INDIRECT("'"&amp;AJ$2&amp;"'!AB"&amp;ROW($AJ25))</f>
        <v>4</v>
      </c>
      <c r="AK25" s="111" cm="1">
        <f t="array" aca="1" ref="AK25" ca="1">INDIRECT("'"&amp;AK$2&amp;"'!AB"&amp;ROW($AJ25))</f>
        <v>4</v>
      </c>
      <c r="AL25" s="111" cm="1">
        <f t="array" aca="1" ref="AL25" ca="1">INDIRECT("'"&amp;AL$2&amp;"'!AB"&amp;ROW($AJ25))</f>
        <v>4</v>
      </c>
      <c r="AM25" s="111" t="str" cm="1">
        <f t="array" aca="1" ref="AM25" ca="1">INDIRECT("'"&amp;AM$2&amp;"'!AB"&amp;ROW($AJ25))</f>
        <v/>
      </c>
      <c r="AN25" s="111" t="str" cm="1">
        <f t="array" aca="1" ref="AN25" ca="1">INDIRECT("'"&amp;AN$2&amp;"'!AB"&amp;ROW($AJ25))</f>
        <v/>
      </c>
      <c r="AO25" s="111" cm="1">
        <f t="array" aca="1" ref="AO25" ca="1">INDIRECT("'"&amp;AO$2&amp;"'!AB"&amp;ROW($AJ25))</f>
        <v>4</v>
      </c>
      <c r="AP25" s="111" cm="1">
        <f t="array" aca="1" ref="AP25" ca="1">INDIRECT("'"&amp;AP$2&amp;"'!AB"&amp;ROW($AJ25))</f>
        <v>4</v>
      </c>
      <c r="AQ25" s="111" t="str" cm="1">
        <f t="array" aca="1" ref="AQ25" ca="1">INDIRECT("'"&amp;AQ$2&amp;"'!AB"&amp;ROW($AJ25))</f>
        <v/>
      </c>
      <c r="AR25" s="111" t="str" cm="1">
        <f t="array" aca="1" ref="AR25" ca="1">INDIRECT("'"&amp;AR$2&amp;"'!AB"&amp;ROW($AJ25))</f>
        <v/>
      </c>
      <c r="AS25" s="111" t="str" cm="1">
        <f t="array" aca="1" ref="AS25" ca="1">INDIRECT("'"&amp;AS$2&amp;"'!AB"&amp;ROW($AJ25))</f>
        <v/>
      </c>
      <c r="AT25" s="111" t="str" cm="1">
        <f t="array" aca="1" ref="AT25" ca="1">INDIRECT("'"&amp;AT$2&amp;"'!AB"&amp;ROW($AJ25))</f>
        <v/>
      </c>
      <c r="AU25" s="111" t="str" cm="1">
        <f t="array" aca="1" ref="AU25" ca="1">INDIRECT("'"&amp;AU$2&amp;"'!AB"&amp;ROW($AJ25))</f>
        <v/>
      </c>
      <c r="AV25" s="111" t="str" cm="1">
        <f t="array" aca="1" ref="AV25" ca="1">INDIRECT("'"&amp;AV$2&amp;"'!AB"&amp;ROW($AJ25))</f>
        <v/>
      </c>
      <c r="AW25" s="111" t="str" cm="1">
        <f t="array" aca="1" ref="AW25" ca="1">INDIRECT("'"&amp;AW$2&amp;"'!AB"&amp;ROW($AJ25))</f>
        <v/>
      </c>
      <c r="AX25" s="111" t="str" cm="1">
        <f t="array" aca="1" ref="AX25" ca="1">INDIRECT("'"&amp;AX$2&amp;"'!AB"&amp;ROW($AJ25))</f>
        <v/>
      </c>
      <c r="AY25" s="111" t="str" cm="1">
        <f t="array" aca="1" ref="AY25" ca="1">INDIRECT("'"&amp;AY$2&amp;"'!AB"&amp;ROW($AJ25))</f>
        <v/>
      </c>
      <c r="AZ25" s="111" t="str" cm="1">
        <f t="array" aca="1" ref="AZ25" ca="1">INDIRECT("'"&amp;AZ$2&amp;"'!AB"&amp;ROW($AJ25))</f>
        <v/>
      </c>
      <c r="BA25" s="111" t="str" cm="1">
        <f t="array" aca="1" ref="BA25" ca="1">INDIRECT("'"&amp;BA$2&amp;"'!AB"&amp;ROW($AJ25))</f>
        <v/>
      </c>
      <c r="BB25" s="111" t="str" cm="1">
        <f t="array" aca="1" ref="BB25" ca="1">INDIRECT("'"&amp;BB$2&amp;"'!AB"&amp;ROW($AJ25))</f>
        <v/>
      </c>
      <c r="BC25" s="111" t="str" cm="1">
        <f t="array" aca="1" ref="BC25" ca="1">INDIRECT("'"&amp;BC$2&amp;"'!AB"&amp;ROW($AJ25))</f>
        <v/>
      </c>
      <c r="BD25" s="111" t="str" cm="1">
        <f t="array" aca="1" ref="BD25" ca="1">INDIRECT("'"&amp;BD$2&amp;"'!AB"&amp;ROW($AJ25))</f>
        <v/>
      </c>
      <c r="BE25" s="111" t="str" cm="1">
        <f t="array" aca="1" ref="BE25" ca="1">INDIRECT("'"&amp;BE$2&amp;"'!AB"&amp;ROW($AJ25))</f>
        <v/>
      </c>
      <c r="BF25" s="111" t="str" cm="1">
        <f t="array" aca="1" ref="BF25" ca="1">INDIRECT("'"&amp;BF$2&amp;"'!AB"&amp;ROW($AJ25))</f>
        <v/>
      </c>
      <c r="BG25" s="111" t="str" cm="1">
        <f t="array" aca="1" ref="BG25" ca="1">INDIRECT("'"&amp;BG$2&amp;"'!AB"&amp;ROW($AJ25))</f>
        <v/>
      </c>
      <c r="BH25" s="111" t="str" cm="1">
        <f t="array" aca="1" ref="BH25" ca="1">INDIRECT("'"&amp;BH$2&amp;"'!AB"&amp;ROW($AJ25))</f>
        <v/>
      </c>
      <c r="BI25" s="111" t="str" cm="1">
        <f t="array" aca="1" ref="BI25" ca="1">INDIRECT("'"&amp;BI$2&amp;"'!AB"&amp;ROW($AJ25))</f>
        <v/>
      </c>
      <c r="BJ25" s="111" t="str" cm="1">
        <f t="array" aca="1" ref="BJ25" ca="1">INDIRECT("'"&amp;BJ$2&amp;"'!AB"&amp;ROW($AJ25))</f>
        <v/>
      </c>
      <c r="BK25" s="111" t="str" cm="1">
        <f t="array" aca="1" ref="BK25" ca="1">INDIRECT("'"&amp;BK$2&amp;"'!AB"&amp;ROW($AJ25))</f>
        <v/>
      </c>
      <c r="BL25" s="111" t="str" cm="1">
        <f t="array" aca="1" ref="BL25" ca="1">INDIRECT("'"&amp;BL$2&amp;"'!AB"&amp;ROW($AJ25))</f>
        <v/>
      </c>
      <c r="BM25" s="111" t="str" cm="1">
        <f t="array" aca="1" ref="BM25" ca="1">INDIRECT("'"&amp;BM$2&amp;"'!AB"&amp;ROW($AJ25))</f>
        <v/>
      </c>
      <c r="BN25" s="111" t="str" cm="1">
        <f t="array" aca="1" ref="BN25" ca="1">INDIRECT("'"&amp;BN$2&amp;"'!AB"&amp;ROW($AJ25))</f>
        <v/>
      </c>
      <c r="BO25" s="124"/>
      <c r="BP25" s="110" t="str">
        <f t="shared" si="5"/>
        <v>Ramon L Torres Quinones</v>
      </c>
      <c r="BQ25" s="127" cm="1">
        <f t="array" aca="1" ref="BQ25" ca="1">IF(INDIRECT("'"&amp;BQ$2&amp;"'!P"&amp;ROW($BQ25))=0,"",INDIRECT("'"&amp;BQ$2&amp;"'!P"&amp;ROW($BQ25)))</f>
        <v>30.9</v>
      </c>
      <c r="BR25" s="127" cm="1">
        <f t="array" aca="1" ref="BR25" ca="1">IF(INDIRECT("'"&amp;BR$2&amp;"'!P"&amp;ROW($BQ25))=0,"",INDIRECT("'"&amp;BR$2&amp;"'!P"&amp;ROW($BQ25)))</f>
        <v>34.450000000000003</v>
      </c>
      <c r="BS25" s="127" cm="1">
        <f t="array" aca="1" ref="BS25" ca="1">IF(INDIRECT("'"&amp;BS$2&amp;"'!P"&amp;ROW($BQ25))=0,"",INDIRECT("'"&amp;BS$2&amp;"'!P"&amp;ROW($BQ25)))</f>
        <v>33.870000000000005</v>
      </c>
      <c r="BT25" s="127" t="str" cm="1">
        <f t="array" aca="1" ref="BT25" ca="1">IF(INDIRECT("'"&amp;BT$2&amp;"'!P"&amp;ROW($BQ25))=0,"",INDIRECT("'"&amp;BT$2&amp;"'!P"&amp;ROW($BQ25)))</f>
        <v/>
      </c>
      <c r="BU25" s="127" t="str" cm="1">
        <f t="array" aca="1" ref="BU25" ca="1">IF(INDIRECT("'"&amp;BU$2&amp;"'!P"&amp;ROW($BQ25))=0,"",INDIRECT("'"&amp;BU$2&amp;"'!P"&amp;ROW($BQ25)))</f>
        <v/>
      </c>
      <c r="BV25" s="127" cm="1">
        <f t="array" aca="1" ref="BV25" ca="1">IF(INDIRECT("'"&amp;BV$2&amp;"'!P"&amp;ROW($BQ25))=0,"",INDIRECT("'"&amp;BV$2&amp;"'!P"&amp;ROW($BQ25)))</f>
        <v>43.45</v>
      </c>
      <c r="BW25" s="127" cm="1">
        <f t="array" aca="1" ref="BW25" ca="1">IF(INDIRECT("'"&amp;BW$2&amp;"'!P"&amp;ROW($BQ25))=0,"",INDIRECT("'"&amp;BW$2&amp;"'!P"&amp;ROW($BQ25)))</f>
        <v>31.75</v>
      </c>
      <c r="BX25" s="127" t="str" cm="1">
        <f t="array" aca="1" ref="BX25" ca="1">IF(INDIRECT("'"&amp;BX$2&amp;"'!P"&amp;ROW($BQ25))=0,"",INDIRECT("'"&amp;BX$2&amp;"'!P"&amp;ROW($BQ25)))</f>
        <v/>
      </c>
      <c r="BY25" s="127" t="str" cm="1">
        <f t="array" aca="1" ref="BY25" ca="1">IF(INDIRECT("'"&amp;BY$2&amp;"'!P"&amp;ROW($BQ25))=0,"",INDIRECT("'"&amp;BY$2&amp;"'!P"&amp;ROW($BQ25)))</f>
        <v/>
      </c>
      <c r="BZ25" s="127" t="str" cm="1">
        <f t="array" aca="1" ref="BZ25" ca="1">IF(INDIRECT("'"&amp;BZ$2&amp;"'!P"&amp;ROW($BQ25))=0,"",INDIRECT("'"&amp;BZ$2&amp;"'!P"&amp;ROW($BQ25)))</f>
        <v/>
      </c>
      <c r="CA25" s="127" t="str" cm="1">
        <f t="array" aca="1" ref="CA25" ca="1">IF(INDIRECT("'"&amp;CA$2&amp;"'!P"&amp;ROW($BQ25))=0,"",INDIRECT("'"&amp;CA$2&amp;"'!P"&amp;ROW($BQ25)))</f>
        <v/>
      </c>
      <c r="CB25" s="127" t="str" cm="1">
        <f t="array" aca="1" ref="CB25" ca="1">IF(INDIRECT("'"&amp;CB$2&amp;"'!P"&amp;ROW($BQ25))=0,"",INDIRECT("'"&amp;CB$2&amp;"'!P"&amp;ROW($BQ25)))</f>
        <v/>
      </c>
      <c r="CC25" s="127" t="str" cm="1">
        <f t="array" aca="1" ref="CC25" ca="1">IF(INDIRECT("'"&amp;CC$2&amp;"'!P"&amp;ROW($BQ25))=0,"",INDIRECT("'"&amp;CC$2&amp;"'!P"&amp;ROW($BQ25)))</f>
        <v/>
      </c>
      <c r="CD25" s="127" t="str" cm="1">
        <f t="array" aca="1" ref="CD25" ca="1">IF(INDIRECT("'"&amp;CD$2&amp;"'!P"&amp;ROW($BQ25))=0,"",INDIRECT("'"&amp;CD$2&amp;"'!P"&amp;ROW($BQ25)))</f>
        <v/>
      </c>
      <c r="CE25" s="127" t="str" cm="1">
        <f t="array" aca="1" ref="CE25" ca="1">IF(INDIRECT("'"&amp;CE$2&amp;"'!P"&amp;ROW($BQ25))=0,"",INDIRECT("'"&amp;CE$2&amp;"'!P"&amp;ROW($BQ25)))</f>
        <v/>
      </c>
      <c r="CF25" s="127" t="str" cm="1">
        <f t="array" aca="1" ref="CF25" ca="1">IF(INDIRECT("'"&amp;CF$2&amp;"'!P"&amp;ROW($BQ25))=0,"",INDIRECT("'"&amp;CF$2&amp;"'!P"&amp;ROW($BQ25)))</f>
        <v/>
      </c>
      <c r="CG25" s="127" t="str" cm="1">
        <f t="array" aca="1" ref="CG25" ca="1">IF(INDIRECT("'"&amp;CG$2&amp;"'!P"&amp;ROW($BQ25))=0,"",INDIRECT("'"&amp;CG$2&amp;"'!P"&amp;ROW($BQ25)))</f>
        <v/>
      </c>
      <c r="CH25" s="127" t="str" cm="1">
        <f t="array" aca="1" ref="CH25" ca="1">IF(INDIRECT("'"&amp;CH$2&amp;"'!P"&amp;ROW($BQ25))=0,"",INDIRECT("'"&amp;CH$2&amp;"'!P"&amp;ROW($BQ25)))</f>
        <v/>
      </c>
      <c r="CI25" s="127" t="str" cm="1">
        <f t="array" aca="1" ref="CI25" ca="1">IF(INDIRECT("'"&amp;CI$2&amp;"'!P"&amp;ROW($BQ25))=0,"",INDIRECT("'"&amp;CI$2&amp;"'!P"&amp;ROW($BQ25)))</f>
        <v/>
      </c>
      <c r="CJ25" s="127" t="str" cm="1">
        <f t="array" aca="1" ref="CJ25" ca="1">IF(INDIRECT("'"&amp;CJ$2&amp;"'!P"&amp;ROW($BQ25))=0,"",INDIRECT("'"&amp;CJ$2&amp;"'!P"&amp;ROW($BQ25)))</f>
        <v/>
      </c>
      <c r="CK25" s="127" t="str" cm="1">
        <f t="array" aca="1" ref="CK25" ca="1">IF(INDIRECT("'"&amp;CK$2&amp;"'!P"&amp;ROW($BQ25))=0,"",INDIRECT("'"&amp;CK$2&amp;"'!P"&amp;ROW($BQ25)))</f>
        <v/>
      </c>
      <c r="CL25" s="127" t="str" cm="1">
        <f t="array" aca="1" ref="CL25" ca="1">IF(INDIRECT("'"&amp;CL$2&amp;"'!P"&amp;ROW($BQ25))=0,"",INDIRECT("'"&amp;CL$2&amp;"'!P"&amp;ROW($BQ25)))</f>
        <v/>
      </c>
      <c r="CM25" s="127" t="str" cm="1">
        <f t="array" aca="1" ref="CM25" ca="1">IF(INDIRECT("'"&amp;CM$2&amp;"'!P"&amp;ROW($BQ25))=0,"",INDIRECT("'"&amp;CM$2&amp;"'!P"&amp;ROW($BQ25)))</f>
        <v/>
      </c>
      <c r="CN25" s="127" t="str" cm="1">
        <f t="array" aca="1" ref="CN25" ca="1">IF(INDIRECT("'"&amp;CN$2&amp;"'!P"&amp;ROW($BQ25))=0,"",INDIRECT("'"&amp;CN$2&amp;"'!P"&amp;ROW($BQ25)))</f>
        <v/>
      </c>
      <c r="CO25" s="127" t="str" cm="1">
        <f t="array" aca="1" ref="CO25" ca="1">IF(INDIRECT("'"&amp;CO$2&amp;"'!P"&amp;ROW($BQ25))=0,"",INDIRECT("'"&amp;CO$2&amp;"'!P"&amp;ROW($BQ25)))</f>
        <v/>
      </c>
      <c r="CP25" s="127" t="str" cm="1">
        <f t="array" aca="1" ref="CP25" ca="1">IF(INDIRECT("'"&amp;CP$2&amp;"'!P"&amp;ROW($BQ25))=0,"",INDIRECT("'"&amp;CP$2&amp;"'!P"&amp;ROW($BQ25)))</f>
        <v/>
      </c>
      <c r="CQ25" s="127" t="str" cm="1">
        <f t="array" aca="1" ref="CQ25" ca="1">IF(INDIRECT("'"&amp;CQ$2&amp;"'!P"&amp;ROW($BQ25))=0,"",INDIRECT("'"&amp;CQ$2&amp;"'!P"&amp;ROW($BQ25)))</f>
        <v/>
      </c>
      <c r="CR25" s="127" t="str" cm="1">
        <f t="array" aca="1" ref="CR25" ca="1">IF(INDIRECT("'"&amp;CR$2&amp;"'!P"&amp;ROW($BQ25))=0,"",INDIRECT("'"&amp;CR$2&amp;"'!P"&amp;ROW($BQ25)))</f>
        <v/>
      </c>
      <c r="CS25" s="127" t="str" cm="1">
        <f t="array" aca="1" ref="CS25" ca="1">IF(INDIRECT("'"&amp;CS$2&amp;"'!P"&amp;ROW($BQ25))=0,"",INDIRECT("'"&amp;CS$2&amp;"'!P"&amp;ROW($BQ25)))</f>
        <v/>
      </c>
      <c r="CT25" s="127" t="str" cm="1">
        <f t="array" aca="1" ref="CT25" ca="1">IF(INDIRECT("'"&amp;CT$2&amp;"'!P"&amp;ROW($BQ25))=0,"",INDIRECT("'"&amp;CT$2&amp;"'!P"&amp;ROW($BQ25)))</f>
        <v/>
      </c>
      <c r="CU25" s="127" t="str" cm="1">
        <f t="array" aca="1" ref="CU25" ca="1">IF(INDIRECT("'"&amp;CU$2&amp;"'!P"&amp;ROW($BQ25))=0,"",INDIRECT("'"&amp;CU$2&amp;"'!P"&amp;ROW($BQ25)))</f>
        <v/>
      </c>
      <c r="CV25" s="128">
        <f t="shared" ca="1" si="6"/>
        <v>174.42000000000002</v>
      </c>
    </row>
    <row r="26" spans="1:100" x14ac:dyDescent="0.2">
      <c r="A26" s="111">
        <f>IF('Driver List'!D26=0,"",'Driver List'!D26)</f>
        <v>6473</v>
      </c>
      <c r="B26" s="111" t="str">
        <f>IF(A26="","",VLOOKUP(A26,'Driver List'!D:E,2,0))</f>
        <v>Angel O Rodriguez Medina</v>
      </c>
      <c r="C26" s="111" t="str" cm="1">
        <f t="array" aca="1" ref="C26" ca="1">IF(INDIRECT("'"&amp;C$2&amp;"'!F"&amp;ROW(C26))="CC","CC",
IF(INDIRECT("'"&amp;C$2&amp;"'!F"&amp;ROW(C26))="DOWN","DOWN",
IF(INDIRECT("'"&amp;C$2&amp;"'!F"&amp;ROW(C26))="OFF","OFF",
IF(INDIRECT("'"&amp;C$2&amp;"'!F"&amp;ROW(C26))="PARK","PARK",
IF(INDIRECT("'"&amp;C$2&amp;"'!F"&amp;ROW(C26))="VACA","VACA",
"")))))</f>
        <v/>
      </c>
      <c r="D26" s="111" t="str" cm="1">
        <f t="array" aca="1" ref="D26" ca="1">IF(INDIRECT("'"&amp;D$2&amp;"'!F"&amp;ROW(D26))="CC","CC",
IF(INDIRECT("'"&amp;D$2&amp;"'!F"&amp;ROW(D26))="DOWN","DOWN",
IF(INDIRECT("'"&amp;D$2&amp;"'!F"&amp;ROW(D26))="OFF","OFF",
IF(INDIRECT("'"&amp;D$2&amp;"'!F"&amp;ROW(D26))="PARK","PARK",
IF(INDIRECT("'"&amp;D$2&amp;"'!F"&amp;ROW(D26))="VACA","VACA",
"")))))</f>
        <v/>
      </c>
      <c r="E26" s="111" t="str" cm="1">
        <f t="array" aca="1" ref="E26" ca="1">IF(INDIRECT("'"&amp;E$2&amp;"'!F"&amp;ROW(E26))="CC","CC",
IF(INDIRECT("'"&amp;E$2&amp;"'!F"&amp;ROW(E26))="DOWN","DOWN",
IF(INDIRECT("'"&amp;E$2&amp;"'!F"&amp;ROW(E26))="OFF","OFF",
IF(INDIRECT("'"&amp;E$2&amp;"'!F"&amp;ROW(E26))="PARK","PARK",
IF(INDIRECT("'"&amp;E$2&amp;"'!F"&amp;ROW(E26))="VACA","VACA",
"")))))</f>
        <v/>
      </c>
      <c r="F26" s="111" t="str" cm="1">
        <f t="array" aca="1" ref="F26" ca="1">IF(INDIRECT("'"&amp;F$2&amp;"'!F"&amp;ROW(F26))="CC","CC",
IF(INDIRECT("'"&amp;F$2&amp;"'!F"&amp;ROW(F26))="DOWN","DOWN",
IF(INDIRECT("'"&amp;F$2&amp;"'!F"&amp;ROW(F26))="OFF","OFF",
IF(INDIRECT("'"&amp;F$2&amp;"'!F"&amp;ROW(F26))="PARK","PARK",
IF(INDIRECT("'"&amp;F$2&amp;"'!F"&amp;ROW(F26))="VACA","VACA",
"")))))</f>
        <v/>
      </c>
      <c r="G26" s="111" t="str" cm="1">
        <f t="array" aca="1" ref="G26" ca="1">IF(INDIRECT("'"&amp;G$2&amp;"'!F"&amp;ROW(G26))="CC","CC",
IF(INDIRECT("'"&amp;G$2&amp;"'!F"&amp;ROW(G26))="DOWN","DOWN",
IF(INDIRECT("'"&amp;G$2&amp;"'!F"&amp;ROW(G26))="OFF","OFF",
IF(INDIRECT("'"&amp;G$2&amp;"'!F"&amp;ROW(G26))="PARK","PARK",
IF(INDIRECT("'"&amp;G$2&amp;"'!F"&amp;ROW(G26))="VACA","VACA",
"")))))</f>
        <v/>
      </c>
      <c r="H26" s="111" t="str" cm="1">
        <f t="array" aca="1" ref="H26" ca="1">IF(INDIRECT("'"&amp;H$2&amp;"'!F"&amp;ROW(H26))="CC","CC",
IF(INDIRECT("'"&amp;H$2&amp;"'!F"&amp;ROW(H26))="DOWN","DOWN",
IF(INDIRECT("'"&amp;H$2&amp;"'!F"&amp;ROW(H26))="OFF","OFF",
IF(INDIRECT("'"&amp;H$2&amp;"'!F"&amp;ROW(H26))="PARK","PARK",
IF(INDIRECT("'"&amp;H$2&amp;"'!F"&amp;ROW(H26))="VACA","VACA",
"")))))</f>
        <v/>
      </c>
      <c r="I26" s="111" t="str" cm="1">
        <f t="array" aca="1" ref="I26" ca="1">IF(INDIRECT("'"&amp;I$2&amp;"'!F"&amp;ROW(I26))="CC","CC",
IF(INDIRECT("'"&amp;I$2&amp;"'!F"&amp;ROW(I26))="DOWN","DOWN",
IF(INDIRECT("'"&amp;I$2&amp;"'!F"&amp;ROW(I26))="OFF","OFF",
IF(INDIRECT("'"&amp;I$2&amp;"'!F"&amp;ROW(I26))="PARK","PARK",
IF(INDIRECT("'"&amp;I$2&amp;"'!F"&amp;ROW(I26))="VACA","VACA",
"")))))</f>
        <v/>
      </c>
      <c r="J26" s="111" t="str" cm="1">
        <f t="array" aca="1" ref="J26" ca="1">IF(INDIRECT("'"&amp;J$2&amp;"'!F"&amp;ROW(J26))="CC","CC",
IF(INDIRECT("'"&amp;J$2&amp;"'!F"&amp;ROW(J26))="DOWN","DOWN",
IF(INDIRECT("'"&amp;J$2&amp;"'!F"&amp;ROW(J26))="OFF","OFF",
IF(INDIRECT("'"&amp;J$2&amp;"'!F"&amp;ROW(J26))="PARK","PARK",
IF(INDIRECT("'"&amp;J$2&amp;"'!F"&amp;ROW(J26))="VACA","VACA",
"")))))</f>
        <v/>
      </c>
      <c r="K26" s="111" t="str" cm="1">
        <f t="array" aca="1" ref="K26" ca="1">IF(INDIRECT("'"&amp;K$2&amp;"'!F"&amp;ROW(K26))="CC","CC",
IF(INDIRECT("'"&amp;K$2&amp;"'!F"&amp;ROW(K26))="DOWN","DOWN",
IF(INDIRECT("'"&amp;K$2&amp;"'!F"&amp;ROW(K26))="OFF","OFF",
IF(INDIRECT("'"&amp;K$2&amp;"'!F"&amp;ROW(K26))="PARK","PARK",
IF(INDIRECT("'"&amp;K$2&amp;"'!F"&amp;ROW(K26))="VACA","VACA",
"")))))</f>
        <v/>
      </c>
      <c r="L26" s="111" t="str" cm="1">
        <f t="array" aca="1" ref="L26" ca="1">IF(INDIRECT("'"&amp;L$2&amp;"'!F"&amp;ROW(L26))="CC","CC",
IF(INDIRECT("'"&amp;L$2&amp;"'!F"&amp;ROW(L26))="DOWN","DOWN",
IF(INDIRECT("'"&amp;L$2&amp;"'!F"&amp;ROW(L26))="OFF","OFF",
IF(INDIRECT("'"&amp;L$2&amp;"'!F"&amp;ROW(L26))="PARK","PARK",
IF(INDIRECT("'"&amp;L$2&amp;"'!F"&amp;ROW(L26))="VACA","VACA",
"")))))</f>
        <v/>
      </c>
      <c r="M26" s="111" t="str" cm="1">
        <f t="array" aca="1" ref="M26" ca="1">IF(INDIRECT("'"&amp;M$2&amp;"'!F"&amp;ROW(M26))="CC","CC",
IF(INDIRECT("'"&amp;M$2&amp;"'!F"&amp;ROW(M26))="DOWN","DOWN",
IF(INDIRECT("'"&amp;M$2&amp;"'!F"&amp;ROW(M26))="OFF","OFF",
IF(INDIRECT("'"&amp;M$2&amp;"'!F"&amp;ROW(M26))="PARK","PARK",
IF(INDIRECT("'"&amp;M$2&amp;"'!F"&amp;ROW(M26))="VACA","VACA",
"")))))</f>
        <v/>
      </c>
      <c r="N26" s="111" t="str" cm="1">
        <f t="array" aca="1" ref="N26" ca="1">IF(INDIRECT("'"&amp;N$2&amp;"'!F"&amp;ROW(N26))="CC","CC",
IF(INDIRECT("'"&amp;N$2&amp;"'!F"&amp;ROW(N26))="DOWN","DOWN",
IF(INDIRECT("'"&amp;N$2&amp;"'!F"&amp;ROW(N26))="OFF","OFF",
IF(INDIRECT("'"&amp;N$2&amp;"'!F"&amp;ROW(N26))="PARK","PARK",
IF(INDIRECT("'"&amp;N$2&amp;"'!F"&amp;ROW(N26))="VACA","VACA",
"")))))</f>
        <v/>
      </c>
      <c r="O26" s="111" t="str" cm="1">
        <f t="array" aca="1" ref="O26" ca="1">IF(INDIRECT("'"&amp;O$2&amp;"'!F"&amp;ROW(O26))="CC","CC",
IF(INDIRECT("'"&amp;O$2&amp;"'!F"&amp;ROW(O26))="DOWN","DOWN",
IF(INDIRECT("'"&amp;O$2&amp;"'!F"&amp;ROW(O26))="OFF","OFF",
IF(INDIRECT("'"&amp;O$2&amp;"'!F"&amp;ROW(O26))="PARK","PARK",
IF(INDIRECT("'"&amp;O$2&amp;"'!F"&amp;ROW(O26))="VACA","VACA",
"")))))</f>
        <v/>
      </c>
      <c r="P26" s="111" t="str" cm="1">
        <f t="array" aca="1" ref="P26" ca="1">IF(INDIRECT("'"&amp;P$2&amp;"'!F"&amp;ROW(P26))="CC","CC",
IF(INDIRECT("'"&amp;P$2&amp;"'!F"&amp;ROW(P26))="DOWN","DOWN",
IF(INDIRECT("'"&amp;P$2&amp;"'!F"&amp;ROW(P26))="OFF","OFF",
IF(INDIRECT("'"&amp;P$2&amp;"'!F"&amp;ROW(P26))="PARK","PARK",
IF(INDIRECT("'"&amp;P$2&amp;"'!F"&amp;ROW(P26))="VACA","VACA",
"")))))</f>
        <v/>
      </c>
      <c r="Q26" s="111" t="str" cm="1">
        <f t="array" aca="1" ref="Q26" ca="1">IF(INDIRECT("'"&amp;Q$2&amp;"'!F"&amp;ROW(Q26))="CC","CC",
IF(INDIRECT("'"&amp;Q$2&amp;"'!F"&amp;ROW(Q26))="DOWN","DOWN",
IF(INDIRECT("'"&amp;Q$2&amp;"'!F"&amp;ROW(Q26))="OFF","OFF",
IF(INDIRECT("'"&amp;Q$2&amp;"'!F"&amp;ROW(Q26))="PARK","PARK",
IF(INDIRECT("'"&amp;Q$2&amp;"'!F"&amp;ROW(Q26))="VACA","VACA",
"")))))</f>
        <v/>
      </c>
      <c r="R26" s="111" t="str" cm="1">
        <f t="array" aca="1" ref="R26" ca="1">IF(INDIRECT("'"&amp;R$2&amp;"'!F"&amp;ROW(R26))="CC","CC",
IF(INDIRECT("'"&amp;R$2&amp;"'!F"&amp;ROW(R26))="DOWN","DOWN",
IF(INDIRECT("'"&amp;R$2&amp;"'!F"&amp;ROW(R26))="OFF","OFF",
IF(INDIRECT("'"&amp;R$2&amp;"'!F"&amp;ROW(R26))="PARK","PARK",
IF(INDIRECT("'"&amp;R$2&amp;"'!F"&amp;ROW(R26))="VACA","VACA",
"")))))</f>
        <v/>
      </c>
      <c r="S26" s="111" t="str" cm="1">
        <f t="array" aca="1" ref="S26" ca="1">IF(INDIRECT("'"&amp;S$2&amp;"'!F"&amp;ROW(S26))="CC","CC",
IF(INDIRECT("'"&amp;S$2&amp;"'!F"&amp;ROW(S26))="DOWN","DOWN",
IF(INDIRECT("'"&amp;S$2&amp;"'!F"&amp;ROW(S26))="OFF","OFF",
IF(INDIRECT("'"&amp;S$2&amp;"'!F"&amp;ROW(S26))="PARK","PARK",
IF(INDIRECT("'"&amp;S$2&amp;"'!F"&amp;ROW(S26))="VACA","VACA",
"")))))</f>
        <v/>
      </c>
      <c r="T26" s="111" t="str" cm="1">
        <f t="array" aca="1" ref="T26" ca="1">IF(INDIRECT("'"&amp;T$2&amp;"'!F"&amp;ROW(T26))="CC","CC",
IF(INDIRECT("'"&amp;T$2&amp;"'!F"&amp;ROW(T26))="DOWN","DOWN",
IF(INDIRECT("'"&amp;T$2&amp;"'!F"&amp;ROW(T26))="OFF","OFF",
IF(INDIRECT("'"&amp;T$2&amp;"'!F"&amp;ROW(T26))="PARK","PARK",
IF(INDIRECT("'"&amp;T$2&amp;"'!F"&amp;ROW(T26))="VACA","VACA",
"")))))</f>
        <v/>
      </c>
      <c r="U26" s="111" t="str" cm="1">
        <f t="array" aca="1" ref="U26" ca="1">IF(INDIRECT("'"&amp;U$2&amp;"'!F"&amp;ROW(U26))="CC","CC",
IF(INDIRECT("'"&amp;U$2&amp;"'!F"&amp;ROW(U26))="DOWN","DOWN",
IF(INDIRECT("'"&amp;U$2&amp;"'!F"&amp;ROW(U26))="OFF","OFF",
IF(INDIRECT("'"&amp;U$2&amp;"'!F"&amp;ROW(U26))="PARK","PARK",
IF(INDIRECT("'"&amp;U$2&amp;"'!F"&amp;ROW(U26))="VACA","VACA",
"")))))</f>
        <v/>
      </c>
      <c r="V26" s="111" t="str" cm="1">
        <f t="array" aca="1" ref="V26" ca="1">IF(INDIRECT("'"&amp;V$2&amp;"'!F"&amp;ROW(V26))="CC","CC",
IF(INDIRECT("'"&amp;V$2&amp;"'!F"&amp;ROW(V26))="DOWN","DOWN",
IF(INDIRECT("'"&amp;V$2&amp;"'!F"&amp;ROW(V26))="OFF","OFF",
IF(INDIRECT("'"&amp;V$2&amp;"'!F"&amp;ROW(V26))="PARK","PARK",
IF(INDIRECT("'"&amp;V$2&amp;"'!F"&amp;ROW(V26))="VACA","VACA",
"")))))</f>
        <v/>
      </c>
      <c r="W26" s="111" t="str" cm="1">
        <f t="array" aca="1" ref="W26" ca="1">IF(INDIRECT("'"&amp;W$2&amp;"'!F"&amp;ROW(W26))="CC","CC",
IF(INDIRECT("'"&amp;W$2&amp;"'!F"&amp;ROW(W26))="DOWN","DOWN",
IF(INDIRECT("'"&amp;W$2&amp;"'!F"&amp;ROW(W26))="OFF","OFF",
IF(INDIRECT("'"&amp;W$2&amp;"'!F"&amp;ROW(W26))="PARK","PARK",
IF(INDIRECT("'"&amp;W$2&amp;"'!F"&amp;ROW(W26))="VACA","VACA",
"")))))</f>
        <v/>
      </c>
      <c r="X26" s="111" t="str" cm="1">
        <f t="array" aca="1" ref="X26" ca="1">IF(INDIRECT("'"&amp;X$2&amp;"'!F"&amp;ROW(X26))="CC","CC",
IF(INDIRECT("'"&amp;X$2&amp;"'!F"&amp;ROW(X26))="DOWN","DOWN",
IF(INDIRECT("'"&amp;X$2&amp;"'!F"&amp;ROW(X26))="OFF","OFF",
IF(INDIRECT("'"&amp;X$2&amp;"'!F"&amp;ROW(X26))="PARK","PARK",
IF(INDIRECT("'"&amp;X$2&amp;"'!F"&amp;ROW(X26))="VACA","VACA",
"")))))</f>
        <v/>
      </c>
      <c r="Y26" s="111" t="str" cm="1">
        <f t="array" aca="1" ref="Y26" ca="1">IF(INDIRECT("'"&amp;Y$2&amp;"'!F"&amp;ROW(Y26))="CC","CC",
IF(INDIRECT("'"&amp;Y$2&amp;"'!F"&amp;ROW(Y26))="DOWN","DOWN",
IF(INDIRECT("'"&amp;Y$2&amp;"'!F"&amp;ROW(Y26))="OFF","OFF",
IF(INDIRECT("'"&amp;Y$2&amp;"'!F"&amp;ROW(Y26))="PARK","PARK",
IF(INDIRECT("'"&amp;Y$2&amp;"'!F"&amp;ROW(Y26))="VACA","VACA",
"")))))</f>
        <v/>
      </c>
      <c r="Z26" s="111" t="str" cm="1">
        <f t="array" aca="1" ref="Z26" ca="1">IF(INDIRECT("'"&amp;Z$2&amp;"'!F"&amp;ROW(Z26))="CC","CC",
IF(INDIRECT("'"&amp;Z$2&amp;"'!F"&amp;ROW(Z26))="DOWN","DOWN",
IF(INDIRECT("'"&amp;Z$2&amp;"'!F"&amp;ROW(Z26))="OFF","OFF",
IF(INDIRECT("'"&amp;Z$2&amp;"'!F"&amp;ROW(Z26))="PARK","PARK",
IF(INDIRECT("'"&amp;Z$2&amp;"'!F"&amp;ROW(Z26))="VACA","VACA",
"")))))</f>
        <v/>
      </c>
      <c r="AA26" s="111" t="str" cm="1">
        <f t="array" aca="1" ref="AA26" ca="1">IF(INDIRECT("'"&amp;AA$2&amp;"'!F"&amp;ROW(AA26))="CC","CC",
IF(INDIRECT("'"&amp;AA$2&amp;"'!F"&amp;ROW(AA26))="DOWN","DOWN",
IF(INDIRECT("'"&amp;AA$2&amp;"'!F"&amp;ROW(AA26))="OFF","OFF",
IF(INDIRECT("'"&amp;AA$2&amp;"'!F"&amp;ROW(AA26))="PARK","PARK",
IF(INDIRECT("'"&amp;AA$2&amp;"'!F"&amp;ROW(AA26))="VACA","VACA",
"")))))</f>
        <v/>
      </c>
      <c r="AB26" s="111" t="str" cm="1">
        <f t="array" aca="1" ref="AB26" ca="1">IF(INDIRECT("'"&amp;AB$2&amp;"'!F"&amp;ROW(AB26))="CC","CC",
IF(INDIRECT("'"&amp;AB$2&amp;"'!F"&amp;ROW(AB26))="DOWN","DOWN",
IF(INDIRECT("'"&amp;AB$2&amp;"'!F"&amp;ROW(AB26))="OFF","OFF",
IF(INDIRECT("'"&amp;AB$2&amp;"'!F"&amp;ROW(AB26))="PARK","PARK",
IF(INDIRECT("'"&amp;AB$2&amp;"'!F"&amp;ROW(AB26))="VACA","VACA",
"")))))</f>
        <v/>
      </c>
      <c r="AC26" s="111" t="str" cm="1">
        <f t="array" aca="1" ref="AC26" ca="1">IF(INDIRECT("'"&amp;AC$2&amp;"'!F"&amp;ROW(AC26))="CC","CC",
IF(INDIRECT("'"&amp;AC$2&amp;"'!F"&amp;ROW(AC26))="DOWN","DOWN",
IF(INDIRECT("'"&amp;AC$2&amp;"'!F"&amp;ROW(AC26))="OFF","OFF",
IF(INDIRECT("'"&amp;AC$2&amp;"'!F"&amp;ROW(AC26))="PARK","PARK",
IF(INDIRECT("'"&amp;AC$2&amp;"'!F"&amp;ROW(AC26))="VACA","VACA",
"")))))</f>
        <v/>
      </c>
      <c r="AD26" s="111" t="str" cm="1">
        <f t="array" aca="1" ref="AD26" ca="1">IF(INDIRECT("'"&amp;AD$2&amp;"'!F"&amp;ROW(AD26))="CC","CC",
IF(INDIRECT("'"&amp;AD$2&amp;"'!F"&amp;ROW(AD26))="DOWN","DOWN",
IF(INDIRECT("'"&amp;AD$2&amp;"'!F"&amp;ROW(AD26))="OFF","OFF",
IF(INDIRECT("'"&amp;AD$2&amp;"'!F"&amp;ROW(AD26))="PARK","PARK",
IF(INDIRECT("'"&amp;AD$2&amp;"'!F"&amp;ROW(AD26))="VACA","VACA",
"")))))</f>
        <v/>
      </c>
      <c r="AE26" s="111" t="str" cm="1">
        <f t="array" aca="1" ref="AE26" ca="1">IF(INDIRECT("'"&amp;AE$2&amp;"'!F"&amp;ROW(AE26))="CC","CC",
IF(INDIRECT("'"&amp;AE$2&amp;"'!F"&amp;ROW(AE26))="DOWN","DOWN",
IF(INDIRECT("'"&amp;AE$2&amp;"'!F"&amp;ROW(AE26))="OFF","OFF",
IF(INDIRECT("'"&amp;AE$2&amp;"'!F"&amp;ROW(AE26))="PARK","PARK",
IF(INDIRECT("'"&amp;AE$2&amp;"'!F"&amp;ROW(AE26))="VACA","VACA",
"")))))</f>
        <v/>
      </c>
      <c r="AF26" s="111" t="str" cm="1">
        <f t="array" aca="1" ref="AF26" ca="1">IF(INDIRECT("'"&amp;AF$2&amp;"'!F"&amp;ROW(AF26))="CC","CC",
IF(INDIRECT("'"&amp;AF$2&amp;"'!F"&amp;ROW(AF26))="DOWN","DOWN",
IF(INDIRECT("'"&amp;AF$2&amp;"'!F"&amp;ROW(AF26))="OFF","OFF",
IF(INDIRECT("'"&amp;AF$2&amp;"'!F"&amp;ROW(AF26))="PARK","PARK",
IF(INDIRECT("'"&amp;AF$2&amp;"'!F"&amp;ROW(AF26))="VACA","VACA",
"")))))</f>
        <v/>
      </c>
      <c r="AG26" s="111" t="str" cm="1">
        <f t="array" aca="1" ref="AG26" ca="1">IF(INDIRECT("'"&amp;AG$2&amp;"'!F"&amp;ROW(AG26))="CC","CC",
IF(INDIRECT("'"&amp;AG$2&amp;"'!F"&amp;ROW(AG26))="DOWN","DOWN",
IF(INDIRECT("'"&amp;AG$2&amp;"'!F"&amp;ROW(AG26))="OFF","OFF",
IF(INDIRECT("'"&amp;AG$2&amp;"'!F"&amp;ROW(AG26))="PARK","PARK",
IF(INDIRECT("'"&amp;AG$2&amp;"'!F"&amp;ROW(AG26))="VACA","VACA",
"")))))</f>
        <v/>
      </c>
      <c r="AH26" s="124"/>
      <c r="AI26" s="111" t="str">
        <f t="shared" si="4"/>
        <v>Angel O Rodriguez Medina</v>
      </c>
      <c r="AJ26" s="111" cm="1">
        <f t="array" aca="1" ref="AJ26" ca="1">INDIRECT("'"&amp;AJ$2&amp;"'!AB"&amp;ROW($AJ26))</f>
        <v>4</v>
      </c>
      <c r="AK26" s="111" cm="1">
        <f t="array" aca="1" ref="AK26" ca="1">INDIRECT("'"&amp;AK$2&amp;"'!AB"&amp;ROW($AJ26))</f>
        <v>4</v>
      </c>
      <c r="AL26" s="111" cm="1">
        <f t="array" aca="1" ref="AL26" ca="1">INDIRECT("'"&amp;AL$2&amp;"'!AB"&amp;ROW($AJ26))</f>
        <v>3</v>
      </c>
      <c r="AM26" s="111" t="str" cm="1">
        <f t="array" aca="1" ref="AM26" ca="1">INDIRECT("'"&amp;AM$2&amp;"'!AB"&amp;ROW($AJ26))</f>
        <v/>
      </c>
      <c r="AN26" s="111" t="str" cm="1">
        <f t="array" aca="1" ref="AN26" ca="1">INDIRECT("'"&amp;AN$2&amp;"'!AB"&amp;ROW($AJ26))</f>
        <v/>
      </c>
      <c r="AO26" s="111" cm="1">
        <f t="array" aca="1" ref="AO26" ca="1">INDIRECT("'"&amp;AO$2&amp;"'!AB"&amp;ROW($AJ26))</f>
        <v>4</v>
      </c>
      <c r="AP26" s="111" cm="1">
        <f t="array" aca="1" ref="AP26" ca="1">INDIRECT("'"&amp;AP$2&amp;"'!AB"&amp;ROW($AJ26))</f>
        <v>4</v>
      </c>
      <c r="AQ26" s="111" t="str" cm="1">
        <f t="array" aca="1" ref="AQ26" ca="1">INDIRECT("'"&amp;AQ$2&amp;"'!AB"&amp;ROW($AJ26))</f>
        <v/>
      </c>
      <c r="AR26" s="111" t="str" cm="1">
        <f t="array" aca="1" ref="AR26" ca="1">INDIRECT("'"&amp;AR$2&amp;"'!AB"&amp;ROW($AJ26))</f>
        <v/>
      </c>
      <c r="AS26" s="111" t="str" cm="1">
        <f t="array" aca="1" ref="AS26" ca="1">INDIRECT("'"&amp;AS$2&amp;"'!AB"&amp;ROW($AJ26))</f>
        <v/>
      </c>
      <c r="AT26" s="111" t="str" cm="1">
        <f t="array" aca="1" ref="AT26" ca="1">INDIRECT("'"&amp;AT$2&amp;"'!AB"&amp;ROW($AJ26))</f>
        <v/>
      </c>
      <c r="AU26" s="111" t="str" cm="1">
        <f t="array" aca="1" ref="AU26" ca="1">INDIRECT("'"&amp;AU$2&amp;"'!AB"&amp;ROW($AJ26))</f>
        <v/>
      </c>
      <c r="AV26" s="111" t="str" cm="1">
        <f t="array" aca="1" ref="AV26" ca="1">INDIRECT("'"&amp;AV$2&amp;"'!AB"&amp;ROW($AJ26))</f>
        <v/>
      </c>
      <c r="AW26" s="111" t="str" cm="1">
        <f t="array" aca="1" ref="AW26" ca="1">INDIRECT("'"&amp;AW$2&amp;"'!AB"&amp;ROW($AJ26))</f>
        <v/>
      </c>
      <c r="AX26" s="111" t="str" cm="1">
        <f t="array" aca="1" ref="AX26" ca="1">INDIRECT("'"&amp;AX$2&amp;"'!AB"&amp;ROW($AJ26))</f>
        <v/>
      </c>
      <c r="AY26" s="111" t="str" cm="1">
        <f t="array" aca="1" ref="AY26" ca="1">INDIRECT("'"&amp;AY$2&amp;"'!AB"&amp;ROW($AJ26))</f>
        <v/>
      </c>
      <c r="AZ26" s="111" t="str" cm="1">
        <f t="array" aca="1" ref="AZ26" ca="1">INDIRECT("'"&amp;AZ$2&amp;"'!AB"&amp;ROW($AJ26))</f>
        <v/>
      </c>
      <c r="BA26" s="111" t="str" cm="1">
        <f t="array" aca="1" ref="BA26" ca="1">INDIRECT("'"&amp;BA$2&amp;"'!AB"&amp;ROW($AJ26))</f>
        <v/>
      </c>
      <c r="BB26" s="111" t="str" cm="1">
        <f t="array" aca="1" ref="BB26" ca="1">INDIRECT("'"&amp;BB$2&amp;"'!AB"&amp;ROW($AJ26))</f>
        <v/>
      </c>
      <c r="BC26" s="111" t="str" cm="1">
        <f t="array" aca="1" ref="BC26" ca="1">INDIRECT("'"&amp;BC$2&amp;"'!AB"&amp;ROW($AJ26))</f>
        <v/>
      </c>
      <c r="BD26" s="111" t="str" cm="1">
        <f t="array" aca="1" ref="BD26" ca="1">INDIRECT("'"&amp;BD$2&amp;"'!AB"&amp;ROW($AJ26))</f>
        <v/>
      </c>
      <c r="BE26" s="111" t="str" cm="1">
        <f t="array" aca="1" ref="BE26" ca="1">INDIRECT("'"&amp;BE$2&amp;"'!AB"&amp;ROW($AJ26))</f>
        <v/>
      </c>
      <c r="BF26" s="111" t="str" cm="1">
        <f t="array" aca="1" ref="BF26" ca="1">INDIRECT("'"&amp;BF$2&amp;"'!AB"&amp;ROW($AJ26))</f>
        <v/>
      </c>
      <c r="BG26" s="111" t="str" cm="1">
        <f t="array" aca="1" ref="BG26" ca="1">INDIRECT("'"&amp;BG$2&amp;"'!AB"&amp;ROW($AJ26))</f>
        <v/>
      </c>
      <c r="BH26" s="111" t="str" cm="1">
        <f t="array" aca="1" ref="BH26" ca="1">INDIRECT("'"&amp;BH$2&amp;"'!AB"&amp;ROW($AJ26))</f>
        <v/>
      </c>
      <c r="BI26" s="111" t="str" cm="1">
        <f t="array" aca="1" ref="BI26" ca="1">INDIRECT("'"&amp;BI$2&amp;"'!AB"&amp;ROW($AJ26))</f>
        <v/>
      </c>
      <c r="BJ26" s="111" t="str" cm="1">
        <f t="array" aca="1" ref="BJ26" ca="1">INDIRECT("'"&amp;BJ$2&amp;"'!AB"&amp;ROW($AJ26))</f>
        <v/>
      </c>
      <c r="BK26" s="111" t="str" cm="1">
        <f t="array" aca="1" ref="BK26" ca="1">INDIRECT("'"&amp;BK$2&amp;"'!AB"&amp;ROW($AJ26))</f>
        <v/>
      </c>
      <c r="BL26" s="111" t="str" cm="1">
        <f t="array" aca="1" ref="BL26" ca="1">INDIRECT("'"&amp;BL$2&amp;"'!AB"&amp;ROW($AJ26))</f>
        <v/>
      </c>
      <c r="BM26" s="111" t="str" cm="1">
        <f t="array" aca="1" ref="BM26" ca="1">INDIRECT("'"&amp;BM$2&amp;"'!AB"&amp;ROW($AJ26))</f>
        <v/>
      </c>
      <c r="BN26" s="111" t="str" cm="1">
        <f t="array" aca="1" ref="BN26" ca="1">INDIRECT("'"&amp;BN$2&amp;"'!AB"&amp;ROW($AJ26))</f>
        <v/>
      </c>
      <c r="BO26" s="124"/>
      <c r="BP26" s="110" t="str">
        <f t="shared" si="5"/>
        <v>Angel O Rodriguez Medina</v>
      </c>
      <c r="BQ26" s="127" cm="1">
        <f t="array" aca="1" ref="BQ26" ca="1">IF(INDIRECT("'"&amp;BQ$2&amp;"'!P"&amp;ROW($BQ26))=0,"",INDIRECT("'"&amp;BQ$2&amp;"'!P"&amp;ROW($BQ26)))</f>
        <v>30.9</v>
      </c>
      <c r="BR26" s="127" cm="1">
        <f t="array" aca="1" ref="BR26" ca="1">IF(INDIRECT("'"&amp;BR$2&amp;"'!P"&amp;ROW($BQ26))=0,"",INDIRECT("'"&amp;BR$2&amp;"'!P"&amp;ROW($BQ26)))</f>
        <v>34.450000000000003</v>
      </c>
      <c r="BS26" s="127" cm="1">
        <f t="array" aca="1" ref="BS26" ca="1">IF(INDIRECT("'"&amp;BS$2&amp;"'!P"&amp;ROW($BQ26))=0,"",INDIRECT("'"&amp;BS$2&amp;"'!P"&amp;ROW($BQ26)))</f>
        <v>35.07</v>
      </c>
      <c r="BT26" s="127" t="str" cm="1">
        <f t="array" aca="1" ref="BT26" ca="1">IF(INDIRECT("'"&amp;BT$2&amp;"'!P"&amp;ROW($BQ26))=0,"",INDIRECT("'"&amp;BT$2&amp;"'!P"&amp;ROW($BQ26)))</f>
        <v/>
      </c>
      <c r="BU26" s="127" t="str" cm="1">
        <f t="array" aca="1" ref="BU26" ca="1">IF(INDIRECT("'"&amp;BU$2&amp;"'!P"&amp;ROW($BQ26))=0,"",INDIRECT("'"&amp;BU$2&amp;"'!P"&amp;ROW($BQ26)))</f>
        <v/>
      </c>
      <c r="BV26" s="127" cm="1">
        <f t="array" aca="1" ref="BV26" ca="1">IF(INDIRECT("'"&amp;BV$2&amp;"'!P"&amp;ROW($BQ26))=0,"",INDIRECT("'"&amp;BV$2&amp;"'!P"&amp;ROW($BQ26)))</f>
        <v>43.45</v>
      </c>
      <c r="BW26" s="127" cm="1">
        <f t="array" aca="1" ref="BW26" ca="1">IF(INDIRECT("'"&amp;BW$2&amp;"'!P"&amp;ROW($BQ26))=0,"",INDIRECT("'"&amp;BW$2&amp;"'!P"&amp;ROW($BQ26)))</f>
        <v>31.2</v>
      </c>
      <c r="BX26" s="127" t="str" cm="1">
        <f t="array" aca="1" ref="BX26" ca="1">IF(INDIRECT("'"&amp;BX$2&amp;"'!P"&amp;ROW($BQ26))=0,"",INDIRECT("'"&amp;BX$2&amp;"'!P"&amp;ROW($BQ26)))</f>
        <v/>
      </c>
      <c r="BY26" s="127" t="str" cm="1">
        <f t="array" aca="1" ref="BY26" ca="1">IF(INDIRECT("'"&amp;BY$2&amp;"'!P"&amp;ROW($BQ26))=0,"",INDIRECT("'"&amp;BY$2&amp;"'!P"&amp;ROW($BQ26)))</f>
        <v/>
      </c>
      <c r="BZ26" s="127" t="str" cm="1">
        <f t="array" aca="1" ref="BZ26" ca="1">IF(INDIRECT("'"&amp;BZ$2&amp;"'!P"&amp;ROW($BQ26))=0,"",INDIRECT("'"&amp;BZ$2&amp;"'!P"&amp;ROW($BQ26)))</f>
        <v/>
      </c>
      <c r="CA26" s="127" t="str" cm="1">
        <f t="array" aca="1" ref="CA26" ca="1">IF(INDIRECT("'"&amp;CA$2&amp;"'!P"&amp;ROW($BQ26))=0,"",INDIRECT("'"&amp;CA$2&amp;"'!P"&amp;ROW($BQ26)))</f>
        <v/>
      </c>
      <c r="CB26" s="127" t="str" cm="1">
        <f t="array" aca="1" ref="CB26" ca="1">IF(INDIRECT("'"&amp;CB$2&amp;"'!P"&amp;ROW($BQ26))=0,"",INDIRECT("'"&amp;CB$2&amp;"'!P"&amp;ROW($BQ26)))</f>
        <v/>
      </c>
      <c r="CC26" s="127" t="str" cm="1">
        <f t="array" aca="1" ref="CC26" ca="1">IF(INDIRECT("'"&amp;CC$2&amp;"'!P"&amp;ROW($BQ26))=0,"",INDIRECT("'"&amp;CC$2&amp;"'!P"&amp;ROW($BQ26)))</f>
        <v/>
      </c>
      <c r="CD26" s="127" t="str" cm="1">
        <f t="array" aca="1" ref="CD26" ca="1">IF(INDIRECT("'"&amp;CD$2&amp;"'!P"&amp;ROW($BQ26))=0,"",INDIRECT("'"&amp;CD$2&amp;"'!P"&amp;ROW($BQ26)))</f>
        <v/>
      </c>
      <c r="CE26" s="127" t="str" cm="1">
        <f t="array" aca="1" ref="CE26" ca="1">IF(INDIRECT("'"&amp;CE$2&amp;"'!P"&amp;ROW($BQ26))=0,"",INDIRECT("'"&amp;CE$2&amp;"'!P"&amp;ROW($BQ26)))</f>
        <v/>
      </c>
      <c r="CF26" s="127" t="str" cm="1">
        <f t="array" aca="1" ref="CF26" ca="1">IF(INDIRECT("'"&amp;CF$2&amp;"'!P"&amp;ROW($BQ26))=0,"",INDIRECT("'"&amp;CF$2&amp;"'!P"&amp;ROW($BQ26)))</f>
        <v/>
      </c>
      <c r="CG26" s="127" t="str" cm="1">
        <f t="array" aca="1" ref="CG26" ca="1">IF(INDIRECT("'"&amp;CG$2&amp;"'!P"&amp;ROW($BQ26))=0,"",INDIRECT("'"&amp;CG$2&amp;"'!P"&amp;ROW($BQ26)))</f>
        <v/>
      </c>
      <c r="CH26" s="127" t="str" cm="1">
        <f t="array" aca="1" ref="CH26" ca="1">IF(INDIRECT("'"&amp;CH$2&amp;"'!P"&amp;ROW($BQ26))=0,"",INDIRECT("'"&amp;CH$2&amp;"'!P"&amp;ROW($BQ26)))</f>
        <v/>
      </c>
      <c r="CI26" s="127" t="str" cm="1">
        <f t="array" aca="1" ref="CI26" ca="1">IF(INDIRECT("'"&amp;CI$2&amp;"'!P"&amp;ROW($BQ26))=0,"",INDIRECT("'"&amp;CI$2&amp;"'!P"&amp;ROW($BQ26)))</f>
        <v/>
      </c>
      <c r="CJ26" s="127" t="str" cm="1">
        <f t="array" aca="1" ref="CJ26" ca="1">IF(INDIRECT("'"&amp;CJ$2&amp;"'!P"&amp;ROW($BQ26))=0,"",INDIRECT("'"&amp;CJ$2&amp;"'!P"&amp;ROW($BQ26)))</f>
        <v/>
      </c>
      <c r="CK26" s="127" t="str" cm="1">
        <f t="array" aca="1" ref="CK26" ca="1">IF(INDIRECT("'"&amp;CK$2&amp;"'!P"&amp;ROW($BQ26))=0,"",INDIRECT("'"&amp;CK$2&amp;"'!P"&amp;ROW($BQ26)))</f>
        <v/>
      </c>
      <c r="CL26" s="127" t="str" cm="1">
        <f t="array" aca="1" ref="CL26" ca="1">IF(INDIRECT("'"&amp;CL$2&amp;"'!P"&amp;ROW($BQ26))=0,"",INDIRECT("'"&amp;CL$2&amp;"'!P"&amp;ROW($BQ26)))</f>
        <v/>
      </c>
      <c r="CM26" s="127" t="str" cm="1">
        <f t="array" aca="1" ref="CM26" ca="1">IF(INDIRECT("'"&amp;CM$2&amp;"'!P"&amp;ROW($BQ26))=0,"",INDIRECT("'"&amp;CM$2&amp;"'!P"&amp;ROW($BQ26)))</f>
        <v/>
      </c>
      <c r="CN26" s="127" t="str" cm="1">
        <f t="array" aca="1" ref="CN26" ca="1">IF(INDIRECT("'"&amp;CN$2&amp;"'!P"&amp;ROW($BQ26))=0,"",INDIRECT("'"&amp;CN$2&amp;"'!P"&amp;ROW($BQ26)))</f>
        <v/>
      </c>
      <c r="CO26" s="127" t="str" cm="1">
        <f t="array" aca="1" ref="CO26" ca="1">IF(INDIRECT("'"&amp;CO$2&amp;"'!P"&amp;ROW($BQ26))=0,"",INDIRECT("'"&amp;CO$2&amp;"'!P"&amp;ROW($BQ26)))</f>
        <v/>
      </c>
      <c r="CP26" s="127" t="str" cm="1">
        <f t="array" aca="1" ref="CP26" ca="1">IF(INDIRECT("'"&amp;CP$2&amp;"'!P"&amp;ROW($BQ26))=0,"",INDIRECT("'"&amp;CP$2&amp;"'!P"&amp;ROW($BQ26)))</f>
        <v/>
      </c>
      <c r="CQ26" s="127" t="str" cm="1">
        <f t="array" aca="1" ref="CQ26" ca="1">IF(INDIRECT("'"&amp;CQ$2&amp;"'!P"&amp;ROW($BQ26))=0,"",INDIRECT("'"&amp;CQ$2&amp;"'!P"&amp;ROW($BQ26)))</f>
        <v/>
      </c>
      <c r="CR26" s="127" t="str" cm="1">
        <f t="array" aca="1" ref="CR26" ca="1">IF(INDIRECT("'"&amp;CR$2&amp;"'!P"&amp;ROW($BQ26))=0,"",INDIRECT("'"&amp;CR$2&amp;"'!P"&amp;ROW($BQ26)))</f>
        <v/>
      </c>
      <c r="CS26" s="127" t="str" cm="1">
        <f t="array" aca="1" ref="CS26" ca="1">IF(INDIRECT("'"&amp;CS$2&amp;"'!P"&amp;ROW($BQ26))=0,"",INDIRECT("'"&amp;CS$2&amp;"'!P"&amp;ROW($BQ26)))</f>
        <v/>
      </c>
      <c r="CT26" s="127" t="str" cm="1">
        <f t="array" aca="1" ref="CT26" ca="1">IF(INDIRECT("'"&amp;CT$2&amp;"'!P"&amp;ROW($BQ26))=0,"",INDIRECT("'"&amp;CT$2&amp;"'!P"&amp;ROW($BQ26)))</f>
        <v/>
      </c>
      <c r="CU26" s="127" t="str" cm="1">
        <f t="array" aca="1" ref="CU26" ca="1">IF(INDIRECT("'"&amp;CU$2&amp;"'!P"&amp;ROW($BQ26))=0,"",INDIRECT("'"&amp;CU$2&amp;"'!P"&amp;ROW($BQ26)))</f>
        <v/>
      </c>
      <c r="CV26" s="128">
        <f t="shared" ca="1" si="6"/>
        <v>175.07</v>
      </c>
    </row>
    <row r="27" spans="1:100" x14ac:dyDescent="0.2">
      <c r="A27" s="111">
        <f>IF('Driver List'!D27=0,"",'Driver List'!D27)</f>
        <v>6306</v>
      </c>
      <c r="B27" s="111" t="str">
        <f>IF(A27="","",VLOOKUP(A27,'Driver List'!D:E,2,0))</f>
        <v>Lemuel Casillas</v>
      </c>
      <c r="C27" s="111" t="str" cm="1">
        <f t="array" aca="1" ref="C27" ca="1">IF(INDIRECT("'"&amp;C$2&amp;"'!F"&amp;ROW(C27))="CC","CC",
IF(INDIRECT("'"&amp;C$2&amp;"'!F"&amp;ROW(C27))="DOWN","DOWN",
IF(INDIRECT("'"&amp;C$2&amp;"'!F"&amp;ROW(C27))="OFF","OFF",
IF(INDIRECT("'"&amp;C$2&amp;"'!F"&amp;ROW(C27))="PARK","PARK",
IF(INDIRECT("'"&amp;C$2&amp;"'!F"&amp;ROW(C27))="VACA","VACA",
"")))))</f>
        <v/>
      </c>
      <c r="D27" s="111" t="str" cm="1">
        <f t="array" aca="1" ref="D27" ca="1">IF(INDIRECT("'"&amp;D$2&amp;"'!F"&amp;ROW(D27))="CC","CC",
IF(INDIRECT("'"&amp;D$2&amp;"'!F"&amp;ROW(D27))="DOWN","DOWN",
IF(INDIRECT("'"&amp;D$2&amp;"'!F"&amp;ROW(D27))="OFF","OFF",
IF(INDIRECT("'"&amp;D$2&amp;"'!F"&amp;ROW(D27))="PARK","PARK",
IF(INDIRECT("'"&amp;D$2&amp;"'!F"&amp;ROW(D27))="VACA","VACA",
"")))))</f>
        <v/>
      </c>
      <c r="E27" s="111" t="str" cm="1">
        <f t="array" aca="1" ref="E27" ca="1">IF(INDIRECT("'"&amp;E$2&amp;"'!F"&amp;ROW(E27))="CC","CC",
IF(INDIRECT("'"&amp;E$2&amp;"'!F"&amp;ROW(E27))="DOWN","DOWN",
IF(INDIRECT("'"&amp;E$2&amp;"'!F"&amp;ROW(E27))="OFF","OFF",
IF(INDIRECT("'"&amp;E$2&amp;"'!F"&amp;ROW(E27))="PARK","PARK",
IF(INDIRECT("'"&amp;E$2&amp;"'!F"&amp;ROW(E27))="VACA","VACA",
"")))))</f>
        <v/>
      </c>
      <c r="F27" s="111" t="str" cm="1">
        <f t="array" aca="1" ref="F27" ca="1">IF(INDIRECT("'"&amp;F$2&amp;"'!F"&amp;ROW(F27))="CC","CC",
IF(INDIRECT("'"&amp;F$2&amp;"'!F"&amp;ROW(F27))="DOWN","DOWN",
IF(INDIRECT("'"&amp;F$2&amp;"'!F"&amp;ROW(F27))="OFF","OFF",
IF(INDIRECT("'"&amp;F$2&amp;"'!F"&amp;ROW(F27))="PARK","PARK",
IF(INDIRECT("'"&amp;F$2&amp;"'!F"&amp;ROW(F27))="VACA","VACA",
"")))))</f>
        <v/>
      </c>
      <c r="G27" s="111" t="str" cm="1">
        <f t="array" aca="1" ref="G27" ca="1">IF(INDIRECT("'"&amp;G$2&amp;"'!F"&amp;ROW(G27))="CC","CC",
IF(INDIRECT("'"&amp;G$2&amp;"'!F"&amp;ROW(G27))="DOWN","DOWN",
IF(INDIRECT("'"&amp;G$2&amp;"'!F"&amp;ROW(G27))="OFF","OFF",
IF(INDIRECT("'"&amp;G$2&amp;"'!F"&amp;ROW(G27))="PARK","PARK",
IF(INDIRECT("'"&amp;G$2&amp;"'!F"&amp;ROW(G27))="VACA","VACA",
"")))))</f>
        <v/>
      </c>
      <c r="H27" s="111" t="str" cm="1">
        <f t="array" aca="1" ref="H27" ca="1">IF(INDIRECT("'"&amp;H$2&amp;"'!F"&amp;ROW(H27))="CC","CC",
IF(INDIRECT("'"&amp;H$2&amp;"'!F"&amp;ROW(H27))="DOWN","DOWN",
IF(INDIRECT("'"&amp;H$2&amp;"'!F"&amp;ROW(H27))="OFF","OFF",
IF(INDIRECT("'"&amp;H$2&amp;"'!F"&amp;ROW(H27))="PARK","PARK",
IF(INDIRECT("'"&amp;H$2&amp;"'!F"&amp;ROW(H27))="VACA","VACA",
"")))))</f>
        <v/>
      </c>
      <c r="I27" s="111" t="str" cm="1">
        <f t="array" aca="1" ref="I27" ca="1">IF(INDIRECT("'"&amp;I$2&amp;"'!F"&amp;ROW(I27))="CC","CC",
IF(INDIRECT("'"&amp;I$2&amp;"'!F"&amp;ROW(I27))="DOWN","DOWN",
IF(INDIRECT("'"&amp;I$2&amp;"'!F"&amp;ROW(I27))="OFF","OFF",
IF(INDIRECT("'"&amp;I$2&amp;"'!F"&amp;ROW(I27))="PARK","PARK",
IF(INDIRECT("'"&amp;I$2&amp;"'!F"&amp;ROW(I27))="VACA","VACA",
"")))))</f>
        <v/>
      </c>
      <c r="J27" s="111" t="str" cm="1">
        <f t="array" aca="1" ref="J27" ca="1">IF(INDIRECT("'"&amp;J$2&amp;"'!F"&amp;ROW(J27))="CC","CC",
IF(INDIRECT("'"&amp;J$2&amp;"'!F"&amp;ROW(J27))="DOWN","DOWN",
IF(INDIRECT("'"&amp;J$2&amp;"'!F"&amp;ROW(J27))="OFF","OFF",
IF(INDIRECT("'"&amp;J$2&amp;"'!F"&amp;ROW(J27))="PARK","PARK",
IF(INDIRECT("'"&amp;J$2&amp;"'!F"&amp;ROW(J27))="VACA","VACA",
"")))))</f>
        <v/>
      </c>
      <c r="K27" s="111" t="str" cm="1">
        <f t="array" aca="1" ref="K27" ca="1">IF(INDIRECT("'"&amp;K$2&amp;"'!F"&amp;ROW(K27))="CC","CC",
IF(INDIRECT("'"&amp;K$2&amp;"'!F"&amp;ROW(K27))="DOWN","DOWN",
IF(INDIRECT("'"&amp;K$2&amp;"'!F"&amp;ROW(K27))="OFF","OFF",
IF(INDIRECT("'"&amp;K$2&amp;"'!F"&amp;ROW(K27))="PARK","PARK",
IF(INDIRECT("'"&amp;K$2&amp;"'!F"&amp;ROW(K27))="VACA","VACA",
"")))))</f>
        <v/>
      </c>
      <c r="L27" s="111" t="str" cm="1">
        <f t="array" aca="1" ref="L27" ca="1">IF(INDIRECT("'"&amp;L$2&amp;"'!F"&amp;ROW(L27))="CC","CC",
IF(INDIRECT("'"&amp;L$2&amp;"'!F"&amp;ROW(L27))="DOWN","DOWN",
IF(INDIRECT("'"&amp;L$2&amp;"'!F"&amp;ROW(L27))="OFF","OFF",
IF(INDIRECT("'"&amp;L$2&amp;"'!F"&amp;ROW(L27))="PARK","PARK",
IF(INDIRECT("'"&amp;L$2&amp;"'!F"&amp;ROW(L27))="VACA","VACA",
"")))))</f>
        <v/>
      </c>
      <c r="M27" s="111" t="str" cm="1">
        <f t="array" aca="1" ref="M27" ca="1">IF(INDIRECT("'"&amp;M$2&amp;"'!F"&amp;ROW(M27))="CC","CC",
IF(INDIRECT("'"&amp;M$2&amp;"'!F"&amp;ROW(M27))="DOWN","DOWN",
IF(INDIRECT("'"&amp;M$2&amp;"'!F"&amp;ROW(M27))="OFF","OFF",
IF(INDIRECT("'"&amp;M$2&amp;"'!F"&amp;ROW(M27))="PARK","PARK",
IF(INDIRECT("'"&amp;M$2&amp;"'!F"&amp;ROW(M27))="VACA","VACA",
"")))))</f>
        <v/>
      </c>
      <c r="N27" s="111" t="str" cm="1">
        <f t="array" aca="1" ref="N27" ca="1">IF(INDIRECT("'"&amp;N$2&amp;"'!F"&amp;ROW(N27))="CC","CC",
IF(INDIRECT("'"&amp;N$2&amp;"'!F"&amp;ROW(N27))="DOWN","DOWN",
IF(INDIRECT("'"&amp;N$2&amp;"'!F"&amp;ROW(N27))="OFF","OFF",
IF(INDIRECT("'"&amp;N$2&amp;"'!F"&amp;ROW(N27))="PARK","PARK",
IF(INDIRECT("'"&amp;N$2&amp;"'!F"&amp;ROW(N27))="VACA","VACA",
"")))))</f>
        <v/>
      </c>
      <c r="O27" s="111" t="str" cm="1">
        <f t="array" aca="1" ref="O27" ca="1">IF(INDIRECT("'"&amp;O$2&amp;"'!F"&amp;ROW(O27))="CC","CC",
IF(INDIRECT("'"&amp;O$2&amp;"'!F"&amp;ROW(O27))="DOWN","DOWN",
IF(INDIRECT("'"&amp;O$2&amp;"'!F"&amp;ROW(O27))="OFF","OFF",
IF(INDIRECT("'"&amp;O$2&amp;"'!F"&amp;ROW(O27))="PARK","PARK",
IF(INDIRECT("'"&amp;O$2&amp;"'!F"&amp;ROW(O27))="VACA","VACA",
"")))))</f>
        <v/>
      </c>
      <c r="P27" s="111" t="str" cm="1">
        <f t="array" aca="1" ref="P27" ca="1">IF(INDIRECT("'"&amp;P$2&amp;"'!F"&amp;ROW(P27))="CC","CC",
IF(INDIRECT("'"&amp;P$2&amp;"'!F"&amp;ROW(P27))="DOWN","DOWN",
IF(INDIRECT("'"&amp;P$2&amp;"'!F"&amp;ROW(P27))="OFF","OFF",
IF(INDIRECT("'"&amp;P$2&amp;"'!F"&amp;ROW(P27))="PARK","PARK",
IF(INDIRECT("'"&amp;P$2&amp;"'!F"&amp;ROW(P27))="VACA","VACA",
"")))))</f>
        <v/>
      </c>
      <c r="Q27" s="111" t="str" cm="1">
        <f t="array" aca="1" ref="Q27" ca="1">IF(INDIRECT("'"&amp;Q$2&amp;"'!F"&amp;ROW(Q27))="CC","CC",
IF(INDIRECT("'"&amp;Q$2&amp;"'!F"&amp;ROW(Q27))="DOWN","DOWN",
IF(INDIRECT("'"&amp;Q$2&amp;"'!F"&amp;ROW(Q27))="OFF","OFF",
IF(INDIRECT("'"&amp;Q$2&amp;"'!F"&amp;ROW(Q27))="PARK","PARK",
IF(INDIRECT("'"&amp;Q$2&amp;"'!F"&amp;ROW(Q27))="VACA","VACA",
"")))))</f>
        <v/>
      </c>
      <c r="R27" s="111" t="str" cm="1">
        <f t="array" aca="1" ref="R27" ca="1">IF(INDIRECT("'"&amp;R$2&amp;"'!F"&amp;ROW(R27))="CC","CC",
IF(INDIRECT("'"&amp;R$2&amp;"'!F"&amp;ROW(R27))="DOWN","DOWN",
IF(INDIRECT("'"&amp;R$2&amp;"'!F"&amp;ROW(R27))="OFF","OFF",
IF(INDIRECT("'"&amp;R$2&amp;"'!F"&amp;ROW(R27))="PARK","PARK",
IF(INDIRECT("'"&amp;R$2&amp;"'!F"&amp;ROW(R27))="VACA","VACA",
"")))))</f>
        <v/>
      </c>
      <c r="S27" s="111" t="str" cm="1">
        <f t="array" aca="1" ref="S27" ca="1">IF(INDIRECT("'"&amp;S$2&amp;"'!F"&amp;ROW(S27))="CC","CC",
IF(INDIRECT("'"&amp;S$2&amp;"'!F"&amp;ROW(S27))="DOWN","DOWN",
IF(INDIRECT("'"&amp;S$2&amp;"'!F"&amp;ROW(S27))="OFF","OFF",
IF(INDIRECT("'"&amp;S$2&amp;"'!F"&amp;ROW(S27))="PARK","PARK",
IF(INDIRECT("'"&amp;S$2&amp;"'!F"&amp;ROW(S27))="VACA","VACA",
"")))))</f>
        <v/>
      </c>
      <c r="T27" s="111" t="str" cm="1">
        <f t="array" aca="1" ref="T27" ca="1">IF(INDIRECT("'"&amp;T$2&amp;"'!F"&amp;ROW(T27))="CC","CC",
IF(INDIRECT("'"&amp;T$2&amp;"'!F"&amp;ROW(T27))="DOWN","DOWN",
IF(INDIRECT("'"&amp;T$2&amp;"'!F"&amp;ROW(T27))="OFF","OFF",
IF(INDIRECT("'"&amp;T$2&amp;"'!F"&amp;ROW(T27))="PARK","PARK",
IF(INDIRECT("'"&amp;T$2&amp;"'!F"&amp;ROW(T27))="VACA","VACA",
"")))))</f>
        <v/>
      </c>
      <c r="U27" s="111" t="str" cm="1">
        <f t="array" aca="1" ref="U27" ca="1">IF(INDIRECT("'"&amp;U$2&amp;"'!F"&amp;ROW(U27))="CC","CC",
IF(INDIRECT("'"&amp;U$2&amp;"'!F"&amp;ROW(U27))="DOWN","DOWN",
IF(INDIRECT("'"&amp;U$2&amp;"'!F"&amp;ROW(U27))="OFF","OFF",
IF(INDIRECT("'"&amp;U$2&amp;"'!F"&amp;ROW(U27))="PARK","PARK",
IF(INDIRECT("'"&amp;U$2&amp;"'!F"&amp;ROW(U27))="VACA","VACA",
"")))))</f>
        <v/>
      </c>
      <c r="V27" s="111" t="str" cm="1">
        <f t="array" aca="1" ref="V27" ca="1">IF(INDIRECT("'"&amp;V$2&amp;"'!F"&amp;ROW(V27))="CC","CC",
IF(INDIRECT("'"&amp;V$2&amp;"'!F"&amp;ROW(V27))="DOWN","DOWN",
IF(INDIRECT("'"&amp;V$2&amp;"'!F"&amp;ROW(V27))="OFF","OFF",
IF(INDIRECT("'"&amp;V$2&amp;"'!F"&amp;ROW(V27))="PARK","PARK",
IF(INDIRECT("'"&amp;V$2&amp;"'!F"&amp;ROW(V27))="VACA","VACA",
"")))))</f>
        <v/>
      </c>
      <c r="W27" s="111" t="str" cm="1">
        <f t="array" aca="1" ref="W27" ca="1">IF(INDIRECT("'"&amp;W$2&amp;"'!F"&amp;ROW(W27))="CC","CC",
IF(INDIRECT("'"&amp;W$2&amp;"'!F"&amp;ROW(W27))="DOWN","DOWN",
IF(INDIRECT("'"&amp;W$2&amp;"'!F"&amp;ROW(W27))="OFF","OFF",
IF(INDIRECT("'"&amp;W$2&amp;"'!F"&amp;ROW(W27))="PARK","PARK",
IF(INDIRECT("'"&amp;W$2&amp;"'!F"&amp;ROW(W27))="VACA","VACA",
"")))))</f>
        <v/>
      </c>
      <c r="X27" s="111" t="str" cm="1">
        <f t="array" aca="1" ref="X27" ca="1">IF(INDIRECT("'"&amp;X$2&amp;"'!F"&amp;ROW(X27))="CC","CC",
IF(INDIRECT("'"&amp;X$2&amp;"'!F"&amp;ROW(X27))="DOWN","DOWN",
IF(INDIRECT("'"&amp;X$2&amp;"'!F"&amp;ROW(X27))="OFF","OFF",
IF(INDIRECT("'"&amp;X$2&amp;"'!F"&amp;ROW(X27))="PARK","PARK",
IF(INDIRECT("'"&amp;X$2&amp;"'!F"&amp;ROW(X27))="VACA","VACA",
"")))))</f>
        <v/>
      </c>
      <c r="Y27" s="111" t="str" cm="1">
        <f t="array" aca="1" ref="Y27" ca="1">IF(INDIRECT("'"&amp;Y$2&amp;"'!F"&amp;ROW(Y27))="CC","CC",
IF(INDIRECT("'"&amp;Y$2&amp;"'!F"&amp;ROW(Y27))="DOWN","DOWN",
IF(INDIRECT("'"&amp;Y$2&amp;"'!F"&amp;ROW(Y27))="OFF","OFF",
IF(INDIRECT("'"&amp;Y$2&amp;"'!F"&amp;ROW(Y27))="PARK","PARK",
IF(INDIRECT("'"&amp;Y$2&amp;"'!F"&amp;ROW(Y27))="VACA","VACA",
"")))))</f>
        <v/>
      </c>
      <c r="Z27" s="111" t="str" cm="1">
        <f t="array" aca="1" ref="Z27" ca="1">IF(INDIRECT("'"&amp;Z$2&amp;"'!F"&amp;ROW(Z27))="CC","CC",
IF(INDIRECT("'"&amp;Z$2&amp;"'!F"&amp;ROW(Z27))="DOWN","DOWN",
IF(INDIRECT("'"&amp;Z$2&amp;"'!F"&amp;ROW(Z27))="OFF","OFF",
IF(INDIRECT("'"&amp;Z$2&amp;"'!F"&amp;ROW(Z27))="PARK","PARK",
IF(INDIRECT("'"&amp;Z$2&amp;"'!F"&amp;ROW(Z27))="VACA","VACA",
"")))))</f>
        <v/>
      </c>
      <c r="AA27" s="111" t="str" cm="1">
        <f t="array" aca="1" ref="AA27" ca="1">IF(INDIRECT("'"&amp;AA$2&amp;"'!F"&amp;ROW(AA27))="CC","CC",
IF(INDIRECT("'"&amp;AA$2&amp;"'!F"&amp;ROW(AA27))="DOWN","DOWN",
IF(INDIRECT("'"&amp;AA$2&amp;"'!F"&amp;ROW(AA27))="OFF","OFF",
IF(INDIRECT("'"&amp;AA$2&amp;"'!F"&amp;ROW(AA27))="PARK","PARK",
IF(INDIRECT("'"&amp;AA$2&amp;"'!F"&amp;ROW(AA27))="VACA","VACA",
"")))))</f>
        <v/>
      </c>
      <c r="AB27" s="111" t="str" cm="1">
        <f t="array" aca="1" ref="AB27" ca="1">IF(INDIRECT("'"&amp;AB$2&amp;"'!F"&amp;ROW(AB27))="CC","CC",
IF(INDIRECT("'"&amp;AB$2&amp;"'!F"&amp;ROW(AB27))="DOWN","DOWN",
IF(INDIRECT("'"&amp;AB$2&amp;"'!F"&amp;ROW(AB27))="OFF","OFF",
IF(INDIRECT("'"&amp;AB$2&amp;"'!F"&amp;ROW(AB27))="PARK","PARK",
IF(INDIRECT("'"&amp;AB$2&amp;"'!F"&amp;ROW(AB27))="VACA","VACA",
"")))))</f>
        <v/>
      </c>
      <c r="AC27" s="111" t="str" cm="1">
        <f t="array" aca="1" ref="AC27" ca="1">IF(INDIRECT("'"&amp;AC$2&amp;"'!F"&amp;ROW(AC27))="CC","CC",
IF(INDIRECT("'"&amp;AC$2&amp;"'!F"&amp;ROW(AC27))="DOWN","DOWN",
IF(INDIRECT("'"&amp;AC$2&amp;"'!F"&amp;ROW(AC27))="OFF","OFF",
IF(INDIRECT("'"&amp;AC$2&amp;"'!F"&amp;ROW(AC27))="PARK","PARK",
IF(INDIRECT("'"&amp;AC$2&amp;"'!F"&amp;ROW(AC27))="VACA","VACA",
"")))))</f>
        <v/>
      </c>
      <c r="AD27" s="111" t="str" cm="1">
        <f t="array" aca="1" ref="AD27" ca="1">IF(INDIRECT("'"&amp;AD$2&amp;"'!F"&amp;ROW(AD27))="CC","CC",
IF(INDIRECT("'"&amp;AD$2&amp;"'!F"&amp;ROW(AD27))="DOWN","DOWN",
IF(INDIRECT("'"&amp;AD$2&amp;"'!F"&amp;ROW(AD27))="OFF","OFF",
IF(INDIRECT("'"&amp;AD$2&amp;"'!F"&amp;ROW(AD27))="PARK","PARK",
IF(INDIRECT("'"&amp;AD$2&amp;"'!F"&amp;ROW(AD27))="VACA","VACA",
"")))))</f>
        <v/>
      </c>
      <c r="AE27" s="111" t="str" cm="1">
        <f t="array" aca="1" ref="AE27" ca="1">IF(INDIRECT("'"&amp;AE$2&amp;"'!F"&amp;ROW(AE27))="CC","CC",
IF(INDIRECT("'"&amp;AE$2&amp;"'!F"&amp;ROW(AE27))="DOWN","DOWN",
IF(INDIRECT("'"&amp;AE$2&amp;"'!F"&amp;ROW(AE27))="OFF","OFF",
IF(INDIRECT("'"&amp;AE$2&amp;"'!F"&amp;ROW(AE27))="PARK","PARK",
IF(INDIRECT("'"&amp;AE$2&amp;"'!F"&amp;ROW(AE27))="VACA","VACA",
"")))))</f>
        <v/>
      </c>
      <c r="AF27" s="111" t="str" cm="1">
        <f t="array" aca="1" ref="AF27" ca="1">IF(INDIRECT("'"&amp;AF$2&amp;"'!F"&amp;ROW(AF27))="CC","CC",
IF(INDIRECT("'"&amp;AF$2&amp;"'!F"&amp;ROW(AF27))="DOWN","DOWN",
IF(INDIRECT("'"&amp;AF$2&amp;"'!F"&amp;ROW(AF27))="OFF","OFF",
IF(INDIRECT("'"&amp;AF$2&amp;"'!F"&amp;ROW(AF27))="PARK","PARK",
IF(INDIRECT("'"&amp;AF$2&amp;"'!F"&amp;ROW(AF27))="VACA","VACA",
"")))))</f>
        <v/>
      </c>
      <c r="AG27" s="111" t="str" cm="1">
        <f t="array" aca="1" ref="AG27" ca="1">IF(INDIRECT("'"&amp;AG$2&amp;"'!F"&amp;ROW(AG27))="CC","CC",
IF(INDIRECT("'"&amp;AG$2&amp;"'!F"&amp;ROW(AG27))="DOWN","DOWN",
IF(INDIRECT("'"&amp;AG$2&amp;"'!F"&amp;ROW(AG27))="OFF","OFF",
IF(INDIRECT("'"&amp;AG$2&amp;"'!F"&amp;ROW(AG27))="PARK","PARK",
IF(INDIRECT("'"&amp;AG$2&amp;"'!F"&amp;ROW(AG27))="VACA","VACA",
"")))))</f>
        <v/>
      </c>
      <c r="AH27" s="124"/>
      <c r="AI27" s="111" t="str">
        <f t="shared" si="4"/>
        <v>Lemuel Casillas</v>
      </c>
      <c r="AJ27" s="111" cm="1">
        <f t="array" aca="1" ref="AJ27" ca="1">INDIRECT("'"&amp;AJ$2&amp;"'!AB"&amp;ROW($AJ27))</f>
        <v>4</v>
      </c>
      <c r="AK27" s="111" cm="1">
        <f t="array" aca="1" ref="AK27" ca="1">INDIRECT("'"&amp;AK$2&amp;"'!AB"&amp;ROW($AJ27))</f>
        <v>4</v>
      </c>
      <c r="AL27" s="111" cm="1">
        <f t="array" aca="1" ref="AL27" ca="1">INDIRECT("'"&amp;AL$2&amp;"'!AB"&amp;ROW($AJ27))</f>
        <v>3</v>
      </c>
      <c r="AM27" s="111" t="str" cm="1">
        <f t="array" aca="1" ref="AM27" ca="1">INDIRECT("'"&amp;AM$2&amp;"'!AB"&amp;ROW($AJ27))</f>
        <v/>
      </c>
      <c r="AN27" s="111" t="str" cm="1">
        <f t="array" aca="1" ref="AN27" ca="1">INDIRECT("'"&amp;AN$2&amp;"'!AB"&amp;ROW($AJ27))</f>
        <v/>
      </c>
      <c r="AO27" s="111" cm="1">
        <f t="array" aca="1" ref="AO27" ca="1">INDIRECT("'"&amp;AO$2&amp;"'!AB"&amp;ROW($AJ27))</f>
        <v>4</v>
      </c>
      <c r="AP27" s="111" cm="1">
        <f t="array" aca="1" ref="AP27" ca="1">INDIRECT("'"&amp;AP$2&amp;"'!AB"&amp;ROW($AJ27))</f>
        <v>4</v>
      </c>
      <c r="AQ27" s="111" t="str" cm="1">
        <f t="array" aca="1" ref="AQ27" ca="1">INDIRECT("'"&amp;AQ$2&amp;"'!AB"&amp;ROW($AJ27))</f>
        <v/>
      </c>
      <c r="AR27" s="111" t="str" cm="1">
        <f t="array" aca="1" ref="AR27" ca="1">INDIRECT("'"&amp;AR$2&amp;"'!AB"&amp;ROW($AJ27))</f>
        <v/>
      </c>
      <c r="AS27" s="111" t="str" cm="1">
        <f t="array" aca="1" ref="AS27" ca="1">INDIRECT("'"&amp;AS$2&amp;"'!AB"&amp;ROW($AJ27))</f>
        <v/>
      </c>
      <c r="AT27" s="111" t="str" cm="1">
        <f t="array" aca="1" ref="AT27" ca="1">INDIRECT("'"&amp;AT$2&amp;"'!AB"&amp;ROW($AJ27))</f>
        <v/>
      </c>
      <c r="AU27" s="111" t="str" cm="1">
        <f t="array" aca="1" ref="AU27" ca="1">INDIRECT("'"&amp;AU$2&amp;"'!AB"&amp;ROW($AJ27))</f>
        <v/>
      </c>
      <c r="AV27" s="111" t="str" cm="1">
        <f t="array" aca="1" ref="AV27" ca="1">INDIRECT("'"&amp;AV$2&amp;"'!AB"&amp;ROW($AJ27))</f>
        <v/>
      </c>
      <c r="AW27" s="111" t="str" cm="1">
        <f t="array" aca="1" ref="AW27" ca="1">INDIRECT("'"&amp;AW$2&amp;"'!AB"&amp;ROW($AJ27))</f>
        <v/>
      </c>
      <c r="AX27" s="111" t="str" cm="1">
        <f t="array" aca="1" ref="AX27" ca="1">INDIRECT("'"&amp;AX$2&amp;"'!AB"&amp;ROW($AJ27))</f>
        <v/>
      </c>
      <c r="AY27" s="111" t="str" cm="1">
        <f t="array" aca="1" ref="AY27" ca="1">INDIRECT("'"&amp;AY$2&amp;"'!AB"&amp;ROW($AJ27))</f>
        <v/>
      </c>
      <c r="AZ27" s="111" t="str" cm="1">
        <f t="array" aca="1" ref="AZ27" ca="1">INDIRECT("'"&amp;AZ$2&amp;"'!AB"&amp;ROW($AJ27))</f>
        <v/>
      </c>
      <c r="BA27" s="111" t="str" cm="1">
        <f t="array" aca="1" ref="BA27" ca="1">INDIRECT("'"&amp;BA$2&amp;"'!AB"&amp;ROW($AJ27))</f>
        <v/>
      </c>
      <c r="BB27" s="111" t="str" cm="1">
        <f t="array" aca="1" ref="BB27" ca="1">INDIRECT("'"&amp;BB$2&amp;"'!AB"&amp;ROW($AJ27))</f>
        <v/>
      </c>
      <c r="BC27" s="111" t="str" cm="1">
        <f t="array" aca="1" ref="BC27" ca="1">INDIRECT("'"&amp;BC$2&amp;"'!AB"&amp;ROW($AJ27))</f>
        <v/>
      </c>
      <c r="BD27" s="111" t="str" cm="1">
        <f t="array" aca="1" ref="BD27" ca="1">INDIRECT("'"&amp;BD$2&amp;"'!AB"&amp;ROW($AJ27))</f>
        <v/>
      </c>
      <c r="BE27" s="111" t="str" cm="1">
        <f t="array" aca="1" ref="BE27" ca="1">INDIRECT("'"&amp;BE$2&amp;"'!AB"&amp;ROW($AJ27))</f>
        <v/>
      </c>
      <c r="BF27" s="111" t="str" cm="1">
        <f t="array" aca="1" ref="BF27" ca="1">INDIRECT("'"&amp;BF$2&amp;"'!AB"&amp;ROW($AJ27))</f>
        <v/>
      </c>
      <c r="BG27" s="111" t="str" cm="1">
        <f t="array" aca="1" ref="BG27" ca="1">INDIRECT("'"&amp;BG$2&amp;"'!AB"&amp;ROW($AJ27))</f>
        <v/>
      </c>
      <c r="BH27" s="111" t="str" cm="1">
        <f t="array" aca="1" ref="BH27" ca="1">INDIRECT("'"&amp;BH$2&amp;"'!AB"&amp;ROW($AJ27))</f>
        <v/>
      </c>
      <c r="BI27" s="111" t="str" cm="1">
        <f t="array" aca="1" ref="BI27" ca="1">INDIRECT("'"&amp;BI$2&amp;"'!AB"&amp;ROW($AJ27))</f>
        <v/>
      </c>
      <c r="BJ27" s="111" t="str" cm="1">
        <f t="array" aca="1" ref="BJ27" ca="1">INDIRECT("'"&amp;BJ$2&amp;"'!AB"&amp;ROW($AJ27))</f>
        <v/>
      </c>
      <c r="BK27" s="111" t="str" cm="1">
        <f t="array" aca="1" ref="BK27" ca="1">INDIRECT("'"&amp;BK$2&amp;"'!AB"&amp;ROW($AJ27))</f>
        <v/>
      </c>
      <c r="BL27" s="111" t="str" cm="1">
        <f t="array" aca="1" ref="BL27" ca="1">INDIRECT("'"&amp;BL$2&amp;"'!AB"&amp;ROW($AJ27))</f>
        <v/>
      </c>
      <c r="BM27" s="111" t="str" cm="1">
        <f t="array" aca="1" ref="BM27" ca="1">INDIRECT("'"&amp;BM$2&amp;"'!AB"&amp;ROW($AJ27))</f>
        <v/>
      </c>
      <c r="BN27" s="111" t="str" cm="1">
        <f t="array" aca="1" ref="BN27" ca="1">INDIRECT("'"&amp;BN$2&amp;"'!AB"&amp;ROW($AJ27))</f>
        <v/>
      </c>
      <c r="BO27" s="124"/>
      <c r="BP27" s="110" t="str">
        <f t="shared" si="5"/>
        <v>Lemuel Casillas</v>
      </c>
      <c r="BQ27" s="127" cm="1">
        <f t="array" aca="1" ref="BQ27" ca="1">IF(INDIRECT("'"&amp;BQ$2&amp;"'!P"&amp;ROW($BQ27))=0,"",INDIRECT("'"&amp;BQ$2&amp;"'!P"&amp;ROW($BQ27)))</f>
        <v>30.9</v>
      </c>
      <c r="BR27" s="127" cm="1">
        <f t="array" aca="1" ref="BR27" ca="1">IF(INDIRECT("'"&amp;BR$2&amp;"'!P"&amp;ROW($BQ27))=0,"",INDIRECT("'"&amp;BR$2&amp;"'!P"&amp;ROW($BQ27)))</f>
        <v>34.450000000000003</v>
      </c>
      <c r="BS27" s="127" cm="1">
        <f t="array" aca="1" ref="BS27" ca="1">IF(INDIRECT("'"&amp;BS$2&amp;"'!P"&amp;ROW($BQ27))=0,"",INDIRECT("'"&amp;BS$2&amp;"'!P"&amp;ROW($BQ27)))</f>
        <v>38.15</v>
      </c>
      <c r="BT27" s="127" t="str" cm="1">
        <f t="array" aca="1" ref="BT27" ca="1">IF(INDIRECT("'"&amp;BT$2&amp;"'!P"&amp;ROW($BQ27))=0,"",INDIRECT("'"&amp;BT$2&amp;"'!P"&amp;ROW($BQ27)))</f>
        <v/>
      </c>
      <c r="BU27" s="127" t="str" cm="1">
        <f t="array" aca="1" ref="BU27" ca="1">IF(INDIRECT("'"&amp;BU$2&amp;"'!P"&amp;ROW($BQ27))=0,"",INDIRECT("'"&amp;BU$2&amp;"'!P"&amp;ROW($BQ27)))</f>
        <v/>
      </c>
      <c r="BV27" s="127" cm="1">
        <f t="array" aca="1" ref="BV27" ca="1">IF(INDIRECT("'"&amp;BV$2&amp;"'!P"&amp;ROW($BQ27))=0,"",INDIRECT("'"&amp;BV$2&amp;"'!P"&amp;ROW($BQ27)))</f>
        <v>43.45</v>
      </c>
      <c r="BW27" s="127" cm="1">
        <f t="array" aca="1" ref="BW27" ca="1">IF(INDIRECT("'"&amp;BW$2&amp;"'!P"&amp;ROW($BQ27))=0,"",INDIRECT("'"&amp;BW$2&amp;"'!P"&amp;ROW($BQ27)))</f>
        <v>36.15</v>
      </c>
      <c r="BX27" s="127" t="str" cm="1">
        <f t="array" aca="1" ref="BX27" ca="1">IF(INDIRECT("'"&amp;BX$2&amp;"'!P"&amp;ROW($BQ27))=0,"",INDIRECT("'"&amp;BX$2&amp;"'!P"&amp;ROW($BQ27)))</f>
        <v/>
      </c>
      <c r="BY27" s="127" t="str" cm="1">
        <f t="array" aca="1" ref="BY27" ca="1">IF(INDIRECT("'"&amp;BY$2&amp;"'!P"&amp;ROW($BQ27))=0,"",INDIRECT("'"&amp;BY$2&amp;"'!P"&amp;ROW($BQ27)))</f>
        <v/>
      </c>
      <c r="BZ27" s="127" t="str" cm="1">
        <f t="array" aca="1" ref="BZ27" ca="1">IF(INDIRECT("'"&amp;BZ$2&amp;"'!P"&amp;ROW($BQ27))=0,"",INDIRECT("'"&amp;BZ$2&amp;"'!P"&amp;ROW($BQ27)))</f>
        <v/>
      </c>
      <c r="CA27" s="127" t="str" cm="1">
        <f t="array" aca="1" ref="CA27" ca="1">IF(INDIRECT("'"&amp;CA$2&amp;"'!P"&amp;ROW($BQ27))=0,"",INDIRECT("'"&amp;CA$2&amp;"'!P"&amp;ROW($BQ27)))</f>
        <v/>
      </c>
      <c r="CB27" s="127" t="str" cm="1">
        <f t="array" aca="1" ref="CB27" ca="1">IF(INDIRECT("'"&amp;CB$2&amp;"'!P"&amp;ROW($BQ27))=0,"",INDIRECT("'"&amp;CB$2&amp;"'!P"&amp;ROW($BQ27)))</f>
        <v/>
      </c>
      <c r="CC27" s="127" t="str" cm="1">
        <f t="array" aca="1" ref="CC27" ca="1">IF(INDIRECT("'"&amp;CC$2&amp;"'!P"&amp;ROW($BQ27))=0,"",INDIRECT("'"&amp;CC$2&amp;"'!P"&amp;ROW($BQ27)))</f>
        <v/>
      </c>
      <c r="CD27" s="127" t="str" cm="1">
        <f t="array" aca="1" ref="CD27" ca="1">IF(INDIRECT("'"&amp;CD$2&amp;"'!P"&amp;ROW($BQ27))=0,"",INDIRECT("'"&amp;CD$2&amp;"'!P"&amp;ROW($BQ27)))</f>
        <v/>
      </c>
      <c r="CE27" s="127" t="str" cm="1">
        <f t="array" aca="1" ref="CE27" ca="1">IF(INDIRECT("'"&amp;CE$2&amp;"'!P"&amp;ROW($BQ27))=0,"",INDIRECT("'"&amp;CE$2&amp;"'!P"&amp;ROW($BQ27)))</f>
        <v/>
      </c>
      <c r="CF27" s="127" t="str" cm="1">
        <f t="array" aca="1" ref="CF27" ca="1">IF(INDIRECT("'"&amp;CF$2&amp;"'!P"&amp;ROW($BQ27))=0,"",INDIRECT("'"&amp;CF$2&amp;"'!P"&amp;ROW($BQ27)))</f>
        <v/>
      </c>
      <c r="CG27" s="127" t="str" cm="1">
        <f t="array" aca="1" ref="CG27" ca="1">IF(INDIRECT("'"&amp;CG$2&amp;"'!P"&amp;ROW($BQ27))=0,"",INDIRECT("'"&amp;CG$2&amp;"'!P"&amp;ROW($BQ27)))</f>
        <v/>
      </c>
      <c r="CH27" s="127" t="str" cm="1">
        <f t="array" aca="1" ref="CH27" ca="1">IF(INDIRECT("'"&amp;CH$2&amp;"'!P"&amp;ROW($BQ27))=0,"",INDIRECT("'"&amp;CH$2&amp;"'!P"&amp;ROW($BQ27)))</f>
        <v/>
      </c>
      <c r="CI27" s="127" t="str" cm="1">
        <f t="array" aca="1" ref="CI27" ca="1">IF(INDIRECT("'"&amp;CI$2&amp;"'!P"&amp;ROW($BQ27))=0,"",INDIRECT("'"&amp;CI$2&amp;"'!P"&amp;ROW($BQ27)))</f>
        <v/>
      </c>
      <c r="CJ27" s="127" t="str" cm="1">
        <f t="array" aca="1" ref="CJ27" ca="1">IF(INDIRECT("'"&amp;CJ$2&amp;"'!P"&amp;ROW($BQ27))=0,"",INDIRECT("'"&amp;CJ$2&amp;"'!P"&amp;ROW($BQ27)))</f>
        <v/>
      </c>
      <c r="CK27" s="127" t="str" cm="1">
        <f t="array" aca="1" ref="CK27" ca="1">IF(INDIRECT("'"&amp;CK$2&amp;"'!P"&amp;ROW($BQ27))=0,"",INDIRECT("'"&amp;CK$2&amp;"'!P"&amp;ROW($BQ27)))</f>
        <v/>
      </c>
      <c r="CL27" s="127" t="str" cm="1">
        <f t="array" aca="1" ref="CL27" ca="1">IF(INDIRECT("'"&amp;CL$2&amp;"'!P"&amp;ROW($BQ27))=0,"",INDIRECT("'"&amp;CL$2&amp;"'!P"&amp;ROW($BQ27)))</f>
        <v/>
      </c>
      <c r="CM27" s="127" t="str" cm="1">
        <f t="array" aca="1" ref="CM27" ca="1">IF(INDIRECT("'"&amp;CM$2&amp;"'!P"&amp;ROW($BQ27))=0,"",INDIRECT("'"&amp;CM$2&amp;"'!P"&amp;ROW($BQ27)))</f>
        <v/>
      </c>
      <c r="CN27" s="127" t="str" cm="1">
        <f t="array" aca="1" ref="CN27" ca="1">IF(INDIRECT("'"&amp;CN$2&amp;"'!P"&amp;ROW($BQ27))=0,"",INDIRECT("'"&amp;CN$2&amp;"'!P"&amp;ROW($BQ27)))</f>
        <v/>
      </c>
      <c r="CO27" s="127" t="str" cm="1">
        <f t="array" aca="1" ref="CO27" ca="1">IF(INDIRECT("'"&amp;CO$2&amp;"'!P"&amp;ROW($BQ27))=0,"",INDIRECT("'"&amp;CO$2&amp;"'!P"&amp;ROW($BQ27)))</f>
        <v/>
      </c>
      <c r="CP27" s="127" t="str" cm="1">
        <f t="array" aca="1" ref="CP27" ca="1">IF(INDIRECT("'"&amp;CP$2&amp;"'!P"&amp;ROW($BQ27))=0,"",INDIRECT("'"&amp;CP$2&amp;"'!P"&amp;ROW($BQ27)))</f>
        <v/>
      </c>
      <c r="CQ27" s="127" t="str" cm="1">
        <f t="array" aca="1" ref="CQ27" ca="1">IF(INDIRECT("'"&amp;CQ$2&amp;"'!P"&amp;ROW($BQ27))=0,"",INDIRECT("'"&amp;CQ$2&amp;"'!P"&amp;ROW($BQ27)))</f>
        <v/>
      </c>
      <c r="CR27" s="127" t="str" cm="1">
        <f t="array" aca="1" ref="CR27" ca="1">IF(INDIRECT("'"&amp;CR$2&amp;"'!P"&amp;ROW($BQ27))=0,"",INDIRECT("'"&amp;CR$2&amp;"'!P"&amp;ROW($BQ27)))</f>
        <v/>
      </c>
      <c r="CS27" s="127" t="str" cm="1">
        <f t="array" aca="1" ref="CS27" ca="1">IF(INDIRECT("'"&amp;CS$2&amp;"'!P"&amp;ROW($BQ27))=0,"",INDIRECT("'"&amp;CS$2&amp;"'!P"&amp;ROW($BQ27)))</f>
        <v/>
      </c>
      <c r="CT27" s="127" t="str" cm="1">
        <f t="array" aca="1" ref="CT27" ca="1">IF(INDIRECT("'"&amp;CT$2&amp;"'!P"&amp;ROW($BQ27))=0,"",INDIRECT("'"&amp;CT$2&amp;"'!P"&amp;ROW($BQ27)))</f>
        <v/>
      </c>
      <c r="CU27" s="127" t="str" cm="1">
        <f t="array" aca="1" ref="CU27" ca="1">IF(INDIRECT("'"&amp;CU$2&amp;"'!P"&amp;ROW($BQ27))=0,"",INDIRECT("'"&amp;CU$2&amp;"'!P"&amp;ROW($BQ27)))</f>
        <v/>
      </c>
      <c r="CV27" s="128">
        <f t="shared" ca="1" si="6"/>
        <v>183.1</v>
      </c>
    </row>
    <row r="28" spans="1:100" x14ac:dyDescent="0.2">
      <c r="A28" s="111">
        <f>IF('Driver List'!D28=0,"",'Driver List'!D28)</f>
        <v>6451</v>
      </c>
      <c r="B28" s="111" t="str">
        <f>IF(A28="","",VLOOKUP(A28,'Driver List'!D:E,2,0))</f>
        <v>Luis A Rodriguez</v>
      </c>
      <c r="C28" s="111" t="str" cm="1">
        <f t="array" aca="1" ref="C28" ca="1">IF(INDIRECT("'"&amp;C$2&amp;"'!F"&amp;ROW(C28))="CC","CC",
IF(INDIRECT("'"&amp;C$2&amp;"'!F"&amp;ROW(C28))="DOWN","DOWN",
IF(INDIRECT("'"&amp;C$2&amp;"'!F"&amp;ROW(C28))="OFF","OFF",
IF(INDIRECT("'"&amp;C$2&amp;"'!F"&amp;ROW(C28))="PARK","PARK",
IF(INDIRECT("'"&amp;C$2&amp;"'!F"&amp;ROW(C28))="VACA","VACA",
"")))))</f>
        <v/>
      </c>
      <c r="D28" s="111" t="str" cm="1">
        <f t="array" aca="1" ref="D28" ca="1">IF(INDIRECT("'"&amp;D$2&amp;"'!F"&amp;ROW(D28))="CC","CC",
IF(INDIRECT("'"&amp;D$2&amp;"'!F"&amp;ROW(D28))="DOWN","DOWN",
IF(INDIRECT("'"&amp;D$2&amp;"'!F"&amp;ROW(D28))="OFF","OFF",
IF(INDIRECT("'"&amp;D$2&amp;"'!F"&amp;ROW(D28))="PARK","PARK",
IF(INDIRECT("'"&amp;D$2&amp;"'!F"&amp;ROW(D28))="VACA","VACA",
"")))))</f>
        <v/>
      </c>
      <c r="E28" s="111" t="str" cm="1">
        <f t="array" aca="1" ref="E28" ca="1">IF(INDIRECT("'"&amp;E$2&amp;"'!F"&amp;ROW(E28))="CC","CC",
IF(INDIRECT("'"&amp;E$2&amp;"'!F"&amp;ROW(E28))="DOWN","DOWN",
IF(INDIRECT("'"&amp;E$2&amp;"'!F"&amp;ROW(E28))="OFF","OFF",
IF(INDIRECT("'"&amp;E$2&amp;"'!F"&amp;ROW(E28))="PARK","PARK",
IF(INDIRECT("'"&amp;E$2&amp;"'!F"&amp;ROW(E28))="VACA","VACA",
"")))))</f>
        <v/>
      </c>
      <c r="F28" s="111" t="str" cm="1">
        <f t="array" aca="1" ref="F28" ca="1">IF(INDIRECT("'"&amp;F$2&amp;"'!F"&amp;ROW(F28))="CC","CC",
IF(INDIRECT("'"&amp;F$2&amp;"'!F"&amp;ROW(F28))="DOWN","DOWN",
IF(INDIRECT("'"&amp;F$2&amp;"'!F"&amp;ROW(F28))="OFF","OFF",
IF(INDIRECT("'"&amp;F$2&amp;"'!F"&amp;ROW(F28))="PARK","PARK",
IF(INDIRECT("'"&amp;F$2&amp;"'!F"&amp;ROW(F28))="VACA","VACA",
"")))))</f>
        <v/>
      </c>
      <c r="G28" s="111" t="str" cm="1">
        <f t="array" aca="1" ref="G28" ca="1">IF(INDIRECT("'"&amp;G$2&amp;"'!F"&amp;ROW(G28))="CC","CC",
IF(INDIRECT("'"&amp;G$2&amp;"'!F"&amp;ROW(G28))="DOWN","DOWN",
IF(INDIRECT("'"&amp;G$2&amp;"'!F"&amp;ROW(G28))="OFF","OFF",
IF(INDIRECT("'"&amp;G$2&amp;"'!F"&amp;ROW(G28))="PARK","PARK",
IF(INDIRECT("'"&amp;G$2&amp;"'!F"&amp;ROW(G28))="VACA","VACA",
"")))))</f>
        <v/>
      </c>
      <c r="H28" s="111" t="str" cm="1">
        <f t="array" aca="1" ref="H28" ca="1">IF(INDIRECT("'"&amp;H$2&amp;"'!F"&amp;ROW(H28))="CC","CC",
IF(INDIRECT("'"&amp;H$2&amp;"'!F"&amp;ROW(H28))="DOWN","DOWN",
IF(INDIRECT("'"&amp;H$2&amp;"'!F"&amp;ROW(H28))="OFF","OFF",
IF(INDIRECT("'"&amp;H$2&amp;"'!F"&amp;ROW(H28))="PARK","PARK",
IF(INDIRECT("'"&amp;H$2&amp;"'!F"&amp;ROW(H28))="VACA","VACA",
"")))))</f>
        <v/>
      </c>
      <c r="I28" s="111" t="str" cm="1">
        <f t="array" aca="1" ref="I28" ca="1">IF(INDIRECT("'"&amp;I$2&amp;"'!F"&amp;ROW(I28))="CC","CC",
IF(INDIRECT("'"&amp;I$2&amp;"'!F"&amp;ROW(I28))="DOWN","DOWN",
IF(INDIRECT("'"&amp;I$2&amp;"'!F"&amp;ROW(I28))="OFF","OFF",
IF(INDIRECT("'"&amp;I$2&amp;"'!F"&amp;ROW(I28))="PARK","PARK",
IF(INDIRECT("'"&amp;I$2&amp;"'!F"&amp;ROW(I28))="VACA","VACA",
"")))))</f>
        <v/>
      </c>
      <c r="J28" s="111" t="str" cm="1">
        <f t="array" aca="1" ref="J28" ca="1">IF(INDIRECT("'"&amp;J$2&amp;"'!F"&amp;ROW(J28))="CC","CC",
IF(INDIRECT("'"&amp;J$2&amp;"'!F"&amp;ROW(J28))="DOWN","DOWN",
IF(INDIRECT("'"&amp;J$2&amp;"'!F"&amp;ROW(J28))="OFF","OFF",
IF(INDIRECT("'"&amp;J$2&amp;"'!F"&amp;ROW(J28))="PARK","PARK",
IF(INDIRECT("'"&amp;J$2&amp;"'!F"&amp;ROW(J28))="VACA","VACA",
"")))))</f>
        <v/>
      </c>
      <c r="K28" s="111" t="str" cm="1">
        <f t="array" aca="1" ref="K28" ca="1">IF(INDIRECT("'"&amp;K$2&amp;"'!F"&amp;ROW(K28))="CC","CC",
IF(INDIRECT("'"&amp;K$2&amp;"'!F"&amp;ROW(K28))="DOWN","DOWN",
IF(INDIRECT("'"&amp;K$2&amp;"'!F"&amp;ROW(K28))="OFF","OFF",
IF(INDIRECT("'"&amp;K$2&amp;"'!F"&amp;ROW(K28))="PARK","PARK",
IF(INDIRECT("'"&amp;K$2&amp;"'!F"&amp;ROW(K28))="VACA","VACA",
"")))))</f>
        <v/>
      </c>
      <c r="L28" s="111" t="str" cm="1">
        <f t="array" aca="1" ref="L28" ca="1">IF(INDIRECT("'"&amp;L$2&amp;"'!F"&amp;ROW(L28))="CC","CC",
IF(INDIRECT("'"&amp;L$2&amp;"'!F"&amp;ROW(L28))="DOWN","DOWN",
IF(INDIRECT("'"&amp;L$2&amp;"'!F"&amp;ROW(L28))="OFF","OFF",
IF(INDIRECT("'"&amp;L$2&amp;"'!F"&amp;ROW(L28))="PARK","PARK",
IF(INDIRECT("'"&amp;L$2&amp;"'!F"&amp;ROW(L28))="VACA","VACA",
"")))))</f>
        <v/>
      </c>
      <c r="M28" s="111" t="str" cm="1">
        <f t="array" aca="1" ref="M28" ca="1">IF(INDIRECT("'"&amp;M$2&amp;"'!F"&amp;ROW(M28))="CC","CC",
IF(INDIRECT("'"&amp;M$2&amp;"'!F"&amp;ROW(M28))="DOWN","DOWN",
IF(INDIRECT("'"&amp;M$2&amp;"'!F"&amp;ROW(M28))="OFF","OFF",
IF(INDIRECT("'"&amp;M$2&amp;"'!F"&amp;ROW(M28))="PARK","PARK",
IF(INDIRECT("'"&amp;M$2&amp;"'!F"&amp;ROW(M28))="VACA","VACA",
"")))))</f>
        <v/>
      </c>
      <c r="N28" s="111" t="str" cm="1">
        <f t="array" aca="1" ref="N28" ca="1">IF(INDIRECT("'"&amp;N$2&amp;"'!F"&amp;ROW(N28))="CC","CC",
IF(INDIRECT("'"&amp;N$2&amp;"'!F"&amp;ROW(N28))="DOWN","DOWN",
IF(INDIRECT("'"&amp;N$2&amp;"'!F"&amp;ROW(N28))="OFF","OFF",
IF(INDIRECT("'"&amp;N$2&amp;"'!F"&amp;ROW(N28))="PARK","PARK",
IF(INDIRECT("'"&amp;N$2&amp;"'!F"&amp;ROW(N28))="VACA","VACA",
"")))))</f>
        <v/>
      </c>
      <c r="O28" s="111" t="str" cm="1">
        <f t="array" aca="1" ref="O28" ca="1">IF(INDIRECT("'"&amp;O$2&amp;"'!F"&amp;ROW(O28))="CC","CC",
IF(INDIRECT("'"&amp;O$2&amp;"'!F"&amp;ROW(O28))="DOWN","DOWN",
IF(INDIRECT("'"&amp;O$2&amp;"'!F"&amp;ROW(O28))="OFF","OFF",
IF(INDIRECT("'"&amp;O$2&amp;"'!F"&amp;ROW(O28))="PARK","PARK",
IF(INDIRECT("'"&amp;O$2&amp;"'!F"&amp;ROW(O28))="VACA","VACA",
"")))))</f>
        <v/>
      </c>
      <c r="P28" s="111" t="str" cm="1">
        <f t="array" aca="1" ref="P28" ca="1">IF(INDIRECT("'"&amp;P$2&amp;"'!F"&amp;ROW(P28))="CC","CC",
IF(INDIRECT("'"&amp;P$2&amp;"'!F"&amp;ROW(P28))="DOWN","DOWN",
IF(INDIRECT("'"&amp;P$2&amp;"'!F"&amp;ROW(P28))="OFF","OFF",
IF(INDIRECT("'"&amp;P$2&amp;"'!F"&amp;ROW(P28))="PARK","PARK",
IF(INDIRECT("'"&amp;P$2&amp;"'!F"&amp;ROW(P28))="VACA","VACA",
"")))))</f>
        <v/>
      </c>
      <c r="Q28" s="111" t="str" cm="1">
        <f t="array" aca="1" ref="Q28" ca="1">IF(INDIRECT("'"&amp;Q$2&amp;"'!F"&amp;ROW(Q28))="CC","CC",
IF(INDIRECT("'"&amp;Q$2&amp;"'!F"&amp;ROW(Q28))="DOWN","DOWN",
IF(INDIRECT("'"&amp;Q$2&amp;"'!F"&amp;ROW(Q28))="OFF","OFF",
IF(INDIRECT("'"&amp;Q$2&amp;"'!F"&amp;ROW(Q28))="PARK","PARK",
IF(INDIRECT("'"&amp;Q$2&amp;"'!F"&amp;ROW(Q28))="VACA","VACA",
"")))))</f>
        <v/>
      </c>
      <c r="R28" s="111" t="str" cm="1">
        <f t="array" aca="1" ref="R28" ca="1">IF(INDIRECT("'"&amp;R$2&amp;"'!F"&amp;ROW(R28))="CC","CC",
IF(INDIRECT("'"&amp;R$2&amp;"'!F"&amp;ROW(R28))="DOWN","DOWN",
IF(INDIRECT("'"&amp;R$2&amp;"'!F"&amp;ROW(R28))="OFF","OFF",
IF(INDIRECT("'"&amp;R$2&amp;"'!F"&amp;ROW(R28))="PARK","PARK",
IF(INDIRECT("'"&amp;R$2&amp;"'!F"&amp;ROW(R28))="VACA","VACA",
"")))))</f>
        <v/>
      </c>
      <c r="S28" s="111" t="str" cm="1">
        <f t="array" aca="1" ref="S28" ca="1">IF(INDIRECT("'"&amp;S$2&amp;"'!F"&amp;ROW(S28))="CC","CC",
IF(INDIRECT("'"&amp;S$2&amp;"'!F"&amp;ROW(S28))="DOWN","DOWN",
IF(INDIRECT("'"&amp;S$2&amp;"'!F"&amp;ROW(S28))="OFF","OFF",
IF(INDIRECT("'"&amp;S$2&amp;"'!F"&amp;ROW(S28))="PARK","PARK",
IF(INDIRECT("'"&amp;S$2&amp;"'!F"&amp;ROW(S28))="VACA","VACA",
"")))))</f>
        <v/>
      </c>
      <c r="T28" s="111" t="str" cm="1">
        <f t="array" aca="1" ref="T28" ca="1">IF(INDIRECT("'"&amp;T$2&amp;"'!F"&amp;ROW(T28))="CC","CC",
IF(INDIRECT("'"&amp;T$2&amp;"'!F"&amp;ROW(T28))="DOWN","DOWN",
IF(INDIRECT("'"&amp;T$2&amp;"'!F"&amp;ROW(T28))="OFF","OFF",
IF(INDIRECT("'"&amp;T$2&amp;"'!F"&amp;ROW(T28))="PARK","PARK",
IF(INDIRECT("'"&amp;T$2&amp;"'!F"&amp;ROW(T28))="VACA","VACA",
"")))))</f>
        <v/>
      </c>
      <c r="U28" s="111" t="str" cm="1">
        <f t="array" aca="1" ref="U28" ca="1">IF(INDIRECT("'"&amp;U$2&amp;"'!F"&amp;ROW(U28))="CC","CC",
IF(INDIRECT("'"&amp;U$2&amp;"'!F"&amp;ROW(U28))="DOWN","DOWN",
IF(INDIRECT("'"&amp;U$2&amp;"'!F"&amp;ROW(U28))="OFF","OFF",
IF(INDIRECT("'"&amp;U$2&amp;"'!F"&amp;ROW(U28))="PARK","PARK",
IF(INDIRECT("'"&amp;U$2&amp;"'!F"&amp;ROW(U28))="VACA","VACA",
"")))))</f>
        <v/>
      </c>
      <c r="V28" s="111" t="str" cm="1">
        <f t="array" aca="1" ref="V28" ca="1">IF(INDIRECT("'"&amp;V$2&amp;"'!F"&amp;ROW(V28))="CC","CC",
IF(INDIRECT("'"&amp;V$2&amp;"'!F"&amp;ROW(V28))="DOWN","DOWN",
IF(INDIRECT("'"&amp;V$2&amp;"'!F"&amp;ROW(V28))="OFF","OFF",
IF(INDIRECT("'"&amp;V$2&amp;"'!F"&amp;ROW(V28))="PARK","PARK",
IF(INDIRECT("'"&amp;V$2&amp;"'!F"&amp;ROW(V28))="VACA","VACA",
"")))))</f>
        <v/>
      </c>
      <c r="W28" s="111" t="str" cm="1">
        <f t="array" aca="1" ref="W28" ca="1">IF(INDIRECT("'"&amp;W$2&amp;"'!F"&amp;ROW(W28))="CC","CC",
IF(INDIRECT("'"&amp;W$2&amp;"'!F"&amp;ROW(W28))="DOWN","DOWN",
IF(INDIRECT("'"&amp;W$2&amp;"'!F"&amp;ROW(W28))="OFF","OFF",
IF(INDIRECT("'"&amp;W$2&amp;"'!F"&amp;ROW(W28))="PARK","PARK",
IF(INDIRECT("'"&amp;W$2&amp;"'!F"&amp;ROW(W28))="VACA","VACA",
"")))))</f>
        <v/>
      </c>
      <c r="X28" s="111" t="str" cm="1">
        <f t="array" aca="1" ref="X28" ca="1">IF(INDIRECT("'"&amp;X$2&amp;"'!F"&amp;ROW(X28))="CC","CC",
IF(INDIRECT("'"&amp;X$2&amp;"'!F"&amp;ROW(X28))="DOWN","DOWN",
IF(INDIRECT("'"&amp;X$2&amp;"'!F"&amp;ROW(X28))="OFF","OFF",
IF(INDIRECT("'"&amp;X$2&amp;"'!F"&amp;ROW(X28))="PARK","PARK",
IF(INDIRECT("'"&amp;X$2&amp;"'!F"&amp;ROW(X28))="VACA","VACA",
"")))))</f>
        <v/>
      </c>
      <c r="Y28" s="111" t="str" cm="1">
        <f t="array" aca="1" ref="Y28" ca="1">IF(INDIRECT("'"&amp;Y$2&amp;"'!F"&amp;ROW(Y28))="CC","CC",
IF(INDIRECT("'"&amp;Y$2&amp;"'!F"&amp;ROW(Y28))="DOWN","DOWN",
IF(INDIRECT("'"&amp;Y$2&amp;"'!F"&amp;ROW(Y28))="OFF","OFF",
IF(INDIRECT("'"&amp;Y$2&amp;"'!F"&amp;ROW(Y28))="PARK","PARK",
IF(INDIRECT("'"&amp;Y$2&amp;"'!F"&amp;ROW(Y28))="VACA","VACA",
"")))))</f>
        <v/>
      </c>
      <c r="Z28" s="111" t="str" cm="1">
        <f t="array" aca="1" ref="Z28" ca="1">IF(INDIRECT("'"&amp;Z$2&amp;"'!F"&amp;ROW(Z28))="CC","CC",
IF(INDIRECT("'"&amp;Z$2&amp;"'!F"&amp;ROW(Z28))="DOWN","DOWN",
IF(INDIRECT("'"&amp;Z$2&amp;"'!F"&amp;ROW(Z28))="OFF","OFF",
IF(INDIRECT("'"&amp;Z$2&amp;"'!F"&amp;ROW(Z28))="PARK","PARK",
IF(INDIRECT("'"&amp;Z$2&amp;"'!F"&amp;ROW(Z28))="VACA","VACA",
"")))))</f>
        <v/>
      </c>
      <c r="AA28" s="111" t="str" cm="1">
        <f t="array" aca="1" ref="AA28" ca="1">IF(INDIRECT("'"&amp;AA$2&amp;"'!F"&amp;ROW(AA28))="CC","CC",
IF(INDIRECT("'"&amp;AA$2&amp;"'!F"&amp;ROW(AA28))="DOWN","DOWN",
IF(INDIRECT("'"&amp;AA$2&amp;"'!F"&amp;ROW(AA28))="OFF","OFF",
IF(INDIRECT("'"&amp;AA$2&amp;"'!F"&amp;ROW(AA28))="PARK","PARK",
IF(INDIRECT("'"&amp;AA$2&amp;"'!F"&amp;ROW(AA28))="VACA","VACA",
"")))))</f>
        <v/>
      </c>
      <c r="AB28" s="111" t="str" cm="1">
        <f t="array" aca="1" ref="AB28" ca="1">IF(INDIRECT("'"&amp;AB$2&amp;"'!F"&amp;ROW(AB28))="CC","CC",
IF(INDIRECT("'"&amp;AB$2&amp;"'!F"&amp;ROW(AB28))="DOWN","DOWN",
IF(INDIRECT("'"&amp;AB$2&amp;"'!F"&amp;ROW(AB28))="OFF","OFF",
IF(INDIRECT("'"&amp;AB$2&amp;"'!F"&amp;ROW(AB28))="PARK","PARK",
IF(INDIRECT("'"&amp;AB$2&amp;"'!F"&amp;ROW(AB28))="VACA","VACA",
"")))))</f>
        <v/>
      </c>
      <c r="AC28" s="111" t="str" cm="1">
        <f t="array" aca="1" ref="AC28" ca="1">IF(INDIRECT("'"&amp;AC$2&amp;"'!F"&amp;ROW(AC28))="CC","CC",
IF(INDIRECT("'"&amp;AC$2&amp;"'!F"&amp;ROW(AC28))="DOWN","DOWN",
IF(INDIRECT("'"&amp;AC$2&amp;"'!F"&amp;ROW(AC28))="OFF","OFF",
IF(INDIRECT("'"&amp;AC$2&amp;"'!F"&amp;ROW(AC28))="PARK","PARK",
IF(INDIRECT("'"&amp;AC$2&amp;"'!F"&amp;ROW(AC28))="VACA","VACA",
"")))))</f>
        <v/>
      </c>
      <c r="AD28" s="111" t="str" cm="1">
        <f t="array" aca="1" ref="AD28" ca="1">IF(INDIRECT("'"&amp;AD$2&amp;"'!F"&amp;ROW(AD28))="CC","CC",
IF(INDIRECT("'"&amp;AD$2&amp;"'!F"&amp;ROW(AD28))="DOWN","DOWN",
IF(INDIRECT("'"&amp;AD$2&amp;"'!F"&amp;ROW(AD28))="OFF","OFF",
IF(INDIRECT("'"&amp;AD$2&amp;"'!F"&amp;ROW(AD28))="PARK","PARK",
IF(INDIRECT("'"&amp;AD$2&amp;"'!F"&amp;ROW(AD28))="VACA","VACA",
"")))))</f>
        <v/>
      </c>
      <c r="AE28" s="111" t="str" cm="1">
        <f t="array" aca="1" ref="AE28" ca="1">IF(INDIRECT("'"&amp;AE$2&amp;"'!F"&amp;ROW(AE28))="CC","CC",
IF(INDIRECT("'"&amp;AE$2&amp;"'!F"&amp;ROW(AE28))="DOWN","DOWN",
IF(INDIRECT("'"&amp;AE$2&amp;"'!F"&amp;ROW(AE28))="OFF","OFF",
IF(INDIRECT("'"&amp;AE$2&amp;"'!F"&amp;ROW(AE28))="PARK","PARK",
IF(INDIRECT("'"&amp;AE$2&amp;"'!F"&amp;ROW(AE28))="VACA","VACA",
"")))))</f>
        <v/>
      </c>
      <c r="AF28" s="111" t="str" cm="1">
        <f t="array" aca="1" ref="AF28" ca="1">IF(INDIRECT("'"&amp;AF$2&amp;"'!F"&amp;ROW(AF28))="CC","CC",
IF(INDIRECT("'"&amp;AF$2&amp;"'!F"&amp;ROW(AF28))="DOWN","DOWN",
IF(INDIRECT("'"&amp;AF$2&amp;"'!F"&amp;ROW(AF28))="OFF","OFF",
IF(INDIRECT("'"&amp;AF$2&amp;"'!F"&amp;ROW(AF28))="PARK","PARK",
IF(INDIRECT("'"&amp;AF$2&amp;"'!F"&amp;ROW(AF28))="VACA","VACA",
"")))))</f>
        <v/>
      </c>
      <c r="AG28" s="111" t="str" cm="1">
        <f t="array" aca="1" ref="AG28" ca="1">IF(INDIRECT("'"&amp;AG$2&amp;"'!F"&amp;ROW(AG28))="CC","CC",
IF(INDIRECT("'"&amp;AG$2&amp;"'!F"&amp;ROW(AG28))="DOWN","DOWN",
IF(INDIRECT("'"&amp;AG$2&amp;"'!F"&amp;ROW(AG28))="OFF","OFF",
IF(INDIRECT("'"&amp;AG$2&amp;"'!F"&amp;ROW(AG28))="PARK","PARK",
IF(INDIRECT("'"&amp;AG$2&amp;"'!F"&amp;ROW(AG28))="VACA","VACA",
"")))))</f>
        <v/>
      </c>
      <c r="AH28" s="124"/>
      <c r="AI28" s="111" t="str">
        <f t="shared" si="4"/>
        <v>Luis A Rodriguez</v>
      </c>
      <c r="AJ28" s="111" cm="1">
        <f t="array" aca="1" ref="AJ28" ca="1">INDIRECT("'"&amp;AJ$2&amp;"'!AB"&amp;ROW($AJ28))</f>
        <v>4</v>
      </c>
      <c r="AK28" s="111" cm="1">
        <f t="array" aca="1" ref="AK28" ca="1">INDIRECT("'"&amp;AK$2&amp;"'!AB"&amp;ROW($AJ28))</f>
        <v>5</v>
      </c>
      <c r="AL28" s="111" cm="1">
        <f t="array" aca="1" ref="AL28" ca="1">INDIRECT("'"&amp;AL$2&amp;"'!AB"&amp;ROW($AJ28))</f>
        <v>4</v>
      </c>
      <c r="AM28" s="111" t="str" cm="1">
        <f t="array" aca="1" ref="AM28" ca="1">INDIRECT("'"&amp;AM$2&amp;"'!AB"&amp;ROW($AJ28))</f>
        <v/>
      </c>
      <c r="AN28" s="111" t="str" cm="1">
        <f t="array" aca="1" ref="AN28" ca="1">INDIRECT("'"&amp;AN$2&amp;"'!AB"&amp;ROW($AJ28))</f>
        <v/>
      </c>
      <c r="AO28" s="111" cm="1">
        <f t="array" aca="1" ref="AO28" ca="1">INDIRECT("'"&amp;AO$2&amp;"'!AB"&amp;ROW($AJ28))</f>
        <v>4</v>
      </c>
      <c r="AP28" s="111" cm="1">
        <f t="array" aca="1" ref="AP28" ca="1">INDIRECT("'"&amp;AP$2&amp;"'!AB"&amp;ROW($AJ28))</f>
        <v>4</v>
      </c>
      <c r="AQ28" s="111" t="str" cm="1">
        <f t="array" aca="1" ref="AQ28" ca="1">INDIRECT("'"&amp;AQ$2&amp;"'!AB"&amp;ROW($AJ28))</f>
        <v/>
      </c>
      <c r="AR28" s="111" t="str" cm="1">
        <f t="array" aca="1" ref="AR28" ca="1">INDIRECT("'"&amp;AR$2&amp;"'!AB"&amp;ROW($AJ28))</f>
        <v/>
      </c>
      <c r="AS28" s="111" t="str" cm="1">
        <f t="array" aca="1" ref="AS28" ca="1">INDIRECT("'"&amp;AS$2&amp;"'!AB"&amp;ROW($AJ28))</f>
        <v/>
      </c>
      <c r="AT28" s="111" t="str" cm="1">
        <f t="array" aca="1" ref="AT28" ca="1">INDIRECT("'"&amp;AT$2&amp;"'!AB"&amp;ROW($AJ28))</f>
        <v/>
      </c>
      <c r="AU28" s="111" t="str" cm="1">
        <f t="array" aca="1" ref="AU28" ca="1">INDIRECT("'"&amp;AU$2&amp;"'!AB"&amp;ROW($AJ28))</f>
        <v/>
      </c>
      <c r="AV28" s="111" t="str" cm="1">
        <f t="array" aca="1" ref="AV28" ca="1">INDIRECT("'"&amp;AV$2&amp;"'!AB"&amp;ROW($AJ28))</f>
        <v/>
      </c>
      <c r="AW28" s="111" t="str" cm="1">
        <f t="array" aca="1" ref="AW28" ca="1">INDIRECT("'"&amp;AW$2&amp;"'!AB"&amp;ROW($AJ28))</f>
        <v/>
      </c>
      <c r="AX28" s="111" t="str" cm="1">
        <f t="array" aca="1" ref="AX28" ca="1">INDIRECT("'"&amp;AX$2&amp;"'!AB"&amp;ROW($AJ28))</f>
        <v/>
      </c>
      <c r="AY28" s="111" t="str" cm="1">
        <f t="array" aca="1" ref="AY28" ca="1">INDIRECT("'"&amp;AY$2&amp;"'!AB"&amp;ROW($AJ28))</f>
        <v/>
      </c>
      <c r="AZ28" s="111" t="str" cm="1">
        <f t="array" aca="1" ref="AZ28" ca="1">INDIRECT("'"&amp;AZ$2&amp;"'!AB"&amp;ROW($AJ28))</f>
        <v/>
      </c>
      <c r="BA28" s="111" t="str" cm="1">
        <f t="array" aca="1" ref="BA28" ca="1">INDIRECT("'"&amp;BA$2&amp;"'!AB"&amp;ROW($AJ28))</f>
        <v/>
      </c>
      <c r="BB28" s="111" t="str" cm="1">
        <f t="array" aca="1" ref="BB28" ca="1">INDIRECT("'"&amp;BB$2&amp;"'!AB"&amp;ROW($AJ28))</f>
        <v/>
      </c>
      <c r="BC28" s="111" t="str" cm="1">
        <f t="array" aca="1" ref="BC28" ca="1">INDIRECT("'"&amp;BC$2&amp;"'!AB"&amp;ROW($AJ28))</f>
        <v/>
      </c>
      <c r="BD28" s="111" t="str" cm="1">
        <f t="array" aca="1" ref="BD28" ca="1">INDIRECT("'"&amp;BD$2&amp;"'!AB"&amp;ROW($AJ28))</f>
        <v/>
      </c>
      <c r="BE28" s="111" t="str" cm="1">
        <f t="array" aca="1" ref="BE28" ca="1">INDIRECT("'"&amp;BE$2&amp;"'!AB"&amp;ROW($AJ28))</f>
        <v/>
      </c>
      <c r="BF28" s="111" t="str" cm="1">
        <f t="array" aca="1" ref="BF28" ca="1">INDIRECT("'"&amp;BF$2&amp;"'!AB"&amp;ROW($AJ28))</f>
        <v/>
      </c>
      <c r="BG28" s="111" t="str" cm="1">
        <f t="array" aca="1" ref="BG28" ca="1">INDIRECT("'"&amp;BG$2&amp;"'!AB"&amp;ROW($AJ28))</f>
        <v/>
      </c>
      <c r="BH28" s="111" t="str" cm="1">
        <f t="array" aca="1" ref="BH28" ca="1">INDIRECT("'"&amp;BH$2&amp;"'!AB"&amp;ROW($AJ28))</f>
        <v/>
      </c>
      <c r="BI28" s="111" t="str" cm="1">
        <f t="array" aca="1" ref="BI28" ca="1">INDIRECT("'"&amp;BI$2&amp;"'!AB"&amp;ROW($AJ28))</f>
        <v/>
      </c>
      <c r="BJ28" s="111" t="str" cm="1">
        <f t="array" aca="1" ref="BJ28" ca="1">INDIRECT("'"&amp;BJ$2&amp;"'!AB"&amp;ROW($AJ28))</f>
        <v/>
      </c>
      <c r="BK28" s="111" t="str" cm="1">
        <f t="array" aca="1" ref="BK28" ca="1">INDIRECT("'"&amp;BK$2&amp;"'!AB"&amp;ROW($AJ28))</f>
        <v/>
      </c>
      <c r="BL28" s="111" t="str" cm="1">
        <f t="array" aca="1" ref="BL28" ca="1">INDIRECT("'"&amp;BL$2&amp;"'!AB"&amp;ROW($AJ28))</f>
        <v/>
      </c>
      <c r="BM28" s="111" t="str" cm="1">
        <f t="array" aca="1" ref="BM28" ca="1">INDIRECT("'"&amp;BM$2&amp;"'!AB"&amp;ROW($AJ28))</f>
        <v/>
      </c>
      <c r="BN28" s="111" t="str" cm="1">
        <f t="array" aca="1" ref="BN28" ca="1">INDIRECT("'"&amp;BN$2&amp;"'!AB"&amp;ROW($AJ28))</f>
        <v/>
      </c>
      <c r="BO28" s="124"/>
      <c r="BP28" s="110" t="str">
        <f t="shared" si="5"/>
        <v>Luis A Rodriguez</v>
      </c>
      <c r="BQ28" s="127" cm="1">
        <f t="array" aca="1" ref="BQ28" ca="1">IF(INDIRECT("'"&amp;BQ$2&amp;"'!P"&amp;ROW($BQ28))=0,"",INDIRECT("'"&amp;BQ$2&amp;"'!P"&amp;ROW($BQ28)))</f>
        <v>30.9</v>
      </c>
      <c r="BR28" s="127" cm="1">
        <f t="array" aca="1" ref="BR28" ca="1">IF(INDIRECT("'"&amp;BR$2&amp;"'!P"&amp;ROW($BQ28))=0,"",INDIRECT("'"&amp;BR$2&amp;"'!P"&amp;ROW($BQ28)))</f>
        <v>36.700000000000003</v>
      </c>
      <c r="BS28" s="127" cm="1">
        <f t="array" aca="1" ref="BS28" ca="1">IF(INDIRECT("'"&amp;BS$2&amp;"'!P"&amp;ROW($BQ28))=0,"",INDIRECT("'"&amp;BS$2&amp;"'!P"&amp;ROW($BQ28)))</f>
        <v>34.840000000000003</v>
      </c>
      <c r="BT28" s="127" t="str" cm="1">
        <f t="array" aca="1" ref="BT28" ca="1">IF(INDIRECT("'"&amp;BT$2&amp;"'!P"&amp;ROW($BQ28))=0,"",INDIRECT("'"&amp;BT$2&amp;"'!P"&amp;ROW($BQ28)))</f>
        <v/>
      </c>
      <c r="BU28" s="127" t="str" cm="1">
        <f t="array" aca="1" ref="BU28" ca="1">IF(INDIRECT("'"&amp;BU$2&amp;"'!P"&amp;ROW($BQ28))=0,"",INDIRECT("'"&amp;BU$2&amp;"'!P"&amp;ROW($BQ28)))</f>
        <v/>
      </c>
      <c r="BV28" s="127" cm="1">
        <f t="array" aca="1" ref="BV28" ca="1">IF(INDIRECT("'"&amp;BV$2&amp;"'!P"&amp;ROW($BQ28))=0,"",INDIRECT("'"&amp;BV$2&amp;"'!P"&amp;ROW($BQ28)))</f>
        <v>40.9</v>
      </c>
      <c r="BW28" s="127" cm="1">
        <f t="array" aca="1" ref="BW28" ca="1">IF(INDIRECT("'"&amp;BW$2&amp;"'!P"&amp;ROW($BQ28))=0,"",INDIRECT("'"&amp;BW$2&amp;"'!P"&amp;ROW($BQ28)))</f>
        <v>36.15</v>
      </c>
      <c r="BX28" s="127" t="str" cm="1">
        <f t="array" aca="1" ref="BX28" ca="1">IF(INDIRECT("'"&amp;BX$2&amp;"'!P"&amp;ROW($BQ28))=0,"",INDIRECT("'"&amp;BX$2&amp;"'!P"&amp;ROW($BQ28)))</f>
        <v/>
      </c>
      <c r="BY28" s="127" t="str" cm="1">
        <f t="array" aca="1" ref="BY28" ca="1">IF(INDIRECT("'"&amp;BY$2&amp;"'!P"&amp;ROW($BQ28))=0,"",INDIRECT("'"&amp;BY$2&amp;"'!P"&amp;ROW($BQ28)))</f>
        <v/>
      </c>
      <c r="BZ28" s="127" t="str" cm="1">
        <f t="array" aca="1" ref="BZ28" ca="1">IF(INDIRECT("'"&amp;BZ$2&amp;"'!P"&amp;ROW($BQ28))=0,"",INDIRECT("'"&amp;BZ$2&amp;"'!P"&amp;ROW($BQ28)))</f>
        <v/>
      </c>
      <c r="CA28" s="127" t="str" cm="1">
        <f t="array" aca="1" ref="CA28" ca="1">IF(INDIRECT("'"&amp;CA$2&amp;"'!P"&amp;ROW($BQ28))=0,"",INDIRECT("'"&amp;CA$2&amp;"'!P"&amp;ROW($BQ28)))</f>
        <v/>
      </c>
      <c r="CB28" s="127" t="str" cm="1">
        <f t="array" aca="1" ref="CB28" ca="1">IF(INDIRECT("'"&amp;CB$2&amp;"'!P"&amp;ROW($BQ28))=0,"",INDIRECT("'"&amp;CB$2&amp;"'!P"&amp;ROW($BQ28)))</f>
        <v/>
      </c>
      <c r="CC28" s="127" t="str" cm="1">
        <f t="array" aca="1" ref="CC28" ca="1">IF(INDIRECT("'"&amp;CC$2&amp;"'!P"&amp;ROW($BQ28))=0,"",INDIRECT("'"&amp;CC$2&amp;"'!P"&amp;ROW($BQ28)))</f>
        <v/>
      </c>
      <c r="CD28" s="127" t="str" cm="1">
        <f t="array" aca="1" ref="CD28" ca="1">IF(INDIRECT("'"&amp;CD$2&amp;"'!P"&amp;ROW($BQ28))=0,"",INDIRECT("'"&amp;CD$2&amp;"'!P"&amp;ROW($BQ28)))</f>
        <v/>
      </c>
      <c r="CE28" s="127" t="str" cm="1">
        <f t="array" aca="1" ref="CE28" ca="1">IF(INDIRECT("'"&amp;CE$2&amp;"'!P"&amp;ROW($BQ28))=0,"",INDIRECT("'"&amp;CE$2&amp;"'!P"&amp;ROW($BQ28)))</f>
        <v/>
      </c>
      <c r="CF28" s="127" t="str" cm="1">
        <f t="array" aca="1" ref="CF28" ca="1">IF(INDIRECT("'"&amp;CF$2&amp;"'!P"&amp;ROW($BQ28))=0,"",INDIRECT("'"&amp;CF$2&amp;"'!P"&amp;ROW($BQ28)))</f>
        <v/>
      </c>
      <c r="CG28" s="127" t="str" cm="1">
        <f t="array" aca="1" ref="CG28" ca="1">IF(INDIRECT("'"&amp;CG$2&amp;"'!P"&amp;ROW($BQ28))=0,"",INDIRECT("'"&amp;CG$2&amp;"'!P"&amp;ROW($BQ28)))</f>
        <v/>
      </c>
      <c r="CH28" s="127" t="str" cm="1">
        <f t="array" aca="1" ref="CH28" ca="1">IF(INDIRECT("'"&amp;CH$2&amp;"'!P"&amp;ROW($BQ28))=0,"",INDIRECT("'"&amp;CH$2&amp;"'!P"&amp;ROW($BQ28)))</f>
        <v/>
      </c>
      <c r="CI28" s="127" t="str" cm="1">
        <f t="array" aca="1" ref="CI28" ca="1">IF(INDIRECT("'"&amp;CI$2&amp;"'!P"&amp;ROW($BQ28))=0,"",INDIRECT("'"&amp;CI$2&amp;"'!P"&amp;ROW($BQ28)))</f>
        <v/>
      </c>
      <c r="CJ28" s="127" t="str" cm="1">
        <f t="array" aca="1" ref="CJ28" ca="1">IF(INDIRECT("'"&amp;CJ$2&amp;"'!P"&amp;ROW($BQ28))=0,"",INDIRECT("'"&amp;CJ$2&amp;"'!P"&amp;ROW($BQ28)))</f>
        <v/>
      </c>
      <c r="CK28" s="127" t="str" cm="1">
        <f t="array" aca="1" ref="CK28" ca="1">IF(INDIRECT("'"&amp;CK$2&amp;"'!P"&amp;ROW($BQ28))=0,"",INDIRECT("'"&amp;CK$2&amp;"'!P"&amp;ROW($BQ28)))</f>
        <v/>
      </c>
      <c r="CL28" s="127" t="str" cm="1">
        <f t="array" aca="1" ref="CL28" ca="1">IF(INDIRECT("'"&amp;CL$2&amp;"'!P"&amp;ROW($BQ28))=0,"",INDIRECT("'"&amp;CL$2&amp;"'!P"&amp;ROW($BQ28)))</f>
        <v/>
      </c>
      <c r="CM28" s="127" t="str" cm="1">
        <f t="array" aca="1" ref="CM28" ca="1">IF(INDIRECT("'"&amp;CM$2&amp;"'!P"&amp;ROW($BQ28))=0,"",INDIRECT("'"&amp;CM$2&amp;"'!P"&amp;ROW($BQ28)))</f>
        <v/>
      </c>
      <c r="CN28" s="127" t="str" cm="1">
        <f t="array" aca="1" ref="CN28" ca="1">IF(INDIRECT("'"&amp;CN$2&amp;"'!P"&amp;ROW($BQ28))=0,"",INDIRECT("'"&amp;CN$2&amp;"'!P"&amp;ROW($BQ28)))</f>
        <v/>
      </c>
      <c r="CO28" s="127" t="str" cm="1">
        <f t="array" aca="1" ref="CO28" ca="1">IF(INDIRECT("'"&amp;CO$2&amp;"'!P"&amp;ROW($BQ28))=0,"",INDIRECT("'"&amp;CO$2&amp;"'!P"&amp;ROW($BQ28)))</f>
        <v/>
      </c>
      <c r="CP28" s="127" t="str" cm="1">
        <f t="array" aca="1" ref="CP28" ca="1">IF(INDIRECT("'"&amp;CP$2&amp;"'!P"&amp;ROW($BQ28))=0,"",INDIRECT("'"&amp;CP$2&amp;"'!P"&amp;ROW($BQ28)))</f>
        <v/>
      </c>
      <c r="CQ28" s="127" t="str" cm="1">
        <f t="array" aca="1" ref="CQ28" ca="1">IF(INDIRECT("'"&amp;CQ$2&amp;"'!P"&amp;ROW($BQ28))=0,"",INDIRECT("'"&amp;CQ$2&amp;"'!P"&amp;ROW($BQ28)))</f>
        <v/>
      </c>
      <c r="CR28" s="127" t="str" cm="1">
        <f t="array" aca="1" ref="CR28" ca="1">IF(INDIRECT("'"&amp;CR$2&amp;"'!P"&amp;ROW($BQ28))=0,"",INDIRECT("'"&amp;CR$2&amp;"'!P"&amp;ROW($BQ28)))</f>
        <v/>
      </c>
      <c r="CS28" s="127" t="str" cm="1">
        <f t="array" aca="1" ref="CS28" ca="1">IF(INDIRECT("'"&amp;CS$2&amp;"'!P"&amp;ROW($BQ28))=0,"",INDIRECT("'"&amp;CS$2&amp;"'!P"&amp;ROW($BQ28)))</f>
        <v/>
      </c>
      <c r="CT28" s="127" t="str" cm="1">
        <f t="array" aca="1" ref="CT28" ca="1">IF(INDIRECT("'"&amp;CT$2&amp;"'!P"&amp;ROW($BQ28))=0,"",INDIRECT("'"&amp;CT$2&amp;"'!P"&amp;ROW($BQ28)))</f>
        <v/>
      </c>
      <c r="CU28" s="127" t="str" cm="1">
        <f t="array" aca="1" ref="CU28" ca="1">IF(INDIRECT("'"&amp;CU$2&amp;"'!P"&amp;ROW($BQ28))=0,"",INDIRECT("'"&amp;CU$2&amp;"'!P"&amp;ROW($BQ28)))</f>
        <v/>
      </c>
      <c r="CV28" s="128">
        <f t="shared" ca="1" si="6"/>
        <v>179.49</v>
      </c>
    </row>
    <row r="29" spans="1:100" x14ac:dyDescent="0.2">
      <c r="A29" s="111">
        <f>IF('Driver List'!D29=0,"",'Driver List'!D29)</f>
        <v>6280</v>
      </c>
      <c r="B29" s="111" t="str">
        <f>IF(A29="","",VLOOKUP(A29,'Driver List'!D:E,2,0))</f>
        <v>Wilberto Munoz</v>
      </c>
      <c r="C29" s="111" t="str" cm="1">
        <f t="array" aca="1" ref="C29" ca="1">IF(INDIRECT("'"&amp;C$2&amp;"'!F"&amp;ROW(C29))="CC","CC",
IF(INDIRECT("'"&amp;C$2&amp;"'!F"&amp;ROW(C29))="DOWN","DOWN",
IF(INDIRECT("'"&amp;C$2&amp;"'!F"&amp;ROW(C29))="OFF","OFF",
IF(INDIRECT("'"&amp;C$2&amp;"'!F"&amp;ROW(C29))="PARK","PARK",
IF(INDIRECT("'"&amp;C$2&amp;"'!F"&amp;ROW(C29))="VACA","VACA",
"")))))</f>
        <v/>
      </c>
      <c r="D29" s="111" t="str" cm="1">
        <f t="array" aca="1" ref="D29" ca="1">IF(INDIRECT("'"&amp;D$2&amp;"'!F"&amp;ROW(D29))="CC","CC",
IF(INDIRECT("'"&amp;D$2&amp;"'!F"&amp;ROW(D29))="DOWN","DOWN",
IF(INDIRECT("'"&amp;D$2&amp;"'!F"&amp;ROW(D29))="OFF","OFF",
IF(INDIRECT("'"&amp;D$2&amp;"'!F"&amp;ROW(D29))="PARK","PARK",
IF(INDIRECT("'"&amp;D$2&amp;"'!F"&amp;ROW(D29))="VACA","VACA",
"")))))</f>
        <v/>
      </c>
      <c r="E29" s="111" t="str" cm="1">
        <f t="array" aca="1" ref="E29" ca="1">IF(INDIRECT("'"&amp;E$2&amp;"'!F"&amp;ROW(E29))="CC","CC",
IF(INDIRECT("'"&amp;E$2&amp;"'!F"&amp;ROW(E29))="DOWN","DOWN",
IF(INDIRECT("'"&amp;E$2&amp;"'!F"&amp;ROW(E29))="OFF","OFF",
IF(INDIRECT("'"&amp;E$2&amp;"'!F"&amp;ROW(E29))="PARK","PARK",
IF(INDIRECT("'"&amp;E$2&amp;"'!F"&amp;ROW(E29))="VACA","VACA",
"")))))</f>
        <v/>
      </c>
      <c r="F29" s="111" t="str" cm="1">
        <f t="array" aca="1" ref="F29" ca="1">IF(INDIRECT("'"&amp;F$2&amp;"'!F"&amp;ROW(F29))="CC","CC",
IF(INDIRECT("'"&amp;F$2&amp;"'!F"&amp;ROW(F29))="DOWN","DOWN",
IF(INDIRECT("'"&amp;F$2&amp;"'!F"&amp;ROW(F29))="OFF","OFF",
IF(INDIRECT("'"&amp;F$2&amp;"'!F"&amp;ROW(F29))="PARK","PARK",
IF(INDIRECT("'"&amp;F$2&amp;"'!F"&amp;ROW(F29))="VACA","VACA",
"")))))</f>
        <v/>
      </c>
      <c r="G29" s="111" t="str" cm="1">
        <f t="array" aca="1" ref="G29" ca="1">IF(INDIRECT("'"&amp;G$2&amp;"'!F"&amp;ROW(G29))="CC","CC",
IF(INDIRECT("'"&amp;G$2&amp;"'!F"&amp;ROW(G29))="DOWN","DOWN",
IF(INDIRECT("'"&amp;G$2&amp;"'!F"&amp;ROW(G29))="OFF","OFF",
IF(INDIRECT("'"&amp;G$2&amp;"'!F"&amp;ROW(G29))="PARK","PARK",
IF(INDIRECT("'"&amp;G$2&amp;"'!F"&amp;ROW(G29))="VACA","VACA",
"")))))</f>
        <v/>
      </c>
      <c r="H29" s="111" t="str" cm="1">
        <f t="array" aca="1" ref="H29" ca="1">IF(INDIRECT("'"&amp;H$2&amp;"'!F"&amp;ROW(H29))="CC","CC",
IF(INDIRECT("'"&amp;H$2&amp;"'!F"&amp;ROW(H29))="DOWN","DOWN",
IF(INDIRECT("'"&amp;H$2&amp;"'!F"&amp;ROW(H29))="OFF","OFF",
IF(INDIRECT("'"&amp;H$2&amp;"'!F"&amp;ROW(H29))="PARK","PARK",
IF(INDIRECT("'"&amp;H$2&amp;"'!F"&amp;ROW(H29))="VACA","VACA",
"")))))</f>
        <v/>
      </c>
      <c r="I29" s="111" t="str" cm="1">
        <f t="array" aca="1" ref="I29" ca="1">IF(INDIRECT("'"&amp;I$2&amp;"'!F"&amp;ROW(I29))="CC","CC",
IF(INDIRECT("'"&amp;I$2&amp;"'!F"&amp;ROW(I29))="DOWN","DOWN",
IF(INDIRECT("'"&amp;I$2&amp;"'!F"&amp;ROW(I29))="OFF","OFF",
IF(INDIRECT("'"&amp;I$2&amp;"'!F"&amp;ROW(I29))="PARK","PARK",
IF(INDIRECT("'"&amp;I$2&amp;"'!F"&amp;ROW(I29))="VACA","VACA",
"")))))</f>
        <v/>
      </c>
      <c r="J29" s="111" t="str" cm="1">
        <f t="array" aca="1" ref="J29" ca="1">IF(INDIRECT("'"&amp;J$2&amp;"'!F"&amp;ROW(J29))="CC","CC",
IF(INDIRECT("'"&amp;J$2&amp;"'!F"&amp;ROW(J29))="DOWN","DOWN",
IF(INDIRECT("'"&amp;J$2&amp;"'!F"&amp;ROW(J29))="OFF","OFF",
IF(INDIRECT("'"&amp;J$2&amp;"'!F"&amp;ROW(J29))="PARK","PARK",
IF(INDIRECT("'"&amp;J$2&amp;"'!F"&amp;ROW(J29))="VACA","VACA",
"")))))</f>
        <v/>
      </c>
      <c r="K29" s="111" t="str" cm="1">
        <f t="array" aca="1" ref="K29" ca="1">IF(INDIRECT("'"&amp;K$2&amp;"'!F"&amp;ROW(K29))="CC","CC",
IF(INDIRECT("'"&amp;K$2&amp;"'!F"&amp;ROW(K29))="DOWN","DOWN",
IF(INDIRECT("'"&amp;K$2&amp;"'!F"&amp;ROW(K29))="OFF","OFF",
IF(INDIRECT("'"&amp;K$2&amp;"'!F"&amp;ROW(K29))="PARK","PARK",
IF(INDIRECT("'"&amp;K$2&amp;"'!F"&amp;ROW(K29))="VACA","VACA",
"")))))</f>
        <v/>
      </c>
      <c r="L29" s="111" t="str" cm="1">
        <f t="array" aca="1" ref="L29" ca="1">IF(INDIRECT("'"&amp;L$2&amp;"'!F"&amp;ROW(L29))="CC","CC",
IF(INDIRECT("'"&amp;L$2&amp;"'!F"&amp;ROW(L29))="DOWN","DOWN",
IF(INDIRECT("'"&amp;L$2&amp;"'!F"&amp;ROW(L29))="OFF","OFF",
IF(INDIRECT("'"&amp;L$2&amp;"'!F"&amp;ROW(L29))="PARK","PARK",
IF(INDIRECT("'"&amp;L$2&amp;"'!F"&amp;ROW(L29))="VACA","VACA",
"")))))</f>
        <v/>
      </c>
      <c r="M29" s="111" t="str" cm="1">
        <f t="array" aca="1" ref="M29" ca="1">IF(INDIRECT("'"&amp;M$2&amp;"'!F"&amp;ROW(M29))="CC","CC",
IF(INDIRECT("'"&amp;M$2&amp;"'!F"&amp;ROW(M29))="DOWN","DOWN",
IF(INDIRECT("'"&amp;M$2&amp;"'!F"&amp;ROW(M29))="OFF","OFF",
IF(INDIRECT("'"&amp;M$2&amp;"'!F"&amp;ROW(M29))="PARK","PARK",
IF(INDIRECT("'"&amp;M$2&amp;"'!F"&amp;ROW(M29))="VACA","VACA",
"")))))</f>
        <v/>
      </c>
      <c r="N29" s="111" t="str" cm="1">
        <f t="array" aca="1" ref="N29" ca="1">IF(INDIRECT("'"&amp;N$2&amp;"'!F"&amp;ROW(N29))="CC","CC",
IF(INDIRECT("'"&amp;N$2&amp;"'!F"&amp;ROW(N29))="DOWN","DOWN",
IF(INDIRECT("'"&amp;N$2&amp;"'!F"&amp;ROW(N29))="OFF","OFF",
IF(INDIRECT("'"&amp;N$2&amp;"'!F"&amp;ROW(N29))="PARK","PARK",
IF(INDIRECT("'"&amp;N$2&amp;"'!F"&amp;ROW(N29))="VACA","VACA",
"")))))</f>
        <v/>
      </c>
      <c r="O29" s="111" t="str" cm="1">
        <f t="array" aca="1" ref="O29" ca="1">IF(INDIRECT("'"&amp;O$2&amp;"'!F"&amp;ROW(O29))="CC","CC",
IF(INDIRECT("'"&amp;O$2&amp;"'!F"&amp;ROW(O29))="DOWN","DOWN",
IF(INDIRECT("'"&amp;O$2&amp;"'!F"&amp;ROW(O29))="OFF","OFF",
IF(INDIRECT("'"&amp;O$2&amp;"'!F"&amp;ROW(O29))="PARK","PARK",
IF(INDIRECT("'"&amp;O$2&amp;"'!F"&amp;ROW(O29))="VACA","VACA",
"")))))</f>
        <v/>
      </c>
      <c r="P29" s="111" t="str" cm="1">
        <f t="array" aca="1" ref="P29" ca="1">IF(INDIRECT("'"&amp;P$2&amp;"'!F"&amp;ROW(P29))="CC","CC",
IF(INDIRECT("'"&amp;P$2&amp;"'!F"&amp;ROW(P29))="DOWN","DOWN",
IF(INDIRECT("'"&amp;P$2&amp;"'!F"&amp;ROW(P29))="OFF","OFF",
IF(INDIRECT("'"&amp;P$2&amp;"'!F"&amp;ROW(P29))="PARK","PARK",
IF(INDIRECT("'"&amp;P$2&amp;"'!F"&amp;ROW(P29))="VACA","VACA",
"")))))</f>
        <v/>
      </c>
      <c r="Q29" s="111" t="str" cm="1">
        <f t="array" aca="1" ref="Q29" ca="1">IF(INDIRECT("'"&amp;Q$2&amp;"'!F"&amp;ROW(Q29))="CC","CC",
IF(INDIRECT("'"&amp;Q$2&amp;"'!F"&amp;ROW(Q29))="DOWN","DOWN",
IF(INDIRECT("'"&amp;Q$2&amp;"'!F"&amp;ROW(Q29))="OFF","OFF",
IF(INDIRECT("'"&amp;Q$2&amp;"'!F"&amp;ROW(Q29))="PARK","PARK",
IF(INDIRECT("'"&amp;Q$2&amp;"'!F"&amp;ROW(Q29))="VACA","VACA",
"")))))</f>
        <v/>
      </c>
      <c r="R29" s="111" t="str" cm="1">
        <f t="array" aca="1" ref="R29" ca="1">IF(INDIRECT("'"&amp;R$2&amp;"'!F"&amp;ROW(R29))="CC","CC",
IF(INDIRECT("'"&amp;R$2&amp;"'!F"&amp;ROW(R29))="DOWN","DOWN",
IF(INDIRECT("'"&amp;R$2&amp;"'!F"&amp;ROW(R29))="OFF","OFF",
IF(INDIRECT("'"&amp;R$2&amp;"'!F"&amp;ROW(R29))="PARK","PARK",
IF(INDIRECT("'"&amp;R$2&amp;"'!F"&amp;ROW(R29))="VACA","VACA",
"")))))</f>
        <v/>
      </c>
      <c r="S29" s="111" t="str" cm="1">
        <f t="array" aca="1" ref="S29" ca="1">IF(INDIRECT("'"&amp;S$2&amp;"'!F"&amp;ROW(S29))="CC","CC",
IF(INDIRECT("'"&amp;S$2&amp;"'!F"&amp;ROW(S29))="DOWN","DOWN",
IF(INDIRECT("'"&amp;S$2&amp;"'!F"&amp;ROW(S29))="OFF","OFF",
IF(INDIRECT("'"&amp;S$2&amp;"'!F"&amp;ROW(S29))="PARK","PARK",
IF(INDIRECT("'"&amp;S$2&amp;"'!F"&amp;ROW(S29))="VACA","VACA",
"")))))</f>
        <v/>
      </c>
      <c r="T29" s="111" t="str" cm="1">
        <f t="array" aca="1" ref="T29" ca="1">IF(INDIRECT("'"&amp;T$2&amp;"'!F"&amp;ROW(T29))="CC","CC",
IF(INDIRECT("'"&amp;T$2&amp;"'!F"&amp;ROW(T29))="DOWN","DOWN",
IF(INDIRECT("'"&amp;T$2&amp;"'!F"&amp;ROW(T29))="OFF","OFF",
IF(INDIRECT("'"&amp;T$2&amp;"'!F"&amp;ROW(T29))="PARK","PARK",
IF(INDIRECT("'"&amp;T$2&amp;"'!F"&amp;ROW(T29))="VACA","VACA",
"")))))</f>
        <v/>
      </c>
      <c r="U29" s="111" t="str" cm="1">
        <f t="array" aca="1" ref="U29" ca="1">IF(INDIRECT("'"&amp;U$2&amp;"'!F"&amp;ROW(U29))="CC","CC",
IF(INDIRECT("'"&amp;U$2&amp;"'!F"&amp;ROW(U29))="DOWN","DOWN",
IF(INDIRECT("'"&amp;U$2&amp;"'!F"&amp;ROW(U29))="OFF","OFF",
IF(INDIRECT("'"&amp;U$2&amp;"'!F"&amp;ROW(U29))="PARK","PARK",
IF(INDIRECT("'"&amp;U$2&amp;"'!F"&amp;ROW(U29))="VACA","VACA",
"")))))</f>
        <v/>
      </c>
      <c r="V29" s="111" t="str" cm="1">
        <f t="array" aca="1" ref="V29" ca="1">IF(INDIRECT("'"&amp;V$2&amp;"'!F"&amp;ROW(V29))="CC","CC",
IF(INDIRECT("'"&amp;V$2&amp;"'!F"&amp;ROW(V29))="DOWN","DOWN",
IF(INDIRECT("'"&amp;V$2&amp;"'!F"&amp;ROW(V29))="OFF","OFF",
IF(INDIRECT("'"&amp;V$2&amp;"'!F"&amp;ROW(V29))="PARK","PARK",
IF(INDIRECT("'"&amp;V$2&amp;"'!F"&amp;ROW(V29))="VACA","VACA",
"")))))</f>
        <v/>
      </c>
      <c r="W29" s="111" t="str" cm="1">
        <f t="array" aca="1" ref="W29" ca="1">IF(INDIRECT("'"&amp;W$2&amp;"'!F"&amp;ROW(W29))="CC","CC",
IF(INDIRECT("'"&amp;W$2&amp;"'!F"&amp;ROW(W29))="DOWN","DOWN",
IF(INDIRECT("'"&amp;W$2&amp;"'!F"&amp;ROW(W29))="OFF","OFF",
IF(INDIRECT("'"&amp;W$2&amp;"'!F"&amp;ROW(W29))="PARK","PARK",
IF(INDIRECT("'"&amp;W$2&amp;"'!F"&amp;ROW(W29))="VACA","VACA",
"")))))</f>
        <v/>
      </c>
      <c r="X29" s="111" t="str" cm="1">
        <f t="array" aca="1" ref="X29" ca="1">IF(INDIRECT("'"&amp;X$2&amp;"'!F"&amp;ROW(X29))="CC","CC",
IF(INDIRECT("'"&amp;X$2&amp;"'!F"&amp;ROW(X29))="DOWN","DOWN",
IF(INDIRECT("'"&amp;X$2&amp;"'!F"&amp;ROW(X29))="OFF","OFF",
IF(INDIRECT("'"&amp;X$2&amp;"'!F"&amp;ROW(X29))="PARK","PARK",
IF(INDIRECT("'"&amp;X$2&amp;"'!F"&amp;ROW(X29))="VACA","VACA",
"")))))</f>
        <v/>
      </c>
      <c r="Y29" s="111" t="str" cm="1">
        <f t="array" aca="1" ref="Y29" ca="1">IF(INDIRECT("'"&amp;Y$2&amp;"'!F"&amp;ROW(Y29))="CC","CC",
IF(INDIRECT("'"&amp;Y$2&amp;"'!F"&amp;ROW(Y29))="DOWN","DOWN",
IF(INDIRECT("'"&amp;Y$2&amp;"'!F"&amp;ROW(Y29))="OFF","OFF",
IF(INDIRECT("'"&amp;Y$2&amp;"'!F"&amp;ROW(Y29))="PARK","PARK",
IF(INDIRECT("'"&amp;Y$2&amp;"'!F"&amp;ROW(Y29))="VACA","VACA",
"")))))</f>
        <v/>
      </c>
      <c r="Z29" s="111" t="str" cm="1">
        <f t="array" aca="1" ref="Z29" ca="1">IF(INDIRECT("'"&amp;Z$2&amp;"'!F"&amp;ROW(Z29))="CC","CC",
IF(INDIRECT("'"&amp;Z$2&amp;"'!F"&amp;ROW(Z29))="DOWN","DOWN",
IF(INDIRECT("'"&amp;Z$2&amp;"'!F"&amp;ROW(Z29))="OFF","OFF",
IF(INDIRECT("'"&amp;Z$2&amp;"'!F"&amp;ROW(Z29))="PARK","PARK",
IF(INDIRECT("'"&amp;Z$2&amp;"'!F"&amp;ROW(Z29))="VACA","VACA",
"")))))</f>
        <v/>
      </c>
      <c r="AA29" s="111" t="str" cm="1">
        <f t="array" aca="1" ref="AA29" ca="1">IF(INDIRECT("'"&amp;AA$2&amp;"'!F"&amp;ROW(AA29))="CC","CC",
IF(INDIRECT("'"&amp;AA$2&amp;"'!F"&amp;ROW(AA29))="DOWN","DOWN",
IF(INDIRECT("'"&amp;AA$2&amp;"'!F"&amp;ROW(AA29))="OFF","OFF",
IF(INDIRECT("'"&amp;AA$2&amp;"'!F"&amp;ROW(AA29))="PARK","PARK",
IF(INDIRECT("'"&amp;AA$2&amp;"'!F"&amp;ROW(AA29))="VACA","VACA",
"")))))</f>
        <v/>
      </c>
      <c r="AB29" s="111" t="str" cm="1">
        <f t="array" aca="1" ref="AB29" ca="1">IF(INDIRECT("'"&amp;AB$2&amp;"'!F"&amp;ROW(AB29))="CC","CC",
IF(INDIRECT("'"&amp;AB$2&amp;"'!F"&amp;ROW(AB29))="DOWN","DOWN",
IF(INDIRECT("'"&amp;AB$2&amp;"'!F"&amp;ROW(AB29))="OFF","OFF",
IF(INDIRECT("'"&amp;AB$2&amp;"'!F"&amp;ROW(AB29))="PARK","PARK",
IF(INDIRECT("'"&amp;AB$2&amp;"'!F"&amp;ROW(AB29))="VACA","VACA",
"")))))</f>
        <v/>
      </c>
      <c r="AC29" s="111" t="str" cm="1">
        <f t="array" aca="1" ref="AC29" ca="1">IF(INDIRECT("'"&amp;AC$2&amp;"'!F"&amp;ROW(AC29))="CC","CC",
IF(INDIRECT("'"&amp;AC$2&amp;"'!F"&amp;ROW(AC29))="DOWN","DOWN",
IF(INDIRECT("'"&amp;AC$2&amp;"'!F"&amp;ROW(AC29))="OFF","OFF",
IF(INDIRECT("'"&amp;AC$2&amp;"'!F"&amp;ROW(AC29))="PARK","PARK",
IF(INDIRECT("'"&amp;AC$2&amp;"'!F"&amp;ROW(AC29))="VACA","VACA",
"")))))</f>
        <v/>
      </c>
      <c r="AD29" s="111" t="str" cm="1">
        <f t="array" aca="1" ref="AD29" ca="1">IF(INDIRECT("'"&amp;AD$2&amp;"'!F"&amp;ROW(AD29))="CC","CC",
IF(INDIRECT("'"&amp;AD$2&amp;"'!F"&amp;ROW(AD29))="DOWN","DOWN",
IF(INDIRECT("'"&amp;AD$2&amp;"'!F"&amp;ROW(AD29))="OFF","OFF",
IF(INDIRECT("'"&amp;AD$2&amp;"'!F"&amp;ROW(AD29))="PARK","PARK",
IF(INDIRECT("'"&amp;AD$2&amp;"'!F"&amp;ROW(AD29))="VACA","VACA",
"")))))</f>
        <v/>
      </c>
      <c r="AE29" s="111" t="str" cm="1">
        <f t="array" aca="1" ref="AE29" ca="1">IF(INDIRECT("'"&amp;AE$2&amp;"'!F"&amp;ROW(AE29))="CC","CC",
IF(INDIRECT("'"&amp;AE$2&amp;"'!F"&amp;ROW(AE29))="DOWN","DOWN",
IF(INDIRECT("'"&amp;AE$2&amp;"'!F"&amp;ROW(AE29))="OFF","OFF",
IF(INDIRECT("'"&amp;AE$2&amp;"'!F"&amp;ROW(AE29))="PARK","PARK",
IF(INDIRECT("'"&amp;AE$2&amp;"'!F"&amp;ROW(AE29))="VACA","VACA",
"")))))</f>
        <v/>
      </c>
      <c r="AF29" s="111" t="str" cm="1">
        <f t="array" aca="1" ref="AF29" ca="1">IF(INDIRECT("'"&amp;AF$2&amp;"'!F"&amp;ROW(AF29))="CC","CC",
IF(INDIRECT("'"&amp;AF$2&amp;"'!F"&amp;ROW(AF29))="DOWN","DOWN",
IF(INDIRECT("'"&amp;AF$2&amp;"'!F"&amp;ROW(AF29))="OFF","OFF",
IF(INDIRECT("'"&amp;AF$2&amp;"'!F"&amp;ROW(AF29))="PARK","PARK",
IF(INDIRECT("'"&amp;AF$2&amp;"'!F"&amp;ROW(AF29))="VACA","VACA",
"")))))</f>
        <v/>
      </c>
      <c r="AG29" s="111" t="str" cm="1">
        <f t="array" aca="1" ref="AG29" ca="1">IF(INDIRECT("'"&amp;AG$2&amp;"'!F"&amp;ROW(AG29))="CC","CC",
IF(INDIRECT("'"&amp;AG$2&amp;"'!F"&amp;ROW(AG29))="DOWN","DOWN",
IF(INDIRECT("'"&amp;AG$2&amp;"'!F"&amp;ROW(AG29))="OFF","OFF",
IF(INDIRECT("'"&amp;AG$2&amp;"'!F"&amp;ROW(AG29))="PARK","PARK",
IF(INDIRECT("'"&amp;AG$2&amp;"'!F"&amp;ROW(AG29))="VACA","VACA",
"")))))</f>
        <v/>
      </c>
      <c r="AH29" s="124"/>
      <c r="AI29" s="111" t="str">
        <f t="shared" si="4"/>
        <v>Wilberto Munoz</v>
      </c>
      <c r="AJ29" s="111" cm="1">
        <f t="array" aca="1" ref="AJ29" ca="1">INDIRECT("'"&amp;AJ$2&amp;"'!AB"&amp;ROW($AJ29))</f>
        <v>4</v>
      </c>
      <c r="AK29" s="111" cm="1">
        <f t="array" aca="1" ref="AK29" ca="1">INDIRECT("'"&amp;AK$2&amp;"'!AB"&amp;ROW($AJ29))</f>
        <v>5</v>
      </c>
      <c r="AL29" s="111" cm="1">
        <f t="array" aca="1" ref="AL29" ca="1">INDIRECT("'"&amp;AL$2&amp;"'!AB"&amp;ROW($AJ29))</f>
        <v>4</v>
      </c>
      <c r="AM29" s="111" t="str" cm="1">
        <f t="array" aca="1" ref="AM29" ca="1">INDIRECT("'"&amp;AM$2&amp;"'!AB"&amp;ROW($AJ29))</f>
        <v/>
      </c>
      <c r="AN29" s="111" t="str" cm="1">
        <f t="array" aca="1" ref="AN29" ca="1">INDIRECT("'"&amp;AN$2&amp;"'!AB"&amp;ROW($AJ29))</f>
        <v/>
      </c>
      <c r="AO29" s="111" cm="1">
        <f t="array" aca="1" ref="AO29" ca="1">INDIRECT("'"&amp;AO$2&amp;"'!AB"&amp;ROW($AJ29))</f>
        <v>4</v>
      </c>
      <c r="AP29" s="111" cm="1">
        <f t="array" aca="1" ref="AP29" ca="1">INDIRECT("'"&amp;AP$2&amp;"'!AB"&amp;ROW($AJ29))</f>
        <v>4</v>
      </c>
      <c r="AQ29" s="111" t="str" cm="1">
        <f t="array" aca="1" ref="AQ29" ca="1">INDIRECT("'"&amp;AQ$2&amp;"'!AB"&amp;ROW($AJ29))</f>
        <v/>
      </c>
      <c r="AR29" s="111" t="str" cm="1">
        <f t="array" aca="1" ref="AR29" ca="1">INDIRECT("'"&amp;AR$2&amp;"'!AB"&amp;ROW($AJ29))</f>
        <v/>
      </c>
      <c r="AS29" s="111" t="str" cm="1">
        <f t="array" aca="1" ref="AS29" ca="1">INDIRECT("'"&amp;AS$2&amp;"'!AB"&amp;ROW($AJ29))</f>
        <v/>
      </c>
      <c r="AT29" s="111" t="str" cm="1">
        <f t="array" aca="1" ref="AT29" ca="1">INDIRECT("'"&amp;AT$2&amp;"'!AB"&amp;ROW($AJ29))</f>
        <v/>
      </c>
      <c r="AU29" s="111" t="str" cm="1">
        <f t="array" aca="1" ref="AU29" ca="1">INDIRECT("'"&amp;AU$2&amp;"'!AB"&amp;ROW($AJ29))</f>
        <v/>
      </c>
      <c r="AV29" s="111" t="str" cm="1">
        <f t="array" aca="1" ref="AV29" ca="1">INDIRECT("'"&amp;AV$2&amp;"'!AB"&amp;ROW($AJ29))</f>
        <v/>
      </c>
      <c r="AW29" s="111" t="str" cm="1">
        <f t="array" aca="1" ref="AW29" ca="1">INDIRECT("'"&amp;AW$2&amp;"'!AB"&amp;ROW($AJ29))</f>
        <v/>
      </c>
      <c r="AX29" s="111" t="str" cm="1">
        <f t="array" aca="1" ref="AX29" ca="1">INDIRECT("'"&amp;AX$2&amp;"'!AB"&amp;ROW($AJ29))</f>
        <v/>
      </c>
      <c r="AY29" s="111" t="str" cm="1">
        <f t="array" aca="1" ref="AY29" ca="1">INDIRECT("'"&amp;AY$2&amp;"'!AB"&amp;ROW($AJ29))</f>
        <v/>
      </c>
      <c r="AZ29" s="111" t="str" cm="1">
        <f t="array" aca="1" ref="AZ29" ca="1">INDIRECT("'"&amp;AZ$2&amp;"'!AB"&amp;ROW($AJ29))</f>
        <v/>
      </c>
      <c r="BA29" s="111" t="str" cm="1">
        <f t="array" aca="1" ref="BA29" ca="1">INDIRECT("'"&amp;BA$2&amp;"'!AB"&amp;ROW($AJ29))</f>
        <v/>
      </c>
      <c r="BB29" s="111" t="str" cm="1">
        <f t="array" aca="1" ref="BB29" ca="1">INDIRECT("'"&amp;BB$2&amp;"'!AB"&amp;ROW($AJ29))</f>
        <v/>
      </c>
      <c r="BC29" s="111" t="str" cm="1">
        <f t="array" aca="1" ref="BC29" ca="1">INDIRECT("'"&amp;BC$2&amp;"'!AB"&amp;ROW($AJ29))</f>
        <v/>
      </c>
      <c r="BD29" s="111" t="str" cm="1">
        <f t="array" aca="1" ref="BD29" ca="1">INDIRECT("'"&amp;BD$2&amp;"'!AB"&amp;ROW($AJ29))</f>
        <v/>
      </c>
      <c r="BE29" s="111" t="str" cm="1">
        <f t="array" aca="1" ref="BE29" ca="1">INDIRECT("'"&amp;BE$2&amp;"'!AB"&amp;ROW($AJ29))</f>
        <v/>
      </c>
      <c r="BF29" s="111" t="str" cm="1">
        <f t="array" aca="1" ref="BF29" ca="1">INDIRECT("'"&amp;BF$2&amp;"'!AB"&amp;ROW($AJ29))</f>
        <v/>
      </c>
      <c r="BG29" s="111" t="str" cm="1">
        <f t="array" aca="1" ref="BG29" ca="1">INDIRECT("'"&amp;BG$2&amp;"'!AB"&amp;ROW($AJ29))</f>
        <v/>
      </c>
      <c r="BH29" s="111" t="str" cm="1">
        <f t="array" aca="1" ref="BH29" ca="1">INDIRECT("'"&amp;BH$2&amp;"'!AB"&amp;ROW($AJ29))</f>
        <v/>
      </c>
      <c r="BI29" s="111" t="str" cm="1">
        <f t="array" aca="1" ref="BI29" ca="1">INDIRECT("'"&amp;BI$2&amp;"'!AB"&amp;ROW($AJ29))</f>
        <v/>
      </c>
      <c r="BJ29" s="111" t="str" cm="1">
        <f t="array" aca="1" ref="BJ29" ca="1">INDIRECT("'"&amp;BJ$2&amp;"'!AB"&amp;ROW($AJ29))</f>
        <v/>
      </c>
      <c r="BK29" s="111" t="str" cm="1">
        <f t="array" aca="1" ref="BK29" ca="1">INDIRECT("'"&amp;BK$2&amp;"'!AB"&amp;ROW($AJ29))</f>
        <v/>
      </c>
      <c r="BL29" s="111" t="str" cm="1">
        <f t="array" aca="1" ref="BL29" ca="1">INDIRECT("'"&amp;BL$2&amp;"'!AB"&amp;ROW($AJ29))</f>
        <v/>
      </c>
      <c r="BM29" s="111" t="str" cm="1">
        <f t="array" aca="1" ref="BM29" ca="1">INDIRECT("'"&amp;BM$2&amp;"'!AB"&amp;ROW($AJ29))</f>
        <v/>
      </c>
      <c r="BN29" s="111" t="str" cm="1">
        <f t="array" aca="1" ref="BN29" ca="1">INDIRECT("'"&amp;BN$2&amp;"'!AB"&amp;ROW($AJ29))</f>
        <v/>
      </c>
      <c r="BO29" s="124"/>
      <c r="BP29" s="110" t="str">
        <f t="shared" si="5"/>
        <v>Wilberto Munoz</v>
      </c>
      <c r="BQ29" s="127" cm="1">
        <f t="array" aca="1" ref="BQ29" ca="1">IF(INDIRECT("'"&amp;BQ$2&amp;"'!P"&amp;ROW($BQ29))=0,"",INDIRECT("'"&amp;BQ$2&amp;"'!P"&amp;ROW($BQ29)))</f>
        <v>38</v>
      </c>
      <c r="BR29" s="127" cm="1">
        <f t="array" aca="1" ref="BR29" ca="1">IF(INDIRECT("'"&amp;BR$2&amp;"'!P"&amp;ROW($BQ29))=0,"",INDIRECT("'"&amp;BR$2&amp;"'!P"&amp;ROW($BQ29)))</f>
        <v>36.700000000000003</v>
      </c>
      <c r="BS29" s="127" cm="1">
        <f t="array" aca="1" ref="BS29" ca="1">IF(INDIRECT("'"&amp;BS$2&amp;"'!P"&amp;ROW($BQ29))=0,"",INDIRECT("'"&amp;BS$2&amp;"'!P"&amp;ROW($BQ29)))</f>
        <v>34.840000000000003</v>
      </c>
      <c r="BT29" s="127" t="str" cm="1">
        <f t="array" aca="1" ref="BT29" ca="1">IF(INDIRECT("'"&amp;BT$2&amp;"'!P"&amp;ROW($BQ29))=0,"",INDIRECT("'"&amp;BT$2&amp;"'!P"&amp;ROW($BQ29)))</f>
        <v/>
      </c>
      <c r="BU29" s="127" t="str" cm="1">
        <f t="array" aca="1" ref="BU29" ca="1">IF(INDIRECT("'"&amp;BU$2&amp;"'!P"&amp;ROW($BQ29))=0,"",INDIRECT("'"&amp;BU$2&amp;"'!P"&amp;ROW($BQ29)))</f>
        <v/>
      </c>
      <c r="BV29" s="127" cm="1">
        <f t="array" aca="1" ref="BV29" ca="1">IF(INDIRECT("'"&amp;BV$2&amp;"'!P"&amp;ROW($BQ29))=0,"",INDIRECT("'"&amp;BV$2&amp;"'!P"&amp;ROW($BQ29)))</f>
        <v>39.4</v>
      </c>
      <c r="BW29" s="127" cm="1">
        <f t="array" aca="1" ref="BW29" ca="1">IF(INDIRECT("'"&amp;BW$2&amp;"'!P"&amp;ROW($BQ29))=0,"",INDIRECT("'"&amp;BW$2&amp;"'!P"&amp;ROW($BQ29)))</f>
        <v>31.2</v>
      </c>
      <c r="BX29" s="127" t="str" cm="1">
        <f t="array" aca="1" ref="BX29" ca="1">IF(INDIRECT("'"&amp;BX$2&amp;"'!P"&amp;ROW($BQ29))=0,"",INDIRECT("'"&amp;BX$2&amp;"'!P"&amp;ROW($BQ29)))</f>
        <v/>
      </c>
      <c r="BY29" s="127" t="str" cm="1">
        <f t="array" aca="1" ref="BY29" ca="1">IF(INDIRECT("'"&amp;BY$2&amp;"'!P"&amp;ROW($BQ29))=0,"",INDIRECT("'"&amp;BY$2&amp;"'!P"&amp;ROW($BQ29)))</f>
        <v/>
      </c>
      <c r="BZ29" s="127" t="str" cm="1">
        <f t="array" aca="1" ref="BZ29" ca="1">IF(INDIRECT("'"&amp;BZ$2&amp;"'!P"&amp;ROW($BQ29))=0,"",INDIRECT("'"&amp;BZ$2&amp;"'!P"&amp;ROW($BQ29)))</f>
        <v/>
      </c>
      <c r="CA29" s="127" t="str" cm="1">
        <f t="array" aca="1" ref="CA29" ca="1">IF(INDIRECT("'"&amp;CA$2&amp;"'!P"&amp;ROW($BQ29))=0,"",INDIRECT("'"&amp;CA$2&amp;"'!P"&amp;ROW($BQ29)))</f>
        <v/>
      </c>
      <c r="CB29" s="127" t="str" cm="1">
        <f t="array" aca="1" ref="CB29" ca="1">IF(INDIRECT("'"&amp;CB$2&amp;"'!P"&amp;ROW($BQ29))=0,"",INDIRECT("'"&amp;CB$2&amp;"'!P"&amp;ROW($BQ29)))</f>
        <v/>
      </c>
      <c r="CC29" s="127" t="str" cm="1">
        <f t="array" aca="1" ref="CC29" ca="1">IF(INDIRECT("'"&amp;CC$2&amp;"'!P"&amp;ROW($BQ29))=0,"",INDIRECT("'"&amp;CC$2&amp;"'!P"&amp;ROW($BQ29)))</f>
        <v/>
      </c>
      <c r="CD29" s="127" t="str" cm="1">
        <f t="array" aca="1" ref="CD29" ca="1">IF(INDIRECT("'"&amp;CD$2&amp;"'!P"&amp;ROW($BQ29))=0,"",INDIRECT("'"&amp;CD$2&amp;"'!P"&amp;ROW($BQ29)))</f>
        <v/>
      </c>
      <c r="CE29" s="127" t="str" cm="1">
        <f t="array" aca="1" ref="CE29" ca="1">IF(INDIRECT("'"&amp;CE$2&amp;"'!P"&amp;ROW($BQ29))=0,"",INDIRECT("'"&amp;CE$2&amp;"'!P"&amp;ROW($BQ29)))</f>
        <v/>
      </c>
      <c r="CF29" s="127" t="str" cm="1">
        <f t="array" aca="1" ref="CF29" ca="1">IF(INDIRECT("'"&amp;CF$2&amp;"'!P"&amp;ROW($BQ29))=0,"",INDIRECT("'"&amp;CF$2&amp;"'!P"&amp;ROW($BQ29)))</f>
        <v/>
      </c>
      <c r="CG29" s="127" t="str" cm="1">
        <f t="array" aca="1" ref="CG29" ca="1">IF(INDIRECT("'"&amp;CG$2&amp;"'!P"&amp;ROW($BQ29))=0,"",INDIRECT("'"&amp;CG$2&amp;"'!P"&amp;ROW($BQ29)))</f>
        <v/>
      </c>
      <c r="CH29" s="127" t="str" cm="1">
        <f t="array" aca="1" ref="CH29" ca="1">IF(INDIRECT("'"&amp;CH$2&amp;"'!P"&amp;ROW($BQ29))=0,"",INDIRECT("'"&amp;CH$2&amp;"'!P"&amp;ROW($BQ29)))</f>
        <v/>
      </c>
      <c r="CI29" s="127" t="str" cm="1">
        <f t="array" aca="1" ref="CI29" ca="1">IF(INDIRECT("'"&amp;CI$2&amp;"'!P"&amp;ROW($BQ29))=0,"",INDIRECT("'"&amp;CI$2&amp;"'!P"&amp;ROW($BQ29)))</f>
        <v/>
      </c>
      <c r="CJ29" s="127" t="str" cm="1">
        <f t="array" aca="1" ref="CJ29" ca="1">IF(INDIRECT("'"&amp;CJ$2&amp;"'!P"&amp;ROW($BQ29))=0,"",INDIRECT("'"&amp;CJ$2&amp;"'!P"&amp;ROW($BQ29)))</f>
        <v/>
      </c>
      <c r="CK29" s="127" t="str" cm="1">
        <f t="array" aca="1" ref="CK29" ca="1">IF(INDIRECT("'"&amp;CK$2&amp;"'!P"&amp;ROW($BQ29))=0,"",INDIRECT("'"&amp;CK$2&amp;"'!P"&amp;ROW($BQ29)))</f>
        <v/>
      </c>
      <c r="CL29" s="127" t="str" cm="1">
        <f t="array" aca="1" ref="CL29" ca="1">IF(INDIRECT("'"&amp;CL$2&amp;"'!P"&amp;ROW($BQ29))=0,"",INDIRECT("'"&amp;CL$2&amp;"'!P"&amp;ROW($BQ29)))</f>
        <v/>
      </c>
      <c r="CM29" s="127" t="str" cm="1">
        <f t="array" aca="1" ref="CM29" ca="1">IF(INDIRECT("'"&amp;CM$2&amp;"'!P"&amp;ROW($BQ29))=0,"",INDIRECT("'"&amp;CM$2&amp;"'!P"&amp;ROW($BQ29)))</f>
        <v/>
      </c>
      <c r="CN29" s="127" t="str" cm="1">
        <f t="array" aca="1" ref="CN29" ca="1">IF(INDIRECT("'"&amp;CN$2&amp;"'!P"&amp;ROW($BQ29))=0,"",INDIRECT("'"&amp;CN$2&amp;"'!P"&amp;ROW($BQ29)))</f>
        <v/>
      </c>
      <c r="CO29" s="127" t="str" cm="1">
        <f t="array" aca="1" ref="CO29" ca="1">IF(INDIRECT("'"&amp;CO$2&amp;"'!P"&amp;ROW($BQ29))=0,"",INDIRECT("'"&amp;CO$2&amp;"'!P"&amp;ROW($BQ29)))</f>
        <v/>
      </c>
      <c r="CP29" s="127" t="str" cm="1">
        <f t="array" aca="1" ref="CP29" ca="1">IF(INDIRECT("'"&amp;CP$2&amp;"'!P"&amp;ROW($BQ29))=0,"",INDIRECT("'"&amp;CP$2&amp;"'!P"&amp;ROW($BQ29)))</f>
        <v/>
      </c>
      <c r="CQ29" s="127" t="str" cm="1">
        <f t="array" aca="1" ref="CQ29" ca="1">IF(INDIRECT("'"&amp;CQ$2&amp;"'!P"&amp;ROW($BQ29))=0,"",INDIRECT("'"&amp;CQ$2&amp;"'!P"&amp;ROW($BQ29)))</f>
        <v/>
      </c>
      <c r="CR29" s="127" t="str" cm="1">
        <f t="array" aca="1" ref="CR29" ca="1">IF(INDIRECT("'"&amp;CR$2&amp;"'!P"&amp;ROW($BQ29))=0,"",INDIRECT("'"&amp;CR$2&amp;"'!P"&amp;ROW($BQ29)))</f>
        <v/>
      </c>
      <c r="CS29" s="127" t="str" cm="1">
        <f t="array" aca="1" ref="CS29" ca="1">IF(INDIRECT("'"&amp;CS$2&amp;"'!P"&amp;ROW($BQ29))=0,"",INDIRECT("'"&amp;CS$2&amp;"'!P"&amp;ROW($BQ29)))</f>
        <v/>
      </c>
      <c r="CT29" s="127" t="str" cm="1">
        <f t="array" aca="1" ref="CT29" ca="1">IF(INDIRECT("'"&amp;CT$2&amp;"'!P"&amp;ROW($BQ29))=0,"",INDIRECT("'"&amp;CT$2&amp;"'!P"&amp;ROW($BQ29)))</f>
        <v/>
      </c>
      <c r="CU29" s="127" t="str" cm="1">
        <f t="array" aca="1" ref="CU29" ca="1">IF(INDIRECT("'"&amp;CU$2&amp;"'!P"&amp;ROW($BQ29))=0,"",INDIRECT("'"&amp;CU$2&amp;"'!P"&amp;ROW($BQ29)))</f>
        <v/>
      </c>
      <c r="CV29" s="128">
        <f t="shared" ca="1" si="6"/>
        <v>180.14</v>
      </c>
    </row>
    <row r="30" spans="1:100" x14ac:dyDescent="0.2">
      <c r="A30" s="111">
        <f>IF('Driver List'!D30=0,"",'Driver List'!D30)</f>
        <v>6173</v>
      </c>
      <c r="B30" s="111" t="str">
        <f>IF(A30="","",VLOOKUP(A30,'Driver List'!D:E,2,0))</f>
        <v>Rafael Pizarro</v>
      </c>
      <c r="C30" s="111" t="str" cm="1">
        <f t="array" aca="1" ref="C30" ca="1">IF(INDIRECT("'"&amp;C$2&amp;"'!F"&amp;ROW(C30))="CC","CC",
IF(INDIRECT("'"&amp;C$2&amp;"'!F"&amp;ROW(C30))="DOWN","DOWN",
IF(INDIRECT("'"&amp;C$2&amp;"'!F"&amp;ROW(C30))="OFF","OFF",
IF(INDIRECT("'"&amp;C$2&amp;"'!F"&amp;ROW(C30))="PARK","PARK",
IF(INDIRECT("'"&amp;C$2&amp;"'!F"&amp;ROW(C30))="VACA","VACA",
"")))))</f>
        <v/>
      </c>
      <c r="D30" s="111" t="str" cm="1">
        <f t="array" aca="1" ref="D30" ca="1">IF(INDIRECT("'"&amp;D$2&amp;"'!F"&amp;ROW(D30))="CC","CC",
IF(INDIRECT("'"&amp;D$2&amp;"'!F"&amp;ROW(D30))="DOWN","DOWN",
IF(INDIRECT("'"&amp;D$2&amp;"'!F"&amp;ROW(D30))="OFF","OFF",
IF(INDIRECT("'"&amp;D$2&amp;"'!F"&amp;ROW(D30))="PARK","PARK",
IF(INDIRECT("'"&amp;D$2&amp;"'!F"&amp;ROW(D30))="VACA","VACA",
"")))))</f>
        <v/>
      </c>
      <c r="E30" s="111" t="str" cm="1">
        <f t="array" aca="1" ref="E30" ca="1">IF(INDIRECT("'"&amp;E$2&amp;"'!F"&amp;ROW(E30))="CC","CC",
IF(INDIRECT("'"&amp;E$2&amp;"'!F"&amp;ROW(E30))="DOWN","DOWN",
IF(INDIRECT("'"&amp;E$2&amp;"'!F"&amp;ROW(E30))="OFF","OFF",
IF(INDIRECT("'"&amp;E$2&amp;"'!F"&amp;ROW(E30))="PARK","PARK",
IF(INDIRECT("'"&amp;E$2&amp;"'!F"&amp;ROW(E30))="VACA","VACA",
"")))))</f>
        <v/>
      </c>
      <c r="F30" s="111" t="str" cm="1">
        <f t="array" aca="1" ref="F30" ca="1">IF(INDIRECT("'"&amp;F$2&amp;"'!F"&amp;ROW(F30))="CC","CC",
IF(INDIRECT("'"&amp;F$2&amp;"'!F"&amp;ROW(F30))="DOWN","DOWN",
IF(INDIRECT("'"&amp;F$2&amp;"'!F"&amp;ROW(F30))="OFF","OFF",
IF(INDIRECT("'"&amp;F$2&amp;"'!F"&amp;ROW(F30))="PARK","PARK",
IF(INDIRECT("'"&amp;F$2&amp;"'!F"&amp;ROW(F30))="VACA","VACA",
"")))))</f>
        <v/>
      </c>
      <c r="G30" s="111" t="str" cm="1">
        <f t="array" aca="1" ref="G30" ca="1">IF(INDIRECT("'"&amp;G$2&amp;"'!F"&amp;ROW(G30))="CC","CC",
IF(INDIRECT("'"&amp;G$2&amp;"'!F"&amp;ROW(G30))="DOWN","DOWN",
IF(INDIRECT("'"&amp;G$2&amp;"'!F"&amp;ROW(G30))="OFF","OFF",
IF(INDIRECT("'"&amp;G$2&amp;"'!F"&amp;ROW(G30))="PARK","PARK",
IF(INDIRECT("'"&amp;G$2&amp;"'!F"&amp;ROW(G30))="VACA","VACA",
"")))))</f>
        <v/>
      </c>
      <c r="H30" s="111" t="str" cm="1">
        <f t="array" aca="1" ref="H30" ca="1">IF(INDIRECT("'"&amp;H$2&amp;"'!F"&amp;ROW(H30))="CC","CC",
IF(INDIRECT("'"&amp;H$2&amp;"'!F"&amp;ROW(H30))="DOWN","DOWN",
IF(INDIRECT("'"&amp;H$2&amp;"'!F"&amp;ROW(H30))="OFF","OFF",
IF(INDIRECT("'"&amp;H$2&amp;"'!F"&amp;ROW(H30))="PARK","PARK",
IF(INDIRECT("'"&amp;H$2&amp;"'!F"&amp;ROW(H30))="VACA","VACA",
"")))))</f>
        <v/>
      </c>
      <c r="I30" s="111" t="str" cm="1">
        <f t="array" aca="1" ref="I30" ca="1">IF(INDIRECT("'"&amp;I$2&amp;"'!F"&amp;ROW(I30))="CC","CC",
IF(INDIRECT("'"&amp;I$2&amp;"'!F"&amp;ROW(I30))="DOWN","DOWN",
IF(INDIRECT("'"&amp;I$2&amp;"'!F"&amp;ROW(I30))="OFF","OFF",
IF(INDIRECT("'"&amp;I$2&amp;"'!F"&amp;ROW(I30))="PARK","PARK",
IF(INDIRECT("'"&amp;I$2&amp;"'!F"&amp;ROW(I30))="VACA","VACA",
"")))))</f>
        <v/>
      </c>
      <c r="J30" s="111" t="str" cm="1">
        <f t="array" aca="1" ref="J30" ca="1">IF(INDIRECT("'"&amp;J$2&amp;"'!F"&amp;ROW(J30))="CC","CC",
IF(INDIRECT("'"&amp;J$2&amp;"'!F"&amp;ROW(J30))="DOWN","DOWN",
IF(INDIRECT("'"&amp;J$2&amp;"'!F"&amp;ROW(J30))="OFF","OFF",
IF(INDIRECT("'"&amp;J$2&amp;"'!F"&amp;ROW(J30))="PARK","PARK",
IF(INDIRECT("'"&amp;J$2&amp;"'!F"&amp;ROW(J30))="VACA","VACA",
"")))))</f>
        <v/>
      </c>
      <c r="K30" s="111" t="str" cm="1">
        <f t="array" aca="1" ref="K30" ca="1">IF(INDIRECT("'"&amp;K$2&amp;"'!F"&amp;ROW(K30))="CC","CC",
IF(INDIRECT("'"&amp;K$2&amp;"'!F"&amp;ROW(K30))="DOWN","DOWN",
IF(INDIRECT("'"&amp;K$2&amp;"'!F"&amp;ROW(K30))="OFF","OFF",
IF(INDIRECT("'"&amp;K$2&amp;"'!F"&amp;ROW(K30))="PARK","PARK",
IF(INDIRECT("'"&amp;K$2&amp;"'!F"&amp;ROW(K30))="VACA","VACA",
"")))))</f>
        <v/>
      </c>
      <c r="L30" s="111" t="str" cm="1">
        <f t="array" aca="1" ref="L30" ca="1">IF(INDIRECT("'"&amp;L$2&amp;"'!F"&amp;ROW(L30))="CC","CC",
IF(INDIRECT("'"&amp;L$2&amp;"'!F"&amp;ROW(L30))="DOWN","DOWN",
IF(INDIRECT("'"&amp;L$2&amp;"'!F"&amp;ROW(L30))="OFF","OFF",
IF(INDIRECT("'"&amp;L$2&amp;"'!F"&amp;ROW(L30))="PARK","PARK",
IF(INDIRECT("'"&amp;L$2&amp;"'!F"&amp;ROW(L30))="VACA","VACA",
"")))))</f>
        <v/>
      </c>
      <c r="M30" s="111" t="str" cm="1">
        <f t="array" aca="1" ref="M30" ca="1">IF(INDIRECT("'"&amp;M$2&amp;"'!F"&amp;ROW(M30))="CC","CC",
IF(INDIRECT("'"&amp;M$2&amp;"'!F"&amp;ROW(M30))="DOWN","DOWN",
IF(INDIRECT("'"&amp;M$2&amp;"'!F"&amp;ROW(M30))="OFF","OFF",
IF(INDIRECT("'"&amp;M$2&amp;"'!F"&amp;ROW(M30))="PARK","PARK",
IF(INDIRECT("'"&amp;M$2&amp;"'!F"&amp;ROW(M30))="VACA","VACA",
"")))))</f>
        <v/>
      </c>
      <c r="N30" s="111" t="str" cm="1">
        <f t="array" aca="1" ref="N30" ca="1">IF(INDIRECT("'"&amp;N$2&amp;"'!F"&amp;ROW(N30))="CC","CC",
IF(INDIRECT("'"&amp;N$2&amp;"'!F"&amp;ROW(N30))="DOWN","DOWN",
IF(INDIRECT("'"&amp;N$2&amp;"'!F"&amp;ROW(N30))="OFF","OFF",
IF(INDIRECT("'"&amp;N$2&amp;"'!F"&amp;ROW(N30))="PARK","PARK",
IF(INDIRECT("'"&amp;N$2&amp;"'!F"&amp;ROW(N30))="VACA","VACA",
"")))))</f>
        <v/>
      </c>
      <c r="O30" s="111" t="str" cm="1">
        <f t="array" aca="1" ref="O30" ca="1">IF(INDIRECT("'"&amp;O$2&amp;"'!F"&amp;ROW(O30))="CC","CC",
IF(INDIRECT("'"&amp;O$2&amp;"'!F"&amp;ROW(O30))="DOWN","DOWN",
IF(INDIRECT("'"&amp;O$2&amp;"'!F"&amp;ROW(O30))="OFF","OFF",
IF(INDIRECT("'"&amp;O$2&amp;"'!F"&amp;ROW(O30))="PARK","PARK",
IF(INDIRECT("'"&amp;O$2&amp;"'!F"&amp;ROW(O30))="VACA","VACA",
"")))))</f>
        <v/>
      </c>
      <c r="P30" s="111" t="str" cm="1">
        <f t="array" aca="1" ref="P30" ca="1">IF(INDIRECT("'"&amp;P$2&amp;"'!F"&amp;ROW(P30))="CC","CC",
IF(INDIRECT("'"&amp;P$2&amp;"'!F"&amp;ROW(P30))="DOWN","DOWN",
IF(INDIRECT("'"&amp;P$2&amp;"'!F"&amp;ROW(P30))="OFF","OFF",
IF(INDIRECT("'"&amp;P$2&amp;"'!F"&amp;ROW(P30))="PARK","PARK",
IF(INDIRECT("'"&amp;P$2&amp;"'!F"&amp;ROW(P30))="VACA","VACA",
"")))))</f>
        <v/>
      </c>
      <c r="Q30" s="111" t="str" cm="1">
        <f t="array" aca="1" ref="Q30" ca="1">IF(INDIRECT("'"&amp;Q$2&amp;"'!F"&amp;ROW(Q30))="CC","CC",
IF(INDIRECT("'"&amp;Q$2&amp;"'!F"&amp;ROW(Q30))="DOWN","DOWN",
IF(INDIRECT("'"&amp;Q$2&amp;"'!F"&amp;ROW(Q30))="OFF","OFF",
IF(INDIRECT("'"&amp;Q$2&amp;"'!F"&amp;ROW(Q30))="PARK","PARK",
IF(INDIRECT("'"&amp;Q$2&amp;"'!F"&amp;ROW(Q30))="VACA","VACA",
"")))))</f>
        <v/>
      </c>
      <c r="R30" s="111" t="str" cm="1">
        <f t="array" aca="1" ref="R30" ca="1">IF(INDIRECT("'"&amp;R$2&amp;"'!F"&amp;ROW(R30))="CC","CC",
IF(INDIRECT("'"&amp;R$2&amp;"'!F"&amp;ROW(R30))="DOWN","DOWN",
IF(INDIRECT("'"&amp;R$2&amp;"'!F"&amp;ROW(R30))="OFF","OFF",
IF(INDIRECT("'"&amp;R$2&amp;"'!F"&amp;ROW(R30))="PARK","PARK",
IF(INDIRECT("'"&amp;R$2&amp;"'!F"&amp;ROW(R30))="VACA","VACA",
"")))))</f>
        <v/>
      </c>
      <c r="S30" s="111" t="str" cm="1">
        <f t="array" aca="1" ref="S30" ca="1">IF(INDIRECT("'"&amp;S$2&amp;"'!F"&amp;ROW(S30))="CC","CC",
IF(INDIRECT("'"&amp;S$2&amp;"'!F"&amp;ROW(S30))="DOWN","DOWN",
IF(INDIRECT("'"&amp;S$2&amp;"'!F"&amp;ROW(S30))="OFF","OFF",
IF(INDIRECT("'"&amp;S$2&amp;"'!F"&amp;ROW(S30))="PARK","PARK",
IF(INDIRECT("'"&amp;S$2&amp;"'!F"&amp;ROW(S30))="VACA","VACA",
"")))))</f>
        <v/>
      </c>
      <c r="T30" s="111" t="str" cm="1">
        <f t="array" aca="1" ref="T30" ca="1">IF(INDIRECT("'"&amp;T$2&amp;"'!F"&amp;ROW(T30))="CC","CC",
IF(INDIRECT("'"&amp;T$2&amp;"'!F"&amp;ROW(T30))="DOWN","DOWN",
IF(INDIRECT("'"&amp;T$2&amp;"'!F"&amp;ROW(T30))="OFF","OFF",
IF(INDIRECT("'"&amp;T$2&amp;"'!F"&amp;ROW(T30))="PARK","PARK",
IF(INDIRECT("'"&amp;T$2&amp;"'!F"&amp;ROW(T30))="VACA","VACA",
"")))))</f>
        <v/>
      </c>
      <c r="U30" s="111" t="str" cm="1">
        <f t="array" aca="1" ref="U30" ca="1">IF(INDIRECT("'"&amp;U$2&amp;"'!F"&amp;ROW(U30))="CC","CC",
IF(INDIRECT("'"&amp;U$2&amp;"'!F"&amp;ROW(U30))="DOWN","DOWN",
IF(INDIRECT("'"&amp;U$2&amp;"'!F"&amp;ROW(U30))="OFF","OFF",
IF(INDIRECT("'"&amp;U$2&amp;"'!F"&amp;ROW(U30))="PARK","PARK",
IF(INDIRECT("'"&amp;U$2&amp;"'!F"&amp;ROW(U30))="VACA","VACA",
"")))))</f>
        <v/>
      </c>
      <c r="V30" s="111" t="str" cm="1">
        <f t="array" aca="1" ref="V30" ca="1">IF(INDIRECT("'"&amp;V$2&amp;"'!F"&amp;ROW(V30))="CC","CC",
IF(INDIRECT("'"&amp;V$2&amp;"'!F"&amp;ROW(V30))="DOWN","DOWN",
IF(INDIRECT("'"&amp;V$2&amp;"'!F"&amp;ROW(V30))="OFF","OFF",
IF(INDIRECT("'"&amp;V$2&amp;"'!F"&amp;ROW(V30))="PARK","PARK",
IF(INDIRECT("'"&amp;V$2&amp;"'!F"&amp;ROW(V30))="VACA","VACA",
"")))))</f>
        <v/>
      </c>
      <c r="W30" s="111" t="str" cm="1">
        <f t="array" aca="1" ref="W30" ca="1">IF(INDIRECT("'"&amp;W$2&amp;"'!F"&amp;ROW(W30))="CC","CC",
IF(INDIRECT("'"&amp;W$2&amp;"'!F"&amp;ROW(W30))="DOWN","DOWN",
IF(INDIRECT("'"&amp;W$2&amp;"'!F"&amp;ROW(W30))="OFF","OFF",
IF(INDIRECT("'"&amp;W$2&amp;"'!F"&amp;ROW(W30))="PARK","PARK",
IF(INDIRECT("'"&amp;W$2&amp;"'!F"&amp;ROW(W30))="VACA","VACA",
"")))))</f>
        <v/>
      </c>
      <c r="X30" s="111" t="str" cm="1">
        <f t="array" aca="1" ref="X30" ca="1">IF(INDIRECT("'"&amp;X$2&amp;"'!F"&amp;ROW(X30))="CC","CC",
IF(INDIRECT("'"&amp;X$2&amp;"'!F"&amp;ROW(X30))="DOWN","DOWN",
IF(INDIRECT("'"&amp;X$2&amp;"'!F"&amp;ROW(X30))="OFF","OFF",
IF(INDIRECT("'"&amp;X$2&amp;"'!F"&amp;ROW(X30))="PARK","PARK",
IF(INDIRECT("'"&amp;X$2&amp;"'!F"&amp;ROW(X30))="VACA","VACA",
"")))))</f>
        <v/>
      </c>
      <c r="Y30" s="111" t="str" cm="1">
        <f t="array" aca="1" ref="Y30" ca="1">IF(INDIRECT("'"&amp;Y$2&amp;"'!F"&amp;ROW(Y30))="CC","CC",
IF(INDIRECT("'"&amp;Y$2&amp;"'!F"&amp;ROW(Y30))="DOWN","DOWN",
IF(INDIRECT("'"&amp;Y$2&amp;"'!F"&amp;ROW(Y30))="OFF","OFF",
IF(INDIRECT("'"&amp;Y$2&amp;"'!F"&amp;ROW(Y30))="PARK","PARK",
IF(INDIRECT("'"&amp;Y$2&amp;"'!F"&amp;ROW(Y30))="VACA","VACA",
"")))))</f>
        <v/>
      </c>
      <c r="Z30" s="111" t="str" cm="1">
        <f t="array" aca="1" ref="Z30" ca="1">IF(INDIRECT("'"&amp;Z$2&amp;"'!F"&amp;ROW(Z30))="CC","CC",
IF(INDIRECT("'"&amp;Z$2&amp;"'!F"&amp;ROW(Z30))="DOWN","DOWN",
IF(INDIRECT("'"&amp;Z$2&amp;"'!F"&amp;ROW(Z30))="OFF","OFF",
IF(INDIRECT("'"&amp;Z$2&amp;"'!F"&amp;ROW(Z30))="PARK","PARK",
IF(INDIRECT("'"&amp;Z$2&amp;"'!F"&amp;ROW(Z30))="VACA","VACA",
"")))))</f>
        <v/>
      </c>
      <c r="AA30" s="111" t="str" cm="1">
        <f t="array" aca="1" ref="AA30" ca="1">IF(INDIRECT("'"&amp;AA$2&amp;"'!F"&amp;ROW(AA30))="CC","CC",
IF(INDIRECT("'"&amp;AA$2&amp;"'!F"&amp;ROW(AA30))="DOWN","DOWN",
IF(INDIRECT("'"&amp;AA$2&amp;"'!F"&amp;ROW(AA30))="OFF","OFF",
IF(INDIRECT("'"&amp;AA$2&amp;"'!F"&amp;ROW(AA30))="PARK","PARK",
IF(INDIRECT("'"&amp;AA$2&amp;"'!F"&amp;ROW(AA30))="VACA","VACA",
"")))))</f>
        <v/>
      </c>
      <c r="AB30" s="111" t="str" cm="1">
        <f t="array" aca="1" ref="AB30" ca="1">IF(INDIRECT("'"&amp;AB$2&amp;"'!F"&amp;ROW(AB30))="CC","CC",
IF(INDIRECT("'"&amp;AB$2&amp;"'!F"&amp;ROW(AB30))="DOWN","DOWN",
IF(INDIRECT("'"&amp;AB$2&amp;"'!F"&amp;ROW(AB30))="OFF","OFF",
IF(INDIRECT("'"&amp;AB$2&amp;"'!F"&amp;ROW(AB30))="PARK","PARK",
IF(INDIRECT("'"&amp;AB$2&amp;"'!F"&amp;ROW(AB30))="VACA","VACA",
"")))))</f>
        <v/>
      </c>
      <c r="AC30" s="111" t="str" cm="1">
        <f t="array" aca="1" ref="AC30" ca="1">IF(INDIRECT("'"&amp;AC$2&amp;"'!F"&amp;ROW(AC30))="CC","CC",
IF(INDIRECT("'"&amp;AC$2&amp;"'!F"&amp;ROW(AC30))="DOWN","DOWN",
IF(INDIRECT("'"&amp;AC$2&amp;"'!F"&amp;ROW(AC30))="OFF","OFF",
IF(INDIRECT("'"&amp;AC$2&amp;"'!F"&amp;ROW(AC30))="PARK","PARK",
IF(INDIRECT("'"&amp;AC$2&amp;"'!F"&amp;ROW(AC30))="VACA","VACA",
"")))))</f>
        <v/>
      </c>
      <c r="AD30" s="111" t="str" cm="1">
        <f t="array" aca="1" ref="AD30" ca="1">IF(INDIRECT("'"&amp;AD$2&amp;"'!F"&amp;ROW(AD30))="CC","CC",
IF(INDIRECT("'"&amp;AD$2&amp;"'!F"&amp;ROW(AD30))="DOWN","DOWN",
IF(INDIRECT("'"&amp;AD$2&amp;"'!F"&amp;ROW(AD30))="OFF","OFF",
IF(INDIRECT("'"&amp;AD$2&amp;"'!F"&amp;ROW(AD30))="PARK","PARK",
IF(INDIRECT("'"&amp;AD$2&amp;"'!F"&amp;ROW(AD30))="VACA","VACA",
"")))))</f>
        <v/>
      </c>
      <c r="AE30" s="111" t="str" cm="1">
        <f t="array" aca="1" ref="AE30" ca="1">IF(INDIRECT("'"&amp;AE$2&amp;"'!F"&amp;ROW(AE30))="CC","CC",
IF(INDIRECT("'"&amp;AE$2&amp;"'!F"&amp;ROW(AE30))="DOWN","DOWN",
IF(INDIRECT("'"&amp;AE$2&amp;"'!F"&amp;ROW(AE30))="OFF","OFF",
IF(INDIRECT("'"&amp;AE$2&amp;"'!F"&amp;ROW(AE30))="PARK","PARK",
IF(INDIRECT("'"&amp;AE$2&amp;"'!F"&amp;ROW(AE30))="VACA","VACA",
"")))))</f>
        <v/>
      </c>
      <c r="AF30" s="111" t="str" cm="1">
        <f t="array" aca="1" ref="AF30" ca="1">IF(INDIRECT("'"&amp;AF$2&amp;"'!F"&amp;ROW(AF30))="CC","CC",
IF(INDIRECT("'"&amp;AF$2&amp;"'!F"&amp;ROW(AF30))="DOWN","DOWN",
IF(INDIRECT("'"&amp;AF$2&amp;"'!F"&amp;ROW(AF30))="OFF","OFF",
IF(INDIRECT("'"&amp;AF$2&amp;"'!F"&amp;ROW(AF30))="PARK","PARK",
IF(INDIRECT("'"&amp;AF$2&amp;"'!F"&amp;ROW(AF30))="VACA","VACA",
"")))))</f>
        <v/>
      </c>
      <c r="AG30" s="111" t="str" cm="1">
        <f t="array" aca="1" ref="AG30" ca="1">IF(INDIRECT("'"&amp;AG$2&amp;"'!F"&amp;ROW(AG30))="CC","CC",
IF(INDIRECT("'"&amp;AG$2&amp;"'!F"&amp;ROW(AG30))="DOWN","DOWN",
IF(INDIRECT("'"&amp;AG$2&amp;"'!F"&amp;ROW(AG30))="OFF","OFF",
IF(INDIRECT("'"&amp;AG$2&amp;"'!F"&amp;ROW(AG30))="PARK","PARK",
IF(INDIRECT("'"&amp;AG$2&amp;"'!F"&amp;ROW(AG30))="VACA","VACA",
"")))))</f>
        <v/>
      </c>
      <c r="AH30" s="124"/>
      <c r="AI30" s="111" t="str">
        <f t="shared" si="4"/>
        <v>Rafael Pizarro</v>
      </c>
      <c r="AJ30" s="111" cm="1">
        <f t="array" aca="1" ref="AJ30" ca="1">INDIRECT("'"&amp;AJ$2&amp;"'!AB"&amp;ROW($AJ30))</f>
        <v>4</v>
      </c>
      <c r="AK30" s="111" cm="1">
        <f t="array" aca="1" ref="AK30" ca="1">INDIRECT("'"&amp;AK$2&amp;"'!AB"&amp;ROW($AJ30))</f>
        <v>4</v>
      </c>
      <c r="AL30" s="111" cm="1">
        <f t="array" aca="1" ref="AL30" ca="1">INDIRECT("'"&amp;AL$2&amp;"'!AB"&amp;ROW($AJ30))</f>
        <v>4</v>
      </c>
      <c r="AM30" s="111" t="str" cm="1">
        <f t="array" aca="1" ref="AM30" ca="1">INDIRECT("'"&amp;AM$2&amp;"'!AB"&amp;ROW($AJ30))</f>
        <v/>
      </c>
      <c r="AN30" s="111" t="str" cm="1">
        <f t="array" aca="1" ref="AN30" ca="1">INDIRECT("'"&amp;AN$2&amp;"'!AB"&amp;ROW($AJ30))</f>
        <v/>
      </c>
      <c r="AO30" s="111" cm="1">
        <f t="array" aca="1" ref="AO30" ca="1">INDIRECT("'"&amp;AO$2&amp;"'!AB"&amp;ROW($AJ30))</f>
        <v>4</v>
      </c>
      <c r="AP30" s="111" cm="1">
        <f t="array" aca="1" ref="AP30" ca="1">INDIRECT("'"&amp;AP$2&amp;"'!AB"&amp;ROW($AJ30))</f>
        <v>4</v>
      </c>
      <c r="AQ30" s="111" t="str" cm="1">
        <f t="array" aca="1" ref="AQ30" ca="1">INDIRECT("'"&amp;AQ$2&amp;"'!AB"&amp;ROW($AJ30))</f>
        <v/>
      </c>
      <c r="AR30" s="111" t="str" cm="1">
        <f t="array" aca="1" ref="AR30" ca="1">INDIRECT("'"&amp;AR$2&amp;"'!AB"&amp;ROW($AJ30))</f>
        <v/>
      </c>
      <c r="AS30" s="111" t="str" cm="1">
        <f t="array" aca="1" ref="AS30" ca="1">INDIRECT("'"&amp;AS$2&amp;"'!AB"&amp;ROW($AJ30))</f>
        <v/>
      </c>
      <c r="AT30" s="111" t="str" cm="1">
        <f t="array" aca="1" ref="AT30" ca="1">INDIRECT("'"&amp;AT$2&amp;"'!AB"&amp;ROW($AJ30))</f>
        <v/>
      </c>
      <c r="AU30" s="111" t="str" cm="1">
        <f t="array" aca="1" ref="AU30" ca="1">INDIRECT("'"&amp;AU$2&amp;"'!AB"&amp;ROW($AJ30))</f>
        <v/>
      </c>
      <c r="AV30" s="111" t="str" cm="1">
        <f t="array" aca="1" ref="AV30" ca="1">INDIRECT("'"&amp;AV$2&amp;"'!AB"&amp;ROW($AJ30))</f>
        <v/>
      </c>
      <c r="AW30" s="111" t="str" cm="1">
        <f t="array" aca="1" ref="AW30" ca="1">INDIRECT("'"&amp;AW$2&amp;"'!AB"&amp;ROW($AJ30))</f>
        <v/>
      </c>
      <c r="AX30" s="111" t="str" cm="1">
        <f t="array" aca="1" ref="AX30" ca="1">INDIRECT("'"&amp;AX$2&amp;"'!AB"&amp;ROW($AJ30))</f>
        <v/>
      </c>
      <c r="AY30" s="111" t="str" cm="1">
        <f t="array" aca="1" ref="AY30" ca="1">INDIRECT("'"&amp;AY$2&amp;"'!AB"&amp;ROW($AJ30))</f>
        <v/>
      </c>
      <c r="AZ30" s="111" t="str" cm="1">
        <f t="array" aca="1" ref="AZ30" ca="1">INDIRECT("'"&amp;AZ$2&amp;"'!AB"&amp;ROW($AJ30))</f>
        <v/>
      </c>
      <c r="BA30" s="111" t="str" cm="1">
        <f t="array" aca="1" ref="BA30" ca="1">INDIRECT("'"&amp;BA$2&amp;"'!AB"&amp;ROW($AJ30))</f>
        <v/>
      </c>
      <c r="BB30" s="111" t="str" cm="1">
        <f t="array" aca="1" ref="BB30" ca="1">INDIRECT("'"&amp;BB$2&amp;"'!AB"&amp;ROW($AJ30))</f>
        <v/>
      </c>
      <c r="BC30" s="111" t="str" cm="1">
        <f t="array" aca="1" ref="BC30" ca="1">INDIRECT("'"&amp;BC$2&amp;"'!AB"&amp;ROW($AJ30))</f>
        <v/>
      </c>
      <c r="BD30" s="111" t="str" cm="1">
        <f t="array" aca="1" ref="BD30" ca="1">INDIRECT("'"&amp;BD$2&amp;"'!AB"&amp;ROW($AJ30))</f>
        <v/>
      </c>
      <c r="BE30" s="111" t="str" cm="1">
        <f t="array" aca="1" ref="BE30" ca="1">INDIRECT("'"&amp;BE$2&amp;"'!AB"&amp;ROW($AJ30))</f>
        <v/>
      </c>
      <c r="BF30" s="111" t="str" cm="1">
        <f t="array" aca="1" ref="BF30" ca="1">INDIRECT("'"&amp;BF$2&amp;"'!AB"&amp;ROW($AJ30))</f>
        <v/>
      </c>
      <c r="BG30" s="111" t="str" cm="1">
        <f t="array" aca="1" ref="BG30" ca="1">INDIRECT("'"&amp;BG$2&amp;"'!AB"&amp;ROW($AJ30))</f>
        <v/>
      </c>
      <c r="BH30" s="111" t="str" cm="1">
        <f t="array" aca="1" ref="BH30" ca="1">INDIRECT("'"&amp;BH$2&amp;"'!AB"&amp;ROW($AJ30))</f>
        <v/>
      </c>
      <c r="BI30" s="111" t="str" cm="1">
        <f t="array" aca="1" ref="BI30" ca="1">INDIRECT("'"&amp;BI$2&amp;"'!AB"&amp;ROW($AJ30))</f>
        <v/>
      </c>
      <c r="BJ30" s="111" t="str" cm="1">
        <f t="array" aca="1" ref="BJ30" ca="1">INDIRECT("'"&amp;BJ$2&amp;"'!AB"&amp;ROW($AJ30))</f>
        <v/>
      </c>
      <c r="BK30" s="111" t="str" cm="1">
        <f t="array" aca="1" ref="BK30" ca="1">INDIRECT("'"&amp;BK$2&amp;"'!AB"&amp;ROW($AJ30))</f>
        <v/>
      </c>
      <c r="BL30" s="111" t="str" cm="1">
        <f t="array" aca="1" ref="BL30" ca="1">INDIRECT("'"&amp;BL$2&amp;"'!AB"&amp;ROW($AJ30))</f>
        <v/>
      </c>
      <c r="BM30" s="111" t="str" cm="1">
        <f t="array" aca="1" ref="BM30" ca="1">INDIRECT("'"&amp;BM$2&amp;"'!AB"&amp;ROW($AJ30))</f>
        <v/>
      </c>
      <c r="BN30" s="111" t="str" cm="1">
        <f t="array" aca="1" ref="BN30" ca="1">INDIRECT("'"&amp;BN$2&amp;"'!AB"&amp;ROW($AJ30))</f>
        <v/>
      </c>
      <c r="BO30" s="124"/>
      <c r="BP30" s="110" t="str">
        <f t="shared" si="5"/>
        <v>Rafael Pizarro</v>
      </c>
      <c r="BQ30" s="127" cm="1">
        <f t="array" aca="1" ref="BQ30" ca="1">IF(INDIRECT("'"&amp;BQ$2&amp;"'!P"&amp;ROW($BQ30))=0,"",INDIRECT("'"&amp;BQ$2&amp;"'!P"&amp;ROW($BQ30)))</f>
        <v>30.9</v>
      </c>
      <c r="BR30" s="127" cm="1">
        <f t="array" aca="1" ref="BR30" ca="1">IF(INDIRECT("'"&amp;BR$2&amp;"'!P"&amp;ROW($BQ30))=0,"",INDIRECT("'"&amp;BR$2&amp;"'!P"&amp;ROW($BQ30)))</f>
        <v>36</v>
      </c>
      <c r="BS30" s="127" cm="1">
        <f t="array" aca="1" ref="BS30" ca="1">IF(INDIRECT("'"&amp;BS$2&amp;"'!P"&amp;ROW($BQ30))=0,"",INDIRECT("'"&amp;BS$2&amp;"'!P"&amp;ROW($BQ30)))</f>
        <v>30.62</v>
      </c>
      <c r="BT30" s="127" t="str" cm="1">
        <f t="array" aca="1" ref="BT30" ca="1">IF(INDIRECT("'"&amp;BT$2&amp;"'!P"&amp;ROW($BQ30))=0,"",INDIRECT("'"&amp;BT$2&amp;"'!P"&amp;ROW($BQ30)))</f>
        <v/>
      </c>
      <c r="BU30" s="127" t="str" cm="1">
        <f t="array" aca="1" ref="BU30" ca="1">IF(INDIRECT("'"&amp;BU$2&amp;"'!P"&amp;ROW($BQ30))=0,"",INDIRECT("'"&amp;BU$2&amp;"'!P"&amp;ROW($BQ30)))</f>
        <v/>
      </c>
      <c r="BV30" s="127" cm="1">
        <f t="array" aca="1" ref="BV30" ca="1">IF(INDIRECT("'"&amp;BV$2&amp;"'!P"&amp;ROW($BQ30))=0,"",INDIRECT("'"&amp;BV$2&amp;"'!P"&amp;ROW($BQ30)))</f>
        <v>39.9</v>
      </c>
      <c r="BW30" s="127" cm="1">
        <f t="array" aca="1" ref="BW30" ca="1">IF(INDIRECT("'"&amp;BW$2&amp;"'!P"&amp;ROW($BQ30))=0,"",INDIRECT("'"&amp;BW$2&amp;"'!P"&amp;ROW($BQ30)))</f>
        <v>31.2</v>
      </c>
      <c r="BX30" s="127" t="str" cm="1">
        <f t="array" aca="1" ref="BX30" ca="1">IF(INDIRECT("'"&amp;BX$2&amp;"'!P"&amp;ROW($BQ30))=0,"",INDIRECT("'"&amp;BX$2&amp;"'!P"&amp;ROW($BQ30)))</f>
        <v/>
      </c>
      <c r="BY30" s="127" t="str" cm="1">
        <f t="array" aca="1" ref="BY30" ca="1">IF(INDIRECT("'"&amp;BY$2&amp;"'!P"&amp;ROW($BQ30))=0,"",INDIRECT("'"&amp;BY$2&amp;"'!P"&amp;ROW($BQ30)))</f>
        <v/>
      </c>
      <c r="BZ30" s="127" t="str" cm="1">
        <f t="array" aca="1" ref="BZ30" ca="1">IF(INDIRECT("'"&amp;BZ$2&amp;"'!P"&amp;ROW($BQ30))=0,"",INDIRECT("'"&amp;BZ$2&amp;"'!P"&amp;ROW($BQ30)))</f>
        <v/>
      </c>
      <c r="CA30" s="127" t="str" cm="1">
        <f t="array" aca="1" ref="CA30" ca="1">IF(INDIRECT("'"&amp;CA$2&amp;"'!P"&amp;ROW($BQ30))=0,"",INDIRECT("'"&amp;CA$2&amp;"'!P"&amp;ROW($BQ30)))</f>
        <v/>
      </c>
      <c r="CB30" s="127" t="str" cm="1">
        <f t="array" aca="1" ref="CB30" ca="1">IF(INDIRECT("'"&amp;CB$2&amp;"'!P"&amp;ROW($BQ30))=0,"",INDIRECT("'"&amp;CB$2&amp;"'!P"&amp;ROW($BQ30)))</f>
        <v/>
      </c>
      <c r="CC30" s="127" t="str" cm="1">
        <f t="array" aca="1" ref="CC30" ca="1">IF(INDIRECT("'"&amp;CC$2&amp;"'!P"&amp;ROW($BQ30))=0,"",INDIRECT("'"&amp;CC$2&amp;"'!P"&amp;ROW($BQ30)))</f>
        <v/>
      </c>
      <c r="CD30" s="127" t="str" cm="1">
        <f t="array" aca="1" ref="CD30" ca="1">IF(INDIRECT("'"&amp;CD$2&amp;"'!P"&amp;ROW($BQ30))=0,"",INDIRECT("'"&amp;CD$2&amp;"'!P"&amp;ROW($BQ30)))</f>
        <v/>
      </c>
      <c r="CE30" s="127" t="str" cm="1">
        <f t="array" aca="1" ref="CE30" ca="1">IF(INDIRECT("'"&amp;CE$2&amp;"'!P"&amp;ROW($BQ30))=0,"",INDIRECT("'"&amp;CE$2&amp;"'!P"&amp;ROW($BQ30)))</f>
        <v/>
      </c>
      <c r="CF30" s="127" t="str" cm="1">
        <f t="array" aca="1" ref="CF30" ca="1">IF(INDIRECT("'"&amp;CF$2&amp;"'!P"&amp;ROW($BQ30))=0,"",INDIRECT("'"&amp;CF$2&amp;"'!P"&amp;ROW($BQ30)))</f>
        <v/>
      </c>
      <c r="CG30" s="127" t="str" cm="1">
        <f t="array" aca="1" ref="CG30" ca="1">IF(INDIRECT("'"&amp;CG$2&amp;"'!P"&amp;ROW($BQ30))=0,"",INDIRECT("'"&amp;CG$2&amp;"'!P"&amp;ROW($BQ30)))</f>
        <v/>
      </c>
      <c r="CH30" s="127" t="str" cm="1">
        <f t="array" aca="1" ref="CH30" ca="1">IF(INDIRECT("'"&amp;CH$2&amp;"'!P"&amp;ROW($BQ30))=0,"",INDIRECT("'"&amp;CH$2&amp;"'!P"&amp;ROW($BQ30)))</f>
        <v/>
      </c>
      <c r="CI30" s="127" t="str" cm="1">
        <f t="array" aca="1" ref="CI30" ca="1">IF(INDIRECT("'"&amp;CI$2&amp;"'!P"&amp;ROW($BQ30))=0,"",INDIRECT("'"&amp;CI$2&amp;"'!P"&amp;ROW($BQ30)))</f>
        <v/>
      </c>
      <c r="CJ30" s="127" t="str" cm="1">
        <f t="array" aca="1" ref="CJ30" ca="1">IF(INDIRECT("'"&amp;CJ$2&amp;"'!P"&amp;ROW($BQ30))=0,"",INDIRECT("'"&amp;CJ$2&amp;"'!P"&amp;ROW($BQ30)))</f>
        <v/>
      </c>
      <c r="CK30" s="127" t="str" cm="1">
        <f t="array" aca="1" ref="CK30" ca="1">IF(INDIRECT("'"&amp;CK$2&amp;"'!P"&amp;ROW($BQ30))=0,"",INDIRECT("'"&amp;CK$2&amp;"'!P"&amp;ROW($BQ30)))</f>
        <v/>
      </c>
      <c r="CL30" s="127" t="str" cm="1">
        <f t="array" aca="1" ref="CL30" ca="1">IF(INDIRECT("'"&amp;CL$2&amp;"'!P"&amp;ROW($BQ30))=0,"",INDIRECT("'"&amp;CL$2&amp;"'!P"&amp;ROW($BQ30)))</f>
        <v/>
      </c>
      <c r="CM30" s="127" t="str" cm="1">
        <f t="array" aca="1" ref="CM30" ca="1">IF(INDIRECT("'"&amp;CM$2&amp;"'!P"&amp;ROW($BQ30))=0,"",INDIRECT("'"&amp;CM$2&amp;"'!P"&amp;ROW($BQ30)))</f>
        <v/>
      </c>
      <c r="CN30" s="127" t="str" cm="1">
        <f t="array" aca="1" ref="CN30" ca="1">IF(INDIRECT("'"&amp;CN$2&amp;"'!P"&amp;ROW($BQ30))=0,"",INDIRECT("'"&amp;CN$2&amp;"'!P"&amp;ROW($BQ30)))</f>
        <v/>
      </c>
      <c r="CO30" s="127" t="str" cm="1">
        <f t="array" aca="1" ref="CO30" ca="1">IF(INDIRECT("'"&amp;CO$2&amp;"'!P"&amp;ROW($BQ30))=0,"",INDIRECT("'"&amp;CO$2&amp;"'!P"&amp;ROW($BQ30)))</f>
        <v/>
      </c>
      <c r="CP30" s="127" t="str" cm="1">
        <f t="array" aca="1" ref="CP30" ca="1">IF(INDIRECT("'"&amp;CP$2&amp;"'!P"&amp;ROW($BQ30))=0,"",INDIRECT("'"&amp;CP$2&amp;"'!P"&amp;ROW($BQ30)))</f>
        <v/>
      </c>
      <c r="CQ30" s="127" t="str" cm="1">
        <f t="array" aca="1" ref="CQ30" ca="1">IF(INDIRECT("'"&amp;CQ$2&amp;"'!P"&amp;ROW($BQ30))=0,"",INDIRECT("'"&amp;CQ$2&amp;"'!P"&amp;ROW($BQ30)))</f>
        <v/>
      </c>
      <c r="CR30" s="127" t="str" cm="1">
        <f t="array" aca="1" ref="CR30" ca="1">IF(INDIRECT("'"&amp;CR$2&amp;"'!P"&amp;ROW($BQ30))=0,"",INDIRECT("'"&amp;CR$2&amp;"'!P"&amp;ROW($BQ30)))</f>
        <v/>
      </c>
      <c r="CS30" s="127" t="str" cm="1">
        <f t="array" aca="1" ref="CS30" ca="1">IF(INDIRECT("'"&amp;CS$2&amp;"'!P"&amp;ROW($BQ30))=0,"",INDIRECT("'"&amp;CS$2&amp;"'!P"&amp;ROW($BQ30)))</f>
        <v/>
      </c>
      <c r="CT30" s="127" t="str" cm="1">
        <f t="array" aca="1" ref="CT30" ca="1">IF(INDIRECT("'"&amp;CT$2&amp;"'!P"&amp;ROW($BQ30))=0,"",INDIRECT("'"&amp;CT$2&amp;"'!P"&amp;ROW($BQ30)))</f>
        <v/>
      </c>
      <c r="CU30" s="127" t="str" cm="1">
        <f t="array" aca="1" ref="CU30" ca="1">IF(INDIRECT("'"&amp;CU$2&amp;"'!P"&amp;ROW($BQ30))=0,"",INDIRECT("'"&amp;CU$2&amp;"'!P"&amp;ROW($BQ30)))</f>
        <v/>
      </c>
      <c r="CV30" s="128">
        <f t="shared" ca="1" si="6"/>
        <v>168.62</v>
      </c>
    </row>
    <row r="31" spans="1:100" x14ac:dyDescent="0.2">
      <c r="A31" s="111">
        <f>IF('Driver List'!D31=0,"",'Driver List'!D31)</f>
        <v>6418</v>
      </c>
      <c r="B31" s="111" t="str">
        <f>IF(A31="","",VLOOKUP(A31,'Driver List'!D:E,2,0))</f>
        <v>Miguel Angel Fonseca</v>
      </c>
      <c r="C31" s="111" t="str" cm="1">
        <f t="array" aca="1" ref="C31" ca="1">IF(INDIRECT("'"&amp;C$2&amp;"'!F"&amp;ROW(C31))="CC","CC",
IF(INDIRECT("'"&amp;C$2&amp;"'!F"&amp;ROW(C31))="DOWN","DOWN",
IF(INDIRECT("'"&amp;C$2&amp;"'!F"&amp;ROW(C31))="OFF","OFF",
IF(INDIRECT("'"&amp;C$2&amp;"'!F"&amp;ROW(C31))="PARK","PARK",
IF(INDIRECT("'"&amp;C$2&amp;"'!F"&amp;ROW(C31))="VACA","VACA",
"")))))</f>
        <v/>
      </c>
      <c r="D31" s="111" t="str" cm="1">
        <f t="array" aca="1" ref="D31" ca="1">IF(INDIRECT("'"&amp;D$2&amp;"'!F"&amp;ROW(D31))="CC","CC",
IF(INDIRECT("'"&amp;D$2&amp;"'!F"&amp;ROW(D31))="DOWN","DOWN",
IF(INDIRECT("'"&amp;D$2&amp;"'!F"&amp;ROW(D31))="OFF","OFF",
IF(INDIRECT("'"&amp;D$2&amp;"'!F"&amp;ROW(D31))="PARK","PARK",
IF(INDIRECT("'"&amp;D$2&amp;"'!F"&amp;ROW(D31))="VACA","VACA",
"")))))</f>
        <v/>
      </c>
      <c r="E31" s="111" t="str" cm="1">
        <f t="array" aca="1" ref="E31" ca="1">IF(INDIRECT("'"&amp;E$2&amp;"'!F"&amp;ROW(E31))="CC","CC",
IF(INDIRECT("'"&amp;E$2&amp;"'!F"&amp;ROW(E31))="DOWN","DOWN",
IF(INDIRECT("'"&amp;E$2&amp;"'!F"&amp;ROW(E31))="OFF","OFF",
IF(INDIRECT("'"&amp;E$2&amp;"'!F"&amp;ROW(E31))="PARK","PARK",
IF(INDIRECT("'"&amp;E$2&amp;"'!F"&amp;ROW(E31))="VACA","VACA",
"")))))</f>
        <v/>
      </c>
      <c r="F31" s="111" t="str" cm="1">
        <f t="array" aca="1" ref="F31" ca="1">IF(INDIRECT("'"&amp;F$2&amp;"'!F"&amp;ROW(F31))="CC","CC",
IF(INDIRECT("'"&amp;F$2&amp;"'!F"&amp;ROW(F31))="DOWN","DOWN",
IF(INDIRECT("'"&amp;F$2&amp;"'!F"&amp;ROW(F31))="OFF","OFF",
IF(INDIRECT("'"&amp;F$2&amp;"'!F"&amp;ROW(F31))="PARK","PARK",
IF(INDIRECT("'"&amp;F$2&amp;"'!F"&amp;ROW(F31))="VACA","VACA",
"")))))</f>
        <v/>
      </c>
      <c r="G31" s="111" t="str" cm="1">
        <f t="array" aca="1" ref="G31" ca="1">IF(INDIRECT("'"&amp;G$2&amp;"'!F"&amp;ROW(G31))="CC","CC",
IF(INDIRECT("'"&amp;G$2&amp;"'!F"&amp;ROW(G31))="DOWN","DOWN",
IF(INDIRECT("'"&amp;G$2&amp;"'!F"&amp;ROW(G31))="OFF","OFF",
IF(INDIRECT("'"&amp;G$2&amp;"'!F"&amp;ROW(G31))="PARK","PARK",
IF(INDIRECT("'"&amp;G$2&amp;"'!F"&amp;ROW(G31))="VACA","VACA",
"")))))</f>
        <v/>
      </c>
      <c r="H31" s="111" t="str" cm="1">
        <f t="array" aca="1" ref="H31" ca="1">IF(INDIRECT("'"&amp;H$2&amp;"'!F"&amp;ROW(H31))="CC","CC",
IF(INDIRECT("'"&amp;H$2&amp;"'!F"&amp;ROW(H31))="DOWN","DOWN",
IF(INDIRECT("'"&amp;H$2&amp;"'!F"&amp;ROW(H31))="OFF","OFF",
IF(INDIRECT("'"&amp;H$2&amp;"'!F"&amp;ROW(H31))="PARK","PARK",
IF(INDIRECT("'"&amp;H$2&amp;"'!F"&amp;ROW(H31))="VACA","VACA",
"")))))</f>
        <v/>
      </c>
      <c r="I31" s="111" t="str" cm="1">
        <f t="array" aca="1" ref="I31" ca="1">IF(INDIRECT("'"&amp;I$2&amp;"'!F"&amp;ROW(I31))="CC","CC",
IF(INDIRECT("'"&amp;I$2&amp;"'!F"&amp;ROW(I31))="DOWN","DOWN",
IF(INDIRECT("'"&amp;I$2&amp;"'!F"&amp;ROW(I31))="OFF","OFF",
IF(INDIRECT("'"&amp;I$2&amp;"'!F"&amp;ROW(I31))="PARK","PARK",
IF(INDIRECT("'"&amp;I$2&amp;"'!F"&amp;ROW(I31))="VACA","VACA",
"")))))</f>
        <v/>
      </c>
      <c r="J31" s="111" t="str" cm="1">
        <f t="array" aca="1" ref="J31" ca="1">IF(INDIRECT("'"&amp;J$2&amp;"'!F"&amp;ROW(J31))="CC","CC",
IF(INDIRECT("'"&amp;J$2&amp;"'!F"&amp;ROW(J31))="DOWN","DOWN",
IF(INDIRECT("'"&amp;J$2&amp;"'!F"&amp;ROW(J31))="OFF","OFF",
IF(INDIRECT("'"&amp;J$2&amp;"'!F"&amp;ROW(J31))="PARK","PARK",
IF(INDIRECT("'"&amp;J$2&amp;"'!F"&amp;ROW(J31))="VACA","VACA",
"")))))</f>
        <v/>
      </c>
      <c r="K31" s="111" t="str" cm="1">
        <f t="array" aca="1" ref="K31" ca="1">IF(INDIRECT("'"&amp;K$2&amp;"'!F"&amp;ROW(K31))="CC","CC",
IF(INDIRECT("'"&amp;K$2&amp;"'!F"&amp;ROW(K31))="DOWN","DOWN",
IF(INDIRECT("'"&amp;K$2&amp;"'!F"&amp;ROW(K31))="OFF","OFF",
IF(INDIRECT("'"&amp;K$2&amp;"'!F"&amp;ROW(K31))="PARK","PARK",
IF(INDIRECT("'"&amp;K$2&amp;"'!F"&amp;ROW(K31))="VACA","VACA",
"")))))</f>
        <v/>
      </c>
      <c r="L31" s="111" t="str" cm="1">
        <f t="array" aca="1" ref="L31" ca="1">IF(INDIRECT("'"&amp;L$2&amp;"'!F"&amp;ROW(L31))="CC","CC",
IF(INDIRECT("'"&amp;L$2&amp;"'!F"&amp;ROW(L31))="DOWN","DOWN",
IF(INDIRECT("'"&amp;L$2&amp;"'!F"&amp;ROW(L31))="OFF","OFF",
IF(INDIRECT("'"&amp;L$2&amp;"'!F"&amp;ROW(L31))="PARK","PARK",
IF(INDIRECT("'"&amp;L$2&amp;"'!F"&amp;ROW(L31))="VACA","VACA",
"")))))</f>
        <v/>
      </c>
      <c r="M31" s="111" t="str" cm="1">
        <f t="array" aca="1" ref="M31" ca="1">IF(INDIRECT("'"&amp;M$2&amp;"'!F"&amp;ROW(M31))="CC","CC",
IF(INDIRECT("'"&amp;M$2&amp;"'!F"&amp;ROW(M31))="DOWN","DOWN",
IF(INDIRECT("'"&amp;M$2&amp;"'!F"&amp;ROW(M31))="OFF","OFF",
IF(INDIRECT("'"&amp;M$2&amp;"'!F"&amp;ROW(M31))="PARK","PARK",
IF(INDIRECT("'"&amp;M$2&amp;"'!F"&amp;ROW(M31))="VACA","VACA",
"")))))</f>
        <v/>
      </c>
      <c r="N31" s="111" t="str" cm="1">
        <f t="array" aca="1" ref="N31" ca="1">IF(INDIRECT("'"&amp;N$2&amp;"'!F"&amp;ROW(N31))="CC","CC",
IF(INDIRECT("'"&amp;N$2&amp;"'!F"&amp;ROW(N31))="DOWN","DOWN",
IF(INDIRECT("'"&amp;N$2&amp;"'!F"&amp;ROW(N31))="OFF","OFF",
IF(INDIRECT("'"&amp;N$2&amp;"'!F"&amp;ROW(N31))="PARK","PARK",
IF(INDIRECT("'"&amp;N$2&amp;"'!F"&amp;ROW(N31))="VACA","VACA",
"")))))</f>
        <v/>
      </c>
      <c r="O31" s="111" t="str" cm="1">
        <f t="array" aca="1" ref="O31" ca="1">IF(INDIRECT("'"&amp;O$2&amp;"'!F"&amp;ROW(O31))="CC","CC",
IF(INDIRECT("'"&amp;O$2&amp;"'!F"&amp;ROW(O31))="DOWN","DOWN",
IF(INDIRECT("'"&amp;O$2&amp;"'!F"&amp;ROW(O31))="OFF","OFF",
IF(INDIRECT("'"&amp;O$2&amp;"'!F"&amp;ROW(O31))="PARK","PARK",
IF(INDIRECT("'"&amp;O$2&amp;"'!F"&amp;ROW(O31))="VACA","VACA",
"")))))</f>
        <v/>
      </c>
      <c r="P31" s="111" t="str" cm="1">
        <f t="array" aca="1" ref="P31" ca="1">IF(INDIRECT("'"&amp;P$2&amp;"'!F"&amp;ROW(P31))="CC","CC",
IF(INDIRECT("'"&amp;P$2&amp;"'!F"&amp;ROW(P31))="DOWN","DOWN",
IF(INDIRECT("'"&amp;P$2&amp;"'!F"&amp;ROW(P31))="OFF","OFF",
IF(INDIRECT("'"&amp;P$2&amp;"'!F"&amp;ROW(P31))="PARK","PARK",
IF(INDIRECT("'"&amp;P$2&amp;"'!F"&amp;ROW(P31))="VACA","VACA",
"")))))</f>
        <v/>
      </c>
      <c r="Q31" s="111" t="str" cm="1">
        <f t="array" aca="1" ref="Q31" ca="1">IF(INDIRECT("'"&amp;Q$2&amp;"'!F"&amp;ROW(Q31))="CC","CC",
IF(INDIRECT("'"&amp;Q$2&amp;"'!F"&amp;ROW(Q31))="DOWN","DOWN",
IF(INDIRECT("'"&amp;Q$2&amp;"'!F"&amp;ROW(Q31))="OFF","OFF",
IF(INDIRECT("'"&amp;Q$2&amp;"'!F"&amp;ROW(Q31))="PARK","PARK",
IF(INDIRECT("'"&amp;Q$2&amp;"'!F"&amp;ROW(Q31))="VACA","VACA",
"")))))</f>
        <v/>
      </c>
      <c r="R31" s="111" t="str" cm="1">
        <f t="array" aca="1" ref="R31" ca="1">IF(INDIRECT("'"&amp;R$2&amp;"'!F"&amp;ROW(R31))="CC","CC",
IF(INDIRECT("'"&amp;R$2&amp;"'!F"&amp;ROW(R31))="DOWN","DOWN",
IF(INDIRECT("'"&amp;R$2&amp;"'!F"&amp;ROW(R31))="OFF","OFF",
IF(INDIRECT("'"&amp;R$2&amp;"'!F"&amp;ROW(R31))="PARK","PARK",
IF(INDIRECT("'"&amp;R$2&amp;"'!F"&amp;ROW(R31))="VACA","VACA",
"")))))</f>
        <v/>
      </c>
      <c r="S31" s="111" t="str" cm="1">
        <f t="array" aca="1" ref="S31" ca="1">IF(INDIRECT("'"&amp;S$2&amp;"'!F"&amp;ROW(S31))="CC","CC",
IF(INDIRECT("'"&amp;S$2&amp;"'!F"&amp;ROW(S31))="DOWN","DOWN",
IF(INDIRECT("'"&amp;S$2&amp;"'!F"&amp;ROW(S31))="OFF","OFF",
IF(INDIRECT("'"&amp;S$2&amp;"'!F"&amp;ROW(S31))="PARK","PARK",
IF(INDIRECT("'"&amp;S$2&amp;"'!F"&amp;ROW(S31))="VACA","VACA",
"")))))</f>
        <v/>
      </c>
      <c r="T31" s="111" t="str" cm="1">
        <f t="array" aca="1" ref="T31" ca="1">IF(INDIRECT("'"&amp;T$2&amp;"'!F"&amp;ROW(T31))="CC","CC",
IF(INDIRECT("'"&amp;T$2&amp;"'!F"&amp;ROW(T31))="DOWN","DOWN",
IF(INDIRECT("'"&amp;T$2&amp;"'!F"&amp;ROW(T31))="OFF","OFF",
IF(INDIRECT("'"&amp;T$2&amp;"'!F"&amp;ROW(T31))="PARK","PARK",
IF(INDIRECT("'"&amp;T$2&amp;"'!F"&amp;ROW(T31))="VACA","VACA",
"")))))</f>
        <v/>
      </c>
      <c r="U31" s="111" t="str" cm="1">
        <f t="array" aca="1" ref="U31" ca="1">IF(INDIRECT("'"&amp;U$2&amp;"'!F"&amp;ROW(U31))="CC","CC",
IF(INDIRECT("'"&amp;U$2&amp;"'!F"&amp;ROW(U31))="DOWN","DOWN",
IF(INDIRECT("'"&amp;U$2&amp;"'!F"&amp;ROW(U31))="OFF","OFF",
IF(INDIRECT("'"&amp;U$2&amp;"'!F"&amp;ROW(U31))="PARK","PARK",
IF(INDIRECT("'"&amp;U$2&amp;"'!F"&amp;ROW(U31))="VACA","VACA",
"")))))</f>
        <v/>
      </c>
      <c r="V31" s="111" t="str" cm="1">
        <f t="array" aca="1" ref="V31" ca="1">IF(INDIRECT("'"&amp;V$2&amp;"'!F"&amp;ROW(V31))="CC","CC",
IF(INDIRECT("'"&amp;V$2&amp;"'!F"&amp;ROW(V31))="DOWN","DOWN",
IF(INDIRECT("'"&amp;V$2&amp;"'!F"&amp;ROW(V31))="OFF","OFF",
IF(INDIRECT("'"&amp;V$2&amp;"'!F"&amp;ROW(V31))="PARK","PARK",
IF(INDIRECT("'"&amp;V$2&amp;"'!F"&amp;ROW(V31))="VACA","VACA",
"")))))</f>
        <v/>
      </c>
      <c r="W31" s="111" t="str" cm="1">
        <f t="array" aca="1" ref="W31" ca="1">IF(INDIRECT("'"&amp;W$2&amp;"'!F"&amp;ROW(W31))="CC","CC",
IF(INDIRECT("'"&amp;W$2&amp;"'!F"&amp;ROW(W31))="DOWN","DOWN",
IF(INDIRECT("'"&amp;W$2&amp;"'!F"&amp;ROW(W31))="OFF","OFF",
IF(INDIRECT("'"&amp;W$2&amp;"'!F"&amp;ROW(W31))="PARK","PARK",
IF(INDIRECT("'"&amp;W$2&amp;"'!F"&amp;ROW(W31))="VACA","VACA",
"")))))</f>
        <v/>
      </c>
      <c r="X31" s="111" t="str" cm="1">
        <f t="array" aca="1" ref="X31" ca="1">IF(INDIRECT("'"&amp;X$2&amp;"'!F"&amp;ROW(X31))="CC","CC",
IF(INDIRECT("'"&amp;X$2&amp;"'!F"&amp;ROW(X31))="DOWN","DOWN",
IF(INDIRECT("'"&amp;X$2&amp;"'!F"&amp;ROW(X31))="OFF","OFF",
IF(INDIRECT("'"&amp;X$2&amp;"'!F"&amp;ROW(X31))="PARK","PARK",
IF(INDIRECT("'"&amp;X$2&amp;"'!F"&amp;ROW(X31))="VACA","VACA",
"")))))</f>
        <v/>
      </c>
      <c r="Y31" s="111" t="str" cm="1">
        <f t="array" aca="1" ref="Y31" ca="1">IF(INDIRECT("'"&amp;Y$2&amp;"'!F"&amp;ROW(Y31))="CC","CC",
IF(INDIRECT("'"&amp;Y$2&amp;"'!F"&amp;ROW(Y31))="DOWN","DOWN",
IF(INDIRECT("'"&amp;Y$2&amp;"'!F"&amp;ROW(Y31))="OFF","OFF",
IF(INDIRECT("'"&amp;Y$2&amp;"'!F"&amp;ROW(Y31))="PARK","PARK",
IF(INDIRECT("'"&amp;Y$2&amp;"'!F"&amp;ROW(Y31))="VACA","VACA",
"")))))</f>
        <v/>
      </c>
      <c r="Z31" s="111" t="str" cm="1">
        <f t="array" aca="1" ref="Z31" ca="1">IF(INDIRECT("'"&amp;Z$2&amp;"'!F"&amp;ROW(Z31))="CC","CC",
IF(INDIRECT("'"&amp;Z$2&amp;"'!F"&amp;ROW(Z31))="DOWN","DOWN",
IF(INDIRECT("'"&amp;Z$2&amp;"'!F"&amp;ROW(Z31))="OFF","OFF",
IF(INDIRECT("'"&amp;Z$2&amp;"'!F"&amp;ROW(Z31))="PARK","PARK",
IF(INDIRECT("'"&amp;Z$2&amp;"'!F"&amp;ROW(Z31))="VACA","VACA",
"")))))</f>
        <v/>
      </c>
      <c r="AA31" s="111" t="str" cm="1">
        <f t="array" aca="1" ref="AA31" ca="1">IF(INDIRECT("'"&amp;AA$2&amp;"'!F"&amp;ROW(AA31))="CC","CC",
IF(INDIRECT("'"&amp;AA$2&amp;"'!F"&amp;ROW(AA31))="DOWN","DOWN",
IF(INDIRECT("'"&amp;AA$2&amp;"'!F"&amp;ROW(AA31))="OFF","OFF",
IF(INDIRECT("'"&amp;AA$2&amp;"'!F"&amp;ROW(AA31))="PARK","PARK",
IF(INDIRECT("'"&amp;AA$2&amp;"'!F"&amp;ROW(AA31))="VACA","VACA",
"")))))</f>
        <v/>
      </c>
      <c r="AB31" s="111" t="str" cm="1">
        <f t="array" aca="1" ref="AB31" ca="1">IF(INDIRECT("'"&amp;AB$2&amp;"'!F"&amp;ROW(AB31))="CC","CC",
IF(INDIRECT("'"&amp;AB$2&amp;"'!F"&amp;ROW(AB31))="DOWN","DOWN",
IF(INDIRECT("'"&amp;AB$2&amp;"'!F"&amp;ROW(AB31))="OFF","OFF",
IF(INDIRECT("'"&amp;AB$2&amp;"'!F"&amp;ROW(AB31))="PARK","PARK",
IF(INDIRECT("'"&amp;AB$2&amp;"'!F"&amp;ROW(AB31))="VACA","VACA",
"")))))</f>
        <v/>
      </c>
      <c r="AC31" s="111" t="str" cm="1">
        <f t="array" aca="1" ref="AC31" ca="1">IF(INDIRECT("'"&amp;AC$2&amp;"'!F"&amp;ROW(AC31))="CC","CC",
IF(INDIRECT("'"&amp;AC$2&amp;"'!F"&amp;ROW(AC31))="DOWN","DOWN",
IF(INDIRECT("'"&amp;AC$2&amp;"'!F"&amp;ROW(AC31))="OFF","OFF",
IF(INDIRECT("'"&amp;AC$2&amp;"'!F"&amp;ROW(AC31))="PARK","PARK",
IF(INDIRECT("'"&amp;AC$2&amp;"'!F"&amp;ROW(AC31))="VACA","VACA",
"")))))</f>
        <v/>
      </c>
      <c r="AD31" s="111" t="str" cm="1">
        <f t="array" aca="1" ref="AD31" ca="1">IF(INDIRECT("'"&amp;AD$2&amp;"'!F"&amp;ROW(AD31))="CC","CC",
IF(INDIRECT("'"&amp;AD$2&amp;"'!F"&amp;ROW(AD31))="DOWN","DOWN",
IF(INDIRECT("'"&amp;AD$2&amp;"'!F"&amp;ROW(AD31))="OFF","OFF",
IF(INDIRECT("'"&amp;AD$2&amp;"'!F"&amp;ROW(AD31))="PARK","PARK",
IF(INDIRECT("'"&amp;AD$2&amp;"'!F"&amp;ROW(AD31))="VACA","VACA",
"")))))</f>
        <v/>
      </c>
      <c r="AE31" s="111" t="str" cm="1">
        <f t="array" aca="1" ref="AE31" ca="1">IF(INDIRECT("'"&amp;AE$2&amp;"'!F"&amp;ROW(AE31))="CC","CC",
IF(INDIRECT("'"&amp;AE$2&amp;"'!F"&amp;ROW(AE31))="DOWN","DOWN",
IF(INDIRECT("'"&amp;AE$2&amp;"'!F"&amp;ROW(AE31))="OFF","OFF",
IF(INDIRECT("'"&amp;AE$2&amp;"'!F"&amp;ROW(AE31))="PARK","PARK",
IF(INDIRECT("'"&amp;AE$2&amp;"'!F"&amp;ROW(AE31))="VACA","VACA",
"")))))</f>
        <v/>
      </c>
      <c r="AF31" s="111" t="str" cm="1">
        <f t="array" aca="1" ref="AF31" ca="1">IF(INDIRECT("'"&amp;AF$2&amp;"'!F"&amp;ROW(AF31))="CC","CC",
IF(INDIRECT("'"&amp;AF$2&amp;"'!F"&amp;ROW(AF31))="DOWN","DOWN",
IF(INDIRECT("'"&amp;AF$2&amp;"'!F"&amp;ROW(AF31))="OFF","OFF",
IF(INDIRECT("'"&amp;AF$2&amp;"'!F"&amp;ROW(AF31))="PARK","PARK",
IF(INDIRECT("'"&amp;AF$2&amp;"'!F"&amp;ROW(AF31))="VACA","VACA",
"")))))</f>
        <v/>
      </c>
      <c r="AG31" s="111" t="str" cm="1">
        <f t="array" aca="1" ref="AG31" ca="1">IF(INDIRECT("'"&amp;AG$2&amp;"'!F"&amp;ROW(AG31))="CC","CC",
IF(INDIRECT("'"&amp;AG$2&amp;"'!F"&amp;ROW(AG31))="DOWN","DOWN",
IF(INDIRECT("'"&amp;AG$2&amp;"'!F"&amp;ROW(AG31))="OFF","OFF",
IF(INDIRECT("'"&amp;AG$2&amp;"'!F"&amp;ROW(AG31))="PARK","PARK",
IF(INDIRECT("'"&amp;AG$2&amp;"'!F"&amp;ROW(AG31))="VACA","VACA",
"")))))</f>
        <v/>
      </c>
      <c r="AH31" s="124"/>
      <c r="AI31" s="111" t="str">
        <f t="shared" si="4"/>
        <v>Miguel Angel Fonseca</v>
      </c>
      <c r="AJ31" s="111" cm="1">
        <f t="array" aca="1" ref="AJ31" ca="1">INDIRECT("'"&amp;AJ$2&amp;"'!AB"&amp;ROW($AJ31))</f>
        <v>4</v>
      </c>
      <c r="AK31" s="111" cm="1">
        <f t="array" aca="1" ref="AK31" ca="1">INDIRECT("'"&amp;AK$2&amp;"'!AB"&amp;ROW($AJ31))</f>
        <v>4</v>
      </c>
      <c r="AL31" s="111" cm="1">
        <f t="array" aca="1" ref="AL31" ca="1">INDIRECT("'"&amp;AL$2&amp;"'!AB"&amp;ROW($AJ31))</f>
        <v>4</v>
      </c>
      <c r="AM31" s="111" t="str" cm="1">
        <f t="array" aca="1" ref="AM31" ca="1">INDIRECT("'"&amp;AM$2&amp;"'!AB"&amp;ROW($AJ31))</f>
        <v/>
      </c>
      <c r="AN31" s="111" t="str" cm="1">
        <f t="array" aca="1" ref="AN31" ca="1">INDIRECT("'"&amp;AN$2&amp;"'!AB"&amp;ROW($AJ31))</f>
        <v/>
      </c>
      <c r="AO31" s="111" cm="1">
        <f t="array" aca="1" ref="AO31" ca="1">INDIRECT("'"&amp;AO$2&amp;"'!AB"&amp;ROW($AJ31))</f>
        <v>4</v>
      </c>
      <c r="AP31" s="111" cm="1">
        <f t="array" aca="1" ref="AP31" ca="1">INDIRECT("'"&amp;AP$2&amp;"'!AB"&amp;ROW($AJ31))</f>
        <v>4</v>
      </c>
      <c r="AQ31" s="111" t="str" cm="1">
        <f t="array" aca="1" ref="AQ31" ca="1">INDIRECT("'"&amp;AQ$2&amp;"'!AB"&amp;ROW($AJ31))</f>
        <v/>
      </c>
      <c r="AR31" s="111" t="str" cm="1">
        <f t="array" aca="1" ref="AR31" ca="1">INDIRECT("'"&amp;AR$2&amp;"'!AB"&amp;ROW($AJ31))</f>
        <v/>
      </c>
      <c r="AS31" s="111" t="str" cm="1">
        <f t="array" aca="1" ref="AS31" ca="1">INDIRECT("'"&amp;AS$2&amp;"'!AB"&amp;ROW($AJ31))</f>
        <v/>
      </c>
      <c r="AT31" s="111" t="str" cm="1">
        <f t="array" aca="1" ref="AT31" ca="1">INDIRECT("'"&amp;AT$2&amp;"'!AB"&amp;ROW($AJ31))</f>
        <v/>
      </c>
      <c r="AU31" s="111" t="str" cm="1">
        <f t="array" aca="1" ref="AU31" ca="1">INDIRECT("'"&amp;AU$2&amp;"'!AB"&amp;ROW($AJ31))</f>
        <v/>
      </c>
      <c r="AV31" s="111" t="str" cm="1">
        <f t="array" aca="1" ref="AV31" ca="1">INDIRECT("'"&amp;AV$2&amp;"'!AB"&amp;ROW($AJ31))</f>
        <v/>
      </c>
      <c r="AW31" s="111" t="str" cm="1">
        <f t="array" aca="1" ref="AW31" ca="1">INDIRECT("'"&amp;AW$2&amp;"'!AB"&amp;ROW($AJ31))</f>
        <v/>
      </c>
      <c r="AX31" s="111" t="str" cm="1">
        <f t="array" aca="1" ref="AX31" ca="1">INDIRECT("'"&amp;AX$2&amp;"'!AB"&amp;ROW($AJ31))</f>
        <v/>
      </c>
      <c r="AY31" s="111" t="str" cm="1">
        <f t="array" aca="1" ref="AY31" ca="1">INDIRECT("'"&amp;AY$2&amp;"'!AB"&amp;ROW($AJ31))</f>
        <v/>
      </c>
      <c r="AZ31" s="111" t="str" cm="1">
        <f t="array" aca="1" ref="AZ31" ca="1">INDIRECT("'"&amp;AZ$2&amp;"'!AB"&amp;ROW($AJ31))</f>
        <v/>
      </c>
      <c r="BA31" s="111" t="str" cm="1">
        <f t="array" aca="1" ref="BA31" ca="1">INDIRECT("'"&amp;BA$2&amp;"'!AB"&amp;ROW($AJ31))</f>
        <v/>
      </c>
      <c r="BB31" s="111" t="str" cm="1">
        <f t="array" aca="1" ref="BB31" ca="1">INDIRECT("'"&amp;BB$2&amp;"'!AB"&amp;ROW($AJ31))</f>
        <v/>
      </c>
      <c r="BC31" s="111" t="str" cm="1">
        <f t="array" aca="1" ref="BC31" ca="1">INDIRECT("'"&amp;BC$2&amp;"'!AB"&amp;ROW($AJ31))</f>
        <v/>
      </c>
      <c r="BD31" s="111" t="str" cm="1">
        <f t="array" aca="1" ref="BD31" ca="1">INDIRECT("'"&amp;BD$2&amp;"'!AB"&amp;ROW($AJ31))</f>
        <v/>
      </c>
      <c r="BE31" s="111" t="str" cm="1">
        <f t="array" aca="1" ref="BE31" ca="1">INDIRECT("'"&amp;BE$2&amp;"'!AB"&amp;ROW($AJ31))</f>
        <v/>
      </c>
      <c r="BF31" s="111" t="str" cm="1">
        <f t="array" aca="1" ref="BF31" ca="1">INDIRECT("'"&amp;BF$2&amp;"'!AB"&amp;ROW($AJ31))</f>
        <v/>
      </c>
      <c r="BG31" s="111" t="str" cm="1">
        <f t="array" aca="1" ref="BG31" ca="1">INDIRECT("'"&amp;BG$2&amp;"'!AB"&amp;ROW($AJ31))</f>
        <v/>
      </c>
      <c r="BH31" s="111" t="str" cm="1">
        <f t="array" aca="1" ref="BH31" ca="1">INDIRECT("'"&amp;BH$2&amp;"'!AB"&amp;ROW($AJ31))</f>
        <v/>
      </c>
      <c r="BI31" s="111" t="str" cm="1">
        <f t="array" aca="1" ref="BI31" ca="1">INDIRECT("'"&amp;BI$2&amp;"'!AB"&amp;ROW($AJ31))</f>
        <v/>
      </c>
      <c r="BJ31" s="111" t="str" cm="1">
        <f t="array" aca="1" ref="BJ31" ca="1">INDIRECT("'"&amp;BJ$2&amp;"'!AB"&amp;ROW($AJ31))</f>
        <v/>
      </c>
      <c r="BK31" s="111" t="str" cm="1">
        <f t="array" aca="1" ref="BK31" ca="1">INDIRECT("'"&amp;BK$2&amp;"'!AB"&amp;ROW($AJ31))</f>
        <v/>
      </c>
      <c r="BL31" s="111" t="str" cm="1">
        <f t="array" aca="1" ref="BL31" ca="1">INDIRECT("'"&amp;BL$2&amp;"'!AB"&amp;ROW($AJ31))</f>
        <v/>
      </c>
      <c r="BM31" s="111" t="str" cm="1">
        <f t="array" aca="1" ref="BM31" ca="1">INDIRECT("'"&amp;BM$2&amp;"'!AB"&amp;ROW($AJ31))</f>
        <v/>
      </c>
      <c r="BN31" s="111" t="str" cm="1">
        <f t="array" aca="1" ref="BN31" ca="1">INDIRECT("'"&amp;BN$2&amp;"'!AB"&amp;ROW($AJ31))</f>
        <v/>
      </c>
      <c r="BO31" s="124"/>
      <c r="BP31" s="110" t="str">
        <f t="shared" si="5"/>
        <v>Miguel Angel Fonseca</v>
      </c>
      <c r="BQ31" s="127" cm="1">
        <f t="array" aca="1" ref="BQ31" ca="1">IF(INDIRECT("'"&amp;BQ$2&amp;"'!P"&amp;ROW($BQ31))=0,"",INDIRECT("'"&amp;BQ$2&amp;"'!P"&amp;ROW($BQ31)))</f>
        <v>36.5</v>
      </c>
      <c r="BR31" s="127" cm="1">
        <f t="array" aca="1" ref="BR31" ca="1">IF(INDIRECT("'"&amp;BR$2&amp;"'!P"&amp;ROW($BQ31))=0,"",INDIRECT("'"&amp;BR$2&amp;"'!P"&amp;ROW($BQ31)))</f>
        <v>34.450000000000003</v>
      </c>
      <c r="BS31" s="127" cm="1">
        <f t="array" aca="1" ref="BS31" ca="1">IF(INDIRECT("'"&amp;BS$2&amp;"'!P"&amp;ROW($BQ31))=0,"",INDIRECT("'"&amp;BS$2&amp;"'!P"&amp;ROW($BQ31)))</f>
        <v>34.74</v>
      </c>
      <c r="BT31" s="127" t="str" cm="1">
        <f t="array" aca="1" ref="BT31" ca="1">IF(INDIRECT("'"&amp;BT$2&amp;"'!P"&amp;ROW($BQ31))=0,"",INDIRECT("'"&amp;BT$2&amp;"'!P"&amp;ROW($BQ31)))</f>
        <v/>
      </c>
      <c r="BU31" s="127" t="str" cm="1">
        <f t="array" aca="1" ref="BU31" ca="1">IF(INDIRECT("'"&amp;BU$2&amp;"'!P"&amp;ROW($BQ31))=0,"",INDIRECT("'"&amp;BU$2&amp;"'!P"&amp;ROW($BQ31)))</f>
        <v/>
      </c>
      <c r="BV31" s="127" cm="1">
        <f t="array" aca="1" ref="BV31" ca="1">IF(INDIRECT("'"&amp;BV$2&amp;"'!P"&amp;ROW($BQ31))=0,"",INDIRECT("'"&amp;BV$2&amp;"'!P"&amp;ROW($BQ31)))</f>
        <v>39.9</v>
      </c>
      <c r="BW31" s="127" cm="1">
        <f t="array" aca="1" ref="BW31" ca="1">IF(INDIRECT("'"&amp;BW$2&amp;"'!P"&amp;ROW($BQ31))=0,"",INDIRECT("'"&amp;BW$2&amp;"'!P"&amp;ROW($BQ31)))</f>
        <v>31.2</v>
      </c>
      <c r="BX31" s="127" t="str" cm="1">
        <f t="array" aca="1" ref="BX31" ca="1">IF(INDIRECT("'"&amp;BX$2&amp;"'!P"&amp;ROW($BQ31))=0,"",INDIRECT("'"&amp;BX$2&amp;"'!P"&amp;ROW($BQ31)))</f>
        <v/>
      </c>
      <c r="BY31" s="127" t="str" cm="1">
        <f t="array" aca="1" ref="BY31" ca="1">IF(INDIRECT("'"&amp;BY$2&amp;"'!P"&amp;ROW($BQ31))=0,"",INDIRECT("'"&amp;BY$2&amp;"'!P"&amp;ROW($BQ31)))</f>
        <v/>
      </c>
      <c r="BZ31" s="127" t="str" cm="1">
        <f t="array" aca="1" ref="BZ31" ca="1">IF(INDIRECT("'"&amp;BZ$2&amp;"'!P"&amp;ROW($BQ31))=0,"",INDIRECT("'"&amp;BZ$2&amp;"'!P"&amp;ROW($BQ31)))</f>
        <v/>
      </c>
      <c r="CA31" s="127" t="str" cm="1">
        <f t="array" aca="1" ref="CA31" ca="1">IF(INDIRECT("'"&amp;CA$2&amp;"'!P"&amp;ROW($BQ31))=0,"",INDIRECT("'"&amp;CA$2&amp;"'!P"&amp;ROW($BQ31)))</f>
        <v/>
      </c>
      <c r="CB31" s="127" t="str" cm="1">
        <f t="array" aca="1" ref="CB31" ca="1">IF(INDIRECT("'"&amp;CB$2&amp;"'!P"&amp;ROW($BQ31))=0,"",INDIRECT("'"&amp;CB$2&amp;"'!P"&amp;ROW($BQ31)))</f>
        <v/>
      </c>
      <c r="CC31" s="127" t="str" cm="1">
        <f t="array" aca="1" ref="CC31" ca="1">IF(INDIRECT("'"&amp;CC$2&amp;"'!P"&amp;ROW($BQ31))=0,"",INDIRECT("'"&amp;CC$2&amp;"'!P"&amp;ROW($BQ31)))</f>
        <v/>
      </c>
      <c r="CD31" s="127" t="str" cm="1">
        <f t="array" aca="1" ref="CD31" ca="1">IF(INDIRECT("'"&amp;CD$2&amp;"'!P"&amp;ROW($BQ31))=0,"",INDIRECT("'"&amp;CD$2&amp;"'!P"&amp;ROW($BQ31)))</f>
        <v/>
      </c>
      <c r="CE31" s="127" t="str" cm="1">
        <f t="array" aca="1" ref="CE31" ca="1">IF(INDIRECT("'"&amp;CE$2&amp;"'!P"&amp;ROW($BQ31))=0,"",INDIRECT("'"&amp;CE$2&amp;"'!P"&amp;ROW($BQ31)))</f>
        <v/>
      </c>
      <c r="CF31" s="127" t="str" cm="1">
        <f t="array" aca="1" ref="CF31" ca="1">IF(INDIRECT("'"&amp;CF$2&amp;"'!P"&amp;ROW($BQ31))=0,"",INDIRECT("'"&amp;CF$2&amp;"'!P"&amp;ROW($BQ31)))</f>
        <v/>
      </c>
      <c r="CG31" s="127" t="str" cm="1">
        <f t="array" aca="1" ref="CG31" ca="1">IF(INDIRECT("'"&amp;CG$2&amp;"'!P"&amp;ROW($BQ31))=0,"",INDIRECT("'"&amp;CG$2&amp;"'!P"&amp;ROW($BQ31)))</f>
        <v/>
      </c>
      <c r="CH31" s="127" t="str" cm="1">
        <f t="array" aca="1" ref="CH31" ca="1">IF(INDIRECT("'"&amp;CH$2&amp;"'!P"&amp;ROW($BQ31))=0,"",INDIRECT("'"&amp;CH$2&amp;"'!P"&amp;ROW($BQ31)))</f>
        <v/>
      </c>
      <c r="CI31" s="127" t="str" cm="1">
        <f t="array" aca="1" ref="CI31" ca="1">IF(INDIRECT("'"&amp;CI$2&amp;"'!P"&amp;ROW($BQ31))=0,"",INDIRECT("'"&amp;CI$2&amp;"'!P"&amp;ROW($BQ31)))</f>
        <v/>
      </c>
      <c r="CJ31" s="127" t="str" cm="1">
        <f t="array" aca="1" ref="CJ31" ca="1">IF(INDIRECT("'"&amp;CJ$2&amp;"'!P"&amp;ROW($BQ31))=0,"",INDIRECT("'"&amp;CJ$2&amp;"'!P"&amp;ROW($BQ31)))</f>
        <v/>
      </c>
      <c r="CK31" s="127" t="str" cm="1">
        <f t="array" aca="1" ref="CK31" ca="1">IF(INDIRECT("'"&amp;CK$2&amp;"'!P"&amp;ROW($BQ31))=0,"",INDIRECT("'"&amp;CK$2&amp;"'!P"&amp;ROW($BQ31)))</f>
        <v/>
      </c>
      <c r="CL31" s="127" t="str" cm="1">
        <f t="array" aca="1" ref="CL31" ca="1">IF(INDIRECT("'"&amp;CL$2&amp;"'!P"&amp;ROW($BQ31))=0,"",INDIRECT("'"&amp;CL$2&amp;"'!P"&amp;ROW($BQ31)))</f>
        <v/>
      </c>
      <c r="CM31" s="127" t="str" cm="1">
        <f t="array" aca="1" ref="CM31" ca="1">IF(INDIRECT("'"&amp;CM$2&amp;"'!P"&amp;ROW($BQ31))=0,"",INDIRECT("'"&amp;CM$2&amp;"'!P"&amp;ROW($BQ31)))</f>
        <v/>
      </c>
      <c r="CN31" s="127" t="str" cm="1">
        <f t="array" aca="1" ref="CN31" ca="1">IF(INDIRECT("'"&amp;CN$2&amp;"'!P"&amp;ROW($BQ31))=0,"",INDIRECT("'"&amp;CN$2&amp;"'!P"&amp;ROW($BQ31)))</f>
        <v/>
      </c>
      <c r="CO31" s="127" t="str" cm="1">
        <f t="array" aca="1" ref="CO31" ca="1">IF(INDIRECT("'"&amp;CO$2&amp;"'!P"&amp;ROW($BQ31))=0,"",INDIRECT("'"&amp;CO$2&amp;"'!P"&amp;ROW($BQ31)))</f>
        <v/>
      </c>
      <c r="CP31" s="127" t="str" cm="1">
        <f t="array" aca="1" ref="CP31" ca="1">IF(INDIRECT("'"&amp;CP$2&amp;"'!P"&amp;ROW($BQ31))=0,"",INDIRECT("'"&amp;CP$2&amp;"'!P"&amp;ROW($BQ31)))</f>
        <v/>
      </c>
      <c r="CQ31" s="127" t="str" cm="1">
        <f t="array" aca="1" ref="CQ31" ca="1">IF(INDIRECT("'"&amp;CQ$2&amp;"'!P"&amp;ROW($BQ31))=0,"",INDIRECT("'"&amp;CQ$2&amp;"'!P"&amp;ROW($BQ31)))</f>
        <v/>
      </c>
      <c r="CR31" s="127" t="str" cm="1">
        <f t="array" aca="1" ref="CR31" ca="1">IF(INDIRECT("'"&amp;CR$2&amp;"'!P"&amp;ROW($BQ31))=0,"",INDIRECT("'"&amp;CR$2&amp;"'!P"&amp;ROW($BQ31)))</f>
        <v/>
      </c>
      <c r="CS31" s="127" t="str" cm="1">
        <f t="array" aca="1" ref="CS31" ca="1">IF(INDIRECT("'"&amp;CS$2&amp;"'!P"&amp;ROW($BQ31))=0,"",INDIRECT("'"&amp;CS$2&amp;"'!P"&amp;ROW($BQ31)))</f>
        <v/>
      </c>
      <c r="CT31" s="127" t="str" cm="1">
        <f t="array" aca="1" ref="CT31" ca="1">IF(INDIRECT("'"&amp;CT$2&amp;"'!P"&amp;ROW($BQ31))=0,"",INDIRECT("'"&amp;CT$2&amp;"'!P"&amp;ROW($BQ31)))</f>
        <v/>
      </c>
      <c r="CU31" s="127" t="str" cm="1">
        <f t="array" aca="1" ref="CU31" ca="1">IF(INDIRECT("'"&amp;CU$2&amp;"'!P"&amp;ROW($BQ31))=0,"",INDIRECT("'"&amp;CU$2&amp;"'!P"&amp;ROW($BQ31)))</f>
        <v/>
      </c>
      <c r="CV31" s="128">
        <f t="shared" ca="1" si="6"/>
        <v>176.79</v>
      </c>
    </row>
    <row r="32" spans="1:100" x14ac:dyDescent="0.2">
      <c r="A32" s="111" t="str">
        <f>IF('Driver List'!D32=0,"",'Driver List'!D32)</f>
        <v/>
      </c>
      <c r="B32" s="111" t="str">
        <f>IF(A32="","",VLOOKUP(A32,'Driver List'!D:E,2,0))</f>
        <v/>
      </c>
      <c r="C32" s="111" t="str" cm="1">
        <f t="array" aca="1" ref="C32" ca="1">IF(INDIRECT("'"&amp;C$2&amp;"'!F"&amp;ROW(C32))="CC","CC",
IF(INDIRECT("'"&amp;C$2&amp;"'!F"&amp;ROW(C32))="DOWN","DOWN",
IF(INDIRECT("'"&amp;C$2&amp;"'!F"&amp;ROW(C32))="OFF","OFF",
IF(INDIRECT("'"&amp;C$2&amp;"'!F"&amp;ROW(C32))="PARK","PARK",
IF(INDIRECT("'"&amp;C$2&amp;"'!F"&amp;ROW(C32))="VACA","VACA",
"")))))</f>
        <v/>
      </c>
      <c r="D32" s="111" t="str" cm="1">
        <f t="array" aca="1" ref="D32" ca="1">IF(INDIRECT("'"&amp;D$2&amp;"'!F"&amp;ROW(D32))="CC","CC",
IF(INDIRECT("'"&amp;D$2&amp;"'!F"&amp;ROW(D32))="DOWN","DOWN",
IF(INDIRECT("'"&amp;D$2&amp;"'!F"&amp;ROW(D32))="OFF","OFF",
IF(INDIRECT("'"&amp;D$2&amp;"'!F"&amp;ROW(D32))="PARK","PARK",
IF(INDIRECT("'"&amp;D$2&amp;"'!F"&amp;ROW(D32))="VACA","VACA",
"")))))</f>
        <v/>
      </c>
      <c r="E32" s="111" t="str" cm="1">
        <f t="array" aca="1" ref="E32" ca="1">IF(INDIRECT("'"&amp;E$2&amp;"'!F"&amp;ROW(E32))="CC","CC",
IF(INDIRECT("'"&amp;E$2&amp;"'!F"&amp;ROW(E32))="DOWN","DOWN",
IF(INDIRECT("'"&amp;E$2&amp;"'!F"&amp;ROW(E32))="OFF","OFF",
IF(INDIRECT("'"&amp;E$2&amp;"'!F"&amp;ROW(E32))="PARK","PARK",
IF(INDIRECT("'"&amp;E$2&amp;"'!F"&amp;ROW(E32))="VACA","VACA",
"")))))</f>
        <v/>
      </c>
      <c r="F32" s="111" t="str" cm="1">
        <f t="array" aca="1" ref="F32" ca="1">IF(INDIRECT("'"&amp;F$2&amp;"'!F"&amp;ROW(F32))="CC","CC",
IF(INDIRECT("'"&amp;F$2&amp;"'!F"&amp;ROW(F32))="DOWN","DOWN",
IF(INDIRECT("'"&amp;F$2&amp;"'!F"&amp;ROW(F32))="OFF","OFF",
IF(INDIRECT("'"&amp;F$2&amp;"'!F"&amp;ROW(F32))="PARK","PARK",
IF(INDIRECT("'"&amp;F$2&amp;"'!F"&amp;ROW(F32))="VACA","VACA",
"")))))</f>
        <v/>
      </c>
      <c r="G32" s="111" t="str" cm="1">
        <f t="array" aca="1" ref="G32" ca="1">IF(INDIRECT("'"&amp;G$2&amp;"'!F"&amp;ROW(G32))="CC","CC",
IF(INDIRECT("'"&amp;G$2&amp;"'!F"&amp;ROW(G32))="DOWN","DOWN",
IF(INDIRECT("'"&amp;G$2&amp;"'!F"&amp;ROW(G32))="OFF","OFF",
IF(INDIRECT("'"&amp;G$2&amp;"'!F"&amp;ROW(G32))="PARK","PARK",
IF(INDIRECT("'"&amp;G$2&amp;"'!F"&amp;ROW(G32))="VACA","VACA",
"")))))</f>
        <v/>
      </c>
      <c r="H32" s="111" t="str" cm="1">
        <f t="array" aca="1" ref="H32" ca="1">IF(INDIRECT("'"&amp;H$2&amp;"'!F"&amp;ROW(H32))="CC","CC",
IF(INDIRECT("'"&amp;H$2&amp;"'!F"&amp;ROW(H32))="DOWN","DOWN",
IF(INDIRECT("'"&amp;H$2&amp;"'!F"&amp;ROW(H32))="OFF","OFF",
IF(INDIRECT("'"&amp;H$2&amp;"'!F"&amp;ROW(H32))="PARK","PARK",
IF(INDIRECT("'"&amp;H$2&amp;"'!F"&amp;ROW(H32))="VACA","VACA",
"")))))</f>
        <v/>
      </c>
      <c r="I32" s="111" t="str" cm="1">
        <f t="array" aca="1" ref="I32" ca="1">IF(INDIRECT("'"&amp;I$2&amp;"'!F"&amp;ROW(I32))="CC","CC",
IF(INDIRECT("'"&amp;I$2&amp;"'!F"&amp;ROW(I32))="DOWN","DOWN",
IF(INDIRECT("'"&amp;I$2&amp;"'!F"&amp;ROW(I32))="OFF","OFF",
IF(INDIRECT("'"&amp;I$2&amp;"'!F"&amp;ROW(I32))="PARK","PARK",
IF(INDIRECT("'"&amp;I$2&amp;"'!F"&amp;ROW(I32))="VACA","VACA",
"")))))</f>
        <v/>
      </c>
      <c r="J32" s="111" t="str" cm="1">
        <f t="array" aca="1" ref="J32" ca="1">IF(INDIRECT("'"&amp;J$2&amp;"'!F"&amp;ROW(J32))="CC","CC",
IF(INDIRECT("'"&amp;J$2&amp;"'!F"&amp;ROW(J32))="DOWN","DOWN",
IF(INDIRECT("'"&amp;J$2&amp;"'!F"&amp;ROW(J32))="OFF","OFF",
IF(INDIRECT("'"&amp;J$2&amp;"'!F"&amp;ROW(J32))="PARK","PARK",
IF(INDIRECT("'"&amp;J$2&amp;"'!F"&amp;ROW(J32))="VACA","VACA",
"")))))</f>
        <v/>
      </c>
      <c r="K32" s="111" t="str" cm="1">
        <f t="array" aca="1" ref="K32" ca="1">IF(INDIRECT("'"&amp;K$2&amp;"'!F"&amp;ROW(K32))="CC","CC",
IF(INDIRECT("'"&amp;K$2&amp;"'!F"&amp;ROW(K32))="DOWN","DOWN",
IF(INDIRECT("'"&amp;K$2&amp;"'!F"&amp;ROW(K32))="OFF","OFF",
IF(INDIRECT("'"&amp;K$2&amp;"'!F"&amp;ROW(K32))="PARK","PARK",
IF(INDIRECT("'"&amp;K$2&amp;"'!F"&amp;ROW(K32))="VACA","VACA",
"")))))</f>
        <v/>
      </c>
      <c r="L32" s="111" t="str" cm="1">
        <f t="array" aca="1" ref="L32" ca="1">IF(INDIRECT("'"&amp;L$2&amp;"'!F"&amp;ROW(L32))="CC","CC",
IF(INDIRECT("'"&amp;L$2&amp;"'!F"&amp;ROW(L32))="DOWN","DOWN",
IF(INDIRECT("'"&amp;L$2&amp;"'!F"&amp;ROW(L32))="OFF","OFF",
IF(INDIRECT("'"&amp;L$2&amp;"'!F"&amp;ROW(L32))="PARK","PARK",
IF(INDIRECT("'"&amp;L$2&amp;"'!F"&amp;ROW(L32))="VACA","VACA",
"")))))</f>
        <v/>
      </c>
      <c r="M32" s="111" t="str" cm="1">
        <f t="array" aca="1" ref="M32" ca="1">IF(INDIRECT("'"&amp;M$2&amp;"'!F"&amp;ROW(M32))="CC","CC",
IF(INDIRECT("'"&amp;M$2&amp;"'!F"&amp;ROW(M32))="DOWN","DOWN",
IF(INDIRECT("'"&amp;M$2&amp;"'!F"&amp;ROW(M32))="OFF","OFF",
IF(INDIRECT("'"&amp;M$2&amp;"'!F"&amp;ROW(M32))="PARK","PARK",
IF(INDIRECT("'"&amp;M$2&amp;"'!F"&amp;ROW(M32))="VACA","VACA",
"")))))</f>
        <v/>
      </c>
      <c r="N32" s="111" t="str" cm="1">
        <f t="array" aca="1" ref="N32" ca="1">IF(INDIRECT("'"&amp;N$2&amp;"'!F"&amp;ROW(N32))="CC","CC",
IF(INDIRECT("'"&amp;N$2&amp;"'!F"&amp;ROW(N32))="DOWN","DOWN",
IF(INDIRECT("'"&amp;N$2&amp;"'!F"&amp;ROW(N32))="OFF","OFF",
IF(INDIRECT("'"&amp;N$2&amp;"'!F"&amp;ROW(N32))="PARK","PARK",
IF(INDIRECT("'"&amp;N$2&amp;"'!F"&amp;ROW(N32))="VACA","VACA",
"")))))</f>
        <v/>
      </c>
      <c r="O32" s="111" t="str" cm="1">
        <f t="array" aca="1" ref="O32" ca="1">IF(INDIRECT("'"&amp;O$2&amp;"'!F"&amp;ROW(O32))="CC","CC",
IF(INDIRECT("'"&amp;O$2&amp;"'!F"&amp;ROW(O32))="DOWN","DOWN",
IF(INDIRECT("'"&amp;O$2&amp;"'!F"&amp;ROW(O32))="OFF","OFF",
IF(INDIRECT("'"&amp;O$2&amp;"'!F"&amp;ROW(O32))="PARK","PARK",
IF(INDIRECT("'"&amp;O$2&amp;"'!F"&amp;ROW(O32))="VACA","VACA",
"")))))</f>
        <v/>
      </c>
      <c r="P32" s="111" t="str" cm="1">
        <f t="array" aca="1" ref="P32" ca="1">IF(INDIRECT("'"&amp;P$2&amp;"'!F"&amp;ROW(P32))="CC","CC",
IF(INDIRECT("'"&amp;P$2&amp;"'!F"&amp;ROW(P32))="DOWN","DOWN",
IF(INDIRECT("'"&amp;P$2&amp;"'!F"&amp;ROW(P32))="OFF","OFF",
IF(INDIRECT("'"&amp;P$2&amp;"'!F"&amp;ROW(P32))="PARK","PARK",
IF(INDIRECT("'"&amp;P$2&amp;"'!F"&amp;ROW(P32))="VACA","VACA",
"")))))</f>
        <v/>
      </c>
      <c r="Q32" s="111" t="str" cm="1">
        <f t="array" aca="1" ref="Q32" ca="1">IF(INDIRECT("'"&amp;Q$2&amp;"'!F"&amp;ROW(Q32))="CC","CC",
IF(INDIRECT("'"&amp;Q$2&amp;"'!F"&amp;ROW(Q32))="DOWN","DOWN",
IF(INDIRECT("'"&amp;Q$2&amp;"'!F"&amp;ROW(Q32))="OFF","OFF",
IF(INDIRECT("'"&amp;Q$2&amp;"'!F"&amp;ROW(Q32))="PARK","PARK",
IF(INDIRECT("'"&amp;Q$2&amp;"'!F"&amp;ROW(Q32))="VACA","VACA",
"")))))</f>
        <v/>
      </c>
      <c r="R32" s="111" t="str" cm="1">
        <f t="array" aca="1" ref="R32" ca="1">IF(INDIRECT("'"&amp;R$2&amp;"'!F"&amp;ROW(R32))="CC","CC",
IF(INDIRECT("'"&amp;R$2&amp;"'!F"&amp;ROW(R32))="DOWN","DOWN",
IF(INDIRECT("'"&amp;R$2&amp;"'!F"&amp;ROW(R32))="OFF","OFF",
IF(INDIRECT("'"&amp;R$2&amp;"'!F"&amp;ROW(R32))="PARK","PARK",
IF(INDIRECT("'"&amp;R$2&amp;"'!F"&amp;ROW(R32))="VACA","VACA",
"")))))</f>
        <v/>
      </c>
      <c r="S32" s="111" t="str" cm="1">
        <f t="array" aca="1" ref="S32" ca="1">IF(INDIRECT("'"&amp;S$2&amp;"'!F"&amp;ROW(S32))="CC","CC",
IF(INDIRECT("'"&amp;S$2&amp;"'!F"&amp;ROW(S32))="DOWN","DOWN",
IF(INDIRECT("'"&amp;S$2&amp;"'!F"&amp;ROW(S32))="OFF","OFF",
IF(INDIRECT("'"&amp;S$2&amp;"'!F"&amp;ROW(S32))="PARK","PARK",
IF(INDIRECT("'"&amp;S$2&amp;"'!F"&amp;ROW(S32))="VACA","VACA",
"")))))</f>
        <v/>
      </c>
      <c r="T32" s="111" t="str" cm="1">
        <f t="array" aca="1" ref="T32" ca="1">IF(INDIRECT("'"&amp;T$2&amp;"'!F"&amp;ROW(T32))="CC","CC",
IF(INDIRECT("'"&amp;T$2&amp;"'!F"&amp;ROW(T32))="DOWN","DOWN",
IF(INDIRECT("'"&amp;T$2&amp;"'!F"&amp;ROW(T32))="OFF","OFF",
IF(INDIRECT("'"&amp;T$2&amp;"'!F"&amp;ROW(T32))="PARK","PARK",
IF(INDIRECT("'"&amp;T$2&amp;"'!F"&amp;ROW(T32))="VACA","VACA",
"")))))</f>
        <v/>
      </c>
      <c r="U32" s="111" t="str" cm="1">
        <f t="array" aca="1" ref="U32" ca="1">IF(INDIRECT("'"&amp;U$2&amp;"'!F"&amp;ROW(U32))="CC","CC",
IF(INDIRECT("'"&amp;U$2&amp;"'!F"&amp;ROW(U32))="DOWN","DOWN",
IF(INDIRECT("'"&amp;U$2&amp;"'!F"&amp;ROW(U32))="OFF","OFF",
IF(INDIRECT("'"&amp;U$2&amp;"'!F"&amp;ROW(U32))="PARK","PARK",
IF(INDIRECT("'"&amp;U$2&amp;"'!F"&amp;ROW(U32))="VACA","VACA",
"")))))</f>
        <v/>
      </c>
      <c r="V32" s="111" t="str" cm="1">
        <f t="array" aca="1" ref="V32" ca="1">IF(INDIRECT("'"&amp;V$2&amp;"'!F"&amp;ROW(V32))="CC","CC",
IF(INDIRECT("'"&amp;V$2&amp;"'!F"&amp;ROW(V32))="DOWN","DOWN",
IF(INDIRECT("'"&amp;V$2&amp;"'!F"&amp;ROW(V32))="OFF","OFF",
IF(INDIRECT("'"&amp;V$2&amp;"'!F"&amp;ROW(V32))="PARK","PARK",
IF(INDIRECT("'"&amp;V$2&amp;"'!F"&amp;ROW(V32))="VACA","VACA",
"")))))</f>
        <v/>
      </c>
      <c r="W32" s="111" t="str" cm="1">
        <f t="array" aca="1" ref="W32" ca="1">IF(INDIRECT("'"&amp;W$2&amp;"'!F"&amp;ROW(W32))="CC","CC",
IF(INDIRECT("'"&amp;W$2&amp;"'!F"&amp;ROW(W32))="DOWN","DOWN",
IF(INDIRECT("'"&amp;W$2&amp;"'!F"&amp;ROW(W32))="OFF","OFF",
IF(INDIRECT("'"&amp;W$2&amp;"'!F"&amp;ROW(W32))="PARK","PARK",
IF(INDIRECT("'"&amp;W$2&amp;"'!F"&amp;ROW(W32))="VACA","VACA",
"")))))</f>
        <v/>
      </c>
      <c r="X32" s="111" t="str" cm="1">
        <f t="array" aca="1" ref="X32" ca="1">IF(INDIRECT("'"&amp;X$2&amp;"'!F"&amp;ROW(X32))="CC","CC",
IF(INDIRECT("'"&amp;X$2&amp;"'!F"&amp;ROW(X32))="DOWN","DOWN",
IF(INDIRECT("'"&amp;X$2&amp;"'!F"&amp;ROW(X32))="OFF","OFF",
IF(INDIRECT("'"&amp;X$2&amp;"'!F"&amp;ROW(X32))="PARK","PARK",
IF(INDIRECT("'"&amp;X$2&amp;"'!F"&amp;ROW(X32))="VACA","VACA",
"")))))</f>
        <v/>
      </c>
      <c r="Y32" s="111" t="str" cm="1">
        <f t="array" aca="1" ref="Y32" ca="1">IF(INDIRECT("'"&amp;Y$2&amp;"'!F"&amp;ROW(Y32))="CC","CC",
IF(INDIRECT("'"&amp;Y$2&amp;"'!F"&amp;ROW(Y32))="DOWN","DOWN",
IF(INDIRECT("'"&amp;Y$2&amp;"'!F"&amp;ROW(Y32))="OFF","OFF",
IF(INDIRECT("'"&amp;Y$2&amp;"'!F"&amp;ROW(Y32))="PARK","PARK",
IF(INDIRECT("'"&amp;Y$2&amp;"'!F"&amp;ROW(Y32))="VACA","VACA",
"")))))</f>
        <v/>
      </c>
      <c r="Z32" s="111" t="str" cm="1">
        <f t="array" aca="1" ref="Z32" ca="1">IF(INDIRECT("'"&amp;Z$2&amp;"'!F"&amp;ROW(Z32))="CC","CC",
IF(INDIRECT("'"&amp;Z$2&amp;"'!F"&amp;ROW(Z32))="DOWN","DOWN",
IF(INDIRECT("'"&amp;Z$2&amp;"'!F"&amp;ROW(Z32))="OFF","OFF",
IF(INDIRECT("'"&amp;Z$2&amp;"'!F"&amp;ROW(Z32))="PARK","PARK",
IF(INDIRECT("'"&amp;Z$2&amp;"'!F"&amp;ROW(Z32))="VACA","VACA",
"")))))</f>
        <v/>
      </c>
      <c r="AA32" s="111" t="str" cm="1">
        <f t="array" aca="1" ref="AA32" ca="1">IF(INDIRECT("'"&amp;AA$2&amp;"'!F"&amp;ROW(AA32))="CC","CC",
IF(INDIRECT("'"&amp;AA$2&amp;"'!F"&amp;ROW(AA32))="DOWN","DOWN",
IF(INDIRECT("'"&amp;AA$2&amp;"'!F"&amp;ROW(AA32))="OFF","OFF",
IF(INDIRECT("'"&amp;AA$2&amp;"'!F"&amp;ROW(AA32))="PARK","PARK",
IF(INDIRECT("'"&amp;AA$2&amp;"'!F"&amp;ROW(AA32))="VACA","VACA",
"")))))</f>
        <v/>
      </c>
      <c r="AB32" s="111" t="str" cm="1">
        <f t="array" aca="1" ref="AB32" ca="1">IF(INDIRECT("'"&amp;AB$2&amp;"'!F"&amp;ROW(AB32))="CC","CC",
IF(INDIRECT("'"&amp;AB$2&amp;"'!F"&amp;ROW(AB32))="DOWN","DOWN",
IF(INDIRECT("'"&amp;AB$2&amp;"'!F"&amp;ROW(AB32))="OFF","OFF",
IF(INDIRECT("'"&amp;AB$2&amp;"'!F"&amp;ROW(AB32))="PARK","PARK",
IF(INDIRECT("'"&amp;AB$2&amp;"'!F"&amp;ROW(AB32))="VACA","VACA",
"")))))</f>
        <v/>
      </c>
      <c r="AC32" s="111" t="str" cm="1">
        <f t="array" aca="1" ref="AC32" ca="1">IF(INDIRECT("'"&amp;AC$2&amp;"'!F"&amp;ROW(AC32))="CC","CC",
IF(INDIRECT("'"&amp;AC$2&amp;"'!F"&amp;ROW(AC32))="DOWN","DOWN",
IF(INDIRECT("'"&amp;AC$2&amp;"'!F"&amp;ROW(AC32))="OFF","OFF",
IF(INDIRECT("'"&amp;AC$2&amp;"'!F"&amp;ROW(AC32))="PARK","PARK",
IF(INDIRECT("'"&amp;AC$2&amp;"'!F"&amp;ROW(AC32))="VACA","VACA",
"")))))</f>
        <v/>
      </c>
      <c r="AD32" s="111" t="str" cm="1">
        <f t="array" aca="1" ref="AD32" ca="1">IF(INDIRECT("'"&amp;AD$2&amp;"'!F"&amp;ROW(AD32))="CC","CC",
IF(INDIRECT("'"&amp;AD$2&amp;"'!F"&amp;ROW(AD32))="DOWN","DOWN",
IF(INDIRECT("'"&amp;AD$2&amp;"'!F"&amp;ROW(AD32))="OFF","OFF",
IF(INDIRECT("'"&amp;AD$2&amp;"'!F"&amp;ROW(AD32))="PARK","PARK",
IF(INDIRECT("'"&amp;AD$2&amp;"'!F"&amp;ROW(AD32))="VACA","VACA",
"")))))</f>
        <v/>
      </c>
      <c r="AE32" s="111" t="str" cm="1">
        <f t="array" aca="1" ref="AE32" ca="1">IF(INDIRECT("'"&amp;AE$2&amp;"'!F"&amp;ROW(AE32))="CC","CC",
IF(INDIRECT("'"&amp;AE$2&amp;"'!F"&amp;ROW(AE32))="DOWN","DOWN",
IF(INDIRECT("'"&amp;AE$2&amp;"'!F"&amp;ROW(AE32))="OFF","OFF",
IF(INDIRECT("'"&amp;AE$2&amp;"'!F"&amp;ROW(AE32))="PARK","PARK",
IF(INDIRECT("'"&amp;AE$2&amp;"'!F"&amp;ROW(AE32))="VACA","VACA",
"")))))</f>
        <v/>
      </c>
      <c r="AF32" s="111" t="str" cm="1">
        <f t="array" aca="1" ref="AF32" ca="1">IF(INDIRECT("'"&amp;AF$2&amp;"'!F"&amp;ROW(AF32))="CC","CC",
IF(INDIRECT("'"&amp;AF$2&amp;"'!F"&amp;ROW(AF32))="DOWN","DOWN",
IF(INDIRECT("'"&amp;AF$2&amp;"'!F"&amp;ROW(AF32))="OFF","OFF",
IF(INDIRECT("'"&amp;AF$2&amp;"'!F"&amp;ROW(AF32))="PARK","PARK",
IF(INDIRECT("'"&amp;AF$2&amp;"'!F"&amp;ROW(AF32))="VACA","VACA",
"")))))</f>
        <v/>
      </c>
      <c r="AG32" s="111" t="str" cm="1">
        <f t="array" aca="1" ref="AG32" ca="1">IF(INDIRECT("'"&amp;AG$2&amp;"'!F"&amp;ROW(AG32))="CC","CC",
IF(INDIRECT("'"&amp;AG$2&amp;"'!F"&amp;ROW(AG32))="DOWN","DOWN",
IF(INDIRECT("'"&amp;AG$2&amp;"'!F"&amp;ROW(AG32))="OFF","OFF",
IF(INDIRECT("'"&amp;AG$2&amp;"'!F"&amp;ROW(AG32))="PARK","PARK",
IF(INDIRECT("'"&amp;AG$2&amp;"'!F"&amp;ROW(AG32))="VACA","VACA",
"")))))</f>
        <v/>
      </c>
      <c r="AH32" s="124"/>
      <c r="AI32" s="111" t="str">
        <f t="shared" si="4"/>
        <v/>
      </c>
      <c r="AJ32" s="111" t="str" cm="1">
        <f t="array" aca="1" ref="AJ32" ca="1">INDIRECT("'"&amp;AJ$2&amp;"'!AB"&amp;ROW($AJ32))</f>
        <v/>
      </c>
      <c r="AK32" s="111" t="str" cm="1">
        <f t="array" aca="1" ref="AK32" ca="1">INDIRECT("'"&amp;AK$2&amp;"'!AB"&amp;ROW($AJ32))</f>
        <v/>
      </c>
      <c r="AL32" s="111" t="str" cm="1">
        <f t="array" aca="1" ref="AL32" ca="1">INDIRECT("'"&amp;AL$2&amp;"'!AB"&amp;ROW($AJ32))</f>
        <v/>
      </c>
      <c r="AM32" s="111" t="str" cm="1">
        <f t="array" aca="1" ref="AM32" ca="1">INDIRECT("'"&amp;AM$2&amp;"'!AB"&amp;ROW($AJ32))</f>
        <v/>
      </c>
      <c r="AN32" s="111" t="str" cm="1">
        <f t="array" aca="1" ref="AN32" ca="1">INDIRECT("'"&amp;AN$2&amp;"'!AB"&amp;ROW($AJ32))</f>
        <v/>
      </c>
      <c r="AO32" s="111" t="str" cm="1">
        <f t="array" aca="1" ref="AO32" ca="1">INDIRECT("'"&amp;AO$2&amp;"'!AB"&amp;ROW($AJ32))</f>
        <v/>
      </c>
      <c r="AP32" s="111" t="str" cm="1">
        <f t="array" aca="1" ref="AP32" ca="1">INDIRECT("'"&amp;AP$2&amp;"'!AB"&amp;ROW($AJ32))</f>
        <v/>
      </c>
      <c r="AQ32" s="111" t="str" cm="1">
        <f t="array" aca="1" ref="AQ32" ca="1">INDIRECT("'"&amp;AQ$2&amp;"'!AB"&amp;ROW($AJ32))</f>
        <v/>
      </c>
      <c r="AR32" s="111" t="str" cm="1">
        <f t="array" aca="1" ref="AR32" ca="1">INDIRECT("'"&amp;AR$2&amp;"'!AB"&amp;ROW($AJ32))</f>
        <v/>
      </c>
      <c r="AS32" s="111" t="str" cm="1">
        <f t="array" aca="1" ref="AS32" ca="1">INDIRECT("'"&amp;AS$2&amp;"'!AB"&amp;ROW($AJ32))</f>
        <v/>
      </c>
      <c r="AT32" s="111" t="str" cm="1">
        <f t="array" aca="1" ref="AT32" ca="1">INDIRECT("'"&amp;AT$2&amp;"'!AB"&amp;ROW($AJ32))</f>
        <v/>
      </c>
      <c r="AU32" s="111" t="str" cm="1">
        <f t="array" aca="1" ref="AU32" ca="1">INDIRECT("'"&amp;AU$2&amp;"'!AB"&amp;ROW($AJ32))</f>
        <v/>
      </c>
      <c r="AV32" s="111" t="str" cm="1">
        <f t="array" aca="1" ref="AV32" ca="1">INDIRECT("'"&amp;AV$2&amp;"'!AB"&amp;ROW($AJ32))</f>
        <v/>
      </c>
      <c r="AW32" s="111" t="str" cm="1">
        <f t="array" aca="1" ref="AW32" ca="1">INDIRECT("'"&amp;AW$2&amp;"'!AB"&amp;ROW($AJ32))</f>
        <v/>
      </c>
      <c r="AX32" s="111" t="str" cm="1">
        <f t="array" aca="1" ref="AX32" ca="1">INDIRECT("'"&amp;AX$2&amp;"'!AB"&amp;ROW($AJ32))</f>
        <v/>
      </c>
      <c r="AY32" s="111" t="str" cm="1">
        <f t="array" aca="1" ref="AY32" ca="1">INDIRECT("'"&amp;AY$2&amp;"'!AB"&amp;ROW($AJ32))</f>
        <v/>
      </c>
      <c r="AZ32" s="111" t="str" cm="1">
        <f t="array" aca="1" ref="AZ32" ca="1">INDIRECT("'"&amp;AZ$2&amp;"'!AB"&amp;ROW($AJ32))</f>
        <v/>
      </c>
      <c r="BA32" s="111" t="str" cm="1">
        <f t="array" aca="1" ref="BA32" ca="1">INDIRECT("'"&amp;BA$2&amp;"'!AB"&amp;ROW($AJ32))</f>
        <v/>
      </c>
      <c r="BB32" s="111" t="str" cm="1">
        <f t="array" aca="1" ref="BB32" ca="1">INDIRECT("'"&amp;BB$2&amp;"'!AB"&amp;ROW($AJ32))</f>
        <v/>
      </c>
      <c r="BC32" s="111" t="str" cm="1">
        <f t="array" aca="1" ref="BC32" ca="1">INDIRECT("'"&amp;BC$2&amp;"'!AB"&amp;ROW($AJ32))</f>
        <v/>
      </c>
      <c r="BD32" s="111" t="str" cm="1">
        <f t="array" aca="1" ref="BD32" ca="1">INDIRECT("'"&amp;BD$2&amp;"'!AB"&amp;ROW($AJ32))</f>
        <v/>
      </c>
      <c r="BE32" s="111" t="str" cm="1">
        <f t="array" aca="1" ref="BE32" ca="1">INDIRECT("'"&amp;BE$2&amp;"'!AB"&amp;ROW($AJ32))</f>
        <v/>
      </c>
      <c r="BF32" s="111" t="str" cm="1">
        <f t="array" aca="1" ref="BF32" ca="1">INDIRECT("'"&amp;BF$2&amp;"'!AB"&amp;ROW($AJ32))</f>
        <v/>
      </c>
      <c r="BG32" s="111" t="str" cm="1">
        <f t="array" aca="1" ref="BG32" ca="1">INDIRECT("'"&amp;BG$2&amp;"'!AB"&amp;ROW($AJ32))</f>
        <v/>
      </c>
      <c r="BH32" s="111" t="str" cm="1">
        <f t="array" aca="1" ref="BH32" ca="1">INDIRECT("'"&amp;BH$2&amp;"'!AB"&amp;ROW($AJ32))</f>
        <v/>
      </c>
      <c r="BI32" s="111" t="str" cm="1">
        <f t="array" aca="1" ref="BI32" ca="1">INDIRECT("'"&amp;BI$2&amp;"'!AB"&amp;ROW($AJ32))</f>
        <v/>
      </c>
      <c r="BJ32" s="111" t="str" cm="1">
        <f t="array" aca="1" ref="BJ32" ca="1">INDIRECT("'"&amp;BJ$2&amp;"'!AB"&amp;ROW($AJ32))</f>
        <v/>
      </c>
      <c r="BK32" s="111" t="str" cm="1">
        <f t="array" aca="1" ref="BK32" ca="1">INDIRECT("'"&amp;BK$2&amp;"'!AB"&amp;ROW($AJ32))</f>
        <v/>
      </c>
      <c r="BL32" s="111" t="str" cm="1">
        <f t="array" aca="1" ref="BL32" ca="1">INDIRECT("'"&amp;BL$2&amp;"'!AB"&amp;ROW($AJ32))</f>
        <v/>
      </c>
      <c r="BM32" s="111" t="str" cm="1">
        <f t="array" aca="1" ref="BM32" ca="1">INDIRECT("'"&amp;BM$2&amp;"'!AB"&amp;ROW($AJ32))</f>
        <v/>
      </c>
      <c r="BN32" s="111" t="str" cm="1">
        <f t="array" aca="1" ref="BN32" ca="1">INDIRECT("'"&amp;BN$2&amp;"'!AB"&amp;ROW($AJ32))</f>
        <v/>
      </c>
      <c r="BO32" s="124"/>
      <c r="BP32" s="110" t="str">
        <f t="shared" si="5"/>
        <v/>
      </c>
      <c r="BQ32" s="127" t="str" cm="1">
        <f t="array" aca="1" ref="BQ32" ca="1">IF(INDIRECT("'"&amp;BQ$2&amp;"'!P"&amp;ROW($BQ32))=0,"",INDIRECT("'"&amp;BQ$2&amp;"'!P"&amp;ROW($BQ32)))</f>
        <v/>
      </c>
      <c r="BR32" s="127" t="str" cm="1">
        <f t="array" aca="1" ref="BR32" ca="1">IF(INDIRECT("'"&amp;BR$2&amp;"'!P"&amp;ROW($BQ32))=0,"",INDIRECT("'"&amp;BR$2&amp;"'!P"&amp;ROW($BQ32)))</f>
        <v/>
      </c>
      <c r="BS32" s="127" t="str" cm="1">
        <f t="array" aca="1" ref="BS32" ca="1">IF(INDIRECT("'"&amp;BS$2&amp;"'!P"&amp;ROW($BQ32))=0,"",INDIRECT("'"&amp;BS$2&amp;"'!P"&amp;ROW($BQ32)))</f>
        <v/>
      </c>
      <c r="BT32" s="127" t="str" cm="1">
        <f t="array" aca="1" ref="BT32" ca="1">IF(INDIRECT("'"&amp;BT$2&amp;"'!P"&amp;ROW($BQ32))=0,"",INDIRECT("'"&amp;BT$2&amp;"'!P"&amp;ROW($BQ32)))</f>
        <v/>
      </c>
      <c r="BU32" s="127" t="str" cm="1">
        <f t="array" aca="1" ref="BU32" ca="1">IF(INDIRECT("'"&amp;BU$2&amp;"'!P"&amp;ROW($BQ32))=0,"",INDIRECT("'"&amp;BU$2&amp;"'!P"&amp;ROW($BQ32)))</f>
        <v/>
      </c>
      <c r="BV32" s="127" t="str" cm="1">
        <f t="array" aca="1" ref="BV32" ca="1">IF(INDIRECT("'"&amp;BV$2&amp;"'!P"&amp;ROW($BQ32))=0,"",INDIRECT("'"&amp;BV$2&amp;"'!P"&amp;ROW($BQ32)))</f>
        <v/>
      </c>
      <c r="BW32" s="127" t="str" cm="1">
        <f t="array" aca="1" ref="BW32" ca="1">IF(INDIRECT("'"&amp;BW$2&amp;"'!P"&amp;ROW($BQ32))=0,"",INDIRECT("'"&amp;BW$2&amp;"'!P"&amp;ROW($BQ32)))</f>
        <v/>
      </c>
      <c r="BX32" s="127" t="str" cm="1">
        <f t="array" aca="1" ref="BX32" ca="1">IF(INDIRECT("'"&amp;BX$2&amp;"'!P"&amp;ROW($BQ32))=0,"",INDIRECT("'"&amp;BX$2&amp;"'!P"&amp;ROW($BQ32)))</f>
        <v/>
      </c>
      <c r="BY32" s="127" t="str" cm="1">
        <f t="array" aca="1" ref="BY32" ca="1">IF(INDIRECT("'"&amp;BY$2&amp;"'!P"&amp;ROW($BQ32))=0,"",INDIRECT("'"&amp;BY$2&amp;"'!P"&amp;ROW($BQ32)))</f>
        <v/>
      </c>
      <c r="BZ32" s="127" t="str" cm="1">
        <f t="array" aca="1" ref="BZ32" ca="1">IF(INDIRECT("'"&amp;BZ$2&amp;"'!P"&amp;ROW($BQ32))=0,"",INDIRECT("'"&amp;BZ$2&amp;"'!P"&amp;ROW($BQ32)))</f>
        <v/>
      </c>
      <c r="CA32" s="127" t="str" cm="1">
        <f t="array" aca="1" ref="CA32" ca="1">IF(INDIRECT("'"&amp;CA$2&amp;"'!P"&amp;ROW($BQ32))=0,"",INDIRECT("'"&amp;CA$2&amp;"'!P"&amp;ROW($BQ32)))</f>
        <v/>
      </c>
      <c r="CB32" s="127" t="str" cm="1">
        <f t="array" aca="1" ref="CB32" ca="1">IF(INDIRECT("'"&amp;CB$2&amp;"'!P"&amp;ROW($BQ32))=0,"",INDIRECT("'"&amp;CB$2&amp;"'!P"&amp;ROW($BQ32)))</f>
        <v/>
      </c>
      <c r="CC32" s="127" t="str" cm="1">
        <f t="array" aca="1" ref="CC32" ca="1">IF(INDIRECT("'"&amp;CC$2&amp;"'!P"&amp;ROW($BQ32))=0,"",INDIRECT("'"&amp;CC$2&amp;"'!P"&amp;ROW($BQ32)))</f>
        <v/>
      </c>
      <c r="CD32" s="127" t="str" cm="1">
        <f t="array" aca="1" ref="CD32" ca="1">IF(INDIRECT("'"&amp;CD$2&amp;"'!P"&amp;ROW($BQ32))=0,"",INDIRECT("'"&amp;CD$2&amp;"'!P"&amp;ROW($BQ32)))</f>
        <v/>
      </c>
      <c r="CE32" s="127" t="str" cm="1">
        <f t="array" aca="1" ref="CE32" ca="1">IF(INDIRECT("'"&amp;CE$2&amp;"'!P"&amp;ROW($BQ32))=0,"",INDIRECT("'"&amp;CE$2&amp;"'!P"&amp;ROW($BQ32)))</f>
        <v/>
      </c>
      <c r="CF32" s="127" t="str" cm="1">
        <f t="array" aca="1" ref="CF32" ca="1">IF(INDIRECT("'"&amp;CF$2&amp;"'!P"&amp;ROW($BQ32))=0,"",INDIRECT("'"&amp;CF$2&amp;"'!P"&amp;ROW($BQ32)))</f>
        <v/>
      </c>
      <c r="CG32" s="127" t="str" cm="1">
        <f t="array" aca="1" ref="CG32" ca="1">IF(INDIRECT("'"&amp;CG$2&amp;"'!P"&amp;ROW($BQ32))=0,"",INDIRECT("'"&amp;CG$2&amp;"'!P"&amp;ROW($BQ32)))</f>
        <v/>
      </c>
      <c r="CH32" s="127" t="str" cm="1">
        <f t="array" aca="1" ref="CH32" ca="1">IF(INDIRECT("'"&amp;CH$2&amp;"'!P"&amp;ROW($BQ32))=0,"",INDIRECT("'"&amp;CH$2&amp;"'!P"&amp;ROW($BQ32)))</f>
        <v/>
      </c>
      <c r="CI32" s="127" t="str" cm="1">
        <f t="array" aca="1" ref="CI32" ca="1">IF(INDIRECT("'"&amp;CI$2&amp;"'!P"&amp;ROW($BQ32))=0,"",INDIRECT("'"&amp;CI$2&amp;"'!P"&amp;ROW($BQ32)))</f>
        <v/>
      </c>
      <c r="CJ32" s="127" t="str" cm="1">
        <f t="array" aca="1" ref="CJ32" ca="1">IF(INDIRECT("'"&amp;CJ$2&amp;"'!P"&amp;ROW($BQ32))=0,"",INDIRECT("'"&amp;CJ$2&amp;"'!P"&amp;ROW($BQ32)))</f>
        <v/>
      </c>
      <c r="CK32" s="127" t="str" cm="1">
        <f t="array" aca="1" ref="CK32" ca="1">IF(INDIRECT("'"&amp;CK$2&amp;"'!P"&amp;ROW($BQ32))=0,"",INDIRECT("'"&amp;CK$2&amp;"'!P"&amp;ROW($BQ32)))</f>
        <v/>
      </c>
      <c r="CL32" s="127" t="str" cm="1">
        <f t="array" aca="1" ref="CL32" ca="1">IF(INDIRECT("'"&amp;CL$2&amp;"'!P"&amp;ROW($BQ32))=0,"",INDIRECT("'"&amp;CL$2&amp;"'!P"&amp;ROW($BQ32)))</f>
        <v/>
      </c>
      <c r="CM32" s="127" t="str" cm="1">
        <f t="array" aca="1" ref="CM32" ca="1">IF(INDIRECT("'"&amp;CM$2&amp;"'!P"&amp;ROW($BQ32))=0,"",INDIRECT("'"&amp;CM$2&amp;"'!P"&amp;ROW($BQ32)))</f>
        <v/>
      </c>
      <c r="CN32" s="127" t="str" cm="1">
        <f t="array" aca="1" ref="CN32" ca="1">IF(INDIRECT("'"&amp;CN$2&amp;"'!P"&amp;ROW($BQ32))=0,"",INDIRECT("'"&amp;CN$2&amp;"'!P"&amp;ROW($BQ32)))</f>
        <v/>
      </c>
      <c r="CO32" s="127" t="str" cm="1">
        <f t="array" aca="1" ref="CO32" ca="1">IF(INDIRECT("'"&amp;CO$2&amp;"'!P"&amp;ROW($BQ32))=0,"",INDIRECT("'"&amp;CO$2&amp;"'!P"&amp;ROW($BQ32)))</f>
        <v/>
      </c>
      <c r="CP32" s="127" t="str" cm="1">
        <f t="array" aca="1" ref="CP32" ca="1">IF(INDIRECT("'"&amp;CP$2&amp;"'!P"&amp;ROW($BQ32))=0,"",INDIRECT("'"&amp;CP$2&amp;"'!P"&amp;ROW($BQ32)))</f>
        <v/>
      </c>
      <c r="CQ32" s="127" t="str" cm="1">
        <f t="array" aca="1" ref="CQ32" ca="1">IF(INDIRECT("'"&amp;CQ$2&amp;"'!P"&amp;ROW($BQ32))=0,"",INDIRECT("'"&amp;CQ$2&amp;"'!P"&amp;ROW($BQ32)))</f>
        <v/>
      </c>
      <c r="CR32" s="127" t="str" cm="1">
        <f t="array" aca="1" ref="CR32" ca="1">IF(INDIRECT("'"&amp;CR$2&amp;"'!P"&amp;ROW($BQ32))=0,"",INDIRECT("'"&amp;CR$2&amp;"'!P"&amp;ROW($BQ32)))</f>
        <v/>
      </c>
      <c r="CS32" s="127" t="str" cm="1">
        <f t="array" aca="1" ref="CS32" ca="1">IF(INDIRECT("'"&amp;CS$2&amp;"'!P"&amp;ROW($BQ32))=0,"",INDIRECT("'"&amp;CS$2&amp;"'!P"&amp;ROW($BQ32)))</f>
        <v/>
      </c>
      <c r="CT32" s="127" t="str" cm="1">
        <f t="array" aca="1" ref="CT32" ca="1">IF(INDIRECT("'"&amp;CT$2&amp;"'!P"&amp;ROW($BQ32))=0,"",INDIRECT("'"&amp;CT$2&amp;"'!P"&amp;ROW($BQ32)))</f>
        <v/>
      </c>
      <c r="CU32" s="127" t="str" cm="1">
        <f t="array" aca="1" ref="CU32" ca="1">IF(INDIRECT("'"&amp;CU$2&amp;"'!P"&amp;ROW($BQ32))=0,"",INDIRECT("'"&amp;CU$2&amp;"'!P"&amp;ROW($BQ32)))</f>
        <v/>
      </c>
      <c r="CV32" s="128" t="str">
        <f t="shared" si="6"/>
        <v/>
      </c>
    </row>
    <row r="33" spans="1:100" x14ac:dyDescent="0.2">
      <c r="A33" s="111" t="str">
        <f>IF('Driver List'!D33=0,"",'Driver List'!D33)</f>
        <v/>
      </c>
      <c r="B33" s="111" t="str">
        <f>IF(A33="","",VLOOKUP(A33,'Driver List'!D:E,2,0))</f>
        <v/>
      </c>
      <c r="C33" s="111" t="str" cm="1">
        <f t="array" aca="1" ref="C33" ca="1">IF(INDIRECT("'"&amp;C$2&amp;"'!F"&amp;ROW(C33))="CC","CC",
IF(INDIRECT("'"&amp;C$2&amp;"'!F"&amp;ROW(C33))="DOWN","DOWN",
IF(INDIRECT("'"&amp;C$2&amp;"'!F"&amp;ROW(C33))="OFF","OFF",
IF(INDIRECT("'"&amp;C$2&amp;"'!F"&amp;ROW(C33))="PARK","PARK",
IF(INDIRECT("'"&amp;C$2&amp;"'!F"&amp;ROW(C33))="VACA","VACA",
"")))))</f>
        <v/>
      </c>
      <c r="D33" s="111" t="str" cm="1">
        <f t="array" aca="1" ref="D33" ca="1">IF(INDIRECT("'"&amp;D$2&amp;"'!F"&amp;ROW(D33))="CC","CC",
IF(INDIRECT("'"&amp;D$2&amp;"'!F"&amp;ROW(D33))="DOWN","DOWN",
IF(INDIRECT("'"&amp;D$2&amp;"'!F"&amp;ROW(D33))="OFF","OFF",
IF(INDIRECT("'"&amp;D$2&amp;"'!F"&amp;ROW(D33))="PARK","PARK",
IF(INDIRECT("'"&amp;D$2&amp;"'!F"&amp;ROW(D33))="VACA","VACA",
"")))))</f>
        <v/>
      </c>
      <c r="E33" s="111" t="str" cm="1">
        <f t="array" aca="1" ref="E33" ca="1">IF(INDIRECT("'"&amp;E$2&amp;"'!F"&amp;ROW(E33))="CC","CC",
IF(INDIRECT("'"&amp;E$2&amp;"'!F"&amp;ROW(E33))="DOWN","DOWN",
IF(INDIRECT("'"&amp;E$2&amp;"'!F"&amp;ROW(E33))="OFF","OFF",
IF(INDIRECT("'"&amp;E$2&amp;"'!F"&amp;ROW(E33))="PARK","PARK",
IF(INDIRECT("'"&amp;E$2&amp;"'!F"&amp;ROW(E33))="VACA","VACA",
"")))))</f>
        <v/>
      </c>
      <c r="F33" s="111" t="str" cm="1">
        <f t="array" aca="1" ref="F33" ca="1">IF(INDIRECT("'"&amp;F$2&amp;"'!F"&amp;ROW(F33))="CC","CC",
IF(INDIRECT("'"&amp;F$2&amp;"'!F"&amp;ROW(F33))="DOWN","DOWN",
IF(INDIRECT("'"&amp;F$2&amp;"'!F"&amp;ROW(F33))="OFF","OFF",
IF(INDIRECT("'"&amp;F$2&amp;"'!F"&amp;ROW(F33))="PARK","PARK",
IF(INDIRECT("'"&amp;F$2&amp;"'!F"&amp;ROW(F33))="VACA","VACA",
"")))))</f>
        <v/>
      </c>
      <c r="G33" s="111" t="str" cm="1">
        <f t="array" aca="1" ref="G33" ca="1">IF(INDIRECT("'"&amp;G$2&amp;"'!F"&amp;ROW(G33))="CC","CC",
IF(INDIRECT("'"&amp;G$2&amp;"'!F"&amp;ROW(G33))="DOWN","DOWN",
IF(INDIRECT("'"&amp;G$2&amp;"'!F"&amp;ROW(G33))="OFF","OFF",
IF(INDIRECT("'"&amp;G$2&amp;"'!F"&amp;ROW(G33))="PARK","PARK",
IF(INDIRECT("'"&amp;G$2&amp;"'!F"&amp;ROW(G33))="VACA","VACA",
"")))))</f>
        <v/>
      </c>
      <c r="H33" s="111" t="str" cm="1">
        <f t="array" aca="1" ref="H33" ca="1">IF(INDIRECT("'"&amp;H$2&amp;"'!F"&amp;ROW(H33))="CC","CC",
IF(INDIRECT("'"&amp;H$2&amp;"'!F"&amp;ROW(H33))="DOWN","DOWN",
IF(INDIRECT("'"&amp;H$2&amp;"'!F"&amp;ROW(H33))="OFF","OFF",
IF(INDIRECT("'"&amp;H$2&amp;"'!F"&amp;ROW(H33))="PARK","PARK",
IF(INDIRECT("'"&amp;H$2&amp;"'!F"&amp;ROW(H33))="VACA","VACA",
"")))))</f>
        <v/>
      </c>
      <c r="I33" s="111" t="str" cm="1">
        <f t="array" aca="1" ref="I33" ca="1">IF(INDIRECT("'"&amp;I$2&amp;"'!F"&amp;ROW(I33))="CC","CC",
IF(INDIRECT("'"&amp;I$2&amp;"'!F"&amp;ROW(I33))="DOWN","DOWN",
IF(INDIRECT("'"&amp;I$2&amp;"'!F"&amp;ROW(I33))="OFF","OFF",
IF(INDIRECT("'"&amp;I$2&amp;"'!F"&amp;ROW(I33))="PARK","PARK",
IF(INDIRECT("'"&amp;I$2&amp;"'!F"&amp;ROW(I33))="VACA","VACA",
"")))))</f>
        <v/>
      </c>
      <c r="J33" s="111" t="str" cm="1">
        <f t="array" aca="1" ref="J33" ca="1">IF(INDIRECT("'"&amp;J$2&amp;"'!F"&amp;ROW(J33))="CC","CC",
IF(INDIRECT("'"&amp;J$2&amp;"'!F"&amp;ROW(J33))="DOWN","DOWN",
IF(INDIRECT("'"&amp;J$2&amp;"'!F"&amp;ROW(J33))="OFF","OFF",
IF(INDIRECT("'"&amp;J$2&amp;"'!F"&amp;ROW(J33))="PARK","PARK",
IF(INDIRECT("'"&amp;J$2&amp;"'!F"&amp;ROW(J33))="VACA","VACA",
"")))))</f>
        <v/>
      </c>
      <c r="K33" s="111" t="str" cm="1">
        <f t="array" aca="1" ref="K33" ca="1">IF(INDIRECT("'"&amp;K$2&amp;"'!F"&amp;ROW(K33))="CC","CC",
IF(INDIRECT("'"&amp;K$2&amp;"'!F"&amp;ROW(K33))="DOWN","DOWN",
IF(INDIRECT("'"&amp;K$2&amp;"'!F"&amp;ROW(K33))="OFF","OFF",
IF(INDIRECT("'"&amp;K$2&amp;"'!F"&amp;ROW(K33))="PARK","PARK",
IF(INDIRECT("'"&amp;K$2&amp;"'!F"&amp;ROW(K33))="VACA","VACA",
"")))))</f>
        <v/>
      </c>
      <c r="L33" s="111" t="str" cm="1">
        <f t="array" aca="1" ref="L33" ca="1">IF(INDIRECT("'"&amp;L$2&amp;"'!F"&amp;ROW(L33))="CC","CC",
IF(INDIRECT("'"&amp;L$2&amp;"'!F"&amp;ROW(L33))="DOWN","DOWN",
IF(INDIRECT("'"&amp;L$2&amp;"'!F"&amp;ROW(L33))="OFF","OFF",
IF(INDIRECT("'"&amp;L$2&amp;"'!F"&amp;ROW(L33))="PARK","PARK",
IF(INDIRECT("'"&amp;L$2&amp;"'!F"&amp;ROW(L33))="VACA","VACA",
"")))))</f>
        <v/>
      </c>
      <c r="M33" s="111" t="str" cm="1">
        <f t="array" aca="1" ref="M33" ca="1">IF(INDIRECT("'"&amp;M$2&amp;"'!F"&amp;ROW(M33))="CC","CC",
IF(INDIRECT("'"&amp;M$2&amp;"'!F"&amp;ROW(M33))="DOWN","DOWN",
IF(INDIRECT("'"&amp;M$2&amp;"'!F"&amp;ROW(M33))="OFF","OFF",
IF(INDIRECT("'"&amp;M$2&amp;"'!F"&amp;ROW(M33))="PARK","PARK",
IF(INDIRECT("'"&amp;M$2&amp;"'!F"&amp;ROW(M33))="VACA","VACA",
"")))))</f>
        <v/>
      </c>
      <c r="N33" s="111" t="str" cm="1">
        <f t="array" aca="1" ref="N33" ca="1">IF(INDIRECT("'"&amp;N$2&amp;"'!F"&amp;ROW(N33))="CC","CC",
IF(INDIRECT("'"&amp;N$2&amp;"'!F"&amp;ROW(N33))="DOWN","DOWN",
IF(INDIRECT("'"&amp;N$2&amp;"'!F"&amp;ROW(N33))="OFF","OFF",
IF(INDIRECT("'"&amp;N$2&amp;"'!F"&amp;ROW(N33))="PARK","PARK",
IF(INDIRECT("'"&amp;N$2&amp;"'!F"&amp;ROW(N33))="VACA","VACA",
"")))))</f>
        <v/>
      </c>
      <c r="O33" s="111" t="str" cm="1">
        <f t="array" aca="1" ref="O33" ca="1">IF(INDIRECT("'"&amp;O$2&amp;"'!F"&amp;ROW(O33))="CC","CC",
IF(INDIRECT("'"&amp;O$2&amp;"'!F"&amp;ROW(O33))="DOWN","DOWN",
IF(INDIRECT("'"&amp;O$2&amp;"'!F"&amp;ROW(O33))="OFF","OFF",
IF(INDIRECT("'"&amp;O$2&amp;"'!F"&amp;ROW(O33))="PARK","PARK",
IF(INDIRECT("'"&amp;O$2&amp;"'!F"&amp;ROW(O33))="VACA","VACA",
"")))))</f>
        <v/>
      </c>
      <c r="P33" s="111" t="str" cm="1">
        <f t="array" aca="1" ref="P33" ca="1">IF(INDIRECT("'"&amp;P$2&amp;"'!F"&amp;ROW(P33))="CC","CC",
IF(INDIRECT("'"&amp;P$2&amp;"'!F"&amp;ROW(P33))="DOWN","DOWN",
IF(INDIRECT("'"&amp;P$2&amp;"'!F"&amp;ROW(P33))="OFF","OFF",
IF(INDIRECT("'"&amp;P$2&amp;"'!F"&amp;ROW(P33))="PARK","PARK",
IF(INDIRECT("'"&amp;P$2&amp;"'!F"&amp;ROW(P33))="VACA","VACA",
"")))))</f>
        <v/>
      </c>
      <c r="Q33" s="111" t="str" cm="1">
        <f t="array" aca="1" ref="Q33" ca="1">IF(INDIRECT("'"&amp;Q$2&amp;"'!F"&amp;ROW(Q33))="CC","CC",
IF(INDIRECT("'"&amp;Q$2&amp;"'!F"&amp;ROW(Q33))="DOWN","DOWN",
IF(INDIRECT("'"&amp;Q$2&amp;"'!F"&amp;ROW(Q33))="OFF","OFF",
IF(INDIRECT("'"&amp;Q$2&amp;"'!F"&amp;ROW(Q33))="PARK","PARK",
IF(INDIRECT("'"&amp;Q$2&amp;"'!F"&amp;ROW(Q33))="VACA","VACA",
"")))))</f>
        <v/>
      </c>
      <c r="R33" s="111" t="str" cm="1">
        <f t="array" aca="1" ref="R33" ca="1">IF(INDIRECT("'"&amp;R$2&amp;"'!F"&amp;ROW(R33))="CC","CC",
IF(INDIRECT("'"&amp;R$2&amp;"'!F"&amp;ROW(R33))="DOWN","DOWN",
IF(INDIRECT("'"&amp;R$2&amp;"'!F"&amp;ROW(R33))="OFF","OFF",
IF(INDIRECT("'"&amp;R$2&amp;"'!F"&amp;ROW(R33))="PARK","PARK",
IF(INDIRECT("'"&amp;R$2&amp;"'!F"&amp;ROW(R33))="VACA","VACA",
"")))))</f>
        <v/>
      </c>
      <c r="S33" s="111" t="str" cm="1">
        <f t="array" aca="1" ref="S33" ca="1">IF(INDIRECT("'"&amp;S$2&amp;"'!F"&amp;ROW(S33))="CC","CC",
IF(INDIRECT("'"&amp;S$2&amp;"'!F"&amp;ROW(S33))="DOWN","DOWN",
IF(INDIRECT("'"&amp;S$2&amp;"'!F"&amp;ROW(S33))="OFF","OFF",
IF(INDIRECT("'"&amp;S$2&amp;"'!F"&amp;ROW(S33))="PARK","PARK",
IF(INDIRECT("'"&amp;S$2&amp;"'!F"&amp;ROW(S33))="VACA","VACA",
"")))))</f>
        <v/>
      </c>
      <c r="T33" s="111" t="str" cm="1">
        <f t="array" aca="1" ref="T33" ca="1">IF(INDIRECT("'"&amp;T$2&amp;"'!F"&amp;ROW(T33))="CC","CC",
IF(INDIRECT("'"&amp;T$2&amp;"'!F"&amp;ROW(T33))="DOWN","DOWN",
IF(INDIRECT("'"&amp;T$2&amp;"'!F"&amp;ROW(T33))="OFF","OFF",
IF(INDIRECT("'"&amp;T$2&amp;"'!F"&amp;ROW(T33))="PARK","PARK",
IF(INDIRECT("'"&amp;T$2&amp;"'!F"&amp;ROW(T33))="VACA","VACA",
"")))))</f>
        <v/>
      </c>
      <c r="U33" s="111" t="str" cm="1">
        <f t="array" aca="1" ref="U33" ca="1">IF(INDIRECT("'"&amp;U$2&amp;"'!F"&amp;ROW(U33))="CC","CC",
IF(INDIRECT("'"&amp;U$2&amp;"'!F"&amp;ROW(U33))="DOWN","DOWN",
IF(INDIRECT("'"&amp;U$2&amp;"'!F"&amp;ROW(U33))="OFF","OFF",
IF(INDIRECT("'"&amp;U$2&amp;"'!F"&amp;ROW(U33))="PARK","PARK",
IF(INDIRECT("'"&amp;U$2&amp;"'!F"&amp;ROW(U33))="VACA","VACA",
"")))))</f>
        <v/>
      </c>
      <c r="V33" s="111" t="str" cm="1">
        <f t="array" aca="1" ref="V33" ca="1">IF(INDIRECT("'"&amp;V$2&amp;"'!F"&amp;ROW(V33))="CC","CC",
IF(INDIRECT("'"&amp;V$2&amp;"'!F"&amp;ROW(V33))="DOWN","DOWN",
IF(INDIRECT("'"&amp;V$2&amp;"'!F"&amp;ROW(V33))="OFF","OFF",
IF(INDIRECT("'"&amp;V$2&amp;"'!F"&amp;ROW(V33))="PARK","PARK",
IF(INDIRECT("'"&amp;V$2&amp;"'!F"&amp;ROW(V33))="VACA","VACA",
"")))))</f>
        <v/>
      </c>
      <c r="W33" s="111" t="str" cm="1">
        <f t="array" aca="1" ref="W33" ca="1">IF(INDIRECT("'"&amp;W$2&amp;"'!F"&amp;ROW(W33))="CC","CC",
IF(INDIRECT("'"&amp;W$2&amp;"'!F"&amp;ROW(W33))="DOWN","DOWN",
IF(INDIRECT("'"&amp;W$2&amp;"'!F"&amp;ROW(W33))="OFF","OFF",
IF(INDIRECT("'"&amp;W$2&amp;"'!F"&amp;ROW(W33))="PARK","PARK",
IF(INDIRECT("'"&amp;W$2&amp;"'!F"&amp;ROW(W33))="VACA","VACA",
"")))))</f>
        <v/>
      </c>
      <c r="X33" s="111" t="str" cm="1">
        <f t="array" aca="1" ref="X33" ca="1">IF(INDIRECT("'"&amp;X$2&amp;"'!F"&amp;ROW(X33))="CC","CC",
IF(INDIRECT("'"&amp;X$2&amp;"'!F"&amp;ROW(X33))="DOWN","DOWN",
IF(INDIRECT("'"&amp;X$2&amp;"'!F"&amp;ROW(X33))="OFF","OFF",
IF(INDIRECT("'"&amp;X$2&amp;"'!F"&amp;ROW(X33))="PARK","PARK",
IF(INDIRECT("'"&amp;X$2&amp;"'!F"&amp;ROW(X33))="VACA","VACA",
"")))))</f>
        <v/>
      </c>
      <c r="Y33" s="111" t="str" cm="1">
        <f t="array" aca="1" ref="Y33" ca="1">IF(INDIRECT("'"&amp;Y$2&amp;"'!F"&amp;ROW(Y33))="CC","CC",
IF(INDIRECT("'"&amp;Y$2&amp;"'!F"&amp;ROW(Y33))="DOWN","DOWN",
IF(INDIRECT("'"&amp;Y$2&amp;"'!F"&amp;ROW(Y33))="OFF","OFF",
IF(INDIRECT("'"&amp;Y$2&amp;"'!F"&amp;ROW(Y33))="PARK","PARK",
IF(INDIRECT("'"&amp;Y$2&amp;"'!F"&amp;ROW(Y33))="VACA","VACA",
"")))))</f>
        <v/>
      </c>
      <c r="Z33" s="111" t="str" cm="1">
        <f t="array" aca="1" ref="Z33" ca="1">IF(INDIRECT("'"&amp;Z$2&amp;"'!F"&amp;ROW(Z33))="CC","CC",
IF(INDIRECT("'"&amp;Z$2&amp;"'!F"&amp;ROW(Z33))="DOWN","DOWN",
IF(INDIRECT("'"&amp;Z$2&amp;"'!F"&amp;ROW(Z33))="OFF","OFF",
IF(INDIRECT("'"&amp;Z$2&amp;"'!F"&amp;ROW(Z33))="PARK","PARK",
IF(INDIRECT("'"&amp;Z$2&amp;"'!F"&amp;ROW(Z33))="VACA","VACA",
"")))))</f>
        <v/>
      </c>
      <c r="AA33" s="111" t="str" cm="1">
        <f t="array" aca="1" ref="AA33" ca="1">IF(INDIRECT("'"&amp;AA$2&amp;"'!F"&amp;ROW(AA33))="CC","CC",
IF(INDIRECT("'"&amp;AA$2&amp;"'!F"&amp;ROW(AA33))="DOWN","DOWN",
IF(INDIRECT("'"&amp;AA$2&amp;"'!F"&amp;ROW(AA33))="OFF","OFF",
IF(INDIRECT("'"&amp;AA$2&amp;"'!F"&amp;ROW(AA33))="PARK","PARK",
IF(INDIRECT("'"&amp;AA$2&amp;"'!F"&amp;ROW(AA33))="VACA","VACA",
"")))))</f>
        <v/>
      </c>
      <c r="AB33" s="111" t="str" cm="1">
        <f t="array" aca="1" ref="AB33" ca="1">IF(INDIRECT("'"&amp;AB$2&amp;"'!F"&amp;ROW(AB33))="CC","CC",
IF(INDIRECT("'"&amp;AB$2&amp;"'!F"&amp;ROW(AB33))="DOWN","DOWN",
IF(INDIRECT("'"&amp;AB$2&amp;"'!F"&amp;ROW(AB33))="OFF","OFF",
IF(INDIRECT("'"&amp;AB$2&amp;"'!F"&amp;ROW(AB33))="PARK","PARK",
IF(INDIRECT("'"&amp;AB$2&amp;"'!F"&amp;ROW(AB33))="VACA","VACA",
"")))))</f>
        <v/>
      </c>
      <c r="AC33" s="111" t="str" cm="1">
        <f t="array" aca="1" ref="AC33" ca="1">IF(INDIRECT("'"&amp;AC$2&amp;"'!F"&amp;ROW(AC33))="CC","CC",
IF(INDIRECT("'"&amp;AC$2&amp;"'!F"&amp;ROW(AC33))="DOWN","DOWN",
IF(INDIRECT("'"&amp;AC$2&amp;"'!F"&amp;ROW(AC33))="OFF","OFF",
IF(INDIRECT("'"&amp;AC$2&amp;"'!F"&amp;ROW(AC33))="PARK","PARK",
IF(INDIRECT("'"&amp;AC$2&amp;"'!F"&amp;ROW(AC33))="VACA","VACA",
"")))))</f>
        <v/>
      </c>
      <c r="AD33" s="111" t="str" cm="1">
        <f t="array" aca="1" ref="AD33" ca="1">IF(INDIRECT("'"&amp;AD$2&amp;"'!F"&amp;ROW(AD33))="CC","CC",
IF(INDIRECT("'"&amp;AD$2&amp;"'!F"&amp;ROW(AD33))="DOWN","DOWN",
IF(INDIRECT("'"&amp;AD$2&amp;"'!F"&amp;ROW(AD33))="OFF","OFF",
IF(INDIRECT("'"&amp;AD$2&amp;"'!F"&amp;ROW(AD33))="PARK","PARK",
IF(INDIRECT("'"&amp;AD$2&amp;"'!F"&amp;ROW(AD33))="VACA","VACA",
"")))))</f>
        <v/>
      </c>
      <c r="AE33" s="111" t="str" cm="1">
        <f t="array" aca="1" ref="AE33" ca="1">IF(INDIRECT("'"&amp;AE$2&amp;"'!F"&amp;ROW(AE33))="CC","CC",
IF(INDIRECT("'"&amp;AE$2&amp;"'!F"&amp;ROW(AE33))="DOWN","DOWN",
IF(INDIRECT("'"&amp;AE$2&amp;"'!F"&amp;ROW(AE33))="OFF","OFF",
IF(INDIRECT("'"&amp;AE$2&amp;"'!F"&amp;ROW(AE33))="PARK","PARK",
IF(INDIRECT("'"&amp;AE$2&amp;"'!F"&amp;ROW(AE33))="VACA","VACA",
"")))))</f>
        <v/>
      </c>
      <c r="AF33" s="111" t="str" cm="1">
        <f t="array" aca="1" ref="AF33" ca="1">IF(INDIRECT("'"&amp;AF$2&amp;"'!F"&amp;ROW(AF33))="CC","CC",
IF(INDIRECT("'"&amp;AF$2&amp;"'!F"&amp;ROW(AF33))="DOWN","DOWN",
IF(INDIRECT("'"&amp;AF$2&amp;"'!F"&amp;ROW(AF33))="OFF","OFF",
IF(INDIRECT("'"&amp;AF$2&amp;"'!F"&amp;ROW(AF33))="PARK","PARK",
IF(INDIRECT("'"&amp;AF$2&amp;"'!F"&amp;ROW(AF33))="VACA","VACA",
"")))))</f>
        <v/>
      </c>
      <c r="AG33" s="111" t="str" cm="1">
        <f t="array" aca="1" ref="AG33" ca="1">IF(INDIRECT("'"&amp;AG$2&amp;"'!F"&amp;ROW(AG33))="CC","CC",
IF(INDIRECT("'"&amp;AG$2&amp;"'!F"&amp;ROW(AG33))="DOWN","DOWN",
IF(INDIRECT("'"&amp;AG$2&amp;"'!F"&amp;ROW(AG33))="OFF","OFF",
IF(INDIRECT("'"&amp;AG$2&amp;"'!F"&amp;ROW(AG33))="PARK","PARK",
IF(INDIRECT("'"&amp;AG$2&amp;"'!F"&amp;ROW(AG33))="VACA","VACA",
"")))))</f>
        <v/>
      </c>
      <c r="AH33" s="124"/>
      <c r="AI33" s="111" t="str">
        <f t="shared" si="4"/>
        <v/>
      </c>
      <c r="AJ33" s="111" t="str" cm="1">
        <f t="array" aca="1" ref="AJ33" ca="1">INDIRECT("'"&amp;AJ$2&amp;"'!AB"&amp;ROW($AJ33))</f>
        <v/>
      </c>
      <c r="AK33" s="111" t="str" cm="1">
        <f t="array" aca="1" ref="AK33" ca="1">INDIRECT("'"&amp;AK$2&amp;"'!AB"&amp;ROW($AJ33))</f>
        <v/>
      </c>
      <c r="AL33" s="111" t="str" cm="1">
        <f t="array" aca="1" ref="AL33" ca="1">INDIRECT("'"&amp;AL$2&amp;"'!AB"&amp;ROW($AJ33))</f>
        <v/>
      </c>
      <c r="AM33" s="111" t="str" cm="1">
        <f t="array" aca="1" ref="AM33" ca="1">INDIRECT("'"&amp;AM$2&amp;"'!AB"&amp;ROW($AJ33))</f>
        <v/>
      </c>
      <c r="AN33" s="111" t="str" cm="1">
        <f t="array" aca="1" ref="AN33" ca="1">INDIRECT("'"&amp;AN$2&amp;"'!AB"&amp;ROW($AJ33))</f>
        <v/>
      </c>
      <c r="AO33" s="111" t="str" cm="1">
        <f t="array" aca="1" ref="AO33" ca="1">INDIRECT("'"&amp;AO$2&amp;"'!AB"&amp;ROW($AJ33))</f>
        <v/>
      </c>
      <c r="AP33" s="111" t="str" cm="1">
        <f t="array" aca="1" ref="AP33" ca="1">INDIRECT("'"&amp;AP$2&amp;"'!AB"&amp;ROW($AJ33))</f>
        <v/>
      </c>
      <c r="AQ33" s="111" t="str" cm="1">
        <f t="array" aca="1" ref="AQ33" ca="1">INDIRECT("'"&amp;AQ$2&amp;"'!AB"&amp;ROW($AJ33))</f>
        <v/>
      </c>
      <c r="AR33" s="111" t="str" cm="1">
        <f t="array" aca="1" ref="AR33" ca="1">INDIRECT("'"&amp;AR$2&amp;"'!AB"&amp;ROW($AJ33))</f>
        <v/>
      </c>
      <c r="AS33" s="111" t="str" cm="1">
        <f t="array" aca="1" ref="AS33" ca="1">INDIRECT("'"&amp;AS$2&amp;"'!AB"&amp;ROW($AJ33))</f>
        <v/>
      </c>
      <c r="AT33" s="111" t="str" cm="1">
        <f t="array" aca="1" ref="AT33" ca="1">INDIRECT("'"&amp;AT$2&amp;"'!AB"&amp;ROW($AJ33))</f>
        <v/>
      </c>
      <c r="AU33" s="111" t="str" cm="1">
        <f t="array" aca="1" ref="AU33" ca="1">INDIRECT("'"&amp;AU$2&amp;"'!AB"&amp;ROW($AJ33))</f>
        <v/>
      </c>
      <c r="AV33" s="111" t="str" cm="1">
        <f t="array" aca="1" ref="AV33" ca="1">INDIRECT("'"&amp;AV$2&amp;"'!AB"&amp;ROW($AJ33))</f>
        <v/>
      </c>
      <c r="AW33" s="111" t="str" cm="1">
        <f t="array" aca="1" ref="AW33" ca="1">INDIRECT("'"&amp;AW$2&amp;"'!AB"&amp;ROW($AJ33))</f>
        <v/>
      </c>
      <c r="AX33" s="111" t="str" cm="1">
        <f t="array" aca="1" ref="AX33" ca="1">INDIRECT("'"&amp;AX$2&amp;"'!AB"&amp;ROW($AJ33))</f>
        <v/>
      </c>
      <c r="AY33" s="111" t="str" cm="1">
        <f t="array" aca="1" ref="AY33" ca="1">INDIRECT("'"&amp;AY$2&amp;"'!AB"&amp;ROW($AJ33))</f>
        <v/>
      </c>
      <c r="AZ33" s="111" t="str" cm="1">
        <f t="array" aca="1" ref="AZ33" ca="1">INDIRECT("'"&amp;AZ$2&amp;"'!AB"&amp;ROW($AJ33))</f>
        <v/>
      </c>
      <c r="BA33" s="111" t="str" cm="1">
        <f t="array" aca="1" ref="BA33" ca="1">INDIRECT("'"&amp;BA$2&amp;"'!AB"&amp;ROW($AJ33))</f>
        <v/>
      </c>
      <c r="BB33" s="111" t="str" cm="1">
        <f t="array" aca="1" ref="BB33" ca="1">INDIRECT("'"&amp;BB$2&amp;"'!AB"&amp;ROW($AJ33))</f>
        <v/>
      </c>
      <c r="BC33" s="111" t="str" cm="1">
        <f t="array" aca="1" ref="BC33" ca="1">INDIRECT("'"&amp;BC$2&amp;"'!AB"&amp;ROW($AJ33))</f>
        <v/>
      </c>
      <c r="BD33" s="111" t="str" cm="1">
        <f t="array" aca="1" ref="BD33" ca="1">INDIRECT("'"&amp;BD$2&amp;"'!AB"&amp;ROW($AJ33))</f>
        <v/>
      </c>
      <c r="BE33" s="111" t="str" cm="1">
        <f t="array" aca="1" ref="BE33" ca="1">INDIRECT("'"&amp;BE$2&amp;"'!AB"&amp;ROW($AJ33))</f>
        <v/>
      </c>
      <c r="BF33" s="111" t="str" cm="1">
        <f t="array" aca="1" ref="BF33" ca="1">INDIRECT("'"&amp;BF$2&amp;"'!AB"&amp;ROW($AJ33))</f>
        <v/>
      </c>
      <c r="BG33" s="111" t="str" cm="1">
        <f t="array" aca="1" ref="BG33" ca="1">INDIRECT("'"&amp;BG$2&amp;"'!AB"&amp;ROW($AJ33))</f>
        <v/>
      </c>
      <c r="BH33" s="111" t="str" cm="1">
        <f t="array" aca="1" ref="BH33" ca="1">INDIRECT("'"&amp;BH$2&amp;"'!AB"&amp;ROW($AJ33))</f>
        <v/>
      </c>
      <c r="BI33" s="111" t="str" cm="1">
        <f t="array" aca="1" ref="BI33" ca="1">INDIRECT("'"&amp;BI$2&amp;"'!AB"&amp;ROW($AJ33))</f>
        <v/>
      </c>
      <c r="BJ33" s="111" t="str" cm="1">
        <f t="array" aca="1" ref="BJ33" ca="1">INDIRECT("'"&amp;BJ$2&amp;"'!AB"&amp;ROW($AJ33))</f>
        <v/>
      </c>
      <c r="BK33" s="111" t="str" cm="1">
        <f t="array" aca="1" ref="BK33" ca="1">INDIRECT("'"&amp;BK$2&amp;"'!AB"&amp;ROW($AJ33))</f>
        <v/>
      </c>
      <c r="BL33" s="111" t="str" cm="1">
        <f t="array" aca="1" ref="BL33" ca="1">INDIRECT("'"&amp;BL$2&amp;"'!AB"&amp;ROW($AJ33))</f>
        <v/>
      </c>
      <c r="BM33" s="111" t="str" cm="1">
        <f t="array" aca="1" ref="BM33" ca="1">INDIRECT("'"&amp;BM$2&amp;"'!AB"&amp;ROW($AJ33))</f>
        <v/>
      </c>
      <c r="BN33" s="111" t="str" cm="1">
        <f t="array" aca="1" ref="BN33" ca="1">INDIRECT("'"&amp;BN$2&amp;"'!AB"&amp;ROW($AJ33))</f>
        <v/>
      </c>
      <c r="BO33" s="124"/>
      <c r="BP33" s="110" t="str">
        <f t="shared" si="5"/>
        <v/>
      </c>
      <c r="BQ33" s="127" t="str" cm="1">
        <f t="array" aca="1" ref="BQ33" ca="1">IF(INDIRECT("'"&amp;BQ$2&amp;"'!P"&amp;ROW($BQ33))=0,"",INDIRECT("'"&amp;BQ$2&amp;"'!P"&amp;ROW($BQ33)))</f>
        <v/>
      </c>
      <c r="BR33" s="127" t="str" cm="1">
        <f t="array" aca="1" ref="BR33" ca="1">IF(INDIRECT("'"&amp;BR$2&amp;"'!P"&amp;ROW($BQ33))=0,"",INDIRECT("'"&amp;BR$2&amp;"'!P"&amp;ROW($BQ33)))</f>
        <v/>
      </c>
      <c r="BS33" s="127" t="str" cm="1">
        <f t="array" aca="1" ref="BS33" ca="1">IF(INDIRECT("'"&amp;BS$2&amp;"'!P"&amp;ROW($BQ33))=0,"",INDIRECT("'"&amp;BS$2&amp;"'!P"&amp;ROW($BQ33)))</f>
        <v/>
      </c>
      <c r="BT33" s="127" t="str" cm="1">
        <f t="array" aca="1" ref="BT33" ca="1">IF(INDIRECT("'"&amp;BT$2&amp;"'!P"&amp;ROW($BQ33))=0,"",INDIRECT("'"&amp;BT$2&amp;"'!P"&amp;ROW($BQ33)))</f>
        <v/>
      </c>
      <c r="BU33" s="127" t="str" cm="1">
        <f t="array" aca="1" ref="BU33" ca="1">IF(INDIRECT("'"&amp;BU$2&amp;"'!P"&amp;ROW($BQ33))=0,"",INDIRECT("'"&amp;BU$2&amp;"'!P"&amp;ROW($BQ33)))</f>
        <v/>
      </c>
      <c r="BV33" s="127" t="str" cm="1">
        <f t="array" aca="1" ref="BV33" ca="1">IF(INDIRECT("'"&amp;BV$2&amp;"'!P"&amp;ROW($BQ33))=0,"",INDIRECT("'"&amp;BV$2&amp;"'!P"&amp;ROW($BQ33)))</f>
        <v/>
      </c>
      <c r="BW33" s="127" t="str" cm="1">
        <f t="array" aca="1" ref="BW33" ca="1">IF(INDIRECT("'"&amp;BW$2&amp;"'!P"&amp;ROW($BQ33))=0,"",INDIRECT("'"&amp;BW$2&amp;"'!P"&amp;ROW($BQ33)))</f>
        <v/>
      </c>
      <c r="BX33" s="127" t="str" cm="1">
        <f t="array" aca="1" ref="BX33" ca="1">IF(INDIRECT("'"&amp;BX$2&amp;"'!P"&amp;ROW($BQ33))=0,"",INDIRECT("'"&amp;BX$2&amp;"'!P"&amp;ROW($BQ33)))</f>
        <v/>
      </c>
      <c r="BY33" s="127" t="str" cm="1">
        <f t="array" aca="1" ref="BY33" ca="1">IF(INDIRECT("'"&amp;BY$2&amp;"'!P"&amp;ROW($BQ33))=0,"",INDIRECT("'"&amp;BY$2&amp;"'!P"&amp;ROW($BQ33)))</f>
        <v/>
      </c>
      <c r="BZ33" s="127" t="str" cm="1">
        <f t="array" aca="1" ref="BZ33" ca="1">IF(INDIRECT("'"&amp;BZ$2&amp;"'!P"&amp;ROW($BQ33))=0,"",INDIRECT("'"&amp;BZ$2&amp;"'!P"&amp;ROW($BQ33)))</f>
        <v/>
      </c>
      <c r="CA33" s="127" t="str" cm="1">
        <f t="array" aca="1" ref="CA33" ca="1">IF(INDIRECT("'"&amp;CA$2&amp;"'!P"&amp;ROW($BQ33))=0,"",INDIRECT("'"&amp;CA$2&amp;"'!P"&amp;ROW($BQ33)))</f>
        <v/>
      </c>
      <c r="CB33" s="127" t="str" cm="1">
        <f t="array" aca="1" ref="CB33" ca="1">IF(INDIRECT("'"&amp;CB$2&amp;"'!P"&amp;ROW($BQ33))=0,"",INDIRECT("'"&amp;CB$2&amp;"'!P"&amp;ROW($BQ33)))</f>
        <v/>
      </c>
      <c r="CC33" s="127" t="str" cm="1">
        <f t="array" aca="1" ref="CC33" ca="1">IF(INDIRECT("'"&amp;CC$2&amp;"'!P"&amp;ROW($BQ33))=0,"",INDIRECT("'"&amp;CC$2&amp;"'!P"&amp;ROW($BQ33)))</f>
        <v/>
      </c>
      <c r="CD33" s="127" t="str" cm="1">
        <f t="array" aca="1" ref="CD33" ca="1">IF(INDIRECT("'"&amp;CD$2&amp;"'!P"&amp;ROW($BQ33))=0,"",INDIRECT("'"&amp;CD$2&amp;"'!P"&amp;ROW($BQ33)))</f>
        <v/>
      </c>
      <c r="CE33" s="127" t="str" cm="1">
        <f t="array" aca="1" ref="CE33" ca="1">IF(INDIRECT("'"&amp;CE$2&amp;"'!P"&amp;ROW($BQ33))=0,"",INDIRECT("'"&amp;CE$2&amp;"'!P"&amp;ROW($BQ33)))</f>
        <v/>
      </c>
      <c r="CF33" s="127" t="str" cm="1">
        <f t="array" aca="1" ref="CF33" ca="1">IF(INDIRECT("'"&amp;CF$2&amp;"'!P"&amp;ROW($BQ33))=0,"",INDIRECT("'"&amp;CF$2&amp;"'!P"&amp;ROW($BQ33)))</f>
        <v/>
      </c>
      <c r="CG33" s="127" t="str" cm="1">
        <f t="array" aca="1" ref="CG33" ca="1">IF(INDIRECT("'"&amp;CG$2&amp;"'!P"&amp;ROW($BQ33))=0,"",INDIRECT("'"&amp;CG$2&amp;"'!P"&amp;ROW($BQ33)))</f>
        <v/>
      </c>
      <c r="CH33" s="127" t="str" cm="1">
        <f t="array" aca="1" ref="CH33" ca="1">IF(INDIRECT("'"&amp;CH$2&amp;"'!P"&amp;ROW($BQ33))=0,"",INDIRECT("'"&amp;CH$2&amp;"'!P"&amp;ROW($BQ33)))</f>
        <v/>
      </c>
      <c r="CI33" s="127" t="str" cm="1">
        <f t="array" aca="1" ref="CI33" ca="1">IF(INDIRECT("'"&amp;CI$2&amp;"'!P"&amp;ROW($BQ33))=0,"",INDIRECT("'"&amp;CI$2&amp;"'!P"&amp;ROW($BQ33)))</f>
        <v/>
      </c>
      <c r="CJ33" s="127" t="str" cm="1">
        <f t="array" aca="1" ref="CJ33" ca="1">IF(INDIRECT("'"&amp;CJ$2&amp;"'!P"&amp;ROW($BQ33))=0,"",INDIRECT("'"&amp;CJ$2&amp;"'!P"&amp;ROW($BQ33)))</f>
        <v/>
      </c>
      <c r="CK33" s="127" t="str" cm="1">
        <f t="array" aca="1" ref="CK33" ca="1">IF(INDIRECT("'"&amp;CK$2&amp;"'!P"&amp;ROW($BQ33))=0,"",INDIRECT("'"&amp;CK$2&amp;"'!P"&amp;ROW($BQ33)))</f>
        <v/>
      </c>
      <c r="CL33" s="127" t="str" cm="1">
        <f t="array" aca="1" ref="CL33" ca="1">IF(INDIRECT("'"&amp;CL$2&amp;"'!P"&amp;ROW($BQ33))=0,"",INDIRECT("'"&amp;CL$2&amp;"'!P"&amp;ROW($BQ33)))</f>
        <v/>
      </c>
      <c r="CM33" s="127" t="str" cm="1">
        <f t="array" aca="1" ref="CM33" ca="1">IF(INDIRECT("'"&amp;CM$2&amp;"'!P"&amp;ROW($BQ33))=0,"",INDIRECT("'"&amp;CM$2&amp;"'!P"&amp;ROW($BQ33)))</f>
        <v/>
      </c>
      <c r="CN33" s="127" t="str" cm="1">
        <f t="array" aca="1" ref="CN33" ca="1">IF(INDIRECT("'"&amp;CN$2&amp;"'!P"&amp;ROW($BQ33))=0,"",INDIRECT("'"&amp;CN$2&amp;"'!P"&amp;ROW($BQ33)))</f>
        <v/>
      </c>
      <c r="CO33" s="127" t="str" cm="1">
        <f t="array" aca="1" ref="CO33" ca="1">IF(INDIRECT("'"&amp;CO$2&amp;"'!P"&amp;ROW($BQ33))=0,"",INDIRECT("'"&amp;CO$2&amp;"'!P"&amp;ROW($BQ33)))</f>
        <v/>
      </c>
      <c r="CP33" s="127" t="str" cm="1">
        <f t="array" aca="1" ref="CP33" ca="1">IF(INDIRECT("'"&amp;CP$2&amp;"'!P"&amp;ROW($BQ33))=0,"",INDIRECT("'"&amp;CP$2&amp;"'!P"&amp;ROW($BQ33)))</f>
        <v/>
      </c>
      <c r="CQ33" s="127" t="str" cm="1">
        <f t="array" aca="1" ref="CQ33" ca="1">IF(INDIRECT("'"&amp;CQ$2&amp;"'!P"&amp;ROW($BQ33))=0,"",INDIRECT("'"&amp;CQ$2&amp;"'!P"&amp;ROW($BQ33)))</f>
        <v/>
      </c>
      <c r="CR33" s="127" t="str" cm="1">
        <f t="array" aca="1" ref="CR33" ca="1">IF(INDIRECT("'"&amp;CR$2&amp;"'!P"&amp;ROW($BQ33))=0,"",INDIRECT("'"&amp;CR$2&amp;"'!P"&amp;ROW($BQ33)))</f>
        <v/>
      </c>
      <c r="CS33" s="127" t="str" cm="1">
        <f t="array" aca="1" ref="CS33" ca="1">IF(INDIRECT("'"&amp;CS$2&amp;"'!P"&amp;ROW($BQ33))=0,"",INDIRECT("'"&amp;CS$2&amp;"'!P"&amp;ROW($BQ33)))</f>
        <v/>
      </c>
      <c r="CT33" s="127" t="str" cm="1">
        <f t="array" aca="1" ref="CT33" ca="1">IF(INDIRECT("'"&amp;CT$2&amp;"'!P"&amp;ROW($BQ33))=0,"",INDIRECT("'"&amp;CT$2&amp;"'!P"&amp;ROW($BQ33)))</f>
        <v/>
      </c>
      <c r="CU33" s="127" t="str" cm="1">
        <f t="array" aca="1" ref="CU33" ca="1">IF(INDIRECT("'"&amp;CU$2&amp;"'!P"&amp;ROW($BQ33))=0,"",INDIRECT("'"&amp;CU$2&amp;"'!P"&amp;ROW($BQ33)))</f>
        <v/>
      </c>
      <c r="CV33" s="128" t="str">
        <f t="shared" si="6"/>
        <v/>
      </c>
    </row>
    <row r="34" spans="1:100" x14ac:dyDescent="0.2">
      <c r="A34" s="111">
        <f>IF('Driver List'!D34=0,"",'Driver List'!D34)</f>
        <v>6348</v>
      </c>
      <c r="B34" s="111" t="str">
        <f>IF(A34="","",VLOOKUP(A34,'Driver List'!D:E,2,0))</f>
        <v>Jose Jurado</v>
      </c>
      <c r="C34" s="111" t="str" cm="1">
        <f t="array" aca="1" ref="C34" ca="1">IF(INDIRECT("'"&amp;C$2&amp;"'!F"&amp;ROW(C34))="CC","CC",
IF(INDIRECT("'"&amp;C$2&amp;"'!F"&amp;ROW(C34))="DOWN","DOWN",
IF(INDIRECT("'"&amp;C$2&amp;"'!F"&amp;ROW(C34))="OFF","OFF",
IF(INDIRECT("'"&amp;C$2&amp;"'!F"&amp;ROW(C34))="PARK","PARK",
IF(INDIRECT("'"&amp;C$2&amp;"'!F"&amp;ROW(C34))="VACA","VACA",
"")))))</f>
        <v/>
      </c>
      <c r="D34" s="111" t="str" cm="1">
        <f t="array" aca="1" ref="D34" ca="1">IF(INDIRECT("'"&amp;D$2&amp;"'!F"&amp;ROW(D34))="CC","CC",
IF(INDIRECT("'"&amp;D$2&amp;"'!F"&amp;ROW(D34))="DOWN","DOWN",
IF(INDIRECT("'"&amp;D$2&amp;"'!F"&amp;ROW(D34))="OFF","OFF",
IF(INDIRECT("'"&amp;D$2&amp;"'!F"&amp;ROW(D34))="PARK","PARK",
IF(INDIRECT("'"&amp;D$2&amp;"'!F"&amp;ROW(D34))="VACA","VACA",
"")))))</f>
        <v/>
      </c>
      <c r="E34" s="111" t="str" cm="1">
        <f t="array" aca="1" ref="E34" ca="1">IF(INDIRECT("'"&amp;E$2&amp;"'!F"&amp;ROW(E34))="CC","CC",
IF(INDIRECT("'"&amp;E$2&amp;"'!F"&amp;ROW(E34))="DOWN","DOWN",
IF(INDIRECT("'"&amp;E$2&amp;"'!F"&amp;ROW(E34))="OFF","OFF",
IF(INDIRECT("'"&amp;E$2&amp;"'!F"&amp;ROW(E34))="PARK","PARK",
IF(INDIRECT("'"&amp;E$2&amp;"'!F"&amp;ROW(E34))="VACA","VACA",
"")))))</f>
        <v/>
      </c>
      <c r="F34" s="111" t="str" cm="1">
        <f t="array" aca="1" ref="F34" ca="1">IF(INDIRECT("'"&amp;F$2&amp;"'!F"&amp;ROW(F34))="CC","CC",
IF(INDIRECT("'"&amp;F$2&amp;"'!F"&amp;ROW(F34))="DOWN","DOWN",
IF(INDIRECT("'"&amp;F$2&amp;"'!F"&amp;ROW(F34))="OFF","OFF",
IF(INDIRECT("'"&amp;F$2&amp;"'!F"&amp;ROW(F34))="PARK","PARK",
IF(INDIRECT("'"&amp;F$2&amp;"'!F"&amp;ROW(F34))="VACA","VACA",
"")))))</f>
        <v/>
      </c>
      <c r="G34" s="111" t="str" cm="1">
        <f t="array" aca="1" ref="G34" ca="1">IF(INDIRECT("'"&amp;G$2&amp;"'!F"&amp;ROW(G34))="CC","CC",
IF(INDIRECT("'"&amp;G$2&amp;"'!F"&amp;ROW(G34))="DOWN","DOWN",
IF(INDIRECT("'"&amp;G$2&amp;"'!F"&amp;ROW(G34))="OFF","OFF",
IF(INDIRECT("'"&amp;G$2&amp;"'!F"&amp;ROW(G34))="PARK","PARK",
IF(INDIRECT("'"&amp;G$2&amp;"'!F"&amp;ROW(G34))="VACA","VACA",
"")))))</f>
        <v/>
      </c>
      <c r="H34" s="111" t="str" cm="1">
        <f t="array" aca="1" ref="H34" ca="1">IF(INDIRECT("'"&amp;H$2&amp;"'!F"&amp;ROW(H34))="CC","CC",
IF(INDIRECT("'"&amp;H$2&amp;"'!F"&amp;ROW(H34))="DOWN","DOWN",
IF(INDIRECT("'"&amp;H$2&amp;"'!F"&amp;ROW(H34))="OFF","OFF",
IF(INDIRECT("'"&amp;H$2&amp;"'!F"&amp;ROW(H34))="PARK","PARK",
IF(INDIRECT("'"&amp;H$2&amp;"'!F"&amp;ROW(H34))="VACA","VACA",
"")))))</f>
        <v/>
      </c>
      <c r="I34" s="111" t="str" cm="1">
        <f t="array" aca="1" ref="I34" ca="1">IF(INDIRECT("'"&amp;I$2&amp;"'!F"&amp;ROW(I34))="CC","CC",
IF(INDIRECT("'"&amp;I$2&amp;"'!F"&amp;ROW(I34))="DOWN","DOWN",
IF(INDIRECT("'"&amp;I$2&amp;"'!F"&amp;ROW(I34))="OFF","OFF",
IF(INDIRECT("'"&amp;I$2&amp;"'!F"&amp;ROW(I34))="PARK","PARK",
IF(INDIRECT("'"&amp;I$2&amp;"'!F"&amp;ROW(I34))="VACA","VACA",
"")))))</f>
        <v/>
      </c>
      <c r="J34" s="111" t="str" cm="1">
        <f t="array" aca="1" ref="J34" ca="1">IF(INDIRECT("'"&amp;J$2&amp;"'!F"&amp;ROW(J34))="CC","CC",
IF(INDIRECT("'"&amp;J$2&amp;"'!F"&amp;ROW(J34))="DOWN","DOWN",
IF(INDIRECT("'"&amp;J$2&amp;"'!F"&amp;ROW(J34))="OFF","OFF",
IF(INDIRECT("'"&amp;J$2&amp;"'!F"&amp;ROW(J34))="PARK","PARK",
IF(INDIRECT("'"&amp;J$2&amp;"'!F"&amp;ROW(J34))="VACA","VACA",
"")))))</f>
        <v/>
      </c>
      <c r="K34" s="111" t="str" cm="1">
        <f t="array" aca="1" ref="K34" ca="1">IF(INDIRECT("'"&amp;K$2&amp;"'!F"&amp;ROW(K34))="CC","CC",
IF(INDIRECT("'"&amp;K$2&amp;"'!F"&amp;ROW(K34))="DOWN","DOWN",
IF(INDIRECT("'"&amp;K$2&amp;"'!F"&amp;ROW(K34))="OFF","OFF",
IF(INDIRECT("'"&amp;K$2&amp;"'!F"&amp;ROW(K34))="PARK","PARK",
IF(INDIRECT("'"&amp;K$2&amp;"'!F"&amp;ROW(K34))="VACA","VACA",
"")))))</f>
        <v/>
      </c>
      <c r="L34" s="111" t="str" cm="1">
        <f t="array" aca="1" ref="L34" ca="1">IF(INDIRECT("'"&amp;L$2&amp;"'!F"&amp;ROW(L34))="CC","CC",
IF(INDIRECT("'"&amp;L$2&amp;"'!F"&amp;ROW(L34))="DOWN","DOWN",
IF(INDIRECT("'"&amp;L$2&amp;"'!F"&amp;ROW(L34))="OFF","OFF",
IF(INDIRECT("'"&amp;L$2&amp;"'!F"&amp;ROW(L34))="PARK","PARK",
IF(INDIRECT("'"&amp;L$2&amp;"'!F"&amp;ROW(L34))="VACA","VACA",
"")))))</f>
        <v/>
      </c>
      <c r="M34" s="111" t="str" cm="1">
        <f t="array" aca="1" ref="M34" ca="1">IF(INDIRECT("'"&amp;M$2&amp;"'!F"&amp;ROW(M34))="CC","CC",
IF(INDIRECT("'"&amp;M$2&amp;"'!F"&amp;ROW(M34))="DOWN","DOWN",
IF(INDIRECT("'"&amp;M$2&amp;"'!F"&amp;ROW(M34))="OFF","OFF",
IF(INDIRECT("'"&amp;M$2&amp;"'!F"&amp;ROW(M34))="PARK","PARK",
IF(INDIRECT("'"&amp;M$2&amp;"'!F"&amp;ROW(M34))="VACA","VACA",
"")))))</f>
        <v/>
      </c>
      <c r="N34" s="111" t="str" cm="1">
        <f t="array" aca="1" ref="N34" ca="1">IF(INDIRECT("'"&amp;N$2&amp;"'!F"&amp;ROW(N34))="CC","CC",
IF(INDIRECT("'"&amp;N$2&amp;"'!F"&amp;ROW(N34))="DOWN","DOWN",
IF(INDIRECT("'"&amp;N$2&amp;"'!F"&amp;ROW(N34))="OFF","OFF",
IF(INDIRECT("'"&amp;N$2&amp;"'!F"&amp;ROW(N34))="PARK","PARK",
IF(INDIRECT("'"&amp;N$2&amp;"'!F"&amp;ROW(N34))="VACA","VACA",
"")))))</f>
        <v/>
      </c>
      <c r="O34" s="111" t="str" cm="1">
        <f t="array" aca="1" ref="O34" ca="1">IF(INDIRECT("'"&amp;O$2&amp;"'!F"&amp;ROW(O34))="CC","CC",
IF(INDIRECT("'"&amp;O$2&amp;"'!F"&amp;ROW(O34))="DOWN","DOWN",
IF(INDIRECT("'"&amp;O$2&amp;"'!F"&amp;ROW(O34))="OFF","OFF",
IF(INDIRECT("'"&amp;O$2&amp;"'!F"&amp;ROW(O34))="PARK","PARK",
IF(INDIRECT("'"&amp;O$2&amp;"'!F"&amp;ROW(O34))="VACA","VACA",
"")))))</f>
        <v/>
      </c>
      <c r="P34" s="111" t="str" cm="1">
        <f t="array" aca="1" ref="P34" ca="1">IF(INDIRECT("'"&amp;P$2&amp;"'!F"&amp;ROW(P34))="CC","CC",
IF(INDIRECT("'"&amp;P$2&amp;"'!F"&amp;ROW(P34))="DOWN","DOWN",
IF(INDIRECT("'"&amp;P$2&amp;"'!F"&amp;ROW(P34))="OFF","OFF",
IF(INDIRECT("'"&amp;P$2&amp;"'!F"&amp;ROW(P34))="PARK","PARK",
IF(INDIRECT("'"&amp;P$2&amp;"'!F"&amp;ROW(P34))="VACA","VACA",
"")))))</f>
        <v/>
      </c>
      <c r="Q34" s="111" t="str" cm="1">
        <f t="array" aca="1" ref="Q34" ca="1">IF(INDIRECT("'"&amp;Q$2&amp;"'!F"&amp;ROW(Q34))="CC","CC",
IF(INDIRECT("'"&amp;Q$2&amp;"'!F"&amp;ROW(Q34))="DOWN","DOWN",
IF(INDIRECT("'"&amp;Q$2&amp;"'!F"&amp;ROW(Q34))="OFF","OFF",
IF(INDIRECT("'"&amp;Q$2&amp;"'!F"&amp;ROW(Q34))="PARK","PARK",
IF(INDIRECT("'"&amp;Q$2&amp;"'!F"&amp;ROW(Q34))="VACA","VACA",
"")))))</f>
        <v/>
      </c>
      <c r="R34" s="111" t="str" cm="1">
        <f t="array" aca="1" ref="R34" ca="1">IF(INDIRECT("'"&amp;R$2&amp;"'!F"&amp;ROW(R34))="CC","CC",
IF(INDIRECT("'"&amp;R$2&amp;"'!F"&amp;ROW(R34))="DOWN","DOWN",
IF(INDIRECT("'"&amp;R$2&amp;"'!F"&amp;ROW(R34))="OFF","OFF",
IF(INDIRECT("'"&amp;R$2&amp;"'!F"&amp;ROW(R34))="PARK","PARK",
IF(INDIRECT("'"&amp;R$2&amp;"'!F"&amp;ROW(R34))="VACA","VACA",
"")))))</f>
        <v/>
      </c>
      <c r="S34" s="111" t="str" cm="1">
        <f t="array" aca="1" ref="S34" ca="1">IF(INDIRECT("'"&amp;S$2&amp;"'!F"&amp;ROW(S34))="CC","CC",
IF(INDIRECT("'"&amp;S$2&amp;"'!F"&amp;ROW(S34))="DOWN","DOWN",
IF(INDIRECT("'"&amp;S$2&amp;"'!F"&amp;ROW(S34))="OFF","OFF",
IF(INDIRECT("'"&amp;S$2&amp;"'!F"&amp;ROW(S34))="PARK","PARK",
IF(INDIRECT("'"&amp;S$2&amp;"'!F"&amp;ROW(S34))="VACA","VACA",
"")))))</f>
        <v/>
      </c>
      <c r="T34" s="111" t="str" cm="1">
        <f t="array" aca="1" ref="T34" ca="1">IF(INDIRECT("'"&amp;T$2&amp;"'!F"&amp;ROW(T34))="CC","CC",
IF(INDIRECT("'"&amp;T$2&amp;"'!F"&amp;ROW(T34))="DOWN","DOWN",
IF(INDIRECT("'"&amp;T$2&amp;"'!F"&amp;ROW(T34))="OFF","OFF",
IF(INDIRECT("'"&amp;T$2&amp;"'!F"&amp;ROW(T34))="PARK","PARK",
IF(INDIRECT("'"&amp;T$2&amp;"'!F"&amp;ROW(T34))="VACA","VACA",
"")))))</f>
        <v/>
      </c>
      <c r="U34" s="111" t="str" cm="1">
        <f t="array" aca="1" ref="U34" ca="1">IF(INDIRECT("'"&amp;U$2&amp;"'!F"&amp;ROW(U34))="CC","CC",
IF(INDIRECT("'"&amp;U$2&amp;"'!F"&amp;ROW(U34))="DOWN","DOWN",
IF(INDIRECT("'"&amp;U$2&amp;"'!F"&amp;ROW(U34))="OFF","OFF",
IF(INDIRECT("'"&amp;U$2&amp;"'!F"&amp;ROW(U34))="PARK","PARK",
IF(INDIRECT("'"&amp;U$2&amp;"'!F"&amp;ROW(U34))="VACA","VACA",
"")))))</f>
        <v/>
      </c>
      <c r="V34" s="111" t="str" cm="1">
        <f t="array" aca="1" ref="V34" ca="1">IF(INDIRECT("'"&amp;V$2&amp;"'!F"&amp;ROW(V34))="CC","CC",
IF(INDIRECT("'"&amp;V$2&amp;"'!F"&amp;ROW(V34))="DOWN","DOWN",
IF(INDIRECT("'"&amp;V$2&amp;"'!F"&amp;ROW(V34))="OFF","OFF",
IF(INDIRECT("'"&amp;V$2&amp;"'!F"&amp;ROW(V34))="PARK","PARK",
IF(INDIRECT("'"&amp;V$2&amp;"'!F"&amp;ROW(V34))="VACA","VACA",
"")))))</f>
        <v/>
      </c>
      <c r="W34" s="111" t="str" cm="1">
        <f t="array" aca="1" ref="W34" ca="1">IF(INDIRECT("'"&amp;W$2&amp;"'!F"&amp;ROW(W34))="CC","CC",
IF(INDIRECT("'"&amp;W$2&amp;"'!F"&amp;ROW(W34))="DOWN","DOWN",
IF(INDIRECT("'"&amp;W$2&amp;"'!F"&amp;ROW(W34))="OFF","OFF",
IF(INDIRECT("'"&amp;W$2&amp;"'!F"&amp;ROW(W34))="PARK","PARK",
IF(INDIRECT("'"&amp;W$2&amp;"'!F"&amp;ROW(W34))="VACA","VACA",
"")))))</f>
        <v/>
      </c>
      <c r="X34" s="111" t="str" cm="1">
        <f t="array" aca="1" ref="X34" ca="1">IF(INDIRECT("'"&amp;X$2&amp;"'!F"&amp;ROW(X34))="CC","CC",
IF(INDIRECT("'"&amp;X$2&amp;"'!F"&amp;ROW(X34))="DOWN","DOWN",
IF(INDIRECT("'"&amp;X$2&amp;"'!F"&amp;ROW(X34))="OFF","OFF",
IF(INDIRECT("'"&amp;X$2&amp;"'!F"&amp;ROW(X34))="PARK","PARK",
IF(INDIRECT("'"&amp;X$2&amp;"'!F"&amp;ROW(X34))="VACA","VACA",
"")))))</f>
        <v/>
      </c>
      <c r="Y34" s="111" t="str" cm="1">
        <f t="array" aca="1" ref="Y34" ca="1">IF(INDIRECT("'"&amp;Y$2&amp;"'!F"&amp;ROW(Y34))="CC","CC",
IF(INDIRECT("'"&amp;Y$2&amp;"'!F"&amp;ROW(Y34))="DOWN","DOWN",
IF(INDIRECT("'"&amp;Y$2&amp;"'!F"&amp;ROW(Y34))="OFF","OFF",
IF(INDIRECT("'"&amp;Y$2&amp;"'!F"&amp;ROW(Y34))="PARK","PARK",
IF(INDIRECT("'"&amp;Y$2&amp;"'!F"&amp;ROW(Y34))="VACA","VACA",
"")))))</f>
        <v/>
      </c>
      <c r="Z34" s="111" t="str" cm="1">
        <f t="array" aca="1" ref="Z34" ca="1">IF(INDIRECT("'"&amp;Z$2&amp;"'!F"&amp;ROW(Z34))="CC","CC",
IF(INDIRECT("'"&amp;Z$2&amp;"'!F"&amp;ROW(Z34))="DOWN","DOWN",
IF(INDIRECT("'"&amp;Z$2&amp;"'!F"&amp;ROW(Z34))="OFF","OFF",
IF(INDIRECT("'"&amp;Z$2&amp;"'!F"&amp;ROW(Z34))="PARK","PARK",
IF(INDIRECT("'"&amp;Z$2&amp;"'!F"&amp;ROW(Z34))="VACA","VACA",
"")))))</f>
        <v/>
      </c>
      <c r="AA34" s="111" t="str" cm="1">
        <f t="array" aca="1" ref="AA34" ca="1">IF(INDIRECT("'"&amp;AA$2&amp;"'!F"&amp;ROW(AA34))="CC","CC",
IF(INDIRECT("'"&amp;AA$2&amp;"'!F"&amp;ROW(AA34))="DOWN","DOWN",
IF(INDIRECT("'"&amp;AA$2&amp;"'!F"&amp;ROW(AA34))="OFF","OFF",
IF(INDIRECT("'"&amp;AA$2&amp;"'!F"&amp;ROW(AA34))="PARK","PARK",
IF(INDIRECT("'"&amp;AA$2&amp;"'!F"&amp;ROW(AA34))="VACA","VACA",
"")))))</f>
        <v/>
      </c>
      <c r="AB34" s="111" t="str" cm="1">
        <f t="array" aca="1" ref="AB34" ca="1">IF(INDIRECT("'"&amp;AB$2&amp;"'!F"&amp;ROW(AB34))="CC","CC",
IF(INDIRECT("'"&amp;AB$2&amp;"'!F"&amp;ROW(AB34))="DOWN","DOWN",
IF(INDIRECT("'"&amp;AB$2&amp;"'!F"&amp;ROW(AB34))="OFF","OFF",
IF(INDIRECT("'"&amp;AB$2&amp;"'!F"&amp;ROW(AB34))="PARK","PARK",
IF(INDIRECT("'"&amp;AB$2&amp;"'!F"&amp;ROW(AB34))="VACA","VACA",
"")))))</f>
        <v/>
      </c>
      <c r="AC34" s="111" t="str" cm="1">
        <f t="array" aca="1" ref="AC34" ca="1">IF(INDIRECT("'"&amp;AC$2&amp;"'!F"&amp;ROW(AC34))="CC","CC",
IF(INDIRECT("'"&amp;AC$2&amp;"'!F"&amp;ROW(AC34))="DOWN","DOWN",
IF(INDIRECT("'"&amp;AC$2&amp;"'!F"&amp;ROW(AC34))="OFF","OFF",
IF(INDIRECT("'"&amp;AC$2&amp;"'!F"&amp;ROW(AC34))="PARK","PARK",
IF(INDIRECT("'"&amp;AC$2&amp;"'!F"&amp;ROW(AC34))="VACA","VACA",
"")))))</f>
        <v/>
      </c>
      <c r="AD34" s="111" t="str" cm="1">
        <f t="array" aca="1" ref="AD34" ca="1">IF(INDIRECT("'"&amp;AD$2&amp;"'!F"&amp;ROW(AD34))="CC","CC",
IF(INDIRECT("'"&amp;AD$2&amp;"'!F"&amp;ROW(AD34))="DOWN","DOWN",
IF(INDIRECT("'"&amp;AD$2&amp;"'!F"&amp;ROW(AD34))="OFF","OFF",
IF(INDIRECT("'"&amp;AD$2&amp;"'!F"&amp;ROW(AD34))="PARK","PARK",
IF(INDIRECT("'"&amp;AD$2&amp;"'!F"&amp;ROW(AD34))="VACA","VACA",
"")))))</f>
        <v/>
      </c>
      <c r="AE34" s="111" t="str" cm="1">
        <f t="array" aca="1" ref="AE34" ca="1">IF(INDIRECT("'"&amp;AE$2&amp;"'!F"&amp;ROW(AE34))="CC","CC",
IF(INDIRECT("'"&amp;AE$2&amp;"'!F"&amp;ROW(AE34))="DOWN","DOWN",
IF(INDIRECT("'"&amp;AE$2&amp;"'!F"&amp;ROW(AE34))="OFF","OFF",
IF(INDIRECT("'"&amp;AE$2&amp;"'!F"&amp;ROW(AE34))="PARK","PARK",
IF(INDIRECT("'"&amp;AE$2&amp;"'!F"&amp;ROW(AE34))="VACA","VACA",
"")))))</f>
        <v/>
      </c>
      <c r="AF34" s="111" t="str" cm="1">
        <f t="array" aca="1" ref="AF34" ca="1">IF(INDIRECT("'"&amp;AF$2&amp;"'!F"&amp;ROW(AF34))="CC","CC",
IF(INDIRECT("'"&amp;AF$2&amp;"'!F"&amp;ROW(AF34))="DOWN","DOWN",
IF(INDIRECT("'"&amp;AF$2&amp;"'!F"&amp;ROW(AF34))="OFF","OFF",
IF(INDIRECT("'"&amp;AF$2&amp;"'!F"&amp;ROW(AF34))="PARK","PARK",
IF(INDIRECT("'"&amp;AF$2&amp;"'!F"&amp;ROW(AF34))="VACA","VACA",
"")))))</f>
        <v/>
      </c>
      <c r="AG34" s="111" t="str" cm="1">
        <f t="array" aca="1" ref="AG34" ca="1">IF(INDIRECT("'"&amp;AG$2&amp;"'!F"&amp;ROW(AG34))="CC","CC",
IF(INDIRECT("'"&amp;AG$2&amp;"'!F"&amp;ROW(AG34))="DOWN","DOWN",
IF(INDIRECT("'"&amp;AG$2&amp;"'!F"&amp;ROW(AG34))="OFF","OFF",
IF(INDIRECT("'"&amp;AG$2&amp;"'!F"&amp;ROW(AG34))="PARK","PARK",
IF(INDIRECT("'"&amp;AG$2&amp;"'!F"&amp;ROW(AG34))="VACA","VACA",
"")))))</f>
        <v/>
      </c>
      <c r="AH34" s="124"/>
      <c r="AI34" s="111" t="str">
        <f t="shared" si="4"/>
        <v>Jose Jurado</v>
      </c>
      <c r="AJ34" s="111" cm="1">
        <f t="array" aca="1" ref="AJ34" ca="1">INDIRECT("'"&amp;AJ$2&amp;"'!AB"&amp;ROW($AJ34))</f>
        <v>3</v>
      </c>
      <c r="AK34" s="111" cm="1">
        <f t="array" aca="1" ref="AK34" ca="1">INDIRECT("'"&amp;AK$2&amp;"'!AB"&amp;ROW($AJ34))</f>
        <v>3</v>
      </c>
      <c r="AL34" s="111" cm="1">
        <f t="array" aca="1" ref="AL34" ca="1">INDIRECT("'"&amp;AL$2&amp;"'!AB"&amp;ROW($AJ34))</f>
        <v>4</v>
      </c>
      <c r="AM34" s="111" t="str" cm="1">
        <f t="array" aca="1" ref="AM34" ca="1">INDIRECT("'"&amp;AM$2&amp;"'!AB"&amp;ROW($AJ34))</f>
        <v/>
      </c>
      <c r="AN34" s="111" t="str" cm="1">
        <f t="array" aca="1" ref="AN34" ca="1">INDIRECT("'"&amp;AN$2&amp;"'!AB"&amp;ROW($AJ34))</f>
        <v/>
      </c>
      <c r="AO34" s="111" cm="1">
        <f t="array" aca="1" ref="AO34" ca="1">INDIRECT("'"&amp;AO$2&amp;"'!AB"&amp;ROW($AJ34))</f>
        <v>4</v>
      </c>
      <c r="AP34" s="111" cm="1">
        <f t="array" aca="1" ref="AP34" ca="1">INDIRECT("'"&amp;AP$2&amp;"'!AB"&amp;ROW($AJ34))</f>
        <v>4</v>
      </c>
      <c r="AQ34" s="111" t="str" cm="1">
        <f t="array" aca="1" ref="AQ34" ca="1">INDIRECT("'"&amp;AQ$2&amp;"'!AB"&amp;ROW($AJ34))</f>
        <v/>
      </c>
      <c r="AR34" s="111" t="str" cm="1">
        <f t="array" aca="1" ref="AR34" ca="1">INDIRECT("'"&amp;AR$2&amp;"'!AB"&amp;ROW($AJ34))</f>
        <v/>
      </c>
      <c r="AS34" s="111" t="str" cm="1">
        <f t="array" aca="1" ref="AS34" ca="1">INDIRECT("'"&amp;AS$2&amp;"'!AB"&amp;ROW($AJ34))</f>
        <v/>
      </c>
      <c r="AT34" s="111" t="str" cm="1">
        <f t="array" aca="1" ref="AT34" ca="1">INDIRECT("'"&amp;AT$2&amp;"'!AB"&amp;ROW($AJ34))</f>
        <v/>
      </c>
      <c r="AU34" s="111" t="str" cm="1">
        <f t="array" aca="1" ref="AU34" ca="1">INDIRECT("'"&amp;AU$2&amp;"'!AB"&amp;ROW($AJ34))</f>
        <v/>
      </c>
      <c r="AV34" s="111" t="str" cm="1">
        <f t="array" aca="1" ref="AV34" ca="1">INDIRECT("'"&amp;AV$2&amp;"'!AB"&amp;ROW($AJ34))</f>
        <v/>
      </c>
      <c r="AW34" s="111" t="str" cm="1">
        <f t="array" aca="1" ref="AW34" ca="1">INDIRECT("'"&amp;AW$2&amp;"'!AB"&amp;ROW($AJ34))</f>
        <v/>
      </c>
      <c r="AX34" s="111" t="str" cm="1">
        <f t="array" aca="1" ref="AX34" ca="1">INDIRECT("'"&amp;AX$2&amp;"'!AB"&amp;ROW($AJ34))</f>
        <v/>
      </c>
      <c r="AY34" s="111" t="str" cm="1">
        <f t="array" aca="1" ref="AY34" ca="1">INDIRECT("'"&amp;AY$2&amp;"'!AB"&amp;ROW($AJ34))</f>
        <v/>
      </c>
      <c r="AZ34" s="111" t="str" cm="1">
        <f t="array" aca="1" ref="AZ34" ca="1">INDIRECT("'"&amp;AZ$2&amp;"'!AB"&amp;ROW($AJ34))</f>
        <v/>
      </c>
      <c r="BA34" s="111" t="str" cm="1">
        <f t="array" aca="1" ref="BA34" ca="1">INDIRECT("'"&amp;BA$2&amp;"'!AB"&amp;ROW($AJ34))</f>
        <v/>
      </c>
      <c r="BB34" s="111" t="str" cm="1">
        <f t="array" aca="1" ref="BB34" ca="1">INDIRECT("'"&amp;BB$2&amp;"'!AB"&amp;ROW($AJ34))</f>
        <v/>
      </c>
      <c r="BC34" s="111" t="str" cm="1">
        <f t="array" aca="1" ref="BC34" ca="1">INDIRECT("'"&amp;BC$2&amp;"'!AB"&amp;ROW($AJ34))</f>
        <v/>
      </c>
      <c r="BD34" s="111" t="str" cm="1">
        <f t="array" aca="1" ref="BD34" ca="1">INDIRECT("'"&amp;BD$2&amp;"'!AB"&amp;ROW($AJ34))</f>
        <v/>
      </c>
      <c r="BE34" s="111" t="str" cm="1">
        <f t="array" aca="1" ref="BE34" ca="1">INDIRECT("'"&amp;BE$2&amp;"'!AB"&amp;ROW($AJ34))</f>
        <v/>
      </c>
      <c r="BF34" s="111" t="str" cm="1">
        <f t="array" aca="1" ref="BF34" ca="1">INDIRECT("'"&amp;BF$2&amp;"'!AB"&amp;ROW($AJ34))</f>
        <v/>
      </c>
      <c r="BG34" s="111" t="str" cm="1">
        <f t="array" aca="1" ref="BG34" ca="1">INDIRECT("'"&amp;BG$2&amp;"'!AB"&amp;ROW($AJ34))</f>
        <v/>
      </c>
      <c r="BH34" s="111" t="str" cm="1">
        <f t="array" aca="1" ref="BH34" ca="1">INDIRECT("'"&amp;BH$2&amp;"'!AB"&amp;ROW($AJ34))</f>
        <v/>
      </c>
      <c r="BI34" s="111" t="str" cm="1">
        <f t="array" aca="1" ref="BI34" ca="1">INDIRECT("'"&amp;BI$2&amp;"'!AB"&amp;ROW($AJ34))</f>
        <v/>
      </c>
      <c r="BJ34" s="111" t="str" cm="1">
        <f t="array" aca="1" ref="BJ34" ca="1">INDIRECT("'"&amp;BJ$2&amp;"'!AB"&amp;ROW($AJ34))</f>
        <v/>
      </c>
      <c r="BK34" s="111" t="str" cm="1">
        <f t="array" aca="1" ref="BK34" ca="1">INDIRECT("'"&amp;BK$2&amp;"'!AB"&amp;ROW($AJ34))</f>
        <v/>
      </c>
      <c r="BL34" s="111" t="str" cm="1">
        <f t="array" aca="1" ref="BL34" ca="1">INDIRECT("'"&amp;BL$2&amp;"'!AB"&amp;ROW($AJ34))</f>
        <v/>
      </c>
      <c r="BM34" s="111" t="str" cm="1">
        <f t="array" aca="1" ref="BM34" ca="1">INDIRECT("'"&amp;BM$2&amp;"'!AB"&amp;ROW($AJ34))</f>
        <v/>
      </c>
      <c r="BN34" s="111" t="str" cm="1">
        <f t="array" aca="1" ref="BN34" ca="1">INDIRECT("'"&amp;BN$2&amp;"'!AB"&amp;ROW($AJ34))</f>
        <v/>
      </c>
      <c r="BO34" s="124"/>
      <c r="BP34" s="110" t="str">
        <f t="shared" si="5"/>
        <v>Jose Jurado</v>
      </c>
      <c r="BQ34" s="127" cm="1">
        <f t="array" aca="1" ref="BQ34" ca="1">IF(INDIRECT("'"&amp;BQ$2&amp;"'!P"&amp;ROW($BQ34))=0,"",INDIRECT("'"&amp;BQ$2&amp;"'!P"&amp;ROW($BQ34)))</f>
        <v>31.07</v>
      </c>
      <c r="BR34" s="127" cm="1">
        <f t="array" aca="1" ref="BR34" ca="1">IF(INDIRECT("'"&amp;BR$2&amp;"'!P"&amp;ROW($BQ34))=0,"",INDIRECT("'"&amp;BR$2&amp;"'!P"&amp;ROW($BQ34)))</f>
        <v>36</v>
      </c>
      <c r="BS34" s="127" cm="1">
        <f t="array" aca="1" ref="BS34" ca="1">IF(INDIRECT("'"&amp;BS$2&amp;"'!P"&amp;ROW($BQ34))=0,"",INDIRECT("'"&amp;BS$2&amp;"'!P"&amp;ROW($BQ34)))</f>
        <v>27.79</v>
      </c>
      <c r="BT34" s="127" t="str" cm="1">
        <f t="array" aca="1" ref="BT34" ca="1">IF(INDIRECT("'"&amp;BT$2&amp;"'!P"&amp;ROW($BQ34))=0,"",INDIRECT("'"&amp;BT$2&amp;"'!P"&amp;ROW($BQ34)))</f>
        <v/>
      </c>
      <c r="BU34" s="127" t="str" cm="1">
        <f t="array" aca="1" ref="BU34" ca="1">IF(INDIRECT("'"&amp;BU$2&amp;"'!P"&amp;ROW($BQ34))=0,"",INDIRECT("'"&amp;BU$2&amp;"'!P"&amp;ROW($BQ34)))</f>
        <v/>
      </c>
      <c r="BV34" s="127" cm="1">
        <f t="array" aca="1" ref="BV34" ca="1">IF(INDIRECT("'"&amp;BV$2&amp;"'!P"&amp;ROW($BQ34))=0,"",INDIRECT("'"&amp;BV$2&amp;"'!P"&amp;ROW($BQ34)))</f>
        <v>31.95</v>
      </c>
      <c r="BW34" s="127" cm="1">
        <f t="array" aca="1" ref="BW34" ca="1">IF(INDIRECT("'"&amp;BW$2&amp;"'!P"&amp;ROW($BQ34))=0,"",INDIRECT("'"&amp;BW$2&amp;"'!P"&amp;ROW($BQ34)))</f>
        <v>31.65</v>
      </c>
      <c r="BX34" s="127" t="str" cm="1">
        <f t="array" aca="1" ref="BX34" ca="1">IF(INDIRECT("'"&amp;BX$2&amp;"'!P"&amp;ROW($BQ34))=0,"",INDIRECT("'"&amp;BX$2&amp;"'!P"&amp;ROW($BQ34)))</f>
        <v/>
      </c>
      <c r="BY34" s="127" t="str" cm="1">
        <f t="array" aca="1" ref="BY34" ca="1">IF(INDIRECT("'"&amp;BY$2&amp;"'!P"&amp;ROW($BQ34))=0,"",INDIRECT("'"&amp;BY$2&amp;"'!P"&amp;ROW($BQ34)))</f>
        <v/>
      </c>
      <c r="BZ34" s="127" t="str" cm="1">
        <f t="array" aca="1" ref="BZ34" ca="1">IF(INDIRECT("'"&amp;BZ$2&amp;"'!P"&amp;ROW($BQ34))=0,"",INDIRECT("'"&amp;BZ$2&amp;"'!P"&amp;ROW($BQ34)))</f>
        <v/>
      </c>
      <c r="CA34" s="127" t="str" cm="1">
        <f t="array" aca="1" ref="CA34" ca="1">IF(INDIRECT("'"&amp;CA$2&amp;"'!P"&amp;ROW($BQ34))=0,"",INDIRECT("'"&amp;CA$2&amp;"'!P"&amp;ROW($BQ34)))</f>
        <v/>
      </c>
      <c r="CB34" s="127" t="str" cm="1">
        <f t="array" aca="1" ref="CB34" ca="1">IF(INDIRECT("'"&amp;CB$2&amp;"'!P"&amp;ROW($BQ34))=0,"",INDIRECT("'"&amp;CB$2&amp;"'!P"&amp;ROW($BQ34)))</f>
        <v/>
      </c>
      <c r="CC34" s="127" t="str" cm="1">
        <f t="array" aca="1" ref="CC34" ca="1">IF(INDIRECT("'"&amp;CC$2&amp;"'!P"&amp;ROW($BQ34))=0,"",INDIRECT("'"&amp;CC$2&amp;"'!P"&amp;ROW($BQ34)))</f>
        <v/>
      </c>
      <c r="CD34" s="127" t="str" cm="1">
        <f t="array" aca="1" ref="CD34" ca="1">IF(INDIRECT("'"&amp;CD$2&amp;"'!P"&amp;ROW($BQ34))=0,"",INDIRECT("'"&amp;CD$2&amp;"'!P"&amp;ROW($BQ34)))</f>
        <v/>
      </c>
      <c r="CE34" s="127" t="str" cm="1">
        <f t="array" aca="1" ref="CE34" ca="1">IF(INDIRECT("'"&amp;CE$2&amp;"'!P"&amp;ROW($BQ34))=0,"",INDIRECT("'"&amp;CE$2&amp;"'!P"&amp;ROW($BQ34)))</f>
        <v/>
      </c>
      <c r="CF34" s="127" t="str" cm="1">
        <f t="array" aca="1" ref="CF34" ca="1">IF(INDIRECT("'"&amp;CF$2&amp;"'!P"&amp;ROW($BQ34))=0,"",INDIRECT("'"&amp;CF$2&amp;"'!P"&amp;ROW($BQ34)))</f>
        <v/>
      </c>
      <c r="CG34" s="127" t="str" cm="1">
        <f t="array" aca="1" ref="CG34" ca="1">IF(INDIRECT("'"&amp;CG$2&amp;"'!P"&amp;ROW($BQ34))=0,"",INDIRECT("'"&amp;CG$2&amp;"'!P"&amp;ROW($BQ34)))</f>
        <v/>
      </c>
      <c r="CH34" s="127" t="str" cm="1">
        <f t="array" aca="1" ref="CH34" ca="1">IF(INDIRECT("'"&amp;CH$2&amp;"'!P"&amp;ROW($BQ34))=0,"",INDIRECT("'"&amp;CH$2&amp;"'!P"&amp;ROW($BQ34)))</f>
        <v/>
      </c>
      <c r="CI34" s="127" t="str" cm="1">
        <f t="array" aca="1" ref="CI34" ca="1">IF(INDIRECT("'"&amp;CI$2&amp;"'!P"&amp;ROW($BQ34))=0,"",INDIRECT("'"&amp;CI$2&amp;"'!P"&amp;ROW($BQ34)))</f>
        <v/>
      </c>
      <c r="CJ34" s="127" t="str" cm="1">
        <f t="array" aca="1" ref="CJ34" ca="1">IF(INDIRECT("'"&amp;CJ$2&amp;"'!P"&amp;ROW($BQ34))=0,"",INDIRECT("'"&amp;CJ$2&amp;"'!P"&amp;ROW($BQ34)))</f>
        <v/>
      </c>
      <c r="CK34" s="127" t="str" cm="1">
        <f t="array" aca="1" ref="CK34" ca="1">IF(INDIRECT("'"&amp;CK$2&amp;"'!P"&amp;ROW($BQ34))=0,"",INDIRECT("'"&amp;CK$2&amp;"'!P"&amp;ROW($BQ34)))</f>
        <v/>
      </c>
      <c r="CL34" s="127" t="str" cm="1">
        <f t="array" aca="1" ref="CL34" ca="1">IF(INDIRECT("'"&amp;CL$2&amp;"'!P"&amp;ROW($BQ34))=0,"",INDIRECT("'"&amp;CL$2&amp;"'!P"&amp;ROW($BQ34)))</f>
        <v/>
      </c>
      <c r="CM34" s="127" t="str" cm="1">
        <f t="array" aca="1" ref="CM34" ca="1">IF(INDIRECT("'"&amp;CM$2&amp;"'!P"&amp;ROW($BQ34))=0,"",INDIRECT("'"&amp;CM$2&amp;"'!P"&amp;ROW($BQ34)))</f>
        <v/>
      </c>
      <c r="CN34" s="127" t="str" cm="1">
        <f t="array" aca="1" ref="CN34" ca="1">IF(INDIRECT("'"&amp;CN$2&amp;"'!P"&amp;ROW($BQ34))=0,"",INDIRECT("'"&amp;CN$2&amp;"'!P"&amp;ROW($BQ34)))</f>
        <v/>
      </c>
      <c r="CO34" s="127" t="str" cm="1">
        <f t="array" aca="1" ref="CO34" ca="1">IF(INDIRECT("'"&amp;CO$2&amp;"'!P"&amp;ROW($BQ34))=0,"",INDIRECT("'"&amp;CO$2&amp;"'!P"&amp;ROW($BQ34)))</f>
        <v/>
      </c>
      <c r="CP34" s="127" t="str" cm="1">
        <f t="array" aca="1" ref="CP34" ca="1">IF(INDIRECT("'"&amp;CP$2&amp;"'!P"&amp;ROW($BQ34))=0,"",INDIRECT("'"&amp;CP$2&amp;"'!P"&amp;ROW($BQ34)))</f>
        <v/>
      </c>
      <c r="CQ34" s="127" t="str" cm="1">
        <f t="array" aca="1" ref="CQ34" ca="1">IF(INDIRECT("'"&amp;CQ$2&amp;"'!P"&amp;ROW($BQ34))=0,"",INDIRECT("'"&amp;CQ$2&amp;"'!P"&amp;ROW($BQ34)))</f>
        <v/>
      </c>
      <c r="CR34" s="127" t="str" cm="1">
        <f t="array" aca="1" ref="CR34" ca="1">IF(INDIRECT("'"&amp;CR$2&amp;"'!P"&amp;ROW($BQ34))=0,"",INDIRECT("'"&amp;CR$2&amp;"'!P"&amp;ROW($BQ34)))</f>
        <v/>
      </c>
      <c r="CS34" s="127" t="str" cm="1">
        <f t="array" aca="1" ref="CS34" ca="1">IF(INDIRECT("'"&amp;CS$2&amp;"'!P"&amp;ROW($BQ34))=0,"",INDIRECT("'"&amp;CS$2&amp;"'!P"&amp;ROW($BQ34)))</f>
        <v/>
      </c>
      <c r="CT34" s="127" t="str" cm="1">
        <f t="array" aca="1" ref="CT34" ca="1">IF(INDIRECT("'"&amp;CT$2&amp;"'!P"&amp;ROW($BQ34))=0,"",INDIRECT("'"&amp;CT$2&amp;"'!P"&amp;ROW($BQ34)))</f>
        <v/>
      </c>
      <c r="CU34" s="127" t="str" cm="1">
        <f t="array" aca="1" ref="CU34" ca="1">IF(INDIRECT("'"&amp;CU$2&amp;"'!P"&amp;ROW($BQ34))=0,"",INDIRECT("'"&amp;CU$2&amp;"'!P"&amp;ROW($BQ34)))</f>
        <v/>
      </c>
      <c r="CV34" s="128">
        <f t="shared" ca="1" si="6"/>
        <v>158.45999999999998</v>
      </c>
    </row>
    <row r="35" spans="1:100" x14ac:dyDescent="0.2">
      <c r="A35" s="111">
        <f>IF('Driver List'!D35=0,"",'Driver List'!D35)</f>
        <v>6314</v>
      </c>
      <c r="B35" s="111" t="str">
        <f>IF(A35="","",VLOOKUP(A35,'Driver List'!D:E,2,0))</f>
        <v>Luis A. Quintana</v>
      </c>
      <c r="C35" s="111" t="str" cm="1">
        <f t="array" aca="1" ref="C35" ca="1">IF(INDIRECT("'"&amp;C$2&amp;"'!F"&amp;ROW(C35))="CC","CC",
IF(INDIRECT("'"&amp;C$2&amp;"'!F"&amp;ROW(C35))="DOWN","DOWN",
IF(INDIRECT("'"&amp;C$2&amp;"'!F"&amp;ROW(C35))="OFF","OFF",
IF(INDIRECT("'"&amp;C$2&amp;"'!F"&amp;ROW(C35))="PARK","PARK",
IF(INDIRECT("'"&amp;C$2&amp;"'!F"&amp;ROW(C35))="VACA","VACA",
"")))))</f>
        <v/>
      </c>
      <c r="D35" s="111" t="str" cm="1">
        <f t="array" aca="1" ref="D35" ca="1">IF(INDIRECT("'"&amp;D$2&amp;"'!F"&amp;ROW(D35))="CC","CC",
IF(INDIRECT("'"&amp;D$2&amp;"'!F"&amp;ROW(D35))="DOWN","DOWN",
IF(INDIRECT("'"&amp;D$2&amp;"'!F"&amp;ROW(D35))="OFF","OFF",
IF(INDIRECT("'"&amp;D$2&amp;"'!F"&amp;ROW(D35))="PARK","PARK",
IF(INDIRECT("'"&amp;D$2&amp;"'!F"&amp;ROW(D35))="VACA","VACA",
"")))))</f>
        <v/>
      </c>
      <c r="E35" s="111" t="str" cm="1">
        <f t="array" aca="1" ref="E35" ca="1">IF(INDIRECT("'"&amp;E$2&amp;"'!F"&amp;ROW(E35))="CC","CC",
IF(INDIRECT("'"&amp;E$2&amp;"'!F"&amp;ROW(E35))="DOWN","DOWN",
IF(INDIRECT("'"&amp;E$2&amp;"'!F"&amp;ROW(E35))="OFF","OFF",
IF(INDIRECT("'"&amp;E$2&amp;"'!F"&amp;ROW(E35))="PARK","PARK",
IF(INDIRECT("'"&amp;E$2&amp;"'!F"&amp;ROW(E35))="VACA","VACA",
"")))))</f>
        <v/>
      </c>
      <c r="F35" s="111" t="str" cm="1">
        <f t="array" aca="1" ref="F35" ca="1">IF(INDIRECT("'"&amp;F$2&amp;"'!F"&amp;ROW(F35))="CC","CC",
IF(INDIRECT("'"&amp;F$2&amp;"'!F"&amp;ROW(F35))="DOWN","DOWN",
IF(INDIRECT("'"&amp;F$2&amp;"'!F"&amp;ROW(F35))="OFF","OFF",
IF(INDIRECT("'"&amp;F$2&amp;"'!F"&amp;ROW(F35))="PARK","PARK",
IF(INDIRECT("'"&amp;F$2&amp;"'!F"&amp;ROW(F35))="VACA","VACA",
"")))))</f>
        <v/>
      </c>
      <c r="G35" s="111" t="str" cm="1">
        <f t="array" aca="1" ref="G35" ca="1">IF(INDIRECT("'"&amp;G$2&amp;"'!F"&amp;ROW(G35))="CC","CC",
IF(INDIRECT("'"&amp;G$2&amp;"'!F"&amp;ROW(G35))="DOWN","DOWN",
IF(INDIRECT("'"&amp;G$2&amp;"'!F"&amp;ROW(G35))="OFF","OFF",
IF(INDIRECT("'"&amp;G$2&amp;"'!F"&amp;ROW(G35))="PARK","PARK",
IF(INDIRECT("'"&amp;G$2&amp;"'!F"&amp;ROW(G35))="VACA","VACA",
"")))))</f>
        <v/>
      </c>
      <c r="H35" s="111" t="str" cm="1">
        <f t="array" aca="1" ref="H35" ca="1">IF(INDIRECT("'"&amp;H$2&amp;"'!F"&amp;ROW(H35))="CC","CC",
IF(INDIRECT("'"&amp;H$2&amp;"'!F"&amp;ROW(H35))="DOWN","DOWN",
IF(INDIRECT("'"&amp;H$2&amp;"'!F"&amp;ROW(H35))="OFF","OFF",
IF(INDIRECT("'"&amp;H$2&amp;"'!F"&amp;ROW(H35))="PARK","PARK",
IF(INDIRECT("'"&amp;H$2&amp;"'!F"&amp;ROW(H35))="VACA","VACA",
"")))))</f>
        <v/>
      </c>
      <c r="I35" s="111" t="str" cm="1">
        <f t="array" aca="1" ref="I35" ca="1">IF(INDIRECT("'"&amp;I$2&amp;"'!F"&amp;ROW(I35))="CC","CC",
IF(INDIRECT("'"&amp;I$2&amp;"'!F"&amp;ROW(I35))="DOWN","DOWN",
IF(INDIRECT("'"&amp;I$2&amp;"'!F"&amp;ROW(I35))="OFF","OFF",
IF(INDIRECT("'"&amp;I$2&amp;"'!F"&amp;ROW(I35))="PARK","PARK",
IF(INDIRECT("'"&amp;I$2&amp;"'!F"&amp;ROW(I35))="VACA","VACA",
"")))))</f>
        <v/>
      </c>
      <c r="J35" s="111" t="str" cm="1">
        <f t="array" aca="1" ref="J35" ca="1">IF(INDIRECT("'"&amp;J$2&amp;"'!F"&amp;ROW(J35))="CC","CC",
IF(INDIRECT("'"&amp;J$2&amp;"'!F"&amp;ROW(J35))="DOWN","DOWN",
IF(INDIRECT("'"&amp;J$2&amp;"'!F"&amp;ROW(J35))="OFF","OFF",
IF(INDIRECT("'"&amp;J$2&amp;"'!F"&amp;ROW(J35))="PARK","PARK",
IF(INDIRECT("'"&amp;J$2&amp;"'!F"&amp;ROW(J35))="VACA","VACA",
"")))))</f>
        <v/>
      </c>
      <c r="K35" s="111" t="str" cm="1">
        <f t="array" aca="1" ref="K35" ca="1">IF(INDIRECT("'"&amp;K$2&amp;"'!F"&amp;ROW(K35))="CC","CC",
IF(INDIRECT("'"&amp;K$2&amp;"'!F"&amp;ROW(K35))="DOWN","DOWN",
IF(INDIRECT("'"&amp;K$2&amp;"'!F"&amp;ROW(K35))="OFF","OFF",
IF(INDIRECT("'"&amp;K$2&amp;"'!F"&amp;ROW(K35))="PARK","PARK",
IF(INDIRECT("'"&amp;K$2&amp;"'!F"&amp;ROW(K35))="VACA","VACA",
"")))))</f>
        <v/>
      </c>
      <c r="L35" s="111" t="str" cm="1">
        <f t="array" aca="1" ref="L35" ca="1">IF(INDIRECT("'"&amp;L$2&amp;"'!F"&amp;ROW(L35))="CC","CC",
IF(INDIRECT("'"&amp;L$2&amp;"'!F"&amp;ROW(L35))="DOWN","DOWN",
IF(INDIRECT("'"&amp;L$2&amp;"'!F"&amp;ROW(L35))="OFF","OFF",
IF(INDIRECT("'"&amp;L$2&amp;"'!F"&amp;ROW(L35))="PARK","PARK",
IF(INDIRECT("'"&amp;L$2&amp;"'!F"&amp;ROW(L35))="VACA","VACA",
"")))))</f>
        <v/>
      </c>
      <c r="M35" s="111" t="str" cm="1">
        <f t="array" aca="1" ref="M35" ca="1">IF(INDIRECT("'"&amp;M$2&amp;"'!F"&amp;ROW(M35))="CC","CC",
IF(INDIRECT("'"&amp;M$2&amp;"'!F"&amp;ROW(M35))="DOWN","DOWN",
IF(INDIRECT("'"&amp;M$2&amp;"'!F"&amp;ROW(M35))="OFF","OFF",
IF(INDIRECT("'"&amp;M$2&amp;"'!F"&amp;ROW(M35))="PARK","PARK",
IF(INDIRECT("'"&amp;M$2&amp;"'!F"&amp;ROW(M35))="VACA","VACA",
"")))))</f>
        <v/>
      </c>
      <c r="N35" s="111" t="str" cm="1">
        <f t="array" aca="1" ref="N35" ca="1">IF(INDIRECT("'"&amp;N$2&amp;"'!F"&amp;ROW(N35))="CC","CC",
IF(INDIRECT("'"&amp;N$2&amp;"'!F"&amp;ROW(N35))="DOWN","DOWN",
IF(INDIRECT("'"&amp;N$2&amp;"'!F"&amp;ROW(N35))="OFF","OFF",
IF(INDIRECT("'"&amp;N$2&amp;"'!F"&amp;ROW(N35))="PARK","PARK",
IF(INDIRECT("'"&amp;N$2&amp;"'!F"&amp;ROW(N35))="VACA","VACA",
"")))))</f>
        <v/>
      </c>
      <c r="O35" s="111" t="str" cm="1">
        <f t="array" aca="1" ref="O35" ca="1">IF(INDIRECT("'"&amp;O$2&amp;"'!F"&amp;ROW(O35))="CC","CC",
IF(INDIRECT("'"&amp;O$2&amp;"'!F"&amp;ROW(O35))="DOWN","DOWN",
IF(INDIRECT("'"&amp;O$2&amp;"'!F"&amp;ROW(O35))="OFF","OFF",
IF(INDIRECT("'"&amp;O$2&amp;"'!F"&amp;ROW(O35))="PARK","PARK",
IF(INDIRECT("'"&amp;O$2&amp;"'!F"&amp;ROW(O35))="VACA","VACA",
"")))))</f>
        <v/>
      </c>
      <c r="P35" s="111" t="str" cm="1">
        <f t="array" aca="1" ref="P35" ca="1">IF(INDIRECT("'"&amp;P$2&amp;"'!F"&amp;ROW(P35))="CC","CC",
IF(INDIRECT("'"&amp;P$2&amp;"'!F"&amp;ROW(P35))="DOWN","DOWN",
IF(INDIRECT("'"&amp;P$2&amp;"'!F"&amp;ROW(P35))="OFF","OFF",
IF(INDIRECT("'"&amp;P$2&amp;"'!F"&amp;ROW(P35))="PARK","PARK",
IF(INDIRECT("'"&amp;P$2&amp;"'!F"&amp;ROW(P35))="VACA","VACA",
"")))))</f>
        <v/>
      </c>
      <c r="Q35" s="111" t="str" cm="1">
        <f t="array" aca="1" ref="Q35" ca="1">IF(INDIRECT("'"&amp;Q$2&amp;"'!F"&amp;ROW(Q35))="CC","CC",
IF(INDIRECT("'"&amp;Q$2&amp;"'!F"&amp;ROW(Q35))="DOWN","DOWN",
IF(INDIRECT("'"&amp;Q$2&amp;"'!F"&amp;ROW(Q35))="OFF","OFF",
IF(INDIRECT("'"&amp;Q$2&amp;"'!F"&amp;ROW(Q35))="PARK","PARK",
IF(INDIRECT("'"&amp;Q$2&amp;"'!F"&amp;ROW(Q35))="VACA","VACA",
"")))))</f>
        <v/>
      </c>
      <c r="R35" s="111" t="str" cm="1">
        <f t="array" aca="1" ref="R35" ca="1">IF(INDIRECT("'"&amp;R$2&amp;"'!F"&amp;ROW(R35))="CC","CC",
IF(INDIRECT("'"&amp;R$2&amp;"'!F"&amp;ROW(R35))="DOWN","DOWN",
IF(INDIRECT("'"&amp;R$2&amp;"'!F"&amp;ROW(R35))="OFF","OFF",
IF(INDIRECT("'"&amp;R$2&amp;"'!F"&amp;ROW(R35))="PARK","PARK",
IF(INDIRECT("'"&amp;R$2&amp;"'!F"&amp;ROW(R35))="VACA","VACA",
"")))))</f>
        <v/>
      </c>
      <c r="S35" s="111" t="str" cm="1">
        <f t="array" aca="1" ref="S35" ca="1">IF(INDIRECT("'"&amp;S$2&amp;"'!F"&amp;ROW(S35))="CC","CC",
IF(INDIRECT("'"&amp;S$2&amp;"'!F"&amp;ROW(S35))="DOWN","DOWN",
IF(INDIRECT("'"&amp;S$2&amp;"'!F"&amp;ROW(S35))="OFF","OFF",
IF(INDIRECT("'"&amp;S$2&amp;"'!F"&amp;ROW(S35))="PARK","PARK",
IF(INDIRECT("'"&amp;S$2&amp;"'!F"&amp;ROW(S35))="VACA","VACA",
"")))))</f>
        <v/>
      </c>
      <c r="T35" s="111" t="str" cm="1">
        <f t="array" aca="1" ref="T35" ca="1">IF(INDIRECT("'"&amp;T$2&amp;"'!F"&amp;ROW(T35))="CC","CC",
IF(INDIRECT("'"&amp;T$2&amp;"'!F"&amp;ROW(T35))="DOWN","DOWN",
IF(INDIRECT("'"&amp;T$2&amp;"'!F"&amp;ROW(T35))="OFF","OFF",
IF(INDIRECT("'"&amp;T$2&amp;"'!F"&amp;ROW(T35))="PARK","PARK",
IF(INDIRECT("'"&amp;T$2&amp;"'!F"&amp;ROW(T35))="VACA","VACA",
"")))))</f>
        <v/>
      </c>
      <c r="U35" s="111" t="str" cm="1">
        <f t="array" aca="1" ref="U35" ca="1">IF(INDIRECT("'"&amp;U$2&amp;"'!F"&amp;ROW(U35))="CC","CC",
IF(INDIRECT("'"&amp;U$2&amp;"'!F"&amp;ROW(U35))="DOWN","DOWN",
IF(INDIRECT("'"&amp;U$2&amp;"'!F"&amp;ROW(U35))="OFF","OFF",
IF(INDIRECT("'"&amp;U$2&amp;"'!F"&amp;ROW(U35))="PARK","PARK",
IF(INDIRECT("'"&amp;U$2&amp;"'!F"&amp;ROW(U35))="VACA","VACA",
"")))))</f>
        <v/>
      </c>
      <c r="V35" s="111" t="str" cm="1">
        <f t="array" aca="1" ref="V35" ca="1">IF(INDIRECT("'"&amp;V$2&amp;"'!F"&amp;ROW(V35))="CC","CC",
IF(INDIRECT("'"&amp;V$2&amp;"'!F"&amp;ROW(V35))="DOWN","DOWN",
IF(INDIRECT("'"&amp;V$2&amp;"'!F"&amp;ROW(V35))="OFF","OFF",
IF(INDIRECT("'"&amp;V$2&amp;"'!F"&amp;ROW(V35))="PARK","PARK",
IF(INDIRECT("'"&amp;V$2&amp;"'!F"&amp;ROW(V35))="VACA","VACA",
"")))))</f>
        <v/>
      </c>
      <c r="W35" s="111" t="str" cm="1">
        <f t="array" aca="1" ref="W35" ca="1">IF(INDIRECT("'"&amp;W$2&amp;"'!F"&amp;ROW(W35))="CC","CC",
IF(INDIRECT("'"&amp;W$2&amp;"'!F"&amp;ROW(W35))="DOWN","DOWN",
IF(INDIRECT("'"&amp;W$2&amp;"'!F"&amp;ROW(W35))="OFF","OFF",
IF(INDIRECT("'"&amp;W$2&amp;"'!F"&amp;ROW(W35))="PARK","PARK",
IF(INDIRECT("'"&amp;W$2&amp;"'!F"&amp;ROW(W35))="VACA","VACA",
"")))))</f>
        <v/>
      </c>
      <c r="X35" s="111" t="str" cm="1">
        <f t="array" aca="1" ref="X35" ca="1">IF(INDIRECT("'"&amp;X$2&amp;"'!F"&amp;ROW(X35))="CC","CC",
IF(INDIRECT("'"&amp;X$2&amp;"'!F"&amp;ROW(X35))="DOWN","DOWN",
IF(INDIRECT("'"&amp;X$2&amp;"'!F"&amp;ROW(X35))="OFF","OFF",
IF(INDIRECT("'"&amp;X$2&amp;"'!F"&amp;ROW(X35))="PARK","PARK",
IF(INDIRECT("'"&amp;X$2&amp;"'!F"&amp;ROW(X35))="VACA","VACA",
"")))))</f>
        <v/>
      </c>
      <c r="Y35" s="111" t="str" cm="1">
        <f t="array" aca="1" ref="Y35" ca="1">IF(INDIRECT("'"&amp;Y$2&amp;"'!F"&amp;ROW(Y35))="CC","CC",
IF(INDIRECT("'"&amp;Y$2&amp;"'!F"&amp;ROW(Y35))="DOWN","DOWN",
IF(INDIRECT("'"&amp;Y$2&amp;"'!F"&amp;ROW(Y35))="OFF","OFF",
IF(INDIRECT("'"&amp;Y$2&amp;"'!F"&amp;ROW(Y35))="PARK","PARK",
IF(INDIRECT("'"&amp;Y$2&amp;"'!F"&amp;ROW(Y35))="VACA","VACA",
"")))))</f>
        <v/>
      </c>
      <c r="Z35" s="111" t="str" cm="1">
        <f t="array" aca="1" ref="Z35" ca="1">IF(INDIRECT("'"&amp;Z$2&amp;"'!F"&amp;ROW(Z35))="CC","CC",
IF(INDIRECT("'"&amp;Z$2&amp;"'!F"&amp;ROW(Z35))="DOWN","DOWN",
IF(INDIRECT("'"&amp;Z$2&amp;"'!F"&amp;ROW(Z35))="OFF","OFF",
IF(INDIRECT("'"&amp;Z$2&amp;"'!F"&amp;ROW(Z35))="PARK","PARK",
IF(INDIRECT("'"&amp;Z$2&amp;"'!F"&amp;ROW(Z35))="VACA","VACA",
"")))))</f>
        <v/>
      </c>
      <c r="AA35" s="111" t="str" cm="1">
        <f t="array" aca="1" ref="AA35" ca="1">IF(INDIRECT("'"&amp;AA$2&amp;"'!F"&amp;ROW(AA35))="CC","CC",
IF(INDIRECT("'"&amp;AA$2&amp;"'!F"&amp;ROW(AA35))="DOWN","DOWN",
IF(INDIRECT("'"&amp;AA$2&amp;"'!F"&amp;ROW(AA35))="OFF","OFF",
IF(INDIRECT("'"&amp;AA$2&amp;"'!F"&amp;ROW(AA35))="PARK","PARK",
IF(INDIRECT("'"&amp;AA$2&amp;"'!F"&amp;ROW(AA35))="VACA","VACA",
"")))))</f>
        <v/>
      </c>
      <c r="AB35" s="111" t="str" cm="1">
        <f t="array" aca="1" ref="AB35" ca="1">IF(INDIRECT("'"&amp;AB$2&amp;"'!F"&amp;ROW(AB35))="CC","CC",
IF(INDIRECT("'"&amp;AB$2&amp;"'!F"&amp;ROW(AB35))="DOWN","DOWN",
IF(INDIRECT("'"&amp;AB$2&amp;"'!F"&amp;ROW(AB35))="OFF","OFF",
IF(INDIRECT("'"&amp;AB$2&amp;"'!F"&amp;ROW(AB35))="PARK","PARK",
IF(INDIRECT("'"&amp;AB$2&amp;"'!F"&amp;ROW(AB35))="VACA","VACA",
"")))))</f>
        <v/>
      </c>
      <c r="AC35" s="111" t="str" cm="1">
        <f t="array" aca="1" ref="AC35" ca="1">IF(INDIRECT("'"&amp;AC$2&amp;"'!F"&amp;ROW(AC35))="CC","CC",
IF(INDIRECT("'"&amp;AC$2&amp;"'!F"&amp;ROW(AC35))="DOWN","DOWN",
IF(INDIRECT("'"&amp;AC$2&amp;"'!F"&amp;ROW(AC35))="OFF","OFF",
IF(INDIRECT("'"&amp;AC$2&amp;"'!F"&amp;ROW(AC35))="PARK","PARK",
IF(INDIRECT("'"&amp;AC$2&amp;"'!F"&amp;ROW(AC35))="VACA","VACA",
"")))))</f>
        <v/>
      </c>
      <c r="AD35" s="111" t="str" cm="1">
        <f t="array" aca="1" ref="AD35" ca="1">IF(INDIRECT("'"&amp;AD$2&amp;"'!F"&amp;ROW(AD35))="CC","CC",
IF(INDIRECT("'"&amp;AD$2&amp;"'!F"&amp;ROW(AD35))="DOWN","DOWN",
IF(INDIRECT("'"&amp;AD$2&amp;"'!F"&amp;ROW(AD35))="OFF","OFF",
IF(INDIRECT("'"&amp;AD$2&amp;"'!F"&amp;ROW(AD35))="PARK","PARK",
IF(INDIRECT("'"&amp;AD$2&amp;"'!F"&amp;ROW(AD35))="VACA","VACA",
"")))))</f>
        <v/>
      </c>
      <c r="AE35" s="111" t="str" cm="1">
        <f t="array" aca="1" ref="AE35" ca="1">IF(INDIRECT("'"&amp;AE$2&amp;"'!F"&amp;ROW(AE35))="CC","CC",
IF(INDIRECT("'"&amp;AE$2&amp;"'!F"&amp;ROW(AE35))="DOWN","DOWN",
IF(INDIRECT("'"&amp;AE$2&amp;"'!F"&amp;ROW(AE35))="OFF","OFF",
IF(INDIRECT("'"&amp;AE$2&amp;"'!F"&amp;ROW(AE35))="PARK","PARK",
IF(INDIRECT("'"&amp;AE$2&amp;"'!F"&amp;ROW(AE35))="VACA","VACA",
"")))))</f>
        <v/>
      </c>
      <c r="AF35" s="111" t="str" cm="1">
        <f t="array" aca="1" ref="AF35" ca="1">IF(INDIRECT("'"&amp;AF$2&amp;"'!F"&amp;ROW(AF35))="CC","CC",
IF(INDIRECT("'"&amp;AF$2&amp;"'!F"&amp;ROW(AF35))="DOWN","DOWN",
IF(INDIRECT("'"&amp;AF$2&amp;"'!F"&amp;ROW(AF35))="OFF","OFF",
IF(INDIRECT("'"&amp;AF$2&amp;"'!F"&amp;ROW(AF35))="PARK","PARK",
IF(INDIRECT("'"&amp;AF$2&amp;"'!F"&amp;ROW(AF35))="VACA","VACA",
"")))))</f>
        <v/>
      </c>
      <c r="AG35" s="111" t="str" cm="1">
        <f t="array" aca="1" ref="AG35" ca="1">IF(INDIRECT("'"&amp;AG$2&amp;"'!F"&amp;ROW(AG35))="CC","CC",
IF(INDIRECT("'"&amp;AG$2&amp;"'!F"&amp;ROW(AG35))="DOWN","DOWN",
IF(INDIRECT("'"&amp;AG$2&amp;"'!F"&amp;ROW(AG35))="OFF","OFF",
IF(INDIRECT("'"&amp;AG$2&amp;"'!F"&amp;ROW(AG35))="PARK","PARK",
IF(INDIRECT("'"&amp;AG$2&amp;"'!F"&amp;ROW(AG35))="VACA","VACA",
"")))))</f>
        <v/>
      </c>
      <c r="AH35" s="124"/>
      <c r="AI35" s="111" t="str">
        <f t="shared" si="4"/>
        <v>Luis A. Quintana</v>
      </c>
      <c r="AJ35" s="111" cm="1">
        <f t="array" aca="1" ref="AJ35" ca="1">INDIRECT("'"&amp;AJ$2&amp;"'!AB"&amp;ROW($AJ35))</f>
        <v>3</v>
      </c>
      <c r="AK35" s="111" cm="1">
        <f t="array" aca="1" ref="AK35" ca="1">INDIRECT("'"&amp;AK$2&amp;"'!AB"&amp;ROW($AJ35))</f>
        <v>3</v>
      </c>
      <c r="AL35" s="111" cm="1">
        <f t="array" aca="1" ref="AL35" ca="1">INDIRECT("'"&amp;AL$2&amp;"'!AB"&amp;ROW($AJ35))</f>
        <v>4</v>
      </c>
      <c r="AM35" s="111" t="str" cm="1">
        <f t="array" aca="1" ref="AM35" ca="1">INDIRECT("'"&amp;AM$2&amp;"'!AB"&amp;ROW($AJ35))</f>
        <v/>
      </c>
      <c r="AN35" s="111" t="str" cm="1">
        <f t="array" aca="1" ref="AN35" ca="1">INDIRECT("'"&amp;AN$2&amp;"'!AB"&amp;ROW($AJ35))</f>
        <v/>
      </c>
      <c r="AO35" s="111" cm="1">
        <f t="array" aca="1" ref="AO35" ca="1">INDIRECT("'"&amp;AO$2&amp;"'!AB"&amp;ROW($AJ35))</f>
        <v>4</v>
      </c>
      <c r="AP35" s="111" cm="1">
        <f t="array" aca="1" ref="AP35" ca="1">INDIRECT("'"&amp;AP$2&amp;"'!AB"&amp;ROW($AJ35))</f>
        <v>4</v>
      </c>
      <c r="AQ35" s="111" t="str" cm="1">
        <f t="array" aca="1" ref="AQ35" ca="1">INDIRECT("'"&amp;AQ$2&amp;"'!AB"&amp;ROW($AJ35))</f>
        <v/>
      </c>
      <c r="AR35" s="111" t="str" cm="1">
        <f t="array" aca="1" ref="AR35" ca="1">INDIRECT("'"&amp;AR$2&amp;"'!AB"&amp;ROW($AJ35))</f>
        <v/>
      </c>
      <c r="AS35" s="111" t="str" cm="1">
        <f t="array" aca="1" ref="AS35" ca="1">INDIRECT("'"&amp;AS$2&amp;"'!AB"&amp;ROW($AJ35))</f>
        <v/>
      </c>
      <c r="AT35" s="111" t="str" cm="1">
        <f t="array" aca="1" ref="AT35" ca="1">INDIRECT("'"&amp;AT$2&amp;"'!AB"&amp;ROW($AJ35))</f>
        <v/>
      </c>
      <c r="AU35" s="111" t="str" cm="1">
        <f t="array" aca="1" ref="AU35" ca="1">INDIRECT("'"&amp;AU$2&amp;"'!AB"&amp;ROW($AJ35))</f>
        <v/>
      </c>
      <c r="AV35" s="111" t="str" cm="1">
        <f t="array" aca="1" ref="AV35" ca="1">INDIRECT("'"&amp;AV$2&amp;"'!AB"&amp;ROW($AJ35))</f>
        <v/>
      </c>
      <c r="AW35" s="111" t="str" cm="1">
        <f t="array" aca="1" ref="AW35" ca="1">INDIRECT("'"&amp;AW$2&amp;"'!AB"&amp;ROW($AJ35))</f>
        <v/>
      </c>
      <c r="AX35" s="111" t="str" cm="1">
        <f t="array" aca="1" ref="AX35" ca="1">INDIRECT("'"&amp;AX$2&amp;"'!AB"&amp;ROW($AJ35))</f>
        <v/>
      </c>
      <c r="AY35" s="111" t="str" cm="1">
        <f t="array" aca="1" ref="AY35" ca="1">INDIRECT("'"&amp;AY$2&amp;"'!AB"&amp;ROW($AJ35))</f>
        <v/>
      </c>
      <c r="AZ35" s="111" t="str" cm="1">
        <f t="array" aca="1" ref="AZ35" ca="1">INDIRECT("'"&amp;AZ$2&amp;"'!AB"&amp;ROW($AJ35))</f>
        <v/>
      </c>
      <c r="BA35" s="111" t="str" cm="1">
        <f t="array" aca="1" ref="BA35" ca="1">INDIRECT("'"&amp;BA$2&amp;"'!AB"&amp;ROW($AJ35))</f>
        <v/>
      </c>
      <c r="BB35" s="111" t="str" cm="1">
        <f t="array" aca="1" ref="BB35" ca="1">INDIRECT("'"&amp;BB$2&amp;"'!AB"&amp;ROW($AJ35))</f>
        <v/>
      </c>
      <c r="BC35" s="111" t="str" cm="1">
        <f t="array" aca="1" ref="BC35" ca="1">INDIRECT("'"&amp;BC$2&amp;"'!AB"&amp;ROW($AJ35))</f>
        <v/>
      </c>
      <c r="BD35" s="111" t="str" cm="1">
        <f t="array" aca="1" ref="BD35" ca="1">INDIRECT("'"&amp;BD$2&amp;"'!AB"&amp;ROW($AJ35))</f>
        <v/>
      </c>
      <c r="BE35" s="111" t="str" cm="1">
        <f t="array" aca="1" ref="BE35" ca="1">INDIRECT("'"&amp;BE$2&amp;"'!AB"&amp;ROW($AJ35))</f>
        <v/>
      </c>
      <c r="BF35" s="111" t="str" cm="1">
        <f t="array" aca="1" ref="BF35" ca="1">INDIRECT("'"&amp;BF$2&amp;"'!AB"&amp;ROW($AJ35))</f>
        <v/>
      </c>
      <c r="BG35" s="111" t="str" cm="1">
        <f t="array" aca="1" ref="BG35" ca="1">INDIRECT("'"&amp;BG$2&amp;"'!AB"&amp;ROW($AJ35))</f>
        <v/>
      </c>
      <c r="BH35" s="111" t="str" cm="1">
        <f t="array" aca="1" ref="BH35" ca="1">INDIRECT("'"&amp;BH$2&amp;"'!AB"&amp;ROW($AJ35))</f>
        <v/>
      </c>
      <c r="BI35" s="111" t="str" cm="1">
        <f t="array" aca="1" ref="BI35" ca="1">INDIRECT("'"&amp;BI$2&amp;"'!AB"&amp;ROW($AJ35))</f>
        <v/>
      </c>
      <c r="BJ35" s="111" t="str" cm="1">
        <f t="array" aca="1" ref="BJ35" ca="1">INDIRECT("'"&amp;BJ$2&amp;"'!AB"&amp;ROW($AJ35))</f>
        <v/>
      </c>
      <c r="BK35" s="111" t="str" cm="1">
        <f t="array" aca="1" ref="BK35" ca="1">INDIRECT("'"&amp;BK$2&amp;"'!AB"&amp;ROW($AJ35))</f>
        <v/>
      </c>
      <c r="BL35" s="111" t="str" cm="1">
        <f t="array" aca="1" ref="BL35" ca="1">INDIRECT("'"&amp;BL$2&amp;"'!AB"&amp;ROW($AJ35))</f>
        <v/>
      </c>
      <c r="BM35" s="111" t="str" cm="1">
        <f t="array" aca="1" ref="BM35" ca="1">INDIRECT("'"&amp;BM$2&amp;"'!AB"&amp;ROW($AJ35))</f>
        <v/>
      </c>
      <c r="BN35" s="111" t="str" cm="1">
        <f t="array" aca="1" ref="BN35" ca="1">INDIRECT("'"&amp;BN$2&amp;"'!AB"&amp;ROW($AJ35))</f>
        <v/>
      </c>
      <c r="BO35" s="124"/>
      <c r="BP35" s="110" t="str">
        <f t="shared" si="5"/>
        <v>Luis A. Quintana</v>
      </c>
      <c r="BQ35" s="127" cm="1">
        <f t="array" aca="1" ref="BQ35" ca="1">IF(INDIRECT("'"&amp;BQ$2&amp;"'!P"&amp;ROW($BQ35))=0,"",INDIRECT("'"&amp;BQ$2&amp;"'!P"&amp;ROW($BQ35)))</f>
        <v>31.07</v>
      </c>
      <c r="BR35" s="127" cm="1">
        <f t="array" aca="1" ref="BR35" ca="1">IF(INDIRECT("'"&amp;BR$2&amp;"'!P"&amp;ROW($BQ35))=0,"",INDIRECT("'"&amp;BR$2&amp;"'!P"&amp;ROW($BQ35)))</f>
        <v>36</v>
      </c>
      <c r="BS35" s="127" cm="1">
        <f t="array" aca="1" ref="BS35" ca="1">IF(INDIRECT("'"&amp;BS$2&amp;"'!P"&amp;ROW($BQ35))=0,"",INDIRECT("'"&amp;BS$2&amp;"'!P"&amp;ROW($BQ35)))</f>
        <v>27.79</v>
      </c>
      <c r="BT35" s="127" t="str" cm="1">
        <f t="array" aca="1" ref="BT35" ca="1">IF(INDIRECT("'"&amp;BT$2&amp;"'!P"&amp;ROW($BQ35))=0,"",INDIRECT("'"&amp;BT$2&amp;"'!P"&amp;ROW($BQ35)))</f>
        <v/>
      </c>
      <c r="BU35" s="127" t="str" cm="1">
        <f t="array" aca="1" ref="BU35" ca="1">IF(INDIRECT("'"&amp;BU$2&amp;"'!P"&amp;ROW($BQ35))=0,"",INDIRECT("'"&amp;BU$2&amp;"'!P"&amp;ROW($BQ35)))</f>
        <v/>
      </c>
      <c r="BV35" s="127" cm="1">
        <f t="array" aca="1" ref="BV35" ca="1">IF(INDIRECT("'"&amp;BV$2&amp;"'!P"&amp;ROW($BQ35))=0,"",INDIRECT("'"&amp;BV$2&amp;"'!P"&amp;ROW($BQ35)))</f>
        <v>31.95</v>
      </c>
      <c r="BW35" s="127" cm="1">
        <f t="array" aca="1" ref="BW35" ca="1">IF(INDIRECT("'"&amp;BW$2&amp;"'!P"&amp;ROW($BQ35))=0,"",INDIRECT("'"&amp;BW$2&amp;"'!P"&amp;ROW($BQ35)))</f>
        <v>31.65</v>
      </c>
      <c r="BX35" s="127" t="str" cm="1">
        <f t="array" aca="1" ref="BX35" ca="1">IF(INDIRECT("'"&amp;BX$2&amp;"'!P"&amp;ROW($BQ35))=0,"",INDIRECT("'"&amp;BX$2&amp;"'!P"&amp;ROW($BQ35)))</f>
        <v/>
      </c>
      <c r="BY35" s="127" t="str" cm="1">
        <f t="array" aca="1" ref="BY35" ca="1">IF(INDIRECT("'"&amp;BY$2&amp;"'!P"&amp;ROW($BQ35))=0,"",INDIRECT("'"&amp;BY$2&amp;"'!P"&amp;ROW($BQ35)))</f>
        <v/>
      </c>
      <c r="BZ35" s="127" t="str" cm="1">
        <f t="array" aca="1" ref="BZ35" ca="1">IF(INDIRECT("'"&amp;BZ$2&amp;"'!P"&amp;ROW($BQ35))=0,"",INDIRECT("'"&amp;BZ$2&amp;"'!P"&amp;ROW($BQ35)))</f>
        <v/>
      </c>
      <c r="CA35" s="127" t="str" cm="1">
        <f t="array" aca="1" ref="CA35" ca="1">IF(INDIRECT("'"&amp;CA$2&amp;"'!P"&amp;ROW($BQ35))=0,"",INDIRECT("'"&amp;CA$2&amp;"'!P"&amp;ROW($BQ35)))</f>
        <v/>
      </c>
      <c r="CB35" s="127" t="str" cm="1">
        <f t="array" aca="1" ref="CB35" ca="1">IF(INDIRECT("'"&amp;CB$2&amp;"'!P"&amp;ROW($BQ35))=0,"",INDIRECT("'"&amp;CB$2&amp;"'!P"&amp;ROW($BQ35)))</f>
        <v/>
      </c>
      <c r="CC35" s="127" t="str" cm="1">
        <f t="array" aca="1" ref="CC35" ca="1">IF(INDIRECT("'"&amp;CC$2&amp;"'!P"&amp;ROW($BQ35))=0,"",INDIRECT("'"&amp;CC$2&amp;"'!P"&amp;ROW($BQ35)))</f>
        <v/>
      </c>
      <c r="CD35" s="127" t="str" cm="1">
        <f t="array" aca="1" ref="CD35" ca="1">IF(INDIRECT("'"&amp;CD$2&amp;"'!P"&amp;ROW($BQ35))=0,"",INDIRECT("'"&amp;CD$2&amp;"'!P"&amp;ROW($BQ35)))</f>
        <v/>
      </c>
      <c r="CE35" s="127" t="str" cm="1">
        <f t="array" aca="1" ref="CE35" ca="1">IF(INDIRECT("'"&amp;CE$2&amp;"'!P"&amp;ROW($BQ35))=0,"",INDIRECT("'"&amp;CE$2&amp;"'!P"&amp;ROW($BQ35)))</f>
        <v/>
      </c>
      <c r="CF35" s="127" t="str" cm="1">
        <f t="array" aca="1" ref="CF35" ca="1">IF(INDIRECT("'"&amp;CF$2&amp;"'!P"&amp;ROW($BQ35))=0,"",INDIRECT("'"&amp;CF$2&amp;"'!P"&amp;ROW($BQ35)))</f>
        <v/>
      </c>
      <c r="CG35" s="127" t="str" cm="1">
        <f t="array" aca="1" ref="CG35" ca="1">IF(INDIRECT("'"&amp;CG$2&amp;"'!P"&amp;ROW($BQ35))=0,"",INDIRECT("'"&amp;CG$2&amp;"'!P"&amp;ROW($BQ35)))</f>
        <v/>
      </c>
      <c r="CH35" s="127" t="str" cm="1">
        <f t="array" aca="1" ref="CH35" ca="1">IF(INDIRECT("'"&amp;CH$2&amp;"'!P"&amp;ROW($BQ35))=0,"",INDIRECT("'"&amp;CH$2&amp;"'!P"&amp;ROW($BQ35)))</f>
        <v/>
      </c>
      <c r="CI35" s="127" t="str" cm="1">
        <f t="array" aca="1" ref="CI35" ca="1">IF(INDIRECT("'"&amp;CI$2&amp;"'!P"&amp;ROW($BQ35))=0,"",INDIRECT("'"&amp;CI$2&amp;"'!P"&amp;ROW($BQ35)))</f>
        <v/>
      </c>
      <c r="CJ35" s="127" t="str" cm="1">
        <f t="array" aca="1" ref="CJ35" ca="1">IF(INDIRECT("'"&amp;CJ$2&amp;"'!P"&amp;ROW($BQ35))=0,"",INDIRECT("'"&amp;CJ$2&amp;"'!P"&amp;ROW($BQ35)))</f>
        <v/>
      </c>
      <c r="CK35" s="127" t="str" cm="1">
        <f t="array" aca="1" ref="CK35" ca="1">IF(INDIRECT("'"&amp;CK$2&amp;"'!P"&amp;ROW($BQ35))=0,"",INDIRECT("'"&amp;CK$2&amp;"'!P"&amp;ROW($BQ35)))</f>
        <v/>
      </c>
      <c r="CL35" s="127" t="str" cm="1">
        <f t="array" aca="1" ref="CL35" ca="1">IF(INDIRECT("'"&amp;CL$2&amp;"'!P"&amp;ROW($BQ35))=0,"",INDIRECT("'"&amp;CL$2&amp;"'!P"&amp;ROW($BQ35)))</f>
        <v/>
      </c>
      <c r="CM35" s="127" t="str" cm="1">
        <f t="array" aca="1" ref="CM35" ca="1">IF(INDIRECT("'"&amp;CM$2&amp;"'!P"&amp;ROW($BQ35))=0,"",INDIRECT("'"&amp;CM$2&amp;"'!P"&amp;ROW($BQ35)))</f>
        <v/>
      </c>
      <c r="CN35" s="127" t="str" cm="1">
        <f t="array" aca="1" ref="CN35" ca="1">IF(INDIRECT("'"&amp;CN$2&amp;"'!P"&amp;ROW($BQ35))=0,"",INDIRECT("'"&amp;CN$2&amp;"'!P"&amp;ROW($BQ35)))</f>
        <v/>
      </c>
      <c r="CO35" s="127" t="str" cm="1">
        <f t="array" aca="1" ref="CO35" ca="1">IF(INDIRECT("'"&amp;CO$2&amp;"'!P"&amp;ROW($BQ35))=0,"",INDIRECT("'"&amp;CO$2&amp;"'!P"&amp;ROW($BQ35)))</f>
        <v/>
      </c>
      <c r="CP35" s="127" t="str" cm="1">
        <f t="array" aca="1" ref="CP35" ca="1">IF(INDIRECT("'"&amp;CP$2&amp;"'!P"&amp;ROW($BQ35))=0,"",INDIRECT("'"&amp;CP$2&amp;"'!P"&amp;ROW($BQ35)))</f>
        <v/>
      </c>
      <c r="CQ35" s="127" t="str" cm="1">
        <f t="array" aca="1" ref="CQ35" ca="1">IF(INDIRECT("'"&amp;CQ$2&amp;"'!P"&amp;ROW($BQ35))=0,"",INDIRECT("'"&amp;CQ$2&amp;"'!P"&amp;ROW($BQ35)))</f>
        <v/>
      </c>
      <c r="CR35" s="127" t="str" cm="1">
        <f t="array" aca="1" ref="CR35" ca="1">IF(INDIRECT("'"&amp;CR$2&amp;"'!P"&amp;ROW($BQ35))=0,"",INDIRECT("'"&amp;CR$2&amp;"'!P"&amp;ROW($BQ35)))</f>
        <v/>
      </c>
      <c r="CS35" s="127" t="str" cm="1">
        <f t="array" aca="1" ref="CS35" ca="1">IF(INDIRECT("'"&amp;CS$2&amp;"'!P"&amp;ROW($BQ35))=0,"",INDIRECT("'"&amp;CS$2&amp;"'!P"&amp;ROW($BQ35)))</f>
        <v/>
      </c>
      <c r="CT35" s="127" t="str" cm="1">
        <f t="array" aca="1" ref="CT35" ca="1">IF(INDIRECT("'"&amp;CT$2&amp;"'!P"&amp;ROW($BQ35))=0,"",INDIRECT("'"&amp;CT$2&amp;"'!P"&amp;ROW($BQ35)))</f>
        <v/>
      </c>
      <c r="CU35" s="127" t="str" cm="1">
        <f t="array" aca="1" ref="CU35" ca="1">IF(INDIRECT("'"&amp;CU$2&amp;"'!P"&amp;ROW($BQ35))=0,"",INDIRECT("'"&amp;CU$2&amp;"'!P"&amp;ROW($BQ35)))</f>
        <v/>
      </c>
      <c r="CV35" s="128">
        <f t="shared" ca="1" si="6"/>
        <v>158.45999999999998</v>
      </c>
    </row>
    <row r="36" spans="1:100" x14ac:dyDescent="0.2">
      <c r="A36" s="111">
        <f>IF('Driver List'!D36=0,"",'Driver List'!D36)</f>
        <v>6376</v>
      </c>
      <c r="B36" s="111" t="str">
        <f>IF(A36="","",VLOOKUP(A36,'Driver List'!D:E,2,0))</f>
        <v>Luis Quintana Cabrera</v>
      </c>
      <c r="C36" s="111" t="str" cm="1">
        <f t="array" aca="1" ref="C36" ca="1">IF(INDIRECT("'"&amp;C$2&amp;"'!F"&amp;ROW(C36))="CC","CC",
IF(INDIRECT("'"&amp;C$2&amp;"'!F"&amp;ROW(C36))="DOWN","DOWN",
IF(INDIRECT("'"&amp;C$2&amp;"'!F"&amp;ROW(C36))="OFF","OFF",
IF(INDIRECT("'"&amp;C$2&amp;"'!F"&amp;ROW(C36))="PARK","PARK",
IF(INDIRECT("'"&amp;C$2&amp;"'!F"&amp;ROW(C36))="VACA","VACA",
"")))))</f>
        <v/>
      </c>
      <c r="D36" s="111" t="str" cm="1">
        <f t="array" aca="1" ref="D36" ca="1">IF(INDIRECT("'"&amp;D$2&amp;"'!F"&amp;ROW(D36))="CC","CC",
IF(INDIRECT("'"&amp;D$2&amp;"'!F"&amp;ROW(D36))="DOWN","DOWN",
IF(INDIRECT("'"&amp;D$2&amp;"'!F"&amp;ROW(D36))="OFF","OFF",
IF(INDIRECT("'"&amp;D$2&amp;"'!F"&amp;ROW(D36))="PARK","PARK",
IF(INDIRECT("'"&amp;D$2&amp;"'!F"&amp;ROW(D36))="VACA","VACA",
"")))))</f>
        <v/>
      </c>
      <c r="E36" s="111" t="str" cm="1">
        <f t="array" aca="1" ref="E36" ca="1">IF(INDIRECT("'"&amp;E$2&amp;"'!F"&amp;ROW(E36))="CC","CC",
IF(INDIRECT("'"&amp;E$2&amp;"'!F"&amp;ROW(E36))="DOWN","DOWN",
IF(INDIRECT("'"&amp;E$2&amp;"'!F"&amp;ROW(E36))="OFF","OFF",
IF(INDIRECT("'"&amp;E$2&amp;"'!F"&amp;ROW(E36))="PARK","PARK",
IF(INDIRECT("'"&amp;E$2&amp;"'!F"&amp;ROW(E36))="VACA","VACA",
"")))))</f>
        <v/>
      </c>
      <c r="F36" s="111" t="str" cm="1">
        <f t="array" aca="1" ref="F36" ca="1">IF(INDIRECT("'"&amp;F$2&amp;"'!F"&amp;ROW(F36))="CC","CC",
IF(INDIRECT("'"&amp;F$2&amp;"'!F"&amp;ROW(F36))="DOWN","DOWN",
IF(INDIRECT("'"&amp;F$2&amp;"'!F"&amp;ROW(F36))="OFF","OFF",
IF(INDIRECT("'"&amp;F$2&amp;"'!F"&amp;ROW(F36))="PARK","PARK",
IF(INDIRECT("'"&amp;F$2&amp;"'!F"&amp;ROW(F36))="VACA","VACA",
"")))))</f>
        <v/>
      </c>
      <c r="G36" s="111" t="str" cm="1">
        <f t="array" aca="1" ref="G36" ca="1">IF(INDIRECT("'"&amp;G$2&amp;"'!F"&amp;ROW(G36))="CC","CC",
IF(INDIRECT("'"&amp;G$2&amp;"'!F"&amp;ROW(G36))="DOWN","DOWN",
IF(INDIRECT("'"&amp;G$2&amp;"'!F"&amp;ROW(G36))="OFF","OFF",
IF(INDIRECT("'"&amp;G$2&amp;"'!F"&amp;ROW(G36))="PARK","PARK",
IF(INDIRECT("'"&amp;G$2&amp;"'!F"&amp;ROW(G36))="VACA","VACA",
"")))))</f>
        <v/>
      </c>
      <c r="H36" s="111" t="str" cm="1">
        <f t="array" aca="1" ref="H36" ca="1">IF(INDIRECT("'"&amp;H$2&amp;"'!F"&amp;ROW(H36))="CC","CC",
IF(INDIRECT("'"&amp;H$2&amp;"'!F"&amp;ROW(H36))="DOWN","DOWN",
IF(INDIRECT("'"&amp;H$2&amp;"'!F"&amp;ROW(H36))="OFF","OFF",
IF(INDIRECT("'"&amp;H$2&amp;"'!F"&amp;ROW(H36))="PARK","PARK",
IF(INDIRECT("'"&amp;H$2&amp;"'!F"&amp;ROW(H36))="VACA","VACA",
"")))))</f>
        <v/>
      </c>
      <c r="I36" s="111" t="str" cm="1">
        <f t="array" aca="1" ref="I36" ca="1">IF(INDIRECT("'"&amp;I$2&amp;"'!F"&amp;ROW(I36))="CC","CC",
IF(INDIRECT("'"&amp;I$2&amp;"'!F"&amp;ROW(I36))="DOWN","DOWN",
IF(INDIRECT("'"&amp;I$2&amp;"'!F"&amp;ROW(I36))="OFF","OFF",
IF(INDIRECT("'"&amp;I$2&amp;"'!F"&amp;ROW(I36))="PARK","PARK",
IF(INDIRECT("'"&amp;I$2&amp;"'!F"&amp;ROW(I36))="VACA","VACA",
"")))))</f>
        <v/>
      </c>
      <c r="J36" s="111" t="str" cm="1">
        <f t="array" aca="1" ref="J36" ca="1">IF(INDIRECT("'"&amp;J$2&amp;"'!F"&amp;ROW(J36))="CC","CC",
IF(INDIRECT("'"&amp;J$2&amp;"'!F"&amp;ROW(J36))="DOWN","DOWN",
IF(INDIRECT("'"&amp;J$2&amp;"'!F"&amp;ROW(J36))="OFF","OFF",
IF(INDIRECT("'"&amp;J$2&amp;"'!F"&amp;ROW(J36))="PARK","PARK",
IF(INDIRECT("'"&amp;J$2&amp;"'!F"&amp;ROW(J36))="VACA","VACA",
"")))))</f>
        <v/>
      </c>
      <c r="K36" s="111" t="str" cm="1">
        <f t="array" aca="1" ref="K36" ca="1">IF(INDIRECT("'"&amp;K$2&amp;"'!F"&amp;ROW(K36))="CC","CC",
IF(INDIRECT("'"&amp;K$2&amp;"'!F"&amp;ROW(K36))="DOWN","DOWN",
IF(INDIRECT("'"&amp;K$2&amp;"'!F"&amp;ROW(K36))="OFF","OFF",
IF(INDIRECT("'"&amp;K$2&amp;"'!F"&amp;ROW(K36))="PARK","PARK",
IF(INDIRECT("'"&amp;K$2&amp;"'!F"&amp;ROW(K36))="VACA","VACA",
"")))))</f>
        <v/>
      </c>
      <c r="L36" s="111" t="str" cm="1">
        <f t="array" aca="1" ref="L36" ca="1">IF(INDIRECT("'"&amp;L$2&amp;"'!F"&amp;ROW(L36))="CC","CC",
IF(INDIRECT("'"&amp;L$2&amp;"'!F"&amp;ROW(L36))="DOWN","DOWN",
IF(INDIRECT("'"&amp;L$2&amp;"'!F"&amp;ROW(L36))="OFF","OFF",
IF(INDIRECT("'"&amp;L$2&amp;"'!F"&amp;ROW(L36))="PARK","PARK",
IF(INDIRECT("'"&amp;L$2&amp;"'!F"&amp;ROW(L36))="VACA","VACA",
"")))))</f>
        <v/>
      </c>
      <c r="M36" s="111" t="str" cm="1">
        <f t="array" aca="1" ref="M36" ca="1">IF(INDIRECT("'"&amp;M$2&amp;"'!F"&amp;ROW(M36))="CC","CC",
IF(INDIRECT("'"&amp;M$2&amp;"'!F"&amp;ROW(M36))="DOWN","DOWN",
IF(INDIRECT("'"&amp;M$2&amp;"'!F"&amp;ROW(M36))="OFF","OFF",
IF(INDIRECT("'"&amp;M$2&amp;"'!F"&amp;ROW(M36))="PARK","PARK",
IF(INDIRECT("'"&amp;M$2&amp;"'!F"&amp;ROW(M36))="VACA","VACA",
"")))))</f>
        <v/>
      </c>
      <c r="N36" s="111" t="str" cm="1">
        <f t="array" aca="1" ref="N36" ca="1">IF(INDIRECT("'"&amp;N$2&amp;"'!F"&amp;ROW(N36))="CC","CC",
IF(INDIRECT("'"&amp;N$2&amp;"'!F"&amp;ROW(N36))="DOWN","DOWN",
IF(INDIRECT("'"&amp;N$2&amp;"'!F"&amp;ROW(N36))="OFF","OFF",
IF(INDIRECT("'"&amp;N$2&amp;"'!F"&amp;ROW(N36))="PARK","PARK",
IF(INDIRECT("'"&amp;N$2&amp;"'!F"&amp;ROW(N36))="VACA","VACA",
"")))))</f>
        <v/>
      </c>
      <c r="O36" s="111" t="str" cm="1">
        <f t="array" aca="1" ref="O36" ca="1">IF(INDIRECT("'"&amp;O$2&amp;"'!F"&amp;ROW(O36))="CC","CC",
IF(INDIRECT("'"&amp;O$2&amp;"'!F"&amp;ROW(O36))="DOWN","DOWN",
IF(INDIRECT("'"&amp;O$2&amp;"'!F"&amp;ROW(O36))="OFF","OFF",
IF(INDIRECT("'"&amp;O$2&amp;"'!F"&amp;ROW(O36))="PARK","PARK",
IF(INDIRECT("'"&amp;O$2&amp;"'!F"&amp;ROW(O36))="VACA","VACA",
"")))))</f>
        <v/>
      </c>
      <c r="P36" s="111" t="str" cm="1">
        <f t="array" aca="1" ref="P36" ca="1">IF(INDIRECT("'"&amp;P$2&amp;"'!F"&amp;ROW(P36))="CC","CC",
IF(INDIRECT("'"&amp;P$2&amp;"'!F"&amp;ROW(P36))="DOWN","DOWN",
IF(INDIRECT("'"&amp;P$2&amp;"'!F"&amp;ROW(P36))="OFF","OFF",
IF(INDIRECT("'"&amp;P$2&amp;"'!F"&amp;ROW(P36))="PARK","PARK",
IF(INDIRECT("'"&amp;P$2&amp;"'!F"&amp;ROW(P36))="VACA","VACA",
"")))))</f>
        <v/>
      </c>
      <c r="Q36" s="111" t="str" cm="1">
        <f t="array" aca="1" ref="Q36" ca="1">IF(INDIRECT("'"&amp;Q$2&amp;"'!F"&amp;ROW(Q36))="CC","CC",
IF(INDIRECT("'"&amp;Q$2&amp;"'!F"&amp;ROW(Q36))="DOWN","DOWN",
IF(INDIRECT("'"&amp;Q$2&amp;"'!F"&amp;ROW(Q36))="OFF","OFF",
IF(INDIRECT("'"&amp;Q$2&amp;"'!F"&amp;ROW(Q36))="PARK","PARK",
IF(INDIRECT("'"&amp;Q$2&amp;"'!F"&amp;ROW(Q36))="VACA","VACA",
"")))))</f>
        <v/>
      </c>
      <c r="R36" s="111" t="str" cm="1">
        <f t="array" aca="1" ref="R36" ca="1">IF(INDIRECT("'"&amp;R$2&amp;"'!F"&amp;ROW(R36))="CC","CC",
IF(INDIRECT("'"&amp;R$2&amp;"'!F"&amp;ROW(R36))="DOWN","DOWN",
IF(INDIRECT("'"&amp;R$2&amp;"'!F"&amp;ROW(R36))="OFF","OFF",
IF(INDIRECT("'"&amp;R$2&amp;"'!F"&amp;ROW(R36))="PARK","PARK",
IF(INDIRECT("'"&amp;R$2&amp;"'!F"&amp;ROW(R36))="VACA","VACA",
"")))))</f>
        <v/>
      </c>
      <c r="S36" s="111" t="str" cm="1">
        <f t="array" aca="1" ref="S36" ca="1">IF(INDIRECT("'"&amp;S$2&amp;"'!F"&amp;ROW(S36))="CC","CC",
IF(INDIRECT("'"&amp;S$2&amp;"'!F"&amp;ROW(S36))="DOWN","DOWN",
IF(INDIRECT("'"&amp;S$2&amp;"'!F"&amp;ROW(S36))="OFF","OFF",
IF(INDIRECT("'"&amp;S$2&amp;"'!F"&amp;ROW(S36))="PARK","PARK",
IF(INDIRECT("'"&amp;S$2&amp;"'!F"&amp;ROW(S36))="VACA","VACA",
"")))))</f>
        <v/>
      </c>
      <c r="T36" s="111" t="str" cm="1">
        <f t="array" aca="1" ref="T36" ca="1">IF(INDIRECT("'"&amp;T$2&amp;"'!F"&amp;ROW(T36))="CC","CC",
IF(INDIRECT("'"&amp;T$2&amp;"'!F"&amp;ROW(T36))="DOWN","DOWN",
IF(INDIRECT("'"&amp;T$2&amp;"'!F"&amp;ROW(T36))="OFF","OFF",
IF(INDIRECT("'"&amp;T$2&amp;"'!F"&amp;ROW(T36))="PARK","PARK",
IF(INDIRECT("'"&amp;T$2&amp;"'!F"&amp;ROW(T36))="VACA","VACA",
"")))))</f>
        <v/>
      </c>
      <c r="U36" s="111" t="str" cm="1">
        <f t="array" aca="1" ref="U36" ca="1">IF(INDIRECT("'"&amp;U$2&amp;"'!F"&amp;ROW(U36))="CC","CC",
IF(INDIRECT("'"&amp;U$2&amp;"'!F"&amp;ROW(U36))="DOWN","DOWN",
IF(INDIRECT("'"&amp;U$2&amp;"'!F"&amp;ROW(U36))="OFF","OFF",
IF(INDIRECT("'"&amp;U$2&amp;"'!F"&amp;ROW(U36))="PARK","PARK",
IF(INDIRECT("'"&amp;U$2&amp;"'!F"&amp;ROW(U36))="VACA","VACA",
"")))))</f>
        <v/>
      </c>
      <c r="V36" s="111" t="str" cm="1">
        <f t="array" aca="1" ref="V36" ca="1">IF(INDIRECT("'"&amp;V$2&amp;"'!F"&amp;ROW(V36))="CC","CC",
IF(INDIRECT("'"&amp;V$2&amp;"'!F"&amp;ROW(V36))="DOWN","DOWN",
IF(INDIRECT("'"&amp;V$2&amp;"'!F"&amp;ROW(V36))="OFF","OFF",
IF(INDIRECT("'"&amp;V$2&amp;"'!F"&amp;ROW(V36))="PARK","PARK",
IF(INDIRECT("'"&amp;V$2&amp;"'!F"&amp;ROW(V36))="VACA","VACA",
"")))))</f>
        <v/>
      </c>
      <c r="W36" s="111" t="str" cm="1">
        <f t="array" aca="1" ref="W36" ca="1">IF(INDIRECT("'"&amp;W$2&amp;"'!F"&amp;ROW(W36))="CC","CC",
IF(INDIRECT("'"&amp;W$2&amp;"'!F"&amp;ROW(W36))="DOWN","DOWN",
IF(INDIRECT("'"&amp;W$2&amp;"'!F"&amp;ROW(W36))="OFF","OFF",
IF(INDIRECT("'"&amp;W$2&amp;"'!F"&amp;ROW(W36))="PARK","PARK",
IF(INDIRECT("'"&amp;W$2&amp;"'!F"&amp;ROW(W36))="VACA","VACA",
"")))))</f>
        <v/>
      </c>
      <c r="X36" s="111" t="str" cm="1">
        <f t="array" aca="1" ref="X36" ca="1">IF(INDIRECT("'"&amp;X$2&amp;"'!F"&amp;ROW(X36))="CC","CC",
IF(INDIRECT("'"&amp;X$2&amp;"'!F"&amp;ROW(X36))="DOWN","DOWN",
IF(INDIRECT("'"&amp;X$2&amp;"'!F"&amp;ROW(X36))="OFF","OFF",
IF(INDIRECT("'"&amp;X$2&amp;"'!F"&amp;ROW(X36))="PARK","PARK",
IF(INDIRECT("'"&amp;X$2&amp;"'!F"&amp;ROW(X36))="VACA","VACA",
"")))))</f>
        <v/>
      </c>
      <c r="Y36" s="111" t="str" cm="1">
        <f t="array" aca="1" ref="Y36" ca="1">IF(INDIRECT("'"&amp;Y$2&amp;"'!F"&amp;ROW(Y36))="CC","CC",
IF(INDIRECT("'"&amp;Y$2&amp;"'!F"&amp;ROW(Y36))="DOWN","DOWN",
IF(INDIRECT("'"&amp;Y$2&amp;"'!F"&amp;ROW(Y36))="OFF","OFF",
IF(INDIRECT("'"&amp;Y$2&amp;"'!F"&amp;ROW(Y36))="PARK","PARK",
IF(INDIRECT("'"&amp;Y$2&amp;"'!F"&amp;ROW(Y36))="VACA","VACA",
"")))))</f>
        <v/>
      </c>
      <c r="Z36" s="111" t="str" cm="1">
        <f t="array" aca="1" ref="Z36" ca="1">IF(INDIRECT("'"&amp;Z$2&amp;"'!F"&amp;ROW(Z36))="CC","CC",
IF(INDIRECT("'"&amp;Z$2&amp;"'!F"&amp;ROW(Z36))="DOWN","DOWN",
IF(INDIRECT("'"&amp;Z$2&amp;"'!F"&amp;ROW(Z36))="OFF","OFF",
IF(INDIRECT("'"&amp;Z$2&amp;"'!F"&amp;ROW(Z36))="PARK","PARK",
IF(INDIRECT("'"&amp;Z$2&amp;"'!F"&amp;ROW(Z36))="VACA","VACA",
"")))))</f>
        <v/>
      </c>
      <c r="AA36" s="111" t="str" cm="1">
        <f t="array" aca="1" ref="AA36" ca="1">IF(INDIRECT("'"&amp;AA$2&amp;"'!F"&amp;ROW(AA36))="CC","CC",
IF(INDIRECT("'"&amp;AA$2&amp;"'!F"&amp;ROW(AA36))="DOWN","DOWN",
IF(INDIRECT("'"&amp;AA$2&amp;"'!F"&amp;ROW(AA36))="OFF","OFF",
IF(INDIRECT("'"&amp;AA$2&amp;"'!F"&amp;ROW(AA36))="PARK","PARK",
IF(INDIRECT("'"&amp;AA$2&amp;"'!F"&amp;ROW(AA36))="VACA","VACA",
"")))))</f>
        <v/>
      </c>
      <c r="AB36" s="111" t="str" cm="1">
        <f t="array" aca="1" ref="AB36" ca="1">IF(INDIRECT("'"&amp;AB$2&amp;"'!F"&amp;ROW(AB36))="CC","CC",
IF(INDIRECT("'"&amp;AB$2&amp;"'!F"&amp;ROW(AB36))="DOWN","DOWN",
IF(INDIRECT("'"&amp;AB$2&amp;"'!F"&amp;ROW(AB36))="OFF","OFF",
IF(INDIRECT("'"&amp;AB$2&amp;"'!F"&amp;ROW(AB36))="PARK","PARK",
IF(INDIRECT("'"&amp;AB$2&amp;"'!F"&amp;ROW(AB36))="VACA","VACA",
"")))))</f>
        <v/>
      </c>
      <c r="AC36" s="111" t="str" cm="1">
        <f t="array" aca="1" ref="AC36" ca="1">IF(INDIRECT("'"&amp;AC$2&amp;"'!F"&amp;ROW(AC36))="CC","CC",
IF(INDIRECT("'"&amp;AC$2&amp;"'!F"&amp;ROW(AC36))="DOWN","DOWN",
IF(INDIRECT("'"&amp;AC$2&amp;"'!F"&amp;ROW(AC36))="OFF","OFF",
IF(INDIRECT("'"&amp;AC$2&amp;"'!F"&amp;ROW(AC36))="PARK","PARK",
IF(INDIRECT("'"&amp;AC$2&amp;"'!F"&amp;ROW(AC36))="VACA","VACA",
"")))))</f>
        <v/>
      </c>
      <c r="AD36" s="111" t="str" cm="1">
        <f t="array" aca="1" ref="AD36" ca="1">IF(INDIRECT("'"&amp;AD$2&amp;"'!F"&amp;ROW(AD36))="CC","CC",
IF(INDIRECT("'"&amp;AD$2&amp;"'!F"&amp;ROW(AD36))="DOWN","DOWN",
IF(INDIRECT("'"&amp;AD$2&amp;"'!F"&amp;ROW(AD36))="OFF","OFF",
IF(INDIRECT("'"&amp;AD$2&amp;"'!F"&amp;ROW(AD36))="PARK","PARK",
IF(INDIRECT("'"&amp;AD$2&amp;"'!F"&amp;ROW(AD36))="VACA","VACA",
"")))))</f>
        <v/>
      </c>
      <c r="AE36" s="111" t="str" cm="1">
        <f t="array" aca="1" ref="AE36" ca="1">IF(INDIRECT("'"&amp;AE$2&amp;"'!F"&amp;ROW(AE36))="CC","CC",
IF(INDIRECT("'"&amp;AE$2&amp;"'!F"&amp;ROW(AE36))="DOWN","DOWN",
IF(INDIRECT("'"&amp;AE$2&amp;"'!F"&amp;ROW(AE36))="OFF","OFF",
IF(INDIRECT("'"&amp;AE$2&amp;"'!F"&amp;ROW(AE36))="PARK","PARK",
IF(INDIRECT("'"&amp;AE$2&amp;"'!F"&amp;ROW(AE36))="VACA","VACA",
"")))))</f>
        <v/>
      </c>
      <c r="AF36" s="111" t="str" cm="1">
        <f t="array" aca="1" ref="AF36" ca="1">IF(INDIRECT("'"&amp;AF$2&amp;"'!F"&amp;ROW(AF36))="CC","CC",
IF(INDIRECT("'"&amp;AF$2&amp;"'!F"&amp;ROW(AF36))="DOWN","DOWN",
IF(INDIRECT("'"&amp;AF$2&amp;"'!F"&amp;ROW(AF36))="OFF","OFF",
IF(INDIRECT("'"&amp;AF$2&amp;"'!F"&amp;ROW(AF36))="PARK","PARK",
IF(INDIRECT("'"&amp;AF$2&amp;"'!F"&amp;ROW(AF36))="VACA","VACA",
"")))))</f>
        <v/>
      </c>
      <c r="AG36" s="111" t="str" cm="1">
        <f t="array" aca="1" ref="AG36" ca="1">IF(INDIRECT("'"&amp;AG$2&amp;"'!F"&amp;ROW(AG36))="CC","CC",
IF(INDIRECT("'"&amp;AG$2&amp;"'!F"&amp;ROW(AG36))="DOWN","DOWN",
IF(INDIRECT("'"&amp;AG$2&amp;"'!F"&amp;ROW(AG36))="OFF","OFF",
IF(INDIRECT("'"&amp;AG$2&amp;"'!F"&amp;ROW(AG36))="PARK","PARK",
IF(INDIRECT("'"&amp;AG$2&amp;"'!F"&amp;ROW(AG36))="VACA","VACA",
"")))))</f>
        <v/>
      </c>
      <c r="AH36" s="124"/>
      <c r="AI36" s="111" t="str">
        <f t="shared" si="4"/>
        <v>Luis Quintana Cabrera</v>
      </c>
      <c r="AJ36" s="111" cm="1">
        <f t="array" aca="1" ref="AJ36" ca="1">INDIRECT("'"&amp;AJ$2&amp;"'!AB"&amp;ROW($AJ36))</f>
        <v>4</v>
      </c>
      <c r="AK36" s="111" cm="1">
        <f t="array" aca="1" ref="AK36" ca="1">INDIRECT("'"&amp;AK$2&amp;"'!AB"&amp;ROW($AJ36))</f>
        <v>3</v>
      </c>
      <c r="AL36" s="111" cm="1">
        <f t="array" aca="1" ref="AL36" ca="1">INDIRECT("'"&amp;AL$2&amp;"'!AB"&amp;ROW($AJ36))</f>
        <v>5</v>
      </c>
      <c r="AM36" s="111" t="str" cm="1">
        <f t="array" aca="1" ref="AM36" ca="1">INDIRECT("'"&amp;AM$2&amp;"'!AB"&amp;ROW($AJ36))</f>
        <v/>
      </c>
      <c r="AN36" s="111" t="str" cm="1">
        <f t="array" aca="1" ref="AN36" ca="1">INDIRECT("'"&amp;AN$2&amp;"'!AB"&amp;ROW($AJ36))</f>
        <v/>
      </c>
      <c r="AO36" s="111" cm="1">
        <f t="array" aca="1" ref="AO36" ca="1">INDIRECT("'"&amp;AO$2&amp;"'!AB"&amp;ROW($AJ36))</f>
        <v>4</v>
      </c>
      <c r="AP36" s="111" cm="1">
        <f t="array" aca="1" ref="AP36" ca="1">INDIRECT("'"&amp;AP$2&amp;"'!AB"&amp;ROW($AJ36))</f>
        <v>4</v>
      </c>
      <c r="AQ36" s="111" t="str" cm="1">
        <f t="array" aca="1" ref="AQ36" ca="1">INDIRECT("'"&amp;AQ$2&amp;"'!AB"&amp;ROW($AJ36))</f>
        <v/>
      </c>
      <c r="AR36" s="111" t="str" cm="1">
        <f t="array" aca="1" ref="AR36" ca="1">INDIRECT("'"&amp;AR$2&amp;"'!AB"&amp;ROW($AJ36))</f>
        <v/>
      </c>
      <c r="AS36" s="111" t="str" cm="1">
        <f t="array" aca="1" ref="AS36" ca="1">INDIRECT("'"&amp;AS$2&amp;"'!AB"&amp;ROW($AJ36))</f>
        <v/>
      </c>
      <c r="AT36" s="111" t="str" cm="1">
        <f t="array" aca="1" ref="AT36" ca="1">INDIRECT("'"&amp;AT$2&amp;"'!AB"&amp;ROW($AJ36))</f>
        <v/>
      </c>
      <c r="AU36" s="111" t="str" cm="1">
        <f t="array" aca="1" ref="AU36" ca="1">INDIRECT("'"&amp;AU$2&amp;"'!AB"&amp;ROW($AJ36))</f>
        <v/>
      </c>
      <c r="AV36" s="111" t="str" cm="1">
        <f t="array" aca="1" ref="AV36" ca="1">INDIRECT("'"&amp;AV$2&amp;"'!AB"&amp;ROW($AJ36))</f>
        <v/>
      </c>
      <c r="AW36" s="111" t="str" cm="1">
        <f t="array" aca="1" ref="AW36" ca="1">INDIRECT("'"&amp;AW$2&amp;"'!AB"&amp;ROW($AJ36))</f>
        <v/>
      </c>
      <c r="AX36" s="111" t="str" cm="1">
        <f t="array" aca="1" ref="AX36" ca="1">INDIRECT("'"&amp;AX$2&amp;"'!AB"&amp;ROW($AJ36))</f>
        <v/>
      </c>
      <c r="AY36" s="111" t="str" cm="1">
        <f t="array" aca="1" ref="AY36" ca="1">INDIRECT("'"&amp;AY$2&amp;"'!AB"&amp;ROW($AJ36))</f>
        <v/>
      </c>
      <c r="AZ36" s="111" t="str" cm="1">
        <f t="array" aca="1" ref="AZ36" ca="1">INDIRECT("'"&amp;AZ$2&amp;"'!AB"&amp;ROW($AJ36))</f>
        <v/>
      </c>
      <c r="BA36" s="111" t="str" cm="1">
        <f t="array" aca="1" ref="BA36" ca="1">INDIRECT("'"&amp;BA$2&amp;"'!AB"&amp;ROW($AJ36))</f>
        <v/>
      </c>
      <c r="BB36" s="111" t="str" cm="1">
        <f t="array" aca="1" ref="BB36" ca="1">INDIRECT("'"&amp;BB$2&amp;"'!AB"&amp;ROW($AJ36))</f>
        <v/>
      </c>
      <c r="BC36" s="111" t="str" cm="1">
        <f t="array" aca="1" ref="BC36" ca="1">INDIRECT("'"&amp;BC$2&amp;"'!AB"&amp;ROW($AJ36))</f>
        <v/>
      </c>
      <c r="BD36" s="111" t="str" cm="1">
        <f t="array" aca="1" ref="BD36" ca="1">INDIRECT("'"&amp;BD$2&amp;"'!AB"&amp;ROW($AJ36))</f>
        <v/>
      </c>
      <c r="BE36" s="111" t="str" cm="1">
        <f t="array" aca="1" ref="BE36" ca="1">INDIRECT("'"&amp;BE$2&amp;"'!AB"&amp;ROW($AJ36))</f>
        <v/>
      </c>
      <c r="BF36" s="111" t="str" cm="1">
        <f t="array" aca="1" ref="BF36" ca="1">INDIRECT("'"&amp;BF$2&amp;"'!AB"&amp;ROW($AJ36))</f>
        <v/>
      </c>
      <c r="BG36" s="111" t="str" cm="1">
        <f t="array" aca="1" ref="BG36" ca="1">INDIRECT("'"&amp;BG$2&amp;"'!AB"&amp;ROW($AJ36))</f>
        <v/>
      </c>
      <c r="BH36" s="111" t="str" cm="1">
        <f t="array" aca="1" ref="BH36" ca="1">INDIRECT("'"&amp;BH$2&amp;"'!AB"&amp;ROW($AJ36))</f>
        <v/>
      </c>
      <c r="BI36" s="111" t="str" cm="1">
        <f t="array" aca="1" ref="BI36" ca="1">INDIRECT("'"&amp;BI$2&amp;"'!AB"&amp;ROW($AJ36))</f>
        <v/>
      </c>
      <c r="BJ36" s="111" t="str" cm="1">
        <f t="array" aca="1" ref="BJ36" ca="1">INDIRECT("'"&amp;BJ$2&amp;"'!AB"&amp;ROW($AJ36))</f>
        <v/>
      </c>
      <c r="BK36" s="111" t="str" cm="1">
        <f t="array" aca="1" ref="BK36" ca="1">INDIRECT("'"&amp;BK$2&amp;"'!AB"&amp;ROW($AJ36))</f>
        <v/>
      </c>
      <c r="BL36" s="111" t="str" cm="1">
        <f t="array" aca="1" ref="BL36" ca="1">INDIRECT("'"&amp;BL$2&amp;"'!AB"&amp;ROW($AJ36))</f>
        <v/>
      </c>
      <c r="BM36" s="111" t="str" cm="1">
        <f t="array" aca="1" ref="BM36" ca="1">INDIRECT("'"&amp;BM$2&amp;"'!AB"&amp;ROW($AJ36))</f>
        <v/>
      </c>
      <c r="BN36" s="111" t="str" cm="1">
        <f t="array" aca="1" ref="BN36" ca="1">INDIRECT("'"&amp;BN$2&amp;"'!AB"&amp;ROW($AJ36))</f>
        <v/>
      </c>
      <c r="BO36" s="124"/>
      <c r="BP36" s="110" t="str">
        <f t="shared" si="5"/>
        <v>Luis Quintana Cabrera</v>
      </c>
      <c r="BQ36" s="127" cm="1">
        <f t="array" aca="1" ref="BQ36" ca="1">IF(INDIRECT("'"&amp;BQ$2&amp;"'!P"&amp;ROW($BQ36))=0,"",INDIRECT("'"&amp;BQ$2&amp;"'!P"&amp;ROW($BQ36)))</f>
        <v>39.42</v>
      </c>
      <c r="BR36" s="127" cm="1">
        <f t="array" aca="1" ref="BR36" ca="1">IF(INDIRECT("'"&amp;BR$2&amp;"'!P"&amp;ROW($BQ36))=0,"",INDIRECT("'"&amp;BR$2&amp;"'!P"&amp;ROW($BQ36)))</f>
        <v>36</v>
      </c>
      <c r="BS36" s="127" cm="1">
        <f t="array" aca="1" ref="BS36" ca="1">IF(INDIRECT("'"&amp;BS$2&amp;"'!P"&amp;ROW($BQ36))=0,"",INDIRECT("'"&amp;BS$2&amp;"'!P"&amp;ROW($BQ36)))</f>
        <v>35.840000000000003</v>
      </c>
      <c r="BT36" s="127" t="str" cm="1">
        <f t="array" aca="1" ref="BT36" ca="1">IF(INDIRECT("'"&amp;BT$2&amp;"'!P"&amp;ROW($BQ36))=0,"",INDIRECT("'"&amp;BT$2&amp;"'!P"&amp;ROW($BQ36)))</f>
        <v/>
      </c>
      <c r="BU36" s="127" t="str" cm="1">
        <f t="array" aca="1" ref="BU36" ca="1">IF(INDIRECT("'"&amp;BU$2&amp;"'!P"&amp;ROW($BQ36))=0,"",INDIRECT("'"&amp;BU$2&amp;"'!P"&amp;ROW($BQ36)))</f>
        <v/>
      </c>
      <c r="BV36" s="127" cm="1">
        <f t="array" aca="1" ref="BV36" ca="1">IF(INDIRECT("'"&amp;BV$2&amp;"'!P"&amp;ROW($BQ36))=0,"",INDIRECT("'"&amp;BV$2&amp;"'!P"&amp;ROW($BQ36)))</f>
        <v>31.95</v>
      </c>
      <c r="BW36" s="127" cm="1">
        <f t="array" aca="1" ref="BW36" ca="1">IF(INDIRECT("'"&amp;BW$2&amp;"'!P"&amp;ROW($BQ36))=0,"",INDIRECT("'"&amp;BW$2&amp;"'!P"&amp;ROW($BQ36)))</f>
        <v>31.65</v>
      </c>
      <c r="BX36" s="127" t="str" cm="1">
        <f t="array" aca="1" ref="BX36" ca="1">IF(INDIRECT("'"&amp;BX$2&amp;"'!P"&amp;ROW($BQ36))=0,"",INDIRECT("'"&amp;BX$2&amp;"'!P"&amp;ROW($BQ36)))</f>
        <v/>
      </c>
      <c r="BY36" s="127" t="str" cm="1">
        <f t="array" aca="1" ref="BY36" ca="1">IF(INDIRECT("'"&amp;BY$2&amp;"'!P"&amp;ROW($BQ36))=0,"",INDIRECT("'"&amp;BY$2&amp;"'!P"&amp;ROW($BQ36)))</f>
        <v/>
      </c>
      <c r="BZ36" s="127" t="str" cm="1">
        <f t="array" aca="1" ref="BZ36" ca="1">IF(INDIRECT("'"&amp;BZ$2&amp;"'!P"&amp;ROW($BQ36))=0,"",INDIRECT("'"&amp;BZ$2&amp;"'!P"&amp;ROW($BQ36)))</f>
        <v/>
      </c>
      <c r="CA36" s="127" t="str" cm="1">
        <f t="array" aca="1" ref="CA36" ca="1">IF(INDIRECT("'"&amp;CA$2&amp;"'!P"&amp;ROW($BQ36))=0,"",INDIRECT("'"&amp;CA$2&amp;"'!P"&amp;ROW($BQ36)))</f>
        <v/>
      </c>
      <c r="CB36" s="127" t="str" cm="1">
        <f t="array" aca="1" ref="CB36" ca="1">IF(INDIRECT("'"&amp;CB$2&amp;"'!P"&amp;ROW($BQ36))=0,"",INDIRECT("'"&amp;CB$2&amp;"'!P"&amp;ROW($BQ36)))</f>
        <v/>
      </c>
      <c r="CC36" s="127" t="str" cm="1">
        <f t="array" aca="1" ref="CC36" ca="1">IF(INDIRECT("'"&amp;CC$2&amp;"'!P"&amp;ROW($BQ36))=0,"",INDIRECT("'"&amp;CC$2&amp;"'!P"&amp;ROW($BQ36)))</f>
        <v/>
      </c>
      <c r="CD36" s="127" t="str" cm="1">
        <f t="array" aca="1" ref="CD36" ca="1">IF(INDIRECT("'"&amp;CD$2&amp;"'!P"&amp;ROW($BQ36))=0,"",INDIRECT("'"&amp;CD$2&amp;"'!P"&amp;ROW($BQ36)))</f>
        <v/>
      </c>
      <c r="CE36" s="127" t="str" cm="1">
        <f t="array" aca="1" ref="CE36" ca="1">IF(INDIRECT("'"&amp;CE$2&amp;"'!P"&amp;ROW($BQ36))=0,"",INDIRECT("'"&amp;CE$2&amp;"'!P"&amp;ROW($BQ36)))</f>
        <v/>
      </c>
      <c r="CF36" s="127" t="str" cm="1">
        <f t="array" aca="1" ref="CF36" ca="1">IF(INDIRECT("'"&amp;CF$2&amp;"'!P"&amp;ROW($BQ36))=0,"",INDIRECT("'"&amp;CF$2&amp;"'!P"&amp;ROW($BQ36)))</f>
        <v/>
      </c>
      <c r="CG36" s="127" t="str" cm="1">
        <f t="array" aca="1" ref="CG36" ca="1">IF(INDIRECT("'"&amp;CG$2&amp;"'!P"&amp;ROW($BQ36))=0,"",INDIRECT("'"&amp;CG$2&amp;"'!P"&amp;ROW($BQ36)))</f>
        <v/>
      </c>
      <c r="CH36" s="127" t="str" cm="1">
        <f t="array" aca="1" ref="CH36" ca="1">IF(INDIRECT("'"&amp;CH$2&amp;"'!P"&amp;ROW($BQ36))=0,"",INDIRECT("'"&amp;CH$2&amp;"'!P"&amp;ROW($BQ36)))</f>
        <v/>
      </c>
      <c r="CI36" s="127" t="str" cm="1">
        <f t="array" aca="1" ref="CI36" ca="1">IF(INDIRECT("'"&amp;CI$2&amp;"'!P"&amp;ROW($BQ36))=0,"",INDIRECT("'"&amp;CI$2&amp;"'!P"&amp;ROW($BQ36)))</f>
        <v/>
      </c>
      <c r="CJ36" s="127" t="str" cm="1">
        <f t="array" aca="1" ref="CJ36" ca="1">IF(INDIRECT("'"&amp;CJ$2&amp;"'!P"&amp;ROW($BQ36))=0,"",INDIRECT("'"&amp;CJ$2&amp;"'!P"&amp;ROW($BQ36)))</f>
        <v/>
      </c>
      <c r="CK36" s="127" t="str" cm="1">
        <f t="array" aca="1" ref="CK36" ca="1">IF(INDIRECT("'"&amp;CK$2&amp;"'!P"&amp;ROW($BQ36))=0,"",INDIRECT("'"&amp;CK$2&amp;"'!P"&amp;ROW($BQ36)))</f>
        <v/>
      </c>
      <c r="CL36" s="127" t="str" cm="1">
        <f t="array" aca="1" ref="CL36" ca="1">IF(INDIRECT("'"&amp;CL$2&amp;"'!P"&amp;ROW($BQ36))=0,"",INDIRECT("'"&amp;CL$2&amp;"'!P"&amp;ROW($BQ36)))</f>
        <v/>
      </c>
      <c r="CM36" s="127" t="str" cm="1">
        <f t="array" aca="1" ref="CM36" ca="1">IF(INDIRECT("'"&amp;CM$2&amp;"'!P"&amp;ROW($BQ36))=0,"",INDIRECT("'"&amp;CM$2&amp;"'!P"&amp;ROW($BQ36)))</f>
        <v/>
      </c>
      <c r="CN36" s="127" t="str" cm="1">
        <f t="array" aca="1" ref="CN36" ca="1">IF(INDIRECT("'"&amp;CN$2&amp;"'!P"&amp;ROW($BQ36))=0,"",INDIRECT("'"&amp;CN$2&amp;"'!P"&amp;ROW($BQ36)))</f>
        <v/>
      </c>
      <c r="CO36" s="127" t="str" cm="1">
        <f t="array" aca="1" ref="CO36" ca="1">IF(INDIRECT("'"&amp;CO$2&amp;"'!P"&amp;ROW($BQ36))=0,"",INDIRECT("'"&amp;CO$2&amp;"'!P"&amp;ROW($BQ36)))</f>
        <v/>
      </c>
      <c r="CP36" s="127" t="str" cm="1">
        <f t="array" aca="1" ref="CP36" ca="1">IF(INDIRECT("'"&amp;CP$2&amp;"'!P"&amp;ROW($BQ36))=0,"",INDIRECT("'"&amp;CP$2&amp;"'!P"&amp;ROW($BQ36)))</f>
        <v/>
      </c>
      <c r="CQ36" s="127" t="str" cm="1">
        <f t="array" aca="1" ref="CQ36" ca="1">IF(INDIRECT("'"&amp;CQ$2&amp;"'!P"&amp;ROW($BQ36))=0,"",INDIRECT("'"&amp;CQ$2&amp;"'!P"&amp;ROW($BQ36)))</f>
        <v/>
      </c>
      <c r="CR36" s="127" t="str" cm="1">
        <f t="array" aca="1" ref="CR36" ca="1">IF(INDIRECT("'"&amp;CR$2&amp;"'!P"&amp;ROW($BQ36))=0,"",INDIRECT("'"&amp;CR$2&amp;"'!P"&amp;ROW($BQ36)))</f>
        <v/>
      </c>
      <c r="CS36" s="127" t="str" cm="1">
        <f t="array" aca="1" ref="CS36" ca="1">IF(INDIRECT("'"&amp;CS$2&amp;"'!P"&amp;ROW($BQ36))=0,"",INDIRECT("'"&amp;CS$2&amp;"'!P"&amp;ROW($BQ36)))</f>
        <v/>
      </c>
      <c r="CT36" s="127" t="str" cm="1">
        <f t="array" aca="1" ref="CT36" ca="1">IF(INDIRECT("'"&amp;CT$2&amp;"'!P"&amp;ROW($BQ36))=0,"",INDIRECT("'"&amp;CT$2&amp;"'!P"&amp;ROW($BQ36)))</f>
        <v/>
      </c>
      <c r="CU36" s="127" t="str" cm="1">
        <f t="array" aca="1" ref="CU36" ca="1">IF(INDIRECT("'"&amp;CU$2&amp;"'!P"&amp;ROW($BQ36))=0,"",INDIRECT("'"&amp;CU$2&amp;"'!P"&amp;ROW($BQ36)))</f>
        <v/>
      </c>
      <c r="CV36" s="128">
        <f t="shared" ca="1" si="6"/>
        <v>174.86</v>
      </c>
    </row>
    <row r="37" spans="1:100" x14ac:dyDescent="0.2">
      <c r="A37" s="111">
        <f>IF('Driver List'!D37=0,"",'Driver List'!D37)</f>
        <v>6496</v>
      </c>
      <c r="B37" s="111" t="str">
        <f>IF(A37="","",VLOOKUP(A37,'Driver List'!D:E,2,0))</f>
        <v>Pedro Melendez</v>
      </c>
      <c r="C37" s="111" t="str" cm="1">
        <f t="array" aca="1" ref="C37" ca="1">IF(INDIRECT("'"&amp;C$2&amp;"'!F"&amp;ROW(C37))="CC","CC",
IF(INDIRECT("'"&amp;C$2&amp;"'!F"&amp;ROW(C37))="DOWN","DOWN",
IF(INDIRECT("'"&amp;C$2&amp;"'!F"&amp;ROW(C37))="OFF","OFF",
IF(INDIRECT("'"&amp;C$2&amp;"'!F"&amp;ROW(C37))="PARK","PARK",
IF(INDIRECT("'"&amp;C$2&amp;"'!F"&amp;ROW(C37))="VACA","VACA",
"")))))</f>
        <v/>
      </c>
      <c r="D37" s="111" t="str" cm="1">
        <f t="array" aca="1" ref="D37" ca="1">IF(INDIRECT("'"&amp;D$2&amp;"'!F"&amp;ROW(D37))="CC","CC",
IF(INDIRECT("'"&amp;D$2&amp;"'!F"&amp;ROW(D37))="DOWN","DOWN",
IF(INDIRECT("'"&amp;D$2&amp;"'!F"&amp;ROW(D37))="OFF","OFF",
IF(INDIRECT("'"&amp;D$2&amp;"'!F"&amp;ROW(D37))="PARK","PARK",
IF(INDIRECT("'"&amp;D$2&amp;"'!F"&amp;ROW(D37))="VACA","VACA",
"")))))</f>
        <v/>
      </c>
      <c r="E37" s="111" t="str" cm="1">
        <f t="array" aca="1" ref="E37" ca="1">IF(INDIRECT("'"&amp;E$2&amp;"'!F"&amp;ROW(E37))="CC","CC",
IF(INDIRECT("'"&amp;E$2&amp;"'!F"&amp;ROW(E37))="DOWN","DOWN",
IF(INDIRECT("'"&amp;E$2&amp;"'!F"&amp;ROW(E37))="OFF","OFF",
IF(INDIRECT("'"&amp;E$2&amp;"'!F"&amp;ROW(E37))="PARK","PARK",
IF(INDIRECT("'"&amp;E$2&amp;"'!F"&amp;ROW(E37))="VACA","VACA",
"")))))</f>
        <v/>
      </c>
      <c r="F37" s="111" t="str" cm="1">
        <f t="array" aca="1" ref="F37" ca="1">IF(INDIRECT("'"&amp;F$2&amp;"'!F"&amp;ROW(F37))="CC","CC",
IF(INDIRECT("'"&amp;F$2&amp;"'!F"&amp;ROW(F37))="DOWN","DOWN",
IF(INDIRECT("'"&amp;F$2&amp;"'!F"&amp;ROW(F37))="OFF","OFF",
IF(INDIRECT("'"&amp;F$2&amp;"'!F"&amp;ROW(F37))="PARK","PARK",
IF(INDIRECT("'"&amp;F$2&amp;"'!F"&amp;ROW(F37))="VACA","VACA",
"")))))</f>
        <v/>
      </c>
      <c r="G37" s="111" t="str" cm="1">
        <f t="array" aca="1" ref="G37" ca="1">IF(INDIRECT("'"&amp;G$2&amp;"'!F"&amp;ROW(G37))="CC","CC",
IF(INDIRECT("'"&amp;G$2&amp;"'!F"&amp;ROW(G37))="DOWN","DOWN",
IF(INDIRECT("'"&amp;G$2&amp;"'!F"&amp;ROW(G37))="OFF","OFF",
IF(INDIRECT("'"&amp;G$2&amp;"'!F"&amp;ROW(G37))="PARK","PARK",
IF(INDIRECT("'"&amp;G$2&amp;"'!F"&amp;ROW(G37))="VACA","VACA",
"")))))</f>
        <v/>
      </c>
      <c r="H37" s="111" t="str" cm="1">
        <f t="array" aca="1" ref="H37" ca="1">IF(INDIRECT("'"&amp;H$2&amp;"'!F"&amp;ROW(H37))="CC","CC",
IF(INDIRECT("'"&amp;H$2&amp;"'!F"&amp;ROW(H37))="DOWN","DOWN",
IF(INDIRECT("'"&amp;H$2&amp;"'!F"&amp;ROW(H37))="OFF","OFF",
IF(INDIRECT("'"&amp;H$2&amp;"'!F"&amp;ROW(H37))="PARK","PARK",
IF(INDIRECT("'"&amp;H$2&amp;"'!F"&amp;ROW(H37))="VACA","VACA",
"")))))</f>
        <v/>
      </c>
      <c r="I37" s="111" t="str" cm="1">
        <f t="array" aca="1" ref="I37" ca="1">IF(INDIRECT("'"&amp;I$2&amp;"'!F"&amp;ROW(I37))="CC","CC",
IF(INDIRECT("'"&amp;I$2&amp;"'!F"&amp;ROW(I37))="DOWN","DOWN",
IF(INDIRECT("'"&amp;I$2&amp;"'!F"&amp;ROW(I37))="OFF","OFF",
IF(INDIRECT("'"&amp;I$2&amp;"'!F"&amp;ROW(I37))="PARK","PARK",
IF(INDIRECT("'"&amp;I$2&amp;"'!F"&amp;ROW(I37))="VACA","VACA",
"")))))</f>
        <v/>
      </c>
      <c r="J37" s="111" t="str" cm="1">
        <f t="array" aca="1" ref="J37" ca="1">IF(INDIRECT("'"&amp;J$2&amp;"'!F"&amp;ROW(J37))="CC","CC",
IF(INDIRECT("'"&amp;J$2&amp;"'!F"&amp;ROW(J37))="DOWN","DOWN",
IF(INDIRECT("'"&amp;J$2&amp;"'!F"&amp;ROW(J37))="OFF","OFF",
IF(INDIRECT("'"&amp;J$2&amp;"'!F"&amp;ROW(J37))="PARK","PARK",
IF(INDIRECT("'"&amp;J$2&amp;"'!F"&amp;ROW(J37))="VACA","VACA",
"")))))</f>
        <v/>
      </c>
      <c r="K37" s="111" t="str" cm="1">
        <f t="array" aca="1" ref="K37" ca="1">IF(INDIRECT("'"&amp;K$2&amp;"'!F"&amp;ROW(K37))="CC","CC",
IF(INDIRECT("'"&amp;K$2&amp;"'!F"&amp;ROW(K37))="DOWN","DOWN",
IF(INDIRECT("'"&amp;K$2&amp;"'!F"&amp;ROW(K37))="OFF","OFF",
IF(INDIRECT("'"&amp;K$2&amp;"'!F"&amp;ROW(K37))="PARK","PARK",
IF(INDIRECT("'"&amp;K$2&amp;"'!F"&amp;ROW(K37))="VACA","VACA",
"")))))</f>
        <v/>
      </c>
      <c r="L37" s="111" t="str" cm="1">
        <f t="array" aca="1" ref="L37" ca="1">IF(INDIRECT("'"&amp;L$2&amp;"'!F"&amp;ROW(L37))="CC","CC",
IF(INDIRECT("'"&amp;L$2&amp;"'!F"&amp;ROW(L37))="DOWN","DOWN",
IF(INDIRECT("'"&amp;L$2&amp;"'!F"&amp;ROW(L37))="OFF","OFF",
IF(INDIRECT("'"&amp;L$2&amp;"'!F"&amp;ROW(L37))="PARK","PARK",
IF(INDIRECT("'"&amp;L$2&amp;"'!F"&amp;ROW(L37))="VACA","VACA",
"")))))</f>
        <v/>
      </c>
      <c r="M37" s="111" t="str" cm="1">
        <f t="array" aca="1" ref="M37" ca="1">IF(INDIRECT("'"&amp;M$2&amp;"'!F"&amp;ROW(M37))="CC","CC",
IF(INDIRECT("'"&amp;M$2&amp;"'!F"&amp;ROW(M37))="DOWN","DOWN",
IF(INDIRECT("'"&amp;M$2&amp;"'!F"&amp;ROW(M37))="OFF","OFF",
IF(INDIRECT("'"&amp;M$2&amp;"'!F"&amp;ROW(M37))="PARK","PARK",
IF(INDIRECT("'"&amp;M$2&amp;"'!F"&amp;ROW(M37))="VACA","VACA",
"")))))</f>
        <v/>
      </c>
      <c r="N37" s="111" t="str" cm="1">
        <f t="array" aca="1" ref="N37" ca="1">IF(INDIRECT("'"&amp;N$2&amp;"'!F"&amp;ROW(N37))="CC","CC",
IF(INDIRECT("'"&amp;N$2&amp;"'!F"&amp;ROW(N37))="DOWN","DOWN",
IF(INDIRECT("'"&amp;N$2&amp;"'!F"&amp;ROW(N37))="OFF","OFF",
IF(INDIRECT("'"&amp;N$2&amp;"'!F"&amp;ROW(N37))="PARK","PARK",
IF(INDIRECT("'"&amp;N$2&amp;"'!F"&amp;ROW(N37))="VACA","VACA",
"")))))</f>
        <v/>
      </c>
      <c r="O37" s="111" t="str" cm="1">
        <f t="array" aca="1" ref="O37" ca="1">IF(INDIRECT("'"&amp;O$2&amp;"'!F"&amp;ROW(O37))="CC","CC",
IF(INDIRECT("'"&amp;O$2&amp;"'!F"&amp;ROW(O37))="DOWN","DOWN",
IF(INDIRECT("'"&amp;O$2&amp;"'!F"&amp;ROW(O37))="OFF","OFF",
IF(INDIRECT("'"&amp;O$2&amp;"'!F"&amp;ROW(O37))="PARK","PARK",
IF(INDIRECT("'"&amp;O$2&amp;"'!F"&amp;ROW(O37))="VACA","VACA",
"")))))</f>
        <v/>
      </c>
      <c r="P37" s="111" t="str" cm="1">
        <f t="array" aca="1" ref="P37" ca="1">IF(INDIRECT("'"&amp;P$2&amp;"'!F"&amp;ROW(P37))="CC","CC",
IF(INDIRECT("'"&amp;P$2&amp;"'!F"&amp;ROW(P37))="DOWN","DOWN",
IF(INDIRECT("'"&amp;P$2&amp;"'!F"&amp;ROW(P37))="OFF","OFF",
IF(INDIRECT("'"&amp;P$2&amp;"'!F"&amp;ROW(P37))="PARK","PARK",
IF(INDIRECT("'"&amp;P$2&amp;"'!F"&amp;ROW(P37))="VACA","VACA",
"")))))</f>
        <v/>
      </c>
      <c r="Q37" s="111" t="str" cm="1">
        <f t="array" aca="1" ref="Q37" ca="1">IF(INDIRECT("'"&amp;Q$2&amp;"'!F"&amp;ROW(Q37))="CC","CC",
IF(INDIRECT("'"&amp;Q$2&amp;"'!F"&amp;ROW(Q37))="DOWN","DOWN",
IF(INDIRECT("'"&amp;Q$2&amp;"'!F"&amp;ROW(Q37))="OFF","OFF",
IF(INDIRECT("'"&amp;Q$2&amp;"'!F"&amp;ROW(Q37))="PARK","PARK",
IF(INDIRECT("'"&amp;Q$2&amp;"'!F"&amp;ROW(Q37))="VACA","VACA",
"")))))</f>
        <v/>
      </c>
      <c r="R37" s="111" t="str" cm="1">
        <f t="array" aca="1" ref="R37" ca="1">IF(INDIRECT("'"&amp;R$2&amp;"'!F"&amp;ROW(R37))="CC","CC",
IF(INDIRECT("'"&amp;R$2&amp;"'!F"&amp;ROW(R37))="DOWN","DOWN",
IF(INDIRECT("'"&amp;R$2&amp;"'!F"&amp;ROW(R37))="OFF","OFF",
IF(INDIRECT("'"&amp;R$2&amp;"'!F"&amp;ROW(R37))="PARK","PARK",
IF(INDIRECT("'"&amp;R$2&amp;"'!F"&amp;ROW(R37))="VACA","VACA",
"")))))</f>
        <v/>
      </c>
      <c r="S37" s="111" t="str" cm="1">
        <f t="array" aca="1" ref="S37" ca="1">IF(INDIRECT("'"&amp;S$2&amp;"'!F"&amp;ROW(S37))="CC","CC",
IF(INDIRECT("'"&amp;S$2&amp;"'!F"&amp;ROW(S37))="DOWN","DOWN",
IF(INDIRECT("'"&amp;S$2&amp;"'!F"&amp;ROW(S37))="OFF","OFF",
IF(INDIRECT("'"&amp;S$2&amp;"'!F"&amp;ROW(S37))="PARK","PARK",
IF(INDIRECT("'"&amp;S$2&amp;"'!F"&amp;ROW(S37))="VACA","VACA",
"")))))</f>
        <v/>
      </c>
      <c r="T37" s="111" t="str" cm="1">
        <f t="array" aca="1" ref="T37" ca="1">IF(INDIRECT("'"&amp;T$2&amp;"'!F"&amp;ROW(T37))="CC","CC",
IF(INDIRECT("'"&amp;T$2&amp;"'!F"&amp;ROW(T37))="DOWN","DOWN",
IF(INDIRECT("'"&amp;T$2&amp;"'!F"&amp;ROW(T37))="OFF","OFF",
IF(INDIRECT("'"&amp;T$2&amp;"'!F"&amp;ROW(T37))="PARK","PARK",
IF(INDIRECT("'"&amp;T$2&amp;"'!F"&amp;ROW(T37))="VACA","VACA",
"")))))</f>
        <v/>
      </c>
      <c r="U37" s="111" t="str" cm="1">
        <f t="array" aca="1" ref="U37" ca="1">IF(INDIRECT("'"&amp;U$2&amp;"'!F"&amp;ROW(U37))="CC","CC",
IF(INDIRECT("'"&amp;U$2&amp;"'!F"&amp;ROW(U37))="DOWN","DOWN",
IF(INDIRECT("'"&amp;U$2&amp;"'!F"&amp;ROW(U37))="OFF","OFF",
IF(INDIRECT("'"&amp;U$2&amp;"'!F"&amp;ROW(U37))="PARK","PARK",
IF(INDIRECT("'"&amp;U$2&amp;"'!F"&amp;ROW(U37))="VACA","VACA",
"")))))</f>
        <v/>
      </c>
      <c r="V37" s="111" t="str" cm="1">
        <f t="array" aca="1" ref="V37" ca="1">IF(INDIRECT("'"&amp;V$2&amp;"'!F"&amp;ROW(V37))="CC","CC",
IF(INDIRECT("'"&amp;V$2&amp;"'!F"&amp;ROW(V37))="DOWN","DOWN",
IF(INDIRECT("'"&amp;V$2&amp;"'!F"&amp;ROW(V37))="OFF","OFF",
IF(INDIRECT("'"&amp;V$2&amp;"'!F"&amp;ROW(V37))="PARK","PARK",
IF(INDIRECT("'"&amp;V$2&amp;"'!F"&amp;ROW(V37))="VACA","VACA",
"")))))</f>
        <v/>
      </c>
      <c r="W37" s="111" t="str" cm="1">
        <f t="array" aca="1" ref="W37" ca="1">IF(INDIRECT("'"&amp;W$2&amp;"'!F"&amp;ROW(W37))="CC","CC",
IF(INDIRECT("'"&amp;W$2&amp;"'!F"&amp;ROW(W37))="DOWN","DOWN",
IF(INDIRECT("'"&amp;W$2&amp;"'!F"&amp;ROW(W37))="OFF","OFF",
IF(INDIRECT("'"&amp;W$2&amp;"'!F"&amp;ROW(W37))="PARK","PARK",
IF(INDIRECT("'"&amp;W$2&amp;"'!F"&amp;ROW(W37))="VACA","VACA",
"")))))</f>
        <v/>
      </c>
      <c r="X37" s="111" t="str" cm="1">
        <f t="array" aca="1" ref="X37" ca="1">IF(INDIRECT("'"&amp;X$2&amp;"'!F"&amp;ROW(X37))="CC","CC",
IF(INDIRECT("'"&amp;X$2&amp;"'!F"&amp;ROW(X37))="DOWN","DOWN",
IF(INDIRECT("'"&amp;X$2&amp;"'!F"&amp;ROW(X37))="OFF","OFF",
IF(INDIRECT("'"&amp;X$2&amp;"'!F"&amp;ROW(X37))="PARK","PARK",
IF(INDIRECT("'"&amp;X$2&amp;"'!F"&amp;ROW(X37))="VACA","VACA",
"")))))</f>
        <v/>
      </c>
      <c r="Y37" s="111" t="str" cm="1">
        <f t="array" aca="1" ref="Y37" ca="1">IF(INDIRECT("'"&amp;Y$2&amp;"'!F"&amp;ROW(Y37))="CC","CC",
IF(INDIRECT("'"&amp;Y$2&amp;"'!F"&amp;ROW(Y37))="DOWN","DOWN",
IF(INDIRECT("'"&amp;Y$2&amp;"'!F"&amp;ROW(Y37))="OFF","OFF",
IF(INDIRECT("'"&amp;Y$2&amp;"'!F"&amp;ROW(Y37))="PARK","PARK",
IF(INDIRECT("'"&amp;Y$2&amp;"'!F"&amp;ROW(Y37))="VACA","VACA",
"")))))</f>
        <v/>
      </c>
      <c r="Z37" s="111" t="str" cm="1">
        <f t="array" aca="1" ref="Z37" ca="1">IF(INDIRECT("'"&amp;Z$2&amp;"'!F"&amp;ROW(Z37))="CC","CC",
IF(INDIRECT("'"&amp;Z$2&amp;"'!F"&amp;ROW(Z37))="DOWN","DOWN",
IF(INDIRECT("'"&amp;Z$2&amp;"'!F"&amp;ROW(Z37))="OFF","OFF",
IF(INDIRECT("'"&amp;Z$2&amp;"'!F"&amp;ROW(Z37))="PARK","PARK",
IF(INDIRECT("'"&amp;Z$2&amp;"'!F"&amp;ROW(Z37))="VACA","VACA",
"")))))</f>
        <v/>
      </c>
      <c r="AA37" s="111" t="str" cm="1">
        <f t="array" aca="1" ref="AA37" ca="1">IF(INDIRECT("'"&amp;AA$2&amp;"'!F"&amp;ROW(AA37))="CC","CC",
IF(INDIRECT("'"&amp;AA$2&amp;"'!F"&amp;ROW(AA37))="DOWN","DOWN",
IF(INDIRECT("'"&amp;AA$2&amp;"'!F"&amp;ROW(AA37))="OFF","OFF",
IF(INDIRECT("'"&amp;AA$2&amp;"'!F"&amp;ROW(AA37))="PARK","PARK",
IF(INDIRECT("'"&amp;AA$2&amp;"'!F"&amp;ROW(AA37))="VACA","VACA",
"")))))</f>
        <v/>
      </c>
      <c r="AB37" s="111" t="str" cm="1">
        <f t="array" aca="1" ref="AB37" ca="1">IF(INDIRECT("'"&amp;AB$2&amp;"'!F"&amp;ROW(AB37))="CC","CC",
IF(INDIRECT("'"&amp;AB$2&amp;"'!F"&amp;ROW(AB37))="DOWN","DOWN",
IF(INDIRECT("'"&amp;AB$2&amp;"'!F"&amp;ROW(AB37))="OFF","OFF",
IF(INDIRECT("'"&amp;AB$2&amp;"'!F"&amp;ROW(AB37))="PARK","PARK",
IF(INDIRECT("'"&amp;AB$2&amp;"'!F"&amp;ROW(AB37))="VACA","VACA",
"")))))</f>
        <v/>
      </c>
      <c r="AC37" s="111" t="str" cm="1">
        <f t="array" aca="1" ref="AC37" ca="1">IF(INDIRECT("'"&amp;AC$2&amp;"'!F"&amp;ROW(AC37))="CC","CC",
IF(INDIRECT("'"&amp;AC$2&amp;"'!F"&amp;ROW(AC37))="DOWN","DOWN",
IF(INDIRECT("'"&amp;AC$2&amp;"'!F"&amp;ROW(AC37))="OFF","OFF",
IF(INDIRECT("'"&amp;AC$2&amp;"'!F"&amp;ROW(AC37))="PARK","PARK",
IF(INDIRECT("'"&amp;AC$2&amp;"'!F"&amp;ROW(AC37))="VACA","VACA",
"")))))</f>
        <v/>
      </c>
      <c r="AD37" s="111" t="str" cm="1">
        <f t="array" aca="1" ref="AD37" ca="1">IF(INDIRECT("'"&amp;AD$2&amp;"'!F"&amp;ROW(AD37))="CC","CC",
IF(INDIRECT("'"&amp;AD$2&amp;"'!F"&amp;ROW(AD37))="DOWN","DOWN",
IF(INDIRECT("'"&amp;AD$2&amp;"'!F"&amp;ROW(AD37))="OFF","OFF",
IF(INDIRECT("'"&amp;AD$2&amp;"'!F"&amp;ROW(AD37))="PARK","PARK",
IF(INDIRECT("'"&amp;AD$2&amp;"'!F"&amp;ROW(AD37))="VACA","VACA",
"")))))</f>
        <v/>
      </c>
      <c r="AE37" s="111" t="str" cm="1">
        <f t="array" aca="1" ref="AE37" ca="1">IF(INDIRECT("'"&amp;AE$2&amp;"'!F"&amp;ROW(AE37))="CC","CC",
IF(INDIRECT("'"&amp;AE$2&amp;"'!F"&amp;ROW(AE37))="DOWN","DOWN",
IF(INDIRECT("'"&amp;AE$2&amp;"'!F"&amp;ROW(AE37))="OFF","OFF",
IF(INDIRECT("'"&amp;AE$2&amp;"'!F"&amp;ROW(AE37))="PARK","PARK",
IF(INDIRECT("'"&amp;AE$2&amp;"'!F"&amp;ROW(AE37))="VACA","VACA",
"")))))</f>
        <v/>
      </c>
      <c r="AF37" s="111" t="str" cm="1">
        <f t="array" aca="1" ref="AF37" ca="1">IF(INDIRECT("'"&amp;AF$2&amp;"'!F"&amp;ROW(AF37))="CC","CC",
IF(INDIRECT("'"&amp;AF$2&amp;"'!F"&amp;ROW(AF37))="DOWN","DOWN",
IF(INDIRECT("'"&amp;AF$2&amp;"'!F"&amp;ROW(AF37))="OFF","OFF",
IF(INDIRECT("'"&amp;AF$2&amp;"'!F"&amp;ROW(AF37))="PARK","PARK",
IF(INDIRECT("'"&amp;AF$2&amp;"'!F"&amp;ROW(AF37))="VACA","VACA",
"")))))</f>
        <v/>
      </c>
      <c r="AG37" s="111" t="str" cm="1">
        <f t="array" aca="1" ref="AG37" ca="1">IF(INDIRECT("'"&amp;AG$2&amp;"'!F"&amp;ROW(AG37))="CC","CC",
IF(INDIRECT("'"&amp;AG$2&amp;"'!F"&amp;ROW(AG37))="DOWN","DOWN",
IF(INDIRECT("'"&amp;AG$2&amp;"'!F"&amp;ROW(AG37))="OFF","OFF",
IF(INDIRECT("'"&amp;AG$2&amp;"'!F"&amp;ROW(AG37))="PARK","PARK",
IF(INDIRECT("'"&amp;AG$2&amp;"'!F"&amp;ROW(AG37))="VACA","VACA",
"")))))</f>
        <v/>
      </c>
      <c r="AH37" s="124"/>
      <c r="AI37" s="111" t="str">
        <f t="shared" si="4"/>
        <v>Pedro Melendez</v>
      </c>
      <c r="AJ37" s="111" cm="1">
        <f t="array" aca="1" ref="AJ37" ca="1">INDIRECT("'"&amp;AJ$2&amp;"'!AB"&amp;ROW($AJ37))</f>
        <v>4</v>
      </c>
      <c r="AK37" s="111" cm="1">
        <f t="array" aca="1" ref="AK37" ca="1">INDIRECT("'"&amp;AK$2&amp;"'!AB"&amp;ROW($AJ37))</f>
        <v>3</v>
      </c>
      <c r="AL37" s="111" cm="1">
        <f t="array" aca="1" ref="AL37" ca="1">INDIRECT("'"&amp;AL$2&amp;"'!AB"&amp;ROW($AJ37))</f>
        <v>4</v>
      </c>
      <c r="AM37" s="111" t="str" cm="1">
        <f t="array" aca="1" ref="AM37" ca="1">INDIRECT("'"&amp;AM$2&amp;"'!AB"&amp;ROW($AJ37))</f>
        <v/>
      </c>
      <c r="AN37" s="111" t="str" cm="1">
        <f t="array" aca="1" ref="AN37" ca="1">INDIRECT("'"&amp;AN$2&amp;"'!AB"&amp;ROW($AJ37))</f>
        <v/>
      </c>
      <c r="AO37" s="111" cm="1">
        <f t="array" aca="1" ref="AO37" ca="1">INDIRECT("'"&amp;AO$2&amp;"'!AB"&amp;ROW($AJ37))</f>
        <v>4</v>
      </c>
      <c r="AP37" s="111" cm="1">
        <f t="array" aca="1" ref="AP37" ca="1">INDIRECT("'"&amp;AP$2&amp;"'!AB"&amp;ROW($AJ37))</f>
        <v>4</v>
      </c>
      <c r="AQ37" s="111" t="str" cm="1">
        <f t="array" aca="1" ref="AQ37" ca="1">INDIRECT("'"&amp;AQ$2&amp;"'!AB"&amp;ROW($AJ37))</f>
        <v/>
      </c>
      <c r="AR37" s="111" t="str" cm="1">
        <f t="array" aca="1" ref="AR37" ca="1">INDIRECT("'"&amp;AR$2&amp;"'!AB"&amp;ROW($AJ37))</f>
        <v/>
      </c>
      <c r="AS37" s="111" t="str" cm="1">
        <f t="array" aca="1" ref="AS37" ca="1">INDIRECT("'"&amp;AS$2&amp;"'!AB"&amp;ROW($AJ37))</f>
        <v/>
      </c>
      <c r="AT37" s="111" t="str" cm="1">
        <f t="array" aca="1" ref="AT37" ca="1">INDIRECT("'"&amp;AT$2&amp;"'!AB"&amp;ROW($AJ37))</f>
        <v/>
      </c>
      <c r="AU37" s="111" t="str" cm="1">
        <f t="array" aca="1" ref="AU37" ca="1">INDIRECT("'"&amp;AU$2&amp;"'!AB"&amp;ROW($AJ37))</f>
        <v/>
      </c>
      <c r="AV37" s="111" t="str" cm="1">
        <f t="array" aca="1" ref="AV37" ca="1">INDIRECT("'"&amp;AV$2&amp;"'!AB"&amp;ROW($AJ37))</f>
        <v/>
      </c>
      <c r="AW37" s="111" t="str" cm="1">
        <f t="array" aca="1" ref="AW37" ca="1">INDIRECT("'"&amp;AW$2&amp;"'!AB"&amp;ROW($AJ37))</f>
        <v/>
      </c>
      <c r="AX37" s="111" t="str" cm="1">
        <f t="array" aca="1" ref="AX37" ca="1">INDIRECT("'"&amp;AX$2&amp;"'!AB"&amp;ROW($AJ37))</f>
        <v/>
      </c>
      <c r="AY37" s="111" t="str" cm="1">
        <f t="array" aca="1" ref="AY37" ca="1">INDIRECT("'"&amp;AY$2&amp;"'!AB"&amp;ROW($AJ37))</f>
        <v/>
      </c>
      <c r="AZ37" s="111" t="str" cm="1">
        <f t="array" aca="1" ref="AZ37" ca="1">INDIRECT("'"&amp;AZ$2&amp;"'!AB"&amp;ROW($AJ37))</f>
        <v/>
      </c>
      <c r="BA37" s="111" t="str" cm="1">
        <f t="array" aca="1" ref="BA37" ca="1">INDIRECT("'"&amp;BA$2&amp;"'!AB"&amp;ROW($AJ37))</f>
        <v/>
      </c>
      <c r="BB37" s="111" t="str" cm="1">
        <f t="array" aca="1" ref="BB37" ca="1">INDIRECT("'"&amp;BB$2&amp;"'!AB"&amp;ROW($AJ37))</f>
        <v/>
      </c>
      <c r="BC37" s="111" t="str" cm="1">
        <f t="array" aca="1" ref="BC37" ca="1">INDIRECT("'"&amp;BC$2&amp;"'!AB"&amp;ROW($AJ37))</f>
        <v/>
      </c>
      <c r="BD37" s="111" t="str" cm="1">
        <f t="array" aca="1" ref="BD37" ca="1">INDIRECT("'"&amp;BD$2&amp;"'!AB"&amp;ROW($AJ37))</f>
        <v/>
      </c>
      <c r="BE37" s="111" t="str" cm="1">
        <f t="array" aca="1" ref="BE37" ca="1">INDIRECT("'"&amp;BE$2&amp;"'!AB"&amp;ROW($AJ37))</f>
        <v/>
      </c>
      <c r="BF37" s="111" t="str" cm="1">
        <f t="array" aca="1" ref="BF37" ca="1">INDIRECT("'"&amp;BF$2&amp;"'!AB"&amp;ROW($AJ37))</f>
        <v/>
      </c>
      <c r="BG37" s="111" t="str" cm="1">
        <f t="array" aca="1" ref="BG37" ca="1">INDIRECT("'"&amp;BG$2&amp;"'!AB"&amp;ROW($AJ37))</f>
        <v/>
      </c>
      <c r="BH37" s="111" t="str" cm="1">
        <f t="array" aca="1" ref="BH37" ca="1">INDIRECT("'"&amp;BH$2&amp;"'!AB"&amp;ROW($AJ37))</f>
        <v/>
      </c>
      <c r="BI37" s="111" t="str" cm="1">
        <f t="array" aca="1" ref="BI37" ca="1">INDIRECT("'"&amp;BI$2&amp;"'!AB"&amp;ROW($AJ37))</f>
        <v/>
      </c>
      <c r="BJ37" s="111" t="str" cm="1">
        <f t="array" aca="1" ref="BJ37" ca="1">INDIRECT("'"&amp;BJ$2&amp;"'!AB"&amp;ROW($AJ37))</f>
        <v/>
      </c>
      <c r="BK37" s="111" t="str" cm="1">
        <f t="array" aca="1" ref="BK37" ca="1">INDIRECT("'"&amp;BK$2&amp;"'!AB"&amp;ROW($AJ37))</f>
        <v/>
      </c>
      <c r="BL37" s="111" t="str" cm="1">
        <f t="array" aca="1" ref="BL37" ca="1">INDIRECT("'"&amp;BL$2&amp;"'!AB"&amp;ROW($AJ37))</f>
        <v/>
      </c>
      <c r="BM37" s="111" t="str" cm="1">
        <f t="array" aca="1" ref="BM37" ca="1">INDIRECT("'"&amp;BM$2&amp;"'!AB"&amp;ROW($AJ37))</f>
        <v/>
      </c>
      <c r="BN37" s="111" t="str" cm="1">
        <f t="array" aca="1" ref="BN37" ca="1">INDIRECT("'"&amp;BN$2&amp;"'!AB"&amp;ROW($AJ37))</f>
        <v/>
      </c>
      <c r="BO37" s="124"/>
      <c r="BP37" s="110" t="str">
        <f t="shared" si="5"/>
        <v>Pedro Melendez</v>
      </c>
      <c r="BQ37" s="127" cm="1">
        <f t="array" aca="1" ref="BQ37" ca="1">IF(INDIRECT("'"&amp;BQ$2&amp;"'!P"&amp;ROW($BQ37))=0,"",INDIRECT("'"&amp;BQ$2&amp;"'!P"&amp;ROW($BQ37)))</f>
        <v>39.42</v>
      </c>
      <c r="BR37" s="127" cm="1">
        <f t="array" aca="1" ref="BR37" ca="1">IF(INDIRECT("'"&amp;BR$2&amp;"'!P"&amp;ROW($BQ37))=0,"",INDIRECT("'"&amp;BR$2&amp;"'!P"&amp;ROW($BQ37)))</f>
        <v>36</v>
      </c>
      <c r="BS37" s="127" cm="1">
        <f t="array" aca="1" ref="BS37" ca="1">IF(INDIRECT("'"&amp;BS$2&amp;"'!P"&amp;ROW($BQ37))=0,"",INDIRECT("'"&amp;BS$2&amp;"'!P"&amp;ROW($BQ37)))</f>
        <v>28.45</v>
      </c>
      <c r="BT37" s="127" t="str" cm="1">
        <f t="array" aca="1" ref="BT37" ca="1">IF(INDIRECT("'"&amp;BT$2&amp;"'!P"&amp;ROW($BQ37))=0,"",INDIRECT("'"&amp;BT$2&amp;"'!P"&amp;ROW($BQ37)))</f>
        <v/>
      </c>
      <c r="BU37" s="127" t="str" cm="1">
        <f t="array" aca="1" ref="BU37" ca="1">IF(INDIRECT("'"&amp;BU$2&amp;"'!P"&amp;ROW($BQ37))=0,"",INDIRECT("'"&amp;BU$2&amp;"'!P"&amp;ROW($BQ37)))</f>
        <v/>
      </c>
      <c r="BV37" s="127" cm="1">
        <f t="array" aca="1" ref="BV37" ca="1">IF(INDIRECT("'"&amp;BV$2&amp;"'!P"&amp;ROW($BQ37))=0,"",INDIRECT("'"&amp;BV$2&amp;"'!P"&amp;ROW($BQ37)))</f>
        <v>31.95</v>
      </c>
      <c r="BW37" s="127" cm="1">
        <f t="array" aca="1" ref="BW37" ca="1">IF(INDIRECT("'"&amp;BW$2&amp;"'!P"&amp;ROW($BQ37))=0,"",INDIRECT("'"&amp;BW$2&amp;"'!P"&amp;ROW($BQ37)))</f>
        <v>31.65</v>
      </c>
      <c r="BX37" s="127" t="str" cm="1">
        <f t="array" aca="1" ref="BX37" ca="1">IF(INDIRECT("'"&amp;BX$2&amp;"'!P"&amp;ROW($BQ37))=0,"",INDIRECT("'"&amp;BX$2&amp;"'!P"&amp;ROW($BQ37)))</f>
        <v/>
      </c>
      <c r="BY37" s="127" t="str" cm="1">
        <f t="array" aca="1" ref="BY37" ca="1">IF(INDIRECT("'"&amp;BY$2&amp;"'!P"&amp;ROW($BQ37))=0,"",INDIRECT("'"&amp;BY$2&amp;"'!P"&amp;ROW($BQ37)))</f>
        <v/>
      </c>
      <c r="BZ37" s="127" t="str" cm="1">
        <f t="array" aca="1" ref="BZ37" ca="1">IF(INDIRECT("'"&amp;BZ$2&amp;"'!P"&amp;ROW($BQ37))=0,"",INDIRECT("'"&amp;BZ$2&amp;"'!P"&amp;ROW($BQ37)))</f>
        <v/>
      </c>
      <c r="CA37" s="127" t="str" cm="1">
        <f t="array" aca="1" ref="CA37" ca="1">IF(INDIRECT("'"&amp;CA$2&amp;"'!P"&amp;ROW($BQ37))=0,"",INDIRECT("'"&amp;CA$2&amp;"'!P"&amp;ROW($BQ37)))</f>
        <v/>
      </c>
      <c r="CB37" s="127" t="str" cm="1">
        <f t="array" aca="1" ref="CB37" ca="1">IF(INDIRECT("'"&amp;CB$2&amp;"'!P"&amp;ROW($BQ37))=0,"",INDIRECT("'"&amp;CB$2&amp;"'!P"&amp;ROW($BQ37)))</f>
        <v/>
      </c>
      <c r="CC37" s="127" t="str" cm="1">
        <f t="array" aca="1" ref="CC37" ca="1">IF(INDIRECT("'"&amp;CC$2&amp;"'!P"&amp;ROW($BQ37))=0,"",INDIRECT("'"&amp;CC$2&amp;"'!P"&amp;ROW($BQ37)))</f>
        <v/>
      </c>
      <c r="CD37" s="127" t="str" cm="1">
        <f t="array" aca="1" ref="CD37" ca="1">IF(INDIRECT("'"&amp;CD$2&amp;"'!P"&amp;ROW($BQ37))=0,"",INDIRECT("'"&amp;CD$2&amp;"'!P"&amp;ROW($BQ37)))</f>
        <v/>
      </c>
      <c r="CE37" s="127" t="str" cm="1">
        <f t="array" aca="1" ref="CE37" ca="1">IF(INDIRECT("'"&amp;CE$2&amp;"'!P"&amp;ROW($BQ37))=0,"",INDIRECT("'"&amp;CE$2&amp;"'!P"&amp;ROW($BQ37)))</f>
        <v/>
      </c>
      <c r="CF37" s="127" t="str" cm="1">
        <f t="array" aca="1" ref="CF37" ca="1">IF(INDIRECT("'"&amp;CF$2&amp;"'!P"&amp;ROW($BQ37))=0,"",INDIRECT("'"&amp;CF$2&amp;"'!P"&amp;ROW($BQ37)))</f>
        <v/>
      </c>
      <c r="CG37" s="127" t="str" cm="1">
        <f t="array" aca="1" ref="CG37" ca="1">IF(INDIRECT("'"&amp;CG$2&amp;"'!P"&amp;ROW($BQ37))=0,"",INDIRECT("'"&amp;CG$2&amp;"'!P"&amp;ROW($BQ37)))</f>
        <v/>
      </c>
      <c r="CH37" s="127" t="str" cm="1">
        <f t="array" aca="1" ref="CH37" ca="1">IF(INDIRECT("'"&amp;CH$2&amp;"'!P"&amp;ROW($BQ37))=0,"",INDIRECT("'"&amp;CH$2&amp;"'!P"&amp;ROW($BQ37)))</f>
        <v/>
      </c>
      <c r="CI37" s="127" t="str" cm="1">
        <f t="array" aca="1" ref="CI37" ca="1">IF(INDIRECT("'"&amp;CI$2&amp;"'!P"&amp;ROW($BQ37))=0,"",INDIRECT("'"&amp;CI$2&amp;"'!P"&amp;ROW($BQ37)))</f>
        <v/>
      </c>
      <c r="CJ37" s="127" t="str" cm="1">
        <f t="array" aca="1" ref="CJ37" ca="1">IF(INDIRECT("'"&amp;CJ$2&amp;"'!P"&amp;ROW($BQ37))=0,"",INDIRECT("'"&amp;CJ$2&amp;"'!P"&amp;ROW($BQ37)))</f>
        <v/>
      </c>
      <c r="CK37" s="127" t="str" cm="1">
        <f t="array" aca="1" ref="CK37" ca="1">IF(INDIRECT("'"&amp;CK$2&amp;"'!P"&amp;ROW($BQ37))=0,"",INDIRECT("'"&amp;CK$2&amp;"'!P"&amp;ROW($BQ37)))</f>
        <v/>
      </c>
      <c r="CL37" s="127" t="str" cm="1">
        <f t="array" aca="1" ref="CL37" ca="1">IF(INDIRECT("'"&amp;CL$2&amp;"'!P"&amp;ROW($BQ37))=0,"",INDIRECT("'"&amp;CL$2&amp;"'!P"&amp;ROW($BQ37)))</f>
        <v/>
      </c>
      <c r="CM37" s="127" t="str" cm="1">
        <f t="array" aca="1" ref="CM37" ca="1">IF(INDIRECT("'"&amp;CM$2&amp;"'!P"&amp;ROW($BQ37))=0,"",INDIRECT("'"&amp;CM$2&amp;"'!P"&amp;ROW($BQ37)))</f>
        <v/>
      </c>
      <c r="CN37" s="127" t="str" cm="1">
        <f t="array" aca="1" ref="CN37" ca="1">IF(INDIRECT("'"&amp;CN$2&amp;"'!P"&amp;ROW($BQ37))=0,"",INDIRECT("'"&amp;CN$2&amp;"'!P"&amp;ROW($BQ37)))</f>
        <v/>
      </c>
      <c r="CO37" s="127" t="str" cm="1">
        <f t="array" aca="1" ref="CO37" ca="1">IF(INDIRECT("'"&amp;CO$2&amp;"'!P"&amp;ROW($BQ37))=0,"",INDIRECT("'"&amp;CO$2&amp;"'!P"&amp;ROW($BQ37)))</f>
        <v/>
      </c>
      <c r="CP37" s="127" t="str" cm="1">
        <f t="array" aca="1" ref="CP37" ca="1">IF(INDIRECT("'"&amp;CP$2&amp;"'!P"&amp;ROW($BQ37))=0,"",INDIRECT("'"&amp;CP$2&amp;"'!P"&amp;ROW($BQ37)))</f>
        <v/>
      </c>
      <c r="CQ37" s="127" t="str" cm="1">
        <f t="array" aca="1" ref="CQ37" ca="1">IF(INDIRECT("'"&amp;CQ$2&amp;"'!P"&amp;ROW($BQ37))=0,"",INDIRECT("'"&amp;CQ$2&amp;"'!P"&amp;ROW($BQ37)))</f>
        <v/>
      </c>
      <c r="CR37" s="127" t="str" cm="1">
        <f t="array" aca="1" ref="CR37" ca="1">IF(INDIRECT("'"&amp;CR$2&amp;"'!P"&amp;ROW($BQ37))=0,"",INDIRECT("'"&amp;CR$2&amp;"'!P"&amp;ROW($BQ37)))</f>
        <v/>
      </c>
      <c r="CS37" s="127" t="str" cm="1">
        <f t="array" aca="1" ref="CS37" ca="1">IF(INDIRECT("'"&amp;CS$2&amp;"'!P"&amp;ROW($BQ37))=0,"",INDIRECT("'"&amp;CS$2&amp;"'!P"&amp;ROW($BQ37)))</f>
        <v/>
      </c>
      <c r="CT37" s="127" t="str" cm="1">
        <f t="array" aca="1" ref="CT37" ca="1">IF(INDIRECT("'"&amp;CT$2&amp;"'!P"&amp;ROW($BQ37))=0,"",INDIRECT("'"&amp;CT$2&amp;"'!P"&amp;ROW($BQ37)))</f>
        <v/>
      </c>
      <c r="CU37" s="127" t="str" cm="1">
        <f t="array" aca="1" ref="CU37" ca="1">IF(INDIRECT("'"&amp;CU$2&amp;"'!P"&amp;ROW($BQ37))=0,"",INDIRECT("'"&amp;CU$2&amp;"'!P"&amp;ROW($BQ37)))</f>
        <v/>
      </c>
      <c r="CV37" s="128">
        <f t="shared" ca="1" si="6"/>
        <v>167.47</v>
      </c>
    </row>
    <row r="38" spans="1:100" x14ac:dyDescent="0.2">
      <c r="A38" s="111">
        <f>IF('Driver List'!D38=0,"",'Driver List'!D38)</f>
        <v>6494</v>
      </c>
      <c r="B38" s="111" t="str">
        <f>IF(A38="","",VLOOKUP(A38,'Driver List'!D:E,2,0))</f>
        <v>Samuel Santiesteban</v>
      </c>
      <c r="C38" s="111" t="str" cm="1">
        <f t="array" aca="1" ref="C38" ca="1">IF(INDIRECT("'"&amp;C$2&amp;"'!F"&amp;ROW(C38))="CC","CC",
IF(INDIRECT("'"&amp;C$2&amp;"'!F"&amp;ROW(C38))="DOWN","DOWN",
IF(INDIRECT("'"&amp;C$2&amp;"'!F"&amp;ROW(C38))="OFF","OFF",
IF(INDIRECT("'"&amp;C$2&amp;"'!F"&amp;ROW(C38))="PARK","PARK",
IF(INDIRECT("'"&amp;C$2&amp;"'!F"&amp;ROW(C38))="VACA","VACA",
"")))))</f>
        <v/>
      </c>
      <c r="D38" s="111" t="str" cm="1">
        <f t="array" aca="1" ref="D38" ca="1">IF(INDIRECT("'"&amp;D$2&amp;"'!F"&amp;ROW(D38))="CC","CC",
IF(INDIRECT("'"&amp;D$2&amp;"'!F"&amp;ROW(D38))="DOWN","DOWN",
IF(INDIRECT("'"&amp;D$2&amp;"'!F"&amp;ROW(D38))="OFF","OFF",
IF(INDIRECT("'"&amp;D$2&amp;"'!F"&amp;ROW(D38))="PARK","PARK",
IF(INDIRECT("'"&amp;D$2&amp;"'!F"&amp;ROW(D38))="VACA","VACA",
"")))))</f>
        <v/>
      </c>
      <c r="E38" s="111" t="str" cm="1">
        <f t="array" aca="1" ref="E38" ca="1">IF(INDIRECT("'"&amp;E$2&amp;"'!F"&amp;ROW(E38))="CC","CC",
IF(INDIRECT("'"&amp;E$2&amp;"'!F"&amp;ROW(E38))="DOWN","DOWN",
IF(INDIRECT("'"&amp;E$2&amp;"'!F"&amp;ROW(E38))="OFF","OFF",
IF(INDIRECT("'"&amp;E$2&amp;"'!F"&amp;ROW(E38))="PARK","PARK",
IF(INDIRECT("'"&amp;E$2&amp;"'!F"&amp;ROW(E38))="VACA","VACA",
"")))))</f>
        <v/>
      </c>
      <c r="F38" s="111" t="str" cm="1">
        <f t="array" aca="1" ref="F38" ca="1">IF(INDIRECT("'"&amp;F$2&amp;"'!F"&amp;ROW(F38))="CC","CC",
IF(INDIRECT("'"&amp;F$2&amp;"'!F"&amp;ROW(F38))="DOWN","DOWN",
IF(INDIRECT("'"&amp;F$2&amp;"'!F"&amp;ROW(F38))="OFF","OFF",
IF(INDIRECT("'"&amp;F$2&amp;"'!F"&amp;ROW(F38))="PARK","PARK",
IF(INDIRECT("'"&amp;F$2&amp;"'!F"&amp;ROW(F38))="VACA","VACA",
"")))))</f>
        <v/>
      </c>
      <c r="G38" s="111" t="str" cm="1">
        <f t="array" aca="1" ref="G38" ca="1">IF(INDIRECT("'"&amp;G$2&amp;"'!F"&amp;ROW(G38))="CC","CC",
IF(INDIRECT("'"&amp;G$2&amp;"'!F"&amp;ROW(G38))="DOWN","DOWN",
IF(INDIRECT("'"&amp;G$2&amp;"'!F"&amp;ROW(G38))="OFF","OFF",
IF(INDIRECT("'"&amp;G$2&amp;"'!F"&amp;ROW(G38))="PARK","PARK",
IF(INDIRECT("'"&amp;G$2&amp;"'!F"&amp;ROW(G38))="VACA","VACA",
"")))))</f>
        <v/>
      </c>
      <c r="H38" s="111" t="str" cm="1">
        <f t="array" aca="1" ref="H38" ca="1">IF(INDIRECT("'"&amp;H$2&amp;"'!F"&amp;ROW(H38))="CC","CC",
IF(INDIRECT("'"&amp;H$2&amp;"'!F"&amp;ROW(H38))="DOWN","DOWN",
IF(INDIRECT("'"&amp;H$2&amp;"'!F"&amp;ROW(H38))="OFF","OFF",
IF(INDIRECT("'"&amp;H$2&amp;"'!F"&amp;ROW(H38))="PARK","PARK",
IF(INDIRECT("'"&amp;H$2&amp;"'!F"&amp;ROW(H38))="VACA","VACA",
"")))))</f>
        <v/>
      </c>
      <c r="I38" s="111" t="str" cm="1">
        <f t="array" aca="1" ref="I38" ca="1">IF(INDIRECT("'"&amp;I$2&amp;"'!F"&amp;ROW(I38))="CC","CC",
IF(INDIRECT("'"&amp;I$2&amp;"'!F"&amp;ROW(I38))="DOWN","DOWN",
IF(INDIRECT("'"&amp;I$2&amp;"'!F"&amp;ROW(I38))="OFF","OFF",
IF(INDIRECT("'"&amp;I$2&amp;"'!F"&amp;ROW(I38))="PARK","PARK",
IF(INDIRECT("'"&amp;I$2&amp;"'!F"&amp;ROW(I38))="VACA","VACA",
"")))))</f>
        <v/>
      </c>
      <c r="J38" s="111" t="str" cm="1">
        <f t="array" aca="1" ref="J38" ca="1">IF(INDIRECT("'"&amp;J$2&amp;"'!F"&amp;ROW(J38))="CC","CC",
IF(INDIRECT("'"&amp;J$2&amp;"'!F"&amp;ROW(J38))="DOWN","DOWN",
IF(INDIRECT("'"&amp;J$2&amp;"'!F"&amp;ROW(J38))="OFF","OFF",
IF(INDIRECT("'"&amp;J$2&amp;"'!F"&amp;ROW(J38))="PARK","PARK",
IF(INDIRECT("'"&amp;J$2&amp;"'!F"&amp;ROW(J38))="VACA","VACA",
"")))))</f>
        <v/>
      </c>
      <c r="K38" s="111" t="str" cm="1">
        <f t="array" aca="1" ref="K38" ca="1">IF(INDIRECT("'"&amp;K$2&amp;"'!F"&amp;ROW(K38))="CC","CC",
IF(INDIRECT("'"&amp;K$2&amp;"'!F"&amp;ROW(K38))="DOWN","DOWN",
IF(INDIRECT("'"&amp;K$2&amp;"'!F"&amp;ROW(K38))="OFF","OFF",
IF(INDIRECT("'"&amp;K$2&amp;"'!F"&amp;ROW(K38))="PARK","PARK",
IF(INDIRECT("'"&amp;K$2&amp;"'!F"&amp;ROW(K38))="VACA","VACA",
"")))))</f>
        <v/>
      </c>
      <c r="L38" s="111" t="str" cm="1">
        <f t="array" aca="1" ref="L38" ca="1">IF(INDIRECT("'"&amp;L$2&amp;"'!F"&amp;ROW(L38))="CC","CC",
IF(INDIRECT("'"&amp;L$2&amp;"'!F"&amp;ROW(L38))="DOWN","DOWN",
IF(INDIRECT("'"&amp;L$2&amp;"'!F"&amp;ROW(L38))="OFF","OFF",
IF(INDIRECT("'"&amp;L$2&amp;"'!F"&amp;ROW(L38))="PARK","PARK",
IF(INDIRECT("'"&amp;L$2&amp;"'!F"&amp;ROW(L38))="VACA","VACA",
"")))))</f>
        <v/>
      </c>
      <c r="M38" s="111" t="str" cm="1">
        <f t="array" aca="1" ref="M38" ca="1">IF(INDIRECT("'"&amp;M$2&amp;"'!F"&amp;ROW(M38))="CC","CC",
IF(INDIRECT("'"&amp;M$2&amp;"'!F"&amp;ROW(M38))="DOWN","DOWN",
IF(INDIRECT("'"&amp;M$2&amp;"'!F"&amp;ROW(M38))="OFF","OFF",
IF(INDIRECT("'"&amp;M$2&amp;"'!F"&amp;ROW(M38))="PARK","PARK",
IF(INDIRECT("'"&amp;M$2&amp;"'!F"&amp;ROW(M38))="VACA","VACA",
"")))))</f>
        <v/>
      </c>
      <c r="N38" s="111" t="str" cm="1">
        <f t="array" aca="1" ref="N38" ca="1">IF(INDIRECT("'"&amp;N$2&amp;"'!F"&amp;ROW(N38))="CC","CC",
IF(INDIRECT("'"&amp;N$2&amp;"'!F"&amp;ROW(N38))="DOWN","DOWN",
IF(INDIRECT("'"&amp;N$2&amp;"'!F"&amp;ROW(N38))="OFF","OFF",
IF(INDIRECT("'"&amp;N$2&amp;"'!F"&amp;ROW(N38))="PARK","PARK",
IF(INDIRECT("'"&amp;N$2&amp;"'!F"&amp;ROW(N38))="VACA","VACA",
"")))))</f>
        <v/>
      </c>
      <c r="O38" s="111" t="str" cm="1">
        <f t="array" aca="1" ref="O38" ca="1">IF(INDIRECT("'"&amp;O$2&amp;"'!F"&amp;ROW(O38))="CC","CC",
IF(INDIRECT("'"&amp;O$2&amp;"'!F"&amp;ROW(O38))="DOWN","DOWN",
IF(INDIRECT("'"&amp;O$2&amp;"'!F"&amp;ROW(O38))="OFF","OFF",
IF(INDIRECT("'"&amp;O$2&amp;"'!F"&amp;ROW(O38))="PARK","PARK",
IF(INDIRECT("'"&amp;O$2&amp;"'!F"&amp;ROW(O38))="VACA","VACA",
"")))))</f>
        <v/>
      </c>
      <c r="P38" s="111" t="str" cm="1">
        <f t="array" aca="1" ref="P38" ca="1">IF(INDIRECT("'"&amp;P$2&amp;"'!F"&amp;ROW(P38))="CC","CC",
IF(INDIRECT("'"&amp;P$2&amp;"'!F"&amp;ROW(P38))="DOWN","DOWN",
IF(INDIRECT("'"&amp;P$2&amp;"'!F"&amp;ROW(P38))="OFF","OFF",
IF(INDIRECT("'"&amp;P$2&amp;"'!F"&amp;ROW(P38))="PARK","PARK",
IF(INDIRECT("'"&amp;P$2&amp;"'!F"&amp;ROW(P38))="VACA","VACA",
"")))))</f>
        <v/>
      </c>
      <c r="Q38" s="111" t="str" cm="1">
        <f t="array" aca="1" ref="Q38" ca="1">IF(INDIRECT("'"&amp;Q$2&amp;"'!F"&amp;ROW(Q38))="CC","CC",
IF(INDIRECT("'"&amp;Q$2&amp;"'!F"&amp;ROW(Q38))="DOWN","DOWN",
IF(INDIRECT("'"&amp;Q$2&amp;"'!F"&amp;ROW(Q38))="OFF","OFF",
IF(INDIRECT("'"&amp;Q$2&amp;"'!F"&amp;ROW(Q38))="PARK","PARK",
IF(INDIRECT("'"&amp;Q$2&amp;"'!F"&amp;ROW(Q38))="VACA","VACA",
"")))))</f>
        <v/>
      </c>
      <c r="R38" s="111" t="str" cm="1">
        <f t="array" aca="1" ref="R38" ca="1">IF(INDIRECT("'"&amp;R$2&amp;"'!F"&amp;ROW(R38))="CC","CC",
IF(INDIRECT("'"&amp;R$2&amp;"'!F"&amp;ROW(R38))="DOWN","DOWN",
IF(INDIRECT("'"&amp;R$2&amp;"'!F"&amp;ROW(R38))="OFF","OFF",
IF(INDIRECT("'"&amp;R$2&amp;"'!F"&amp;ROW(R38))="PARK","PARK",
IF(INDIRECT("'"&amp;R$2&amp;"'!F"&amp;ROW(R38))="VACA","VACA",
"")))))</f>
        <v/>
      </c>
      <c r="S38" s="111" t="str" cm="1">
        <f t="array" aca="1" ref="S38" ca="1">IF(INDIRECT("'"&amp;S$2&amp;"'!F"&amp;ROW(S38))="CC","CC",
IF(INDIRECT("'"&amp;S$2&amp;"'!F"&amp;ROW(S38))="DOWN","DOWN",
IF(INDIRECT("'"&amp;S$2&amp;"'!F"&amp;ROW(S38))="OFF","OFF",
IF(INDIRECT("'"&amp;S$2&amp;"'!F"&amp;ROW(S38))="PARK","PARK",
IF(INDIRECT("'"&amp;S$2&amp;"'!F"&amp;ROW(S38))="VACA","VACA",
"")))))</f>
        <v/>
      </c>
      <c r="T38" s="111" t="str" cm="1">
        <f t="array" aca="1" ref="T38" ca="1">IF(INDIRECT("'"&amp;T$2&amp;"'!F"&amp;ROW(T38))="CC","CC",
IF(INDIRECT("'"&amp;T$2&amp;"'!F"&amp;ROW(T38))="DOWN","DOWN",
IF(INDIRECT("'"&amp;T$2&amp;"'!F"&amp;ROW(T38))="OFF","OFF",
IF(INDIRECT("'"&amp;T$2&amp;"'!F"&amp;ROW(T38))="PARK","PARK",
IF(INDIRECT("'"&amp;T$2&amp;"'!F"&amp;ROW(T38))="VACA","VACA",
"")))))</f>
        <v/>
      </c>
      <c r="U38" s="111" t="str" cm="1">
        <f t="array" aca="1" ref="U38" ca="1">IF(INDIRECT("'"&amp;U$2&amp;"'!F"&amp;ROW(U38))="CC","CC",
IF(INDIRECT("'"&amp;U$2&amp;"'!F"&amp;ROW(U38))="DOWN","DOWN",
IF(INDIRECT("'"&amp;U$2&amp;"'!F"&amp;ROW(U38))="OFF","OFF",
IF(INDIRECT("'"&amp;U$2&amp;"'!F"&amp;ROW(U38))="PARK","PARK",
IF(INDIRECT("'"&amp;U$2&amp;"'!F"&amp;ROW(U38))="VACA","VACA",
"")))))</f>
        <v/>
      </c>
      <c r="V38" s="111" t="str" cm="1">
        <f t="array" aca="1" ref="V38" ca="1">IF(INDIRECT("'"&amp;V$2&amp;"'!F"&amp;ROW(V38))="CC","CC",
IF(INDIRECT("'"&amp;V$2&amp;"'!F"&amp;ROW(V38))="DOWN","DOWN",
IF(INDIRECT("'"&amp;V$2&amp;"'!F"&amp;ROW(V38))="OFF","OFF",
IF(INDIRECT("'"&amp;V$2&amp;"'!F"&amp;ROW(V38))="PARK","PARK",
IF(INDIRECT("'"&amp;V$2&amp;"'!F"&amp;ROW(V38))="VACA","VACA",
"")))))</f>
        <v/>
      </c>
      <c r="W38" s="111" t="str" cm="1">
        <f t="array" aca="1" ref="W38" ca="1">IF(INDIRECT("'"&amp;W$2&amp;"'!F"&amp;ROW(W38))="CC","CC",
IF(INDIRECT("'"&amp;W$2&amp;"'!F"&amp;ROW(W38))="DOWN","DOWN",
IF(INDIRECT("'"&amp;W$2&amp;"'!F"&amp;ROW(W38))="OFF","OFF",
IF(INDIRECT("'"&amp;W$2&amp;"'!F"&amp;ROW(W38))="PARK","PARK",
IF(INDIRECT("'"&amp;W$2&amp;"'!F"&amp;ROW(W38))="VACA","VACA",
"")))))</f>
        <v/>
      </c>
      <c r="X38" s="111" t="str" cm="1">
        <f t="array" aca="1" ref="X38" ca="1">IF(INDIRECT("'"&amp;X$2&amp;"'!F"&amp;ROW(X38))="CC","CC",
IF(INDIRECT("'"&amp;X$2&amp;"'!F"&amp;ROW(X38))="DOWN","DOWN",
IF(INDIRECT("'"&amp;X$2&amp;"'!F"&amp;ROW(X38))="OFF","OFF",
IF(INDIRECT("'"&amp;X$2&amp;"'!F"&amp;ROW(X38))="PARK","PARK",
IF(INDIRECT("'"&amp;X$2&amp;"'!F"&amp;ROW(X38))="VACA","VACA",
"")))))</f>
        <v/>
      </c>
      <c r="Y38" s="111" t="str" cm="1">
        <f t="array" aca="1" ref="Y38" ca="1">IF(INDIRECT("'"&amp;Y$2&amp;"'!F"&amp;ROW(Y38))="CC","CC",
IF(INDIRECT("'"&amp;Y$2&amp;"'!F"&amp;ROW(Y38))="DOWN","DOWN",
IF(INDIRECT("'"&amp;Y$2&amp;"'!F"&amp;ROW(Y38))="OFF","OFF",
IF(INDIRECT("'"&amp;Y$2&amp;"'!F"&amp;ROW(Y38))="PARK","PARK",
IF(INDIRECT("'"&amp;Y$2&amp;"'!F"&amp;ROW(Y38))="VACA","VACA",
"")))))</f>
        <v/>
      </c>
      <c r="Z38" s="111" t="str" cm="1">
        <f t="array" aca="1" ref="Z38" ca="1">IF(INDIRECT("'"&amp;Z$2&amp;"'!F"&amp;ROW(Z38))="CC","CC",
IF(INDIRECT("'"&amp;Z$2&amp;"'!F"&amp;ROW(Z38))="DOWN","DOWN",
IF(INDIRECT("'"&amp;Z$2&amp;"'!F"&amp;ROW(Z38))="OFF","OFF",
IF(INDIRECT("'"&amp;Z$2&amp;"'!F"&amp;ROW(Z38))="PARK","PARK",
IF(INDIRECT("'"&amp;Z$2&amp;"'!F"&amp;ROW(Z38))="VACA","VACA",
"")))))</f>
        <v/>
      </c>
      <c r="AA38" s="111" t="str" cm="1">
        <f t="array" aca="1" ref="AA38" ca="1">IF(INDIRECT("'"&amp;AA$2&amp;"'!F"&amp;ROW(AA38))="CC","CC",
IF(INDIRECT("'"&amp;AA$2&amp;"'!F"&amp;ROW(AA38))="DOWN","DOWN",
IF(INDIRECT("'"&amp;AA$2&amp;"'!F"&amp;ROW(AA38))="OFF","OFF",
IF(INDIRECT("'"&amp;AA$2&amp;"'!F"&amp;ROW(AA38))="PARK","PARK",
IF(INDIRECT("'"&amp;AA$2&amp;"'!F"&amp;ROW(AA38))="VACA","VACA",
"")))))</f>
        <v/>
      </c>
      <c r="AB38" s="111" t="str" cm="1">
        <f t="array" aca="1" ref="AB38" ca="1">IF(INDIRECT("'"&amp;AB$2&amp;"'!F"&amp;ROW(AB38))="CC","CC",
IF(INDIRECT("'"&amp;AB$2&amp;"'!F"&amp;ROW(AB38))="DOWN","DOWN",
IF(INDIRECT("'"&amp;AB$2&amp;"'!F"&amp;ROW(AB38))="OFF","OFF",
IF(INDIRECT("'"&amp;AB$2&amp;"'!F"&amp;ROW(AB38))="PARK","PARK",
IF(INDIRECT("'"&amp;AB$2&amp;"'!F"&amp;ROW(AB38))="VACA","VACA",
"")))))</f>
        <v/>
      </c>
      <c r="AC38" s="111" t="str" cm="1">
        <f t="array" aca="1" ref="AC38" ca="1">IF(INDIRECT("'"&amp;AC$2&amp;"'!F"&amp;ROW(AC38))="CC","CC",
IF(INDIRECT("'"&amp;AC$2&amp;"'!F"&amp;ROW(AC38))="DOWN","DOWN",
IF(INDIRECT("'"&amp;AC$2&amp;"'!F"&amp;ROW(AC38))="OFF","OFF",
IF(INDIRECT("'"&amp;AC$2&amp;"'!F"&amp;ROW(AC38))="PARK","PARK",
IF(INDIRECT("'"&amp;AC$2&amp;"'!F"&amp;ROW(AC38))="VACA","VACA",
"")))))</f>
        <v/>
      </c>
      <c r="AD38" s="111" t="str" cm="1">
        <f t="array" aca="1" ref="AD38" ca="1">IF(INDIRECT("'"&amp;AD$2&amp;"'!F"&amp;ROW(AD38))="CC","CC",
IF(INDIRECT("'"&amp;AD$2&amp;"'!F"&amp;ROW(AD38))="DOWN","DOWN",
IF(INDIRECT("'"&amp;AD$2&amp;"'!F"&amp;ROW(AD38))="OFF","OFF",
IF(INDIRECT("'"&amp;AD$2&amp;"'!F"&amp;ROW(AD38))="PARK","PARK",
IF(INDIRECT("'"&amp;AD$2&amp;"'!F"&amp;ROW(AD38))="VACA","VACA",
"")))))</f>
        <v/>
      </c>
      <c r="AE38" s="111" t="str" cm="1">
        <f t="array" aca="1" ref="AE38" ca="1">IF(INDIRECT("'"&amp;AE$2&amp;"'!F"&amp;ROW(AE38))="CC","CC",
IF(INDIRECT("'"&amp;AE$2&amp;"'!F"&amp;ROW(AE38))="DOWN","DOWN",
IF(INDIRECT("'"&amp;AE$2&amp;"'!F"&amp;ROW(AE38))="OFF","OFF",
IF(INDIRECT("'"&amp;AE$2&amp;"'!F"&amp;ROW(AE38))="PARK","PARK",
IF(INDIRECT("'"&amp;AE$2&amp;"'!F"&amp;ROW(AE38))="VACA","VACA",
"")))))</f>
        <v/>
      </c>
      <c r="AF38" s="111" t="str" cm="1">
        <f t="array" aca="1" ref="AF38" ca="1">IF(INDIRECT("'"&amp;AF$2&amp;"'!F"&amp;ROW(AF38))="CC","CC",
IF(INDIRECT("'"&amp;AF$2&amp;"'!F"&amp;ROW(AF38))="DOWN","DOWN",
IF(INDIRECT("'"&amp;AF$2&amp;"'!F"&amp;ROW(AF38))="OFF","OFF",
IF(INDIRECT("'"&amp;AF$2&amp;"'!F"&amp;ROW(AF38))="PARK","PARK",
IF(INDIRECT("'"&amp;AF$2&amp;"'!F"&amp;ROW(AF38))="VACA","VACA",
"")))))</f>
        <v/>
      </c>
      <c r="AG38" s="111" t="str" cm="1">
        <f t="array" aca="1" ref="AG38" ca="1">IF(INDIRECT("'"&amp;AG$2&amp;"'!F"&amp;ROW(AG38))="CC","CC",
IF(INDIRECT("'"&amp;AG$2&amp;"'!F"&amp;ROW(AG38))="DOWN","DOWN",
IF(INDIRECT("'"&amp;AG$2&amp;"'!F"&amp;ROW(AG38))="OFF","OFF",
IF(INDIRECT("'"&amp;AG$2&amp;"'!F"&amp;ROW(AG38))="PARK","PARK",
IF(INDIRECT("'"&amp;AG$2&amp;"'!F"&amp;ROW(AG38))="VACA","VACA",
"")))))</f>
        <v/>
      </c>
      <c r="AH38" s="124"/>
      <c r="AI38" s="111" t="str">
        <f t="shared" si="4"/>
        <v>Samuel Santiesteban</v>
      </c>
      <c r="AJ38" s="111" cm="1">
        <f t="array" aca="1" ref="AJ38" ca="1">INDIRECT("'"&amp;AJ$2&amp;"'!AB"&amp;ROW($AJ38))</f>
        <v>4</v>
      </c>
      <c r="AK38" s="111" cm="1">
        <f t="array" aca="1" ref="AK38" ca="1">INDIRECT("'"&amp;AK$2&amp;"'!AB"&amp;ROW($AJ38))</f>
        <v>3</v>
      </c>
      <c r="AL38" s="111" cm="1">
        <f t="array" aca="1" ref="AL38" ca="1">INDIRECT("'"&amp;AL$2&amp;"'!AB"&amp;ROW($AJ38))</f>
        <v>4</v>
      </c>
      <c r="AM38" s="111" t="str" cm="1">
        <f t="array" aca="1" ref="AM38" ca="1">INDIRECT("'"&amp;AM$2&amp;"'!AB"&amp;ROW($AJ38))</f>
        <v/>
      </c>
      <c r="AN38" s="111" t="str" cm="1">
        <f t="array" aca="1" ref="AN38" ca="1">INDIRECT("'"&amp;AN$2&amp;"'!AB"&amp;ROW($AJ38))</f>
        <v/>
      </c>
      <c r="AO38" s="111" cm="1">
        <f t="array" aca="1" ref="AO38" ca="1">INDIRECT("'"&amp;AO$2&amp;"'!AB"&amp;ROW($AJ38))</f>
        <v>4</v>
      </c>
      <c r="AP38" s="111" cm="1">
        <f t="array" aca="1" ref="AP38" ca="1">INDIRECT("'"&amp;AP$2&amp;"'!AB"&amp;ROW($AJ38))</f>
        <v>4</v>
      </c>
      <c r="AQ38" s="111" t="str" cm="1">
        <f t="array" aca="1" ref="AQ38" ca="1">INDIRECT("'"&amp;AQ$2&amp;"'!AB"&amp;ROW($AJ38))</f>
        <v/>
      </c>
      <c r="AR38" s="111" t="str" cm="1">
        <f t="array" aca="1" ref="AR38" ca="1">INDIRECT("'"&amp;AR$2&amp;"'!AB"&amp;ROW($AJ38))</f>
        <v/>
      </c>
      <c r="AS38" s="111" t="str" cm="1">
        <f t="array" aca="1" ref="AS38" ca="1">INDIRECT("'"&amp;AS$2&amp;"'!AB"&amp;ROW($AJ38))</f>
        <v/>
      </c>
      <c r="AT38" s="111" t="str" cm="1">
        <f t="array" aca="1" ref="AT38" ca="1">INDIRECT("'"&amp;AT$2&amp;"'!AB"&amp;ROW($AJ38))</f>
        <v/>
      </c>
      <c r="AU38" s="111" t="str" cm="1">
        <f t="array" aca="1" ref="AU38" ca="1">INDIRECT("'"&amp;AU$2&amp;"'!AB"&amp;ROW($AJ38))</f>
        <v/>
      </c>
      <c r="AV38" s="111" t="str" cm="1">
        <f t="array" aca="1" ref="AV38" ca="1">INDIRECT("'"&amp;AV$2&amp;"'!AB"&amp;ROW($AJ38))</f>
        <v/>
      </c>
      <c r="AW38" s="111" t="str" cm="1">
        <f t="array" aca="1" ref="AW38" ca="1">INDIRECT("'"&amp;AW$2&amp;"'!AB"&amp;ROW($AJ38))</f>
        <v/>
      </c>
      <c r="AX38" s="111" t="str" cm="1">
        <f t="array" aca="1" ref="AX38" ca="1">INDIRECT("'"&amp;AX$2&amp;"'!AB"&amp;ROW($AJ38))</f>
        <v/>
      </c>
      <c r="AY38" s="111" t="str" cm="1">
        <f t="array" aca="1" ref="AY38" ca="1">INDIRECT("'"&amp;AY$2&amp;"'!AB"&amp;ROW($AJ38))</f>
        <v/>
      </c>
      <c r="AZ38" s="111" t="str" cm="1">
        <f t="array" aca="1" ref="AZ38" ca="1">INDIRECT("'"&amp;AZ$2&amp;"'!AB"&amp;ROW($AJ38))</f>
        <v/>
      </c>
      <c r="BA38" s="111" t="str" cm="1">
        <f t="array" aca="1" ref="BA38" ca="1">INDIRECT("'"&amp;BA$2&amp;"'!AB"&amp;ROW($AJ38))</f>
        <v/>
      </c>
      <c r="BB38" s="111" t="str" cm="1">
        <f t="array" aca="1" ref="BB38" ca="1">INDIRECT("'"&amp;BB$2&amp;"'!AB"&amp;ROW($AJ38))</f>
        <v/>
      </c>
      <c r="BC38" s="111" t="str" cm="1">
        <f t="array" aca="1" ref="BC38" ca="1">INDIRECT("'"&amp;BC$2&amp;"'!AB"&amp;ROW($AJ38))</f>
        <v/>
      </c>
      <c r="BD38" s="111" t="str" cm="1">
        <f t="array" aca="1" ref="BD38" ca="1">INDIRECT("'"&amp;BD$2&amp;"'!AB"&amp;ROW($AJ38))</f>
        <v/>
      </c>
      <c r="BE38" s="111" t="str" cm="1">
        <f t="array" aca="1" ref="BE38" ca="1">INDIRECT("'"&amp;BE$2&amp;"'!AB"&amp;ROW($AJ38))</f>
        <v/>
      </c>
      <c r="BF38" s="111" t="str" cm="1">
        <f t="array" aca="1" ref="BF38" ca="1">INDIRECT("'"&amp;BF$2&amp;"'!AB"&amp;ROW($AJ38))</f>
        <v/>
      </c>
      <c r="BG38" s="111" t="str" cm="1">
        <f t="array" aca="1" ref="BG38" ca="1">INDIRECT("'"&amp;BG$2&amp;"'!AB"&amp;ROW($AJ38))</f>
        <v/>
      </c>
      <c r="BH38" s="111" t="str" cm="1">
        <f t="array" aca="1" ref="BH38" ca="1">INDIRECT("'"&amp;BH$2&amp;"'!AB"&amp;ROW($AJ38))</f>
        <v/>
      </c>
      <c r="BI38" s="111" t="str" cm="1">
        <f t="array" aca="1" ref="BI38" ca="1">INDIRECT("'"&amp;BI$2&amp;"'!AB"&amp;ROW($AJ38))</f>
        <v/>
      </c>
      <c r="BJ38" s="111" t="str" cm="1">
        <f t="array" aca="1" ref="BJ38" ca="1">INDIRECT("'"&amp;BJ$2&amp;"'!AB"&amp;ROW($AJ38))</f>
        <v/>
      </c>
      <c r="BK38" s="111" t="str" cm="1">
        <f t="array" aca="1" ref="BK38" ca="1">INDIRECT("'"&amp;BK$2&amp;"'!AB"&amp;ROW($AJ38))</f>
        <v/>
      </c>
      <c r="BL38" s="111" t="str" cm="1">
        <f t="array" aca="1" ref="BL38" ca="1">INDIRECT("'"&amp;BL$2&amp;"'!AB"&amp;ROW($AJ38))</f>
        <v/>
      </c>
      <c r="BM38" s="111" t="str" cm="1">
        <f t="array" aca="1" ref="BM38" ca="1">INDIRECT("'"&amp;BM$2&amp;"'!AB"&amp;ROW($AJ38))</f>
        <v/>
      </c>
      <c r="BN38" s="111" t="str" cm="1">
        <f t="array" aca="1" ref="BN38" ca="1">INDIRECT("'"&amp;BN$2&amp;"'!AB"&amp;ROW($AJ38))</f>
        <v/>
      </c>
      <c r="BO38" s="124"/>
      <c r="BP38" s="110" t="str">
        <f t="shared" si="5"/>
        <v>Samuel Santiesteban</v>
      </c>
      <c r="BQ38" s="127" cm="1">
        <f t="array" aca="1" ref="BQ38" ca="1">IF(INDIRECT("'"&amp;BQ$2&amp;"'!P"&amp;ROW($BQ38))=0,"",INDIRECT("'"&amp;BQ$2&amp;"'!P"&amp;ROW($BQ38)))</f>
        <v>39.42</v>
      </c>
      <c r="BR38" s="127" cm="1">
        <f t="array" aca="1" ref="BR38" ca="1">IF(INDIRECT("'"&amp;BR$2&amp;"'!P"&amp;ROW($BQ38))=0,"",INDIRECT("'"&amp;BR$2&amp;"'!P"&amp;ROW($BQ38)))</f>
        <v>36</v>
      </c>
      <c r="BS38" s="127" cm="1">
        <f t="array" aca="1" ref="BS38" ca="1">IF(INDIRECT("'"&amp;BS$2&amp;"'!P"&amp;ROW($BQ38))=0,"",INDIRECT("'"&amp;BS$2&amp;"'!P"&amp;ROW($BQ38)))</f>
        <v>28.45</v>
      </c>
      <c r="BT38" s="127" t="str" cm="1">
        <f t="array" aca="1" ref="BT38" ca="1">IF(INDIRECT("'"&amp;BT$2&amp;"'!P"&amp;ROW($BQ38))=0,"",INDIRECT("'"&amp;BT$2&amp;"'!P"&amp;ROW($BQ38)))</f>
        <v/>
      </c>
      <c r="BU38" s="127" t="str" cm="1">
        <f t="array" aca="1" ref="BU38" ca="1">IF(INDIRECT("'"&amp;BU$2&amp;"'!P"&amp;ROW($BQ38))=0,"",INDIRECT("'"&amp;BU$2&amp;"'!P"&amp;ROW($BQ38)))</f>
        <v/>
      </c>
      <c r="BV38" s="127" cm="1">
        <f t="array" aca="1" ref="BV38" ca="1">IF(INDIRECT("'"&amp;BV$2&amp;"'!P"&amp;ROW($BQ38))=0,"",INDIRECT("'"&amp;BV$2&amp;"'!P"&amp;ROW($BQ38)))</f>
        <v>31.95</v>
      </c>
      <c r="BW38" s="127" cm="1">
        <f t="array" aca="1" ref="BW38" ca="1">IF(INDIRECT("'"&amp;BW$2&amp;"'!P"&amp;ROW($BQ38))=0,"",INDIRECT("'"&amp;BW$2&amp;"'!P"&amp;ROW($BQ38)))</f>
        <v>32.450000000000003</v>
      </c>
      <c r="BX38" s="127" t="str" cm="1">
        <f t="array" aca="1" ref="BX38" ca="1">IF(INDIRECT("'"&amp;BX$2&amp;"'!P"&amp;ROW($BQ38))=0,"",INDIRECT("'"&amp;BX$2&amp;"'!P"&amp;ROW($BQ38)))</f>
        <v/>
      </c>
      <c r="BY38" s="127" t="str" cm="1">
        <f t="array" aca="1" ref="BY38" ca="1">IF(INDIRECT("'"&amp;BY$2&amp;"'!P"&amp;ROW($BQ38))=0,"",INDIRECT("'"&amp;BY$2&amp;"'!P"&amp;ROW($BQ38)))</f>
        <v/>
      </c>
      <c r="BZ38" s="127" t="str" cm="1">
        <f t="array" aca="1" ref="BZ38" ca="1">IF(INDIRECT("'"&amp;BZ$2&amp;"'!P"&amp;ROW($BQ38))=0,"",INDIRECT("'"&amp;BZ$2&amp;"'!P"&amp;ROW($BQ38)))</f>
        <v/>
      </c>
      <c r="CA38" s="127" t="str" cm="1">
        <f t="array" aca="1" ref="CA38" ca="1">IF(INDIRECT("'"&amp;CA$2&amp;"'!P"&amp;ROW($BQ38))=0,"",INDIRECT("'"&amp;CA$2&amp;"'!P"&amp;ROW($BQ38)))</f>
        <v/>
      </c>
      <c r="CB38" s="127" t="str" cm="1">
        <f t="array" aca="1" ref="CB38" ca="1">IF(INDIRECT("'"&amp;CB$2&amp;"'!P"&amp;ROW($BQ38))=0,"",INDIRECT("'"&amp;CB$2&amp;"'!P"&amp;ROW($BQ38)))</f>
        <v/>
      </c>
      <c r="CC38" s="127" t="str" cm="1">
        <f t="array" aca="1" ref="CC38" ca="1">IF(INDIRECT("'"&amp;CC$2&amp;"'!P"&amp;ROW($BQ38))=0,"",INDIRECT("'"&amp;CC$2&amp;"'!P"&amp;ROW($BQ38)))</f>
        <v/>
      </c>
      <c r="CD38" s="127" t="str" cm="1">
        <f t="array" aca="1" ref="CD38" ca="1">IF(INDIRECT("'"&amp;CD$2&amp;"'!P"&amp;ROW($BQ38))=0,"",INDIRECT("'"&amp;CD$2&amp;"'!P"&amp;ROW($BQ38)))</f>
        <v/>
      </c>
      <c r="CE38" s="127" t="str" cm="1">
        <f t="array" aca="1" ref="CE38" ca="1">IF(INDIRECT("'"&amp;CE$2&amp;"'!P"&amp;ROW($BQ38))=0,"",INDIRECT("'"&amp;CE$2&amp;"'!P"&amp;ROW($BQ38)))</f>
        <v/>
      </c>
      <c r="CF38" s="127" t="str" cm="1">
        <f t="array" aca="1" ref="CF38" ca="1">IF(INDIRECT("'"&amp;CF$2&amp;"'!P"&amp;ROW($BQ38))=0,"",INDIRECT("'"&amp;CF$2&amp;"'!P"&amp;ROW($BQ38)))</f>
        <v/>
      </c>
      <c r="CG38" s="127" t="str" cm="1">
        <f t="array" aca="1" ref="CG38" ca="1">IF(INDIRECT("'"&amp;CG$2&amp;"'!P"&amp;ROW($BQ38))=0,"",INDIRECT("'"&amp;CG$2&amp;"'!P"&amp;ROW($BQ38)))</f>
        <v/>
      </c>
      <c r="CH38" s="127" t="str" cm="1">
        <f t="array" aca="1" ref="CH38" ca="1">IF(INDIRECT("'"&amp;CH$2&amp;"'!P"&amp;ROW($BQ38))=0,"",INDIRECT("'"&amp;CH$2&amp;"'!P"&amp;ROW($BQ38)))</f>
        <v/>
      </c>
      <c r="CI38" s="127" t="str" cm="1">
        <f t="array" aca="1" ref="CI38" ca="1">IF(INDIRECT("'"&amp;CI$2&amp;"'!P"&amp;ROW($BQ38))=0,"",INDIRECT("'"&amp;CI$2&amp;"'!P"&amp;ROW($BQ38)))</f>
        <v/>
      </c>
      <c r="CJ38" s="127" t="str" cm="1">
        <f t="array" aca="1" ref="CJ38" ca="1">IF(INDIRECT("'"&amp;CJ$2&amp;"'!P"&amp;ROW($BQ38))=0,"",INDIRECT("'"&amp;CJ$2&amp;"'!P"&amp;ROW($BQ38)))</f>
        <v/>
      </c>
      <c r="CK38" s="127" t="str" cm="1">
        <f t="array" aca="1" ref="CK38" ca="1">IF(INDIRECT("'"&amp;CK$2&amp;"'!P"&amp;ROW($BQ38))=0,"",INDIRECT("'"&amp;CK$2&amp;"'!P"&amp;ROW($BQ38)))</f>
        <v/>
      </c>
      <c r="CL38" s="127" t="str" cm="1">
        <f t="array" aca="1" ref="CL38" ca="1">IF(INDIRECT("'"&amp;CL$2&amp;"'!P"&amp;ROW($BQ38))=0,"",INDIRECT("'"&amp;CL$2&amp;"'!P"&amp;ROW($BQ38)))</f>
        <v/>
      </c>
      <c r="CM38" s="127" t="str" cm="1">
        <f t="array" aca="1" ref="CM38" ca="1">IF(INDIRECT("'"&amp;CM$2&amp;"'!P"&amp;ROW($BQ38))=0,"",INDIRECT("'"&amp;CM$2&amp;"'!P"&amp;ROW($BQ38)))</f>
        <v/>
      </c>
      <c r="CN38" s="127" t="str" cm="1">
        <f t="array" aca="1" ref="CN38" ca="1">IF(INDIRECT("'"&amp;CN$2&amp;"'!P"&amp;ROW($BQ38))=0,"",INDIRECT("'"&amp;CN$2&amp;"'!P"&amp;ROW($BQ38)))</f>
        <v/>
      </c>
      <c r="CO38" s="127" t="str" cm="1">
        <f t="array" aca="1" ref="CO38" ca="1">IF(INDIRECT("'"&amp;CO$2&amp;"'!P"&amp;ROW($BQ38))=0,"",INDIRECT("'"&amp;CO$2&amp;"'!P"&amp;ROW($BQ38)))</f>
        <v/>
      </c>
      <c r="CP38" s="127" t="str" cm="1">
        <f t="array" aca="1" ref="CP38" ca="1">IF(INDIRECT("'"&amp;CP$2&amp;"'!P"&amp;ROW($BQ38))=0,"",INDIRECT("'"&amp;CP$2&amp;"'!P"&amp;ROW($BQ38)))</f>
        <v/>
      </c>
      <c r="CQ38" s="127" t="str" cm="1">
        <f t="array" aca="1" ref="CQ38" ca="1">IF(INDIRECT("'"&amp;CQ$2&amp;"'!P"&amp;ROW($BQ38))=0,"",INDIRECT("'"&amp;CQ$2&amp;"'!P"&amp;ROW($BQ38)))</f>
        <v/>
      </c>
      <c r="CR38" s="127" t="str" cm="1">
        <f t="array" aca="1" ref="CR38" ca="1">IF(INDIRECT("'"&amp;CR$2&amp;"'!P"&amp;ROW($BQ38))=0,"",INDIRECT("'"&amp;CR$2&amp;"'!P"&amp;ROW($BQ38)))</f>
        <v/>
      </c>
      <c r="CS38" s="127" t="str" cm="1">
        <f t="array" aca="1" ref="CS38" ca="1">IF(INDIRECT("'"&amp;CS$2&amp;"'!P"&amp;ROW($BQ38))=0,"",INDIRECT("'"&amp;CS$2&amp;"'!P"&amp;ROW($BQ38)))</f>
        <v/>
      </c>
      <c r="CT38" s="127" t="str" cm="1">
        <f t="array" aca="1" ref="CT38" ca="1">IF(INDIRECT("'"&amp;CT$2&amp;"'!P"&amp;ROW($BQ38))=0,"",INDIRECT("'"&amp;CT$2&amp;"'!P"&amp;ROW($BQ38)))</f>
        <v/>
      </c>
      <c r="CU38" s="127" t="str" cm="1">
        <f t="array" aca="1" ref="CU38" ca="1">IF(INDIRECT("'"&amp;CU$2&amp;"'!P"&amp;ROW($BQ38))=0,"",INDIRECT("'"&amp;CU$2&amp;"'!P"&amp;ROW($BQ38)))</f>
        <v/>
      </c>
      <c r="CV38" s="128">
        <f t="shared" ca="1" si="6"/>
        <v>168.26999999999998</v>
      </c>
    </row>
    <row r="39" spans="1:100" x14ac:dyDescent="0.2">
      <c r="A39" s="111">
        <f>IF('Driver List'!D39=0,"",'Driver List'!D39)</f>
        <v>6495</v>
      </c>
      <c r="B39" s="111" t="str">
        <f>IF(A39="","",VLOOKUP(A39,'Driver List'!D:E,2,0))</f>
        <v>Michael Gilormini</v>
      </c>
      <c r="C39" s="111" t="str" cm="1">
        <f t="array" aca="1" ref="C39" ca="1">IF(INDIRECT("'"&amp;C$2&amp;"'!F"&amp;ROW(C39))="CC","CC",
IF(INDIRECT("'"&amp;C$2&amp;"'!F"&amp;ROW(C39))="DOWN","DOWN",
IF(INDIRECT("'"&amp;C$2&amp;"'!F"&amp;ROW(C39))="OFF","OFF",
IF(INDIRECT("'"&amp;C$2&amp;"'!F"&amp;ROW(C39))="PARK","PARK",
IF(INDIRECT("'"&amp;C$2&amp;"'!F"&amp;ROW(C39))="VACA","VACA",
"")))))</f>
        <v/>
      </c>
      <c r="D39" s="111" t="str" cm="1">
        <f t="array" aca="1" ref="D39" ca="1">IF(INDIRECT("'"&amp;D$2&amp;"'!F"&amp;ROW(D39))="CC","CC",
IF(INDIRECT("'"&amp;D$2&amp;"'!F"&amp;ROW(D39))="DOWN","DOWN",
IF(INDIRECT("'"&amp;D$2&amp;"'!F"&amp;ROW(D39))="OFF","OFF",
IF(INDIRECT("'"&amp;D$2&amp;"'!F"&amp;ROW(D39))="PARK","PARK",
IF(INDIRECT("'"&amp;D$2&amp;"'!F"&amp;ROW(D39))="VACA","VACA",
"")))))</f>
        <v/>
      </c>
      <c r="E39" s="111" t="str" cm="1">
        <f t="array" aca="1" ref="E39" ca="1">IF(INDIRECT("'"&amp;E$2&amp;"'!F"&amp;ROW(E39))="CC","CC",
IF(INDIRECT("'"&amp;E$2&amp;"'!F"&amp;ROW(E39))="DOWN","DOWN",
IF(INDIRECT("'"&amp;E$2&amp;"'!F"&amp;ROW(E39))="OFF","OFF",
IF(INDIRECT("'"&amp;E$2&amp;"'!F"&amp;ROW(E39))="PARK","PARK",
IF(INDIRECT("'"&amp;E$2&amp;"'!F"&amp;ROW(E39))="VACA","VACA",
"")))))</f>
        <v/>
      </c>
      <c r="F39" s="111" t="str" cm="1">
        <f t="array" aca="1" ref="F39" ca="1">IF(INDIRECT("'"&amp;F$2&amp;"'!F"&amp;ROW(F39))="CC","CC",
IF(INDIRECT("'"&amp;F$2&amp;"'!F"&amp;ROW(F39))="DOWN","DOWN",
IF(INDIRECT("'"&amp;F$2&amp;"'!F"&amp;ROW(F39))="OFF","OFF",
IF(INDIRECT("'"&amp;F$2&amp;"'!F"&amp;ROW(F39))="PARK","PARK",
IF(INDIRECT("'"&amp;F$2&amp;"'!F"&amp;ROW(F39))="VACA","VACA",
"")))))</f>
        <v/>
      </c>
      <c r="G39" s="111" t="str" cm="1">
        <f t="array" aca="1" ref="G39" ca="1">IF(INDIRECT("'"&amp;G$2&amp;"'!F"&amp;ROW(G39))="CC","CC",
IF(INDIRECT("'"&amp;G$2&amp;"'!F"&amp;ROW(G39))="DOWN","DOWN",
IF(INDIRECT("'"&amp;G$2&amp;"'!F"&amp;ROW(G39))="OFF","OFF",
IF(INDIRECT("'"&amp;G$2&amp;"'!F"&amp;ROW(G39))="PARK","PARK",
IF(INDIRECT("'"&amp;G$2&amp;"'!F"&amp;ROW(G39))="VACA","VACA",
"")))))</f>
        <v/>
      </c>
      <c r="H39" s="111" t="str" cm="1">
        <f t="array" aca="1" ref="H39" ca="1">IF(INDIRECT("'"&amp;H$2&amp;"'!F"&amp;ROW(H39))="CC","CC",
IF(INDIRECT("'"&amp;H$2&amp;"'!F"&amp;ROW(H39))="DOWN","DOWN",
IF(INDIRECT("'"&amp;H$2&amp;"'!F"&amp;ROW(H39))="OFF","OFF",
IF(INDIRECT("'"&amp;H$2&amp;"'!F"&amp;ROW(H39))="PARK","PARK",
IF(INDIRECT("'"&amp;H$2&amp;"'!F"&amp;ROW(H39))="VACA","VACA",
"")))))</f>
        <v/>
      </c>
      <c r="I39" s="111" t="str" cm="1">
        <f t="array" aca="1" ref="I39" ca="1">IF(INDIRECT("'"&amp;I$2&amp;"'!F"&amp;ROW(I39))="CC","CC",
IF(INDIRECT("'"&amp;I$2&amp;"'!F"&amp;ROW(I39))="DOWN","DOWN",
IF(INDIRECT("'"&amp;I$2&amp;"'!F"&amp;ROW(I39))="OFF","OFF",
IF(INDIRECT("'"&amp;I$2&amp;"'!F"&amp;ROW(I39))="PARK","PARK",
IF(INDIRECT("'"&amp;I$2&amp;"'!F"&amp;ROW(I39))="VACA","VACA",
"")))))</f>
        <v/>
      </c>
      <c r="J39" s="111" t="str" cm="1">
        <f t="array" aca="1" ref="J39" ca="1">IF(INDIRECT("'"&amp;J$2&amp;"'!F"&amp;ROW(J39))="CC","CC",
IF(INDIRECT("'"&amp;J$2&amp;"'!F"&amp;ROW(J39))="DOWN","DOWN",
IF(INDIRECT("'"&amp;J$2&amp;"'!F"&amp;ROW(J39))="OFF","OFF",
IF(INDIRECT("'"&amp;J$2&amp;"'!F"&amp;ROW(J39))="PARK","PARK",
IF(INDIRECT("'"&amp;J$2&amp;"'!F"&amp;ROW(J39))="VACA","VACA",
"")))))</f>
        <v/>
      </c>
      <c r="K39" s="111" t="str" cm="1">
        <f t="array" aca="1" ref="K39" ca="1">IF(INDIRECT("'"&amp;K$2&amp;"'!F"&amp;ROW(K39))="CC","CC",
IF(INDIRECT("'"&amp;K$2&amp;"'!F"&amp;ROW(K39))="DOWN","DOWN",
IF(INDIRECT("'"&amp;K$2&amp;"'!F"&amp;ROW(K39))="OFF","OFF",
IF(INDIRECT("'"&amp;K$2&amp;"'!F"&amp;ROW(K39))="PARK","PARK",
IF(INDIRECT("'"&amp;K$2&amp;"'!F"&amp;ROW(K39))="VACA","VACA",
"")))))</f>
        <v/>
      </c>
      <c r="L39" s="111" t="str" cm="1">
        <f t="array" aca="1" ref="L39" ca="1">IF(INDIRECT("'"&amp;L$2&amp;"'!F"&amp;ROW(L39))="CC","CC",
IF(INDIRECT("'"&amp;L$2&amp;"'!F"&amp;ROW(L39))="DOWN","DOWN",
IF(INDIRECT("'"&amp;L$2&amp;"'!F"&amp;ROW(L39))="OFF","OFF",
IF(INDIRECT("'"&amp;L$2&amp;"'!F"&amp;ROW(L39))="PARK","PARK",
IF(INDIRECT("'"&amp;L$2&amp;"'!F"&amp;ROW(L39))="VACA","VACA",
"")))))</f>
        <v/>
      </c>
      <c r="M39" s="111" t="str" cm="1">
        <f t="array" aca="1" ref="M39" ca="1">IF(INDIRECT("'"&amp;M$2&amp;"'!F"&amp;ROW(M39))="CC","CC",
IF(INDIRECT("'"&amp;M$2&amp;"'!F"&amp;ROW(M39))="DOWN","DOWN",
IF(INDIRECT("'"&amp;M$2&amp;"'!F"&amp;ROW(M39))="OFF","OFF",
IF(INDIRECT("'"&amp;M$2&amp;"'!F"&amp;ROW(M39))="PARK","PARK",
IF(INDIRECT("'"&amp;M$2&amp;"'!F"&amp;ROW(M39))="VACA","VACA",
"")))))</f>
        <v/>
      </c>
      <c r="N39" s="111" t="str" cm="1">
        <f t="array" aca="1" ref="N39" ca="1">IF(INDIRECT("'"&amp;N$2&amp;"'!F"&amp;ROW(N39))="CC","CC",
IF(INDIRECT("'"&amp;N$2&amp;"'!F"&amp;ROW(N39))="DOWN","DOWN",
IF(INDIRECT("'"&amp;N$2&amp;"'!F"&amp;ROW(N39))="OFF","OFF",
IF(INDIRECT("'"&amp;N$2&amp;"'!F"&amp;ROW(N39))="PARK","PARK",
IF(INDIRECT("'"&amp;N$2&amp;"'!F"&amp;ROW(N39))="VACA","VACA",
"")))))</f>
        <v/>
      </c>
      <c r="O39" s="111" t="str" cm="1">
        <f t="array" aca="1" ref="O39" ca="1">IF(INDIRECT("'"&amp;O$2&amp;"'!F"&amp;ROW(O39))="CC","CC",
IF(INDIRECT("'"&amp;O$2&amp;"'!F"&amp;ROW(O39))="DOWN","DOWN",
IF(INDIRECT("'"&amp;O$2&amp;"'!F"&amp;ROW(O39))="OFF","OFF",
IF(INDIRECT("'"&amp;O$2&amp;"'!F"&amp;ROW(O39))="PARK","PARK",
IF(INDIRECT("'"&amp;O$2&amp;"'!F"&amp;ROW(O39))="VACA","VACA",
"")))))</f>
        <v/>
      </c>
      <c r="P39" s="111" t="str" cm="1">
        <f t="array" aca="1" ref="P39" ca="1">IF(INDIRECT("'"&amp;P$2&amp;"'!F"&amp;ROW(P39))="CC","CC",
IF(INDIRECT("'"&amp;P$2&amp;"'!F"&amp;ROW(P39))="DOWN","DOWN",
IF(INDIRECT("'"&amp;P$2&amp;"'!F"&amp;ROW(P39))="OFF","OFF",
IF(INDIRECT("'"&amp;P$2&amp;"'!F"&amp;ROW(P39))="PARK","PARK",
IF(INDIRECT("'"&amp;P$2&amp;"'!F"&amp;ROW(P39))="VACA","VACA",
"")))))</f>
        <v/>
      </c>
      <c r="Q39" s="111" t="str" cm="1">
        <f t="array" aca="1" ref="Q39" ca="1">IF(INDIRECT("'"&amp;Q$2&amp;"'!F"&amp;ROW(Q39))="CC","CC",
IF(INDIRECT("'"&amp;Q$2&amp;"'!F"&amp;ROW(Q39))="DOWN","DOWN",
IF(INDIRECT("'"&amp;Q$2&amp;"'!F"&amp;ROW(Q39))="OFF","OFF",
IF(INDIRECT("'"&amp;Q$2&amp;"'!F"&amp;ROW(Q39))="PARK","PARK",
IF(INDIRECT("'"&amp;Q$2&amp;"'!F"&amp;ROW(Q39))="VACA","VACA",
"")))))</f>
        <v/>
      </c>
      <c r="R39" s="111" t="str" cm="1">
        <f t="array" aca="1" ref="R39" ca="1">IF(INDIRECT("'"&amp;R$2&amp;"'!F"&amp;ROW(R39))="CC","CC",
IF(INDIRECT("'"&amp;R$2&amp;"'!F"&amp;ROW(R39))="DOWN","DOWN",
IF(INDIRECT("'"&amp;R$2&amp;"'!F"&amp;ROW(R39))="OFF","OFF",
IF(INDIRECT("'"&amp;R$2&amp;"'!F"&amp;ROW(R39))="PARK","PARK",
IF(INDIRECT("'"&amp;R$2&amp;"'!F"&amp;ROW(R39))="VACA","VACA",
"")))))</f>
        <v/>
      </c>
      <c r="S39" s="111" t="str" cm="1">
        <f t="array" aca="1" ref="S39" ca="1">IF(INDIRECT("'"&amp;S$2&amp;"'!F"&amp;ROW(S39))="CC","CC",
IF(INDIRECT("'"&amp;S$2&amp;"'!F"&amp;ROW(S39))="DOWN","DOWN",
IF(INDIRECT("'"&amp;S$2&amp;"'!F"&amp;ROW(S39))="OFF","OFF",
IF(INDIRECT("'"&amp;S$2&amp;"'!F"&amp;ROW(S39))="PARK","PARK",
IF(INDIRECT("'"&amp;S$2&amp;"'!F"&amp;ROW(S39))="VACA","VACA",
"")))))</f>
        <v/>
      </c>
      <c r="T39" s="111" t="str" cm="1">
        <f t="array" aca="1" ref="T39" ca="1">IF(INDIRECT("'"&amp;T$2&amp;"'!F"&amp;ROW(T39))="CC","CC",
IF(INDIRECT("'"&amp;T$2&amp;"'!F"&amp;ROW(T39))="DOWN","DOWN",
IF(INDIRECT("'"&amp;T$2&amp;"'!F"&amp;ROW(T39))="OFF","OFF",
IF(INDIRECT("'"&amp;T$2&amp;"'!F"&amp;ROW(T39))="PARK","PARK",
IF(INDIRECT("'"&amp;T$2&amp;"'!F"&amp;ROW(T39))="VACA","VACA",
"")))))</f>
        <v/>
      </c>
      <c r="U39" s="111" t="str" cm="1">
        <f t="array" aca="1" ref="U39" ca="1">IF(INDIRECT("'"&amp;U$2&amp;"'!F"&amp;ROW(U39))="CC","CC",
IF(INDIRECT("'"&amp;U$2&amp;"'!F"&amp;ROW(U39))="DOWN","DOWN",
IF(INDIRECT("'"&amp;U$2&amp;"'!F"&amp;ROW(U39))="OFF","OFF",
IF(INDIRECT("'"&amp;U$2&amp;"'!F"&amp;ROW(U39))="PARK","PARK",
IF(INDIRECT("'"&amp;U$2&amp;"'!F"&amp;ROW(U39))="VACA","VACA",
"")))))</f>
        <v/>
      </c>
      <c r="V39" s="111" t="str" cm="1">
        <f t="array" aca="1" ref="V39" ca="1">IF(INDIRECT("'"&amp;V$2&amp;"'!F"&amp;ROW(V39))="CC","CC",
IF(INDIRECT("'"&amp;V$2&amp;"'!F"&amp;ROW(V39))="DOWN","DOWN",
IF(INDIRECT("'"&amp;V$2&amp;"'!F"&amp;ROW(V39))="OFF","OFF",
IF(INDIRECT("'"&amp;V$2&amp;"'!F"&amp;ROW(V39))="PARK","PARK",
IF(INDIRECT("'"&amp;V$2&amp;"'!F"&amp;ROW(V39))="VACA","VACA",
"")))))</f>
        <v/>
      </c>
      <c r="W39" s="111" t="str" cm="1">
        <f t="array" aca="1" ref="W39" ca="1">IF(INDIRECT("'"&amp;W$2&amp;"'!F"&amp;ROW(W39))="CC","CC",
IF(INDIRECT("'"&amp;W$2&amp;"'!F"&amp;ROW(W39))="DOWN","DOWN",
IF(INDIRECT("'"&amp;W$2&amp;"'!F"&amp;ROW(W39))="OFF","OFF",
IF(INDIRECT("'"&amp;W$2&amp;"'!F"&amp;ROW(W39))="PARK","PARK",
IF(INDIRECT("'"&amp;W$2&amp;"'!F"&amp;ROW(W39))="VACA","VACA",
"")))))</f>
        <v/>
      </c>
      <c r="X39" s="111" t="str" cm="1">
        <f t="array" aca="1" ref="X39" ca="1">IF(INDIRECT("'"&amp;X$2&amp;"'!F"&amp;ROW(X39))="CC","CC",
IF(INDIRECT("'"&amp;X$2&amp;"'!F"&amp;ROW(X39))="DOWN","DOWN",
IF(INDIRECT("'"&amp;X$2&amp;"'!F"&amp;ROW(X39))="OFF","OFF",
IF(INDIRECT("'"&amp;X$2&amp;"'!F"&amp;ROW(X39))="PARK","PARK",
IF(INDIRECT("'"&amp;X$2&amp;"'!F"&amp;ROW(X39))="VACA","VACA",
"")))))</f>
        <v/>
      </c>
      <c r="Y39" s="111" t="str" cm="1">
        <f t="array" aca="1" ref="Y39" ca="1">IF(INDIRECT("'"&amp;Y$2&amp;"'!F"&amp;ROW(Y39))="CC","CC",
IF(INDIRECT("'"&amp;Y$2&amp;"'!F"&amp;ROW(Y39))="DOWN","DOWN",
IF(INDIRECT("'"&amp;Y$2&amp;"'!F"&amp;ROW(Y39))="OFF","OFF",
IF(INDIRECT("'"&amp;Y$2&amp;"'!F"&amp;ROW(Y39))="PARK","PARK",
IF(INDIRECT("'"&amp;Y$2&amp;"'!F"&amp;ROW(Y39))="VACA","VACA",
"")))))</f>
        <v/>
      </c>
      <c r="Z39" s="111" t="str" cm="1">
        <f t="array" aca="1" ref="Z39" ca="1">IF(INDIRECT("'"&amp;Z$2&amp;"'!F"&amp;ROW(Z39))="CC","CC",
IF(INDIRECT("'"&amp;Z$2&amp;"'!F"&amp;ROW(Z39))="DOWN","DOWN",
IF(INDIRECT("'"&amp;Z$2&amp;"'!F"&amp;ROW(Z39))="OFF","OFF",
IF(INDIRECT("'"&amp;Z$2&amp;"'!F"&amp;ROW(Z39))="PARK","PARK",
IF(INDIRECT("'"&amp;Z$2&amp;"'!F"&amp;ROW(Z39))="VACA","VACA",
"")))))</f>
        <v/>
      </c>
      <c r="AA39" s="111" t="str" cm="1">
        <f t="array" aca="1" ref="AA39" ca="1">IF(INDIRECT("'"&amp;AA$2&amp;"'!F"&amp;ROW(AA39))="CC","CC",
IF(INDIRECT("'"&amp;AA$2&amp;"'!F"&amp;ROW(AA39))="DOWN","DOWN",
IF(INDIRECT("'"&amp;AA$2&amp;"'!F"&amp;ROW(AA39))="OFF","OFF",
IF(INDIRECT("'"&amp;AA$2&amp;"'!F"&amp;ROW(AA39))="PARK","PARK",
IF(INDIRECT("'"&amp;AA$2&amp;"'!F"&amp;ROW(AA39))="VACA","VACA",
"")))))</f>
        <v/>
      </c>
      <c r="AB39" s="111" t="str" cm="1">
        <f t="array" aca="1" ref="AB39" ca="1">IF(INDIRECT("'"&amp;AB$2&amp;"'!F"&amp;ROW(AB39))="CC","CC",
IF(INDIRECT("'"&amp;AB$2&amp;"'!F"&amp;ROW(AB39))="DOWN","DOWN",
IF(INDIRECT("'"&amp;AB$2&amp;"'!F"&amp;ROW(AB39))="OFF","OFF",
IF(INDIRECT("'"&amp;AB$2&amp;"'!F"&amp;ROW(AB39))="PARK","PARK",
IF(INDIRECT("'"&amp;AB$2&amp;"'!F"&amp;ROW(AB39))="VACA","VACA",
"")))))</f>
        <v/>
      </c>
      <c r="AC39" s="111" t="str" cm="1">
        <f t="array" aca="1" ref="AC39" ca="1">IF(INDIRECT("'"&amp;AC$2&amp;"'!F"&amp;ROW(AC39))="CC","CC",
IF(INDIRECT("'"&amp;AC$2&amp;"'!F"&amp;ROW(AC39))="DOWN","DOWN",
IF(INDIRECT("'"&amp;AC$2&amp;"'!F"&amp;ROW(AC39))="OFF","OFF",
IF(INDIRECT("'"&amp;AC$2&amp;"'!F"&amp;ROW(AC39))="PARK","PARK",
IF(INDIRECT("'"&amp;AC$2&amp;"'!F"&amp;ROW(AC39))="VACA","VACA",
"")))))</f>
        <v/>
      </c>
      <c r="AD39" s="111" t="str" cm="1">
        <f t="array" aca="1" ref="AD39" ca="1">IF(INDIRECT("'"&amp;AD$2&amp;"'!F"&amp;ROW(AD39))="CC","CC",
IF(INDIRECT("'"&amp;AD$2&amp;"'!F"&amp;ROW(AD39))="DOWN","DOWN",
IF(INDIRECT("'"&amp;AD$2&amp;"'!F"&amp;ROW(AD39))="OFF","OFF",
IF(INDIRECT("'"&amp;AD$2&amp;"'!F"&amp;ROW(AD39))="PARK","PARK",
IF(INDIRECT("'"&amp;AD$2&amp;"'!F"&amp;ROW(AD39))="VACA","VACA",
"")))))</f>
        <v/>
      </c>
      <c r="AE39" s="111" t="str" cm="1">
        <f t="array" aca="1" ref="AE39" ca="1">IF(INDIRECT("'"&amp;AE$2&amp;"'!F"&amp;ROW(AE39))="CC","CC",
IF(INDIRECT("'"&amp;AE$2&amp;"'!F"&amp;ROW(AE39))="DOWN","DOWN",
IF(INDIRECT("'"&amp;AE$2&amp;"'!F"&amp;ROW(AE39))="OFF","OFF",
IF(INDIRECT("'"&amp;AE$2&amp;"'!F"&amp;ROW(AE39))="PARK","PARK",
IF(INDIRECT("'"&amp;AE$2&amp;"'!F"&amp;ROW(AE39))="VACA","VACA",
"")))))</f>
        <v/>
      </c>
      <c r="AF39" s="111" t="str" cm="1">
        <f t="array" aca="1" ref="AF39" ca="1">IF(INDIRECT("'"&amp;AF$2&amp;"'!F"&amp;ROW(AF39))="CC","CC",
IF(INDIRECT("'"&amp;AF$2&amp;"'!F"&amp;ROW(AF39))="DOWN","DOWN",
IF(INDIRECT("'"&amp;AF$2&amp;"'!F"&amp;ROW(AF39))="OFF","OFF",
IF(INDIRECT("'"&amp;AF$2&amp;"'!F"&amp;ROW(AF39))="PARK","PARK",
IF(INDIRECT("'"&amp;AF$2&amp;"'!F"&amp;ROW(AF39))="VACA","VACA",
"")))))</f>
        <v/>
      </c>
      <c r="AG39" s="111" t="str" cm="1">
        <f t="array" aca="1" ref="AG39" ca="1">IF(INDIRECT("'"&amp;AG$2&amp;"'!F"&amp;ROW(AG39))="CC","CC",
IF(INDIRECT("'"&amp;AG$2&amp;"'!F"&amp;ROW(AG39))="DOWN","DOWN",
IF(INDIRECT("'"&amp;AG$2&amp;"'!F"&amp;ROW(AG39))="OFF","OFF",
IF(INDIRECT("'"&amp;AG$2&amp;"'!F"&amp;ROW(AG39))="PARK","PARK",
IF(INDIRECT("'"&amp;AG$2&amp;"'!F"&amp;ROW(AG39))="VACA","VACA",
"")))))</f>
        <v/>
      </c>
      <c r="AH39" s="124"/>
      <c r="AI39" s="111" t="str">
        <f t="shared" si="4"/>
        <v>Michael Gilormini</v>
      </c>
      <c r="AJ39" s="111" cm="1">
        <f t="array" aca="1" ref="AJ39" ca="1">INDIRECT("'"&amp;AJ$2&amp;"'!AB"&amp;ROW($AJ39))</f>
        <v>4</v>
      </c>
      <c r="AK39" s="111" cm="1">
        <f t="array" aca="1" ref="AK39" ca="1">INDIRECT("'"&amp;AK$2&amp;"'!AB"&amp;ROW($AJ39))</f>
        <v>4</v>
      </c>
      <c r="AL39" s="111" cm="1">
        <f t="array" aca="1" ref="AL39" ca="1">INDIRECT("'"&amp;AL$2&amp;"'!AB"&amp;ROW($AJ39))</f>
        <v>4</v>
      </c>
      <c r="AM39" s="111" t="str" cm="1">
        <f t="array" aca="1" ref="AM39" ca="1">INDIRECT("'"&amp;AM$2&amp;"'!AB"&amp;ROW($AJ39))</f>
        <v/>
      </c>
      <c r="AN39" s="111" t="str" cm="1">
        <f t="array" aca="1" ref="AN39" ca="1">INDIRECT("'"&amp;AN$2&amp;"'!AB"&amp;ROW($AJ39))</f>
        <v/>
      </c>
      <c r="AO39" s="111" cm="1">
        <f t="array" aca="1" ref="AO39" ca="1">INDIRECT("'"&amp;AO$2&amp;"'!AB"&amp;ROW($AJ39))</f>
        <v>4</v>
      </c>
      <c r="AP39" s="111" cm="1">
        <f t="array" aca="1" ref="AP39" ca="1">INDIRECT("'"&amp;AP$2&amp;"'!AB"&amp;ROW($AJ39))</f>
        <v>4</v>
      </c>
      <c r="AQ39" s="111" t="str" cm="1">
        <f t="array" aca="1" ref="AQ39" ca="1">INDIRECT("'"&amp;AQ$2&amp;"'!AB"&amp;ROW($AJ39))</f>
        <v/>
      </c>
      <c r="AR39" s="111" t="str" cm="1">
        <f t="array" aca="1" ref="AR39" ca="1">INDIRECT("'"&amp;AR$2&amp;"'!AB"&amp;ROW($AJ39))</f>
        <v/>
      </c>
      <c r="AS39" s="111" t="str" cm="1">
        <f t="array" aca="1" ref="AS39" ca="1">INDIRECT("'"&amp;AS$2&amp;"'!AB"&amp;ROW($AJ39))</f>
        <v/>
      </c>
      <c r="AT39" s="111" t="str" cm="1">
        <f t="array" aca="1" ref="AT39" ca="1">INDIRECT("'"&amp;AT$2&amp;"'!AB"&amp;ROW($AJ39))</f>
        <v/>
      </c>
      <c r="AU39" s="111" t="str" cm="1">
        <f t="array" aca="1" ref="AU39" ca="1">INDIRECT("'"&amp;AU$2&amp;"'!AB"&amp;ROW($AJ39))</f>
        <v/>
      </c>
      <c r="AV39" s="111" t="str" cm="1">
        <f t="array" aca="1" ref="AV39" ca="1">INDIRECT("'"&amp;AV$2&amp;"'!AB"&amp;ROW($AJ39))</f>
        <v/>
      </c>
      <c r="AW39" s="111" t="str" cm="1">
        <f t="array" aca="1" ref="AW39" ca="1">INDIRECT("'"&amp;AW$2&amp;"'!AB"&amp;ROW($AJ39))</f>
        <v/>
      </c>
      <c r="AX39" s="111" t="str" cm="1">
        <f t="array" aca="1" ref="AX39" ca="1">INDIRECT("'"&amp;AX$2&amp;"'!AB"&amp;ROW($AJ39))</f>
        <v/>
      </c>
      <c r="AY39" s="111" t="str" cm="1">
        <f t="array" aca="1" ref="AY39" ca="1">INDIRECT("'"&amp;AY$2&amp;"'!AB"&amp;ROW($AJ39))</f>
        <v/>
      </c>
      <c r="AZ39" s="111" t="str" cm="1">
        <f t="array" aca="1" ref="AZ39" ca="1">INDIRECT("'"&amp;AZ$2&amp;"'!AB"&amp;ROW($AJ39))</f>
        <v/>
      </c>
      <c r="BA39" s="111" t="str" cm="1">
        <f t="array" aca="1" ref="BA39" ca="1">INDIRECT("'"&amp;BA$2&amp;"'!AB"&amp;ROW($AJ39))</f>
        <v/>
      </c>
      <c r="BB39" s="111" t="str" cm="1">
        <f t="array" aca="1" ref="BB39" ca="1">INDIRECT("'"&amp;BB$2&amp;"'!AB"&amp;ROW($AJ39))</f>
        <v/>
      </c>
      <c r="BC39" s="111" t="str" cm="1">
        <f t="array" aca="1" ref="BC39" ca="1">INDIRECT("'"&amp;BC$2&amp;"'!AB"&amp;ROW($AJ39))</f>
        <v/>
      </c>
      <c r="BD39" s="111" t="str" cm="1">
        <f t="array" aca="1" ref="BD39" ca="1">INDIRECT("'"&amp;BD$2&amp;"'!AB"&amp;ROW($AJ39))</f>
        <v/>
      </c>
      <c r="BE39" s="111" t="str" cm="1">
        <f t="array" aca="1" ref="BE39" ca="1">INDIRECT("'"&amp;BE$2&amp;"'!AB"&amp;ROW($AJ39))</f>
        <v/>
      </c>
      <c r="BF39" s="111" t="str" cm="1">
        <f t="array" aca="1" ref="BF39" ca="1">INDIRECT("'"&amp;BF$2&amp;"'!AB"&amp;ROW($AJ39))</f>
        <v/>
      </c>
      <c r="BG39" s="111" t="str" cm="1">
        <f t="array" aca="1" ref="BG39" ca="1">INDIRECT("'"&amp;BG$2&amp;"'!AB"&amp;ROW($AJ39))</f>
        <v/>
      </c>
      <c r="BH39" s="111" t="str" cm="1">
        <f t="array" aca="1" ref="BH39" ca="1">INDIRECT("'"&amp;BH$2&amp;"'!AB"&amp;ROW($AJ39))</f>
        <v/>
      </c>
      <c r="BI39" s="111" t="str" cm="1">
        <f t="array" aca="1" ref="BI39" ca="1">INDIRECT("'"&amp;BI$2&amp;"'!AB"&amp;ROW($AJ39))</f>
        <v/>
      </c>
      <c r="BJ39" s="111" t="str" cm="1">
        <f t="array" aca="1" ref="BJ39" ca="1">INDIRECT("'"&amp;BJ$2&amp;"'!AB"&amp;ROW($AJ39))</f>
        <v/>
      </c>
      <c r="BK39" s="111" t="str" cm="1">
        <f t="array" aca="1" ref="BK39" ca="1">INDIRECT("'"&amp;BK$2&amp;"'!AB"&amp;ROW($AJ39))</f>
        <v/>
      </c>
      <c r="BL39" s="111" t="str" cm="1">
        <f t="array" aca="1" ref="BL39" ca="1">INDIRECT("'"&amp;BL$2&amp;"'!AB"&amp;ROW($AJ39))</f>
        <v/>
      </c>
      <c r="BM39" s="111" t="str" cm="1">
        <f t="array" aca="1" ref="BM39" ca="1">INDIRECT("'"&amp;BM$2&amp;"'!AB"&amp;ROW($AJ39))</f>
        <v/>
      </c>
      <c r="BN39" s="111" t="str" cm="1">
        <f t="array" aca="1" ref="BN39" ca="1">INDIRECT("'"&amp;BN$2&amp;"'!AB"&amp;ROW($AJ39))</f>
        <v/>
      </c>
      <c r="BO39" s="124"/>
      <c r="BP39" s="110" t="str">
        <f t="shared" si="5"/>
        <v>Michael Gilormini</v>
      </c>
      <c r="BQ39" s="127" cm="1">
        <f t="array" aca="1" ref="BQ39" ca="1">IF(INDIRECT("'"&amp;BQ$2&amp;"'!P"&amp;ROW($BQ39))=0,"",INDIRECT("'"&amp;BQ$2&amp;"'!P"&amp;ROW($BQ39)))</f>
        <v>39.42</v>
      </c>
      <c r="BR39" s="127" cm="1">
        <f t="array" aca="1" ref="BR39" ca="1">IF(INDIRECT("'"&amp;BR$2&amp;"'!P"&amp;ROW($BQ39))=0,"",INDIRECT("'"&amp;BR$2&amp;"'!P"&amp;ROW($BQ39)))</f>
        <v>41.75</v>
      </c>
      <c r="BS39" s="127" cm="1">
        <f t="array" aca="1" ref="BS39" ca="1">IF(INDIRECT("'"&amp;BS$2&amp;"'!P"&amp;ROW($BQ39))=0,"",INDIRECT("'"&amp;BS$2&amp;"'!P"&amp;ROW($BQ39)))</f>
        <v>28.45</v>
      </c>
      <c r="BT39" s="127" t="str" cm="1">
        <f t="array" aca="1" ref="BT39" ca="1">IF(INDIRECT("'"&amp;BT$2&amp;"'!P"&amp;ROW($BQ39))=0,"",INDIRECT("'"&amp;BT$2&amp;"'!P"&amp;ROW($BQ39)))</f>
        <v/>
      </c>
      <c r="BU39" s="127" t="str" cm="1">
        <f t="array" aca="1" ref="BU39" ca="1">IF(INDIRECT("'"&amp;BU$2&amp;"'!P"&amp;ROW($BQ39))=0,"",INDIRECT("'"&amp;BU$2&amp;"'!P"&amp;ROW($BQ39)))</f>
        <v/>
      </c>
      <c r="BV39" s="127" cm="1">
        <f t="array" aca="1" ref="BV39" ca="1">IF(INDIRECT("'"&amp;BV$2&amp;"'!P"&amp;ROW($BQ39))=0,"",INDIRECT("'"&amp;BV$2&amp;"'!P"&amp;ROW($BQ39)))</f>
        <v>31.95</v>
      </c>
      <c r="BW39" s="127" cm="1">
        <f t="array" aca="1" ref="BW39" ca="1">IF(INDIRECT("'"&amp;BW$2&amp;"'!P"&amp;ROW($BQ39))=0,"",INDIRECT("'"&amp;BW$2&amp;"'!P"&amp;ROW($BQ39)))</f>
        <v>32.450000000000003</v>
      </c>
      <c r="BX39" s="127" t="str" cm="1">
        <f t="array" aca="1" ref="BX39" ca="1">IF(INDIRECT("'"&amp;BX$2&amp;"'!P"&amp;ROW($BQ39))=0,"",INDIRECT("'"&amp;BX$2&amp;"'!P"&amp;ROW($BQ39)))</f>
        <v/>
      </c>
      <c r="BY39" s="127" t="str" cm="1">
        <f t="array" aca="1" ref="BY39" ca="1">IF(INDIRECT("'"&amp;BY$2&amp;"'!P"&amp;ROW($BQ39))=0,"",INDIRECT("'"&amp;BY$2&amp;"'!P"&amp;ROW($BQ39)))</f>
        <v/>
      </c>
      <c r="BZ39" s="127" t="str" cm="1">
        <f t="array" aca="1" ref="BZ39" ca="1">IF(INDIRECT("'"&amp;BZ$2&amp;"'!P"&amp;ROW($BQ39))=0,"",INDIRECT("'"&amp;BZ$2&amp;"'!P"&amp;ROW($BQ39)))</f>
        <v/>
      </c>
      <c r="CA39" s="127" t="str" cm="1">
        <f t="array" aca="1" ref="CA39" ca="1">IF(INDIRECT("'"&amp;CA$2&amp;"'!P"&amp;ROW($BQ39))=0,"",INDIRECT("'"&amp;CA$2&amp;"'!P"&amp;ROW($BQ39)))</f>
        <v/>
      </c>
      <c r="CB39" s="127" t="str" cm="1">
        <f t="array" aca="1" ref="CB39" ca="1">IF(INDIRECT("'"&amp;CB$2&amp;"'!P"&amp;ROW($BQ39))=0,"",INDIRECT("'"&amp;CB$2&amp;"'!P"&amp;ROW($BQ39)))</f>
        <v/>
      </c>
      <c r="CC39" s="127" t="str" cm="1">
        <f t="array" aca="1" ref="CC39" ca="1">IF(INDIRECT("'"&amp;CC$2&amp;"'!P"&amp;ROW($BQ39))=0,"",INDIRECT("'"&amp;CC$2&amp;"'!P"&amp;ROW($BQ39)))</f>
        <v/>
      </c>
      <c r="CD39" s="127" t="str" cm="1">
        <f t="array" aca="1" ref="CD39" ca="1">IF(INDIRECT("'"&amp;CD$2&amp;"'!P"&amp;ROW($BQ39))=0,"",INDIRECT("'"&amp;CD$2&amp;"'!P"&amp;ROW($BQ39)))</f>
        <v/>
      </c>
      <c r="CE39" s="127" t="str" cm="1">
        <f t="array" aca="1" ref="CE39" ca="1">IF(INDIRECT("'"&amp;CE$2&amp;"'!P"&amp;ROW($BQ39))=0,"",INDIRECT("'"&amp;CE$2&amp;"'!P"&amp;ROW($BQ39)))</f>
        <v/>
      </c>
      <c r="CF39" s="127" t="str" cm="1">
        <f t="array" aca="1" ref="CF39" ca="1">IF(INDIRECT("'"&amp;CF$2&amp;"'!P"&amp;ROW($BQ39))=0,"",INDIRECT("'"&amp;CF$2&amp;"'!P"&amp;ROW($BQ39)))</f>
        <v/>
      </c>
      <c r="CG39" s="127" t="str" cm="1">
        <f t="array" aca="1" ref="CG39" ca="1">IF(INDIRECT("'"&amp;CG$2&amp;"'!P"&amp;ROW($BQ39))=0,"",INDIRECT("'"&amp;CG$2&amp;"'!P"&amp;ROW($BQ39)))</f>
        <v/>
      </c>
      <c r="CH39" s="127" t="str" cm="1">
        <f t="array" aca="1" ref="CH39" ca="1">IF(INDIRECT("'"&amp;CH$2&amp;"'!P"&amp;ROW($BQ39))=0,"",INDIRECT("'"&amp;CH$2&amp;"'!P"&amp;ROW($BQ39)))</f>
        <v/>
      </c>
      <c r="CI39" s="127" t="str" cm="1">
        <f t="array" aca="1" ref="CI39" ca="1">IF(INDIRECT("'"&amp;CI$2&amp;"'!P"&amp;ROW($BQ39))=0,"",INDIRECT("'"&amp;CI$2&amp;"'!P"&amp;ROW($BQ39)))</f>
        <v/>
      </c>
      <c r="CJ39" s="127" t="str" cm="1">
        <f t="array" aca="1" ref="CJ39" ca="1">IF(INDIRECT("'"&amp;CJ$2&amp;"'!P"&amp;ROW($BQ39))=0,"",INDIRECT("'"&amp;CJ$2&amp;"'!P"&amp;ROW($BQ39)))</f>
        <v/>
      </c>
      <c r="CK39" s="127" t="str" cm="1">
        <f t="array" aca="1" ref="CK39" ca="1">IF(INDIRECT("'"&amp;CK$2&amp;"'!P"&amp;ROW($BQ39))=0,"",INDIRECT("'"&amp;CK$2&amp;"'!P"&amp;ROW($BQ39)))</f>
        <v/>
      </c>
      <c r="CL39" s="127" t="str" cm="1">
        <f t="array" aca="1" ref="CL39" ca="1">IF(INDIRECT("'"&amp;CL$2&amp;"'!P"&amp;ROW($BQ39))=0,"",INDIRECT("'"&amp;CL$2&amp;"'!P"&amp;ROW($BQ39)))</f>
        <v/>
      </c>
      <c r="CM39" s="127" t="str" cm="1">
        <f t="array" aca="1" ref="CM39" ca="1">IF(INDIRECT("'"&amp;CM$2&amp;"'!P"&amp;ROW($BQ39))=0,"",INDIRECT("'"&amp;CM$2&amp;"'!P"&amp;ROW($BQ39)))</f>
        <v/>
      </c>
      <c r="CN39" s="127" t="str" cm="1">
        <f t="array" aca="1" ref="CN39" ca="1">IF(INDIRECT("'"&amp;CN$2&amp;"'!P"&amp;ROW($BQ39))=0,"",INDIRECT("'"&amp;CN$2&amp;"'!P"&amp;ROW($BQ39)))</f>
        <v/>
      </c>
      <c r="CO39" s="127" t="str" cm="1">
        <f t="array" aca="1" ref="CO39" ca="1">IF(INDIRECT("'"&amp;CO$2&amp;"'!P"&amp;ROW($BQ39))=0,"",INDIRECT("'"&amp;CO$2&amp;"'!P"&amp;ROW($BQ39)))</f>
        <v/>
      </c>
      <c r="CP39" s="127" t="str" cm="1">
        <f t="array" aca="1" ref="CP39" ca="1">IF(INDIRECT("'"&amp;CP$2&amp;"'!P"&amp;ROW($BQ39))=0,"",INDIRECT("'"&amp;CP$2&amp;"'!P"&amp;ROW($BQ39)))</f>
        <v/>
      </c>
      <c r="CQ39" s="127" t="str" cm="1">
        <f t="array" aca="1" ref="CQ39" ca="1">IF(INDIRECT("'"&amp;CQ$2&amp;"'!P"&amp;ROW($BQ39))=0,"",INDIRECT("'"&amp;CQ$2&amp;"'!P"&amp;ROW($BQ39)))</f>
        <v/>
      </c>
      <c r="CR39" s="127" t="str" cm="1">
        <f t="array" aca="1" ref="CR39" ca="1">IF(INDIRECT("'"&amp;CR$2&amp;"'!P"&amp;ROW($BQ39))=0,"",INDIRECT("'"&amp;CR$2&amp;"'!P"&amp;ROW($BQ39)))</f>
        <v/>
      </c>
      <c r="CS39" s="127" t="str" cm="1">
        <f t="array" aca="1" ref="CS39" ca="1">IF(INDIRECT("'"&amp;CS$2&amp;"'!P"&amp;ROW($BQ39))=0,"",INDIRECT("'"&amp;CS$2&amp;"'!P"&amp;ROW($BQ39)))</f>
        <v/>
      </c>
      <c r="CT39" s="127" t="str" cm="1">
        <f t="array" aca="1" ref="CT39" ca="1">IF(INDIRECT("'"&amp;CT$2&amp;"'!P"&amp;ROW($BQ39))=0,"",INDIRECT("'"&amp;CT$2&amp;"'!P"&amp;ROW($BQ39)))</f>
        <v/>
      </c>
      <c r="CU39" s="127" t="str" cm="1">
        <f t="array" aca="1" ref="CU39" ca="1">IF(INDIRECT("'"&amp;CU$2&amp;"'!P"&amp;ROW($BQ39))=0,"",INDIRECT("'"&amp;CU$2&amp;"'!P"&amp;ROW($BQ39)))</f>
        <v/>
      </c>
      <c r="CV39" s="128">
        <f t="shared" ca="1" si="6"/>
        <v>174.01999999999998</v>
      </c>
    </row>
    <row r="40" spans="1:100" x14ac:dyDescent="0.2">
      <c r="A40" s="111">
        <f>IF('Driver List'!D40=0,"",'Driver List'!D40)</f>
        <v>6294</v>
      </c>
      <c r="B40" s="111" t="str">
        <f>IF(A40="","",VLOOKUP(A40,'Driver List'!D:E,2,0))</f>
        <v>Marcos Marquez</v>
      </c>
      <c r="C40" s="111" t="str" cm="1">
        <f t="array" aca="1" ref="C40" ca="1">IF(INDIRECT("'"&amp;C$2&amp;"'!F"&amp;ROW(C40))="CC","CC",
IF(INDIRECT("'"&amp;C$2&amp;"'!F"&amp;ROW(C40))="DOWN","DOWN",
IF(INDIRECT("'"&amp;C$2&amp;"'!F"&amp;ROW(C40))="OFF","OFF",
IF(INDIRECT("'"&amp;C$2&amp;"'!F"&amp;ROW(C40))="PARK","PARK",
IF(INDIRECT("'"&amp;C$2&amp;"'!F"&amp;ROW(C40))="VACA","VACA",
"")))))</f>
        <v/>
      </c>
      <c r="D40" s="111" t="str" cm="1">
        <f t="array" aca="1" ref="D40" ca="1">IF(INDIRECT("'"&amp;D$2&amp;"'!F"&amp;ROW(D40))="CC","CC",
IF(INDIRECT("'"&amp;D$2&amp;"'!F"&amp;ROW(D40))="DOWN","DOWN",
IF(INDIRECT("'"&amp;D$2&amp;"'!F"&amp;ROW(D40))="OFF","OFF",
IF(INDIRECT("'"&amp;D$2&amp;"'!F"&amp;ROW(D40))="PARK","PARK",
IF(INDIRECT("'"&amp;D$2&amp;"'!F"&amp;ROW(D40))="VACA","VACA",
"")))))</f>
        <v/>
      </c>
      <c r="E40" s="111" t="str" cm="1">
        <f t="array" aca="1" ref="E40" ca="1">IF(INDIRECT("'"&amp;E$2&amp;"'!F"&amp;ROW(E40))="CC","CC",
IF(INDIRECT("'"&amp;E$2&amp;"'!F"&amp;ROW(E40))="DOWN","DOWN",
IF(INDIRECT("'"&amp;E$2&amp;"'!F"&amp;ROW(E40))="OFF","OFF",
IF(INDIRECT("'"&amp;E$2&amp;"'!F"&amp;ROW(E40))="PARK","PARK",
IF(INDIRECT("'"&amp;E$2&amp;"'!F"&amp;ROW(E40))="VACA","VACA",
"")))))</f>
        <v/>
      </c>
      <c r="F40" s="111" t="str" cm="1">
        <f t="array" aca="1" ref="F40" ca="1">IF(INDIRECT("'"&amp;F$2&amp;"'!F"&amp;ROW(F40))="CC","CC",
IF(INDIRECT("'"&amp;F$2&amp;"'!F"&amp;ROW(F40))="DOWN","DOWN",
IF(INDIRECT("'"&amp;F$2&amp;"'!F"&amp;ROW(F40))="OFF","OFF",
IF(INDIRECT("'"&amp;F$2&amp;"'!F"&amp;ROW(F40))="PARK","PARK",
IF(INDIRECT("'"&amp;F$2&amp;"'!F"&amp;ROW(F40))="VACA","VACA",
"")))))</f>
        <v/>
      </c>
      <c r="G40" s="111" t="str" cm="1">
        <f t="array" aca="1" ref="G40" ca="1">IF(INDIRECT("'"&amp;G$2&amp;"'!F"&amp;ROW(G40))="CC","CC",
IF(INDIRECT("'"&amp;G$2&amp;"'!F"&amp;ROW(G40))="DOWN","DOWN",
IF(INDIRECT("'"&amp;G$2&amp;"'!F"&amp;ROW(G40))="OFF","OFF",
IF(INDIRECT("'"&amp;G$2&amp;"'!F"&amp;ROW(G40))="PARK","PARK",
IF(INDIRECT("'"&amp;G$2&amp;"'!F"&amp;ROW(G40))="VACA","VACA",
"")))))</f>
        <v/>
      </c>
      <c r="H40" s="111" t="str" cm="1">
        <f t="array" aca="1" ref="H40" ca="1">IF(INDIRECT("'"&amp;H$2&amp;"'!F"&amp;ROW(H40))="CC","CC",
IF(INDIRECT("'"&amp;H$2&amp;"'!F"&amp;ROW(H40))="DOWN","DOWN",
IF(INDIRECT("'"&amp;H$2&amp;"'!F"&amp;ROW(H40))="OFF","OFF",
IF(INDIRECT("'"&amp;H$2&amp;"'!F"&amp;ROW(H40))="PARK","PARK",
IF(INDIRECT("'"&amp;H$2&amp;"'!F"&amp;ROW(H40))="VACA","VACA",
"")))))</f>
        <v/>
      </c>
      <c r="I40" s="111" t="str" cm="1">
        <f t="array" aca="1" ref="I40" ca="1">IF(INDIRECT("'"&amp;I$2&amp;"'!F"&amp;ROW(I40))="CC","CC",
IF(INDIRECT("'"&amp;I$2&amp;"'!F"&amp;ROW(I40))="DOWN","DOWN",
IF(INDIRECT("'"&amp;I$2&amp;"'!F"&amp;ROW(I40))="OFF","OFF",
IF(INDIRECT("'"&amp;I$2&amp;"'!F"&amp;ROW(I40))="PARK","PARK",
IF(INDIRECT("'"&amp;I$2&amp;"'!F"&amp;ROW(I40))="VACA","VACA",
"")))))</f>
        <v/>
      </c>
      <c r="J40" s="111" t="str" cm="1">
        <f t="array" aca="1" ref="J40" ca="1">IF(INDIRECT("'"&amp;J$2&amp;"'!F"&amp;ROW(J40))="CC","CC",
IF(INDIRECT("'"&amp;J$2&amp;"'!F"&amp;ROW(J40))="DOWN","DOWN",
IF(INDIRECT("'"&amp;J$2&amp;"'!F"&amp;ROW(J40))="OFF","OFF",
IF(INDIRECT("'"&amp;J$2&amp;"'!F"&amp;ROW(J40))="PARK","PARK",
IF(INDIRECT("'"&amp;J$2&amp;"'!F"&amp;ROW(J40))="VACA","VACA",
"")))))</f>
        <v/>
      </c>
      <c r="K40" s="111" t="str" cm="1">
        <f t="array" aca="1" ref="K40" ca="1">IF(INDIRECT("'"&amp;K$2&amp;"'!F"&amp;ROW(K40))="CC","CC",
IF(INDIRECT("'"&amp;K$2&amp;"'!F"&amp;ROW(K40))="DOWN","DOWN",
IF(INDIRECT("'"&amp;K$2&amp;"'!F"&amp;ROW(K40))="OFF","OFF",
IF(INDIRECT("'"&amp;K$2&amp;"'!F"&amp;ROW(K40))="PARK","PARK",
IF(INDIRECT("'"&amp;K$2&amp;"'!F"&amp;ROW(K40))="VACA","VACA",
"")))))</f>
        <v/>
      </c>
      <c r="L40" s="111" t="str" cm="1">
        <f t="array" aca="1" ref="L40" ca="1">IF(INDIRECT("'"&amp;L$2&amp;"'!F"&amp;ROW(L40))="CC","CC",
IF(INDIRECT("'"&amp;L$2&amp;"'!F"&amp;ROW(L40))="DOWN","DOWN",
IF(INDIRECT("'"&amp;L$2&amp;"'!F"&amp;ROW(L40))="OFF","OFF",
IF(INDIRECT("'"&amp;L$2&amp;"'!F"&amp;ROW(L40))="PARK","PARK",
IF(INDIRECT("'"&amp;L$2&amp;"'!F"&amp;ROW(L40))="VACA","VACA",
"")))))</f>
        <v/>
      </c>
      <c r="M40" s="111" t="str" cm="1">
        <f t="array" aca="1" ref="M40" ca="1">IF(INDIRECT("'"&amp;M$2&amp;"'!F"&amp;ROW(M40))="CC","CC",
IF(INDIRECT("'"&amp;M$2&amp;"'!F"&amp;ROW(M40))="DOWN","DOWN",
IF(INDIRECT("'"&amp;M$2&amp;"'!F"&amp;ROW(M40))="OFF","OFF",
IF(INDIRECT("'"&amp;M$2&amp;"'!F"&amp;ROW(M40))="PARK","PARK",
IF(INDIRECT("'"&amp;M$2&amp;"'!F"&amp;ROW(M40))="VACA","VACA",
"")))))</f>
        <v/>
      </c>
      <c r="N40" s="111" t="str" cm="1">
        <f t="array" aca="1" ref="N40" ca="1">IF(INDIRECT("'"&amp;N$2&amp;"'!F"&amp;ROW(N40))="CC","CC",
IF(INDIRECT("'"&amp;N$2&amp;"'!F"&amp;ROW(N40))="DOWN","DOWN",
IF(INDIRECT("'"&amp;N$2&amp;"'!F"&amp;ROW(N40))="OFF","OFF",
IF(INDIRECT("'"&amp;N$2&amp;"'!F"&amp;ROW(N40))="PARK","PARK",
IF(INDIRECT("'"&amp;N$2&amp;"'!F"&amp;ROW(N40))="VACA","VACA",
"")))))</f>
        <v/>
      </c>
      <c r="O40" s="111" t="str" cm="1">
        <f t="array" aca="1" ref="O40" ca="1">IF(INDIRECT("'"&amp;O$2&amp;"'!F"&amp;ROW(O40))="CC","CC",
IF(INDIRECT("'"&amp;O$2&amp;"'!F"&amp;ROW(O40))="DOWN","DOWN",
IF(INDIRECT("'"&amp;O$2&amp;"'!F"&amp;ROW(O40))="OFF","OFF",
IF(INDIRECT("'"&amp;O$2&amp;"'!F"&amp;ROW(O40))="PARK","PARK",
IF(INDIRECT("'"&amp;O$2&amp;"'!F"&amp;ROW(O40))="VACA","VACA",
"")))))</f>
        <v/>
      </c>
      <c r="P40" s="111" t="str" cm="1">
        <f t="array" aca="1" ref="P40" ca="1">IF(INDIRECT("'"&amp;P$2&amp;"'!F"&amp;ROW(P40))="CC","CC",
IF(INDIRECT("'"&amp;P$2&amp;"'!F"&amp;ROW(P40))="DOWN","DOWN",
IF(INDIRECT("'"&amp;P$2&amp;"'!F"&amp;ROW(P40))="OFF","OFF",
IF(INDIRECT("'"&amp;P$2&amp;"'!F"&amp;ROW(P40))="PARK","PARK",
IF(INDIRECT("'"&amp;P$2&amp;"'!F"&amp;ROW(P40))="VACA","VACA",
"")))))</f>
        <v/>
      </c>
      <c r="Q40" s="111" t="str" cm="1">
        <f t="array" aca="1" ref="Q40" ca="1">IF(INDIRECT("'"&amp;Q$2&amp;"'!F"&amp;ROW(Q40))="CC","CC",
IF(INDIRECT("'"&amp;Q$2&amp;"'!F"&amp;ROW(Q40))="DOWN","DOWN",
IF(INDIRECT("'"&amp;Q$2&amp;"'!F"&amp;ROW(Q40))="OFF","OFF",
IF(INDIRECT("'"&amp;Q$2&amp;"'!F"&amp;ROW(Q40))="PARK","PARK",
IF(INDIRECT("'"&amp;Q$2&amp;"'!F"&amp;ROW(Q40))="VACA","VACA",
"")))))</f>
        <v/>
      </c>
      <c r="R40" s="111" t="str" cm="1">
        <f t="array" aca="1" ref="R40" ca="1">IF(INDIRECT("'"&amp;R$2&amp;"'!F"&amp;ROW(R40))="CC","CC",
IF(INDIRECT("'"&amp;R$2&amp;"'!F"&amp;ROW(R40))="DOWN","DOWN",
IF(INDIRECT("'"&amp;R$2&amp;"'!F"&amp;ROW(R40))="OFF","OFF",
IF(INDIRECT("'"&amp;R$2&amp;"'!F"&amp;ROW(R40))="PARK","PARK",
IF(INDIRECT("'"&amp;R$2&amp;"'!F"&amp;ROW(R40))="VACA","VACA",
"")))))</f>
        <v/>
      </c>
      <c r="S40" s="111" t="str" cm="1">
        <f t="array" aca="1" ref="S40" ca="1">IF(INDIRECT("'"&amp;S$2&amp;"'!F"&amp;ROW(S40))="CC","CC",
IF(INDIRECT("'"&amp;S$2&amp;"'!F"&amp;ROW(S40))="DOWN","DOWN",
IF(INDIRECT("'"&amp;S$2&amp;"'!F"&amp;ROW(S40))="OFF","OFF",
IF(INDIRECT("'"&amp;S$2&amp;"'!F"&amp;ROW(S40))="PARK","PARK",
IF(INDIRECT("'"&amp;S$2&amp;"'!F"&amp;ROW(S40))="VACA","VACA",
"")))))</f>
        <v/>
      </c>
      <c r="T40" s="111" t="str" cm="1">
        <f t="array" aca="1" ref="T40" ca="1">IF(INDIRECT("'"&amp;T$2&amp;"'!F"&amp;ROW(T40))="CC","CC",
IF(INDIRECT("'"&amp;T$2&amp;"'!F"&amp;ROW(T40))="DOWN","DOWN",
IF(INDIRECT("'"&amp;T$2&amp;"'!F"&amp;ROW(T40))="OFF","OFF",
IF(INDIRECT("'"&amp;T$2&amp;"'!F"&amp;ROW(T40))="PARK","PARK",
IF(INDIRECT("'"&amp;T$2&amp;"'!F"&amp;ROW(T40))="VACA","VACA",
"")))))</f>
        <v/>
      </c>
      <c r="U40" s="111" t="str" cm="1">
        <f t="array" aca="1" ref="U40" ca="1">IF(INDIRECT("'"&amp;U$2&amp;"'!F"&amp;ROW(U40))="CC","CC",
IF(INDIRECT("'"&amp;U$2&amp;"'!F"&amp;ROW(U40))="DOWN","DOWN",
IF(INDIRECT("'"&amp;U$2&amp;"'!F"&amp;ROW(U40))="OFF","OFF",
IF(INDIRECT("'"&amp;U$2&amp;"'!F"&amp;ROW(U40))="PARK","PARK",
IF(INDIRECT("'"&amp;U$2&amp;"'!F"&amp;ROW(U40))="VACA","VACA",
"")))))</f>
        <v/>
      </c>
      <c r="V40" s="111" t="str" cm="1">
        <f t="array" aca="1" ref="V40" ca="1">IF(INDIRECT("'"&amp;V$2&amp;"'!F"&amp;ROW(V40))="CC","CC",
IF(INDIRECT("'"&amp;V$2&amp;"'!F"&amp;ROW(V40))="DOWN","DOWN",
IF(INDIRECT("'"&amp;V$2&amp;"'!F"&amp;ROW(V40))="OFF","OFF",
IF(INDIRECT("'"&amp;V$2&amp;"'!F"&amp;ROW(V40))="PARK","PARK",
IF(INDIRECT("'"&amp;V$2&amp;"'!F"&amp;ROW(V40))="VACA","VACA",
"")))))</f>
        <v/>
      </c>
      <c r="W40" s="111" t="str" cm="1">
        <f t="array" aca="1" ref="W40" ca="1">IF(INDIRECT("'"&amp;W$2&amp;"'!F"&amp;ROW(W40))="CC","CC",
IF(INDIRECT("'"&amp;W$2&amp;"'!F"&amp;ROW(W40))="DOWN","DOWN",
IF(INDIRECT("'"&amp;W$2&amp;"'!F"&amp;ROW(W40))="OFF","OFF",
IF(INDIRECT("'"&amp;W$2&amp;"'!F"&amp;ROW(W40))="PARK","PARK",
IF(INDIRECT("'"&amp;W$2&amp;"'!F"&amp;ROW(W40))="VACA","VACA",
"")))))</f>
        <v/>
      </c>
      <c r="X40" s="111" t="str" cm="1">
        <f t="array" aca="1" ref="X40" ca="1">IF(INDIRECT("'"&amp;X$2&amp;"'!F"&amp;ROW(X40))="CC","CC",
IF(INDIRECT("'"&amp;X$2&amp;"'!F"&amp;ROW(X40))="DOWN","DOWN",
IF(INDIRECT("'"&amp;X$2&amp;"'!F"&amp;ROW(X40))="OFF","OFF",
IF(INDIRECT("'"&amp;X$2&amp;"'!F"&amp;ROW(X40))="PARK","PARK",
IF(INDIRECT("'"&amp;X$2&amp;"'!F"&amp;ROW(X40))="VACA","VACA",
"")))))</f>
        <v/>
      </c>
      <c r="Y40" s="111" t="str" cm="1">
        <f t="array" aca="1" ref="Y40" ca="1">IF(INDIRECT("'"&amp;Y$2&amp;"'!F"&amp;ROW(Y40))="CC","CC",
IF(INDIRECT("'"&amp;Y$2&amp;"'!F"&amp;ROW(Y40))="DOWN","DOWN",
IF(INDIRECT("'"&amp;Y$2&amp;"'!F"&amp;ROW(Y40))="OFF","OFF",
IF(INDIRECT("'"&amp;Y$2&amp;"'!F"&amp;ROW(Y40))="PARK","PARK",
IF(INDIRECT("'"&amp;Y$2&amp;"'!F"&amp;ROW(Y40))="VACA","VACA",
"")))))</f>
        <v/>
      </c>
      <c r="Z40" s="111" t="str" cm="1">
        <f t="array" aca="1" ref="Z40" ca="1">IF(INDIRECT("'"&amp;Z$2&amp;"'!F"&amp;ROW(Z40))="CC","CC",
IF(INDIRECT("'"&amp;Z$2&amp;"'!F"&amp;ROW(Z40))="DOWN","DOWN",
IF(INDIRECT("'"&amp;Z$2&amp;"'!F"&amp;ROW(Z40))="OFF","OFF",
IF(INDIRECT("'"&amp;Z$2&amp;"'!F"&amp;ROW(Z40))="PARK","PARK",
IF(INDIRECT("'"&amp;Z$2&amp;"'!F"&amp;ROW(Z40))="VACA","VACA",
"")))))</f>
        <v/>
      </c>
      <c r="AA40" s="111" t="str" cm="1">
        <f t="array" aca="1" ref="AA40" ca="1">IF(INDIRECT("'"&amp;AA$2&amp;"'!F"&amp;ROW(AA40))="CC","CC",
IF(INDIRECT("'"&amp;AA$2&amp;"'!F"&amp;ROW(AA40))="DOWN","DOWN",
IF(INDIRECT("'"&amp;AA$2&amp;"'!F"&amp;ROW(AA40))="OFF","OFF",
IF(INDIRECT("'"&amp;AA$2&amp;"'!F"&amp;ROW(AA40))="PARK","PARK",
IF(INDIRECT("'"&amp;AA$2&amp;"'!F"&amp;ROW(AA40))="VACA","VACA",
"")))))</f>
        <v/>
      </c>
      <c r="AB40" s="111" t="str" cm="1">
        <f t="array" aca="1" ref="AB40" ca="1">IF(INDIRECT("'"&amp;AB$2&amp;"'!F"&amp;ROW(AB40))="CC","CC",
IF(INDIRECT("'"&amp;AB$2&amp;"'!F"&amp;ROW(AB40))="DOWN","DOWN",
IF(INDIRECT("'"&amp;AB$2&amp;"'!F"&amp;ROW(AB40))="OFF","OFF",
IF(INDIRECT("'"&amp;AB$2&amp;"'!F"&amp;ROW(AB40))="PARK","PARK",
IF(INDIRECT("'"&amp;AB$2&amp;"'!F"&amp;ROW(AB40))="VACA","VACA",
"")))))</f>
        <v/>
      </c>
      <c r="AC40" s="111" t="str" cm="1">
        <f t="array" aca="1" ref="AC40" ca="1">IF(INDIRECT("'"&amp;AC$2&amp;"'!F"&amp;ROW(AC40))="CC","CC",
IF(INDIRECT("'"&amp;AC$2&amp;"'!F"&amp;ROW(AC40))="DOWN","DOWN",
IF(INDIRECT("'"&amp;AC$2&amp;"'!F"&amp;ROW(AC40))="OFF","OFF",
IF(INDIRECT("'"&amp;AC$2&amp;"'!F"&amp;ROW(AC40))="PARK","PARK",
IF(INDIRECT("'"&amp;AC$2&amp;"'!F"&amp;ROW(AC40))="VACA","VACA",
"")))))</f>
        <v/>
      </c>
      <c r="AD40" s="111" t="str" cm="1">
        <f t="array" aca="1" ref="AD40" ca="1">IF(INDIRECT("'"&amp;AD$2&amp;"'!F"&amp;ROW(AD40))="CC","CC",
IF(INDIRECT("'"&amp;AD$2&amp;"'!F"&amp;ROW(AD40))="DOWN","DOWN",
IF(INDIRECT("'"&amp;AD$2&amp;"'!F"&amp;ROW(AD40))="OFF","OFF",
IF(INDIRECT("'"&amp;AD$2&amp;"'!F"&amp;ROW(AD40))="PARK","PARK",
IF(INDIRECT("'"&amp;AD$2&amp;"'!F"&amp;ROW(AD40))="VACA","VACA",
"")))))</f>
        <v/>
      </c>
      <c r="AE40" s="111" t="str" cm="1">
        <f t="array" aca="1" ref="AE40" ca="1">IF(INDIRECT("'"&amp;AE$2&amp;"'!F"&amp;ROW(AE40))="CC","CC",
IF(INDIRECT("'"&amp;AE$2&amp;"'!F"&amp;ROW(AE40))="DOWN","DOWN",
IF(INDIRECT("'"&amp;AE$2&amp;"'!F"&amp;ROW(AE40))="OFF","OFF",
IF(INDIRECT("'"&amp;AE$2&amp;"'!F"&amp;ROW(AE40))="PARK","PARK",
IF(INDIRECT("'"&amp;AE$2&amp;"'!F"&amp;ROW(AE40))="VACA","VACA",
"")))))</f>
        <v/>
      </c>
      <c r="AF40" s="111" t="str" cm="1">
        <f t="array" aca="1" ref="AF40" ca="1">IF(INDIRECT("'"&amp;AF$2&amp;"'!F"&amp;ROW(AF40))="CC","CC",
IF(INDIRECT("'"&amp;AF$2&amp;"'!F"&amp;ROW(AF40))="DOWN","DOWN",
IF(INDIRECT("'"&amp;AF$2&amp;"'!F"&amp;ROW(AF40))="OFF","OFF",
IF(INDIRECT("'"&amp;AF$2&amp;"'!F"&amp;ROW(AF40))="PARK","PARK",
IF(INDIRECT("'"&amp;AF$2&amp;"'!F"&amp;ROW(AF40))="VACA","VACA",
"")))))</f>
        <v/>
      </c>
      <c r="AG40" s="111" t="str" cm="1">
        <f t="array" aca="1" ref="AG40" ca="1">IF(INDIRECT("'"&amp;AG$2&amp;"'!F"&amp;ROW(AG40))="CC","CC",
IF(INDIRECT("'"&amp;AG$2&amp;"'!F"&amp;ROW(AG40))="DOWN","DOWN",
IF(INDIRECT("'"&amp;AG$2&amp;"'!F"&amp;ROW(AG40))="OFF","OFF",
IF(INDIRECT("'"&amp;AG$2&amp;"'!F"&amp;ROW(AG40))="PARK","PARK",
IF(INDIRECT("'"&amp;AG$2&amp;"'!F"&amp;ROW(AG40))="VACA","VACA",
"")))))</f>
        <v/>
      </c>
      <c r="AH40" s="124"/>
      <c r="AI40" s="111" t="str">
        <f t="shared" si="4"/>
        <v>Marcos Marquez</v>
      </c>
      <c r="AJ40" s="111" cm="1">
        <f t="array" aca="1" ref="AJ40" ca="1">INDIRECT("'"&amp;AJ$2&amp;"'!AB"&amp;ROW($AJ40))</f>
        <v>4</v>
      </c>
      <c r="AK40" s="111" cm="1">
        <f t="array" aca="1" ref="AK40" ca="1">INDIRECT("'"&amp;AK$2&amp;"'!AB"&amp;ROW($AJ40))</f>
        <v>4</v>
      </c>
      <c r="AL40" s="111" cm="1">
        <f t="array" aca="1" ref="AL40" ca="1">INDIRECT("'"&amp;AL$2&amp;"'!AB"&amp;ROW($AJ40))</f>
        <v>4</v>
      </c>
      <c r="AM40" s="111" t="str" cm="1">
        <f t="array" aca="1" ref="AM40" ca="1">INDIRECT("'"&amp;AM$2&amp;"'!AB"&amp;ROW($AJ40))</f>
        <v/>
      </c>
      <c r="AN40" s="111" t="str" cm="1">
        <f t="array" aca="1" ref="AN40" ca="1">INDIRECT("'"&amp;AN$2&amp;"'!AB"&amp;ROW($AJ40))</f>
        <v/>
      </c>
      <c r="AO40" s="111" cm="1">
        <f t="array" aca="1" ref="AO40" ca="1">INDIRECT("'"&amp;AO$2&amp;"'!AB"&amp;ROW($AJ40))</f>
        <v>4</v>
      </c>
      <c r="AP40" s="111" cm="1">
        <f t="array" aca="1" ref="AP40" ca="1">INDIRECT("'"&amp;AP$2&amp;"'!AB"&amp;ROW($AJ40))</f>
        <v>4</v>
      </c>
      <c r="AQ40" s="111" t="str" cm="1">
        <f t="array" aca="1" ref="AQ40" ca="1">INDIRECT("'"&amp;AQ$2&amp;"'!AB"&amp;ROW($AJ40))</f>
        <v/>
      </c>
      <c r="AR40" s="111" t="str" cm="1">
        <f t="array" aca="1" ref="AR40" ca="1">INDIRECT("'"&amp;AR$2&amp;"'!AB"&amp;ROW($AJ40))</f>
        <v/>
      </c>
      <c r="AS40" s="111" t="str" cm="1">
        <f t="array" aca="1" ref="AS40" ca="1">INDIRECT("'"&amp;AS$2&amp;"'!AB"&amp;ROW($AJ40))</f>
        <v/>
      </c>
      <c r="AT40" s="111" t="str" cm="1">
        <f t="array" aca="1" ref="AT40" ca="1">INDIRECT("'"&amp;AT$2&amp;"'!AB"&amp;ROW($AJ40))</f>
        <v/>
      </c>
      <c r="AU40" s="111" t="str" cm="1">
        <f t="array" aca="1" ref="AU40" ca="1">INDIRECT("'"&amp;AU$2&amp;"'!AB"&amp;ROW($AJ40))</f>
        <v/>
      </c>
      <c r="AV40" s="111" t="str" cm="1">
        <f t="array" aca="1" ref="AV40" ca="1">INDIRECT("'"&amp;AV$2&amp;"'!AB"&amp;ROW($AJ40))</f>
        <v/>
      </c>
      <c r="AW40" s="111" t="str" cm="1">
        <f t="array" aca="1" ref="AW40" ca="1">INDIRECT("'"&amp;AW$2&amp;"'!AB"&amp;ROW($AJ40))</f>
        <v/>
      </c>
      <c r="AX40" s="111" t="str" cm="1">
        <f t="array" aca="1" ref="AX40" ca="1">INDIRECT("'"&amp;AX$2&amp;"'!AB"&amp;ROW($AJ40))</f>
        <v/>
      </c>
      <c r="AY40" s="111" t="str" cm="1">
        <f t="array" aca="1" ref="AY40" ca="1">INDIRECT("'"&amp;AY$2&amp;"'!AB"&amp;ROW($AJ40))</f>
        <v/>
      </c>
      <c r="AZ40" s="111" t="str" cm="1">
        <f t="array" aca="1" ref="AZ40" ca="1">INDIRECT("'"&amp;AZ$2&amp;"'!AB"&amp;ROW($AJ40))</f>
        <v/>
      </c>
      <c r="BA40" s="111" t="str" cm="1">
        <f t="array" aca="1" ref="BA40" ca="1">INDIRECT("'"&amp;BA$2&amp;"'!AB"&amp;ROW($AJ40))</f>
        <v/>
      </c>
      <c r="BB40" s="111" t="str" cm="1">
        <f t="array" aca="1" ref="BB40" ca="1">INDIRECT("'"&amp;BB$2&amp;"'!AB"&amp;ROW($AJ40))</f>
        <v/>
      </c>
      <c r="BC40" s="111" t="str" cm="1">
        <f t="array" aca="1" ref="BC40" ca="1">INDIRECT("'"&amp;BC$2&amp;"'!AB"&amp;ROW($AJ40))</f>
        <v/>
      </c>
      <c r="BD40" s="111" t="str" cm="1">
        <f t="array" aca="1" ref="BD40" ca="1">INDIRECT("'"&amp;BD$2&amp;"'!AB"&amp;ROW($AJ40))</f>
        <v/>
      </c>
      <c r="BE40" s="111" t="str" cm="1">
        <f t="array" aca="1" ref="BE40" ca="1">INDIRECT("'"&amp;BE$2&amp;"'!AB"&amp;ROW($AJ40))</f>
        <v/>
      </c>
      <c r="BF40" s="111" t="str" cm="1">
        <f t="array" aca="1" ref="BF40" ca="1">INDIRECT("'"&amp;BF$2&amp;"'!AB"&amp;ROW($AJ40))</f>
        <v/>
      </c>
      <c r="BG40" s="111" t="str" cm="1">
        <f t="array" aca="1" ref="BG40" ca="1">INDIRECT("'"&amp;BG$2&amp;"'!AB"&amp;ROW($AJ40))</f>
        <v/>
      </c>
      <c r="BH40" s="111" t="str" cm="1">
        <f t="array" aca="1" ref="BH40" ca="1">INDIRECT("'"&amp;BH$2&amp;"'!AB"&amp;ROW($AJ40))</f>
        <v/>
      </c>
      <c r="BI40" s="111" t="str" cm="1">
        <f t="array" aca="1" ref="BI40" ca="1">INDIRECT("'"&amp;BI$2&amp;"'!AB"&amp;ROW($AJ40))</f>
        <v/>
      </c>
      <c r="BJ40" s="111" t="str" cm="1">
        <f t="array" aca="1" ref="BJ40" ca="1">INDIRECT("'"&amp;BJ$2&amp;"'!AB"&amp;ROW($AJ40))</f>
        <v/>
      </c>
      <c r="BK40" s="111" t="str" cm="1">
        <f t="array" aca="1" ref="BK40" ca="1">INDIRECT("'"&amp;BK$2&amp;"'!AB"&amp;ROW($AJ40))</f>
        <v/>
      </c>
      <c r="BL40" s="111" t="str" cm="1">
        <f t="array" aca="1" ref="BL40" ca="1">INDIRECT("'"&amp;BL$2&amp;"'!AB"&amp;ROW($AJ40))</f>
        <v/>
      </c>
      <c r="BM40" s="111" t="str" cm="1">
        <f t="array" aca="1" ref="BM40" ca="1">INDIRECT("'"&amp;BM$2&amp;"'!AB"&amp;ROW($AJ40))</f>
        <v/>
      </c>
      <c r="BN40" s="111" t="str" cm="1">
        <f t="array" aca="1" ref="BN40" ca="1">INDIRECT("'"&amp;BN$2&amp;"'!AB"&amp;ROW($AJ40))</f>
        <v/>
      </c>
      <c r="BO40" s="124"/>
      <c r="BP40" s="110" t="str">
        <f t="shared" si="5"/>
        <v>Marcos Marquez</v>
      </c>
      <c r="BQ40" s="127" cm="1">
        <f t="array" aca="1" ref="BQ40" ca="1">IF(INDIRECT("'"&amp;BQ$2&amp;"'!P"&amp;ROW($BQ40))=0,"",INDIRECT("'"&amp;BQ$2&amp;"'!P"&amp;ROW($BQ40)))</f>
        <v>33.6</v>
      </c>
      <c r="BR40" s="127" cm="1">
        <f t="array" aca="1" ref="BR40" ca="1">IF(INDIRECT("'"&amp;BR$2&amp;"'!P"&amp;ROW($BQ40))=0,"",INDIRECT("'"&amp;BR$2&amp;"'!P"&amp;ROW($BQ40)))</f>
        <v>34.200000000000003</v>
      </c>
      <c r="BS40" s="127" cm="1">
        <f t="array" aca="1" ref="BS40" ca="1">IF(INDIRECT("'"&amp;BS$2&amp;"'!P"&amp;ROW($BQ40))=0,"",INDIRECT("'"&amp;BS$2&amp;"'!P"&amp;ROW($BQ40)))</f>
        <v>30.05</v>
      </c>
      <c r="BT40" s="127" t="str" cm="1">
        <f t="array" aca="1" ref="BT40" ca="1">IF(INDIRECT("'"&amp;BT$2&amp;"'!P"&amp;ROW($BQ40))=0,"",INDIRECT("'"&amp;BT$2&amp;"'!P"&amp;ROW($BQ40)))</f>
        <v/>
      </c>
      <c r="BU40" s="127" t="str" cm="1">
        <f t="array" aca="1" ref="BU40" ca="1">IF(INDIRECT("'"&amp;BU$2&amp;"'!P"&amp;ROW($BQ40))=0,"",INDIRECT("'"&amp;BU$2&amp;"'!P"&amp;ROW($BQ40)))</f>
        <v/>
      </c>
      <c r="BV40" s="127" cm="1">
        <f t="array" aca="1" ref="BV40" ca="1">IF(INDIRECT("'"&amp;BV$2&amp;"'!P"&amp;ROW($BQ40))=0,"",INDIRECT("'"&amp;BV$2&amp;"'!P"&amp;ROW($BQ40)))</f>
        <v>31.95</v>
      </c>
      <c r="BW40" s="127" cm="1">
        <f t="array" aca="1" ref="BW40" ca="1">IF(INDIRECT("'"&amp;BW$2&amp;"'!P"&amp;ROW($BQ40))=0,"",INDIRECT("'"&amp;BW$2&amp;"'!P"&amp;ROW($BQ40)))</f>
        <v>34.450000000000003</v>
      </c>
      <c r="BX40" s="127" t="str" cm="1">
        <f t="array" aca="1" ref="BX40" ca="1">IF(INDIRECT("'"&amp;BX$2&amp;"'!P"&amp;ROW($BQ40))=0,"",INDIRECT("'"&amp;BX$2&amp;"'!P"&amp;ROW($BQ40)))</f>
        <v/>
      </c>
      <c r="BY40" s="127" t="str" cm="1">
        <f t="array" aca="1" ref="BY40" ca="1">IF(INDIRECT("'"&amp;BY$2&amp;"'!P"&amp;ROW($BQ40))=0,"",INDIRECT("'"&amp;BY$2&amp;"'!P"&amp;ROW($BQ40)))</f>
        <v/>
      </c>
      <c r="BZ40" s="127" t="str" cm="1">
        <f t="array" aca="1" ref="BZ40" ca="1">IF(INDIRECT("'"&amp;BZ$2&amp;"'!P"&amp;ROW($BQ40))=0,"",INDIRECT("'"&amp;BZ$2&amp;"'!P"&amp;ROW($BQ40)))</f>
        <v/>
      </c>
      <c r="CA40" s="127" t="str" cm="1">
        <f t="array" aca="1" ref="CA40" ca="1">IF(INDIRECT("'"&amp;CA$2&amp;"'!P"&amp;ROW($BQ40))=0,"",INDIRECT("'"&amp;CA$2&amp;"'!P"&amp;ROW($BQ40)))</f>
        <v/>
      </c>
      <c r="CB40" s="127" t="str" cm="1">
        <f t="array" aca="1" ref="CB40" ca="1">IF(INDIRECT("'"&amp;CB$2&amp;"'!P"&amp;ROW($BQ40))=0,"",INDIRECT("'"&amp;CB$2&amp;"'!P"&amp;ROW($BQ40)))</f>
        <v/>
      </c>
      <c r="CC40" s="127" t="str" cm="1">
        <f t="array" aca="1" ref="CC40" ca="1">IF(INDIRECT("'"&amp;CC$2&amp;"'!P"&amp;ROW($BQ40))=0,"",INDIRECT("'"&amp;CC$2&amp;"'!P"&amp;ROW($BQ40)))</f>
        <v/>
      </c>
      <c r="CD40" s="127" t="str" cm="1">
        <f t="array" aca="1" ref="CD40" ca="1">IF(INDIRECT("'"&amp;CD$2&amp;"'!P"&amp;ROW($BQ40))=0,"",INDIRECT("'"&amp;CD$2&amp;"'!P"&amp;ROW($BQ40)))</f>
        <v/>
      </c>
      <c r="CE40" s="127" t="str" cm="1">
        <f t="array" aca="1" ref="CE40" ca="1">IF(INDIRECT("'"&amp;CE$2&amp;"'!P"&amp;ROW($BQ40))=0,"",INDIRECT("'"&amp;CE$2&amp;"'!P"&amp;ROW($BQ40)))</f>
        <v/>
      </c>
      <c r="CF40" s="127" t="str" cm="1">
        <f t="array" aca="1" ref="CF40" ca="1">IF(INDIRECT("'"&amp;CF$2&amp;"'!P"&amp;ROW($BQ40))=0,"",INDIRECT("'"&amp;CF$2&amp;"'!P"&amp;ROW($BQ40)))</f>
        <v/>
      </c>
      <c r="CG40" s="127" t="str" cm="1">
        <f t="array" aca="1" ref="CG40" ca="1">IF(INDIRECT("'"&amp;CG$2&amp;"'!P"&amp;ROW($BQ40))=0,"",INDIRECT("'"&amp;CG$2&amp;"'!P"&amp;ROW($BQ40)))</f>
        <v/>
      </c>
      <c r="CH40" s="127" t="str" cm="1">
        <f t="array" aca="1" ref="CH40" ca="1">IF(INDIRECT("'"&amp;CH$2&amp;"'!P"&amp;ROW($BQ40))=0,"",INDIRECT("'"&amp;CH$2&amp;"'!P"&amp;ROW($BQ40)))</f>
        <v/>
      </c>
      <c r="CI40" s="127" t="str" cm="1">
        <f t="array" aca="1" ref="CI40" ca="1">IF(INDIRECT("'"&amp;CI$2&amp;"'!P"&amp;ROW($BQ40))=0,"",INDIRECT("'"&amp;CI$2&amp;"'!P"&amp;ROW($BQ40)))</f>
        <v/>
      </c>
      <c r="CJ40" s="127" t="str" cm="1">
        <f t="array" aca="1" ref="CJ40" ca="1">IF(INDIRECT("'"&amp;CJ$2&amp;"'!P"&amp;ROW($BQ40))=0,"",INDIRECT("'"&amp;CJ$2&amp;"'!P"&amp;ROW($BQ40)))</f>
        <v/>
      </c>
      <c r="CK40" s="127" t="str" cm="1">
        <f t="array" aca="1" ref="CK40" ca="1">IF(INDIRECT("'"&amp;CK$2&amp;"'!P"&amp;ROW($BQ40))=0,"",INDIRECT("'"&amp;CK$2&amp;"'!P"&amp;ROW($BQ40)))</f>
        <v/>
      </c>
      <c r="CL40" s="127" t="str" cm="1">
        <f t="array" aca="1" ref="CL40" ca="1">IF(INDIRECT("'"&amp;CL$2&amp;"'!P"&amp;ROW($BQ40))=0,"",INDIRECT("'"&amp;CL$2&amp;"'!P"&amp;ROW($BQ40)))</f>
        <v/>
      </c>
      <c r="CM40" s="127" t="str" cm="1">
        <f t="array" aca="1" ref="CM40" ca="1">IF(INDIRECT("'"&amp;CM$2&amp;"'!P"&amp;ROW($BQ40))=0,"",INDIRECT("'"&amp;CM$2&amp;"'!P"&amp;ROW($BQ40)))</f>
        <v/>
      </c>
      <c r="CN40" s="127" t="str" cm="1">
        <f t="array" aca="1" ref="CN40" ca="1">IF(INDIRECT("'"&amp;CN$2&amp;"'!P"&amp;ROW($BQ40))=0,"",INDIRECT("'"&amp;CN$2&amp;"'!P"&amp;ROW($BQ40)))</f>
        <v/>
      </c>
      <c r="CO40" s="127" t="str" cm="1">
        <f t="array" aca="1" ref="CO40" ca="1">IF(INDIRECT("'"&amp;CO$2&amp;"'!P"&amp;ROW($BQ40))=0,"",INDIRECT("'"&amp;CO$2&amp;"'!P"&amp;ROW($BQ40)))</f>
        <v/>
      </c>
      <c r="CP40" s="127" t="str" cm="1">
        <f t="array" aca="1" ref="CP40" ca="1">IF(INDIRECT("'"&amp;CP$2&amp;"'!P"&amp;ROW($BQ40))=0,"",INDIRECT("'"&amp;CP$2&amp;"'!P"&amp;ROW($BQ40)))</f>
        <v/>
      </c>
      <c r="CQ40" s="127" t="str" cm="1">
        <f t="array" aca="1" ref="CQ40" ca="1">IF(INDIRECT("'"&amp;CQ$2&amp;"'!P"&amp;ROW($BQ40))=0,"",INDIRECT("'"&amp;CQ$2&amp;"'!P"&amp;ROW($BQ40)))</f>
        <v/>
      </c>
      <c r="CR40" s="127" t="str" cm="1">
        <f t="array" aca="1" ref="CR40" ca="1">IF(INDIRECT("'"&amp;CR$2&amp;"'!P"&amp;ROW($BQ40))=0,"",INDIRECT("'"&amp;CR$2&amp;"'!P"&amp;ROW($BQ40)))</f>
        <v/>
      </c>
      <c r="CS40" s="127" t="str" cm="1">
        <f t="array" aca="1" ref="CS40" ca="1">IF(INDIRECT("'"&amp;CS$2&amp;"'!P"&amp;ROW($BQ40))=0,"",INDIRECT("'"&amp;CS$2&amp;"'!P"&amp;ROW($BQ40)))</f>
        <v/>
      </c>
      <c r="CT40" s="127" t="str" cm="1">
        <f t="array" aca="1" ref="CT40" ca="1">IF(INDIRECT("'"&amp;CT$2&amp;"'!P"&amp;ROW($BQ40))=0,"",INDIRECT("'"&amp;CT$2&amp;"'!P"&amp;ROW($BQ40)))</f>
        <v/>
      </c>
      <c r="CU40" s="127" t="str" cm="1">
        <f t="array" aca="1" ref="CU40" ca="1">IF(INDIRECT("'"&amp;CU$2&amp;"'!P"&amp;ROW($BQ40))=0,"",INDIRECT("'"&amp;CU$2&amp;"'!P"&amp;ROW($BQ40)))</f>
        <v/>
      </c>
      <c r="CV40" s="128">
        <f t="shared" ca="1" si="6"/>
        <v>164.25</v>
      </c>
    </row>
    <row r="41" spans="1:100" x14ac:dyDescent="0.2">
      <c r="A41" s="111">
        <f>IF('Driver List'!D41=0,"",'Driver List'!D41)</f>
        <v>6183</v>
      </c>
      <c r="B41" s="111" t="str">
        <f>IF(A41="","",VLOOKUP(A41,'Driver List'!D:E,2,0))</f>
        <v>Alberto Hodelin</v>
      </c>
      <c r="C41" s="111" t="str" cm="1">
        <f t="array" aca="1" ref="C41" ca="1">IF(INDIRECT("'"&amp;C$2&amp;"'!F"&amp;ROW(C41))="CC","CC",
IF(INDIRECT("'"&amp;C$2&amp;"'!F"&amp;ROW(C41))="DOWN","DOWN",
IF(INDIRECT("'"&amp;C$2&amp;"'!F"&amp;ROW(C41))="OFF","OFF",
IF(INDIRECT("'"&amp;C$2&amp;"'!F"&amp;ROW(C41))="PARK","PARK",
IF(INDIRECT("'"&amp;C$2&amp;"'!F"&amp;ROW(C41))="VACA","VACA",
"")))))</f>
        <v/>
      </c>
      <c r="D41" s="111" t="str" cm="1">
        <f t="array" aca="1" ref="D41" ca="1">IF(INDIRECT("'"&amp;D$2&amp;"'!F"&amp;ROW(D41))="CC","CC",
IF(INDIRECT("'"&amp;D$2&amp;"'!F"&amp;ROW(D41))="DOWN","DOWN",
IF(INDIRECT("'"&amp;D$2&amp;"'!F"&amp;ROW(D41))="OFF","OFF",
IF(INDIRECT("'"&amp;D$2&amp;"'!F"&amp;ROW(D41))="PARK","PARK",
IF(INDIRECT("'"&amp;D$2&amp;"'!F"&amp;ROW(D41))="VACA","VACA",
"")))))</f>
        <v/>
      </c>
      <c r="E41" s="111" t="str" cm="1">
        <f t="array" aca="1" ref="E41" ca="1">IF(INDIRECT("'"&amp;E$2&amp;"'!F"&amp;ROW(E41))="CC","CC",
IF(INDIRECT("'"&amp;E$2&amp;"'!F"&amp;ROW(E41))="DOWN","DOWN",
IF(INDIRECT("'"&amp;E$2&amp;"'!F"&amp;ROW(E41))="OFF","OFF",
IF(INDIRECT("'"&amp;E$2&amp;"'!F"&amp;ROW(E41))="PARK","PARK",
IF(INDIRECT("'"&amp;E$2&amp;"'!F"&amp;ROW(E41))="VACA","VACA",
"")))))</f>
        <v/>
      </c>
      <c r="F41" s="111" t="str" cm="1">
        <f t="array" aca="1" ref="F41" ca="1">IF(INDIRECT("'"&amp;F$2&amp;"'!F"&amp;ROW(F41))="CC","CC",
IF(INDIRECT("'"&amp;F$2&amp;"'!F"&amp;ROW(F41))="DOWN","DOWN",
IF(INDIRECT("'"&amp;F$2&amp;"'!F"&amp;ROW(F41))="OFF","OFF",
IF(INDIRECT("'"&amp;F$2&amp;"'!F"&amp;ROW(F41))="PARK","PARK",
IF(INDIRECT("'"&amp;F$2&amp;"'!F"&amp;ROW(F41))="VACA","VACA",
"")))))</f>
        <v/>
      </c>
      <c r="G41" s="111" t="str" cm="1">
        <f t="array" aca="1" ref="G41" ca="1">IF(INDIRECT("'"&amp;G$2&amp;"'!F"&amp;ROW(G41))="CC","CC",
IF(INDIRECT("'"&amp;G$2&amp;"'!F"&amp;ROW(G41))="DOWN","DOWN",
IF(INDIRECT("'"&amp;G$2&amp;"'!F"&amp;ROW(G41))="OFF","OFF",
IF(INDIRECT("'"&amp;G$2&amp;"'!F"&amp;ROW(G41))="PARK","PARK",
IF(INDIRECT("'"&amp;G$2&amp;"'!F"&amp;ROW(G41))="VACA","VACA",
"")))))</f>
        <v/>
      </c>
      <c r="H41" s="111" t="str" cm="1">
        <f t="array" aca="1" ref="H41" ca="1">IF(INDIRECT("'"&amp;H$2&amp;"'!F"&amp;ROW(H41))="CC","CC",
IF(INDIRECT("'"&amp;H$2&amp;"'!F"&amp;ROW(H41))="DOWN","DOWN",
IF(INDIRECT("'"&amp;H$2&amp;"'!F"&amp;ROW(H41))="OFF","OFF",
IF(INDIRECT("'"&amp;H$2&amp;"'!F"&amp;ROW(H41))="PARK","PARK",
IF(INDIRECT("'"&amp;H$2&amp;"'!F"&amp;ROW(H41))="VACA","VACA",
"")))))</f>
        <v/>
      </c>
      <c r="I41" s="111" t="str" cm="1">
        <f t="array" aca="1" ref="I41" ca="1">IF(INDIRECT("'"&amp;I$2&amp;"'!F"&amp;ROW(I41))="CC","CC",
IF(INDIRECT("'"&amp;I$2&amp;"'!F"&amp;ROW(I41))="DOWN","DOWN",
IF(INDIRECT("'"&amp;I$2&amp;"'!F"&amp;ROW(I41))="OFF","OFF",
IF(INDIRECT("'"&amp;I$2&amp;"'!F"&amp;ROW(I41))="PARK","PARK",
IF(INDIRECT("'"&amp;I$2&amp;"'!F"&amp;ROW(I41))="VACA","VACA",
"")))))</f>
        <v/>
      </c>
      <c r="J41" s="111" t="str" cm="1">
        <f t="array" aca="1" ref="J41" ca="1">IF(INDIRECT("'"&amp;J$2&amp;"'!F"&amp;ROW(J41))="CC","CC",
IF(INDIRECT("'"&amp;J$2&amp;"'!F"&amp;ROW(J41))="DOWN","DOWN",
IF(INDIRECT("'"&amp;J$2&amp;"'!F"&amp;ROW(J41))="OFF","OFF",
IF(INDIRECT("'"&amp;J$2&amp;"'!F"&amp;ROW(J41))="PARK","PARK",
IF(INDIRECT("'"&amp;J$2&amp;"'!F"&amp;ROW(J41))="VACA","VACA",
"")))))</f>
        <v/>
      </c>
      <c r="K41" s="111" t="str" cm="1">
        <f t="array" aca="1" ref="K41" ca="1">IF(INDIRECT("'"&amp;K$2&amp;"'!F"&amp;ROW(K41))="CC","CC",
IF(INDIRECT("'"&amp;K$2&amp;"'!F"&amp;ROW(K41))="DOWN","DOWN",
IF(INDIRECT("'"&amp;K$2&amp;"'!F"&amp;ROW(K41))="OFF","OFF",
IF(INDIRECT("'"&amp;K$2&amp;"'!F"&amp;ROW(K41))="PARK","PARK",
IF(INDIRECT("'"&amp;K$2&amp;"'!F"&amp;ROW(K41))="VACA","VACA",
"")))))</f>
        <v/>
      </c>
      <c r="L41" s="111" t="str" cm="1">
        <f t="array" aca="1" ref="L41" ca="1">IF(INDIRECT("'"&amp;L$2&amp;"'!F"&amp;ROW(L41))="CC","CC",
IF(INDIRECT("'"&amp;L$2&amp;"'!F"&amp;ROW(L41))="DOWN","DOWN",
IF(INDIRECT("'"&amp;L$2&amp;"'!F"&amp;ROW(L41))="OFF","OFF",
IF(INDIRECT("'"&amp;L$2&amp;"'!F"&amp;ROW(L41))="PARK","PARK",
IF(INDIRECT("'"&amp;L$2&amp;"'!F"&amp;ROW(L41))="VACA","VACA",
"")))))</f>
        <v/>
      </c>
      <c r="M41" s="111" t="str" cm="1">
        <f t="array" aca="1" ref="M41" ca="1">IF(INDIRECT("'"&amp;M$2&amp;"'!F"&amp;ROW(M41))="CC","CC",
IF(INDIRECT("'"&amp;M$2&amp;"'!F"&amp;ROW(M41))="DOWN","DOWN",
IF(INDIRECT("'"&amp;M$2&amp;"'!F"&amp;ROW(M41))="OFF","OFF",
IF(INDIRECT("'"&amp;M$2&amp;"'!F"&amp;ROW(M41))="PARK","PARK",
IF(INDIRECT("'"&amp;M$2&amp;"'!F"&amp;ROW(M41))="VACA","VACA",
"")))))</f>
        <v/>
      </c>
      <c r="N41" s="111" t="str" cm="1">
        <f t="array" aca="1" ref="N41" ca="1">IF(INDIRECT("'"&amp;N$2&amp;"'!F"&amp;ROW(N41))="CC","CC",
IF(INDIRECT("'"&amp;N$2&amp;"'!F"&amp;ROW(N41))="DOWN","DOWN",
IF(INDIRECT("'"&amp;N$2&amp;"'!F"&amp;ROW(N41))="OFF","OFF",
IF(INDIRECT("'"&amp;N$2&amp;"'!F"&amp;ROW(N41))="PARK","PARK",
IF(INDIRECT("'"&amp;N$2&amp;"'!F"&amp;ROW(N41))="VACA","VACA",
"")))))</f>
        <v/>
      </c>
      <c r="O41" s="111" t="str" cm="1">
        <f t="array" aca="1" ref="O41" ca="1">IF(INDIRECT("'"&amp;O$2&amp;"'!F"&amp;ROW(O41))="CC","CC",
IF(INDIRECT("'"&amp;O$2&amp;"'!F"&amp;ROW(O41))="DOWN","DOWN",
IF(INDIRECT("'"&amp;O$2&amp;"'!F"&amp;ROW(O41))="OFF","OFF",
IF(INDIRECT("'"&amp;O$2&amp;"'!F"&amp;ROW(O41))="PARK","PARK",
IF(INDIRECT("'"&amp;O$2&amp;"'!F"&amp;ROW(O41))="VACA","VACA",
"")))))</f>
        <v/>
      </c>
      <c r="P41" s="111" t="str" cm="1">
        <f t="array" aca="1" ref="P41" ca="1">IF(INDIRECT("'"&amp;P$2&amp;"'!F"&amp;ROW(P41))="CC","CC",
IF(INDIRECT("'"&amp;P$2&amp;"'!F"&amp;ROW(P41))="DOWN","DOWN",
IF(INDIRECT("'"&amp;P$2&amp;"'!F"&amp;ROW(P41))="OFF","OFF",
IF(INDIRECT("'"&amp;P$2&amp;"'!F"&amp;ROW(P41))="PARK","PARK",
IF(INDIRECT("'"&amp;P$2&amp;"'!F"&amp;ROW(P41))="VACA","VACA",
"")))))</f>
        <v/>
      </c>
      <c r="Q41" s="111" t="str" cm="1">
        <f t="array" aca="1" ref="Q41" ca="1">IF(INDIRECT("'"&amp;Q$2&amp;"'!F"&amp;ROW(Q41))="CC","CC",
IF(INDIRECT("'"&amp;Q$2&amp;"'!F"&amp;ROW(Q41))="DOWN","DOWN",
IF(INDIRECT("'"&amp;Q$2&amp;"'!F"&amp;ROW(Q41))="OFF","OFF",
IF(INDIRECT("'"&amp;Q$2&amp;"'!F"&amp;ROW(Q41))="PARK","PARK",
IF(INDIRECT("'"&amp;Q$2&amp;"'!F"&amp;ROW(Q41))="VACA","VACA",
"")))))</f>
        <v/>
      </c>
      <c r="R41" s="111" t="str" cm="1">
        <f t="array" aca="1" ref="R41" ca="1">IF(INDIRECT("'"&amp;R$2&amp;"'!F"&amp;ROW(R41))="CC","CC",
IF(INDIRECT("'"&amp;R$2&amp;"'!F"&amp;ROW(R41))="DOWN","DOWN",
IF(INDIRECT("'"&amp;R$2&amp;"'!F"&amp;ROW(R41))="OFF","OFF",
IF(INDIRECT("'"&amp;R$2&amp;"'!F"&amp;ROW(R41))="PARK","PARK",
IF(INDIRECT("'"&amp;R$2&amp;"'!F"&amp;ROW(R41))="VACA","VACA",
"")))))</f>
        <v/>
      </c>
      <c r="S41" s="111" t="str" cm="1">
        <f t="array" aca="1" ref="S41" ca="1">IF(INDIRECT("'"&amp;S$2&amp;"'!F"&amp;ROW(S41))="CC","CC",
IF(INDIRECT("'"&amp;S$2&amp;"'!F"&amp;ROW(S41))="DOWN","DOWN",
IF(INDIRECT("'"&amp;S$2&amp;"'!F"&amp;ROW(S41))="OFF","OFF",
IF(INDIRECT("'"&amp;S$2&amp;"'!F"&amp;ROW(S41))="PARK","PARK",
IF(INDIRECT("'"&amp;S$2&amp;"'!F"&amp;ROW(S41))="VACA","VACA",
"")))))</f>
        <v/>
      </c>
      <c r="T41" s="111" t="str" cm="1">
        <f t="array" aca="1" ref="T41" ca="1">IF(INDIRECT("'"&amp;T$2&amp;"'!F"&amp;ROW(T41))="CC","CC",
IF(INDIRECT("'"&amp;T$2&amp;"'!F"&amp;ROW(T41))="DOWN","DOWN",
IF(INDIRECT("'"&amp;T$2&amp;"'!F"&amp;ROW(T41))="OFF","OFF",
IF(INDIRECT("'"&amp;T$2&amp;"'!F"&amp;ROW(T41))="PARK","PARK",
IF(INDIRECT("'"&amp;T$2&amp;"'!F"&amp;ROW(T41))="VACA","VACA",
"")))))</f>
        <v/>
      </c>
      <c r="U41" s="111" t="str" cm="1">
        <f t="array" aca="1" ref="U41" ca="1">IF(INDIRECT("'"&amp;U$2&amp;"'!F"&amp;ROW(U41))="CC","CC",
IF(INDIRECT("'"&amp;U$2&amp;"'!F"&amp;ROW(U41))="DOWN","DOWN",
IF(INDIRECT("'"&amp;U$2&amp;"'!F"&amp;ROW(U41))="OFF","OFF",
IF(INDIRECT("'"&amp;U$2&amp;"'!F"&amp;ROW(U41))="PARK","PARK",
IF(INDIRECT("'"&amp;U$2&amp;"'!F"&amp;ROW(U41))="VACA","VACA",
"")))))</f>
        <v/>
      </c>
      <c r="V41" s="111" t="str" cm="1">
        <f t="array" aca="1" ref="V41" ca="1">IF(INDIRECT("'"&amp;V$2&amp;"'!F"&amp;ROW(V41))="CC","CC",
IF(INDIRECT("'"&amp;V$2&amp;"'!F"&amp;ROW(V41))="DOWN","DOWN",
IF(INDIRECT("'"&amp;V$2&amp;"'!F"&amp;ROW(V41))="OFF","OFF",
IF(INDIRECT("'"&amp;V$2&amp;"'!F"&amp;ROW(V41))="PARK","PARK",
IF(INDIRECT("'"&amp;V$2&amp;"'!F"&amp;ROW(V41))="VACA","VACA",
"")))))</f>
        <v/>
      </c>
      <c r="W41" s="111" t="str" cm="1">
        <f t="array" aca="1" ref="W41" ca="1">IF(INDIRECT("'"&amp;W$2&amp;"'!F"&amp;ROW(W41))="CC","CC",
IF(INDIRECT("'"&amp;W$2&amp;"'!F"&amp;ROW(W41))="DOWN","DOWN",
IF(INDIRECT("'"&amp;W$2&amp;"'!F"&amp;ROW(W41))="OFF","OFF",
IF(INDIRECT("'"&amp;W$2&amp;"'!F"&amp;ROW(W41))="PARK","PARK",
IF(INDIRECT("'"&amp;W$2&amp;"'!F"&amp;ROW(W41))="VACA","VACA",
"")))))</f>
        <v/>
      </c>
      <c r="X41" s="111" t="str" cm="1">
        <f t="array" aca="1" ref="X41" ca="1">IF(INDIRECT("'"&amp;X$2&amp;"'!F"&amp;ROW(X41))="CC","CC",
IF(INDIRECT("'"&amp;X$2&amp;"'!F"&amp;ROW(X41))="DOWN","DOWN",
IF(INDIRECT("'"&amp;X$2&amp;"'!F"&amp;ROW(X41))="OFF","OFF",
IF(INDIRECT("'"&amp;X$2&amp;"'!F"&amp;ROW(X41))="PARK","PARK",
IF(INDIRECT("'"&amp;X$2&amp;"'!F"&amp;ROW(X41))="VACA","VACA",
"")))))</f>
        <v/>
      </c>
      <c r="Y41" s="111" t="str" cm="1">
        <f t="array" aca="1" ref="Y41" ca="1">IF(INDIRECT("'"&amp;Y$2&amp;"'!F"&amp;ROW(Y41))="CC","CC",
IF(INDIRECT("'"&amp;Y$2&amp;"'!F"&amp;ROW(Y41))="DOWN","DOWN",
IF(INDIRECT("'"&amp;Y$2&amp;"'!F"&amp;ROW(Y41))="OFF","OFF",
IF(INDIRECT("'"&amp;Y$2&amp;"'!F"&amp;ROW(Y41))="PARK","PARK",
IF(INDIRECT("'"&amp;Y$2&amp;"'!F"&amp;ROW(Y41))="VACA","VACA",
"")))))</f>
        <v/>
      </c>
      <c r="Z41" s="111" t="str" cm="1">
        <f t="array" aca="1" ref="Z41" ca="1">IF(INDIRECT("'"&amp;Z$2&amp;"'!F"&amp;ROW(Z41))="CC","CC",
IF(INDIRECT("'"&amp;Z$2&amp;"'!F"&amp;ROW(Z41))="DOWN","DOWN",
IF(INDIRECT("'"&amp;Z$2&amp;"'!F"&amp;ROW(Z41))="OFF","OFF",
IF(INDIRECT("'"&amp;Z$2&amp;"'!F"&amp;ROW(Z41))="PARK","PARK",
IF(INDIRECT("'"&amp;Z$2&amp;"'!F"&amp;ROW(Z41))="VACA","VACA",
"")))))</f>
        <v/>
      </c>
      <c r="AA41" s="111" t="str" cm="1">
        <f t="array" aca="1" ref="AA41" ca="1">IF(INDIRECT("'"&amp;AA$2&amp;"'!F"&amp;ROW(AA41))="CC","CC",
IF(INDIRECT("'"&amp;AA$2&amp;"'!F"&amp;ROW(AA41))="DOWN","DOWN",
IF(INDIRECT("'"&amp;AA$2&amp;"'!F"&amp;ROW(AA41))="OFF","OFF",
IF(INDIRECT("'"&amp;AA$2&amp;"'!F"&amp;ROW(AA41))="PARK","PARK",
IF(INDIRECT("'"&amp;AA$2&amp;"'!F"&amp;ROW(AA41))="VACA","VACA",
"")))))</f>
        <v/>
      </c>
      <c r="AB41" s="111" t="str" cm="1">
        <f t="array" aca="1" ref="AB41" ca="1">IF(INDIRECT("'"&amp;AB$2&amp;"'!F"&amp;ROW(AB41))="CC","CC",
IF(INDIRECT("'"&amp;AB$2&amp;"'!F"&amp;ROW(AB41))="DOWN","DOWN",
IF(INDIRECT("'"&amp;AB$2&amp;"'!F"&amp;ROW(AB41))="OFF","OFF",
IF(INDIRECT("'"&amp;AB$2&amp;"'!F"&amp;ROW(AB41))="PARK","PARK",
IF(INDIRECT("'"&amp;AB$2&amp;"'!F"&amp;ROW(AB41))="VACA","VACA",
"")))))</f>
        <v/>
      </c>
      <c r="AC41" s="111" t="str" cm="1">
        <f t="array" aca="1" ref="AC41" ca="1">IF(INDIRECT("'"&amp;AC$2&amp;"'!F"&amp;ROW(AC41))="CC","CC",
IF(INDIRECT("'"&amp;AC$2&amp;"'!F"&amp;ROW(AC41))="DOWN","DOWN",
IF(INDIRECT("'"&amp;AC$2&amp;"'!F"&amp;ROW(AC41))="OFF","OFF",
IF(INDIRECT("'"&amp;AC$2&amp;"'!F"&amp;ROW(AC41))="PARK","PARK",
IF(INDIRECT("'"&amp;AC$2&amp;"'!F"&amp;ROW(AC41))="VACA","VACA",
"")))))</f>
        <v/>
      </c>
      <c r="AD41" s="111" t="str" cm="1">
        <f t="array" aca="1" ref="AD41" ca="1">IF(INDIRECT("'"&amp;AD$2&amp;"'!F"&amp;ROW(AD41))="CC","CC",
IF(INDIRECT("'"&amp;AD$2&amp;"'!F"&amp;ROW(AD41))="DOWN","DOWN",
IF(INDIRECT("'"&amp;AD$2&amp;"'!F"&amp;ROW(AD41))="OFF","OFF",
IF(INDIRECT("'"&amp;AD$2&amp;"'!F"&amp;ROW(AD41))="PARK","PARK",
IF(INDIRECT("'"&amp;AD$2&amp;"'!F"&amp;ROW(AD41))="VACA","VACA",
"")))))</f>
        <v/>
      </c>
      <c r="AE41" s="111" t="str" cm="1">
        <f t="array" aca="1" ref="AE41" ca="1">IF(INDIRECT("'"&amp;AE$2&amp;"'!F"&amp;ROW(AE41))="CC","CC",
IF(INDIRECT("'"&amp;AE$2&amp;"'!F"&amp;ROW(AE41))="DOWN","DOWN",
IF(INDIRECT("'"&amp;AE$2&amp;"'!F"&amp;ROW(AE41))="OFF","OFF",
IF(INDIRECT("'"&amp;AE$2&amp;"'!F"&amp;ROW(AE41))="PARK","PARK",
IF(INDIRECT("'"&amp;AE$2&amp;"'!F"&amp;ROW(AE41))="VACA","VACA",
"")))))</f>
        <v/>
      </c>
      <c r="AF41" s="111" t="str" cm="1">
        <f t="array" aca="1" ref="AF41" ca="1">IF(INDIRECT("'"&amp;AF$2&amp;"'!F"&amp;ROW(AF41))="CC","CC",
IF(INDIRECT("'"&amp;AF$2&amp;"'!F"&amp;ROW(AF41))="DOWN","DOWN",
IF(INDIRECT("'"&amp;AF$2&amp;"'!F"&amp;ROW(AF41))="OFF","OFF",
IF(INDIRECT("'"&amp;AF$2&amp;"'!F"&amp;ROW(AF41))="PARK","PARK",
IF(INDIRECT("'"&amp;AF$2&amp;"'!F"&amp;ROW(AF41))="VACA","VACA",
"")))))</f>
        <v/>
      </c>
      <c r="AG41" s="111" t="str" cm="1">
        <f t="array" aca="1" ref="AG41" ca="1">IF(INDIRECT("'"&amp;AG$2&amp;"'!F"&amp;ROW(AG41))="CC","CC",
IF(INDIRECT("'"&amp;AG$2&amp;"'!F"&amp;ROW(AG41))="DOWN","DOWN",
IF(INDIRECT("'"&amp;AG$2&amp;"'!F"&amp;ROW(AG41))="OFF","OFF",
IF(INDIRECT("'"&amp;AG$2&amp;"'!F"&amp;ROW(AG41))="PARK","PARK",
IF(INDIRECT("'"&amp;AG$2&amp;"'!F"&amp;ROW(AG41))="VACA","VACA",
"")))))</f>
        <v/>
      </c>
      <c r="AH41" s="124"/>
      <c r="AI41" s="111" t="str">
        <f t="shared" si="4"/>
        <v>Alberto Hodelin</v>
      </c>
      <c r="AJ41" s="111" cm="1">
        <f t="array" aca="1" ref="AJ41" ca="1">INDIRECT("'"&amp;AJ$2&amp;"'!AB"&amp;ROW($AJ41))</f>
        <v>4</v>
      </c>
      <c r="AK41" s="111" cm="1">
        <f t="array" aca="1" ref="AK41" ca="1">INDIRECT("'"&amp;AK$2&amp;"'!AB"&amp;ROW($AJ41))</f>
        <v>4</v>
      </c>
      <c r="AL41" s="111" cm="1">
        <f t="array" aca="1" ref="AL41" ca="1">INDIRECT("'"&amp;AL$2&amp;"'!AB"&amp;ROW($AJ41))</f>
        <v>4</v>
      </c>
      <c r="AM41" s="111" t="str" cm="1">
        <f t="array" aca="1" ref="AM41" ca="1">INDIRECT("'"&amp;AM$2&amp;"'!AB"&amp;ROW($AJ41))</f>
        <v/>
      </c>
      <c r="AN41" s="111" t="str" cm="1">
        <f t="array" aca="1" ref="AN41" ca="1">INDIRECT("'"&amp;AN$2&amp;"'!AB"&amp;ROW($AJ41))</f>
        <v/>
      </c>
      <c r="AO41" s="111" cm="1">
        <f t="array" aca="1" ref="AO41" ca="1">INDIRECT("'"&amp;AO$2&amp;"'!AB"&amp;ROW($AJ41))</f>
        <v>4</v>
      </c>
      <c r="AP41" s="111" cm="1">
        <f t="array" aca="1" ref="AP41" ca="1">INDIRECT("'"&amp;AP$2&amp;"'!AB"&amp;ROW($AJ41))</f>
        <v>4</v>
      </c>
      <c r="AQ41" s="111" t="str" cm="1">
        <f t="array" aca="1" ref="AQ41" ca="1">INDIRECT("'"&amp;AQ$2&amp;"'!AB"&amp;ROW($AJ41))</f>
        <v/>
      </c>
      <c r="AR41" s="111" t="str" cm="1">
        <f t="array" aca="1" ref="AR41" ca="1">INDIRECT("'"&amp;AR$2&amp;"'!AB"&amp;ROW($AJ41))</f>
        <v/>
      </c>
      <c r="AS41" s="111" t="str" cm="1">
        <f t="array" aca="1" ref="AS41" ca="1">INDIRECT("'"&amp;AS$2&amp;"'!AB"&amp;ROW($AJ41))</f>
        <v/>
      </c>
      <c r="AT41" s="111" t="str" cm="1">
        <f t="array" aca="1" ref="AT41" ca="1">INDIRECT("'"&amp;AT$2&amp;"'!AB"&amp;ROW($AJ41))</f>
        <v/>
      </c>
      <c r="AU41" s="111" t="str" cm="1">
        <f t="array" aca="1" ref="AU41" ca="1">INDIRECT("'"&amp;AU$2&amp;"'!AB"&amp;ROW($AJ41))</f>
        <v/>
      </c>
      <c r="AV41" s="111" t="str" cm="1">
        <f t="array" aca="1" ref="AV41" ca="1">INDIRECT("'"&amp;AV$2&amp;"'!AB"&amp;ROW($AJ41))</f>
        <v/>
      </c>
      <c r="AW41" s="111" t="str" cm="1">
        <f t="array" aca="1" ref="AW41" ca="1">INDIRECT("'"&amp;AW$2&amp;"'!AB"&amp;ROW($AJ41))</f>
        <v/>
      </c>
      <c r="AX41" s="111" t="str" cm="1">
        <f t="array" aca="1" ref="AX41" ca="1">INDIRECT("'"&amp;AX$2&amp;"'!AB"&amp;ROW($AJ41))</f>
        <v/>
      </c>
      <c r="AY41" s="111" t="str" cm="1">
        <f t="array" aca="1" ref="AY41" ca="1">INDIRECT("'"&amp;AY$2&amp;"'!AB"&amp;ROW($AJ41))</f>
        <v/>
      </c>
      <c r="AZ41" s="111" t="str" cm="1">
        <f t="array" aca="1" ref="AZ41" ca="1">INDIRECT("'"&amp;AZ$2&amp;"'!AB"&amp;ROW($AJ41))</f>
        <v/>
      </c>
      <c r="BA41" s="111" t="str" cm="1">
        <f t="array" aca="1" ref="BA41" ca="1">INDIRECT("'"&amp;BA$2&amp;"'!AB"&amp;ROW($AJ41))</f>
        <v/>
      </c>
      <c r="BB41" s="111" t="str" cm="1">
        <f t="array" aca="1" ref="BB41" ca="1">INDIRECT("'"&amp;BB$2&amp;"'!AB"&amp;ROW($AJ41))</f>
        <v/>
      </c>
      <c r="BC41" s="111" t="str" cm="1">
        <f t="array" aca="1" ref="BC41" ca="1">INDIRECT("'"&amp;BC$2&amp;"'!AB"&amp;ROW($AJ41))</f>
        <v/>
      </c>
      <c r="BD41" s="111" t="str" cm="1">
        <f t="array" aca="1" ref="BD41" ca="1">INDIRECT("'"&amp;BD$2&amp;"'!AB"&amp;ROW($AJ41))</f>
        <v/>
      </c>
      <c r="BE41" s="111" t="str" cm="1">
        <f t="array" aca="1" ref="BE41" ca="1">INDIRECT("'"&amp;BE$2&amp;"'!AB"&amp;ROW($AJ41))</f>
        <v/>
      </c>
      <c r="BF41" s="111" t="str" cm="1">
        <f t="array" aca="1" ref="BF41" ca="1">INDIRECT("'"&amp;BF$2&amp;"'!AB"&amp;ROW($AJ41))</f>
        <v/>
      </c>
      <c r="BG41" s="111" t="str" cm="1">
        <f t="array" aca="1" ref="BG41" ca="1">INDIRECT("'"&amp;BG$2&amp;"'!AB"&amp;ROW($AJ41))</f>
        <v/>
      </c>
      <c r="BH41" s="111" t="str" cm="1">
        <f t="array" aca="1" ref="BH41" ca="1">INDIRECT("'"&amp;BH$2&amp;"'!AB"&amp;ROW($AJ41))</f>
        <v/>
      </c>
      <c r="BI41" s="111" t="str" cm="1">
        <f t="array" aca="1" ref="BI41" ca="1">INDIRECT("'"&amp;BI$2&amp;"'!AB"&amp;ROW($AJ41))</f>
        <v/>
      </c>
      <c r="BJ41" s="111" t="str" cm="1">
        <f t="array" aca="1" ref="BJ41" ca="1">INDIRECT("'"&amp;BJ$2&amp;"'!AB"&amp;ROW($AJ41))</f>
        <v/>
      </c>
      <c r="BK41" s="111" t="str" cm="1">
        <f t="array" aca="1" ref="BK41" ca="1">INDIRECT("'"&amp;BK$2&amp;"'!AB"&amp;ROW($AJ41))</f>
        <v/>
      </c>
      <c r="BL41" s="111" t="str" cm="1">
        <f t="array" aca="1" ref="BL41" ca="1">INDIRECT("'"&amp;BL$2&amp;"'!AB"&amp;ROW($AJ41))</f>
        <v/>
      </c>
      <c r="BM41" s="111" t="str" cm="1">
        <f t="array" aca="1" ref="BM41" ca="1">INDIRECT("'"&amp;BM$2&amp;"'!AB"&amp;ROW($AJ41))</f>
        <v/>
      </c>
      <c r="BN41" s="111" t="str" cm="1">
        <f t="array" aca="1" ref="BN41" ca="1">INDIRECT("'"&amp;BN$2&amp;"'!AB"&amp;ROW($AJ41))</f>
        <v/>
      </c>
      <c r="BO41" s="124"/>
      <c r="BP41" s="110" t="str">
        <f t="shared" si="5"/>
        <v>Alberto Hodelin</v>
      </c>
      <c r="BQ41" s="127" cm="1">
        <f t="array" aca="1" ref="BQ41" ca="1">IF(INDIRECT("'"&amp;BQ$2&amp;"'!P"&amp;ROW($BQ41))=0,"",INDIRECT("'"&amp;BQ$2&amp;"'!P"&amp;ROW($BQ41)))</f>
        <v>36.800000000000004</v>
      </c>
      <c r="BR41" s="127" cm="1">
        <f t="array" aca="1" ref="BR41" ca="1">IF(INDIRECT("'"&amp;BR$2&amp;"'!P"&amp;ROW($BQ41))=0,"",INDIRECT("'"&amp;BR$2&amp;"'!P"&amp;ROW($BQ41)))</f>
        <v>34.200000000000003</v>
      </c>
      <c r="BS41" s="127" cm="1">
        <f t="array" aca="1" ref="BS41" ca="1">IF(INDIRECT("'"&amp;BS$2&amp;"'!P"&amp;ROW($BQ41))=0,"",INDIRECT("'"&amp;BS$2&amp;"'!P"&amp;ROW($BQ41)))</f>
        <v>28.45</v>
      </c>
      <c r="BT41" s="127" t="str" cm="1">
        <f t="array" aca="1" ref="BT41" ca="1">IF(INDIRECT("'"&amp;BT$2&amp;"'!P"&amp;ROW($BQ41))=0,"",INDIRECT("'"&amp;BT$2&amp;"'!P"&amp;ROW($BQ41)))</f>
        <v/>
      </c>
      <c r="BU41" s="127" t="str" cm="1">
        <f t="array" aca="1" ref="BU41" ca="1">IF(INDIRECT("'"&amp;BU$2&amp;"'!P"&amp;ROW($BQ41))=0,"",INDIRECT("'"&amp;BU$2&amp;"'!P"&amp;ROW($BQ41)))</f>
        <v/>
      </c>
      <c r="BV41" s="127" cm="1">
        <f t="array" aca="1" ref="BV41" ca="1">IF(INDIRECT("'"&amp;BV$2&amp;"'!P"&amp;ROW($BQ41))=0,"",INDIRECT("'"&amp;BV$2&amp;"'!P"&amp;ROW($BQ41)))</f>
        <v>31.95</v>
      </c>
      <c r="BW41" s="127" cm="1">
        <f t="array" aca="1" ref="BW41" ca="1">IF(INDIRECT("'"&amp;BW$2&amp;"'!P"&amp;ROW($BQ41))=0,"",INDIRECT("'"&amp;BW$2&amp;"'!P"&amp;ROW($BQ41)))</f>
        <v>34.450000000000003</v>
      </c>
      <c r="BX41" s="127" t="str" cm="1">
        <f t="array" aca="1" ref="BX41" ca="1">IF(INDIRECT("'"&amp;BX$2&amp;"'!P"&amp;ROW($BQ41))=0,"",INDIRECT("'"&amp;BX$2&amp;"'!P"&amp;ROW($BQ41)))</f>
        <v/>
      </c>
      <c r="BY41" s="127" t="str" cm="1">
        <f t="array" aca="1" ref="BY41" ca="1">IF(INDIRECT("'"&amp;BY$2&amp;"'!P"&amp;ROW($BQ41))=0,"",INDIRECT("'"&amp;BY$2&amp;"'!P"&amp;ROW($BQ41)))</f>
        <v/>
      </c>
      <c r="BZ41" s="127" t="str" cm="1">
        <f t="array" aca="1" ref="BZ41" ca="1">IF(INDIRECT("'"&amp;BZ$2&amp;"'!P"&amp;ROW($BQ41))=0,"",INDIRECT("'"&amp;BZ$2&amp;"'!P"&amp;ROW($BQ41)))</f>
        <v/>
      </c>
      <c r="CA41" s="127" t="str" cm="1">
        <f t="array" aca="1" ref="CA41" ca="1">IF(INDIRECT("'"&amp;CA$2&amp;"'!P"&amp;ROW($BQ41))=0,"",INDIRECT("'"&amp;CA$2&amp;"'!P"&amp;ROW($BQ41)))</f>
        <v/>
      </c>
      <c r="CB41" s="127" t="str" cm="1">
        <f t="array" aca="1" ref="CB41" ca="1">IF(INDIRECT("'"&amp;CB$2&amp;"'!P"&amp;ROW($BQ41))=0,"",INDIRECT("'"&amp;CB$2&amp;"'!P"&amp;ROW($BQ41)))</f>
        <v/>
      </c>
      <c r="CC41" s="127" t="str" cm="1">
        <f t="array" aca="1" ref="CC41" ca="1">IF(INDIRECT("'"&amp;CC$2&amp;"'!P"&amp;ROW($BQ41))=0,"",INDIRECT("'"&amp;CC$2&amp;"'!P"&amp;ROW($BQ41)))</f>
        <v/>
      </c>
      <c r="CD41" s="127" t="str" cm="1">
        <f t="array" aca="1" ref="CD41" ca="1">IF(INDIRECT("'"&amp;CD$2&amp;"'!P"&amp;ROW($BQ41))=0,"",INDIRECT("'"&amp;CD$2&amp;"'!P"&amp;ROW($BQ41)))</f>
        <v/>
      </c>
      <c r="CE41" s="127" t="str" cm="1">
        <f t="array" aca="1" ref="CE41" ca="1">IF(INDIRECT("'"&amp;CE$2&amp;"'!P"&amp;ROW($BQ41))=0,"",INDIRECT("'"&amp;CE$2&amp;"'!P"&amp;ROW($BQ41)))</f>
        <v/>
      </c>
      <c r="CF41" s="127" t="str" cm="1">
        <f t="array" aca="1" ref="CF41" ca="1">IF(INDIRECT("'"&amp;CF$2&amp;"'!P"&amp;ROW($BQ41))=0,"",INDIRECT("'"&amp;CF$2&amp;"'!P"&amp;ROW($BQ41)))</f>
        <v/>
      </c>
      <c r="CG41" s="127" t="str" cm="1">
        <f t="array" aca="1" ref="CG41" ca="1">IF(INDIRECT("'"&amp;CG$2&amp;"'!P"&amp;ROW($BQ41))=0,"",INDIRECT("'"&amp;CG$2&amp;"'!P"&amp;ROW($BQ41)))</f>
        <v/>
      </c>
      <c r="CH41" s="127" t="str" cm="1">
        <f t="array" aca="1" ref="CH41" ca="1">IF(INDIRECT("'"&amp;CH$2&amp;"'!P"&amp;ROW($BQ41))=0,"",INDIRECT("'"&amp;CH$2&amp;"'!P"&amp;ROW($BQ41)))</f>
        <v/>
      </c>
      <c r="CI41" s="127" t="str" cm="1">
        <f t="array" aca="1" ref="CI41" ca="1">IF(INDIRECT("'"&amp;CI$2&amp;"'!P"&amp;ROW($BQ41))=0,"",INDIRECT("'"&amp;CI$2&amp;"'!P"&amp;ROW($BQ41)))</f>
        <v/>
      </c>
      <c r="CJ41" s="127" t="str" cm="1">
        <f t="array" aca="1" ref="CJ41" ca="1">IF(INDIRECT("'"&amp;CJ$2&amp;"'!P"&amp;ROW($BQ41))=0,"",INDIRECT("'"&amp;CJ$2&amp;"'!P"&amp;ROW($BQ41)))</f>
        <v/>
      </c>
      <c r="CK41" s="127" t="str" cm="1">
        <f t="array" aca="1" ref="CK41" ca="1">IF(INDIRECT("'"&amp;CK$2&amp;"'!P"&amp;ROW($BQ41))=0,"",INDIRECT("'"&amp;CK$2&amp;"'!P"&amp;ROW($BQ41)))</f>
        <v/>
      </c>
      <c r="CL41" s="127" t="str" cm="1">
        <f t="array" aca="1" ref="CL41" ca="1">IF(INDIRECT("'"&amp;CL$2&amp;"'!P"&amp;ROW($BQ41))=0,"",INDIRECT("'"&amp;CL$2&amp;"'!P"&amp;ROW($BQ41)))</f>
        <v/>
      </c>
      <c r="CM41" s="127" t="str" cm="1">
        <f t="array" aca="1" ref="CM41" ca="1">IF(INDIRECT("'"&amp;CM$2&amp;"'!P"&amp;ROW($BQ41))=0,"",INDIRECT("'"&amp;CM$2&amp;"'!P"&amp;ROW($BQ41)))</f>
        <v/>
      </c>
      <c r="CN41" s="127" t="str" cm="1">
        <f t="array" aca="1" ref="CN41" ca="1">IF(INDIRECT("'"&amp;CN$2&amp;"'!P"&amp;ROW($BQ41))=0,"",INDIRECT("'"&amp;CN$2&amp;"'!P"&amp;ROW($BQ41)))</f>
        <v/>
      </c>
      <c r="CO41" s="127" t="str" cm="1">
        <f t="array" aca="1" ref="CO41" ca="1">IF(INDIRECT("'"&amp;CO$2&amp;"'!P"&amp;ROW($BQ41))=0,"",INDIRECT("'"&amp;CO$2&amp;"'!P"&amp;ROW($BQ41)))</f>
        <v/>
      </c>
      <c r="CP41" s="127" t="str" cm="1">
        <f t="array" aca="1" ref="CP41" ca="1">IF(INDIRECT("'"&amp;CP$2&amp;"'!P"&amp;ROW($BQ41))=0,"",INDIRECT("'"&amp;CP$2&amp;"'!P"&amp;ROW($BQ41)))</f>
        <v/>
      </c>
      <c r="CQ41" s="127" t="str" cm="1">
        <f t="array" aca="1" ref="CQ41" ca="1">IF(INDIRECT("'"&amp;CQ$2&amp;"'!P"&amp;ROW($BQ41))=0,"",INDIRECT("'"&amp;CQ$2&amp;"'!P"&amp;ROW($BQ41)))</f>
        <v/>
      </c>
      <c r="CR41" s="127" t="str" cm="1">
        <f t="array" aca="1" ref="CR41" ca="1">IF(INDIRECT("'"&amp;CR$2&amp;"'!P"&amp;ROW($BQ41))=0,"",INDIRECT("'"&amp;CR$2&amp;"'!P"&amp;ROW($BQ41)))</f>
        <v/>
      </c>
      <c r="CS41" s="127" t="str" cm="1">
        <f t="array" aca="1" ref="CS41" ca="1">IF(INDIRECT("'"&amp;CS$2&amp;"'!P"&amp;ROW($BQ41))=0,"",INDIRECT("'"&amp;CS$2&amp;"'!P"&amp;ROW($BQ41)))</f>
        <v/>
      </c>
      <c r="CT41" s="127" t="str" cm="1">
        <f t="array" aca="1" ref="CT41" ca="1">IF(INDIRECT("'"&amp;CT$2&amp;"'!P"&amp;ROW($BQ41))=0,"",INDIRECT("'"&amp;CT$2&amp;"'!P"&amp;ROW($BQ41)))</f>
        <v/>
      </c>
      <c r="CU41" s="127" t="str" cm="1">
        <f t="array" aca="1" ref="CU41" ca="1">IF(INDIRECT("'"&amp;CU$2&amp;"'!P"&amp;ROW($BQ41))=0,"",INDIRECT("'"&amp;CU$2&amp;"'!P"&amp;ROW($BQ41)))</f>
        <v/>
      </c>
      <c r="CV41" s="128">
        <f t="shared" ca="1" si="6"/>
        <v>165.85000000000002</v>
      </c>
    </row>
    <row r="42" spans="1:100" x14ac:dyDescent="0.2">
      <c r="A42" s="111">
        <f>IF('Driver List'!D42=0,"",'Driver List'!D42)</f>
        <v>6365</v>
      </c>
      <c r="B42" s="111" t="str">
        <f>IF(A42="","",VLOOKUP(A42,'Driver List'!D:E,2,0))</f>
        <v>William Rivera</v>
      </c>
      <c r="C42" s="111" t="str" cm="1">
        <f t="array" aca="1" ref="C42" ca="1">IF(INDIRECT("'"&amp;C$2&amp;"'!F"&amp;ROW(C42))="CC","CC",
IF(INDIRECT("'"&amp;C$2&amp;"'!F"&amp;ROW(C42))="DOWN","DOWN",
IF(INDIRECT("'"&amp;C$2&amp;"'!F"&amp;ROW(C42))="OFF","OFF",
IF(INDIRECT("'"&amp;C$2&amp;"'!F"&amp;ROW(C42))="PARK","PARK",
IF(INDIRECT("'"&amp;C$2&amp;"'!F"&amp;ROW(C42))="VACA","VACA",
"")))))</f>
        <v/>
      </c>
      <c r="D42" s="111" t="str" cm="1">
        <f t="array" aca="1" ref="D42" ca="1">IF(INDIRECT("'"&amp;D$2&amp;"'!F"&amp;ROW(D42))="CC","CC",
IF(INDIRECT("'"&amp;D$2&amp;"'!F"&amp;ROW(D42))="DOWN","DOWN",
IF(INDIRECT("'"&amp;D$2&amp;"'!F"&amp;ROW(D42))="OFF","OFF",
IF(INDIRECT("'"&amp;D$2&amp;"'!F"&amp;ROW(D42))="PARK","PARK",
IF(INDIRECT("'"&amp;D$2&amp;"'!F"&amp;ROW(D42))="VACA","VACA",
"")))))</f>
        <v/>
      </c>
      <c r="E42" s="111" t="str" cm="1">
        <f t="array" aca="1" ref="E42" ca="1">IF(INDIRECT("'"&amp;E$2&amp;"'!F"&amp;ROW(E42))="CC","CC",
IF(INDIRECT("'"&amp;E$2&amp;"'!F"&amp;ROW(E42))="DOWN","DOWN",
IF(INDIRECT("'"&amp;E$2&amp;"'!F"&amp;ROW(E42))="OFF","OFF",
IF(INDIRECT("'"&amp;E$2&amp;"'!F"&amp;ROW(E42))="PARK","PARK",
IF(INDIRECT("'"&amp;E$2&amp;"'!F"&amp;ROW(E42))="VACA","VACA",
"")))))</f>
        <v/>
      </c>
      <c r="F42" s="111" t="str" cm="1">
        <f t="array" aca="1" ref="F42" ca="1">IF(INDIRECT("'"&amp;F$2&amp;"'!F"&amp;ROW(F42))="CC","CC",
IF(INDIRECT("'"&amp;F$2&amp;"'!F"&amp;ROW(F42))="DOWN","DOWN",
IF(INDIRECT("'"&amp;F$2&amp;"'!F"&amp;ROW(F42))="OFF","OFF",
IF(INDIRECT("'"&amp;F$2&amp;"'!F"&amp;ROW(F42))="PARK","PARK",
IF(INDIRECT("'"&amp;F$2&amp;"'!F"&amp;ROW(F42))="VACA","VACA",
"")))))</f>
        <v/>
      </c>
      <c r="G42" s="111" t="str" cm="1">
        <f t="array" aca="1" ref="G42" ca="1">IF(INDIRECT("'"&amp;G$2&amp;"'!F"&amp;ROW(G42))="CC","CC",
IF(INDIRECT("'"&amp;G$2&amp;"'!F"&amp;ROW(G42))="DOWN","DOWN",
IF(INDIRECT("'"&amp;G$2&amp;"'!F"&amp;ROW(G42))="OFF","OFF",
IF(INDIRECT("'"&amp;G$2&amp;"'!F"&amp;ROW(G42))="PARK","PARK",
IF(INDIRECT("'"&amp;G$2&amp;"'!F"&amp;ROW(G42))="VACA","VACA",
"")))))</f>
        <v/>
      </c>
      <c r="H42" s="111" t="str" cm="1">
        <f t="array" aca="1" ref="H42" ca="1">IF(INDIRECT("'"&amp;H$2&amp;"'!F"&amp;ROW(H42))="CC","CC",
IF(INDIRECT("'"&amp;H$2&amp;"'!F"&amp;ROW(H42))="DOWN","DOWN",
IF(INDIRECT("'"&amp;H$2&amp;"'!F"&amp;ROW(H42))="OFF","OFF",
IF(INDIRECT("'"&amp;H$2&amp;"'!F"&amp;ROW(H42))="PARK","PARK",
IF(INDIRECT("'"&amp;H$2&amp;"'!F"&amp;ROW(H42))="VACA","VACA",
"")))))</f>
        <v/>
      </c>
      <c r="I42" s="111" t="str" cm="1">
        <f t="array" aca="1" ref="I42" ca="1">IF(INDIRECT("'"&amp;I$2&amp;"'!F"&amp;ROW(I42))="CC","CC",
IF(INDIRECT("'"&amp;I$2&amp;"'!F"&amp;ROW(I42))="DOWN","DOWN",
IF(INDIRECT("'"&amp;I$2&amp;"'!F"&amp;ROW(I42))="OFF","OFF",
IF(INDIRECT("'"&amp;I$2&amp;"'!F"&amp;ROW(I42))="PARK","PARK",
IF(INDIRECT("'"&amp;I$2&amp;"'!F"&amp;ROW(I42))="VACA","VACA",
"")))))</f>
        <v/>
      </c>
      <c r="J42" s="111" t="str" cm="1">
        <f t="array" aca="1" ref="J42" ca="1">IF(INDIRECT("'"&amp;J$2&amp;"'!F"&amp;ROW(J42))="CC","CC",
IF(INDIRECT("'"&amp;J$2&amp;"'!F"&amp;ROW(J42))="DOWN","DOWN",
IF(INDIRECT("'"&amp;J$2&amp;"'!F"&amp;ROW(J42))="OFF","OFF",
IF(INDIRECT("'"&amp;J$2&amp;"'!F"&amp;ROW(J42))="PARK","PARK",
IF(INDIRECT("'"&amp;J$2&amp;"'!F"&amp;ROW(J42))="VACA","VACA",
"")))))</f>
        <v>OFF</v>
      </c>
      <c r="K42" s="111" t="str" cm="1">
        <f t="array" aca="1" ref="K42" ca="1">IF(INDIRECT("'"&amp;K$2&amp;"'!F"&amp;ROW(K42))="CC","CC",
IF(INDIRECT("'"&amp;K$2&amp;"'!F"&amp;ROW(K42))="DOWN","DOWN",
IF(INDIRECT("'"&amp;K$2&amp;"'!F"&amp;ROW(K42))="OFF","OFF",
IF(INDIRECT("'"&amp;K$2&amp;"'!F"&amp;ROW(K42))="PARK","PARK",
IF(INDIRECT("'"&amp;K$2&amp;"'!F"&amp;ROW(K42))="VACA","VACA",
"")))))</f>
        <v/>
      </c>
      <c r="L42" s="111" t="str" cm="1">
        <f t="array" aca="1" ref="L42" ca="1">IF(INDIRECT("'"&amp;L$2&amp;"'!F"&amp;ROW(L42))="CC","CC",
IF(INDIRECT("'"&amp;L$2&amp;"'!F"&amp;ROW(L42))="DOWN","DOWN",
IF(INDIRECT("'"&amp;L$2&amp;"'!F"&amp;ROW(L42))="OFF","OFF",
IF(INDIRECT("'"&amp;L$2&amp;"'!F"&amp;ROW(L42))="PARK","PARK",
IF(INDIRECT("'"&amp;L$2&amp;"'!F"&amp;ROW(L42))="VACA","VACA",
"")))))</f>
        <v/>
      </c>
      <c r="M42" s="111" t="str" cm="1">
        <f t="array" aca="1" ref="M42" ca="1">IF(INDIRECT("'"&amp;M$2&amp;"'!F"&amp;ROW(M42))="CC","CC",
IF(INDIRECT("'"&amp;M$2&amp;"'!F"&amp;ROW(M42))="DOWN","DOWN",
IF(INDIRECT("'"&amp;M$2&amp;"'!F"&amp;ROW(M42))="OFF","OFF",
IF(INDIRECT("'"&amp;M$2&amp;"'!F"&amp;ROW(M42))="PARK","PARK",
IF(INDIRECT("'"&amp;M$2&amp;"'!F"&amp;ROW(M42))="VACA","VACA",
"")))))</f>
        <v/>
      </c>
      <c r="N42" s="111" t="str" cm="1">
        <f t="array" aca="1" ref="N42" ca="1">IF(INDIRECT("'"&amp;N$2&amp;"'!F"&amp;ROW(N42))="CC","CC",
IF(INDIRECT("'"&amp;N$2&amp;"'!F"&amp;ROW(N42))="DOWN","DOWN",
IF(INDIRECT("'"&amp;N$2&amp;"'!F"&amp;ROW(N42))="OFF","OFF",
IF(INDIRECT("'"&amp;N$2&amp;"'!F"&amp;ROW(N42))="PARK","PARK",
IF(INDIRECT("'"&amp;N$2&amp;"'!F"&amp;ROW(N42))="VACA","VACA",
"")))))</f>
        <v/>
      </c>
      <c r="O42" s="111" t="str" cm="1">
        <f t="array" aca="1" ref="O42" ca="1">IF(INDIRECT("'"&amp;O$2&amp;"'!F"&amp;ROW(O42))="CC","CC",
IF(INDIRECT("'"&amp;O$2&amp;"'!F"&amp;ROW(O42))="DOWN","DOWN",
IF(INDIRECT("'"&amp;O$2&amp;"'!F"&amp;ROW(O42))="OFF","OFF",
IF(INDIRECT("'"&amp;O$2&amp;"'!F"&amp;ROW(O42))="PARK","PARK",
IF(INDIRECT("'"&amp;O$2&amp;"'!F"&amp;ROW(O42))="VACA","VACA",
"")))))</f>
        <v/>
      </c>
      <c r="P42" s="111" t="str" cm="1">
        <f t="array" aca="1" ref="P42" ca="1">IF(INDIRECT("'"&amp;P$2&amp;"'!F"&amp;ROW(P42))="CC","CC",
IF(INDIRECT("'"&amp;P$2&amp;"'!F"&amp;ROW(P42))="DOWN","DOWN",
IF(INDIRECT("'"&amp;P$2&amp;"'!F"&amp;ROW(P42))="OFF","OFF",
IF(INDIRECT("'"&amp;P$2&amp;"'!F"&amp;ROW(P42))="PARK","PARK",
IF(INDIRECT("'"&amp;P$2&amp;"'!F"&amp;ROW(P42))="VACA","VACA",
"")))))</f>
        <v/>
      </c>
      <c r="Q42" s="111" t="str" cm="1">
        <f t="array" aca="1" ref="Q42" ca="1">IF(INDIRECT("'"&amp;Q$2&amp;"'!F"&amp;ROW(Q42))="CC","CC",
IF(INDIRECT("'"&amp;Q$2&amp;"'!F"&amp;ROW(Q42))="DOWN","DOWN",
IF(INDIRECT("'"&amp;Q$2&amp;"'!F"&amp;ROW(Q42))="OFF","OFF",
IF(INDIRECT("'"&amp;Q$2&amp;"'!F"&amp;ROW(Q42))="PARK","PARK",
IF(INDIRECT("'"&amp;Q$2&amp;"'!F"&amp;ROW(Q42))="VACA","VACA",
"")))))</f>
        <v/>
      </c>
      <c r="R42" s="111" t="str" cm="1">
        <f t="array" aca="1" ref="R42" ca="1">IF(INDIRECT("'"&amp;R$2&amp;"'!F"&amp;ROW(R42))="CC","CC",
IF(INDIRECT("'"&amp;R$2&amp;"'!F"&amp;ROW(R42))="DOWN","DOWN",
IF(INDIRECT("'"&amp;R$2&amp;"'!F"&amp;ROW(R42))="OFF","OFF",
IF(INDIRECT("'"&amp;R$2&amp;"'!F"&amp;ROW(R42))="PARK","PARK",
IF(INDIRECT("'"&amp;R$2&amp;"'!F"&amp;ROW(R42))="VACA","VACA",
"")))))</f>
        <v/>
      </c>
      <c r="S42" s="111" t="str" cm="1">
        <f t="array" aca="1" ref="S42" ca="1">IF(INDIRECT("'"&amp;S$2&amp;"'!F"&amp;ROW(S42))="CC","CC",
IF(INDIRECT("'"&amp;S$2&amp;"'!F"&amp;ROW(S42))="DOWN","DOWN",
IF(INDIRECT("'"&amp;S$2&amp;"'!F"&amp;ROW(S42))="OFF","OFF",
IF(INDIRECT("'"&amp;S$2&amp;"'!F"&amp;ROW(S42))="PARK","PARK",
IF(INDIRECT("'"&amp;S$2&amp;"'!F"&amp;ROW(S42))="VACA","VACA",
"")))))</f>
        <v/>
      </c>
      <c r="T42" s="111" t="str" cm="1">
        <f t="array" aca="1" ref="T42" ca="1">IF(INDIRECT("'"&amp;T$2&amp;"'!F"&amp;ROW(T42))="CC","CC",
IF(INDIRECT("'"&amp;T$2&amp;"'!F"&amp;ROW(T42))="DOWN","DOWN",
IF(INDIRECT("'"&amp;T$2&amp;"'!F"&amp;ROW(T42))="OFF","OFF",
IF(INDIRECT("'"&amp;T$2&amp;"'!F"&amp;ROW(T42))="PARK","PARK",
IF(INDIRECT("'"&amp;T$2&amp;"'!F"&amp;ROW(T42))="VACA","VACA",
"")))))</f>
        <v/>
      </c>
      <c r="U42" s="111" t="str" cm="1">
        <f t="array" aca="1" ref="U42" ca="1">IF(INDIRECT("'"&amp;U$2&amp;"'!F"&amp;ROW(U42))="CC","CC",
IF(INDIRECT("'"&amp;U$2&amp;"'!F"&amp;ROW(U42))="DOWN","DOWN",
IF(INDIRECT("'"&amp;U$2&amp;"'!F"&amp;ROW(U42))="OFF","OFF",
IF(INDIRECT("'"&amp;U$2&amp;"'!F"&amp;ROW(U42))="PARK","PARK",
IF(INDIRECT("'"&amp;U$2&amp;"'!F"&amp;ROW(U42))="VACA","VACA",
"")))))</f>
        <v/>
      </c>
      <c r="V42" s="111" t="str" cm="1">
        <f t="array" aca="1" ref="V42" ca="1">IF(INDIRECT("'"&amp;V$2&amp;"'!F"&amp;ROW(V42))="CC","CC",
IF(INDIRECT("'"&amp;V$2&amp;"'!F"&amp;ROW(V42))="DOWN","DOWN",
IF(INDIRECT("'"&amp;V$2&amp;"'!F"&amp;ROW(V42))="OFF","OFF",
IF(INDIRECT("'"&amp;V$2&amp;"'!F"&amp;ROW(V42))="PARK","PARK",
IF(INDIRECT("'"&amp;V$2&amp;"'!F"&amp;ROW(V42))="VACA","VACA",
"")))))</f>
        <v/>
      </c>
      <c r="W42" s="111" t="str" cm="1">
        <f t="array" aca="1" ref="W42" ca="1">IF(INDIRECT("'"&amp;W$2&amp;"'!F"&amp;ROW(W42))="CC","CC",
IF(INDIRECT("'"&amp;W$2&amp;"'!F"&amp;ROW(W42))="DOWN","DOWN",
IF(INDIRECT("'"&amp;W$2&amp;"'!F"&amp;ROW(W42))="OFF","OFF",
IF(INDIRECT("'"&amp;W$2&amp;"'!F"&amp;ROW(W42))="PARK","PARK",
IF(INDIRECT("'"&amp;W$2&amp;"'!F"&amp;ROW(W42))="VACA","VACA",
"")))))</f>
        <v/>
      </c>
      <c r="X42" s="111" t="str" cm="1">
        <f t="array" aca="1" ref="X42" ca="1">IF(INDIRECT("'"&amp;X$2&amp;"'!F"&amp;ROW(X42))="CC","CC",
IF(INDIRECT("'"&amp;X$2&amp;"'!F"&amp;ROW(X42))="DOWN","DOWN",
IF(INDIRECT("'"&amp;X$2&amp;"'!F"&amp;ROW(X42))="OFF","OFF",
IF(INDIRECT("'"&amp;X$2&amp;"'!F"&amp;ROW(X42))="PARK","PARK",
IF(INDIRECT("'"&amp;X$2&amp;"'!F"&amp;ROW(X42))="VACA","VACA",
"")))))</f>
        <v/>
      </c>
      <c r="Y42" s="111" t="str" cm="1">
        <f t="array" aca="1" ref="Y42" ca="1">IF(INDIRECT("'"&amp;Y$2&amp;"'!F"&amp;ROW(Y42))="CC","CC",
IF(INDIRECT("'"&amp;Y$2&amp;"'!F"&amp;ROW(Y42))="DOWN","DOWN",
IF(INDIRECT("'"&amp;Y$2&amp;"'!F"&amp;ROW(Y42))="OFF","OFF",
IF(INDIRECT("'"&amp;Y$2&amp;"'!F"&amp;ROW(Y42))="PARK","PARK",
IF(INDIRECT("'"&amp;Y$2&amp;"'!F"&amp;ROW(Y42))="VACA","VACA",
"")))))</f>
        <v/>
      </c>
      <c r="Z42" s="111" t="str" cm="1">
        <f t="array" aca="1" ref="Z42" ca="1">IF(INDIRECT("'"&amp;Z$2&amp;"'!F"&amp;ROW(Z42))="CC","CC",
IF(INDIRECT("'"&amp;Z$2&amp;"'!F"&amp;ROW(Z42))="DOWN","DOWN",
IF(INDIRECT("'"&amp;Z$2&amp;"'!F"&amp;ROW(Z42))="OFF","OFF",
IF(INDIRECT("'"&amp;Z$2&amp;"'!F"&amp;ROW(Z42))="PARK","PARK",
IF(INDIRECT("'"&amp;Z$2&amp;"'!F"&amp;ROW(Z42))="VACA","VACA",
"")))))</f>
        <v/>
      </c>
      <c r="AA42" s="111" t="str" cm="1">
        <f t="array" aca="1" ref="AA42" ca="1">IF(INDIRECT("'"&amp;AA$2&amp;"'!F"&amp;ROW(AA42))="CC","CC",
IF(INDIRECT("'"&amp;AA$2&amp;"'!F"&amp;ROW(AA42))="DOWN","DOWN",
IF(INDIRECT("'"&amp;AA$2&amp;"'!F"&amp;ROW(AA42))="OFF","OFF",
IF(INDIRECT("'"&amp;AA$2&amp;"'!F"&amp;ROW(AA42))="PARK","PARK",
IF(INDIRECT("'"&amp;AA$2&amp;"'!F"&amp;ROW(AA42))="VACA","VACA",
"")))))</f>
        <v/>
      </c>
      <c r="AB42" s="111" t="str" cm="1">
        <f t="array" aca="1" ref="AB42" ca="1">IF(INDIRECT("'"&amp;AB$2&amp;"'!F"&amp;ROW(AB42))="CC","CC",
IF(INDIRECT("'"&amp;AB$2&amp;"'!F"&amp;ROW(AB42))="DOWN","DOWN",
IF(INDIRECT("'"&amp;AB$2&amp;"'!F"&amp;ROW(AB42))="OFF","OFF",
IF(INDIRECT("'"&amp;AB$2&amp;"'!F"&amp;ROW(AB42))="PARK","PARK",
IF(INDIRECT("'"&amp;AB$2&amp;"'!F"&amp;ROW(AB42))="VACA","VACA",
"")))))</f>
        <v/>
      </c>
      <c r="AC42" s="111" t="str" cm="1">
        <f t="array" aca="1" ref="AC42" ca="1">IF(INDIRECT("'"&amp;AC$2&amp;"'!F"&amp;ROW(AC42))="CC","CC",
IF(INDIRECT("'"&amp;AC$2&amp;"'!F"&amp;ROW(AC42))="DOWN","DOWN",
IF(INDIRECT("'"&amp;AC$2&amp;"'!F"&amp;ROW(AC42))="OFF","OFF",
IF(INDIRECT("'"&amp;AC$2&amp;"'!F"&amp;ROW(AC42))="PARK","PARK",
IF(INDIRECT("'"&amp;AC$2&amp;"'!F"&amp;ROW(AC42))="VACA","VACA",
"")))))</f>
        <v/>
      </c>
      <c r="AD42" s="111" t="str" cm="1">
        <f t="array" aca="1" ref="AD42" ca="1">IF(INDIRECT("'"&amp;AD$2&amp;"'!F"&amp;ROW(AD42))="CC","CC",
IF(INDIRECT("'"&amp;AD$2&amp;"'!F"&amp;ROW(AD42))="DOWN","DOWN",
IF(INDIRECT("'"&amp;AD$2&amp;"'!F"&amp;ROW(AD42))="OFF","OFF",
IF(INDIRECT("'"&amp;AD$2&amp;"'!F"&amp;ROW(AD42))="PARK","PARK",
IF(INDIRECT("'"&amp;AD$2&amp;"'!F"&amp;ROW(AD42))="VACA","VACA",
"")))))</f>
        <v/>
      </c>
      <c r="AE42" s="111" t="str" cm="1">
        <f t="array" aca="1" ref="AE42" ca="1">IF(INDIRECT("'"&amp;AE$2&amp;"'!F"&amp;ROW(AE42))="CC","CC",
IF(INDIRECT("'"&amp;AE$2&amp;"'!F"&amp;ROW(AE42))="DOWN","DOWN",
IF(INDIRECT("'"&amp;AE$2&amp;"'!F"&amp;ROW(AE42))="OFF","OFF",
IF(INDIRECT("'"&amp;AE$2&amp;"'!F"&amp;ROW(AE42))="PARK","PARK",
IF(INDIRECT("'"&amp;AE$2&amp;"'!F"&amp;ROW(AE42))="VACA","VACA",
"")))))</f>
        <v/>
      </c>
      <c r="AF42" s="111" t="str" cm="1">
        <f t="array" aca="1" ref="AF42" ca="1">IF(INDIRECT("'"&amp;AF$2&amp;"'!F"&amp;ROW(AF42))="CC","CC",
IF(INDIRECT("'"&amp;AF$2&amp;"'!F"&amp;ROW(AF42))="DOWN","DOWN",
IF(INDIRECT("'"&amp;AF$2&amp;"'!F"&amp;ROW(AF42))="OFF","OFF",
IF(INDIRECT("'"&amp;AF$2&amp;"'!F"&amp;ROW(AF42))="PARK","PARK",
IF(INDIRECT("'"&amp;AF$2&amp;"'!F"&amp;ROW(AF42))="VACA","VACA",
"")))))</f>
        <v/>
      </c>
      <c r="AG42" s="111" t="str" cm="1">
        <f t="array" aca="1" ref="AG42" ca="1">IF(INDIRECT("'"&amp;AG$2&amp;"'!F"&amp;ROW(AG42))="CC","CC",
IF(INDIRECT("'"&amp;AG$2&amp;"'!F"&amp;ROW(AG42))="DOWN","DOWN",
IF(INDIRECT("'"&amp;AG$2&amp;"'!F"&amp;ROW(AG42))="OFF","OFF",
IF(INDIRECT("'"&amp;AG$2&amp;"'!F"&amp;ROW(AG42))="PARK","PARK",
IF(INDIRECT("'"&amp;AG$2&amp;"'!F"&amp;ROW(AG42))="VACA","VACA",
"")))))</f>
        <v/>
      </c>
      <c r="AH42" s="124"/>
      <c r="AI42" s="111" t="str">
        <f t="shared" si="4"/>
        <v>William Rivera</v>
      </c>
      <c r="AJ42" s="111" cm="1">
        <f t="array" aca="1" ref="AJ42" ca="1">INDIRECT("'"&amp;AJ$2&amp;"'!AB"&amp;ROW($AJ42))</f>
        <v>4</v>
      </c>
      <c r="AK42" s="111" cm="1">
        <f t="array" aca="1" ref="AK42" ca="1">INDIRECT("'"&amp;AK$2&amp;"'!AB"&amp;ROW($AJ42))</f>
        <v>4</v>
      </c>
      <c r="AL42" s="111" cm="1">
        <f t="array" aca="1" ref="AL42" ca="1">INDIRECT("'"&amp;AL$2&amp;"'!AB"&amp;ROW($AJ42))</f>
        <v>4</v>
      </c>
      <c r="AM42" s="111" t="str" cm="1">
        <f t="array" aca="1" ref="AM42" ca="1">INDIRECT("'"&amp;AM$2&amp;"'!AB"&amp;ROW($AJ42))</f>
        <v/>
      </c>
      <c r="AN42" s="111" t="str" cm="1">
        <f t="array" aca="1" ref="AN42" ca="1">INDIRECT("'"&amp;AN$2&amp;"'!AB"&amp;ROW($AJ42))</f>
        <v/>
      </c>
      <c r="AO42" s="111" cm="1">
        <f t="array" aca="1" ref="AO42" ca="1">INDIRECT("'"&amp;AO$2&amp;"'!AB"&amp;ROW($AJ42))</f>
        <v>4</v>
      </c>
      <c r="AP42" s="111" cm="1">
        <f t="array" aca="1" ref="AP42" ca="1">INDIRECT("'"&amp;AP$2&amp;"'!AB"&amp;ROW($AJ42))</f>
        <v>4</v>
      </c>
      <c r="AQ42" s="111" cm="1">
        <f t="array" aca="1" ref="AQ42" ca="1">INDIRECT("'"&amp;AQ$2&amp;"'!AB"&amp;ROW($AJ42))</f>
        <v>1</v>
      </c>
      <c r="AR42" s="111" t="str" cm="1">
        <f t="array" aca="1" ref="AR42" ca="1">INDIRECT("'"&amp;AR$2&amp;"'!AB"&amp;ROW($AJ42))</f>
        <v/>
      </c>
      <c r="AS42" s="111" t="str" cm="1">
        <f t="array" aca="1" ref="AS42" ca="1">INDIRECT("'"&amp;AS$2&amp;"'!AB"&amp;ROW($AJ42))</f>
        <v/>
      </c>
      <c r="AT42" s="111" t="str" cm="1">
        <f t="array" aca="1" ref="AT42" ca="1">INDIRECT("'"&amp;AT$2&amp;"'!AB"&amp;ROW($AJ42))</f>
        <v/>
      </c>
      <c r="AU42" s="111" t="str" cm="1">
        <f t="array" aca="1" ref="AU42" ca="1">INDIRECT("'"&amp;AU$2&amp;"'!AB"&amp;ROW($AJ42))</f>
        <v/>
      </c>
      <c r="AV42" s="111" t="str" cm="1">
        <f t="array" aca="1" ref="AV42" ca="1">INDIRECT("'"&amp;AV$2&amp;"'!AB"&amp;ROW($AJ42))</f>
        <v/>
      </c>
      <c r="AW42" s="111" t="str" cm="1">
        <f t="array" aca="1" ref="AW42" ca="1">INDIRECT("'"&amp;AW$2&amp;"'!AB"&amp;ROW($AJ42))</f>
        <v/>
      </c>
      <c r="AX42" s="111" t="str" cm="1">
        <f t="array" aca="1" ref="AX42" ca="1">INDIRECT("'"&amp;AX$2&amp;"'!AB"&amp;ROW($AJ42))</f>
        <v/>
      </c>
      <c r="AY42" s="111" t="str" cm="1">
        <f t="array" aca="1" ref="AY42" ca="1">INDIRECT("'"&amp;AY$2&amp;"'!AB"&amp;ROW($AJ42))</f>
        <v/>
      </c>
      <c r="AZ42" s="111" t="str" cm="1">
        <f t="array" aca="1" ref="AZ42" ca="1">INDIRECT("'"&amp;AZ$2&amp;"'!AB"&amp;ROW($AJ42))</f>
        <v/>
      </c>
      <c r="BA42" s="111" t="str" cm="1">
        <f t="array" aca="1" ref="BA42" ca="1">INDIRECT("'"&amp;BA$2&amp;"'!AB"&amp;ROW($AJ42))</f>
        <v/>
      </c>
      <c r="BB42" s="111" t="str" cm="1">
        <f t="array" aca="1" ref="BB42" ca="1">INDIRECT("'"&amp;BB$2&amp;"'!AB"&amp;ROW($AJ42))</f>
        <v/>
      </c>
      <c r="BC42" s="111" t="str" cm="1">
        <f t="array" aca="1" ref="BC42" ca="1">INDIRECT("'"&amp;BC$2&amp;"'!AB"&amp;ROW($AJ42))</f>
        <v/>
      </c>
      <c r="BD42" s="111" t="str" cm="1">
        <f t="array" aca="1" ref="BD42" ca="1">INDIRECT("'"&amp;BD$2&amp;"'!AB"&amp;ROW($AJ42))</f>
        <v/>
      </c>
      <c r="BE42" s="111" t="str" cm="1">
        <f t="array" aca="1" ref="BE42" ca="1">INDIRECT("'"&amp;BE$2&amp;"'!AB"&amp;ROW($AJ42))</f>
        <v/>
      </c>
      <c r="BF42" s="111" t="str" cm="1">
        <f t="array" aca="1" ref="BF42" ca="1">INDIRECT("'"&amp;BF$2&amp;"'!AB"&amp;ROW($AJ42))</f>
        <v/>
      </c>
      <c r="BG42" s="111" t="str" cm="1">
        <f t="array" aca="1" ref="BG42" ca="1">INDIRECT("'"&amp;BG$2&amp;"'!AB"&amp;ROW($AJ42))</f>
        <v/>
      </c>
      <c r="BH42" s="111" t="str" cm="1">
        <f t="array" aca="1" ref="BH42" ca="1">INDIRECT("'"&amp;BH$2&amp;"'!AB"&amp;ROW($AJ42))</f>
        <v/>
      </c>
      <c r="BI42" s="111" t="str" cm="1">
        <f t="array" aca="1" ref="BI42" ca="1">INDIRECT("'"&amp;BI$2&amp;"'!AB"&amp;ROW($AJ42))</f>
        <v/>
      </c>
      <c r="BJ42" s="111" t="str" cm="1">
        <f t="array" aca="1" ref="BJ42" ca="1">INDIRECT("'"&amp;BJ$2&amp;"'!AB"&amp;ROW($AJ42))</f>
        <v/>
      </c>
      <c r="BK42" s="111" t="str" cm="1">
        <f t="array" aca="1" ref="BK42" ca="1">INDIRECT("'"&amp;BK$2&amp;"'!AB"&amp;ROW($AJ42))</f>
        <v/>
      </c>
      <c r="BL42" s="111" t="str" cm="1">
        <f t="array" aca="1" ref="BL42" ca="1">INDIRECT("'"&amp;BL$2&amp;"'!AB"&amp;ROW($AJ42))</f>
        <v/>
      </c>
      <c r="BM42" s="111" t="str" cm="1">
        <f t="array" aca="1" ref="BM42" ca="1">INDIRECT("'"&amp;BM$2&amp;"'!AB"&amp;ROW($AJ42))</f>
        <v/>
      </c>
      <c r="BN42" s="111" t="str" cm="1">
        <f t="array" aca="1" ref="BN42" ca="1">INDIRECT("'"&amp;BN$2&amp;"'!AB"&amp;ROW($AJ42))</f>
        <v/>
      </c>
      <c r="BO42" s="124"/>
      <c r="BP42" s="110" t="str">
        <f t="shared" si="5"/>
        <v>William Rivera</v>
      </c>
      <c r="BQ42" s="127" cm="1">
        <f t="array" aca="1" ref="BQ42" ca="1">IF(INDIRECT("'"&amp;BQ$2&amp;"'!P"&amp;ROW($BQ42))=0,"",INDIRECT("'"&amp;BQ$2&amp;"'!P"&amp;ROW($BQ42)))</f>
        <v>36.85</v>
      </c>
      <c r="BR42" s="127" cm="1">
        <f t="array" aca="1" ref="BR42" ca="1">IF(INDIRECT("'"&amp;BR$2&amp;"'!P"&amp;ROW($BQ42))=0,"",INDIRECT("'"&amp;BR$2&amp;"'!P"&amp;ROW($BQ42)))</f>
        <v>33.17</v>
      </c>
      <c r="BS42" s="127" cm="1">
        <f t="array" aca="1" ref="BS42" ca="1">IF(INDIRECT("'"&amp;BS$2&amp;"'!P"&amp;ROW($BQ42))=0,"",INDIRECT("'"&amp;BS$2&amp;"'!P"&amp;ROW($BQ42)))</f>
        <v>32.5</v>
      </c>
      <c r="BT42" s="127" t="str" cm="1">
        <f t="array" aca="1" ref="BT42" ca="1">IF(INDIRECT("'"&amp;BT$2&amp;"'!P"&amp;ROW($BQ42))=0,"",INDIRECT("'"&amp;BT$2&amp;"'!P"&amp;ROW($BQ42)))</f>
        <v/>
      </c>
      <c r="BU42" s="127" t="str" cm="1">
        <f t="array" aca="1" ref="BU42" ca="1">IF(INDIRECT("'"&amp;BU$2&amp;"'!P"&amp;ROW($BQ42))=0,"",INDIRECT("'"&amp;BU$2&amp;"'!P"&amp;ROW($BQ42)))</f>
        <v/>
      </c>
      <c r="BV42" s="127" cm="1">
        <f t="array" aca="1" ref="BV42" ca="1">IF(INDIRECT("'"&amp;BV$2&amp;"'!P"&amp;ROW($BQ42))=0,"",INDIRECT("'"&amp;BV$2&amp;"'!P"&amp;ROW($BQ42)))</f>
        <v>29.35</v>
      </c>
      <c r="BW42" s="127" cm="1">
        <f t="array" aca="1" ref="BW42" ca="1">IF(INDIRECT("'"&amp;BW$2&amp;"'!P"&amp;ROW($BQ42))=0,"",INDIRECT("'"&amp;BW$2&amp;"'!P"&amp;ROW($BQ42)))</f>
        <v>31.4</v>
      </c>
      <c r="BX42" s="127" t="str" cm="1">
        <f t="array" aca="1" ref="BX42" ca="1">IF(INDIRECT("'"&amp;BX$2&amp;"'!P"&amp;ROW($BQ42))=0,"",INDIRECT("'"&amp;BX$2&amp;"'!P"&amp;ROW($BQ42)))</f>
        <v/>
      </c>
      <c r="BY42" s="127" t="str" cm="1">
        <f t="array" aca="1" ref="BY42" ca="1">IF(INDIRECT("'"&amp;BY$2&amp;"'!P"&amp;ROW($BQ42))=0,"",INDIRECT("'"&amp;BY$2&amp;"'!P"&amp;ROW($BQ42)))</f>
        <v/>
      </c>
      <c r="BZ42" s="127" t="str" cm="1">
        <f t="array" aca="1" ref="BZ42" ca="1">IF(INDIRECT("'"&amp;BZ$2&amp;"'!P"&amp;ROW($BQ42))=0,"",INDIRECT("'"&amp;BZ$2&amp;"'!P"&amp;ROW($BQ42)))</f>
        <v/>
      </c>
      <c r="CA42" s="127" t="str" cm="1">
        <f t="array" aca="1" ref="CA42" ca="1">IF(INDIRECT("'"&amp;CA$2&amp;"'!P"&amp;ROW($BQ42))=0,"",INDIRECT("'"&amp;CA$2&amp;"'!P"&amp;ROW($BQ42)))</f>
        <v/>
      </c>
      <c r="CB42" s="127" t="str" cm="1">
        <f t="array" aca="1" ref="CB42" ca="1">IF(INDIRECT("'"&amp;CB$2&amp;"'!P"&amp;ROW($BQ42))=0,"",INDIRECT("'"&amp;CB$2&amp;"'!P"&amp;ROW($BQ42)))</f>
        <v/>
      </c>
      <c r="CC42" s="127" t="str" cm="1">
        <f t="array" aca="1" ref="CC42" ca="1">IF(INDIRECT("'"&amp;CC$2&amp;"'!P"&amp;ROW($BQ42))=0,"",INDIRECT("'"&amp;CC$2&amp;"'!P"&amp;ROW($BQ42)))</f>
        <v/>
      </c>
      <c r="CD42" s="127" t="str" cm="1">
        <f t="array" aca="1" ref="CD42" ca="1">IF(INDIRECT("'"&amp;CD$2&amp;"'!P"&amp;ROW($BQ42))=0,"",INDIRECT("'"&amp;CD$2&amp;"'!P"&amp;ROW($BQ42)))</f>
        <v/>
      </c>
      <c r="CE42" s="127" t="str" cm="1">
        <f t="array" aca="1" ref="CE42" ca="1">IF(INDIRECT("'"&amp;CE$2&amp;"'!P"&amp;ROW($BQ42))=0,"",INDIRECT("'"&amp;CE$2&amp;"'!P"&amp;ROW($BQ42)))</f>
        <v/>
      </c>
      <c r="CF42" s="127" t="str" cm="1">
        <f t="array" aca="1" ref="CF42" ca="1">IF(INDIRECT("'"&amp;CF$2&amp;"'!P"&amp;ROW($BQ42))=0,"",INDIRECT("'"&amp;CF$2&amp;"'!P"&amp;ROW($BQ42)))</f>
        <v/>
      </c>
      <c r="CG42" s="127" t="str" cm="1">
        <f t="array" aca="1" ref="CG42" ca="1">IF(INDIRECT("'"&amp;CG$2&amp;"'!P"&amp;ROW($BQ42))=0,"",INDIRECT("'"&amp;CG$2&amp;"'!P"&amp;ROW($BQ42)))</f>
        <v/>
      </c>
      <c r="CH42" s="127" t="str" cm="1">
        <f t="array" aca="1" ref="CH42" ca="1">IF(INDIRECT("'"&amp;CH$2&amp;"'!P"&amp;ROW($BQ42))=0,"",INDIRECT("'"&amp;CH$2&amp;"'!P"&amp;ROW($BQ42)))</f>
        <v/>
      </c>
      <c r="CI42" s="127" t="str" cm="1">
        <f t="array" aca="1" ref="CI42" ca="1">IF(INDIRECT("'"&amp;CI$2&amp;"'!P"&amp;ROW($BQ42))=0,"",INDIRECT("'"&amp;CI$2&amp;"'!P"&amp;ROW($BQ42)))</f>
        <v/>
      </c>
      <c r="CJ42" s="127" t="str" cm="1">
        <f t="array" aca="1" ref="CJ42" ca="1">IF(INDIRECT("'"&amp;CJ$2&amp;"'!P"&amp;ROW($BQ42))=0,"",INDIRECT("'"&amp;CJ$2&amp;"'!P"&amp;ROW($BQ42)))</f>
        <v/>
      </c>
      <c r="CK42" s="127" t="str" cm="1">
        <f t="array" aca="1" ref="CK42" ca="1">IF(INDIRECT("'"&amp;CK$2&amp;"'!P"&amp;ROW($BQ42))=0,"",INDIRECT("'"&amp;CK$2&amp;"'!P"&amp;ROW($BQ42)))</f>
        <v/>
      </c>
      <c r="CL42" s="127" t="str" cm="1">
        <f t="array" aca="1" ref="CL42" ca="1">IF(INDIRECT("'"&amp;CL$2&amp;"'!P"&amp;ROW($BQ42))=0,"",INDIRECT("'"&amp;CL$2&amp;"'!P"&amp;ROW($BQ42)))</f>
        <v/>
      </c>
      <c r="CM42" s="127" t="str" cm="1">
        <f t="array" aca="1" ref="CM42" ca="1">IF(INDIRECT("'"&amp;CM$2&amp;"'!P"&amp;ROW($BQ42))=0,"",INDIRECT("'"&amp;CM$2&amp;"'!P"&amp;ROW($BQ42)))</f>
        <v/>
      </c>
      <c r="CN42" s="127" t="str" cm="1">
        <f t="array" aca="1" ref="CN42" ca="1">IF(INDIRECT("'"&amp;CN$2&amp;"'!P"&amp;ROW($BQ42))=0,"",INDIRECT("'"&amp;CN$2&amp;"'!P"&amp;ROW($BQ42)))</f>
        <v/>
      </c>
      <c r="CO42" s="127" t="str" cm="1">
        <f t="array" aca="1" ref="CO42" ca="1">IF(INDIRECT("'"&amp;CO$2&amp;"'!P"&amp;ROW($BQ42))=0,"",INDIRECT("'"&amp;CO$2&amp;"'!P"&amp;ROW($BQ42)))</f>
        <v/>
      </c>
      <c r="CP42" s="127" t="str" cm="1">
        <f t="array" aca="1" ref="CP42" ca="1">IF(INDIRECT("'"&amp;CP$2&amp;"'!P"&amp;ROW($BQ42))=0,"",INDIRECT("'"&amp;CP$2&amp;"'!P"&amp;ROW($BQ42)))</f>
        <v/>
      </c>
      <c r="CQ42" s="127" t="str" cm="1">
        <f t="array" aca="1" ref="CQ42" ca="1">IF(INDIRECT("'"&amp;CQ$2&amp;"'!P"&amp;ROW($BQ42))=0,"",INDIRECT("'"&amp;CQ$2&amp;"'!P"&amp;ROW($BQ42)))</f>
        <v/>
      </c>
      <c r="CR42" s="127" t="str" cm="1">
        <f t="array" aca="1" ref="CR42" ca="1">IF(INDIRECT("'"&amp;CR$2&amp;"'!P"&amp;ROW($BQ42))=0,"",INDIRECT("'"&amp;CR$2&amp;"'!P"&amp;ROW($BQ42)))</f>
        <v/>
      </c>
      <c r="CS42" s="127" t="str" cm="1">
        <f t="array" aca="1" ref="CS42" ca="1">IF(INDIRECT("'"&amp;CS$2&amp;"'!P"&amp;ROW($BQ42))=0,"",INDIRECT("'"&amp;CS$2&amp;"'!P"&amp;ROW($BQ42)))</f>
        <v/>
      </c>
      <c r="CT42" s="127" t="str" cm="1">
        <f t="array" aca="1" ref="CT42" ca="1">IF(INDIRECT("'"&amp;CT$2&amp;"'!P"&amp;ROW($BQ42))=0,"",INDIRECT("'"&amp;CT$2&amp;"'!P"&amp;ROW($BQ42)))</f>
        <v/>
      </c>
      <c r="CU42" s="127" t="str" cm="1">
        <f t="array" aca="1" ref="CU42" ca="1">IF(INDIRECT("'"&amp;CU$2&amp;"'!P"&amp;ROW($BQ42))=0,"",INDIRECT("'"&amp;CU$2&amp;"'!P"&amp;ROW($BQ42)))</f>
        <v/>
      </c>
      <c r="CV42" s="128">
        <f t="shared" ca="1" si="6"/>
        <v>163.27000000000001</v>
      </c>
    </row>
    <row r="43" spans="1:100" x14ac:dyDescent="0.2">
      <c r="A43" s="111">
        <f>IF('Driver List'!D43=0,"",'Driver List'!D43)</f>
        <v>6409</v>
      </c>
      <c r="B43" s="111" t="str">
        <f>IF(A43="","",VLOOKUP(A43,'Driver List'!D:E,2,0))</f>
        <v>Eduardo Rios</v>
      </c>
      <c r="C43" s="111" t="str" cm="1">
        <f t="array" aca="1" ref="C43" ca="1">IF(INDIRECT("'"&amp;C$2&amp;"'!F"&amp;ROW(C43))="CC","CC",
IF(INDIRECT("'"&amp;C$2&amp;"'!F"&amp;ROW(C43))="DOWN","DOWN",
IF(INDIRECT("'"&amp;C$2&amp;"'!F"&amp;ROW(C43))="OFF","OFF",
IF(INDIRECT("'"&amp;C$2&amp;"'!F"&amp;ROW(C43))="PARK","PARK",
IF(INDIRECT("'"&amp;C$2&amp;"'!F"&amp;ROW(C43))="VACA","VACA",
"")))))</f>
        <v/>
      </c>
      <c r="D43" s="111" t="str" cm="1">
        <f t="array" aca="1" ref="D43" ca="1">IF(INDIRECT("'"&amp;D$2&amp;"'!F"&amp;ROW(D43))="CC","CC",
IF(INDIRECT("'"&amp;D$2&amp;"'!F"&amp;ROW(D43))="DOWN","DOWN",
IF(INDIRECT("'"&amp;D$2&amp;"'!F"&amp;ROW(D43))="OFF","OFF",
IF(INDIRECT("'"&amp;D$2&amp;"'!F"&amp;ROW(D43))="PARK","PARK",
IF(INDIRECT("'"&amp;D$2&amp;"'!F"&amp;ROW(D43))="VACA","VACA",
"")))))</f>
        <v/>
      </c>
      <c r="E43" s="111" t="str" cm="1">
        <f t="array" aca="1" ref="E43" ca="1">IF(INDIRECT("'"&amp;E$2&amp;"'!F"&amp;ROW(E43))="CC","CC",
IF(INDIRECT("'"&amp;E$2&amp;"'!F"&amp;ROW(E43))="DOWN","DOWN",
IF(INDIRECT("'"&amp;E$2&amp;"'!F"&amp;ROW(E43))="OFF","OFF",
IF(INDIRECT("'"&amp;E$2&amp;"'!F"&amp;ROW(E43))="PARK","PARK",
IF(INDIRECT("'"&amp;E$2&amp;"'!F"&amp;ROW(E43))="VACA","VACA",
"")))))</f>
        <v/>
      </c>
      <c r="F43" s="111" t="str" cm="1">
        <f t="array" aca="1" ref="F43" ca="1">IF(INDIRECT("'"&amp;F$2&amp;"'!F"&amp;ROW(F43))="CC","CC",
IF(INDIRECT("'"&amp;F$2&amp;"'!F"&amp;ROW(F43))="DOWN","DOWN",
IF(INDIRECT("'"&amp;F$2&amp;"'!F"&amp;ROW(F43))="OFF","OFF",
IF(INDIRECT("'"&amp;F$2&amp;"'!F"&amp;ROW(F43))="PARK","PARK",
IF(INDIRECT("'"&amp;F$2&amp;"'!F"&amp;ROW(F43))="VACA","VACA",
"")))))</f>
        <v/>
      </c>
      <c r="G43" s="111" t="str" cm="1">
        <f t="array" aca="1" ref="G43" ca="1">IF(INDIRECT("'"&amp;G$2&amp;"'!F"&amp;ROW(G43))="CC","CC",
IF(INDIRECT("'"&amp;G$2&amp;"'!F"&amp;ROW(G43))="DOWN","DOWN",
IF(INDIRECT("'"&amp;G$2&amp;"'!F"&amp;ROW(G43))="OFF","OFF",
IF(INDIRECT("'"&amp;G$2&amp;"'!F"&amp;ROW(G43))="PARK","PARK",
IF(INDIRECT("'"&amp;G$2&amp;"'!F"&amp;ROW(G43))="VACA","VACA",
"")))))</f>
        <v/>
      </c>
      <c r="H43" s="111" t="str" cm="1">
        <f t="array" aca="1" ref="H43" ca="1">IF(INDIRECT("'"&amp;H$2&amp;"'!F"&amp;ROW(H43))="CC","CC",
IF(INDIRECT("'"&amp;H$2&amp;"'!F"&amp;ROW(H43))="DOWN","DOWN",
IF(INDIRECT("'"&amp;H$2&amp;"'!F"&amp;ROW(H43))="OFF","OFF",
IF(INDIRECT("'"&amp;H$2&amp;"'!F"&amp;ROW(H43))="PARK","PARK",
IF(INDIRECT("'"&amp;H$2&amp;"'!F"&amp;ROW(H43))="VACA","VACA",
"")))))</f>
        <v/>
      </c>
      <c r="I43" s="111" t="str" cm="1">
        <f t="array" aca="1" ref="I43" ca="1">IF(INDIRECT("'"&amp;I$2&amp;"'!F"&amp;ROW(I43))="CC","CC",
IF(INDIRECT("'"&amp;I$2&amp;"'!F"&amp;ROW(I43))="DOWN","DOWN",
IF(INDIRECT("'"&amp;I$2&amp;"'!F"&amp;ROW(I43))="OFF","OFF",
IF(INDIRECT("'"&amp;I$2&amp;"'!F"&amp;ROW(I43))="PARK","PARK",
IF(INDIRECT("'"&amp;I$2&amp;"'!F"&amp;ROW(I43))="VACA","VACA",
"")))))</f>
        <v/>
      </c>
      <c r="J43" s="111" t="str" cm="1">
        <f t="array" aca="1" ref="J43" ca="1">IF(INDIRECT("'"&amp;J$2&amp;"'!F"&amp;ROW(J43))="CC","CC",
IF(INDIRECT("'"&amp;J$2&amp;"'!F"&amp;ROW(J43))="DOWN","DOWN",
IF(INDIRECT("'"&amp;J$2&amp;"'!F"&amp;ROW(J43))="OFF","OFF",
IF(INDIRECT("'"&amp;J$2&amp;"'!F"&amp;ROW(J43))="PARK","PARK",
IF(INDIRECT("'"&amp;J$2&amp;"'!F"&amp;ROW(J43))="VACA","VACA",
"")))))</f>
        <v/>
      </c>
      <c r="K43" s="111" t="str" cm="1">
        <f t="array" aca="1" ref="K43" ca="1">IF(INDIRECT("'"&amp;K$2&amp;"'!F"&amp;ROW(K43))="CC","CC",
IF(INDIRECT("'"&amp;K$2&amp;"'!F"&amp;ROW(K43))="DOWN","DOWN",
IF(INDIRECT("'"&amp;K$2&amp;"'!F"&amp;ROW(K43))="OFF","OFF",
IF(INDIRECT("'"&amp;K$2&amp;"'!F"&amp;ROW(K43))="PARK","PARK",
IF(INDIRECT("'"&amp;K$2&amp;"'!F"&amp;ROW(K43))="VACA","VACA",
"")))))</f>
        <v/>
      </c>
      <c r="L43" s="111" t="str" cm="1">
        <f t="array" aca="1" ref="L43" ca="1">IF(INDIRECT("'"&amp;L$2&amp;"'!F"&amp;ROW(L43))="CC","CC",
IF(INDIRECT("'"&amp;L$2&amp;"'!F"&amp;ROW(L43))="DOWN","DOWN",
IF(INDIRECT("'"&amp;L$2&amp;"'!F"&amp;ROW(L43))="OFF","OFF",
IF(INDIRECT("'"&amp;L$2&amp;"'!F"&amp;ROW(L43))="PARK","PARK",
IF(INDIRECT("'"&amp;L$2&amp;"'!F"&amp;ROW(L43))="VACA","VACA",
"")))))</f>
        <v/>
      </c>
      <c r="M43" s="111" t="str" cm="1">
        <f t="array" aca="1" ref="M43" ca="1">IF(INDIRECT("'"&amp;M$2&amp;"'!F"&amp;ROW(M43))="CC","CC",
IF(INDIRECT("'"&amp;M$2&amp;"'!F"&amp;ROW(M43))="DOWN","DOWN",
IF(INDIRECT("'"&amp;M$2&amp;"'!F"&amp;ROW(M43))="OFF","OFF",
IF(INDIRECT("'"&amp;M$2&amp;"'!F"&amp;ROW(M43))="PARK","PARK",
IF(INDIRECT("'"&amp;M$2&amp;"'!F"&amp;ROW(M43))="VACA","VACA",
"")))))</f>
        <v/>
      </c>
      <c r="N43" s="111" t="str" cm="1">
        <f t="array" aca="1" ref="N43" ca="1">IF(INDIRECT("'"&amp;N$2&amp;"'!F"&amp;ROW(N43))="CC","CC",
IF(INDIRECT("'"&amp;N$2&amp;"'!F"&amp;ROW(N43))="DOWN","DOWN",
IF(INDIRECT("'"&amp;N$2&amp;"'!F"&amp;ROW(N43))="OFF","OFF",
IF(INDIRECT("'"&amp;N$2&amp;"'!F"&amp;ROW(N43))="PARK","PARK",
IF(INDIRECT("'"&amp;N$2&amp;"'!F"&amp;ROW(N43))="VACA","VACA",
"")))))</f>
        <v/>
      </c>
      <c r="O43" s="111" t="str" cm="1">
        <f t="array" aca="1" ref="O43" ca="1">IF(INDIRECT("'"&amp;O$2&amp;"'!F"&amp;ROW(O43))="CC","CC",
IF(INDIRECT("'"&amp;O$2&amp;"'!F"&amp;ROW(O43))="DOWN","DOWN",
IF(INDIRECT("'"&amp;O$2&amp;"'!F"&amp;ROW(O43))="OFF","OFF",
IF(INDIRECT("'"&amp;O$2&amp;"'!F"&amp;ROW(O43))="PARK","PARK",
IF(INDIRECT("'"&amp;O$2&amp;"'!F"&amp;ROW(O43))="VACA","VACA",
"")))))</f>
        <v/>
      </c>
      <c r="P43" s="111" t="str" cm="1">
        <f t="array" aca="1" ref="P43" ca="1">IF(INDIRECT("'"&amp;P$2&amp;"'!F"&amp;ROW(P43))="CC","CC",
IF(INDIRECT("'"&amp;P$2&amp;"'!F"&amp;ROW(P43))="DOWN","DOWN",
IF(INDIRECT("'"&amp;P$2&amp;"'!F"&amp;ROW(P43))="OFF","OFF",
IF(INDIRECT("'"&amp;P$2&amp;"'!F"&amp;ROW(P43))="PARK","PARK",
IF(INDIRECT("'"&amp;P$2&amp;"'!F"&amp;ROW(P43))="VACA","VACA",
"")))))</f>
        <v/>
      </c>
      <c r="Q43" s="111" t="str" cm="1">
        <f t="array" aca="1" ref="Q43" ca="1">IF(INDIRECT("'"&amp;Q$2&amp;"'!F"&amp;ROW(Q43))="CC","CC",
IF(INDIRECT("'"&amp;Q$2&amp;"'!F"&amp;ROW(Q43))="DOWN","DOWN",
IF(INDIRECT("'"&amp;Q$2&amp;"'!F"&amp;ROW(Q43))="OFF","OFF",
IF(INDIRECT("'"&amp;Q$2&amp;"'!F"&amp;ROW(Q43))="PARK","PARK",
IF(INDIRECT("'"&amp;Q$2&amp;"'!F"&amp;ROW(Q43))="VACA","VACA",
"")))))</f>
        <v/>
      </c>
      <c r="R43" s="111" t="str" cm="1">
        <f t="array" aca="1" ref="R43" ca="1">IF(INDIRECT("'"&amp;R$2&amp;"'!F"&amp;ROW(R43))="CC","CC",
IF(INDIRECT("'"&amp;R$2&amp;"'!F"&amp;ROW(R43))="DOWN","DOWN",
IF(INDIRECT("'"&amp;R$2&amp;"'!F"&amp;ROW(R43))="OFF","OFF",
IF(INDIRECT("'"&amp;R$2&amp;"'!F"&amp;ROW(R43))="PARK","PARK",
IF(INDIRECT("'"&amp;R$2&amp;"'!F"&amp;ROW(R43))="VACA","VACA",
"")))))</f>
        <v/>
      </c>
      <c r="S43" s="111" t="str" cm="1">
        <f t="array" aca="1" ref="S43" ca="1">IF(INDIRECT("'"&amp;S$2&amp;"'!F"&amp;ROW(S43))="CC","CC",
IF(INDIRECT("'"&amp;S$2&amp;"'!F"&amp;ROW(S43))="DOWN","DOWN",
IF(INDIRECT("'"&amp;S$2&amp;"'!F"&amp;ROW(S43))="OFF","OFF",
IF(INDIRECT("'"&amp;S$2&amp;"'!F"&amp;ROW(S43))="PARK","PARK",
IF(INDIRECT("'"&amp;S$2&amp;"'!F"&amp;ROW(S43))="VACA","VACA",
"")))))</f>
        <v/>
      </c>
      <c r="T43" s="111" t="str" cm="1">
        <f t="array" aca="1" ref="T43" ca="1">IF(INDIRECT("'"&amp;T$2&amp;"'!F"&amp;ROW(T43))="CC","CC",
IF(INDIRECT("'"&amp;T$2&amp;"'!F"&amp;ROW(T43))="DOWN","DOWN",
IF(INDIRECT("'"&amp;T$2&amp;"'!F"&amp;ROW(T43))="OFF","OFF",
IF(INDIRECT("'"&amp;T$2&amp;"'!F"&amp;ROW(T43))="PARK","PARK",
IF(INDIRECT("'"&amp;T$2&amp;"'!F"&amp;ROW(T43))="VACA","VACA",
"")))))</f>
        <v/>
      </c>
      <c r="U43" s="111" t="str" cm="1">
        <f t="array" aca="1" ref="U43" ca="1">IF(INDIRECT("'"&amp;U$2&amp;"'!F"&amp;ROW(U43))="CC","CC",
IF(INDIRECT("'"&amp;U$2&amp;"'!F"&amp;ROW(U43))="DOWN","DOWN",
IF(INDIRECT("'"&amp;U$2&amp;"'!F"&amp;ROW(U43))="OFF","OFF",
IF(INDIRECT("'"&amp;U$2&amp;"'!F"&amp;ROW(U43))="PARK","PARK",
IF(INDIRECT("'"&amp;U$2&amp;"'!F"&amp;ROW(U43))="VACA","VACA",
"")))))</f>
        <v/>
      </c>
      <c r="V43" s="111" t="str" cm="1">
        <f t="array" aca="1" ref="V43" ca="1">IF(INDIRECT("'"&amp;V$2&amp;"'!F"&amp;ROW(V43))="CC","CC",
IF(INDIRECT("'"&amp;V$2&amp;"'!F"&amp;ROW(V43))="DOWN","DOWN",
IF(INDIRECT("'"&amp;V$2&amp;"'!F"&amp;ROW(V43))="OFF","OFF",
IF(INDIRECT("'"&amp;V$2&amp;"'!F"&amp;ROW(V43))="PARK","PARK",
IF(INDIRECT("'"&amp;V$2&amp;"'!F"&amp;ROW(V43))="VACA","VACA",
"")))))</f>
        <v/>
      </c>
      <c r="W43" s="111" t="str" cm="1">
        <f t="array" aca="1" ref="W43" ca="1">IF(INDIRECT("'"&amp;W$2&amp;"'!F"&amp;ROW(W43))="CC","CC",
IF(INDIRECT("'"&amp;W$2&amp;"'!F"&amp;ROW(W43))="DOWN","DOWN",
IF(INDIRECT("'"&amp;W$2&amp;"'!F"&amp;ROW(W43))="OFF","OFF",
IF(INDIRECT("'"&amp;W$2&amp;"'!F"&amp;ROW(W43))="PARK","PARK",
IF(INDIRECT("'"&amp;W$2&amp;"'!F"&amp;ROW(W43))="VACA","VACA",
"")))))</f>
        <v/>
      </c>
      <c r="X43" s="111" t="str" cm="1">
        <f t="array" aca="1" ref="X43" ca="1">IF(INDIRECT("'"&amp;X$2&amp;"'!F"&amp;ROW(X43))="CC","CC",
IF(INDIRECT("'"&amp;X$2&amp;"'!F"&amp;ROW(X43))="DOWN","DOWN",
IF(INDIRECT("'"&amp;X$2&amp;"'!F"&amp;ROW(X43))="OFF","OFF",
IF(INDIRECT("'"&amp;X$2&amp;"'!F"&amp;ROW(X43))="PARK","PARK",
IF(INDIRECT("'"&amp;X$2&amp;"'!F"&amp;ROW(X43))="VACA","VACA",
"")))))</f>
        <v/>
      </c>
      <c r="Y43" s="111" t="str" cm="1">
        <f t="array" aca="1" ref="Y43" ca="1">IF(INDIRECT("'"&amp;Y$2&amp;"'!F"&amp;ROW(Y43))="CC","CC",
IF(INDIRECT("'"&amp;Y$2&amp;"'!F"&amp;ROW(Y43))="DOWN","DOWN",
IF(INDIRECT("'"&amp;Y$2&amp;"'!F"&amp;ROW(Y43))="OFF","OFF",
IF(INDIRECT("'"&amp;Y$2&amp;"'!F"&amp;ROW(Y43))="PARK","PARK",
IF(INDIRECT("'"&amp;Y$2&amp;"'!F"&amp;ROW(Y43))="VACA","VACA",
"")))))</f>
        <v/>
      </c>
      <c r="Z43" s="111" t="str" cm="1">
        <f t="array" aca="1" ref="Z43" ca="1">IF(INDIRECT("'"&amp;Z$2&amp;"'!F"&amp;ROW(Z43))="CC","CC",
IF(INDIRECT("'"&amp;Z$2&amp;"'!F"&amp;ROW(Z43))="DOWN","DOWN",
IF(INDIRECT("'"&amp;Z$2&amp;"'!F"&amp;ROW(Z43))="OFF","OFF",
IF(INDIRECT("'"&amp;Z$2&amp;"'!F"&amp;ROW(Z43))="PARK","PARK",
IF(INDIRECT("'"&amp;Z$2&amp;"'!F"&amp;ROW(Z43))="VACA","VACA",
"")))))</f>
        <v/>
      </c>
      <c r="AA43" s="111" t="str" cm="1">
        <f t="array" aca="1" ref="AA43" ca="1">IF(INDIRECT("'"&amp;AA$2&amp;"'!F"&amp;ROW(AA43))="CC","CC",
IF(INDIRECT("'"&amp;AA$2&amp;"'!F"&amp;ROW(AA43))="DOWN","DOWN",
IF(INDIRECT("'"&amp;AA$2&amp;"'!F"&amp;ROW(AA43))="OFF","OFF",
IF(INDIRECT("'"&amp;AA$2&amp;"'!F"&amp;ROW(AA43))="PARK","PARK",
IF(INDIRECT("'"&amp;AA$2&amp;"'!F"&amp;ROW(AA43))="VACA","VACA",
"")))))</f>
        <v/>
      </c>
      <c r="AB43" s="111" t="str" cm="1">
        <f t="array" aca="1" ref="AB43" ca="1">IF(INDIRECT("'"&amp;AB$2&amp;"'!F"&amp;ROW(AB43))="CC","CC",
IF(INDIRECT("'"&amp;AB$2&amp;"'!F"&amp;ROW(AB43))="DOWN","DOWN",
IF(INDIRECT("'"&amp;AB$2&amp;"'!F"&amp;ROW(AB43))="OFF","OFF",
IF(INDIRECT("'"&amp;AB$2&amp;"'!F"&amp;ROW(AB43))="PARK","PARK",
IF(INDIRECT("'"&amp;AB$2&amp;"'!F"&amp;ROW(AB43))="VACA","VACA",
"")))))</f>
        <v/>
      </c>
      <c r="AC43" s="111" t="str" cm="1">
        <f t="array" aca="1" ref="AC43" ca="1">IF(INDIRECT("'"&amp;AC$2&amp;"'!F"&amp;ROW(AC43))="CC","CC",
IF(INDIRECT("'"&amp;AC$2&amp;"'!F"&amp;ROW(AC43))="DOWN","DOWN",
IF(INDIRECT("'"&amp;AC$2&amp;"'!F"&amp;ROW(AC43))="OFF","OFF",
IF(INDIRECT("'"&amp;AC$2&amp;"'!F"&amp;ROW(AC43))="PARK","PARK",
IF(INDIRECT("'"&amp;AC$2&amp;"'!F"&amp;ROW(AC43))="VACA","VACA",
"")))))</f>
        <v/>
      </c>
      <c r="AD43" s="111" t="str" cm="1">
        <f t="array" aca="1" ref="AD43" ca="1">IF(INDIRECT("'"&amp;AD$2&amp;"'!F"&amp;ROW(AD43))="CC","CC",
IF(INDIRECT("'"&amp;AD$2&amp;"'!F"&amp;ROW(AD43))="DOWN","DOWN",
IF(INDIRECT("'"&amp;AD$2&amp;"'!F"&amp;ROW(AD43))="OFF","OFF",
IF(INDIRECT("'"&amp;AD$2&amp;"'!F"&amp;ROW(AD43))="PARK","PARK",
IF(INDIRECT("'"&amp;AD$2&amp;"'!F"&amp;ROW(AD43))="VACA","VACA",
"")))))</f>
        <v/>
      </c>
      <c r="AE43" s="111" t="str" cm="1">
        <f t="array" aca="1" ref="AE43" ca="1">IF(INDIRECT("'"&amp;AE$2&amp;"'!F"&amp;ROW(AE43))="CC","CC",
IF(INDIRECT("'"&amp;AE$2&amp;"'!F"&amp;ROW(AE43))="DOWN","DOWN",
IF(INDIRECT("'"&amp;AE$2&amp;"'!F"&amp;ROW(AE43))="OFF","OFF",
IF(INDIRECT("'"&amp;AE$2&amp;"'!F"&amp;ROW(AE43))="PARK","PARK",
IF(INDIRECT("'"&amp;AE$2&amp;"'!F"&amp;ROW(AE43))="VACA","VACA",
"")))))</f>
        <v/>
      </c>
      <c r="AF43" s="111" t="str" cm="1">
        <f t="array" aca="1" ref="AF43" ca="1">IF(INDIRECT("'"&amp;AF$2&amp;"'!F"&amp;ROW(AF43))="CC","CC",
IF(INDIRECT("'"&amp;AF$2&amp;"'!F"&amp;ROW(AF43))="DOWN","DOWN",
IF(INDIRECT("'"&amp;AF$2&amp;"'!F"&amp;ROW(AF43))="OFF","OFF",
IF(INDIRECT("'"&amp;AF$2&amp;"'!F"&amp;ROW(AF43))="PARK","PARK",
IF(INDIRECT("'"&amp;AF$2&amp;"'!F"&amp;ROW(AF43))="VACA","VACA",
"")))))</f>
        <v/>
      </c>
      <c r="AG43" s="111" t="str" cm="1">
        <f t="array" aca="1" ref="AG43" ca="1">IF(INDIRECT("'"&amp;AG$2&amp;"'!F"&amp;ROW(AG43))="CC","CC",
IF(INDIRECT("'"&amp;AG$2&amp;"'!F"&amp;ROW(AG43))="DOWN","DOWN",
IF(INDIRECT("'"&amp;AG$2&amp;"'!F"&amp;ROW(AG43))="OFF","OFF",
IF(INDIRECT("'"&amp;AG$2&amp;"'!F"&amp;ROW(AG43))="PARK","PARK",
IF(INDIRECT("'"&amp;AG$2&amp;"'!F"&amp;ROW(AG43))="VACA","VACA",
"")))))</f>
        <v/>
      </c>
      <c r="AH43" s="124"/>
      <c r="AI43" s="111" t="str">
        <f t="shared" si="4"/>
        <v>Eduardo Rios</v>
      </c>
      <c r="AJ43" s="111" cm="1">
        <f t="array" aca="1" ref="AJ43" ca="1">INDIRECT("'"&amp;AJ$2&amp;"'!AB"&amp;ROW($AJ43))</f>
        <v>4</v>
      </c>
      <c r="AK43" s="111" cm="1">
        <f t="array" aca="1" ref="AK43" ca="1">INDIRECT("'"&amp;AK$2&amp;"'!AB"&amp;ROW($AJ43))</f>
        <v>4</v>
      </c>
      <c r="AL43" s="111" cm="1">
        <f t="array" aca="1" ref="AL43" ca="1">INDIRECT("'"&amp;AL$2&amp;"'!AB"&amp;ROW($AJ43))</f>
        <v>4</v>
      </c>
      <c r="AM43" s="111" t="str" cm="1">
        <f t="array" aca="1" ref="AM43" ca="1">INDIRECT("'"&amp;AM$2&amp;"'!AB"&amp;ROW($AJ43))</f>
        <v/>
      </c>
      <c r="AN43" s="111" t="str" cm="1">
        <f t="array" aca="1" ref="AN43" ca="1">INDIRECT("'"&amp;AN$2&amp;"'!AB"&amp;ROW($AJ43))</f>
        <v/>
      </c>
      <c r="AO43" s="111" cm="1">
        <f t="array" aca="1" ref="AO43" ca="1">INDIRECT("'"&amp;AO$2&amp;"'!AB"&amp;ROW($AJ43))</f>
        <v>4</v>
      </c>
      <c r="AP43" s="111" cm="1">
        <f t="array" aca="1" ref="AP43" ca="1">INDIRECT("'"&amp;AP$2&amp;"'!AB"&amp;ROW($AJ43))</f>
        <v>4</v>
      </c>
      <c r="AQ43" s="111" t="str" cm="1">
        <f t="array" aca="1" ref="AQ43" ca="1">INDIRECT("'"&amp;AQ$2&amp;"'!AB"&amp;ROW($AJ43))</f>
        <v/>
      </c>
      <c r="AR43" s="111" t="str" cm="1">
        <f t="array" aca="1" ref="AR43" ca="1">INDIRECT("'"&amp;AR$2&amp;"'!AB"&amp;ROW($AJ43))</f>
        <v/>
      </c>
      <c r="AS43" s="111" t="str" cm="1">
        <f t="array" aca="1" ref="AS43" ca="1">INDIRECT("'"&amp;AS$2&amp;"'!AB"&amp;ROW($AJ43))</f>
        <v/>
      </c>
      <c r="AT43" s="111" t="str" cm="1">
        <f t="array" aca="1" ref="AT43" ca="1">INDIRECT("'"&amp;AT$2&amp;"'!AB"&amp;ROW($AJ43))</f>
        <v/>
      </c>
      <c r="AU43" s="111" t="str" cm="1">
        <f t="array" aca="1" ref="AU43" ca="1">INDIRECT("'"&amp;AU$2&amp;"'!AB"&amp;ROW($AJ43))</f>
        <v/>
      </c>
      <c r="AV43" s="111" t="str" cm="1">
        <f t="array" aca="1" ref="AV43" ca="1">INDIRECT("'"&amp;AV$2&amp;"'!AB"&amp;ROW($AJ43))</f>
        <v/>
      </c>
      <c r="AW43" s="111" t="str" cm="1">
        <f t="array" aca="1" ref="AW43" ca="1">INDIRECT("'"&amp;AW$2&amp;"'!AB"&amp;ROW($AJ43))</f>
        <v/>
      </c>
      <c r="AX43" s="111" t="str" cm="1">
        <f t="array" aca="1" ref="AX43" ca="1">INDIRECT("'"&amp;AX$2&amp;"'!AB"&amp;ROW($AJ43))</f>
        <v/>
      </c>
      <c r="AY43" s="111" t="str" cm="1">
        <f t="array" aca="1" ref="AY43" ca="1">INDIRECT("'"&amp;AY$2&amp;"'!AB"&amp;ROW($AJ43))</f>
        <v/>
      </c>
      <c r="AZ43" s="111" t="str" cm="1">
        <f t="array" aca="1" ref="AZ43" ca="1">INDIRECT("'"&amp;AZ$2&amp;"'!AB"&amp;ROW($AJ43))</f>
        <v/>
      </c>
      <c r="BA43" s="111" t="str" cm="1">
        <f t="array" aca="1" ref="BA43" ca="1">INDIRECT("'"&amp;BA$2&amp;"'!AB"&amp;ROW($AJ43))</f>
        <v/>
      </c>
      <c r="BB43" s="111" t="str" cm="1">
        <f t="array" aca="1" ref="BB43" ca="1">INDIRECT("'"&amp;BB$2&amp;"'!AB"&amp;ROW($AJ43))</f>
        <v/>
      </c>
      <c r="BC43" s="111" t="str" cm="1">
        <f t="array" aca="1" ref="BC43" ca="1">INDIRECT("'"&amp;BC$2&amp;"'!AB"&amp;ROW($AJ43))</f>
        <v/>
      </c>
      <c r="BD43" s="111" t="str" cm="1">
        <f t="array" aca="1" ref="BD43" ca="1">INDIRECT("'"&amp;BD$2&amp;"'!AB"&amp;ROW($AJ43))</f>
        <v/>
      </c>
      <c r="BE43" s="111" t="str" cm="1">
        <f t="array" aca="1" ref="BE43" ca="1">INDIRECT("'"&amp;BE$2&amp;"'!AB"&amp;ROW($AJ43))</f>
        <v/>
      </c>
      <c r="BF43" s="111" t="str" cm="1">
        <f t="array" aca="1" ref="BF43" ca="1">INDIRECT("'"&amp;BF$2&amp;"'!AB"&amp;ROW($AJ43))</f>
        <v/>
      </c>
      <c r="BG43" s="111" t="str" cm="1">
        <f t="array" aca="1" ref="BG43" ca="1">INDIRECT("'"&amp;BG$2&amp;"'!AB"&amp;ROW($AJ43))</f>
        <v/>
      </c>
      <c r="BH43" s="111" t="str" cm="1">
        <f t="array" aca="1" ref="BH43" ca="1">INDIRECT("'"&amp;BH$2&amp;"'!AB"&amp;ROW($AJ43))</f>
        <v/>
      </c>
      <c r="BI43" s="111" t="str" cm="1">
        <f t="array" aca="1" ref="BI43" ca="1">INDIRECT("'"&amp;BI$2&amp;"'!AB"&amp;ROW($AJ43))</f>
        <v/>
      </c>
      <c r="BJ43" s="111" t="str" cm="1">
        <f t="array" aca="1" ref="BJ43" ca="1">INDIRECT("'"&amp;BJ$2&amp;"'!AB"&amp;ROW($AJ43))</f>
        <v/>
      </c>
      <c r="BK43" s="111" t="str" cm="1">
        <f t="array" aca="1" ref="BK43" ca="1">INDIRECT("'"&amp;BK$2&amp;"'!AB"&amp;ROW($AJ43))</f>
        <v/>
      </c>
      <c r="BL43" s="111" t="str" cm="1">
        <f t="array" aca="1" ref="BL43" ca="1">INDIRECT("'"&amp;BL$2&amp;"'!AB"&amp;ROW($AJ43))</f>
        <v/>
      </c>
      <c r="BM43" s="111" t="str" cm="1">
        <f t="array" aca="1" ref="BM43" ca="1">INDIRECT("'"&amp;BM$2&amp;"'!AB"&amp;ROW($AJ43))</f>
        <v/>
      </c>
      <c r="BN43" s="111" t="str" cm="1">
        <f t="array" aca="1" ref="BN43" ca="1">INDIRECT("'"&amp;BN$2&amp;"'!AB"&amp;ROW($AJ43))</f>
        <v/>
      </c>
      <c r="BO43" s="124"/>
      <c r="BP43" s="110" t="str">
        <f t="shared" si="5"/>
        <v>Eduardo Rios</v>
      </c>
      <c r="BQ43" s="127" cm="1">
        <f t="array" aca="1" ref="BQ43" ca="1">IF(INDIRECT("'"&amp;BQ$2&amp;"'!P"&amp;ROW($BQ43))=0,"",INDIRECT("'"&amp;BQ$2&amp;"'!P"&amp;ROW($BQ43)))</f>
        <v>36.4</v>
      </c>
      <c r="BR43" s="127" cm="1">
        <f t="array" aca="1" ref="BR43" ca="1">IF(INDIRECT("'"&amp;BR$2&amp;"'!P"&amp;ROW($BQ43))=0,"",INDIRECT("'"&amp;BR$2&amp;"'!P"&amp;ROW($BQ43)))</f>
        <v>33.17</v>
      </c>
      <c r="BS43" s="127" cm="1">
        <f t="array" aca="1" ref="BS43" ca="1">IF(INDIRECT("'"&amp;BS$2&amp;"'!P"&amp;ROW($BQ43))=0,"",INDIRECT("'"&amp;BS$2&amp;"'!P"&amp;ROW($BQ43)))</f>
        <v>33.200000000000003</v>
      </c>
      <c r="BT43" s="127" t="str" cm="1">
        <f t="array" aca="1" ref="BT43" ca="1">IF(INDIRECT("'"&amp;BT$2&amp;"'!P"&amp;ROW($BQ43))=0,"",INDIRECT("'"&amp;BT$2&amp;"'!P"&amp;ROW($BQ43)))</f>
        <v/>
      </c>
      <c r="BU43" s="127" t="str" cm="1">
        <f t="array" aca="1" ref="BU43" ca="1">IF(INDIRECT("'"&amp;BU$2&amp;"'!P"&amp;ROW($BQ43))=0,"",INDIRECT("'"&amp;BU$2&amp;"'!P"&amp;ROW($BQ43)))</f>
        <v/>
      </c>
      <c r="BV43" s="127" cm="1">
        <f t="array" aca="1" ref="BV43" ca="1">IF(INDIRECT("'"&amp;BV$2&amp;"'!P"&amp;ROW($BQ43))=0,"",INDIRECT("'"&amp;BV$2&amp;"'!P"&amp;ROW($BQ43)))</f>
        <v>38.9</v>
      </c>
      <c r="BW43" s="127" cm="1">
        <f t="array" aca="1" ref="BW43" ca="1">IF(INDIRECT("'"&amp;BW$2&amp;"'!P"&amp;ROW($BQ43))=0,"",INDIRECT("'"&amp;BW$2&amp;"'!P"&amp;ROW($BQ43)))</f>
        <v>31.95</v>
      </c>
      <c r="BX43" s="127" t="str" cm="1">
        <f t="array" aca="1" ref="BX43" ca="1">IF(INDIRECT("'"&amp;BX$2&amp;"'!P"&amp;ROW($BQ43))=0,"",INDIRECT("'"&amp;BX$2&amp;"'!P"&amp;ROW($BQ43)))</f>
        <v/>
      </c>
      <c r="BY43" s="127" t="str" cm="1">
        <f t="array" aca="1" ref="BY43" ca="1">IF(INDIRECT("'"&amp;BY$2&amp;"'!P"&amp;ROW($BQ43))=0,"",INDIRECT("'"&amp;BY$2&amp;"'!P"&amp;ROW($BQ43)))</f>
        <v/>
      </c>
      <c r="BZ43" s="127" t="str" cm="1">
        <f t="array" aca="1" ref="BZ43" ca="1">IF(INDIRECT("'"&amp;BZ$2&amp;"'!P"&amp;ROW($BQ43))=0,"",INDIRECT("'"&amp;BZ$2&amp;"'!P"&amp;ROW($BQ43)))</f>
        <v/>
      </c>
      <c r="CA43" s="127" t="str" cm="1">
        <f t="array" aca="1" ref="CA43" ca="1">IF(INDIRECT("'"&amp;CA$2&amp;"'!P"&amp;ROW($BQ43))=0,"",INDIRECT("'"&amp;CA$2&amp;"'!P"&amp;ROW($BQ43)))</f>
        <v/>
      </c>
      <c r="CB43" s="127" t="str" cm="1">
        <f t="array" aca="1" ref="CB43" ca="1">IF(INDIRECT("'"&amp;CB$2&amp;"'!P"&amp;ROW($BQ43))=0,"",INDIRECT("'"&amp;CB$2&amp;"'!P"&amp;ROW($BQ43)))</f>
        <v/>
      </c>
      <c r="CC43" s="127" t="str" cm="1">
        <f t="array" aca="1" ref="CC43" ca="1">IF(INDIRECT("'"&amp;CC$2&amp;"'!P"&amp;ROW($BQ43))=0,"",INDIRECT("'"&amp;CC$2&amp;"'!P"&amp;ROW($BQ43)))</f>
        <v/>
      </c>
      <c r="CD43" s="127" t="str" cm="1">
        <f t="array" aca="1" ref="CD43" ca="1">IF(INDIRECT("'"&amp;CD$2&amp;"'!P"&amp;ROW($BQ43))=0,"",INDIRECT("'"&amp;CD$2&amp;"'!P"&amp;ROW($BQ43)))</f>
        <v/>
      </c>
      <c r="CE43" s="127" t="str" cm="1">
        <f t="array" aca="1" ref="CE43" ca="1">IF(INDIRECT("'"&amp;CE$2&amp;"'!P"&amp;ROW($BQ43))=0,"",INDIRECT("'"&amp;CE$2&amp;"'!P"&amp;ROW($BQ43)))</f>
        <v/>
      </c>
      <c r="CF43" s="127" t="str" cm="1">
        <f t="array" aca="1" ref="CF43" ca="1">IF(INDIRECT("'"&amp;CF$2&amp;"'!P"&amp;ROW($BQ43))=0,"",INDIRECT("'"&amp;CF$2&amp;"'!P"&amp;ROW($BQ43)))</f>
        <v/>
      </c>
      <c r="CG43" s="127" t="str" cm="1">
        <f t="array" aca="1" ref="CG43" ca="1">IF(INDIRECT("'"&amp;CG$2&amp;"'!P"&amp;ROW($BQ43))=0,"",INDIRECT("'"&amp;CG$2&amp;"'!P"&amp;ROW($BQ43)))</f>
        <v/>
      </c>
      <c r="CH43" s="127" t="str" cm="1">
        <f t="array" aca="1" ref="CH43" ca="1">IF(INDIRECT("'"&amp;CH$2&amp;"'!P"&amp;ROW($BQ43))=0,"",INDIRECT("'"&amp;CH$2&amp;"'!P"&amp;ROW($BQ43)))</f>
        <v/>
      </c>
      <c r="CI43" s="127" t="str" cm="1">
        <f t="array" aca="1" ref="CI43" ca="1">IF(INDIRECT("'"&amp;CI$2&amp;"'!P"&amp;ROW($BQ43))=0,"",INDIRECT("'"&amp;CI$2&amp;"'!P"&amp;ROW($BQ43)))</f>
        <v/>
      </c>
      <c r="CJ43" s="127" t="str" cm="1">
        <f t="array" aca="1" ref="CJ43" ca="1">IF(INDIRECT("'"&amp;CJ$2&amp;"'!P"&amp;ROW($BQ43))=0,"",INDIRECT("'"&amp;CJ$2&amp;"'!P"&amp;ROW($BQ43)))</f>
        <v/>
      </c>
      <c r="CK43" s="127" t="str" cm="1">
        <f t="array" aca="1" ref="CK43" ca="1">IF(INDIRECT("'"&amp;CK$2&amp;"'!P"&amp;ROW($BQ43))=0,"",INDIRECT("'"&amp;CK$2&amp;"'!P"&amp;ROW($BQ43)))</f>
        <v/>
      </c>
      <c r="CL43" s="127" t="str" cm="1">
        <f t="array" aca="1" ref="CL43" ca="1">IF(INDIRECT("'"&amp;CL$2&amp;"'!P"&amp;ROW($BQ43))=0,"",INDIRECT("'"&amp;CL$2&amp;"'!P"&amp;ROW($BQ43)))</f>
        <v/>
      </c>
      <c r="CM43" s="127" t="str" cm="1">
        <f t="array" aca="1" ref="CM43" ca="1">IF(INDIRECT("'"&amp;CM$2&amp;"'!P"&amp;ROW($BQ43))=0,"",INDIRECT("'"&amp;CM$2&amp;"'!P"&amp;ROW($BQ43)))</f>
        <v/>
      </c>
      <c r="CN43" s="127" t="str" cm="1">
        <f t="array" aca="1" ref="CN43" ca="1">IF(INDIRECT("'"&amp;CN$2&amp;"'!P"&amp;ROW($BQ43))=0,"",INDIRECT("'"&amp;CN$2&amp;"'!P"&amp;ROW($BQ43)))</f>
        <v/>
      </c>
      <c r="CO43" s="127" t="str" cm="1">
        <f t="array" aca="1" ref="CO43" ca="1">IF(INDIRECT("'"&amp;CO$2&amp;"'!P"&amp;ROW($BQ43))=0,"",INDIRECT("'"&amp;CO$2&amp;"'!P"&amp;ROW($BQ43)))</f>
        <v/>
      </c>
      <c r="CP43" s="127" t="str" cm="1">
        <f t="array" aca="1" ref="CP43" ca="1">IF(INDIRECT("'"&amp;CP$2&amp;"'!P"&amp;ROW($BQ43))=0,"",INDIRECT("'"&amp;CP$2&amp;"'!P"&amp;ROW($BQ43)))</f>
        <v/>
      </c>
      <c r="CQ43" s="127" t="str" cm="1">
        <f t="array" aca="1" ref="CQ43" ca="1">IF(INDIRECT("'"&amp;CQ$2&amp;"'!P"&amp;ROW($BQ43))=0,"",INDIRECT("'"&amp;CQ$2&amp;"'!P"&amp;ROW($BQ43)))</f>
        <v/>
      </c>
      <c r="CR43" s="127" t="str" cm="1">
        <f t="array" aca="1" ref="CR43" ca="1">IF(INDIRECT("'"&amp;CR$2&amp;"'!P"&amp;ROW($BQ43))=0,"",INDIRECT("'"&amp;CR$2&amp;"'!P"&amp;ROW($BQ43)))</f>
        <v/>
      </c>
      <c r="CS43" s="127" t="str" cm="1">
        <f t="array" aca="1" ref="CS43" ca="1">IF(INDIRECT("'"&amp;CS$2&amp;"'!P"&amp;ROW($BQ43))=0,"",INDIRECT("'"&amp;CS$2&amp;"'!P"&amp;ROW($BQ43)))</f>
        <v/>
      </c>
      <c r="CT43" s="127" t="str" cm="1">
        <f t="array" aca="1" ref="CT43" ca="1">IF(INDIRECT("'"&amp;CT$2&amp;"'!P"&amp;ROW($BQ43))=0,"",INDIRECT("'"&amp;CT$2&amp;"'!P"&amp;ROW($BQ43)))</f>
        <v/>
      </c>
      <c r="CU43" s="127" t="str" cm="1">
        <f t="array" aca="1" ref="CU43" ca="1">IF(INDIRECT("'"&amp;CU$2&amp;"'!P"&amp;ROW($BQ43))=0,"",INDIRECT("'"&amp;CU$2&amp;"'!P"&amp;ROW($BQ43)))</f>
        <v/>
      </c>
      <c r="CV43" s="128">
        <f t="shared" ca="1" si="6"/>
        <v>173.61999999999998</v>
      </c>
    </row>
    <row r="44" spans="1:100" x14ac:dyDescent="0.2">
      <c r="A44" s="111">
        <f>IF('Driver List'!D44=0,"",'Driver List'!D44)</f>
        <v>6245</v>
      </c>
      <c r="B44" s="111" t="str">
        <f>IF(A44="","",VLOOKUP(A44,'Driver List'!D:E,2,0))</f>
        <v>Anastasio Huertas</v>
      </c>
      <c r="C44" s="111" t="str" cm="1">
        <f t="array" aca="1" ref="C44" ca="1">IF(INDIRECT("'"&amp;C$2&amp;"'!F"&amp;ROW(C44))="CC","CC",
IF(INDIRECT("'"&amp;C$2&amp;"'!F"&amp;ROW(C44))="DOWN","DOWN",
IF(INDIRECT("'"&amp;C$2&amp;"'!F"&amp;ROW(C44))="OFF","OFF",
IF(INDIRECT("'"&amp;C$2&amp;"'!F"&amp;ROW(C44))="PARK","PARK",
IF(INDIRECT("'"&amp;C$2&amp;"'!F"&amp;ROW(C44))="VACA","VACA",
"")))))</f>
        <v>DOWN</v>
      </c>
      <c r="D44" s="111" t="str" cm="1">
        <f t="array" aca="1" ref="D44" ca="1">IF(INDIRECT("'"&amp;D$2&amp;"'!F"&amp;ROW(D44))="CC","CC",
IF(INDIRECT("'"&amp;D$2&amp;"'!F"&amp;ROW(D44))="DOWN","DOWN",
IF(INDIRECT("'"&amp;D$2&amp;"'!F"&amp;ROW(D44))="OFF","OFF",
IF(INDIRECT("'"&amp;D$2&amp;"'!F"&amp;ROW(D44))="PARK","PARK",
IF(INDIRECT("'"&amp;D$2&amp;"'!F"&amp;ROW(D44))="VACA","VACA",
"")))))</f>
        <v>DOWN</v>
      </c>
      <c r="E44" s="111" t="str" cm="1">
        <f t="array" aca="1" ref="E44" ca="1">IF(INDIRECT("'"&amp;E$2&amp;"'!F"&amp;ROW(E44))="CC","CC",
IF(INDIRECT("'"&amp;E$2&amp;"'!F"&amp;ROW(E44))="DOWN","DOWN",
IF(INDIRECT("'"&amp;E$2&amp;"'!F"&amp;ROW(E44))="OFF","OFF",
IF(INDIRECT("'"&amp;E$2&amp;"'!F"&amp;ROW(E44))="PARK","PARK",
IF(INDIRECT("'"&amp;E$2&amp;"'!F"&amp;ROW(E44))="VACA","VACA",
"")))))</f>
        <v>DOWN</v>
      </c>
      <c r="F44" s="111" t="str" cm="1">
        <f t="array" aca="1" ref="F44" ca="1">IF(INDIRECT("'"&amp;F$2&amp;"'!F"&amp;ROW(F44))="CC","CC",
IF(INDIRECT("'"&amp;F$2&amp;"'!F"&amp;ROW(F44))="DOWN","DOWN",
IF(INDIRECT("'"&amp;F$2&amp;"'!F"&amp;ROW(F44))="OFF","OFF",
IF(INDIRECT("'"&amp;F$2&amp;"'!F"&amp;ROW(F44))="PARK","PARK",
IF(INDIRECT("'"&amp;F$2&amp;"'!F"&amp;ROW(F44))="VACA","VACA",
"")))))</f>
        <v/>
      </c>
      <c r="G44" s="111" t="str" cm="1">
        <f t="array" aca="1" ref="G44" ca="1">IF(INDIRECT("'"&amp;G$2&amp;"'!F"&amp;ROW(G44))="CC","CC",
IF(INDIRECT("'"&amp;G$2&amp;"'!F"&amp;ROW(G44))="DOWN","DOWN",
IF(INDIRECT("'"&amp;G$2&amp;"'!F"&amp;ROW(G44))="OFF","OFF",
IF(INDIRECT("'"&amp;G$2&amp;"'!F"&amp;ROW(G44))="PARK","PARK",
IF(INDIRECT("'"&amp;G$2&amp;"'!F"&amp;ROW(G44))="VACA","VACA",
"")))))</f>
        <v/>
      </c>
      <c r="H44" s="111" t="str" cm="1">
        <f t="array" aca="1" ref="H44" ca="1">IF(INDIRECT("'"&amp;H$2&amp;"'!F"&amp;ROW(H44))="CC","CC",
IF(INDIRECT("'"&amp;H$2&amp;"'!F"&amp;ROW(H44))="DOWN","DOWN",
IF(INDIRECT("'"&amp;H$2&amp;"'!F"&amp;ROW(H44))="OFF","OFF",
IF(INDIRECT("'"&amp;H$2&amp;"'!F"&amp;ROW(H44))="PARK","PARK",
IF(INDIRECT("'"&amp;H$2&amp;"'!F"&amp;ROW(H44))="VACA","VACA",
"")))))</f>
        <v>DOWN</v>
      </c>
      <c r="I44" s="111" t="str" cm="1">
        <f t="array" aca="1" ref="I44" ca="1">IF(INDIRECT("'"&amp;I$2&amp;"'!F"&amp;ROW(I44))="CC","CC",
IF(INDIRECT("'"&amp;I$2&amp;"'!F"&amp;ROW(I44))="DOWN","DOWN",
IF(INDIRECT("'"&amp;I$2&amp;"'!F"&amp;ROW(I44))="OFF","OFF",
IF(INDIRECT("'"&amp;I$2&amp;"'!F"&amp;ROW(I44))="PARK","PARK",
IF(INDIRECT("'"&amp;I$2&amp;"'!F"&amp;ROW(I44))="VACA","VACA",
"")))))</f>
        <v>DOWN</v>
      </c>
      <c r="J44" s="111" t="str" cm="1">
        <f t="array" aca="1" ref="J44" ca="1">IF(INDIRECT("'"&amp;J$2&amp;"'!F"&amp;ROW(J44))="CC","CC",
IF(INDIRECT("'"&amp;J$2&amp;"'!F"&amp;ROW(J44))="DOWN","DOWN",
IF(INDIRECT("'"&amp;J$2&amp;"'!F"&amp;ROW(J44))="OFF","OFF",
IF(INDIRECT("'"&amp;J$2&amp;"'!F"&amp;ROW(J44))="PARK","PARK",
IF(INDIRECT("'"&amp;J$2&amp;"'!F"&amp;ROW(J44))="VACA","VACA",
"")))))</f>
        <v>DOWN</v>
      </c>
      <c r="K44" s="111" t="str" cm="1">
        <f t="array" aca="1" ref="K44" ca="1">IF(INDIRECT("'"&amp;K$2&amp;"'!F"&amp;ROW(K44))="CC","CC",
IF(INDIRECT("'"&amp;K$2&amp;"'!F"&amp;ROW(K44))="DOWN","DOWN",
IF(INDIRECT("'"&amp;K$2&amp;"'!F"&amp;ROW(K44))="OFF","OFF",
IF(INDIRECT("'"&amp;K$2&amp;"'!F"&amp;ROW(K44))="PARK","PARK",
IF(INDIRECT("'"&amp;K$2&amp;"'!F"&amp;ROW(K44))="VACA","VACA",
"")))))</f>
        <v/>
      </c>
      <c r="L44" s="111" t="str" cm="1">
        <f t="array" aca="1" ref="L44" ca="1">IF(INDIRECT("'"&amp;L$2&amp;"'!F"&amp;ROW(L44))="CC","CC",
IF(INDIRECT("'"&amp;L$2&amp;"'!F"&amp;ROW(L44))="DOWN","DOWN",
IF(INDIRECT("'"&amp;L$2&amp;"'!F"&amp;ROW(L44))="OFF","OFF",
IF(INDIRECT("'"&amp;L$2&amp;"'!F"&amp;ROW(L44))="PARK","PARK",
IF(INDIRECT("'"&amp;L$2&amp;"'!F"&amp;ROW(L44))="VACA","VACA",
"")))))</f>
        <v/>
      </c>
      <c r="M44" s="111" t="str" cm="1">
        <f t="array" aca="1" ref="M44" ca="1">IF(INDIRECT("'"&amp;M$2&amp;"'!F"&amp;ROW(M44))="CC","CC",
IF(INDIRECT("'"&amp;M$2&amp;"'!F"&amp;ROW(M44))="DOWN","DOWN",
IF(INDIRECT("'"&amp;M$2&amp;"'!F"&amp;ROW(M44))="OFF","OFF",
IF(INDIRECT("'"&amp;M$2&amp;"'!F"&amp;ROW(M44))="PARK","PARK",
IF(INDIRECT("'"&amp;M$2&amp;"'!F"&amp;ROW(M44))="VACA","VACA",
"")))))</f>
        <v/>
      </c>
      <c r="N44" s="111" t="str" cm="1">
        <f t="array" aca="1" ref="N44" ca="1">IF(INDIRECT("'"&amp;N$2&amp;"'!F"&amp;ROW(N44))="CC","CC",
IF(INDIRECT("'"&amp;N$2&amp;"'!F"&amp;ROW(N44))="DOWN","DOWN",
IF(INDIRECT("'"&amp;N$2&amp;"'!F"&amp;ROW(N44))="OFF","OFF",
IF(INDIRECT("'"&amp;N$2&amp;"'!F"&amp;ROW(N44))="PARK","PARK",
IF(INDIRECT("'"&amp;N$2&amp;"'!F"&amp;ROW(N44))="VACA","VACA",
"")))))</f>
        <v/>
      </c>
      <c r="O44" s="111" t="str" cm="1">
        <f t="array" aca="1" ref="O44" ca="1">IF(INDIRECT("'"&amp;O$2&amp;"'!F"&amp;ROW(O44))="CC","CC",
IF(INDIRECT("'"&amp;O$2&amp;"'!F"&amp;ROW(O44))="DOWN","DOWN",
IF(INDIRECT("'"&amp;O$2&amp;"'!F"&amp;ROW(O44))="OFF","OFF",
IF(INDIRECT("'"&amp;O$2&amp;"'!F"&amp;ROW(O44))="PARK","PARK",
IF(INDIRECT("'"&amp;O$2&amp;"'!F"&amp;ROW(O44))="VACA","VACA",
"")))))</f>
        <v/>
      </c>
      <c r="P44" s="111" t="str" cm="1">
        <f t="array" aca="1" ref="P44" ca="1">IF(INDIRECT("'"&amp;P$2&amp;"'!F"&amp;ROW(P44))="CC","CC",
IF(INDIRECT("'"&amp;P$2&amp;"'!F"&amp;ROW(P44))="DOWN","DOWN",
IF(INDIRECT("'"&amp;P$2&amp;"'!F"&amp;ROW(P44))="OFF","OFF",
IF(INDIRECT("'"&amp;P$2&amp;"'!F"&amp;ROW(P44))="PARK","PARK",
IF(INDIRECT("'"&amp;P$2&amp;"'!F"&amp;ROW(P44))="VACA","VACA",
"")))))</f>
        <v/>
      </c>
      <c r="Q44" s="111" t="str" cm="1">
        <f t="array" aca="1" ref="Q44" ca="1">IF(INDIRECT("'"&amp;Q$2&amp;"'!F"&amp;ROW(Q44))="CC","CC",
IF(INDIRECT("'"&amp;Q$2&amp;"'!F"&amp;ROW(Q44))="DOWN","DOWN",
IF(INDIRECT("'"&amp;Q$2&amp;"'!F"&amp;ROW(Q44))="OFF","OFF",
IF(INDIRECT("'"&amp;Q$2&amp;"'!F"&amp;ROW(Q44))="PARK","PARK",
IF(INDIRECT("'"&amp;Q$2&amp;"'!F"&amp;ROW(Q44))="VACA","VACA",
"")))))</f>
        <v/>
      </c>
      <c r="R44" s="111" t="str" cm="1">
        <f t="array" aca="1" ref="R44" ca="1">IF(INDIRECT("'"&amp;R$2&amp;"'!F"&amp;ROW(R44))="CC","CC",
IF(INDIRECT("'"&amp;R$2&amp;"'!F"&amp;ROW(R44))="DOWN","DOWN",
IF(INDIRECT("'"&amp;R$2&amp;"'!F"&amp;ROW(R44))="OFF","OFF",
IF(INDIRECT("'"&amp;R$2&amp;"'!F"&amp;ROW(R44))="PARK","PARK",
IF(INDIRECT("'"&amp;R$2&amp;"'!F"&amp;ROW(R44))="VACA","VACA",
"")))))</f>
        <v/>
      </c>
      <c r="S44" s="111" t="str" cm="1">
        <f t="array" aca="1" ref="S44" ca="1">IF(INDIRECT("'"&amp;S$2&amp;"'!F"&amp;ROW(S44))="CC","CC",
IF(INDIRECT("'"&amp;S$2&amp;"'!F"&amp;ROW(S44))="DOWN","DOWN",
IF(INDIRECT("'"&amp;S$2&amp;"'!F"&amp;ROW(S44))="OFF","OFF",
IF(INDIRECT("'"&amp;S$2&amp;"'!F"&amp;ROW(S44))="PARK","PARK",
IF(INDIRECT("'"&amp;S$2&amp;"'!F"&amp;ROW(S44))="VACA","VACA",
"")))))</f>
        <v/>
      </c>
      <c r="T44" s="111" t="str" cm="1">
        <f t="array" aca="1" ref="T44" ca="1">IF(INDIRECT("'"&amp;T$2&amp;"'!F"&amp;ROW(T44))="CC","CC",
IF(INDIRECT("'"&amp;T$2&amp;"'!F"&amp;ROW(T44))="DOWN","DOWN",
IF(INDIRECT("'"&amp;T$2&amp;"'!F"&amp;ROW(T44))="OFF","OFF",
IF(INDIRECT("'"&amp;T$2&amp;"'!F"&amp;ROW(T44))="PARK","PARK",
IF(INDIRECT("'"&amp;T$2&amp;"'!F"&amp;ROW(T44))="VACA","VACA",
"")))))</f>
        <v/>
      </c>
      <c r="U44" s="111" t="str" cm="1">
        <f t="array" aca="1" ref="U44" ca="1">IF(INDIRECT("'"&amp;U$2&amp;"'!F"&amp;ROW(U44))="CC","CC",
IF(INDIRECT("'"&amp;U$2&amp;"'!F"&amp;ROW(U44))="DOWN","DOWN",
IF(INDIRECT("'"&amp;U$2&amp;"'!F"&amp;ROW(U44))="OFF","OFF",
IF(INDIRECT("'"&amp;U$2&amp;"'!F"&amp;ROW(U44))="PARK","PARK",
IF(INDIRECT("'"&amp;U$2&amp;"'!F"&amp;ROW(U44))="VACA","VACA",
"")))))</f>
        <v/>
      </c>
      <c r="V44" s="111" t="str" cm="1">
        <f t="array" aca="1" ref="V44" ca="1">IF(INDIRECT("'"&amp;V$2&amp;"'!F"&amp;ROW(V44))="CC","CC",
IF(INDIRECT("'"&amp;V$2&amp;"'!F"&amp;ROW(V44))="DOWN","DOWN",
IF(INDIRECT("'"&amp;V$2&amp;"'!F"&amp;ROW(V44))="OFF","OFF",
IF(INDIRECT("'"&amp;V$2&amp;"'!F"&amp;ROW(V44))="PARK","PARK",
IF(INDIRECT("'"&amp;V$2&amp;"'!F"&amp;ROW(V44))="VACA","VACA",
"")))))</f>
        <v/>
      </c>
      <c r="W44" s="111" t="str" cm="1">
        <f t="array" aca="1" ref="W44" ca="1">IF(INDIRECT("'"&amp;W$2&amp;"'!F"&amp;ROW(W44))="CC","CC",
IF(INDIRECT("'"&amp;W$2&amp;"'!F"&amp;ROW(W44))="DOWN","DOWN",
IF(INDIRECT("'"&amp;W$2&amp;"'!F"&amp;ROW(W44))="OFF","OFF",
IF(INDIRECT("'"&amp;W$2&amp;"'!F"&amp;ROW(W44))="PARK","PARK",
IF(INDIRECT("'"&amp;W$2&amp;"'!F"&amp;ROW(W44))="VACA","VACA",
"")))))</f>
        <v/>
      </c>
      <c r="X44" s="111" t="str" cm="1">
        <f t="array" aca="1" ref="X44" ca="1">IF(INDIRECT("'"&amp;X$2&amp;"'!F"&amp;ROW(X44))="CC","CC",
IF(INDIRECT("'"&amp;X$2&amp;"'!F"&amp;ROW(X44))="DOWN","DOWN",
IF(INDIRECT("'"&amp;X$2&amp;"'!F"&amp;ROW(X44))="OFF","OFF",
IF(INDIRECT("'"&amp;X$2&amp;"'!F"&amp;ROW(X44))="PARK","PARK",
IF(INDIRECT("'"&amp;X$2&amp;"'!F"&amp;ROW(X44))="VACA","VACA",
"")))))</f>
        <v/>
      </c>
      <c r="Y44" s="111" t="str" cm="1">
        <f t="array" aca="1" ref="Y44" ca="1">IF(INDIRECT("'"&amp;Y$2&amp;"'!F"&amp;ROW(Y44))="CC","CC",
IF(INDIRECT("'"&amp;Y$2&amp;"'!F"&amp;ROW(Y44))="DOWN","DOWN",
IF(INDIRECT("'"&amp;Y$2&amp;"'!F"&amp;ROW(Y44))="OFF","OFF",
IF(INDIRECT("'"&amp;Y$2&amp;"'!F"&amp;ROW(Y44))="PARK","PARK",
IF(INDIRECT("'"&amp;Y$2&amp;"'!F"&amp;ROW(Y44))="VACA","VACA",
"")))))</f>
        <v/>
      </c>
      <c r="Z44" s="111" t="str" cm="1">
        <f t="array" aca="1" ref="Z44" ca="1">IF(INDIRECT("'"&amp;Z$2&amp;"'!F"&amp;ROW(Z44))="CC","CC",
IF(INDIRECT("'"&amp;Z$2&amp;"'!F"&amp;ROW(Z44))="DOWN","DOWN",
IF(INDIRECT("'"&amp;Z$2&amp;"'!F"&amp;ROW(Z44))="OFF","OFF",
IF(INDIRECT("'"&amp;Z$2&amp;"'!F"&amp;ROW(Z44))="PARK","PARK",
IF(INDIRECT("'"&amp;Z$2&amp;"'!F"&amp;ROW(Z44))="VACA","VACA",
"")))))</f>
        <v/>
      </c>
      <c r="AA44" s="111" t="str" cm="1">
        <f t="array" aca="1" ref="AA44" ca="1">IF(INDIRECT("'"&amp;AA$2&amp;"'!F"&amp;ROW(AA44))="CC","CC",
IF(INDIRECT("'"&amp;AA$2&amp;"'!F"&amp;ROW(AA44))="DOWN","DOWN",
IF(INDIRECT("'"&amp;AA$2&amp;"'!F"&amp;ROW(AA44))="OFF","OFF",
IF(INDIRECT("'"&amp;AA$2&amp;"'!F"&amp;ROW(AA44))="PARK","PARK",
IF(INDIRECT("'"&amp;AA$2&amp;"'!F"&amp;ROW(AA44))="VACA","VACA",
"")))))</f>
        <v/>
      </c>
      <c r="AB44" s="111" t="str" cm="1">
        <f t="array" aca="1" ref="AB44" ca="1">IF(INDIRECT("'"&amp;AB$2&amp;"'!F"&amp;ROW(AB44))="CC","CC",
IF(INDIRECT("'"&amp;AB$2&amp;"'!F"&amp;ROW(AB44))="DOWN","DOWN",
IF(INDIRECT("'"&amp;AB$2&amp;"'!F"&amp;ROW(AB44))="OFF","OFF",
IF(INDIRECT("'"&amp;AB$2&amp;"'!F"&amp;ROW(AB44))="PARK","PARK",
IF(INDIRECT("'"&amp;AB$2&amp;"'!F"&amp;ROW(AB44))="VACA","VACA",
"")))))</f>
        <v/>
      </c>
      <c r="AC44" s="111" t="str" cm="1">
        <f t="array" aca="1" ref="AC44" ca="1">IF(INDIRECT("'"&amp;AC$2&amp;"'!F"&amp;ROW(AC44))="CC","CC",
IF(INDIRECT("'"&amp;AC$2&amp;"'!F"&amp;ROW(AC44))="DOWN","DOWN",
IF(INDIRECT("'"&amp;AC$2&amp;"'!F"&amp;ROW(AC44))="OFF","OFF",
IF(INDIRECT("'"&amp;AC$2&amp;"'!F"&amp;ROW(AC44))="PARK","PARK",
IF(INDIRECT("'"&amp;AC$2&amp;"'!F"&amp;ROW(AC44))="VACA","VACA",
"")))))</f>
        <v/>
      </c>
      <c r="AD44" s="111" t="str" cm="1">
        <f t="array" aca="1" ref="AD44" ca="1">IF(INDIRECT("'"&amp;AD$2&amp;"'!F"&amp;ROW(AD44))="CC","CC",
IF(INDIRECT("'"&amp;AD$2&amp;"'!F"&amp;ROW(AD44))="DOWN","DOWN",
IF(INDIRECT("'"&amp;AD$2&amp;"'!F"&amp;ROW(AD44))="OFF","OFF",
IF(INDIRECT("'"&amp;AD$2&amp;"'!F"&amp;ROW(AD44))="PARK","PARK",
IF(INDIRECT("'"&amp;AD$2&amp;"'!F"&amp;ROW(AD44))="VACA","VACA",
"")))))</f>
        <v/>
      </c>
      <c r="AE44" s="111" t="str" cm="1">
        <f t="array" aca="1" ref="AE44" ca="1">IF(INDIRECT("'"&amp;AE$2&amp;"'!F"&amp;ROW(AE44))="CC","CC",
IF(INDIRECT("'"&amp;AE$2&amp;"'!F"&amp;ROW(AE44))="DOWN","DOWN",
IF(INDIRECT("'"&amp;AE$2&amp;"'!F"&amp;ROW(AE44))="OFF","OFF",
IF(INDIRECT("'"&amp;AE$2&amp;"'!F"&amp;ROW(AE44))="PARK","PARK",
IF(INDIRECT("'"&amp;AE$2&amp;"'!F"&amp;ROW(AE44))="VACA","VACA",
"")))))</f>
        <v/>
      </c>
      <c r="AF44" s="111" t="str" cm="1">
        <f t="array" aca="1" ref="AF44" ca="1">IF(INDIRECT("'"&amp;AF$2&amp;"'!F"&amp;ROW(AF44))="CC","CC",
IF(INDIRECT("'"&amp;AF$2&amp;"'!F"&amp;ROW(AF44))="DOWN","DOWN",
IF(INDIRECT("'"&amp;AF$2&amp;"'!F"&amp;ROW(AF44))="OFF","OFF",
IF(INDIRECT("'"&amp;AF$2&amp;"'!F"&amp;ROW(AF44))="PARK","PARK",
IF(INDIRECT("'"&amp;AF$2&amp;"'!F"&amp;ROW(AF44))="VACA","VACA",
"")))))</f>
        <v/>
      </c>
      <c r="AG44" s="111" t="str" cm="1">
        <f t="array" aca="1" ref="AG44" ca="1">IF(INDIRECT("'"&amp;AG$2&amp;"'!F"&amp;ROW(AG44))="CC","CC",
IF(INDIRECT("'"&amp;AG$2&amp;"'!F"&amp;ROW(AG44))="DOWN","DOWN",
IF(INDIRECT("'"&amp;AG$2&amp;"'!F"&amp;ROW(AG44))="OFF","OFF",
IF(INDIRECT("'"&amp;AG$2&amp;"'!F"&amp;ROW(AG44))="PARK","PARK",
IF(INDIRECT("'"&amp;AG$2&amp;"'!F"&amp;ROW(AG44))="VACA","VACA",
"")))))</f>
        <v/>
      </c>
      <c r="AH44" s="124"/>
      <c r="AI44" s="111" t="str">
        <f t="shared" si="4"/>
        <v>Anastasio Huertas</v>
      </c>
      <c r="AJ44" s="111" t="str" cm="1">
        <f t="array" aca="1" ref="AJ44" ca="1">INDIRECT("'"&amp;AJ$2&amp;"'!AB"&amp;ROW($AJ44))</f>
        <v/>
      </c>
      <c r="AK44" s="111" t="str" cm="1">
        <f t="array" aca="1" ref="AK44" ca="1">INDIRECT("'"&amp;AK$2&amp;"'!AB"&amp;ROW($AJ44))</f>
        <v/>
      </c>
      <c r="AL44" s="111" t="str" cm="1">
        <f t="array" aca="1" ref="AL44" ca="1">INDIRECT("'"&amp;AL$2&amp;"'!AB"&amp;ROW($AJ44))</f>
        <v/>
      </c>
      <c r="AM44" s="111" t="str" cm="1">
        <f t="array" aca="1" ref="AM44" ca="1">INDIRECT("'"&amp;AM$2&amp;"'!AB"&amp;ROW($AJ44))</f>
        <v/>
      </c>
      <c r="AN44" s="111" t="str" cm="1">
        <f t="array" aca="1" ref="AN44" ca="1">INDIRECT("'"&amp;AN$2&amp;"'!AB"&amp;ROW($AJ44))</f>
        <v/>
      </c>
      <c r="AO44" s="111" t="str" cm="1">
        <f t="array" aca="1" ref="AO44" ca="1">INDIRECT("'"&amp;AO$2&amp;"'!AB"&amp;ROW($AJ44))</f>
        <v/>
      </c>
      <c r="AP44" s="111" t="str" cm="1">
        <f t="array" aca="1" ref="AP44" ca="1">INDIRECT("'"&amp;AP$2&amp;"'!AB"&amp;ROW($AJ44))</f>
        <v/>
      </c>
      <c r="AQ44" s="111" t="str" cm="1">
        <f t="array" aca="1" ref="AQ44" ca="1">INDIRECT("'"&amp;AQ$2&amp;"'!AB"&amp;ROW($AJ44))</f>
        <v/>
      </c>
      <c r="AR44" s="111" t="str" cm="1">
        <f t="array" aca="1" ref="AR44" ca="1">INDIRECT("'"&amp;AR$2&amp;"'!AB"&amp;ROW($AJ44))</f>
        <v/>
      </c>
      <c r="AS44" s="111" t="str" cm="1">
        <f t="array" aca="1" ref="AS44" ca="1">INDIRECT("'"&amp;AS$2&amp;"'!AB"&amp;ROW($AJ44))</f>
        <v/>
      </c>
      <c r="AT44" s="111" t="str" cm="1">
        <f t="array" aca="1" ref="AT44" ca="1">INDIRECT("'"&amp;AT$2&amp;"'!AB"&amp;ROW($AJ44))</f>
        <v/>
      </c>
      <c r="AU44" s="111" t="str" cm="1">
        <f t="array" aca="1" ref="AU44" ca="1">INDIRECT("'"&amp;AU$2&amp;"'!AB"&amp;ROW($AJ44))</f>
        <v/>
      </c>
      <c r="AV44" s="111" t="str" cm="1">
        <f t="array" aca="1" ref="AV44" ca="1">INDIRECT("'"&amp;AV$2&amp;"'!AB"&amp;ROW($AJ44))</f>
        <v/>
      </c>
      <c r="AW44" s="111" t="str" cm="1">
        <f t="array" aca="1" ref="AW44" ca="1">INDIRECT("'"&amp;AW$2&amp;"'!AB"&amp;ROW($AJ44))</f>
        <v/>
      </c>
      <c r="AX44" s="111" t="str" cm="1">
        <f t="array" aca="1" ref="AX44" ca="1">INDIRECT("'"&amp;AX$2&amp;"'!AB"&amp;ROW($AJ44))</f>
        <v/>
      </c>
      <c r="AY44" s="111" t="str" cm="1">
        <f t="array" aca="1" ref="AY44" ca="1">INDIRECT("'"&amp;AY$2&amp;"'!AB"&amp;ROW($AJ44))</f>
        <v/>
      </c>
      <c r="AZ44" s="111" t="str" cm="1">
        <f t="array" aca="1" ref="AZ44" ca="1">INDIRECT("'"&amp;AZ$2&amp;"'!AB"&amp;ROW($AJ44))</f>
        <v/>
      </c>
      <c r="BA44" s="111" t="str" cm="1">
        <f t="array" aca="1" ref="BA44" ca="1">INDIRECT("'"&amp;BA$2&amp;"'!AB"&amp;ROW($AJ44))</f>
        <v/>
      </c>
      <c r="BB44" s="111" t="str" cm="1">
        <f t="array" aca="1" ref="BB44" ca="1">INDIRECT("'"&amp;BB$2&amp;"'!AB"&amp;ROW($AJ44))</f>
        <v/>
      </c>
      <c r="BC44" s="111" t="str" cm="1">
        <f t="array" aca="1" ref="BC44" ca="1">INDIRECT("'"&amp;BC$2&amp;"'!AB"&amp;ROW($AJ44))</f>
        <v/>
      </c>
      <c r="BD44" s="111" t="str" cm="1">
        <f t="array" aca="1" ref="BD44" ca="1">INDIRECT("'"&amp;BD$2&amp;"'!AB"&amp;ROW($AJ44))</f>
        <v/>
      </c>
      <c r="BE44" s="111" t="str" cm="1">
        <f t="array" aca="1" ref="BE44" ca="1">INDIRECT("'"&amp;BE$2&amp;"'!AB"&amp;ROW($AJ44))</f>
        <v/>
      </c>
      <c r="BF44" s="111" t="str" cm="1">
        <f t="array" aca="1" ref="BF44" ca="1">INDIRECT("'"&amp;BF$2&amp;"'!AB"&amp;ROW($AJ44))</f>
        <v/>
      </c>
      <c r="BG44" s="111" t="str" cm="1">
        <f t="array" aca="1" ref="BG44" ca="1">INDIRECT("'"&amp;BG$2&amp;"'!AB"&amp;ROW($AJ44))</f>
        <v/>
      </c>
      <c r="BH44" s="111" t="str" cm="1">
        <f t="array" aca="1" ref="BH44" ca="1">INDIRECT("'"&amp;BH$2&amp;"'!AB"&amp;ROW($AJ44))</f>
        <v/>
      </c>
      <c r="BI44" s="111" t="str" cm="1">
        <f t="array" aca="1" ref="BI44" ca="1">INDIRECT("'"&amp;BI$2&amp;"'!AB"&amp;ROW($AJ44))</f>
        <v/>
      </c>
      <c r="BJ44" s="111" t="str" cm="1">
        <f t="array" aca="1" ref="BJ44" ca="1">INDIRECT("'"&amp;BJ$2&amp;"'!AB"&amp;ROW($AJ44))</f>
        <v/>
      </c>
      <c r="BK44" s="111" t="str" cm="1">
        <f t="array" aca="1" ref="BK44" ca="1">INDIRECT("'"&amp;BK$2&amp;"'!AB"&amp;ROW($AJ44))</f>
        <v/>
      </c>
      <c r="BL44" s="111" t="str" cm="1">
        <f t="array" aca="1" ref="BL44" ca="1">INDIRECT("'"&amp;BL$2&amp;"'!AB"&amp;ROW($AJ44))</f>
        <v/>
      </c>
      <c r="BM44" s="111" t="str" cm="1">
        <f t="array" aca="1" ref="BM44" ca="1">INDIRECT("'"&amp;BM$2&amp;"'!AB"&amp;ROW($AJ44))</f>
        <v/>
      </c>
      <c r="BN44" s="111" t="str" cm="1">
        <f t="array" aca="1" ref="BN44" ca="1">INDIRECT("'"&amp;BN$2&amp;"'!AB"&amp;ROW($AJ44))</f>
        <v/>
      </c>
      <c r="BO44" s="124"/>
      <c r="BP44" s="110" t="str">
        <f t="shared" si="5"/>
        <v>Anastasio Huertas</v>
      </c>
      <c r="BQ44" s="127" t="str" cm="1">
        <f t="array" aca="1" ref="BQ44" ca="1">IF(INDIRECT("'"&amp;BQ$2&amp;"'!P"&amp;ROW($BQ44))=0,"",INDIRECT("'"&amp;BQ$2&amp;"'!P"&amp;ROW($BQ44)))</f>
        <v/>
      </c>
      <c r="BR44" s="127" t="str" cm="1">
        <f t="array" aca="1" ref="BR44" ca="1">IF(INDIRECT("'"&amp;BR$2&amp;"'!P"&amp;ROW($BQ44))=0,"",INDIRECT("'"&amp;BR$2&amp;"'!P"&amp;ROW($BQ44)))</f>
        <v/>
      </c>
      <c r="BS44" s="127" t="str" cm="1">
        <f t="array" aca="1" ref="BS44" ca="1">IF(INDIRECT("'"&amp;BS$2&amp;"'!P"&amp;ROW($BQ44))=0,"",INDIRECT("'"&amp;BS$2&amp;"'!P"&amp;ROW($BQ44)))</f>
        <v/>
      </c>
      <c r="BT44" s="127" t="str" cm="1">
        <f t="array" aca="1" ref="BT44" ca="1">IF(INDIRECT("'"&amp;BT$2&amp;"'!P"&amp;ROW($BQ44))=0,"",INDIRECT("'"&amp;BT$2&amp;"'!P"&amp;ROW($BQ44)))</f>
        <v/>
      </c>
      <c r="BU44" s="127" t="str" cm="1">
        <f t="array" aca="1" ref="BU44" ca="1">IF(INDIRECT("'"&amp;BU$2&amp;"'!P"&amp;ROW($BQ44))=0,"",INDIRECT("'"&amp;BU$2&amp;"'!P"&amp;ROW($BQ44)))</f>
        <v/>
      </c>
      <c r="BV44" s="127" t="str" cm="1">
        <f t="array" aca="1" ref="BV44" ca="1">IF(INDIRECT("'"&amp;BV$2&amp;"'!P"&amp;ROW($BQ44))=0,"",INDIRECT("'"&amp;BV$2&amp;"'!P"&amp;ROW($BQ44)))</f>
        <v/>
      </c>
      <c r="BW44" s="127" t="str" cm="1">
        <f t="array" aca="1" ref="BW44" ca="1">IF(INDIRECT("'"&amp;BW$2&amp;"'!P"&amp;ROW($BQ44))=0,"",INDIRECT("'"&amp;BW$2&amp;"'!P"&amp;ROW($BQ44)))</f>
        <v/>
      </c>
      <c r="BX44" s="127" t="str" cm="1">
        <f t="array" aca="1" ref="BX44" ca="1">IF(INDIRECT("'"&amp;BX$2&amp;"'!P"&amp;ROW($BQ44))=0,"",INDIRECT("'"&amp;BX$2&amp;"'!P"&amp;ROW($BQ44)))</f>
        <v/>
      </c>
      <c r="BY44" s="127" t="str" cm="1">
        <f t="array" aca="1" ref="BY44" ca="1">IF(INDIRECT("'"&amp;BY$2&amp;"'!P"&amp;ROW($BQ44))=0,"",INDIRECT("'"&amp;BY$2&amp;"'!P"&amp;ROW($BQ44)))</f>
        <v/>
      </c>
      <c r="BZ44" s="127" t="str" cm="1">
        <f t="array" aca="1" ref="BZ44" ca="1">IF(INDIRECT("'"&amp;BZ$2&amp;"'!P"&amp;ROW($BQ44))=0,"",INDIRECT("'"&amp;BZ$2&amp;"'!P"&amp;ROW($BQ44)))</f>
        <v/>
      </c>
      <c r="CA44" s="127" t="str" cm="1">
        <f t="array" aca="1" ref="CA44" ca="1">IF(INDIRECT("'"&amp;CA$2&amp;"'!P"&amp;ROW($BQ44))=0,"",INDIRECT("'"&amp;CA$2&amp;"'!P"&amp;ROW($BQ44)))</f>
        <v/>
      </c>
      <c r="CB44" s="127" t="str" cm="1">
        <f t="array" aca="1" ref="CB44" ca="1">IF(INDIRECT("'"&amp;CB$2&amp;"'!P"&amp;ROW($BQ44))=0,"",INDIRECT("'"&amp;CB$2&amp;"'!P"&amp;ROW($BQ44)))</f>
        <v/>
      </c>
      <c r="CC44" s="127" t="str" cm="1">
        <f t="array" aca="1" ref="CC44" ca="1">IF(INDIRECT("'"&amp;CC$2&amp;"'!P"&amp;ROW($BQ44))=0,"",INDIRECT("'"&amp;CC$2&amp;"'!P"&amp;ROW($BQ44)))</f>
        <v/>
      </c>
      <c r="CD44" s="127" t="str" cm="1">
        <f t="array" aca="1" ref="CD44" ca="1">IF(INDIRECT("'"&amp;CD$2&amp;"'!P"&amp;ROW($BQ44))=0,"",INDIRECT("'"&amp;CD$2&amp;"'!P"&amp;ROW($BQ44)))</f>
        <v/>
      </c>
      <c r="CE44" s="127" t="str" cm="1">
        <f t="array" aca="1" ref="CE44" ca="1">IF(INDIRECT("'"&amp;CE$2&amp;"'!P"&amp;ROW($BQ44))=0,"",INDIRECT("'"&amp;CE$2&amp;"'!P"&amp;ROW($BQ44)))</f>
        <v/>
      </c>
      <c r="CF44" s="127" t="str" cm="1">
        <f t="array" aca="1" ref="CF44" ca="1">IF(INDIRECT("'"&amp;CF$2&amp;"'!P"&amp;ROW($BQ44))=0,"",INDIRECT("'"&amp;CF$2&amp;"'!P"&amp;ROW($BQ44)))</f>
        <v/>
      </c>
      <c r="CG44" s="127" t="str" cm="1">
        <f t="array" aca="1" ref="CG44" ca="1">IF(INDIRECT("'"&amp;CG$2&amp;"'!P"&amp;ROW($BQ44))=0,"",INDIRECT("'"&amp;CG$2&amp;"'!P"&amp;ROW($BQ44)))</f>
        <v/>
      </c>
      <c r="CH44" s="127" t="str" cm="1">
        <f t="array" aca="1" ref="CH44" ca="1">IF(INDIRECT("'"&amp;CH$2&amp;"'!P"&amp;ROW($BQ44))=0,"",INDIRECT("'"&amp;CH$2&amp;"'!P"&amp;ROW($BQ44)))</f>
        <v/>
      </c>
      <c r="CI44" s="127" t="str" cm="1">
        <f t="array" aca="1" ref="CI44" ca="1">IF(INDIRECT("'"&amp;CI$2&amp;"'!P"&amp;ROW($BQ44))=0,"",INDIRECT("'"&amp;CI$2&amp;"'!P"&amp;ROW($BQ44)))</f>
        <v/>
      </c>
      <c r="CJ44" s="127" t="str" cm="1">
        <f t="array" aca="1" ref="CJ44" ca="1">IF(INDIRECT("'"&amp;CJ$2&amp;"'!P"&amp;ROW($BQ44))=0,"",INDIRECT("'"&amp;CJ$2&amp;"'!P"&amp;ROW($BQ44)))</f>
        <v/>
      </c>
      <c r="CK44" s="127" t="str" cm="1">
        <f t="array" aca="1" ref="CK44" ca="1">IF(INDIRECT("'"&amp;CK$2&amp;"'!P"&amp;ROW($BQ44))=0,"",INDIRECT("'"&amp;CK$2&amp;"'!P"&amp;ROW($BQ44)))</f>
        <v/>
      </c>
      <c r="CL44" s="127" t="str" cm="1">
        <f t="array" aca="1" ref="CL44" ca="1">IF(INDIRECT("'"&amp;CL$2&amp;"'!P"&amp;ROW($BQ44))=0,"",INDIRECT("'"&amp;CL$2&amp;"'!P"&amp;ROW($BQ44)))</f>
        <v/>
      </c>
      <c r="CM44" s="127" t="str" cm="1">
        <f t="array" aca="1" ref="CM44" ca="1">IF(INDIRECT("'"&amp;CM$2&amp;"'!P"&amp;ROW($BQ44))=0,"",INDIRECT("'"&amp;CM$2&amp;"'!P"&amp;ROW($BQ44)))</f>
        <v/>
      </c>
      <c r="CN44" s="127" t="str" cm="1">
        <f t="array" aca="1" ref="CN44" ca="1">IF(INDIRECT("'"&amp;CN$2&amp;"'!P"&amp;ROW($BQ44))=0,"",INDIRECT("'"&amp;CN$2&amp;"'!P"&amp;ROW($BQ44)))</f>
        <v/>
      </c>
      <c r="CO44" s="127" t="str" cm="1">
        <f t="array" aca="1" ref="CO44" ca="1">IF(INDIRECT("'"&amp;CO$2&amp;"'!P"&amp;ROW($BQ44))=0,"",INDIRECT("'"&amp;CO$2&amp;"'!P"&amp;ROW($BQ44)))</f>
        <v/>
      </c>
      <c r="CP44" s="127" t="str" cm="1">
        <f t="array" aca="1" ref="CP44" ca="1">IF(INDIRECT("'"&amp;CP$2&amp;"'!P"&amp;ROW($BQ44))=0,"",INDIRECT("'"&amp;CP$2&amp;"'!P"&amp;ROW($BQ44)))</f>
        <v/>
      </c>
      <c r="CQ44" s="127" t="str" cm="1">
        <f t="array" aca="1" ref="CQ44" ca="1">IF(INDIRECT("'"&amp;CQ$2&amp;"'!P"&amp;ROW($BQ44))=0,"",INDIRECT("'"&amp;CQ$2&amp;"'!P"&amp;ROW($BQ44)))</f>
        <v/>
      </c>
      <c r="CR44" s="127" t="str" cm="1">
        <f t="array" aca="1" ref="CR44" ca="1">IF(INDIRECT("'"&amp;CR$2&amp;"'!P"&amp;ROW($BQ44))=0,"",INDIRECT("'"&amp;CR$2&amp;"'!P"&amp;ROW($BQ44)))</f>
        <v/>
      </c>
      <c r="CS44" s="127" t="str" cm="1">
        <f t="array" aca="1" ref="CS44" ca="1">IF(INDIRECT("'"&amp;CS$2&amp;"'!P"&amp;ROW($BQ44))=0,"",INDIRECT("'"&amp;CS$2&amp;"'!P"&amp;ROW($BQ44)))</f>
        <v/>
      </c>
      <c r="CT44" s="127" t="str" cm="1">
        <f t="array" aca="1" ref="CT44" ca="1">IF(INDIRECT("'"&amp;CT$2&amp;"'!P"&amp;ROW($BQ44))=0,"",INDIRECT("'"&amp;CT$2&amp;"'!P"&amp;ROW($BQ44)))</f>
        <v/>
      </c>
      <c r="CU44" s="127" t="str" cm="1">
        <f t="array" aca="1" ref="CU44" ca="1">IF(INDIRECT("'"&amp;CU$2&amp;"'!P"&amp;ROW($BQ44))=0,"",INDIRECT("'"&amp;CU$2&amp;"'!P"&amp;ROW($BQ44)))</f>
        <v/>
      </c>
      <c r="CV44" s="128">
        <f t="shared" ca="1" si="6"/>
        <v>0</v>
      </c>
    </row>
    <row r="45" spans="1:100" x14ac:dyDescent="0.2">
      <c r="A45" s="111">
        <f>IF('Driver List'!D45=0,"",'Driver List'!D45)</f>
        <v>6344</v>
      </c>
      <c r="B45" s="111" t="str">
        <f>IF(A45="","",VLOOKUP(A45,'Driver List'!D:E,2,0))</f>
        <v>Elving Roman</v>
      </c>
      <c r="C45" s="111" t="str" cm="1">
        <f t="array" aca="1" ref="C45" ca="1">IF(INDIRECT("'"&amp;C$2&amp;"'!F"&amp;ROW(C45))="CC","CC",
IF(INDIRECT("'"&amp;C$2&amp;"'!F"&amp;ROW(C45))="DOWN","DOWN",
IF(INDIRECT("'"&amp;C$2&amp;"'!F"&amp;ROW(C45))="OFF","OFF",
IF(INDIRECT("'"&amp;C$2&amp;"'!F"&amp;ROW(C45))="PARK","PARK",
IF(INDIRECT("'"&amp;C$2&amp;"'!F"&amp;ROW(C45))="VACA","VACA",
"")))))</f>
        <v/>
      </c>
      <c r="D45" s="111" t="str" cm="1">
        <f t="array" aca="1" ref="D45" ca="1">IF(INDIRECT("'"&amp;D$2&amp;"'!F"&amp;ROW(D45))="CC","CC",
IF(INDIRECT("'"&amp;D$2&amp;"'!F"&amp;ROW(D45))="DOWN","DOWN",
IF(INDIRECT("'"&amp;D$2&amp;"'!F"&amp;ROW(D45))="OFF","OFF",
IF(INDIRECT("'"&amp;D$2&amp;"'!F"&amp;ROW(D45))="PARK","PARK",
IF(INDIRECT("'"&amp;D$2&amp;"'!F"&amp;ROW(D45))="VACA","VACA",
"")))))</f>
        <v/>
      </c>
      <c r="E45" s="111" t="str" cm="1">
        <f t="array" aca="1" ref="E45" ca="1">IF(INDIRECT("'"&amp;E$2&amp;"'!F"&amp;ROW(E45))="CC","CC",
IF(INDIRECT("'"&amp;E$2&amp;"'!F"&amp;ROW(E45))="DOWN","DOWN",
IF(INDIRECT("'"&amp;E$2&amp;"'!F"&amp;ROW(E45))="OFF","OFF",
IF(INDIRECT("'"&amp;E$2&amp;"'!F"&amp;ROW(E45))="PARK","PARK",
IF(INDIRECT("'"&amp;E$2&amp;"'!F"&amp;ROW(E45))="VACA","VACA",
"")))))</f>
        <v/>
      </c>
      <c r="F45" s="111" t="str" cm="1">
        <f t="array" aca="1" ref="F45" ca="1">IF(INDIRECT("'"&amp;F$2&amp;"'!F"&amp;ROW(F45))="CC","CC",
IF(INDIRECT("'"&amp;F$2&amp;"'!F"&amp;ROW(F45))="DOWN","DOWN",
IF(INDIRECT("'"&amp;F$2&amp;"'!F"&amp;ROW(F45))="OFF","OFF",
IF(INDIRECT("'"&amp;F$2&amp;"'!F"&amp;ROW(F45))="PARK","PARK",
IF(INDIRECT("'"&amp;F$2&amp;"'!F"&amp;ROW(F45))="VACA","VACA",
"")))))</f>
        <v/>
      </c>
      <c r="G45" s="111" t="str" cm="1">
        <f t="array" aca="1" ref="G45" ca="1">IF(INDIRECT("'"&amp;G$2&amp;"'!F"&amp;ROW(G45))="CC","CC",
IF(INDIRECT("'"&amp;G$2&amp;"'!F"&amp;ROW(G45))="DOWN","DOWN",
IF(INDIRECT("'"&amp;G$2&amp;"'!F"&amp;ROW(G45))="OFF","OFF",
IF(INDIRECT("'"&amp;G$2&amp;"'!F"&amp;ROW(G45))="PARK","PARK",
IF(INDIRECT("'"&amp;G$2&amp;"'!F"&amp;ROW(G45))="VACA","VACA",
"")))))</f>
        <v/>
      </c>
      <c r="H45" s="111" t="str" cm="1">
        <f t="array" aca="1" ref="H45" ca="1">IF(INDIRECT("'"&amp;H$2&amp;"'!F"&amp;ROW(H45))="CC","CC",
IF(INDIRECT("'"&amp;H$2&amp;"'!F"&amp;ROW(H45))="DOWN","DOWN",
IF(INDIRECT("'"&amp;H$2&amp;"'!F"&amp;ROW(H45))="OFF","OFF",
IF(INDIRECT("'"&amp;H$2&amp;"'!F"&amp;ROW(H45))="PARK","PARK",
IF(INDIRECT("'"&amp;H$2&amp;"'!F"&amp;ROW(H45))="VACA","VACA",
"")))))</f>
        <v/>
      </c>
      <c r="I45" s="111" t="str" cm="1">
        <f t="array" aca="1" ref="I45" ca="1">IF(INDIRECT("'"&amp;I$2&amp;"'!F"&amp;ROW(I45))="CC","CC",
IF(INDIRECT("'"&amp;I$2&amp;"'!F"&amp;ROW(I45))="DOWN","DOWN",
IF(INDIRECT("'"&amp;I$2&amp;"'!F"&amp;ROW(I45))="OFF","OFF",
IF(INDIRECT("'"&amp;I$2&amp;"'!F"&amp;ROW(I45))="PARK","PARK",
IF(INDIRECT("'"&amp;I$2&amp;"'!F"&amp;ROW(I45))="VACA","VACA",
"")))))</f>
        <v/>
      </c>
      <c r="J45" s="111" t="str" cm="1">
        <f t="array" aca="1" ref="J45" ca="1">IF(INDIRECT("'"&amp;J$2&amp;"'!F"&amp;ROW(J45))="CC","CC",
IF(INDIRECT("'"&amp;J$2&amp;"'!F"&amp;ROW(J45))="DOWN","DOWN",
IF(INDIRECT("'"&amp;J$2&amp;"'!F"&amp;ROW(J45))="OFF","OFF",
IF(INDIRECT("'"&amp;J$2&amp;"'!F"&amp;ROW(J45))="PARK","PARK",
IF(INDIRECT("'"&amp;J$2&amp;"'!F"&amp;ROW(J45))="VACA","VACA",
"")))))</f>
        <v/>
      </c>
      <c r="K45" s="111" t="str" cm="1">
        <f t="array" aca="1" ref="K45" ca="1">IF(INDIRECT("'"&amp;K$2&amp;"'!F"&amp;ROW(K45))="CC","CC",
IF(INDIRECT("'"&amp;K$2&amp;"'!F"&amp;ROW(K45))="DOWN","DOWN",
IF(INDIRECT("'"&amp;K$2&amp;"'!F"&amp;ROW(K45))="OFF","OFF",
IF(INDIRECT("'"&amp;K$2&amp;"'!F"&amp;ROW(K45))="PARK","PARK",
IF(INDIRECT("'"&amp;K$2&amp;"'!F"&amp;ROW(K45))="VACA","VACA",
"")))))</f>
        <v/>
      </c>
      <c r="L45" s="111" t="str" cm="1">
        <f t="array" aca="1" ref="L45" ca="1">IF(INDIRECT("'"&amp;L$2&amp;"'!F"&amp;ROW(L45))="CC","CC",
IF(INDIRECT("'"&amp;L$2&amp;"'!F"&amp;ROW(L45))="DOWN","DOWN",
IF(INDIRECT("'"&amp;L$2&amp;"'!F"&amp;ROW(L45))="OFF","OFF",
IF(INDIRECT("'"&amp;L$2&amp;"'!F"&amp;ROW(L45))="PARK","PARK",
IF(INDIRECT("'"&amp;L$2&amp;"'!F"&amp;ROW(L45))="VACA","VACA",
"")))))</f>
        <v/>
      </c>
      <c r="M45" s="111" t="str" cm="1">
        <f t="array" aca="1" ref="M45" ca="1">IF(INDIRECT("'"&amp;M$2&amp;"'!F"&amp;ROW(M45))="CC","CC",
IF(INDIRECT("'"&amp;M$2&amp;"'!F"&amp;ROW(M45))="DOWN","DOWN",
IF(INDIRECT("'"&amp;M$2&amp;"'!F"&amp;ROW(M45))="OFF","OFF",
IF(INDIRECT("'"&amp;M$2&amp;"'!F"&amp;ROW(M45))="PARK","PARK",
IF(INDIRECT("'"&amp;M$2&amp;"'!F"&amp;ROW(M45))="VACA","VACA",
"")))))</f>
        <v/>
      </c>
      <c r="N45" s="111" t="str" cm="1">
        <f t="array" aca="1" ref="N45" ca="1">IF(INDIRECT("'"&amp;N$2&amp;"'!F"&amp;ROW(N45))="CC","CC",
IF(INDIRECT("'"&amp;N$2&amp;"'!F"&amp;ROW(N45))="DOWN","DOWN",
IF(INDIRECT("'"&amp;N$2&amp;"'!F"&amp;ROW(N45))="OFF","OFF",
IF(INDIRECT("'"&amp;N$2&amp;"'!F"&amp;ROW(N45))="PARK","PARK",
IF(INDIRECT("'"&amp;N$2&amp;"'!F"&amp;ROW(N45))="VACA","VACA",
"")))))</f>
        <v/>
      </c>
      <c r="O45" s="111" t="str" cm="1">
        <f t="array" aca="1" ref="O45" ca="1">IF(INDIRECT("'"&amp;O$2&amp;"'!F"&amp;ROW(O45))="CC","CC",
IF(INDIRECT("'"&amp;O$2&amp;"'!F"&amp;ROW(O45))="DOWN","DOWN",
IF(INDIRECT("'"&amp;O$2&amp;"'!F"&amp;ROW(O45))="OFF","OFF",
IF(INDIRECT("'"&amp;O$2&amp;"'!F"&amp;ROW(O45))="PARK","PARK",
IF(INDIRECT("'"&amp;O$2&amp;"'!F"&amp;ROW(O45))="VACA","VACA",
"")))))</f>
        <v/>
      </c>
      <c r="P45" s="111" t="str" cm="1">
        <f t="array" aca="1" ref="P45" ca="1">IF(INDIRECT("'"&amp;P$2&amp;"'!F"&amp;ROW(P45))="CC","CC",
IF(INDIRECT("'"&amp;P$2&amp;"'!F"&amp;ROW(P45))="DOWN","DOWN",
IF(INDIRECT("'"&amp;P$2&amp;"'!F"&amp;ROW(P45))="OFF","OFF",
IF(INDIRECT("'"&amp;P$2&amp;"'!F"&amp;ROW(P45))="PARK","PARK",
IF(INDIRECT("'"&amp;P$2&amp;"'!F"&amp;ROW(P45))="VACA","VACA",
"")))))</f>
        <v/>
      </c>
      <c r="Q45" s="111" t="str" cm="1">
        <f t="array" aca="1" ref="Q45" ca="1">IF(INDIRECT("'"&amp;Q$2&amp;"'!F"&amp;ROW(Q45))="CC","CC",
IF(INDIRECT("'"&amp;Q$2&amp;"'!F"&amp;ROW(Q45))="DOWN","DOWN",
IF(INDIRECT("'"&amp;Q$2&amp;"'!F"&amp;ROW(Q45))="OFF","OFF",
IF(INDIRECT("'"&amp;Q$2&amp;"'!F"&amp;ROW(Q45))="PARK","PARK",
IF(INDIRECT("'"&amp;Q$2&amp;"'!F"&amp;ROW(Q45))="VACA","VACA",
"")))))</f>
        <v/>
      </c>
      <c r="R45" s="111" t="str" cm="1">
        <f t="array" aca="1" ref="R45" ca="1">IF(INDIRECT("'"&amp;R$2&amp;"'!F"&amp;ROW(R45))="CC","CC",
IF(INDIRECT("'"&amp;R$2&amp;"'!F"&amp;ROW(R45))="DOWN","DOWN",
IF(INDIRECT("'"&amp;R$2&amp;"'!F"&amp;ROW(R45))="OFF","OFF",
IF(INDIRECT("'"&amp;R$2&amp;"'!F"&amp;ROW(R45))="PARK","PARK",
IF(INDIRECT("'"&amp;R$2&amp;"'!F"&amp;ROW(R45))="VACA","VACA",
"")))))</f>
        <v/>
      </c>
      <c r="S45" s="111" t="str" cm="1">
        <f t="array" aca="1" ref="S45" ca="1">IF(INDIRECT("'"&amp;S$2&amp;"'!F"&amp;ROW(S45))="CC","CC",
IF(INDIRECT("'"&amp;S$2&amp;"'!F"&amp;ROW(S45))="DOWN","DOWN",
IF(INDIRECT("'"&amp;S$2&amp;"'!F"&amp;ROW(S45))="OFF","OFF",
IF(INDIRECT("'"&amp;S$2&amp;"'!F"&amp;ROW(S45))="PARK","PARK",
IF(INDIRECT("'"&amp;S$2&amp;"'!F"&amp;ROW(S45))="VACA","VACA",
"")))))</f>
        <v/>
      </c>
      <c r="T45" s="111" t="str" cm="1">
        <f t="array" aca="1" ref="T45" ca="1">IF(INDIRECT("'"&amp;T$2&amp;"'!F"&amp;ROW(T45))="CC","CC",
IF(INDIRECT("'"&amp;T$2&amp;"'!F"&amp;ROW(T45))="DOWN","DOWN",
IF(INDIRECT("'"&amp;T$2&amp;"'!F"&amp;ROW(T45))="OFF","OFF",
IF(INDIRECT("'"&amp;T$2&amp;"'!F"&amp;ROW(T45))="PARK","PARK",
IF(INDIRECT("'"&amp;T$2&amp;"'!F"&amp;ROW(T45))="VACA","VACA",
"")))))</f>
        <v/>
      </c>
      <c r="U45" s="111" t="str" cm="1">
        <f t="array" aca="1" ref="U45" ca="1">IF(INDIRECT("'"&amp;U$2&amp;"'!F"&amp;ROW(U45))="CC","CC",
IF(INDIRECT("'"&amp;U$2&amp;"'!F"&amp;ROW(U45))="DOWN","DOWN",
IF(INDIRECT("'"&amp;U$2&amp;"'!F"&amp;ROW(U45))="OFF","OFF",
IF(INDIRECT("'"&amp;U$2&amp;"'!F"&amp;ROW(U45))="PARK","PARK",
IF(INDIRECT("'"&amp;U$2&amp;"'!F"&amp;ROW(U45))="VACA","VACA",
"")))))</f>
        <v/>
      </c>
      <c r="V45" s="111" t="str" cm="1">
        <f t="array" aca="1" ref="V45" ca="1">IF(INDIRECT("'"&amp;V$2&amp;"'!F"&amp;ROW(V45))="CC","CC",
IF(INDIRECT("'"&amp;V$2&amp;"'!F"&amp;ROW(V45))="DOWN","DOWN",
IF(INDIRECT("'"&amp;V$2&amp;"'!F"&amp;ROW(V45))="OFF","OFF",
IF(INDIRECT("'"&amp;V$2&amp;"'!F"&amp;ROW(V45))="PARK","PARK",
IF(INDIRECT("'"&amp;V$2&amp;"'!F"&amp;ROW(V45))="VACA","VACA",
"")))))</f>
        <v/>
      </c>
      <c r="W45" s="111" t="str" cm="1">
        <f t="array" aca="1" ref="W45" ca="1">IF(INDIRECT("'"&amp;W$2&amp;"'!F"&amp;ROW(W45))="CC","CC",
IF(INDIRECT("'"&amp;W$2&amp;"'!F"&amp;ROW(W45))="DOWN","DOWN",
IF(INDIRECT("'"&amp;W$2&amp;"'!F"&amp;ROW(W45))="OFF","OFF",
IF(INDIRECT("'"&amp;W$2&amp;"'!F"&amp;ROW(W45))="PARK","PARK",
IF(INDIRECT("'"&amp;W$2&amp;"'!F"&amp;ROW(W45))="VACA","VACA",
"")))))</f>
        <v/>
      </c>
      <c r="X45" s="111" t="str" cm="1">
        <f t="array" aca="1" ref="X45" ca="1">IF(INDIRECT("'"&amp;X$2&amp;"'!F"&amp;ROW(X45))="CC","CC",
IF(INDIRECT("'"&amp;X$2&amp;"'!F"&amp;ROW(X45))="DOWN","DOWN",
IF(INDIRECT("'"&amp;X$2&amp;"'!F"&amp;ROW(X45))="OFF","OFF",
IF(INDIRECT("'"&amp;X$2&amp;"'!F"&amp;ROW(X45))="PARK","PARK",
IF(INDIRECT("'"&amp;X$2&amp;"'!F"&amp;ROW(X45))="VACA","VACA",
"")))))</f>
        <v/>
      </c>
      <c r="Y45" s="111" t="str" cm="1">
        <f t="array" aca="1" ref="Y45" ca="1">IF(INDIRECT("'"&amp;Y$2&amp;"'!F"&amp;ROW(Y45))="CC","CC",
IF(INDIRECT("'"&amp;Y$2&amp;"'!F"&amp;ROW(Y45))="DOWN","DOWN",
IF(INDIRECT("'"&amp;Y$2&amp;"'!F"&amp;ROW(Y45))="OFF","OFF",
IF(INDIRECT("'"&amp;Y$2&amp;"'!F"&amp;ROW(Y45))="PARK","PARK",
IF(INDIRECT("'"&amp;Y$2&amp;"'!F"&amp;ROW(Y45))="VACA","VACA",
"")))))</f>
        <v/>
      </c>
      <c r="Z45" s="111" t="str" cm="1">
        <f t="array" aca="1" ref="Z45" ca="1">IF(INDIRECT("'"&amp;Z$2&amp;"'!F"&amp;ROW(Z45))="CC","CC",
IF(INDIRECT("'"&amp;Z$2&amp;"'!F"&amp;ROW(Z45))="DOWN","DOWN",
IF(INDIRECT("'"&amp;Z$2&amp;"'!F"&amp;ROW(Z45))="OFF","OFF",
IF(INDIRECT("'"&amp;Z$2&amp;"'!F"&amp;ROW(Z45))="PARK","PARK",
IF(INDIRECT("'"&amp;Z$2&amp;"'!F"&amp;ROW(Z45))="VACA","VACA",
"")))))</f>
        <v/>
      </c>
      <c r="AA45" s="111" t="str" cm="1">
        <f t="array" aca="1" ref="AA45" ca="1">IF(INDIRECT("'"&amp;AA$2&amp;"'!F"&amp;ROW(AA45))="CC","CC",
IF(INDIRECT("'"&amp;AA$2&amp;"'!F"&amp;ROW(AA45))="DOWN","DOWN",
IF(INDIRECT("'"&amp;AA$2&amp;"'!F"&amp;ROW(AA45))="OFF","OFF",
IF(INDIRECT("'"&amp;AA$2&amp;"'!F"&amp;ROW(AA45))="PARK","PARK",
IF(INDIRECT("'"&amp;AA$2&amp;"'!F"&amp;ROW(AA45))="VACA","VACA",
"")))))</f>
        <v/>
      </c>
      <c r="AB45" s="111" t="str" cm="1">
        <f t="array" aca="1" ref="AB45" ca="1">IF(INDIRECT("'"&amp;AB$2&amp;"'!F"&amp;ROW(AB45))="CC","CC",
IF(INDIRECT("'"&amp;AB$2&amp;"'!F"&amp;ROW(AB45))="DOWN","DOWN",
IF(INDIRECT("'"&amp;AB$2&amp;"'!F"&amp;ROW(AB45))="OFF","OFF",
IF(INDIRECT("'"&amp;AB$2&amp;"'!F"&amp;ROW(AB45))="PARK","PARK",
IF(INDIRECT("'"&amp;AB$2&amp;"'!F"&amp;ROW(AB45))="VACA","VACA",
"")))))</f>
        <v/>
      </c>
      <c r="AC45" s="111" t="str" cm="1">
        <f t="array" aca="1" ref="AC45" ca="1">IF(INDIRECT("'"&amp;AC$2&amp;"'!F"&amp;ROW(AC45))="CC","CC",
IF(INDIRECT("'"&amp;AC$2&amp;"'!F"&amp;ROW(AC45))="DOWN","DOWN",
IF(INDIRECT("'"&amp;AC$2&amp;"'!F"&amp;ROW(AC45))="OFF","OFF",
IF(INDIRECT("'"&amp;AC$2&amp;"'!F"&amp;ROW(AC45))="PARK","PARK",
IF(INDIRECT("'"&amp;AC$2&amp;"'!F"&amp;ROW(AC45))="VACA","VACA",
"")))))</f>
        <v/>
      </c>
      <c r="AD45" s="111" t="str" cm="1">
        <f t="array" aca="1" ref="AD45" ca="1">IF(INDIRECT("'"&amp;AD$2&amp;"'!F"&amp;ROW(AD45))="CC","CC",
IF(INDIRECT("'"&amp;AD$2&amp;"'!F"&amp;ROW(AD45))="DOWN","DOWN",
IF(INDIRECT("'"&amp;AD$2&amp;"'!F"&amp;ROW(AD45))="OFF","OFF",
IF(INDIRECT("'"&amp;AD$2&amp;"'!F"&amp;ROW(AD45))="PARK","PARK",
IF(INDIRECT("'"&amp;AD$2&amp;"'!F"&amp;ROW(AD45))="VACA","VACA",
"")))))</f>
        <v/>
      </c>
      <c r="AE45" s="111" t="str" cm="1">
        <f t="array" aca="1" ref="AE45" ca="1">IF(INDIRECT("'"&amp;AE$2&amp;"'!F"&amp;ROW(AE45))="CC","CC",
IF(INDIRECT("'"&amp;AE$2&amp;"'!F"&amp;ROW(AE45))="DOWN","DOWN",
IF(INDIRECT("'"&amp;AE$2&amp;"'!F"&amp;ROW(AE45))="OFF","OFF",
IF(INDIRECT("'"&amp;AE$2&amp;"'!F"&amp;ROW(AE45))="PARK","PARK",
IF(INDIRECT("'"&amp;AE$2&amp;"'!F"&amp;ROW(AE45))="VACA","VACA",
"")))))</f>
        <v/>
      </c>
      <c r="AF45" s="111" t="str" cm="1">
        <f t="array" aca="1" ref="AF45" ca="1">IF(INDIRECT("'"&amp;AF$2&amp;"'!F"&amp;ROW(AF45))="CC","CC",
IF(INDIRECT("'"&amp;AF$2&amp;"'!F"&amp;ROW(AF45))="DOWN","DOWN",
IF(INDIRECT("'"&amp;AF$2&amp;"'!F"&amp;ROW(AF45))="OFF","OFF",
IF(INDIRECT("'"&amp;AF$2&amp;"'!F"&amp;ROW(AF45))="PARK","PARK",
IF(INDIRECT("'"&amp;AF$2&amp;"'!F"&amp;ROW(AF45))="VACA","VACA",
"")))))</f>
        <v/>
      </c>
      <c r="AG45" s="111" t="str" cm="1">
        <f t="array" aca="1" ref="AG45" ca="1">IF(INDIRECT("'"&amp;AG$2&amp;"'!F"&amp;ROW(AG45))="CC","CC",
IF(INDIRECT("'"&amp;AG$2&amp;"'!F"&amp;ROW(AG45))="DOWN","DOWN",
IF(INDIRECT("'"&amp;AG$2&amp;"'!F"&amp;ROW(AG45))="OFF","OFF",
IF(INDIRECT("'"&amp;AG$2&amp;"'!F"&amp;ROW(AG45))="PARK","PARK",
IF(INDIRECT("'"&amp;AG$2&amp;"'!F"&amp;ROW(AG45))="VACA","VACA",
"")))))</f>
        <v/>
      </c>
      <c r="AH45" s="124"/>
      <c r="AI45" s="111" t="str">
        <f t="shared" si="4"/>
        <v>Elving Roman</v>
      </c>
      <c r="AJ45" s="111" cm="1">
        <f t="array" aca="1" ref="AJ45" ca="1">INDIRECT("'"&amp;AJ$2&amp;"'!AB"&amp;ROW($AJ45))</f>
        <v>4</v>
      </c>
      <c r="AK45" s="111" cm="1">
        <f t="array" aca="1" ref="AK45" ca="1">INDIRECT("'"&amp;AK$2&amp;"'!AB"&amp;ROW($AJ45))</f>
        <v>4</v>
      </c>
      <c r="AL45" s="111" cm="1">
        <f t="array" aca="1" ref="AL45" ca="1">INDIRECT("'"&amp;AL$2&amp;"'!AB"&amp;ROW($AJ45))</f>
        <v>4</v>
      </c>
      <c r="AM45" s="111" t="str" cm="1">
        <f t="array" aca="1" ref="AM45" ca="1">INDIRECT("'"&amp;AM$2&amp;"'!AB"&amp;ROW($AJ45))</f>
        <v/>
      </c>
      <c r="AN45" s="111" t="str" cm="1">
        <f t="array" aca="1" ref="AN45" ca="1">INDIRECT("'"&amp;AN$2&amp;"'!AB"&amp;ROW($AJ45))</f>
        <v/>
      </c>
      <c r="AO45" s="111" cm="1">
        <f t="array" aca="1" ref="AO45" ca="1">INDIRECT("'"&amp;AO$2&amp;"'!AB"&amp;ROW($AJ45))</f>
        <v>4</v>
      </c>
      <c r="AP45" s="111" cm="1">
        <f t="array" aca="1" ref="AP45" ca="1">INDIRECT("'"&amp;AP$2&amp;"'!AB"&amp;ROW($AJ45))</f>
        <v>4</v>
      </c>
      <c r="AQ45" s="111" t="str" cm="1">
        <f t="array" aca="1" ref="AQ45" ca="1">INDIRECT("'"&amp;AQ$2&amp;"'!AB"&amp;ROW($AJ45))</f>
        <v/>
      </c>
      <c r="AR45" s="111" t="str" cm="1">
        <f t="array" aca="1" ref="AR45" ca="1">INDIRECT("'"&amp;AR$2&amp;"'!AB"&amp;ROW($AJ45))</f>
        <v/>
      </c>
      <c r="AS45" s="111" t="str" cm="1">
        <f t="array" aca="1" ref="AS45" ca="1">INDIRECT("'"&amp;AS$2&amp;"'!AB"&amp;ROW($AJ45))</f>
        <v/>
      </c>
      <c r="AT45" s="111" t="str" cm="1">
        <f t="array" aca="1" ref="AT45" ca="1">INDIRECT("'"&amp;AT$2&amp;"'!AB"&amp;ROW($AJ45))</f>
        <v/>
      </c>
      <c r="AU45" s="111" t="str" cm="1">
        <f t="array" aca="1" ref="AU45" ca="1">INDIRECT("'"&amp;AU$2&amp;"'!AB"&amp;ROW($AJ45))</f>
        <v/>
      </c>
      <c r="AV45" s="111" t="str" cm="1">
        <f t="array" aca="1" ref="AV45" ca="1">INDIRECT("'"&amp;AV$2&amp;"'!AB"&amp;ROW($AJ45))</f>
        <v/>
      </c>
      <c r="AW45" s="111" t="str" cm="1">
        <f t="array" aca="1" ref="AW45" ca="1">INDIRECT("'"&amp;AW$2&amp;"'!AB"&amp;ROW($AJ45))</f>
        <v/>
      </c>
      <c r="AX45" s="111" t="str" cm="1">
        <f t="array" aca="1" ref="AX45" ca="1">INDIRECT("'"&amp;AX$2&amp;"'!AB"&amp;ROW($AJ45))</f>
        <v/>
      </c>
      <c r="AY45" s="111" t="str" cm="1">
        <f t="array" aca="1" ref="AY45" ca="1">INDIRECT("'"&amp;AY$2&amp;"'!AB"&amp;ROW($AJ45))</f>
        <v/>
      </c>
      <c r="AZ45" s="111" t="str" cm="1">
        <f t="array" aca="1" ref="AZ45" ca="1">INDIRECT("'"&amp;AZ$2&amp;"'!AB"&amp;ROW($AJ45))</f>
        <v/>
      </c>
      <c r="BA45" s="111" t="str" cm="1">
        <f t="array" aca="1" ref="BA45" ca="1">INDIRECT("'"&amp;BA$2&amp;"'!AB"&amp;ROW($AJ45))</f>
        <v/>
      </c>
      <c r="BB45" s="111" t="str" cm="1">
        <f t="array" aca="1" ref="BB45" ca="1">INDIRECT("'"&amp;BB$2&amp;"'!AB"&amp;ROW($AJ45))</f>
        <v/>
      </c>
      <c r="BC45" s="111" t="str" cm="1">
        <f t="array" aca="1" ref="BC45" ca="1">INDIRECT("'"&amp;BC$2&amp;"'!AB"&amp;ROW($AJ45))</f>
        <v/>
      </c>
      <c r="BD45" s="111" t="str" cm="1">
        <f t="array" aca="1" ref="BD45" ca="1">INDIRECT("'"&amp;BD$2&amp;"'!AB"&amp;ROW($AJ45))</f>
        <v/>
      </c>
      <c r="BE45" s="111" t="str" cm="1">
        <f t="array" aca="1" ref="BE45" ca="1">INDIRECT("'"&amp;BE$2&amp;"'!AB"&amp;ROW($AJ45))</f>
        <v/>
      </c>
      <c r="BF45" s="111" t="str" cm="1">
        <f t="array" aca="1" ref="BF45" ca="1">INDIRECT("'"&amp;BF$2&amp;"'!AB"&amp;ROW($AJ45))</f>
        <v/>
      </c>
      <c r="BG45" s="111" t="str" cm="1">
        <f t="array" aca="1" ref="BG45" ca="1">INDIRECT("'"&amp;BG$2&amp;"'!AB"&amp;ROW($AJ45))</f>
        <v/>
      </c>
      <c r="BH45" s="111" t="str" cm="1">
        <f t="array" aca="1" ref="BH45" ca="1">INDIRECT("'"&amp;BH$2&amp;"'!AB"&amp;ROW($AJ45))</f>
        <v/>
      </c>
      <c r="BI45" s="111" t="str" cm="1">
        <f t="array" aca="1" ref="BI45" ca="1">INDIRECT("'"&amp;BI$2&amp;"'!AB"&amp;ROW($AJ45))</f>
        <v/>
      </c>
      <c r="BJ45" s="111" t="str" cm="1">
        <f t="array" aca="1" ref="BJ45" ca="1">INDIRECT("'"&amp;BJ$2&amp;"'!AB"&amp;ROW($AJ45))</f>
        <v/>
      </c>
      <c r="BK45" s="111" t="str" cm="1">
        <f t="array" aca="1" ref="BK45" ca="1">INDIRECT("'"&amp;BK$2&amp;"'!AB"&amp;ROW($AJ45))</f>
        <v/>
      </c>
      <c r="BL45" s="111" t="str" cm="1">
        <f t="array" aca="1" ref="BL45" ca="1">INDIRECT("'"&amp;BL$2&amp;"'!AB"&amp;ROW($AJ45))</f>
        <v/>
      </c>
      <c r="BM45" s="111" t="str" cm="1">
        <f t="array" aca="1" ref="BM45" ca="1">INDIRECT("'"&amp;BM$2&amp;"'!AB"&amp;ROW($AJ45))</f>
        <v/>
      </c>
      <c r="BN45" s="111" t="str" cm="1">
        <f t="array" aca="1" ref="BN45" ca="1">INDIRECT("'"&amp;BN$2&amp;"'!AB"&amp;ROW($AJ45))</f>
        <v/>
      </c>
      <c r="BO45" s="124"/>
      <c r="BP45" s="110" t="str">
        <f t="shared" si="5"/>
        <v>Elving Roman</v>
      </c>
      <c r="BQ45" s="127" cm="1">
        <f t="array" aca="1" ref="BQ45" ca="1">IF(INDIRECT("'"&amp;BQ$2&amp;"'!P"&amp;ROW($BQ45))=0,"",INDIRECT("'"&amp;BQ$2&amp;"'!P"&amp;ROW($BQ45)))</f>
        <v>33.5</v>
      </c>
      <c r="BR45" s="127" cm="1">
        <f t="array" aca="1" ref="BR45" ca="1">IF(INDIRECT("'"&amp;BR$2&amp;"'!P"&amp;ROW($BQ45))=0,"",INDIRECT("'"&amp;BR$2&amp;"'!P"&amp;ROW($BQ45)))</f>
        <v>36.42</v>
      </c>
      <c r="BS45" s="127" cm="1">
        <f t="array" aca="1" ref="BS45" ca="1">IF(INDIRECT("'"&amp;BS$2&amp;"'!P"&amp;ROW($BQ45))=0,"",INDIRECT("'"&amp;BS$2&amp;"'!P"&amp;ROW($BQ45)))</f>
        <v>33.200000000000003</v>
      </c>
      <c r="BT45" s="127" t="str" cm="1">
        <f t="array" aca="1" ref="BT45" ca="1">IF(INDIRECT("'"&amp;BT$2&amp;"'!P"&amp;ROW($BQ45))=0,"",INDIRECT("'"&amp;BT$2&amp;"'!P"&amp;ROW($BQ45)))</f>
        <v/>
      </c>
      <c r="BU45" s="127" t="str" cm="1">
        <f t="array" aca="1" ref="BU45" ca="1">IF(INDIRECT("'"&amp;BU$2&amp;"'!P"&amp;ROW($BQ45))=0,"",INDIRECT("'"&amp;BU$2&amp;"'!P"&amp;ROW($BQ45)))</f>
        <v/>
      </c>
      <c r="BV45" s="127" cm="1">
        <f t="array" aca="1" ref="BV45" ca="1">IF(INDIRECT("'"&amp;BV$2&amp;"'!P"&amp;ROW($BQ45))=0,"",INDIRECT("'"&amp;BV$2&amp;"'!P"&amp;ROW($BQ45)))</f>
        <v>38.9</v>
      </c>
      <c r="BW45" s="127" cm="1">
        <f t="array" aca="1" ref="BW45" ca="1">IF(INDIRECT("'"&amp;BW$2&amp;"'!P"&amp;ROW($BQ45))=0,"",INDIRECT("'"&amp;BW$2&amp;"'!P"&amp;ROW($BQ45)))</f>
        <v>31.95</v>
      </c>
      <c r="BX45" s="127" t="str" cm="1">
        <f t="array" aca="1" ref="BX45" ca="1">IF(INDIRECT("'"&amp;BX$2&amp;"'!P"&amp;ROW($BQ45))=0,"",INDIRECT("'"&amp;BX$2&amp;"'!P"&amp;ROW($BQ45)))</f>
        <v/>
      </c>
      <c r="BY45" s="127" t="str" cm="1">
        <f t="array" aca="1" ref="BY45" ca="1">IF(INDIRECT("'"&amp;BY$2&amp;"'!P"&amp;ROW($BQ45))=0,"",INDIRECT("'"&amp;BY$2&amp;"'!P"&amp;ROW($BQ45)))</f>
        <v/>
      </c>
      <c r="BZ45" s="127" t="str" cm="1">
        <f t="array" aca="1" ref="BZ45" ca="1">IF(INDIRECT("'"&amp;BZ$2&amp;"'!P"&amp;ROW($BQ45))=0,"",INDIRECT("'"&amp;BZ$2&amp;"'!P"&amp;ROW($BQ45)))</f>
        <v/>
      </c>
      <c r="CA45" s="127" t="str" cm="1">
        <f t="array" aca="1" ref="CA45" ca="1">IF(INDIRECT("'"&amp;CA$2&amp;"'!P"&amp;ROW($BQ45))=0,"",INDIRECT("'"&amp;CA$2&amp;"'!P"&amp;ROW($BQ45)))</f>
        <v/>
      </c>
      <c r="CB45" s="127" t="str" cm="1">
        <f t="array" aca="1" ref="CB45" ca="1">IF(INDIRECT("'"&amp;CB$2&amp;"'!P"&amp;ROW($BQ45))=0,"",INDIRECT("'"&amp;CB$2&amp;"'!P"&amp;ROW($BQ45)))</f>
        <v/>
      </c>
      <c r="CC45" s="127" t="str" cm="1">
        <f t="array" aca="1" ref="CC45" ca="1">IF(INDIRECT("'"&amp;CC$2&amp;"'!P"&amp;ROW($BQ45))=0,"",INDIRECT("'"&amp;CC$2&amp;"'!P"&amp;ROW($BQ45)))</f>
        <v/>
      </c>
      <c r="CD45" s="127" t="str" cm="1">
        <f t="array" aca="1" ref="CD45" ca="1">IF(INDIRECT("'"&amp;CD$2&amp;"'!P"&amp;ROW($BQ45))=0,"",INDIRECT("'"&amp;CD$2&amp;"'!P"&amp;ROW($BQ45)))</f>
        <v/>
      </c>
      <c r="CE45" s="127" t="str" cm="1">
        <f t="array" aca="1" ref="CE45" ca="1">IF(INDIRECT("'"&amp;CE$2&amp;"'!P"&amp;ROW($BQ45))=0,"",INDIRECT("'"&amp;CE$2&amp;"'!P"&amp;ROW($BQ45)))</f>
        <v/>
      </c>
      <c r="CF45" s="127" t="str" cm="1">
        <f t="array" aca="1" ref="CF45" ca="1">IF(INDIRECT("'"&amp;CF$2&amp;"'!P"&amp;ROW($BQ45))=0,"",INDIRECT("'"&amp;CF$2&amp;"'!P"&amp;ROW($BQ45)))</f>
        <v/>
      </c>
      <c r="CG45" s="127" t="str" cm="1">
        <f t="array" aca="1" ref="CG45" ca="1">IF(INDIRECT("'"&amp;CG$2&amp;"'!P"&amp;ROW($BQ45))=0,"",INDIRECT("'"&amp;CG$2&amp;"'!P"&amp;ROW($BQ45)))</f>
        <v/>
      </c>
      <c r="CH45" s="127" t="str" cm="1">
        <f t="array" aca="1" ref="CH45" ca="1">IF(INDIRECT("'"&amp;CH$2&amp;"'!P"&amp;ROW($BQ45))=0,"",INDIRECT("'"&amp;CH$2&amp;"'!P"&amp;ROW($BQ45)))</f>
        <v/>
      </c>
      <c r="CI45" s="127" t="str" cm="1">
        <f t="array" aca="1" ref="CI45" ca="1">IF(INDIRECT("'"&amp;CI$2&amp;"'!P"&amp;ROW($BQ45))=0,"",INDIRECT("'"&amp;CI$2&amp;"'!P"&amp;ROW($BQ45)))</f>
        <v/>
      </c>
      <c r="CJ45" s="127" t="str" cm="1">
        <f t="array" aca="1" ref="CJ45" ca="1">IF(INDIRECT("'"&amp;CJ$2&amp;"'!P"&amp;ROW($BQ45))=0,"",INDIRECT("'"&amp;CJ$2&amp;"'!P"&amp;ROW($BQ45)))</f>
        <v/>
      </c>
      <c r="CK45" s="127" t="str" cm="1">
        <f t="array" aca="1" ref="CK45" ca="1">IF(INDIRECT("'"&amp;CK$2&amp;"'!P"&amp;ROW($BQ45))=0,"",INDIRECT("'"&amp;CK$2&amp;"'!P"&amp;ROW($BQ45)))</f>
        <v/>
      </c>
      <c r="CL45" s="127" t="str" cm="1">
        <f t="array" aca="1" ref="CL45" ca="1">IF(INDIRECT("'"&amp;CL$2&amp;"'!P"&amp;ROW($BQ45))=0,"",INDIRECT("'"&amp;CL$2&amp;"'!P"&amp;ROW($BQ45)))</f>
        <v/>
      </c>
      <c r="CM45" s="127" t="str" cm="1">
        <f t="array" aca="1" ref="CM45" ca="1">IF(INDIRECT("'"&amp;CM$2&amp;"'!P"&amp;ROW($BQ45))=0,"",INDIRECT("'"&amp;CM$2&amp;"'!P"&amp;ROW($BQ45)))</f>
        <v/>
      </c>
      <c r="CN45" s="127" t="str" cm="1">
        <f t="array" aca="1" ref="CN45" ca="1">IF(INDIRECT("'"&amp;CN$2&amp;"'!P"&amp;ROW($BQ45))=0,"",INDIRECT("'"&amp;CN$2&amp;"'!P"&amp;ROW($BQ45)))</f>
        <v/>
      </c>
      <c r="CO45" s="127" t="str" cm="1">
        <f t="array" aca="1" ref="CO45" ca="1">IF(INDIRECT("'"&amp;CO$2&amp;"'!P"&amp;ROW($BQ45))=0,"",INDIRECT("'"&amp;CO$2&amp;"'!P"&amp;ROW($BQ45)))</f>
        <v/>
      </c>
      <c r="CP45" s="127" t="str" cm="1">
        <f t="array" aca="1" ref="CP45" ca="1">IF(INDIRECT("'"&amp;CP$2&amp;"'!P"&amp;ROW($BQ45))=0,"",INDIRECT("'"&amp;CP$2&amp;"'!P"&amp;ROW($BQ45)))</f>
        <v/>
      </c>
      <c r="CQ45" s="127" t="str" cm="1">
        <f t="array" aca="1" ref="CQ45" ca="1">IF(INDIRECT("'"&amp;CQ$2&amp;"'!P"&amp;ROW($BQ45))=0,"",INDIRECT("'"&amp;CQ$2&amp;"'!P"&amp;ROW($BQ45)))</f>
        <v/>
      </c>
      <c r="CR45" s="127" t="str" cm="1">
        <f t="array" aca="1" ref="CR45" ca="1">IF(INDIRECT("'"&amp;CR$2&amp;"'!P"&amp;ROW($BQ45))=0,"",INDIRECT("'"&amp;CR$2&amp;"'!P"&amp;ROW($BQ45)))</f>
        <v/>
      </c>
      <c r="CS45" s="127" t="str" cm="1">
        <f t="array" aca="1" ref="CS45" ca="1">IF(INDIRECT("'"&amp;CS$2&amp;"'!P"&amp;ROW($BQ45))=0,"",INDIRECT("'"&amp;CS$2&amp;"'!P"&amp;ROW($BQ45)))</f>
        <v/>
      </c>
      <c r="CT45" s="127" t="str" cm="1">
        <f t="array" aca="1" ref="CT45" ca="1">IF(INDIRECT("'"&amp;CT$2&amp;"'!P"&amp;ROW($BQ45))=0,"",INDIRECT("'"&amp;CT$2&amp;"'!P"&amp;ROW($BQ45)))</f>
        <v/>
      </c>
      <c r="CU45" s="127" t="str" cm="1">
        <f t="array" aca="1" ref="CU45" ca="1">IF(INDIRECT("'"&amp;CU$2&amp;"'!P"&amp;ROW($BQ45))=0,"",INDIRECT("'"&amp;CU$2&amp;"'!P"&amp;ROW($BQ45)))</f>
        <v/>
      </c>
      <c r="CV45" s="128">
        <f t="shared" ca="1" si="6"/>
        <v>173.97</v>
      </c>
    </row>
    <row r="46" spans="1:100" x14ac:dyDescent="0.2">
      <c r="A46" s="111">
        <f>IF('Driver List'!D46=0,"",'Driver List'!D46)</f>
        <v>6233</v>
      </c>
      <c r="B46" s="111" t="str">
        <f>IF(A46="","",VLOOKUP(A46,'Driver List'!D:E,2,0))</f>
        <v>Javier Mendoza</v>
      </c>
      <c r="C46" s="111" t="str" cm="1">
        <f t="array" aca="1" ref="C46" ca="1">IF(INDIRECT("'"&amp;C$2&amp;"'!F"&amp;ROW(C46))="CC","CC",
IF(INDIRECT("'"&amp;C$2&amp;"'!F"&amp;ROW(C46))="DOWN","DOWN",
IF(INDIRECT("'"&amp;C$2&amp;"'!F"&amp;ROW(C46))="OFF","OFF",
IF(INDIRECT("'"&amp;C$2&amp;"'!F"&amp;ROW(C46))="PARK","PARK",
IF(INDIRECT("'"&amp;C$2&amp;"'!F"&amp;ROW(C46))="VACA","VACA",
"")))))</f>
        <v/>
      </c>
      <c r="D46" s="111" t="str" cm="1">
        <f t="array" aca="1" ref="D46" ca="1">IF(INDIRECT("'"&amp;D$2&amp;"'!F"&amp;ROW(D46))="CC","CC",
IF(INDIRECT("'"&amp;D$2&amp;"'!F"&amp;ROW(D46))="DOWN","DOWN",
IF(INDIRECT("'"&amp;D$2&amp;"'!F"&amp;ROW(D46))="OFF","OFF",
IF(INDIRECT("'"&amp;D$2&amp;"'!F"&amp;ROW(D46))="PARK","PARK",
IF(INDIRECT("'"&amp;D$2&amp;"'!F"&amp;ROW(D46))="VACA","VACA",
"")))))</f>
        <v/>
      </c>
      <c r="E46" s="111" t="str" cm="1">
        <f t="array" aca="1" ref="E46" ca="1">IF(INDIRECT("'"&amp;E$2&amp;"'!F"&amp;ROW(E46))="CC","CC",
IF(INDIRECT("'"&amp;E$2&amp;"'!F"&amp;ROW(E46))="DOWN","DOWN",
IF(INDIRECT("'"&amp;E$2&amp;"'!F"&amp;ROW(E46))="OFF","OFF",
IF(INDIRECT("'"&amp;E$2&amp;"'!F"&amp;ROW(E46))="PARK","PARK",
IF(INDIRECT("'"&amp;E$2&amp;"'!F"&amp;ROW(E46))="VACA","VACA",
"")))))</f>
        <v/>
      </c>
      <c r="F46" s="111" t="str" cm="1">
        <f t="array" aca="1" ref="F46" ca="1">IF(INDIRECT("'"&amp;F$2&amp;"'!F"&amp;ROW(F46))="CC","CC",
IF(INDIRECT("'"&amp;F$2&amp;"'!F"&amp;ROW(F46))="DOWN","DOWN",
IF(INDIRECT("'"&amp;F$2&amp;"'!F"&amp;ROW(F46))="OFF","OFF",
IF(INDIRECT("'"&amp;F$2&amp;"'!F"&amp;ROW(F46))="PARK","PARK",
IF(INDIRECT("'"&amp;F$2&amp;"'!F"&amp;ROW(F46))="VACA","VACA",
"")))))</f>
        <v/>
      </c>
      <c r="G46" s="111" t="str" cm="1">
        <f t="array" aca="1" ref="G46" ca="1">IF(INDIRECT("'"&amp;G$2&amp;"'!F"&amp;ROW(G46))="CC","CC",
IF(INDIRECT("'"&amp;G$2&amp;"'!F"&amp;ROW(G46))="DOWN","DOWN",
IF(INDIRECT("'"&amp;G$2&amp;"'!F"&amp;ROW(G46))="OFF","OFF",
IF(INDIRECT("'"&amp;G$2&amp;"'!F"&amp;ROW(G46))="PARK","PARK",
IF(INDIRECT("'"&amp;G$2&amp;"'!F"&amp;ROW(G46))="VACA","VACA",
"")))))</f>
        <v/>
      </c>
      <c r="H46" s="111" t="str" cm="1">
        <f t="array" aca="1" ref="H46" ca="1">IF(INDIRECT("'"&amp;H$2&amp;"'!F"&amp;ROW(H46))="CC","CC",
IF(INDIRECT("'"&amp;H$2&amp;"'!F"&amp;ROW(H46))="DOWN","DOWN",
IF(INDIRECT("'"&amp;H$2&amp;"'!F"&amp;ROW(H46))="OFF","OFF",
IF(INDIRECT("'"&amp;H$2&amp;"'!F"&amp;ROW(H46))="PARK","PARK",
IF(INDIRECT("'"&amp;H$2&amp;"'!F"&amp;ROW(H46))="VACA","VACA",
"")))))</f>
        <v/>
      </c>
      <c r="I46" s="111" t="str" cm="1">
        <f t="array" aca="1" ref="I46" ca="1">IF(INDIRECT("'"&amp;I$2&amp;"'!F"&amp;ROW(I46))="CC","CC",
IF(INDIRECT("'"&amp;I$2&amp;"'!F"&amp;ROW(I46))="DOWN","DOWN",
IF(INDIRECT("'"&amp;I$2&amp;"'!F"&amp;ROW(I46))="OFF","OFF",
IF(INDIRECT("'"&amp;I$2&amp;"'!F"&amp;ROW(I46))="PARK","PARK",
IF(INDIRECT("'"&amp;I$2&amp;"'!F"&amp;ROW(I46))="VACA","VACA",
"")))))</f>
        <v/>
      </c>
      <c r="J46" s="111" t="str" cm="1">
        <f t="array" aca="1" ref="J46" ca="1">IF(INDIRECT("'"&amp;J$2&amp;"'!F"&amp;ROW(J46))="CC","CC",
IF(INDIRECT("'"&amp;J$2&amp;"'!F"&amp;ROW(J46))="DOWN","DOWN",
IF(INDIRECT("'"&amp;J$2&amp;"'!F"&amp;ROW(J46))="OFF","OFF",
IF(INDIRECT("'"&amp;J$2&amp;"'!F"&amp;ROW(J46))="PARK","PARK",
IF(INDIRECT("'"&amp;J$2&amp;"'!F"&amp;ROW(J46))="VACA","VACA",
"")))))</f>
        <v/>
      </c>
      <c r="K46" s="111" t="str" cm="1">
        <f t="array" aca="1" ref="K46" ca="1">IF(INDIRECT("'"&amp;K$2&amp;"'!F"&amp;ROW(K46))="CC","CC",
IF(INDIRECT("'"&amp;K$2&amp;"'!F"&amp;ROW(K46))="DOWN","DOWN",
IF(INDIRECT("'"&amp;K$2&amp;"'!F"&amp;ROW(K46))="OFF","OFF",
IF(INDIRECT("'"&amp;K$2&amp;"'!F"&amp;ROW(K46))="PARK","PARK",
IF(INDIRECT("'"&amp;K$2&amp;"'!F"&amp;ROW(K46))="VACA","VACA",
"")))))</f>
        <v/>
      </c>
      <c r="L46" s="111" t="str" cm="1">
        <f t="array" aca="1" ref="L46" ca="1">IF(INDIRECT("'"&amp;L$2&amp;"'!F"&amp;ROW(L46))="CC","CC",
IF(INDIRECT("'"&amp;L$2&amp;"'!F"&amp;ROW(L46))="DOWN","DOWN",
IF(INDIRECT("'"&amp;L$2&amp;"'!F"&amp;ROW(L46))="OFF","OFF",
IF(INDIRECT("'"&amp;L$2&amp;"'!F"&amp;ROW(L46))="PARK","PARK",
IF(INDIRECT("'"&amp;L$2&amp;"'!F"&amp;ROW(L46))="VACA","VACA",
"")))))</f>
        <v/>
      </c>
      <c r="M46" s="111" t="str" cm="1">
        <f t="array" aca="1" ref="M46" ca="1">IF(INDIRECT("'"&amp;M$2&amp;"'!F"&amp;ROW(M46))="CC","CC",
IF(INDIRECT("'"&amp;M$2&amp;"'!F"&amp;ROW(M46))="DOWN","DOWN",
IF(INDIRECT("'"&amp;M$2&amp;"'!F"&amp;ROW(M46))="OFF","OFF",
IF(INDIRECT("'"&amp;M$2&amp;"'!F"&amp;ROW(M46))="PARK","PARK",
IF(INDIRECT("'"&amp;M$2&amp;"'!F"&amp;ROW(M46))="VACA","VACA",
"")))))</f>
        <v/>
      </c>
      <c r="N46" s="111" t="str" cm="1">
        <f t="array" aca="1" ref="N46" ca="1">IF(INDIRECT("'"&amp;N$2&amp;"'!F"&amp;ROW(N46))="CC","CC",
IF(INDIRECT("'"&amp;N$2&amp;"'!F"&amp;ROW(N46))="DOWN","DOWN",
IF(INDIRECT("'"&amp;N$2&amp;"'!F"&amp;ROW(N46))="OFF","OFF",
IF(INDIRECT("'"&amp;N$2&amp;"'!F"&amp;ROW(N46))="PARK","PARK",
IF(INDIRECT("'"&amp;N$2&amp;"'!F"&amp;ROW(N46))="VACA","VACA",
"")))))</f>
        <v/>
      </c>
      <c r="O46" s="111" t="str" cm="1">
        <f t="array" aca="1" ref="O46" ca="1">IF(INDIRECT("'"&amp;O$2&amp;"'!F"&amp;ROW(O46))="CC","CC",
IF(INDIRECT("'"&amp;O$2&amp;"'!F"&amp;ROW(O46))="DOWN","DOWN",
IF(INDIRECT("'"&amp;O$2&amp;"'!F"&amp;ROW(O46))="OFF","OFF",
IF(INDIRECT("'"&amp;O$2&amp;"'!F"&amp;ROW(O46))="PARK","PARK",
IF(INDIRECT("'"&amp;O$2&amp;"'!F"&amp;ROW(O46))="VACA","VACA",
"")))))</f>
        <v/>
      </c>
      <c r="P46" s="111" t="str" cm="1">
        <f t="array" aca="1" ref="P46" ca="1">IF(INDIRECT("'"&amp;P$2&amp;"'!F"&amp;ROW(P46))="CC","CC",
IF(INDIRECT("'"&amp;P$2&amp;"'!F"&amp;ROW(P46))="DOWN","DOWN",
IF(INDIRECT("'"&amp;P$2&amp;"'!F"&amp;ROW(P46))="OFF","OFF",
IF(INDIRECT("'"&amp;P$2&amp;"'!F"&amp;ROW(P46))="PARK","PARK",
IF(INDIRECT("'"&amp;P$2&amp;"'!F"&amp;ROW(P46))="VACA","VACA",
"")))))</f>
        <v/>
      </c>
      <c r="Q46" s="111" t="str" cm="1">
        <f t="array" aca="1" ref="Q46" ca="1">IF(INDIRECT("'"&amp;Q$2&amp;"'!F"&amp;ROW(Q46))="CC","CC",
IF(INDIRECT("'"&amp;Q$2&amp;"'!F"&amp;ROW(Q46))="DOWN","DOWN",
IF(INDIRECT("'"&amp;Q$2&amp;"'!F"&amp;ROW(Q46))="OFF","OFF",
IF(INDIRECT("'"&amp;Q$2&amp;"'!F"&amp;ROW(Q46))="PARK","PARK",
IF(INDIRECT("'"&amp;Q$2&amp;"'!F"&amp;ROW(Q46))="VACA","VACA",
"")))))</f>
        <v/>
      </c>
      <c r="R46" s="111" t="str" cm="1">
        <f t="array" aca="1" ref="R46" ca="1">IF(INDIRECT("'"&amp;R$2&amp;"'!F"&amp;ROW(R46))="CC","CC",
IF(INDIRECT("'"&amp;R$2&amp;"'!F"&amp;ROW(R46))="DOWN","DOWN",
IF(INDIRECT("'"&amp;R$2&amp;"'!F"&amp;ROW(R46))="OFF","OFF",
IF(INDIRECT("'"&amp;R$2&amp;"'!F"&amp;ROW(R46))="PARK","PARK",
IF(INDIRECT("'"&amp;R$2&amp;"'!F"&amp;ROW(R46))="VACA","VACA",
"")))))</f>
        <v/>
      </c>
      <c r="S46" s="111" t="str" cm="1">
        <f t="array" aca="1" ref="S46" ca="1">IF(INDIRECT("'"&amp;S$2&amp;"'!F"&amp;ROW(S46))="CC","CC",
IF(INDIRECT("'"&amp;S$2&amp;"'!F"&amp;ROW(S46))="DOWN","DOWN",
IF(INDIRECT("'"&amp;S$2&amp;"'!F"&amp;ROW(S46))="OFF","OFF",
IF(INDIRECT("'"&amp;S$2&amp;"'!F"&amp;ROW(S46))="PARK","PARK",
IF(INDIRECT("'"&amp;S$2&amp;"'!F"&amp;ROW(S46))="VACA","VACA",
"")))))</f>
        <v/>
      </c>
      <c r="T46" s="111" t="str" cm="1">
        <f t="array" aca="1" ref="T46" ca="1">IF(INDIRECT("'"&amp;T$2&amp;"'!F"&amp;ROW(T46))="CC","CC",
IF(INDIRECT("'"&amp;T$2&amp;"'!F"&amp;ROW(T46))="DOWN","DOWN",
IF(INDIRECT("'"&amp;T$2&amp;"'!F"&amp;ROW(T46))="OFF","OFF",
IF(INDIRECT("'"&amp;T$2&amp;"'!F"&amp;ROW(T46))="PARK","PARK",
IF(INDIRECT("'"&amp;T$2&amp;"'!F"&amp;ROW(T46))="VACA","VACA",
"")))))</f>
        <v/>
      </c>
      <c r="U46" s="111" t="str" cm="1">
        <f t="array" aca="1" ref="U46" ca="1">IF(INDIRECT("'"&amp;U$2&amp;"'!F"&amp;ROW(U46))="CC","CC",
IF(INDIRECT("'"&amp;U$2&amp;"'!F"&amp;ROW(U46))="DOWN","DOWN",
IF(INDIRECT("'"&amp;U$2&amp;"'!F"&amp;ROW(U46))="OFF","OFF",
IF(INDIRECT("'"&amp;U$2&amp;"'!F"&amp;ROW(U46))="PARK","PARK",
IF(INDIRECT("'"&amp;U$2&amp;"'!F"&amp;ROW(U46))="VACA","VACA",
"")))))</f>
        <v/>
      </c>
      <c r="V46" s="111" t="str" cm="1">
        <f t="array" aca="1" ref="V46" ca="1">IF(INDIRECT("'"&amp;V$2&amp;"'!F"&amp;ROW(V46))="CC","CC",
IF(INDIRECT("'"&amp;V$2&amp;"'!F"&amp;ROW(V46))="DOWN","DOWN",
IF(INDIRECT("'"&amp;V$2&amp;"'!F"&amp;ROW(V46))="OFF","OFF",
IF(INDIRECT("'"&amp;V$2&amp;"'!F"&amp;ROW(V46))="PARK","PARK",
IF(INDIRECT("'"&amp;V$2&amp;"'!F"&amp;ROW(V46))="VACA","VACA",
"")))))</f>
        <v/>
      </c>
      <c r="W46" s="111" t="str" cm="1">
        <f t="array" aca="1" ref="W46" ca="1">IF(INDIRECT("'"&amp;W$2&amp;"'!F"&amp;ROW(W46))="CC","CC",
IF(INDIRECT("'"&amp;W$2&amp;"'!F"&amp;ROW(W46))="DOWN","DOWN",
IF(INDIRECT("'"&amp;W$2&amp;"'!F"&amp;ROW(W46))="OFF","OFF",
IF(INDIRECT("'"&amp;W$2&amp;"'!F"&amp;ROW(W46))="PARK","PARK",
IF(INDIRECT("'"&amp;W$2&amp;"'!F"&amp;ROW(W46))="VACA","VACA",
"")))))</f>
        <v/>
      </c>
      <c r="X46" s="111" t="str" cm="1">
        <f t="array" aca="1" ref="X46" ca="1">IF(INDIRECT("'"&amp;X$2&amp;"'!F"&amp;ROW(X46))="CC","CC",
IF(INDIRECT("'"&amp;X$2&amp;"'!F"&amp;ROW(X46))="DOWN","DOWN",
IF(INDIRECT("'"&amp;X$2&amp;"'!F"&amp;ROW(X46))="OFF","OFF",
IF(INDIRECT("'"&amp;X$2&amp;"'!F"&amp;ROW(X46))="PARK","PARK",
IF(INDIRECT("'"&amp;X$2&amp;"'!F"&amp;ROW(X46))="VACA","VACA",
"")))))</f>
        <v/>
      </c>
      <c r="Y46" s="111" t="str" cm="1">
        <f t="array" aca="1" ref="Y46" ca="1">IF(INDIRECT("'"&amp;Y$2&amp;"'!F"&amp;ROW(Y46))="CC","CC",
IF(INDIRECT("'"&amp;Y$2&amp;"'!F"&amp;ROW(Y46))="DOWN","DOWN",
IF(INDIRECT("'"&amp;Y$2&amp;"'!F"&amp;ROW(Y46))="OFF","OFF",
IF(INDIRECT("'"&amp;Y$2&amp;"'!F"&amp;ROW(Y46))="PARK","PARK",
IF(INDIRECT("'"&amp;Y$2&amp;"'!F"&amp;ROW(Y46))="VACA","VACA",
"")))))</f>
        <v/>
      </c>
      <c r="Z46" s="111" t="str" cm="1">
        <f t="array" aca="1" ref="Z46" ca="1">IF(INDIRECT("'"&amp;Z$2&amp;"'!F"&amp;ROW(Z46))="CC","CC",
IF(INDIRECT("'"&amp;Z$2&amp;"'!F"&amp;ROW(Z46))="DOWN","DOWN",
IF(INDIRECT("'"&amp;Z$2&amp;"'!F"&amp;ROW(Z46))="OFF","OFF",
IF(INDIRECT("'"&amp;Z$2&amp;"'!F"&amp;ROW(Z46))="PARK","PARK",
IF(INDIRECT("'"&amp;Z$2&amp;"'!F"&amp;ROW(Z46))="VACA","VACA",
"")))))</f>
        <v/>
      </c>
      <c r="AA46" s="111" t="str" cm="1">
        <f t="array" aca="1" ref="AA46" ca="1">IF(INDIRECT("'"&amp;AA$2&amp;"'!F"&amp;ROW(AA46))="CC","CC",
IF(INDIRECT("'"&amp;AA$2&amp;"'!F"&amp;ROW(AA46))="DOWN","DOWN",
IF(INDIRECT("'"&amp;AA$2&amp;"'!F"&amp;ROW(AA46))="OFF","OFF",
IF(INDIRECT("'"&amp;AA$2&amp;"'!F"&amp;ROW(AA46))="PARK","PARK",
IF(INDIRECT("'"&amp;AA$2&amp;"'!F"&amp;ROW(AA46))="VACA","VACA",
"")))))</f>
        <v/>
      </c>
      <c r="AB46" s="111" t="str" cm="1">
        <f t="array" aca="1" ref="AB46" ca="1">IF(INDIRECT("'"&amp;AB$2&amp;"'!F"&amp;ROW(AB46))="CC","CC",
IF(INDIRECT("'"&amp;AB$2&amp;"'!F"&amp;ROW(AB46))="DOWN","DOWN",
IF(INDIRECT("'"&amp;AB$2&amp;"'!F"&amp;ROW(AB46))="OFF","OFF",
IF(INDIRECT("'"&amp;AB$2&amp;"'!F"&amp;ROW(AB46))="PARK","PARK",
IF(INDIRECT("'"&amp;AB$2&amp;"'!F"&amp;ROW(AB46))="VACA","VACA",
"")))))</f>
        <v/>
      </c>
      <c r="AC46" s="111" t="str" cm="1">
        <f t="array" aca="1" ref="AC46" ca="1">IF(INDIRECT("'"&amp;AC$2&amp;"'!F"&amp;ROW(AC46))="CC","CC",
IF(INDIRECT("'"&amp;AC$2&amp;"'!F"&amp;ROW(AC46))="DOWN","DOWN",
IF(INDIRECT("'"&amp;AC$2&amp;"'!F"&amp;ROW(AC46))="OFF","OFF",
IF(INDIRECT("'"&amp;AC$2&amp;"'!F"&amp;ROW(AC46))="PARK","PARK",
IF(INDIRECT("'"&amp;AC$2&amp;"'!F"&amp;ROW(AC46))="VACA","VACA",
"")))))</f>
        <v/>
      </c>
      <c r="AD46" s="111" t="str" cm="1">
        <f t="array" aca="1" ref="AD46" ca="1">IF(INDIRECT("'"&amp;AD$2&amp;"'!F"&amp;ROW(AD46))="CC","CC",
IF(INDIRECT("'"&amp;AD$2&amp;"'!F"&amp;ROW(AD46))="DOWN","DOWN",
IF(INDIRECT("'"&amp;AD$2&amp;"'!F"&amp;ROW(AD46))="OFF","OFF",
IF(INDIRECT("'"&amp;AD$2&amp;"'!F"&amp;ROW(AD46))="PARK","PARK",
IF(INDIRECT("'"&amp;AD$2&amp;"'!F"&amp;ROW(AD46))="VACA","VACA",
"")))))</f>
        <v/>
      </c>
      <c r="AE46" s="111" t="str" cm="1">
        <f t="array" aca="1" ref="AE46" ca="1">IF(INDIRECT("'"&amp;AE$2&amp;"'!F"&amp;ROW(AE46))="CC","CC",
IF(INDIRECT("'"&amp;AE$2&amp;"'!F"&amp;ROW(AE46))="DOWN","DOWN",
IF(INDIRECT("'"&amp;AE$2&amp;"'!F"&amp;ROW(AE46))="OFF","OFF",
IF(INDIRECT("'"&amp;AE$2&amp;"'!F"&amp;ROW(AE46))="PARK","PARK",
IF(INDIRECT("'"&amp;AE$2&amp;"'!F"&amp;ROW(AE46))="VACA","VACA",
"")))))</f>
        <v/>
      </c>
      <c r="AF46" s="111" t="str" cm="1">
        <f t="array" aca="1" ref="AF46" ca="1">IF(INDIRECT("'"&amp;AF$2&amp;"'!F"&amp;ROW(AF46))="CC","CC",
IF(INDIRECT("'"&amp;AF$2&amp;"'!F"&amp;ROW(AF46))="DOWN","DOWN",
IF(INDIRECT("'"&amp;AF$2&amp;"'!F"&amp;ROW(AF46))="OFF","OFF",
IF(INDIRECT("'"&amp;AF$2&amp;"'!F"&amp;ROW(AF46))="PARK","PARK",
IF(INDIRECT("'"&amp;AF$2&amp;"'!F"&amp;ROW(AF46))="VACA","VACA",
"")))))</f>
        <v/>
      </c>
      <c r="AG46" s="111" t="str" cm="1">
        <f t="array" aca="1" ref="AG46" ca="1">IF(INDIRECT("'"&amp;AG$2&amp;"'!F"&amp;ROW(AG46))="CC","CC",
IF(INDIRECT("'"&amp;AG$2&amp;"'!F"&amp;ROW(AG46))="DOWN","DOWN",
IF(INDIRECT("'"&amp;AG$2&amp;"'!F"&amp;ROW(AG46))="OFF","OFF",
IF(INDIRECT("'"&amp;AG$2&amp;"'!F"&amp;ROW(AG46))="PARK","PARK",
IF(INDIRECT("'"&amp;AG$2&amp;"'!F"&amp;ROW(AG46))="VACA","VACA",
"")))))</f>
        <v/>
      </c>
      <c r="AH46" s="124"/>
      <c r="AI46" s="111" t="str">
        <f t="shared" si="4"/>
        <v>Javier Mendoza</v>
      </c>
      <c r="AJ46" s="111" cm="1">
        <f t="array" aca="1" ref="AJ46" ca="1">INDIRECT("'"&amp;AJ$2&amp;"'!AB"&amp;ROW($AJ46))</f>
        <v>4</v>
      </c>
      <c r="AK46" s="111" cm="1">
        <f t="array" aca="1" ref="AK46" ca="1">INDIRECT("'"&amp;AK$2&amp;"'!AB"&amp;ROW($AJ46))</f>
        <v>4</v>
      </c>
      <c r="AL46" s="111" cm="1">
        <f t="array" aca="1" ref="AL46" ca="1">INDIRECT("'"&amp;AL$2&amp;"'!AB"&amp;ROW($AJ46))</f>
        <v>4</v>
      </c>
      <c r="AM46" s="111" t="str" cm="1">
        <f t="array" aca="1" ref="AM46" ca="1">INDIRECT("'"&amp;AM$2&amp;"'!AB"&amp;ROW($AJ46))</f>
        <v/>
      </c>
      <c r="AN46" s="111" t="str" cm="1">
        <f t="array" aca="1" ref="AN46" ca="1">INDIRECT("'"&amp;AN$2&amp;"'!AB"&amp;ROW($AJ46))</f>
        <v/>
      </c>
      <c r="AO46" s="111" cm="1">
        <f t="array" aca="1" ref="AO46" ca="1">INDIRECT("'"&amp;AO$2&amp;"'!AB"&amp;ROW($AJ46))</f>
        <v>4</v>
      </c>
      <c r="AP46" s="111" cm="1">
        <f t="array" aca="1" ref="AP46" ca="1">INDIRECT("'"&amp;AP$2&amp;"'!AB"&amp;ROW($AJ46))</f>
        <v>4</v>
      </c>
      <c r="AQ46" s="111" t="str" cm="1">
        <f t="array" aca="1" ref="AQ46" ca="1">INDIRECT("'"&amp;AQ$2&amp;"'!AB"&amp;ROW($AJ46))</f>
        <v/>
      </c>
      <c r="AR46" s="111" t="str" cm="1">
        <f t="array" aca="1" ref="AR46" ca="1">INDIRECT("'"&amp;AR$2&amp;"'!AB"&amp;ROW($AJ46))</f>
        <v/>
      </c>
      <c r="AS46" s="111" t="str" cm="1">
        <f t="array" aca="1" ref="AS46" ca="1">INDIRECT("'"&amp;AS$2&amp;"'!AB"&amp;ROW($AJ46))</f>
        <v/>
      </c>
      <c r="AT46" s="111" t="str" cm="1">
        <f t="array" aca="1" ref="AT46" ca="1">INDIRECT("'"&amp;AT$2&amp;"'!AB"&amp;ROW($AJ46))</f>
        <v/>
      </c>
      <c r="AU46" s="111" t="str" cm="1">
        <f t="array" aca="1" ref="AU46" ca="1">INDIRECT("'"&amp;AU$2&amp;"'!AB"&amp;ROW($AJ46))</f>
        <v/>
      </c>
      <c r="AV46" s="111" t="str" cm="1">
        <f t="array" aca="1" ref="AV46" ca="1">INDIRECT("'"&amp;AV$2&amp;"'!AB"&amp;ROW($AJ46))</f>
        <v/>
      </c>
      <c r="AW46" s="111" t="str" cm="1">
        <f t="array" aca="1" ref="AW46" ca="1">INDIRECT("'"&amp;AW$2&amp;"'!AB"&amp;ROW($AJ46))</f>
        <v/>
      </c>
      <c r="AX46" s="111" t="str" cm="1">
        <f t="array" aca="1" ref="AX46" ca="1">INDIRECT("'"&amp;AX$2&amp;"'!AB"&amp;ROW($AJ46))</f>
        <v/>
      </c>
      <c r="AY46" s="111" t="str" cm="1">
        <f t="array" aca="1" ref="AY46" ca="1">INDIRECT("'"&amp;AY$2&amp;"'!AB"&amp;ROW($AJ46))</f>
        <v/>
      </c>
      <c r="AZ46" s="111" t="str" cm="1">
        <f t="array" aca="1" ref="AZ46" ca="1">INDIRECT("'"&amp;AZ$2&amp;"'!AB"&amp;ROW($AJ46))</f>
        <v/>
      </c>
      <c r="BA46" s="111" t="str" cm="1">
        <f t="array" aca="1" ref="BA46" ca="1">INDIRECT("'"&amp;BA$2&amp;"'!AB"&amp;ROW($AJ46))</f>
        <v/>
      </c>
      <c r="BB46" s="111" t="str" cm="1">
        <f t="array" aca="1" ref="BB46" ca="1">INDIRECT("'"&amp;BB$2&amp;"'!AB"&amp;ROW($AJ46))</f>
        <v/>
      </c>
      <c r="BC46" s="111" t="str" cm="1">
        <f t="array" aca="1" ref="BC46" ca="1">INDIRECT("'"&amp;BC$2&amp;"'!AB"&amp;ROW($AJ46))</f>
        <v/>
      </c>
      <c r="BD46" s="111" t="str" cm="1">
        <f t="array" aca="1" ref="BD46" ca="1">INDIRECT("'"&amp;BD$2&amp;"'!AB"&amp;ROW($AJ46))</f>
        <v/>
      </c>
      <c r="BE46" s="111" t="str" cm="1">
        <f t="array" aca="1" ref="BE46" ca="1">INDIRECT("'"&amp;BE$2&amp;"'!AB"&amp;ROW($AJ46))</f>
        <v/>
      </c>
      <c r="BF46" s="111" t="str" cm="1">
        <f t="array" aca="1" ref="BF46" ca="1">INDIRECT("'"&amp;BF$2&amp;"'!AB"&amp;ROW($AJ46))</f>
        <v/>
      </c>
      <c r="BG46" s="111" t="str" cm="1">
        <f t="array" aca="1" ref="BG46" ca="1">INDIRECT("'"&amp;BG$2&amp;"'!AB"&amp;ROW($AJ46))</f>
        <v/>
      </c>
      <c r="BH46" s="111" t="str" cm="1">
        <f t="array" aca="1" ref="BH46" ca="1">INDIRECT("'"&amp;BH$2&amp;"'!AB"&amp;ROW($AJ46))</f>
        <v/>
      </c>
      <c r="BI46" s="111" t="str" cm="1">
        <f t="array" aca="1" ref="BI46" ca="1">INDIRECT("'"&amp;BI$2&amp;"'!AB"&amp;ROW($AJ46))</f>
        <v/>
      </c>
      <c r="BJ46" s="111" t="str" cm="1">
        <f t="array" aca="1" ref="BJ46" ca="1">INDIRECT("'"&amp;BJ$2&amp;"'!AB"&amp;ROW($AJ46))</f>
        <v/>
      </c>
      <c r="BK46" s="111" t="str" cm="1">
        <f t="array" aca="1" ref="BK46" ca="1">INDIRECT("'"&amp;BK$2&amp;"'!AB"&amp;ROW($AJ46))</f>
        <v/>
      </c>
      <c r="BL46" s="111" t="str" cm="1">
        <f t="array" aca="1" ref="BL46" ca="1">INDIRECT("'"&amp;BL$2&amp;"'!AB"&amp;ROW($AJ46))</f>
        <v/>
      </c>
      <c r="BM46" s="111" t="str" cm="1">
        <f t="array" aca="1" ref="BM46" ca="1">INDIRECT("'"&amp;BM$2&amp;"'!AB"&amp;ROW($AJ46))</f>
        <v/>
      </c>
      <c r="BN46" s="111" t="str" cm="1">
        <f t="array" aca="1" ref="BN46" ca="1">INDIRECT("'"&amp;BN$2&amp;"'!AB"&amp;ROW($AJ46))</f>
        <v/>
      </c>
      <c r="BO46" s="124"/>
      <c r="BP46" s="110" t="str">
        <f t="shared" si="5"/>
        <v>Javier Mendoza</v>
      </c>
      <c r="BQ46" s="127" cm="1">
        <f t="array" aca="1" ref="BQ46" ca="1">IF(INDIRECT("'"&amp;BQ$2&amp;"'!P"&amp;ROW($BQ46))=0,"",INDIRECT("'"&amp;BQ$2&amp;"'!P"&amp;ROW($BQ46)))</f>
        <v>33.5</v>
      </c>
      <c r="BR46" s="127" cm="1">
        <f t="array" aca="1" ref="BR46" ca="1">IF(INDIRECT("'"&amp;BR$2&amp;"'!P"&amp;ROW($BQ46))=0,"",INDIRECT("'"&amp;BR$2&amp;"'!P"&amp;ROW($BQ46)))</f>
        <v>34.65</v>
      </c>
      <c r="BS46" s="127" cm="1">
        <f t="array" aca="1" ref="BS46" ca="1">IF(INDIRECT("'"&amp;BS$2&amp;"'!P"&amp;ROW($BQ46))=0,"",INDIRECT("'"&amp;BS$2&amp;"'!P"&amp;ROW($BQ46)))</f>
        <v>30.05</v>
      </c>
      <c r="BT46" s="127" t="str" cm="1">
        <f t="array" aca="1" ref="BT46" ca="1">IF(INDIRECT("'"&amp;BT$2&amp;"'!P"&amp;ROW($BQ46))=0,"",INDIRECT("'"&amp;BT$2&amp;"'!P"&amp;ROW($BQ46)))</f>
        <v/>
      </c>
      <c r="BU46" s="127" t="str" cm="1">
        <f t="array" aca="1" ref="BU46" ca="1">IF(INDIRECT("'"&amp;BU$2&amp;"'!P"&amp;ROW($BQ46))=0,"",INDIRECT("'"&amp;BU$2&amp;"'!P"&amp;ROW($BQ46)))</f>
        <v/>
      </c>
      <c r="BV46" s="127" cm="1">
        <f t="array" aca="1" ref="BV46" ca="1">IF(INDIRECT("'"&amp;BV$2&amp;"'!P"&amp;ROW($BQ46))=0,"",INDIRECT("'"&amp;BV$2&amp;"'!P"&amp;ROW($BQ46)))</f>
        <v>30.3</v>
      </c>
      <c r="BW46" s="127" cm="1">
        <f t="array" aca="1" ref="BW46" ca="1">IF(INDIRECT("'"&amp;BW$2&amp;"'!P"&amp;ROW($BQ46))=0,"",INDIRECT("'"&amp;BW$2&amp;"'!P"&amp;ROW($BQ46)))</f>
        <v>31.5</v>
      </c>
      <c r="BX46" s="127" t="str" cm="1">
        <f t="array" aca="1" ref="BX46" ca="1">IF(INDIRECT("'"&amp;BX$2&amp;"'!P"&amp;ROW($BQ46))=0,"",INDIRECT("'"&amp;BX$2&amp;"'!P"&amp;ROW($BQ46)))</f>
        <v/>
      </c>
      <c r="BY46" s="127" t="str" cm="1">
        <f t="array" aca="1" ref="BY46" ca="1">IF(INDIRECT("'"&amp;BY$2&amp;"'!P"&amp;ROW($BQ46))=0,"",INDIRECT("'"&amp;BY$2&amp;"'!P"&amp;ROW($BQ46)))</f>
        <v/>
      </c>
      <c r="BZ46" s="127" t="str" cm="1">
        <f t="array" aca="1" ref="BZ46" ca="1">IF(INDIRECT("'"&amp;BZ$2&amp;"'!P"&amp;ROW($BQ46))=0,"",INDIRECT("'"&amp;BZ$2&amp;"'!P"&amp;ROW($BQ46)))</f>
        <v/>
      </c>
      <c r="CA46" s="127" t="str" cm="1">
        <f t="array" aca="1" ref="CA46" ca="1">IF(INDIRECT("'"&amp;CA$2&amp;"'!P"&amp;ROW($BQ46))=0,"",INDIRECT("'"&amp;CA$2&amp;"'!P"&amp;ROW($BQ46)))</f>
        <v/>
      </c>
      <c r="CB46" s="127" t="str" cm="1">
        <f t="array" aca="1" ref="CB46" ca="1">IF(INDIRECT("'"&amp;CB$2&amp;"'!P"&amp;ROW($BQ46))=0,"",INDIRECT("'"&amp;CB$2&amp;"'!P"&amp;ROW($BQ46)))</f>
        <v/>
      </c>
      <c r="CC46" s="127" t="str" cm="1">
        <f t="array" aca="1" ref="CC46" ca="1">IF(INDIRECT("'"&amp;CC$2&amp;"'!P"&amp;ROW($BQ46))=0,"",INDIRECT("'"&amp;CC$2&amp;"'!P"&amp;ROW($BQ46)))</f>
        <v/>
      </c>
      <c r="CD46" s="127" t="str" cm="1">
        <f t="array" aca="1" ref="CD46" ca="1">IF(INDIRECT("'"&amp;CD$2&amp;"'!P"&amp;ROW($BQ46))=0,"",INDIRECT("'"&amp;CD$2&amp;"'!P"&amp;ROW($BQ46)))</f>
        <v/>
      </c>
      <c r="CE46" s="127" t="str" cm="1">
        <f t="array" aca="1" ref="CE46" ca="1">IF(INDIRECT("'"&amp;CE$2&amp;"'!P"&amp;ROW($BQ46))=0,"",INDIRECT("'"&amp;CE$2&amp;"'!P"&amp;ROW($BQ46)))</f>
        <v/>
      </c>
      <c r="CF46" s="127" t="str" cm="1">
        <f t="array" aca="1" ref="CF46" ca="1">IF(INDIRECT("'"&amp;CF$2&amp;"'!P"&amp;ROW($BQ46))=0,"",INDIRECT("'"&amp;CF$2&amp;"'!P"&amp;ROW($BQ46)))</f>
        <v/>
      </c>
      <c r="CG46" s="127" t="str" cm="1">
        <f t="array" aca="1" ref="CG46" ca="1">IF(INDIRECT("'"&amp;CG$2&amp;"'!P"&amp;ROW($BQ46))=0,"",INDIRECT("'"&amp;CG$2&amp;"'!P"&amp;ROW($BQ46)))</f>
        <v/>
      </c>
      <c r="CH46" s="127" t="str" cm="1">
        <f t="array" aca="1" ref="CH46" ca="1">IF(INDIRECT("'"&amp;CH$2&amp;"'!P"&amp;ROW($BQ46))=0,"",INDIRECT("'"&amp;CH$2&amp;"'!P"&amp;ROW($BQ46)))</f>
        <v/>
      </c>
      <c r="CI46" s="127" t="str" cm="1">
        <f t="array" aca="1" ref="CI46" ca="1">IF(INDIRECT("'"&amp;CI$2&amp;"'!P"&amp;ROW($BQ46))=0,"",INDIRECT("'"&amp;CI$2&amp;"'!P"&amp;ROW($BQ46)))</f>
        <v/>
      </c>
      <c r="CJ46" s="127" t="str" cm="1">
        <f t="array" aca="1" ref="CJ46" ca="1">IF(INDIRECT("'"&amp;CJ$2&amp;"'!P"&amp;ROW($BQ46))=0,"",INDIRECT("'"&amp;CJ$2&amp;"'!P"&amp;ROW($BQ46)))</f>
        <v/>
      </c>
      <c r="CK46" s="127" t="str" cm="1">
        <f t="array" aca="1" ref="CK46" ca="1">IF(INDIRECT("'"&amp;CK$2&amp;"'!P"&amp;ROW($BQ46))=0,"",INDIRECT("'"&amp;CK$2&amp;"'!P"&amp;ROW($BQ46)))</f>
        <v/>
      </c>
      <c r="CL46" s="127" t="str" cm="1">
        <f t="array" aca="1" ref="CL46" ca="1">IF(INDIRECT("'"&amp;CL$2&amp;"'!P"&amp;ROW($BQ46))=0,"",INDIRECT("'"&amp;CL$2&amp;"'!P"&amp;ROW($BQ46)))</f>
        <v/>
      </c>
      <c r="CM46" s="127" t="str" cm="1">
        <f t="array" aca="1" ref="CM46" ca="1">IF(INDIRECT("'"&amp;CM$2&amp;"'!P"&amp;ROW($BQ46))=0,"",INDIRECT("'"&amp;CM$2&amp;"'!P"&amp;ROW($BQ46)))</f>
        <v/>
      </c>
      <c r="CN46" s="127" t="str" cm="1">
        <f t="array" aca="1" ref="CN46" ca="1">IF(INDIRECT("'"&amp;CN$2&amp;"'!P"&amp;ROW($BQ46))=0,"",INDIRECT("'"&amp;CN$2&amp;"'!P"&amp;ROW($BQ46)))</f>
        <v/>
      </c>
      <c r="CO46" s="127" t="str" cm="1">
        <f t="array" aca="1" ref="CO46" ca="1">IF(INDIRECT("'"&amp;CO$2&amp;"'!P"&amp;ROW($BQ46))=0,"",INDIRECT("'"&amp;CO$2&amp;"'!P"&amp;ROW($BQ46)))</f>
        <v/>
      </c>
      <c r="CP46" s="127" t="str" cm="1">
        <f t="array" aca="1" ref="CP46" ca="1">IF(INDIRECT("'"&amp;CP$2&amp;"'!P"&amp;ROW($BQ46))=0,"",INDIRECT("'"&amp;CP$2&amp;"'!P"&amp;ROW($BQ46)))</f>
        <v/>
      </c>
      <c r="CQ46" s="127" t="str" cm="1">
        <f t="array" aca="1" ref="CQ46" ca="1">IF(INDIRECT("'"&amp;CQ$2&amp;"'!P"&amp;ROW($BQ46))=0,"",INDIRECT("'"&amp;CQ$2&amp;"'!P"&amp;ROW($BQ46)))</f>
        <v/>
      </c>
      <c r="CR46" s="127" t="str" cm="1">
        <f t="array" aca="1" ref="CR46" ca="1">IF(INDIRECT("'"&amp;CR$2&amp;"'!P"&amp;ROW($BQ46))=0,"",INDIRECT("'"&amp;CR$2&amp;"'!P"&amp;ROW($BQ46)))</f>
        <v/>
      </c>
      <c r="CS46" s="127" t="str" cm="1">
        <f t="array" aca="1" ref="CS46" ca="1">IF(INDIRECT("'"&amp;CS$2&amp;"'!P"&amp;ROW($BQ46))=0,"",INDIRECT("'"&amp;CS$2&amp;"'!P"&amp;ROW($BQ46)))</f>
        <v/>
      </c>
      <c r="CT46" s="127" t="str" cm="1">
        <f t="array" aca="1" ref="CT46" ca="1">IF(INDIRECT("'"&amp;CT$2&amp;"'!P"&amp;ROW($BQ46))=0,"",INDIRECT("'"&amp;CT$2&amp;"'!P"&amp;ROW($BQ46)))</f>
        <v/>
      </c>
      <c r="CU46" s="127" t="str" cm="1">
        <f t="array" aca="1" ref="CU46" ca="1">IF(INDIRECT("'"&amp;CU$2&amp;"'!P"&amp;ROW($BQ46))=0,"",INDIRECT("'"&amp;CU$2&amp;"'!P"&amp;ROW($BQ46)))</f>
        <v/>
      </c>
      <c r="CV46" s="128">
        <f t="shared" ca="1" si="6"/>
        <v>160</v>
      </c>
    </row>
    <row r="47" spans="1:100" x14ac:dyDescent="0.2">
      <c r="A47" s="111">
        <f>IF('Driver List'!D47=0,"",'Driver List'!D47)</f>
        <v>6264</v>
      </c>
      <c r="B47" s="111" t="str">
        <f>IF(A47="","",VLOOKUP(A47,'Driver List'!D:E,2,0))</f>
        <v>Juan C Diaz</v>
      </c>
      <c r="C47" s="111" t="str" cm="1">
        <f t="array" aca="1" ref="C47" ca="1">IF(INDIRECT("'"&amp;C$2&amp;"'!F"&amp;ROW(C47))="CC","CC",
IF(INDIRECT("'"&amp;C$2&amp;"'!F"&amp;ROW(C47))="DOWN","DOWN",
IF(INDIRECT("'"&amp;C$2&amp;"'!F"&amp;ROW(C47))="OFF","OFF",
IF(INDIRECT("'"&amp;C$2&amp;"'!F"&amp;ROW(C47))="PARK","PARK",
IF(INDIRECT("'"&amp;C$2&amp;"'!F"&amp;ROW(C47))="VACA","VACA",
"")))))</f>
        <v/>
      </c>
      <c r="D47" s="111" t="str" cm="1">
        <f t="array" aca="1" ref="D47" ca="1">IF(INDIRECT("'"&amp;D$2&amp;"'!F"&amp;ROW(D47))="CC","CC",
IF(INDIRECT("'"&amp;D$2&amp;"'!F"&amp;ROW(D47))="DOWN","DOWN",
IF(INDIRECT("'"&amp;D$2&amp;"'!F"&amp;ROW(D47))="OFF","OFF",
IF(INDIRECT("'"&amp;D$2&amp;"'!F"&amp;ROW(D47))="PARK","PARK",
IF(INDIRECT("'"&amp;D$2&amp;"'!F"&amp;ROW(D47))="VACA","VACA",
"")))))</f>
        <v/>
      </c>
      <c r="E47" s="111" t="str" cm="1">
        <f t="array" aca="1" ref="E47" ca="1">IF(INDIRECT("'"&amp;E$2&amp;"'!F"&amp;ROW(E47))="CC","CC",
IF(INDIRECT("'"&amp;E$2&amp;"'!F"&amp;ROW(E47))="DOWN","DOWN",
IF(INDIRECT("'"&amp;E$2&amp;"'!F"&amp;ROW(E47))="OFF","OFF",
IF(INDIRECT("'"&amp;E$2&amp;"'!F"&amp;ROW(E47))="PARK","PARK",
IF(INDIRECT("'"&amp;E$2&amp;"'!F"&amp;ROW(E47))="VACA","VACA",
"")))))</f>
        <v/>
      </c>
      <c r="F47" s="111" t="str" cm="1">
        <f t="array" aca="1" ref="F47" ca="1">IF(INDIRECT("'"&amp;F$2&amp;"'!F"&amp;ROW(F47))="CC","CC",
IF(INDIRECT("'"&amp;F$2&amp;"'!F"&amp;ROW(F47))="DOWN","DOWN",
IF(INDIRECT("'"&amp;F$2&amp;"'!F"&amp;ROW(F47))="OFF","OFF",
IF(INDIRECT("'"&amp;F$2&amp;"'!F"&amp;ROW(F47))="PARK","PARK",
IF(INDIRECT("'"&amp;F$2&amp;"'!F"&amp;ROW(F47))="VACA","VACA",
"")))))</f>
        <v/>
      </c>
      <c r="G47" s="111" t="str" cm="1">
        <f t="array" aca="1" ref="G47" ca="1">IF(INDIRECT("'"&amp;G$2&amp;"'!F"&amp;ROW(G47))="CC","CC",
IF(INDIRECT("'"&amp;G$2&amp;"'!F"&amp;ROW(G47))="DOWN","DOWN",
IF(INDIRECT("'"&amp;G$2&amp;"'!F"&amp;ROW(G47))="OFF","OFF",
IF(INDIRECT("'"&amp;G$2&amp;"'!F"&amp;ROW(G47))="PARK","PARK",
IF(INDIRECT("'"&amp;G$2&amp;"'!F"&amp;ROW(G47))="VACA","VACA",
"")))))</f>
        <v/>
      </c>
      <c r="H47" s="111" t="str" cm="1">
        <f t="array" aca="1" ref="H47" ca="1">IF(INDIRECT("'"&amp;H$2&amp;"'!F"&amp;ROW(H47))="CC","CC",
IF(INDIRECT("'"&amp;H$2&amp;"'!F"&amp;ROW(H47))="DOWN","DOWN",
IF(INDIRECT("'"&amp;H$2&amp;"'!F"&amp;ROW(H47))="OFF","OFF",
IF(INDIRECT("'"&amp;H$2&amp;"'!F"&amp;ROW(H47))="PARK","PARK",
IF(INDIRECT("'"&amp;H$2&amp;"'!F"&amp;ROW(H47))="VACA","VACA",
"")))))</f>
        <v/>
      </c>
      <c r="I47" s="111" t="str" cm="1">
        <f t="array" aca="1" ref="I47" ca="1">IF(INDIRECT("'"&amp;I$2&amp;"'!F"&amp;ROW(I47))="CC","CC",
IF(INDIRECT("'"&amp;I$2&amp;"'!F"&amp;ROW(I47))="DOWN","DOWN",
IF(INDIRECT("'"&amp;I$2&amp;"'!F"&amp;ROW(I47))="OFF","OFF",
IF(INDIRECT("'"&amp;I$2&amp;"'!F"&amp;ROW(I47))="PARK","PARK",
IF(INDIRECT("'"&amp;I$2&amp;"'!F"&amp;ROW(I47))="VACA","VACA",
"")))))</f>
        <v/>
      </c>
      <c r="J47" s="111" t="str" cm="1">
        <f t="array" aca="1" ref="J47" ca="1">IF(INDIRECT("'"&amp;J$2&amp;"'!F"&amp;ROW(J47))="CC","CC",
IF(INDIRECT("'"&amp;J$2&amp;"'!F"&amp;ROW(J47))="DOWN","DOWN",
IF(INDIRECT("'"&amp;J$2&amp;"'!F"&amp;ROW(J47))="OFF","OFF",
IF(INDIRECT("'"&amp;J$2&amp;"'!F"&amp;ROW(J47))="PARK","PARK",
IF(INDIRECT("'"&amp;J$2&amp;"'!F"&amp;ROW(J47))="VACA","VACA",
"")))))</f>
        <v/>
      </c>
      <c r="K47" s="111" t="str" cm="1">
        <f t="array" aca="1" ref="K47" ca="1">IF(INDIRECT("'"&amp;K$2&amp;"'!F"&amp;ROW(K47))="CC","CC",
IF(INDIRECT("'"&amp;K$2&amp;"'!F"&amp;ROW(K47))="DOWN","DOWN",
IF(INDIRECT("'"&amp;K$2&amp;"'!F"&amp;ROW(K47))="OFF","OFF",
IF(INDIRECT("'"&amp;K$2&amp;"'!F"&amp;ROW(K47))="PARK","PARK",
IF(INDIRECT("'"&amp;K$2&amp;"'!F"&amp;ROW(K47))="VACA","VACA",
"")))))</f>
        <v/>
      </c>
      <c r="L47" s="111" t="str" cm="1">
        <f t="array" aca="1" ref="L47" ca="1">IF(INDIRECT("'"&amp;L$2&amp;"'!F"&amp;ROW(L47))="CC","CC",
IF(INDIRECT("'"&amp;L$2&amp;"'!F"&amp;ROW(L47))="DOWN","DOWN",
IF(INDIRECT("'"&amp;L$2&amp;"'!F"&amp;ROW(L47))="OFF","OFF",
IF(INDIRECT("'"&amp;L$2&amp;"'!F"&amp;ROW(L47))="PARK","PARK",
IF(INDIRECT("'"&amp;L$2&amp;"'!F"&amp;ROW(L47))="VACA","VACA",
"")))))</f>
        <v/>
      </c>
      <c r="M47" s="111" t="str" cm="1">
        <f t="array" aca="1" ref="M47" ca="1">IF(INDIRECT("'"&amp;M$2&amp;"'!F"&amp;ROW(M47))="CC","CC",
IF(INDIRECT("'"&amp;M$2&amp;"'!F"&amp;ROW(M47))="DOWN","DOWN",
IF(INDIRECT("'"&amp;M$2&amp;"'!F"&amp;ROW(M47))="OFF","OFF",
IF(INDIRECT("'"&amp;M$2&amp;"'!F"&amp;ROW(M47))="PARK","PARK",
IF(INDIRECT("'"&amp;M$2&amp;"'!F"&amp;ROW(M47))="VACA","VACA",
"")))))</f>
        <v/>
      </c>
      <c r="N47" s="111" t="str" cm="1">
        <f t="array" aca="1" ref="N47" ca="1">IF(INDIRECT("'"&amp;N$2&amp;"'!F"&amp;ROW(N47))="CC","CC",
IF(INDIRECT("'"&amp;N$2&amp;"'!F"&amp;ROW(N47))="DOWN","DOWN",
IF(INDIRECT("'"&amp;N$2&amp;"'!F"&amp;ROW(N47))="OFF","OFF",
IF(INDIRECT("'"&amp;N$2&amp;"'!F"&amp;ROW(N47))="PARK","PARK",
IF(INDIRECT("'"&amp;N$2&amp;"'!F"&amp;ROW(N47))="VACA","VACA",
"")))))</f>
        <v/>
      </c>
      <c r="O47" s="111" t="str" cm="1">
        <f t="array" aca="1" ref="O47" ca="1">IF(INDIRECT("'"&amp;O$2&amp;"'!F"&amp;ROW(O47))="CC","CC",
IF(INDIRECT("'"&amp;O$2&amp;"'!F"&amp;ROW(O47))="DOWN","DOWN",
IF(INDIRECT("'"&amp;O$2&amp;"'!F"&amp;ROW(O47))="OFF","OFF",
IF(INDIRECT("'"&amp;O$2&amp;"'!F"&amp;ROW(O47))="PARK","PARK",
IF(INDIRECT("'"&amp;O$2&amp;"'!F"&amp;ROW(O47))="VACA","VACA",
"")))))</f>
        <v/>
      </c>
      <c r="P47" s="111" t="str" cm="1">
        <f t="array" aca="1" ref="P47" ca="1">IF(INDIRECT("'"&amp;P$2&amp;"'!F"&amp;ROW(P47))="CC","CC",
IF(INDIRECT("'"&amp;P$2&amp;"'!F"&amp;ROW(P47))="DOWN","DOWN",
IF(INDIRECT("'"&amp;P$2&amp;"'!F"&amp;ROW(P47))="OFF","OFF",
IF(INDIRECT("'"&amp;P$2&amp;"'!F"&amp;ROW(P47))="PARK","PARK",
IF(INDIRECT("'"&amp;P$2&amp;"'!F"&amp;ROW(P47))="VACA","VACA",
"")))))</f>
        <v/>
      </c>
      <c r="Q47" s="111" t="str" cm="1">
        <f t="array" aca="1" ref="Q47" ca="1">IF(INDIRECT("'"&amp;Q$2&amp;"'!F"&amp;ROW(Q47))="CC","CC",
IF(INDIRECT("'"&amp;Q$2&amp;"'!F"&amp;ROW(Q47))="DOWN","DOWN",
IF(INDIRECT("'"&amp;Q$2&amp;"'!F"&amp;ROW(Q47))="OFF","OFF",
IF(INDIRECT("'"&amp;Q$2&amp;"'!F"&amp;ROW(Q47))="PARK","PARK",
IF(INDIRECT("'"&amp;Q$2&amp;"'!F"&amp;ROW(Q47))="VACA","VACA",
"")))))</f>
        <v/>
      </c>
      <c r="R47" s="111" t="str" cm="1">
        <f t="array" aca="1" ref="R47" ca="1">IF(INDIRECT("'"&amp;R$2&amp;"'!F"&amp;ROW(R47))="CC","CC",
IF(INDIRECT("'"&amp;R$2&amp;"'!F"&amp;ROW(R47))="DOWN","DOWN",
IF(INDIRECT("'"&amp;R$2&amp;"'!F"&amp;ROW(R47))="OFF","OFF",
IF(INDIRECT("'"&amp;R$2&amp;"'!F"&amp;ROW(R47))="PARK","PARK",
IF(INDIRECT("'"&amp;R$2&amp;"'!F"&amp;ROW(R47))="VACA","VACA",
"")))))</f>
        <v/>
      </c>
      <c r="S47" s="111" t="str" cm="1">
        <f t="array" aca="1" ref="S47" ca="1">IF(INDIRECT("'"&amp;S$2&amp;"'!F"&amp;ROW(S47))="CC","CC",
IF(INDIRECT("'"&amp;S$2&amp;"'!F"&amp;ROW(S47))="DOWN","DOWN",
IF(INDIRECT("'"&amp;S$2&amp;"'!F"&amp;ROW(S47))="OFF","OFF",
IF(INDIRECT("'"&amp;S$2&amp;"'!F"&amp;ROW(S47))="PARK","PARK",
IF(INDIRECT("'"&amp;S$2&amp;"'!F"&amp;ROW(S47))="VACA","VACA",
"")))))</f>
        <v/>
      </c>
      <c r="T47" s="111" t="str" cm="1">
        <f t="array" aca="1" ref="T47" ca="1">IF(INDIRECT("'"&amp;T$2&amp;"'!F"&amp;ROW(T47))="CC","CC",
IF(INDIRECT("'"&amp;T$2&amp;"'!F"&amp;ROW(T47))="DOWN","DOWN",
IF(INDIRECT("'"&amp;T$2&amp;"'!F"&amp;ROW(T47))="OFF","OFF",
IF(INDIRECT("'"&amp;T$2&amp;"'!F"&amp;ROW(T47))="PARK","PARK",
IF(INDIRECT("'"&amp;T$2&amp;"'!F"&amp;ROW(T47))="VACA","VACA",
"")))))</f>
        <v/>
      </c>
      <c r="U47" s="111" t="str" cm="1">
        <f t="array" aca="1" ref="U47" ca="1">IF(INDIRECT("'"&amp;U$2&amp;"'!F"&amp;ROW(U47))="CC","CC",
IF(INDIRECT("'"&amp;U$2&amp;"'!F"&amp;ROW(U47))="DOWN","DOWN",
IF(INDIRECT("'"&amp;U$2&amp;"'!F"&amp;ROW(U47))="OFF","OFF",
IF(INDIRECT("'"&amp;U$2&amp;"'!F"&amp;ROW(U47))="PARK","PARK",
IF(INDIRECT("'"&amp;U$2&amp;"'!F"&amp;ROW(U47))="VACA","VACA",
"")))))</f>
        <v/>
      </c>
      <c r="V47" s="111" t="str" cm="1">
        <f t="array" aca="1" ref="V47" ca="1">IF(INDIRECT("'"&amp;V$2&amp;"'!F"&amp;ROW(V47))="CC","CC",
IF(INDIRECT("'"&amp;V$2&amp;"'!F"&amp;ROW(V47))="DOWN","DOWN",
IF(INDIRECT("'"&amp;V$2&amp;"'!F"&amp;ROW(V47))="OFF","OFF",
IF(INDIRECT("'"&amp;V$2&amp;"'!F"&amp;ROW(V47))="PARK","PARK",
IF(INDIRECT("'"&amp;V$2&amp;"'!F"&amp;ROW(V47))="VACA","VACA",
"")))))</f>
        <v/>
      </c>
      <c r="W47" s="111" t="str" cm="1">
        <f t="array" aca="1" ref="W47" ca="1">IF(INDIRECT("'"&amp;W$2&amp;"'!F"&amp;ROW(W47))="CC","CC",
IF(INDIRECT("'"&amp;W$2&amp;"'!F"&amp;ROW(W47))="DOWN","DOWN",
IF(INDIRECT("'"&amp;W$2&amp;"'!F"&amp;ROW(W47))="OFF","OFF",
IF(INDIRECT("'"&amp;W$2&amp;"'!F"&amp;ROW(W47))="PARK","PARK",
IF(INDIRECT("'"&amp;W$2&amp;"'!F"&amp;ROW(W47))="VACA","VACA",
"")))))</f>
        <v/>
      </c>
      <c r="X47" s="111" t="str" cm="1">
        <f t="array" aca="1" ref="X47" ca="1">IF(INDIRECT("'"&amp;X$2&amp;"'!F"&amp;ROW(X47))="CC","CC",
IF(INDIRECT("'"&amp;X$2&amp;"'!F"&amp;ROW(X47))="DOWN","DOWN",
IF(INDIRECT("'"&amp;X$2&amp;"'!F"&amp;ROW(X47))="OFF","OFF",
IF(INDIRECT("'"&amp;X$2&amp;"'!F"&amp;ROW(X47))="PARK","PARK",
IF(INDIRECT("'"&amp;X$2&amp;"'!F"&amp;ROW(X47))="VACA","VACA",
"")))))</f>
        <v/>
      </c>
      <c r="Y47" s="111" t="str" cm="1">
        <f t="array" aca="1" ref="Y47" ca="1">IF(INDIRECT("'"&amp;Y$2&amp;"'!F"&amp;ROW(Y47))="CC","CC",
IF(INDIRECT("'"&amp;Y$2&amp;"'!F"&amp;ROW(Y47))="DOWN","DOWN",
IF(INDIRECT("'"&amp;Y$2&amp;"'!F"&amp;ROW(Y47))="OFF","OFF",
IF(INDIRECT("'"&amp;Y$2&amp;"'!F"&amp;ROW(Y47))="PARK","PARK",
IF(INDIRECT("'"&amp;Y$2&amp;"'!F"&amp;ROW(Y47))="VACA","VACA",
"")))))</f>
        <v/>
      </c>
      <c r="Z47" s="111" t="str" cm="1">
        <f t="array" aca="1" ref="Z47" ca="1">IF(INDIRECT("'"&amp;Z$2&amp;"'!F"&amp;ROW(Z47))="CC","CC",
IF(INDIRECT("'"&amp;Z$2&amp;"'!F"&amp;ROW(Z47))="DOWN","DOWN",
IF(INDIRECT("'"&amp;Z$2&amp;"'!F"&amp;ROW(Z47))="OFF","OFF",
IF(INDIRECT("'"&amp;Z$2&amp;"'!F"&amp;ROW(Z47))="PARK","PARK",
IF(INDIRECT("'"&amp;Z$2&amp;"'!F"&amp;ROW(Z47))="VACA","VACA",
"")))))</f>
        <v/>
      </c>
      <c r="AA47" s="111" t="str" cm="1">
        <f t="array" aca="1" ref="AA47" ca="1">IF(INDIRECT("'"&amp;AA$2&amp;"'!F"&amp;ROW(AA47))="CC","CC",
IF(INDIRECT("'"&amp;AA$2&amp;"'!F"&amp;ROW(AA47))="DOWN","DOWN",
IF(INDIRECT("'"&amp;AA$2&amp;"'!F"&amp;ROW(AA47))="OFF","OFF",
IF(INDIRECT("'"&amp;AA$2&amp;"'!F"&amp;ROW(AA47))="PARK","PARK",
IF(INDIRECT("'"&amp;AA$2&amp;"'!F"&amp;ROW(AA47))="VACA","VACA",
"")))))</f>
        <v/>
      </c>
      <c r="AB47" s="111" t="str" cm="1">
        <f t="array" aca="1" ref="AB47" ca="1">IF(INDIRECT("'"&amp;AB$2&amp;"'!F"&amp;ROW(AB47))="CC","CC",
IF(INDIRECT("'"&amp;AB$2&amp;"'!F"&amp;ROW(AB47))="DOWN","DOWN",
IF(INDIRECT("'"&amp;AB$2&amp;"'!F"&amp;ROW(AB47))="OFF","OFF",
IF(INDIRECT("'"&amp;AB$2&amp;"'!F"&amp;ROW(AB47))="PARK","PARK",
IF(INDIRECT("'"&amp;AB$2&amp;"'!F"&amp;ROW(AB47))="VACA","VACA",
"")))))</f>
        <v/>
      </c>
      <c r="AC47" s="111" t="str" cm="1">
        <f t="array" aca="1" ref="AC47" ca="1">IF(INDIRECT("'"&amp;AC$2&amp;"'!F"&amp;ROW(AC47))="CC","CC",
IF(INDIRECT("'"&amp;AC$2&amp;"'!F"&amp;ROW(AC47))="DOWN","DOWN",
IF(INDIRECT("'"&amp;AC$2&amp;"'!F"&amp;ROW(AC47))="OFF","OFF",
IF(INDIRECT("'"&amp;AC$2&amp;"'!F"&amp;ROW(AC47))="PARK","PARK",
IF(INDIRECT("'"&amp;AC$2&amp;"'!F"&amp;ROW(AC47))="VACA","VACA",
"")))))</f>
        <v/>
      </c>
      <c r="AD47" s="111" t="str" cm="1">
        <f t="array" aca="1" ref="AD47" ca="1">IF(INDIRECT("'"&amp;AD$2&amp;"'!F"&amp;ROW(AD47))="CC","CC",
IF(INDIRECT("'"&amp;AD$2&amp;"'!F"&amp;ROW(AD47))="DOWN","DOWN",
IF(INDIRECT("'"&amp;AD$2&amp;"'!F"&amp;ROW(AD47))="OFF","OFF",
IF(INDIRECT("'"&amp;AD$2&amp;"'!F"&amp;ROW(AD47))="PARK","PARK",
IF(INDIRECT("'"&amp;AD$2&amp;"'!F"&amp;ROW(AD47))="VACA","VACA",
"")))))</f>
        <v/>
      </c>
      <c r="AE47" s="111" t="str" cm="1">
        <f t="array" aca="1" ref="AE47" ca="1">IF(INDIRECT("'"&amp;AE$2&amp;"'!F"&amp;ROW(AE47))="CC","CC",
IF(INDIRECT("'"&amp;AE$2&amp;"'!F"&amp;ROW(AE47))="DOWN","DOWN",
IF(INDIRECT("'"&amp;AE$2&amp;"'!F"&amp;ROW(AE47))="OFF","OFF",
IF(INDIRECT("'"&amp;AE$2&amp;"'!F"&amp;ROW(AE47))="PARK","PARK",
IF(INDIRECT("'"&amp;AE$2&amp;"'!F"&amp;ROW(AE47))="VACA","VACA",
"")))))</f>
        <v/>
      </c>
      <c r="AF47" s="111" t="str" cm="1">
        <f t="array" aca="1" ref="AF47" ca="1">IF(INDIRECT("'"&amp;AF$2&amp;"'!F"&amp;ROW(AF47))="CC","CC",
IF(INDIRECT("'"&amp;AF$2&amp;"'!F"&amp;ROW(AF47))="DOWN","DOWN",
IF(INDIRECT("'"&amp;AF$2&amp;"'!F"&amp;ROW(AF47))="OFF","OFF",
IF(INDIRECT("'"&amp;AF$2&amp;"'!F"&amp;ROW(AF47))="PARK","PARK",
IF(INDIRECT("'"&amp;AF$2&amp;"'!F"&amp;ROW(AF47))="VACA","VACA",
"")))))</f>
        <v/>
      </c>
      <c r="AG47" s="111" t="str" cm="1">
        <f t="array" aca="1" ref="AG47" ca="1">IF(INDIRECT("'"&amp;AG$2&amp;"'!F"&amp;ROW(AG47))="CC","CC",
IF(INDIRECT("'"&amp;AG$2&amp;"'!F"&amp;ROW(AG47))="DOWN","DOWN",
IF(INDIRECT("'"&amp;AG$2&amp;"'!F"&amp;ROW(AG47))="OFF","OFF",
IF(INDIRECT("'"&amp;AG$2&amp;"'!F"&amp;ROW(AG47))="PARK","PARK",
IF(INDIRECT("'"&amp;AG$2&amp;"'!F"&amp;ROW(AG47))="VACA","VACA",
"")))))</f>
        <v/>
      </c>
      <c r="AH47" s="124"/>
      <c r="AI47" s="111" t="str">
        <f t="shared" si="4"/>
        <v>Juan C Diaz</v>
      </c>
      <c r="AJ47" s="111" cm="1">
        <f t="array" aca="1" ref="AJ47" ca="1">INDIRECT("'"&amp;AJ$2&amp;"'!AB"&amp;ROW($AJ47))</f>
        <v>5</v>
      </c>
      <c r="AK47" s="111" cm="1">
        <f t="array" aca="1" ref="AK47" ca="1">INDIRECT("'"&amp;AK$2&amp;"'!AB"&amp;ROW($AJ47))</f>
        <v>4</v>
      </c>
      <c r="AL47" s="111" cm="1">
        <f t="array" aca="1" ref="AL47" ca="1">INDIRECT("'"&amp;AL$2&amp;"'!AB"&amp;ROW($AJ47))</f>
        <v>5</v>
      </c>
      <c r="AM47" s="111" t="str" cm="1">
        <f t="array" aca="1" ref="AM47" ca="1">INDIRECT("'"&amp;AM$2&amp;"'!AB"&amp;ROW($AJ47))</f>
        <v/>
      </c>
      <c r="AN47" s="111" t="str" cm="1">
        <f t="array" aca="1" ref="AN47" ca="1">INDIRECT("'"&amp;AN$2&amp;"'!AB"&amp;ROW($AJ47))</f>
        <v/>
      </c>
      <c r="AO47" s="111" cm="1">
        <f t="array" aca="1" ref="AO47" ca="1">INDIRECT("'"&amp;AO$2&amp;"'!AB"&amp;ROW($AJ47))</f>
        <v>4</v>
      </c>
      <c r="AP47" s="111" cm="1">
        <f t="array" aca="1" ref="AP47" ca="1">INDIRECT("'"&amp;AP$2&amp;"'!AB"&amp;ROW($AJ47))</f>
        <v>4</v>
      </c>
      <c r="AQ47" s="111" t="str" cm="1">
        <f t="array" aca="1" ref="AQ47" ca="1">INDIRECT("'"&amp;AQ$2&amp;"'!AB"&amp;ROW($AJ47))</f>
        <v/>
      </c>
      <c r="AR47" s="111" t="str" cm="1">
        <f t="array" aca="1" ref="AR47" ca="1">INDIRECT("'"&amp;AR$2&amp;"'!AB"&amp;ROW($AJ47))</f>
        <v/>
      </c>
      <c r="AS47" s="111" t="str" cm="1">
        <f t="array" aca="1" ref="AS47" ca="1">INDIRECT("'"&amp;AS$2&amp;"'!AB"&amp;ROW($AJ47))</f>
        <v/>
      </c>
      <c r="AT47" s="111" t="str" cm="1">
        <f t="array" aca="1" ref="AT47" ca="1">INDIRECT("'"&amp;AT$2&amp;"'!AB"&amp;ROW($AJ47))</f>
        <v/>
      </c>
      <c r="AU47" s="111" t="str" cm="1">
        <f t="array" aca="1" ref="AU47" ca="1">INDIRECT("'"&amp;AU$2&amp;"'!AB"&amp;ROW($AJ47))</f>
        <v/>
      </c>
      <c r="AV47" s="111" t="str" cm="1">
        <f t="array" aca="1" ref="AV47" ca="1">INDIRECT("'"&amp;AV$2&amp;"'!AB"&amp;ROW($AJ47))</f>
        <v/>
      </c>
      <c r="AW47" s="111" t="str" cm="1">
        <f t="array" aca="1" ref="AW47" ca="1">INDIRECT("'"&amp;AW$2&amp;"'!AB"&amp;ROW($AJ47))</f>
        <v/>
      </c>
      <c r="AX47" s="111" t="str" cm="1">
        <f t="array" aca="1" ref="AX47" ca="1">INDIRECT("'"&amp;AX$2&amp;"'!AB"&amp;ROW($AJ47))</f>
        <v/>
      </c>
      <c r="AY47" s="111" t="str" cm="1">
        <f t="array" aca="1" ref="AY47" ca="1">INDIRECT("'"&amp;AY$2&amp;"'!AB"&amp;ROW($AJ47))</f>
        <v/>
      </c>
      <c r="AZ47" s="111" t="str" cm="1">
        <f t="array" aca="1" ref="AZ47" ca="1">INDIRECT("'"&amp;AZ$2&amp;"'!AB"&amp;ROW($AJ47))</f>
        <v/>
      </c>
      <c r="BA47" s="111" t="str" cm="1">
        <f t="array" aca="1" ref="BA47" ca="1">INDIRECT("'"&amp;BA$2&amp;"'!AB"&amp;ROW($AJ47))</f>
        <v/>
      </c>
      <c r="BB47" s="111" t="str" cm="1">
        <f t="array" aca="1" ref="BB47" ca="1">INDIRECT("'"&amp;BB$2&amp;"'!AB"&amp;ROW($AJ47))</f>
        <v/>
      </c>
      <c r="BC47" s="111" t="str" cm="1">
        <f t="array" aca="1" ref="BC47" ca="1">INDIRECT("'"&amp;BC$2&amp;"'!AB"&amp;ROW($AJ47))</f>
        <v/>
      </c>
      <c r="BD47" s="111" t="str" cm="1">
        <f t="array" aca="1" ref="BD47" ca="1">INDIRECT("'"&amp;BD$2&amp;"'!AB"&amp;ROW($AJ47))</f>
        <v/>
      </c>
      <c r="BE47" s="111" t="str" cm="1">
        <f t="array" aca="1" ref="BE47" ca="1">INDIRECT("'"&amp;BE$2&amp;"'!AB"&amp;ROW($AJ47))</f>
        <v/>
      </c>
      <c r="BF47" s="111" t="str" cm="1">
        <f t="array" aca="1" ref="BF47" ca="1">INDIRECT("'"&amp;BF$2&amp;"'!AB"&amp;ROW($AJ47))</f>
        <v/>
      </c>
      <c r="BG47" s="111" t="str" cm="1">
        <f t="array" aca="1" ref="BG47" ca="1">INDIRECT("'"&amp;BG$2&amp;"'!AB"&amp;ROW($AJ47))</f>
        <v/>
      </c>
      <c r="BH47" s="111" t="str" cm="1">
        <f t="array" aca="1" ref="BH47" ca="1">INDIRECT("'"&amp;BH$2&amp;"'!AB"&amp;ROW($AJ47))</f>
        <v/>
      </c>
      <c r="BI47" s="111" t="str" cm="1">
        <f t="array" aca="1" ref="BI47" ca="1">INDIRECT("'"&amp;BI$2&amp;"'!AB"&amp;ROW($AJ47))</f>
        <v/>
      </c>
      <c r="BJ47" s="111" t="str" cm="1">
        <f t="array" aca="1" ref="BJ47" ca="1">INDIRECT("'"&amp;BJ$2&amp;"'!AB"&amp;ROW($AJ47))</f>
        <v/>
      </c>
      <c r="BK47" s="111" t="str" cm="1">
        <f t="array" aca="1" ref="BK47" ca="1">INDIRECT("'"&amp;BK$2&amp;"'!AB"&amp;ROW($AJ47))</f>
        <v/>
      </c>
      <c r="BL47" s="111" t="str" cm="1">
        <f t="array" aca="1" ref="BL47" ca="1">INDIRECT("'"&amp;BL$2&amp;"'!AB"&amp;ROW($AJ47))</f>
        <v/>
      </c>
      <c r="BM47" s="111" t="str" cm="1">
        <f t="array" aca="1" ref="BM47" ca="1">INDIRECT("'"&amp;BM$2&amp;"'!AB"&amp;ROW($AJ47))</f>
        <v/>
      </c>
      <c r="BN47" s="111" t="str" cm="1">
        <f t="array" aca="1" ref="BN47" ca="1">INDIRECT("'"&amp;BN$2&amp;"'!AB"&amp;ROW($AJ47))</f>
        <v/>
      </c>
      <c r="BO47" s="124"/>
      <c r="BP47" s="110" t="str">
        <f t="shared" si="5"/>
        <v>Juan C Diaz</v>
      </c>
      <c r="BQ47" s="127" cm="1">
        <f t="array" aca="1" ref="BQ47" ca="1">IF(INDIRECT("'"&amp;BQ$2&amp;"'!P"&amp;ROW($BQ47))=0,"",INDIRECT("'"&amp;BQ$2&amp;"'!P"&amp;ROW($BQ47)))</f>
        <v>29.59</v>
      </c>
      <c r="BR47" s="127" cm="1">
        <f t="array" aca="1" ref="BR47" ca="1">IF(INDIRECT("'"&amp;BR$2&amp;"'!P"&amp;ROW($BQ47))=0,"",INDIRECT("'"&amp;BR$2&amp;"'!P"&amp;ROW($BQ47)))</f>
        <v>34.65</v>
      </c>
      <c r="BS47" s="127" cm="1">
        <f t="array" aca="1" ref="BS47" ca="1">IF(INDIRECT("'"&amp;BS$2&amp;"'!P"&amp;ROW($BQ47))=0,"",INDIRECT("'"&amp;BS$2&amp;"'!P"&amp;ROW($BQ47)))</f>
        <v>33.950000000000003</v>
      </c>
      <c r="BT47" s="127" t="str" cm="1">
        <f t="array" aca="1" ref="BT47" ca="1">IF(INDIRECT("'"&amp;BT$2&amp;"'!P"&amp;ROW($BQ47))=0,"",INDIRECT("'"&amp;BT$2&amp;"'!P"&amp;ROW($BQ47)))</f>
        <v/>
      </c>
      <c r="BU47" s="127" t="str" cm="1">
        <f t="array" aca="1" ref="BU47" ca="1">IF(INDIRECT("'"&amp;BU$2&amp;"'!P"&amp;ROW($BQ47))=0,"",INDIRECT("'"&amp;BU$2&amp;"'!P"&amp;ROW($BQ47)))</f>
        <v/>
      </c>
      <c r="BV47" s="127" cm="1">
        <f t="array" aca="1" ref="BV47" ca="1">IF(INDIRECT("'"&amp;BV$2&amp;"'!P"&amp;ROW($BQ47))=0,"",INDIRECT("'"&amp;BV$2&amp;"'!P"&amp;ROW($BQ47)))</f>
        <v>33.4</v>
      </c>
      <c r="BW47" s="127" cm="1">
        <f t="array" aca="1" ref="BW47" ca="1">IF(INDIRECT("'"&amp;BW$2&amp;"'!P"&amp;ROW($BQ47))=0,"",INDIRECT("'"&amp;BW$2&amp;"'!P"&amp;ROW($BQ47)))</f>
        <v>31.5</v>
      </c>
      <c r="BX47" s="127" t="str" cm="1">
        <f t="array" aca="1" ref="BX47" ca="1">IF(INDIRECT("'"&amp;BX$2&amp;"'!P"&amp;ROW($BQ47))=0,"",INDIRECT("'"&amp;BX$2&amp;"'!P"&amp;ROW($BQ47)))</f>
        <v/>
      </c>
      <c r="BY47" s="127" t="str" cm="1">
        <f t="array" aca="1" ref="BY47" ca="1">IF(INDIRECT("'"&amp;BY$2&amp;"'!P"&amp;ROW($BQ47))=0,"",INDIRECT("'"&amp;BY$2&amp;"'!P"&amp;ROW($BQ47)))</f>
        <v/>
      </c>
      <c r="BZ47" s="127" t="str" cm="1">
        <f t="array" aca="1" ref="BZ47" ca="1">IF(INDIRECT("'"&amp;BZ$2&amp;"'!P"&amp;ROW($BQ47))=0,"",INDIRECT("'"&amp;BZ$2&amp;"'!P"&amp;ROW($BQ47)))</f>
        <v/>
      </c>
      <c r="CA47" s="127" t="str" cm="1">
        <f t="array" aca="1" ref="CA47" ca="1">IF(INDIRECT("'"&amp;CA$2&amp;"'!P"&amp;ROW($BQ47))=0,"",INDIRECT("'"&amp;CA$2&amp;"'!P"&amp;ROW($BQ47)))</f>
        <v/>
      </c>
      <c r="CB47" s="127" t="str" cm="1">
        <f t="array" aca="1" ref="CB47" ca="1">IF(INDIRECT("'"&amp;CB$2&amp;"'!P"&amp;ROW($BQ47))=0,"",INDIRECT("'"&amp;CB$2&amp;"'!P"&amp;ROW($BQ47)))</f>
        <v/>
      </c>
      <c r="CC47" s="127" t="str" cm="1">
        <f t="array" aca="1" ref="CC47" ca="1">IF(INDIRECT("'"&amp;CC$2&amp;"'!P"&amp;ROW($BQ47))=0,"",INDIRECT("'"&amp;CC$2&amp;"'!P"&amp;ROW($BQ47)))</f>
        <v/>
      </c>
      <c r="CD47" s="127" t="str" cm="1">
        <f t="array" aca="1" ref="CD47" ca="1">IF(INDIRECT("'"&amp;CD$2&amp;"'!P"&amp;ROW($BQ47))=0,"",INDIRECT("'"&amp;CD$2&amp;"'!P"&amp;ROW($BQ47)))</f>
        <v/>
      </c>
      <c r="CE47" s="127" t="str" cm="1">
        <f t="array" aca="1" ref="CE47" ca="1">IF(INDIRECT("'"&amp;CE$2&amp;"'!P"&amp;ROW($BQ47))=0,"",INDIRECT("'"&amp;CE$2&amp;"'!P"&amp;ROW($BQ47)))</f>
        <v/>
      </c>
      <c r="CF47" s="127" t="str" cm="1">
        <f t="array" aca="1" ref="CF47" ca="1">IF(INDIRECT("'"&amp;CF$2&amp;"'!P"&amp;ROW($BQ47))=0,"",INDIRECT("'"&amp;CF$2&amp;"'!P"&amp;ROW($BQ47)))</f>
        <v/>
      </c>
      <c r="CG47" s="127" t="str" cm="1">
        <f t="array" aca="1" ref="CG47" ca="1">IF(INDIRECT("'"&amp;CG$2&amp;"'!P"&amp;ROW($BQ47))=0,"",INDIRECT("'"&amp;CG$2&amp;"'!P"&amp;ROW($BQ47)))</f>
        <v/>
      </c>
      <c r="CH47" s="127" t="str" cm="1">
        <f t="array" aca="1" ref="CH47" ca="1">IF(INDIRECT("'"&amp;CH$2&amp;"'!P"&amp;ROW($BQ47))=0,"",INDIRECT("'"&amp;CH$2&amp;"'!P"&amp;ROW($BQ47)))</f>
        <v/>
      </c>
      <c r="CI47" s="127" t="str" cm="1">
        <f t="array" aca="1" ref="CI47" ca="1">IF(INDIRECT("'"&amp;CI$2&amp;"'!P"&amp;ROW($BQ47))=0,"",INDIRECT("'"&amp;CI$2&amp;"'!P"&amp;ROW($BQ47)))</f>
        <v/>
      </c>
      <c r="CJ47" s="127" t="str" cm="1">
        <f t="array" aca="1" ref="CJ47" ca="1">IF(INDIRECT("'"&amp;CJ$2&amp;"'!P"&amp;ROW($BQ47))=0,"",INDIRECT("'"&amp;CJ$2&amp;"'!P"&amp;ROW($BQ47)))</f>
        <v/>
      </c>
      <c r="CK47" s="127" t="str" cm="1">
        <f t="array" aca="1" ref="CK47" ca="1">IF(INDIRECT("'"&amp;CK$2&amp;"'!P"&amp;ROW($BQ47))=0,"",INDIRECT("'"&amp;CK$2&amp;"'!P"&amp;ROW($BQ47)))</f>
        <v/>
      </c>
      <c r="CL47" s="127" t="str" cm="1">
        <f t="array" aca="1" ref="CL47" ca="1">IF(INDIRECT("'"&amp;CL$2&amp;"'!P"&amp;ROW($BQ47))=0,"",INDIRECT("'"&amp;CL$2&amp;"'!P"&amp;ROW($BQ47)))</f>
        <v/>
      </c>
      <c r="CM47" s="127" t="str" cm="1">
        <f t="array" aca="1" ref="CM47" ca="1">IF(INDIRECT("'"&amp;CM$2&amp;"'!P"&amp;ROW($BQ47))=0,"",INDIRECT("'"&amp;CM$2&amp;"'!P"&amp;ROW($BQ47)))</f>
        <v/>
      </c>
      <c r="CN47" s="127" t="str" cm="1">
        <f t="array" aca="1" ref="CN47" ca="1">IF(INDIRECT("'"&amp;CN$2&amp;"'!P"&amp;ROW($BQ47))=0,"",INDIRECT("'"&amp;CN$2&amp;"'!P"&amp;ROW($BQ47)))</f>
        <v/>
      </c>
      <c r="CO47" s="127" t="str" cm="1">
        <f t="array" aca="1" ref="CO47" ca="1">IF(INDIRECT("'"&amp;CO$2&amp;"'!P"&amp;ROW($BQ47))=0,"",INDIRECT("'"&amp;CO$2&amp;"'!P"&amp;ROW($BQ47)))</f>
        <v/>
      </c>
      <c r="CP47" s="127" t="str" cm="1">
        <f t="array" aca="1" ref="CP47" ca="1">IF(INDIRECT("'"&amp;CP$2&amp;"'!P"&amp;ROW($BQ47))=0,"",INDIRECT("'"&amp;CP$2&amp;"'!P"&amp;ROW($BQ47)))</f>
        <v/>
      </c>
      <c r="CQ47" s="127" t="str" cm="1">
        <f t="array" aca="1" ref="CQ47" ca="1">IF(INDIRECT("'"&amp;CQ$2&amp;"'!P"&amp;ROW($BQ47))=0,"",INDIRECT("'"&amp;CQ$2&amp;"'!P"&amp;ROW($BQ47)))</f>
        <v/>
      </c>
      <c r="CR47" s="127" t="str" cm="1">
        <f t="array" aca="1" ref="CR47" ca="1">IF(INDIRECT("'"&amp;CR$2&amp;"'!P"&amp;ROW($BQ47))=0,"",INDIRECT("'"&amp;CR$2&amp;"'!P"&amp;ROW($BQ47)))</f>
        <v/>
      </c>
      <c r="CS47" s="127" t="str" cm="1">
        <f t="array" aca="1" ref="CS47" ca="1">IF(INDIRECT("'"&amp;CS$2&amp;"'!P"&amp;ROW($BQ47))=0,"",INDIRECT("'"&amp;CS$2&amp;"'!P"&amp;ROW($BQ47)))</f>
        <v/>
      </c>
      <c r="CT47" s="127" t="str" cm="1">
        <f t="array" aca="1" ref="CT47" ca="1">IF(INDIRECT("'"&amp;CT$2&amp;"'!P"&amp;ROW($BQ47))=0,"",INDIRECT("'"&amp;CT$2&amp;"'!P"&amp;ROW($BQ47)))</f>
        <v/>
      </c>
      <c r="CU47" s="127" t="str" cm="1">
        <f t="array" aca="1" ref="CU47" ca="1">IF(INDIRECT("'"&amp;CU$2&amp;"'!P"&amp;ROW($BQ47))=0,"",INDIRECT("'"&amp;CU$2&amp;"'!P"&amp;ROW($BQ47)))</f>
        <v/>
      </c>
      <c r="CV47" s="128">
        <f t="shared" ca="1" si="6"/>
        <v>163.09</v>
      </c>
    </row>
    <row r="48" spans="1:100" x14ac:dyDescent="0.2">
      <c r="A48" s="111">
        <f>IF('Driver List'!D48=0,"",'Driver List'!D48)</f>
        <v>6358</v>
      </c>
      <c r="B48" s="111" t="str">
        <f>IF(A48="","",VLOOKUP(A48,'Driver List'!D:E,2,0))</f>
        <v>Helbert Guzman</v>
      </c>
      <c r="C48" s="111" t="str" cm="1">
        <f t="array" aca="1" ref="C48" ca="1">IF(INDIRECT("'"&amp;C$2&amp;"'!F"&amp;ROW(C48))="CC","CC",
IF(INDIRECT("'"&amp;C$2&amp;"'!F"&amp;ROW(C48))="DOWN","DOWN",
IF(INDIRECT("'"&amp;C$2&amp;"'!F"&amp;ROW(C48))="OFF","OFF",
IF(INDIRECT("'"&amp;C$2&amp;"'!F"&amp;ROW(C48))="PARK","PARK",
IF(INDIRECT("'"&amp;C$2&amp;"'!F"&amp;ROW(C48))="VACA","VACA",
"")))))</f>
        <v/>
      </c>
      <c r="D48" s="111" t="str" cm="1">
        <f t="array" aca="1" ref="D48" ca="1">IF(INDIRECT("'"&amp;D$2&amp;"'!F"&amp;ROW(D48))="CC","CC",
IF(INDIRECT("'"&amp;D$2&amp;"'!F"&amp;ROW(D48))="DOWN","DOWN",
IF(INDIRECT("'"&amp;D$2&amp;"'!F"&amp;ROW(D48))="OFF","OFF",
IF(INDIRECT("'"&amp;D$2&amp;"'!F"&amp;ROW(D48))="PARK","PARK",
IF(INDIRECT("'"&amp;D$2&amp;"'!F"&amp;ROW(D48))="VACA","VACA",
"")))))</f>
        <v/>
      </c>
      <c r="E48" s="111" t="str" cm="1">
        <f t="array" aca="1" ref="E48" ca="1">IF(INDIRECT("'"&amp;E$2&amp;"'!F"&amp;ROW(E48))="CC","CC",
IF(INDIRECT("'"&amp;E$2&amp;"'!F"&amp;ROW(E48))="DOWN","DOWN",
IF(INDIRECT("'"&amp;E$2&amp;"'!F"&amp;ROW(E48))="OFF","OFF",
IF(INDIRECT("'"&amp;E$2&amp;"'!F"&amp;ROW(E48))="PARK","PARK",
IF(INDIRECT("'"&amp;E$2&amp;"'!F"&amp;ROW(E48))="VACA","VACA",
"")))))</f>
        <v/>
      </c>
      <c r="F48" s="111" t="str" cm="1">
        <f t="array" aca="1" ref="F48" ca="1">IF(INDIRECT("'"&amp;F$2&amp;"'!F"&amp;ROW(F48))="CC","CC",
IF(INDIRECT("'"&amp;F$2&amp;"'!F"&amp;ROW(F48))="DOWN","DOWN",
IF(INDIRECT("'"&amp;F$2&amp;"'!F"&amp;ROW(F48))="OFF","OFF",
IF(INDIRECT("'"&amp;F$2&amp;"'!F"&amp;ROW(F48))="PARK","PARK",
IF(INDIRECT("'"&amp;F$2&amp;"'!F"&amp;ROW(F48))="VACA","VACA",
"")))))</f>
        <v/>
      </c>
      <c r="G48" s="111" t="str" cm="1">
        <f t="array" aca="1" ref="G48" ca="1">IF(INDIRECT("'"&amp;G$2&amp;"'!F"&amp;ROW(G48))="CC","CC",
IF(INDIRECT("'"&amp;G$2&amp;"'!F"&amp;ROW(G48))="DOWN","DOWN",
IF(INDIRECT("'"&amp;G$2&amp;"'!F"&amp;ROW(G48))="OFF","OFF",
IF(INDIRECT("'"&amp;G$2&amp;"'!F"&amp;ROW(G48))="PARK","PARK",
IF(INDIRECT("'"&amp;G$2&amp;"'!F"&amp;ROW(G48))="VACA","VACA",
"")))))</f>
        <v/>
      </c>
      <c r="H48" s="111" t="str" cm="1">
        <f t="array" aca="1" ref="H48" ca="1">IF(INDIRECT("'"&amp;H$2&amp;"'!F"&amp;ROW(H48))="CC","CC",
IF(INDIRECT("'"&amp;H$2&amp;"'!F"&amp;ROW(H48))="DOWN","DOWN",
IF(INDIRECT("'"&amp;H$2&amp;"'!F"&amp;ROW(H48))="OFF","OFF",
IF(INDIRECT("'"&amp;H$2&amp;"'!F"&amp;ROW(H48))="PARK","PARK",
IF(INDIRECT("'"&amp;H$2&amp;"'!F"&amp;ROW(H48))="VACA","VACA",
"")))))</f>
        <v/>
      </c>
      <c r="I48" s="111" t="str" cm="1">
        <f t="array" aca="1" ref="I48" ca="1">IF(INDIRECT("'"&amp;I$2&amp;"'!F"&amp;ROW(I48))="CC","CC",
IF(INDIRECT("'"&amp;I$2&amp;"'!F"&amp;ROW(I48))="DOWN","DOWN",
IF(INDIRECT("'"&amp;I$2&amp;"'!F"&amp;ROW(I48))="OFF","OFF",
IF(INDIRECT("'"&amp;I$2&amp;"'!F"&amp;ROW(I48))="PARK","PARK",
IF(INDIRECT("'"&amp;I$2&amp;"'!F"&amp;ROW(I48))="VACA","VACA",
"")))))</f>
        <v/>
      </c>
      <c r="J48" s="111" t="str" cm="1">
        <f t="array" aca="1" ref="J48" ca="1">IF(INDIRECT("'"&amp;J$2&amp;"'!F"&amp;ROW(J48))="CC","CC",
IF(INDIRECT("'"&amp;J$2&amp;"'!F"&amp;ROW(J48))="DOWN","DOWN",
IF(INDIRECT("'"&amp;J$2&amp;"'!F"&amp;ROW(J48))="OFF","OFF",
IF(INDIRECT("'"&amp;J$2&amp;"'!F"&amp;ROW(J48))="PARK","PARK",
IF(INDIRECT("'"&amp;J$2&amp;"'!F"&amp;ROW(J48))="VACA","VACA",
"")))))</f>
        <v/>
      </c>
      <c r="K48" s="111" t="str" cm="1">
        <f t="array" aca="1" ref="K48" ca="1">IF(INDIRECT("'"&amp;K$2&amp;"'!F"&amp;ROW(K48))="CC","CC",
IF(INDIRECT("'"&amp;K$2&amp;"'!F"&amp;ROW(K48))="DOWN","DOWN",
IF(INDIRECT("'"&amp;K$2&amp;"'!F"&amp;ROW(K48))="OFF","OFF",
IF(INDIRECT("'"&amp;K$2&amp;"'!F"&amp;ROW(K48))="PARK","PARK",
IF(INDIRECT("'"&amp;K$2&amp;"'!F"&amp;ROW(K48))="VACA","VACA",
"")))))</f>
        <v/>
      </c>
      <c r="L48" s="111" t="str" cm="1">
        <f t="array" aca="1" ref="L48" ca="1">IF(INDIRECT("'"&amp;L$2&amp;"'!F"&amp;ROW(L48))="CC","CC",
IF(INDIRECT("'"&amp;L$2&amp;"'!F"&amp;ROW(L48))="DOWN","DOWN",
IF(INDIRECT("'"&amp;L$2&amp;"'!F"&amp;ROW(L48))="OFF","OFF",
IF(INDIRECT("'"&amp;L$2&amp;"'!F"&amp;ROW(L48))="PARK","PARK",
IF(INDIRECT("'"&amp;L$2&amp;"'!F"&amp;ROW(L48))="VACA","VACA",
"")))))</f>
        <v/>
      </c>
      <c r="M48" s="111" t="str" cm="1">
        <f t="array" aca="1" ref="M48" ca="1">IF(INDIRECT("'"&amp;M$2&amp;"'!F"&amp;ROW(M48))="CC","CC",
IF(INDIRECT("'"&amp;M$2&amp;"'!F"&amp;ROW(M48))="DOWN","DOWN",
IF(INDIRECT("'"&amp;M$2&amp;"'!F"&amp;ROW(M48))="OFF","OFF",
IF(INDIRECT("'"&amp;M$2&amp;"'!F"&amp;ROW(M48))="PARK","PARK",
IF(INDIRECT("'"&amp;M$2&amp;"'!F"&amp;ROW(M48))="VACA","VACA",
"")))))</f>
        <v/>
      </c>
      <c r="N48" s="111" t="str" cm="1">
        <f t="array" aca="1" ref="N48" ca="1">IF(INDIRECT("'"&amp;N$2&amp;"'!F"&amp;ROW(N48))="CC","CC",
IF(INDIRECT("'"&amp;N$2&amp;"'!F"&amp;ROW(N48))="DOWN","DOWN",
IF(INDIRECT("'"&amp;N$2&amp;"'!F"&amp;ROW(N48))="OFF","OFF",
IF(INDIRECT("'"&amp;N$2&amp;"'!F"&amp;ROW(N48))="PARK","PARK",
IF(INDIRECT("'"&amp;N$2&amp;"'!F"&amp;ROW(N48))="VACA","VACA",
"")))))</f>
        <v/>
      </c>
      <c r="O48" s="111" t="str" cm="1">
        <f t="array" aca="1" ref="O48" ca="1">IF(INDIRECT("'"&amp;O$2&amp;"'!F"&amp;ROW(O48))="CC","CC",
IF(INDIRECT("'"&amp;O$2&amp;"'!F"&amp;ROW(O48))="DOWN","DOWN",
IF(INDIRECT("'"&amp;O$2&amp;"'!F"&amp;ROW(O48))="OFF","OFF",
IF(INDIRECT("'"&amp;O$2&amp;"'!F"&amp;ROW(O48))="PARK","PARK",
IF(INDIRECT("'"&amp;O$2&amp;"'!F"&amp;ROW(O48))="VACA","VACA",
"")))))</f>
        <v/>
      </c>
      <c r="P48" s="111" t="str" cm="1">
        <f t="array" aca="1" ref="P48" ca="1">IF(INDIRECT("'"&amp;P$2&amp;"'!F"&amp;ROW(P48))="CC","CC",
IF(INDIRECT("'"&amp;P$2&amp;"'!F"&amp;ROW(P48))="DOWN","DOWN",
IF(INDIRECT("'"&amp;P$2&amp;"'!F"&amp;ROW(P48))="OFF","OFF",
IF(INDIRECT("'"&amp;P$2&amp;"'!F"&amp;ROW(P48))="PARK","PARK",
IF(INDIRECT("'"&amp;P$2&amp;"'!F"&amp;ROW(P48))="VACA","VACA",
"")))))</f>
        <v/>
      </c>
      <c r="Q48" s="111" t="str" cm="1">
        <f t="array" aca="1" ref="Q48" ca="1">IF(INDIRECT("'"&amp;Q$2&amp;"'!F"&amp;ROW(Q48))="CC","CC",
IF(INDIRECT("'"&amp;Q$2&amp;"'!F"&amp;ROW(Q48))="DOWN","DOWN",
IF(INDIRECT("'"&amp;Q$2&amp;"'!F"&amp;ROW(Q48))="OFF","OFF",
IF(INDIRECT("'"&amp;Q$2&amp;"'!F"&amp;ROW(Q48))="PARK","PARK",
IF(INDIRECT("'"&amp;Q$2&amp;"'!F"&amp;ROW(Q48))="VACA","VACA",
"")))))</f>
        <v/>
      </c>
      <c r="R48" s="111" t="str" cm="1">
        <f t="array" aca="1" ref="R48" ca="1">IF(INDIRECT("'"&amp;R$2&amp;"'!F"&amp;ROW(R48))="CC","CC",
IF(INDIRECT("'"&amp;R$2&amp;"'!F"&amp;ROW(R48))="DOWN","DOWN",
IF(INDIRECT("'"&amp;R$2&amp;"'!F"&amp;ROW(R48))="OFF","OFF",
IF(INDIRECT("'"&amp;R$2&amp;"'!F"&amp;ROW(R48))="PARK","PARK",
IF(INDIRECT("'"&amp;R$2&amp;"'!F"&amp;ROW(R48))="VACA","VACA",
"")))))</f>
        <v/>
      </c>
      <c r="S48" s="111" t="str" cm="1">
        <f t="array" aca="1" ref="S48" ca="1">IF(INDIRECT("'"&amp;S$2&amp;"'!F"&amp;ROW(S48))="CC","CC",
IF(INDIRECT("'"&amp;S$2&amp;"'!F"&amp;ROW(S48))="DOWN","DOWN",
IF(INDIRECT("'"&amp;S$2&amp;"'!F"&amp;ROW(S48))="OFF","OFF",
IF(INDIRECT("'"&amp;S$2&amp;"'!F"&amp;ROW(S48))="PARK","PARK",
IF(INDIRECT("'"&amp;S$2&amp;"'!F"&amp;ROW(S48))="VACA","VACA",
"")))))</f>
        <v/>
      </c>
      <c r="T48" s="111" t="str" cm="1">
        <f t="array" aca="1" ref="T48" ca="1">IF(INDIRECT("'"&amp;T$2&amp;"'!F"&amp;ROW(T48))="CC","CC",
IF(INDIRECT("'"&amp;T$2&amp;"'!F"&amp;ROW(T48))="DOWN","DOWN",
IF(INDIRECT("'"&amp;T$2&amp;"'!F"&amp;ROW(T48))="OFF","OFF",
IF(INDIRECT("'"&amp;T$2&amp;"'!F"&amp;ROW(T48))="PARK","PARK",
IF(INDIRECT("'"&amp;T$2&amp;"'!F"&amp;ROW(T48))="VACA","VACA",
"")))))</f>
        <v/>
      </c>
      <c r="U48" s="111" t="str" cm="1">
        <f t="array" aca="1" ref="U48" ca="1">IF(INDIRECT("'"&amp;U$2&amp;"'!F"&amp;ROW(U48))="CC","CC",
IF(INDIRECT("'"&amp;U$2&amp;"'!F"&amp;ROW(U48))="DOWN","DOWN",
IF(INDIRECT("'"&amp;U$2&amp;"'!F"&amp;ROW(U48))="OFF","OFF",
IF(INDIRECT("'"&amp;U$2&amp;"'!F"&amp;ROW(U48))="PARK","PARK",
IF(INDIRECT("'"&amp;U$2&amp;"'!F"&amp;ROW(U48))="VACA","VACA",
"")))))</f>
        <v/>
      </c>
      <c r="V48" s="111" t="str" cm="1">
        <f t="array" aca="1" ref="V48" ca="1">IF(INDIRECT("'"&amp;V$2&amp;"'!F"&amp;ROW(V48))="CC","CC",
IF(INDIRECT("'"&amp;V$2&amp;"'!F"&amp;ROW(V48))="DOWN","DOWN",
IF(INDIRECT("'"&amp;V$2&amp;"'!F"&amp;ROW(V48))="OFF","OFF",
IF(INDIRECT("'"&amp;V$2&amp;"'!F"&amp;ROW(V48))="PARK","PARK",
IF(INDIRECT("'"&amp;V$2&amp;"'!F"&amp;ROW(V48))="VACA","VACA",
"")))))</f>
        <v/>
      </c>
      <c r="W48" s="111" t="str" cm="1">
        <f t="array" aca="1" ref="W48" ca="1">IF(INDIRECT("'"&amp;W$2&amp;"'!F"&amp;ROW(W48))="CC","CC",
IF(INDIRECT("'"&amp;W$2&amp;"'!F"&amp;ROW(W48))="DOWN","DOWN",
IF(INDIRECT("'"&amp;W$2&amp;"'!F"&amp;ROW(W48))="OFF","OFF",
IF(INDIRECT("'"&amp;W$2&amp;"'!F"&amp;ROW(W48))="PARK","PARK",
IF(INDIRECT("'"&amp;W$2&amp;"'!F"&amp;ROW(W48))="VACA","VACA",
"")))))</f>
        <v/>
      </c>
      <c r="X48" s="111" t="str" cm="1">
        <f t="array" aca="1" ref="X48" ca="1">IF(INDIRECT("'"&amp;X$2&amp;"'!F"&amp;ROW(X48))="CC","CC",
IF(INDIRECT("'"&amp;X$2&amp;"'!F"&amp;ROW(X48))="DOWN","DOWN",
IF(INDIRECT("'"&amp;X$2&amp;"'!F"&amp;ROW(X48))="OFF","OFF",
IF(INDIRECT("'"&amp;X$2&amp;"'!F"&amp;ROW(X48))="PARK","PARK",
IF(INDIRECT("'"&amp;X$2&amp;"'!F"&amp;ROW(X48))="VACA","VACA",
"")))))</f>
        <v/>
      </c>
      <c r="Y48" s="111" t="str" cm="1">
        <f t="array" aca="1" ref="Y48" ca="1">IF(INDIRECT("'"&amp;Y$2&amp;"'!F"&amp;ROW(Y48))="CC","CC",
IF(INDIRECT("'"&amp;Y$2&amp;"'!F"&amp;ROW(Y48))="DOWN","DOWN",
IF(INDIRECT("'"&amp;Y$2&amp;"'!F"&amp;ROW(Y48))="OFF","OFF",
IF(INDIRECT("'"&amp;Y$2&amp;"'!F"&amp;ROW(Y48))="PARK","PARK",
IF(INDIRECT("'"&amp;Y$2&amp;"'!F"&amp;ROW(Y48))="VACA","VACA",
"")))))</f>
        <v/>
      </c>
      <c r="Z48" s="111" t="str" cm="1">
        <f t="array" aca="1" ref="Z48" ca="1">IF(INDIRECT("'"&amp;Z$2&amp;"'!F"&amp;ROW(Z48))="CC","CC",
IF(INDIRECT("'"&amp;Z$2&amp;"'!F"&amp;ROW(Z48))="DOWN","DOWN",
IF(INDIRECT("'"&amp;Z$2&amp;"'!F"&amp;ROW(Z48))="OFF","OFF",
IF(INDIRECT("'"&amp;Z$2&amp;"'!F"&amp;ROW(Z48))="PARK","PARK",
IF(INDIRECT("'"&amp;Z$2&amp;"'!F"&amp;ROW(Z48))="VACA","VACA",
"")))))</f>
        <v/>
      </c>
      <c r="AA48" s="111" t="str" cm="1">
        <f t="array" aca="1" ref="AA48" ca="1">IF(INDIRECT("'"&amp;AA$2&amp;"'!F"&amp;ROW(AA48))="CC","CC",
IF(INDIRECT("'"&amp;AA$2&amp;"'!F"&amp;ROW(AA48))="DOWN","DOWN",
IF(INDIRECT("'"&amp;AA$2&amp;"'!F"&amp;ROW(AA48))="OFF","OFF",
IF(INDIRECT("'"&amp;AA$2&amp;"'!F"&amp;ROW(AA48))="PARK","PARK",
IF(INDIRECT("'"&amp;AA$2&amp;"'!F"&amp;ROW(AA48))="VACA","VACA",
"")))))</f>
        <v/>
      </c>
      <c r="AB48" s="111" t="str" cm="1">
        <f t="array" aca="1" ref="AB48" ca="1">IF(INDIRECT("'"&amp;AB$2&amp;"'!F"&amp;ROW(AB48))="CC","CC",
IF(INDIRECT("'"&amp;AB$2&amp;"'!F"&amp;ROW(AB48))="DOWN","DOWN",
IF(INDIRECT("'"&amp;AB$2&amp;"'!F"&amp;ROW(AB48))="OFF","OFF",
IF(INDIRECT("'"&amp;AB$2&amp;"'!F"&amp;ROW(AB48))="PARK","PARK",
IF(INDIRECT("'"&amp;AB$2&amp;"'!F"&amp;ROW(AB48))="VACA","VACA",
"")))))</f>
        <v/>
      </c>
      <c r="AC48" s="111" t="str" cm="1">
        <f t="array" aca="1" ref="AC48" ca="1">IF(INDIRECT("'"&amp;AC$2&amp;"'!F"&amp;ROW(AC48))="CC","CC",
IF(INDIRECT("'"&amp;AC$2&amp;"'!F"&amp;ROW(AC48))="DOWN","DOWN",
IF(INDIRECT("'"&amp;AC$2&amp;"'!F"&amp;ROW(AC48))="OFF","OFF",
IF(INDIRECT("'"&amp;AC$2&amp;"'!F"&amp;ROW(AC48))="PARK","PARK",
IF(INDIRECT("'"&amp;AC$2&amp;"'!F"&amp;ROW(AC48))="VACA","VACA",
"")))))</f>
        <v/>
      </c>
      <c r="AD48" s="111" t="str" cm="1">
        <f t="array" aca="1" ref="AD48" ca="1">IF(INDIRECT("'"&amp;AD$2&amp;"'!F"&amp;ROW(AD48))="CC","CC",
IF(INDIRECT("'"&amp;AD$2&amp;"'!F"&amp;ROW(AD48))="DOWN","DOWN",
IF(INDIRECT("'"&amp;AD$2&amp;"'!F"&amp;ROW(AD48))="OFF","OFF",
IF(INDIRECT("'"&amp;AD$2&amp;"'!F"&amp;ROW(AD48))="PARK","PARK",
IF(INDIRECT("'"&amp;AD$2&amp;"'!F"&amp;ROW(AD48))="VACA","VACA",
"")))))</f>
        <v/>
      </c>
      <c r="AE48" s="111" t="str" cm="1">
        <f t="array" aca="1" ref="AE48" ca="1">IF(INDIRECT("'"&amp;AE$2&amp;"'!F"&amp;ROW(AE48))="CC","CC",
IF(INDIRECT("'"&amp;AE$2&amp;"'!F"&amp;ROW(AE48))="DOWN","DOWN",
IF(INDIRECT("'"&amp;AE$2&amp;"'!F"&amp;ROW(AE48))="OFF","OFF",
IF(INDIRECT("'"&amp;AE$2&amp;"'!F"&amp;ROW(AE48))="PARK","PARK",
IF(INDIRECT("'"&amp;AE$2&amp;"'!F"&amp;ROW(AE48))="VACA","VACA",
"")))))</f>
        <v/>
      </c>
      <c r="AF48" s="111" t="str" cm="1">
        <f t="array" aca="1" ref="AF48" ca="1">IF(INDIRECT("'"&amp;AF$2&amp;"'!F"&amp;ROW(AF48))="CC","CC",
IF(INDIRECT("'"&amp;AF$2&amp;"'!F"&amp;ROW(AF48))="DOWN","DOWN",
IF(INDIRECT("'"&amp;AF$2&amp;"'!F"&amp;ROW(AF48))="OFF","OFF",
IF(INDIRECT("'"&amp;AF$2&amp;"'!F"&amp;ROW(AF48))="PARK","PARK",
IF(INDIRECT("'"&amp;AF$2&amp;"'!F"&amp;ROW(AF48))="VACA","VACA",
"")))))</f>
        <v/>
      </c>
      <c r="AG48" s="111" t="str" cm="1">
        <f t="array" aca="1" ref="AG48" ca="1">IF(INDIRECT("'"&amp;AG$2&amp;"'!F"&amp;ROW(AG48))="CC","CC",
IF(INDIRECT("'"&amp;AG$2&amp;"'!F"&amp;ROW(AG48))="DOWN","DOWN",
IF(INDIRECT("'"&amp;AG$2&amp;"'!F"&amp;ROW(AG48))="OFF","OFF",
IF(INDIRECT("'"&amp;AG$2&amp;"'!F"&amp;ROW(AG48))="PARK","PARK",
IF(INDIRECT("'"&amp;AG$2&amp;"'!F"&amp;ROW(AG48))="VACA","VACA",
"")))))</f>
        <v/>
      </c>
      <c r="AH48" s="124"/>
      <c r="AI48" s="111" t="str">
        <f t="shared" si="4"/>
        <v>Helbert Guzman</v>
      </c>
      <c r="AJ48" s="111" cm="1">
        <f t="array" aca="1" ref="AJ48" ca="1">INDIRECT("'"&amp;AJ$2&amp;"'!AB"&amp;ROW($AJ48))</f>
        <v>5</v>
      </c>
      <c r="AK48" s="111" cm="1">
        <f t="array" aca="1" ref="AK48" ca="1">INDIRECT("'"&amp;AK$2&amp;"'!AB"&amp;ROW($AJ48))</f>
        <v>4</v>
      </c>
      <c r="AL48" s="111" cm="1">
        <f t="array" aca="1" ref="AL48" ca="1">INDIRECT("'"&amp;AL$2&amp;"'!AB"&amp;ROW($AJ48))</f>
        <v>5</v>
      </c>
      <c r="AM48" s="111" t="str" cm="1">
        <f t="array" aca="1" ref="AM48" ca="1">INDIRECT("'"&amp;AM$2&amp;"'!AB"&amp;ROW($AJ48))</f>
        <v/>
      </c>
      <c r="AN48" s="111" t="str" cm="1">
        <f t="array" aca="1" ref="AN48" ca="1">INDIRECT("'"&amp;AN$2&amp;"'!AB"&amp;ROW($AJ48))</f>
        <v/>
      </c>
      <c r="AO48" s="111" cm="1">
        <f t="array" aca="1" ref="AO48" ca="1">INDIRECT("'"&amp;AO$2&amp;"'!AB"&amp;ROW($AJ48))</f>
        <v>5</v>
      </c>
      <c r="AP48" s="111" cm="1">
        <f t="array" aca="1" ref="AP48" ca="1">INDIRECT("'"&amp;AP$2&amp;"'!AB"&amp;ROW($AJ48))</f>
        <v>4</v>
      </c>
      <c r="AQ48" s="111" t="str" cm="1">
        <f t="array" aca="1" ref="AQ48" ca="1">INDIRECT("'"&amp;AQ$2&amp;"'!AB"&amp;ROW($AJ48))</f>
        <v/>
      </c>
      <c r="AR48" s="111" t="str" cm="1">
        <f t="array" aca="1" ref="AR48" ca="1">INDIRECT("'"&amp;AR$2&amp;"'!AB"&amp;ROW($AJ48))</f>
        <v/>
      </c>
      <c r="AS48" s="111" t="str" cm="1">
        <f t="array" aca="1" ref="AS48" ca="1">INDIRECT("'"&amp;AS$2&amp;"'!AB"&amp;ROW($AJ48))</f>
        <v/>
      </c>
      <c r="AT48" s="111" t="str" cm="1">
        <f t="array" aca="1" ref="AT48" ca="1">INDIRECT("'"&amp;AT$2&amp;"'!AB"&amp;ROW($AJ48))</f>
        <v/>
      </c>
      <c r="AU48" s="111" t="str" cm="1">
        <f t="array" aca="1" ref="AU48" ca="1">INDIRECT("'"&amp;AU$2&amp;"'!AB"&amp;ROW($AJ48))</f>
        <v/>
      </c>
      <c r="AV48" s="111" t="str" cm="1">
        <f t="array" aca="1" ref="AV48" ca="1">INDIRECT("'"&amp;AV$2&amp;"'!AB"&amp;ROW($AJ48))</f>
        <v/>
      </c>
      <c r="AW48" s="111" t="str" cm="1">
        <f t="array" aca="1" ref="AW48" ca="1">INDIRECT("'"&amp;AW$2&amp;"'!AB"&amp;ROW($AJ48))</f>
        <v/>
      </c>
      <c r="AX48" s="111" t="str" cm="1">
        <f t="array" aca="1" ref="AX48" ca="1">INDIRECT("'"&amp;AX$2&amp;"'!AB"&amp;ROW($AJ48))</f>
        <v/>
      </c>
      <c r="AY48" s="111" t="str" cm="1">
        <f t="array" aca="1" ref="AY48" ca="1">INDIRECT("'"&amp;AY$2&amp;"'!AB"&amp;ROW($AJ48))</f>
        <v/>
      </c>
      <c r="AZ48" s="111" t="str" cm="1">
        <f t="array" aca="1" ref="AZ48" ca="1">INDIRECT("'"&amp;AZ$2&amp;"'!AB"&amp;ROW($AJ48))</f>
        <v/>
      </c>
      <c r="BA48" s="111" t="str" cm="1">
        <f t="array" aca="1" ref="BA48" ca="1">INDIRECT("'"&amp;BA$2&amp;"'!AB"&amp;ROW($AJ48))</f>
        <v/>
      </c>
      <c r="BB48" s="111" t="str" cm="1">
        <f t="array" aca="1" ref="BB48" ca="1">INDIRECT("'"&amp;BB$2&amp;"'!AB"&amp;ROW($AJ48))</f>
        <v/>
      </c>
      <c r="BC48" s="111" t="str" cm="1">
        <f t="array" aca="1" ref="BC48" ca="1">INDIRECT("'"&amp;BC$2&amp;"'!AB"&amp;ROW($AJ48))</f>
        <v/>
      </c>
      <c r="BD48" s="111" t="str" cm="1">
        <f t="array" aca="1" ref="BD48" ca="1">INDIRECT("'"&amp;BD$2&amp;"'!AB"&amp;ROW($AJ48))</f>
        <v/>
      </c>
      <c r="BE48" s="111" t="str" cm="1">
        <f t="array" aca="1" ref="BE48" ca="1">INDIRECT("'"&amp;BE$2&amp;"'!AB"&amp;ROW($AJ48))</f>
        <v/>
      </c>
      <c r="BF48" s="111" t="str" cm="1">
        <f t="array" aca="1" ref="BF48" ca="1">INDIRECT("'"&amp;BF$2&amp;"'!AB"&amp;ROW($AJ48))</f>
        <v/>
      </c>
      <c r="BG48" s="111" t="str" cm="1">
        <f t="array" aca="1" ref="BG48" ca="1">INDIRECT("'"&amp;BG$2&amp;"'!AB"&amp;ROW($AJ48))</f>
        <v/>
      </c>
      <c r="BH48" s="111" t="str" cm="1">
        <f t="array" aca="1" ref="BH48" ca="1">INDIRECT("'"&amp;BH$2&amp;"'!AB"&amp;ROW($AJ48))</f>
        <v/>
      </c>
      <c r="BI48" s="111" t="str" cm="1">
        <f t="array" aca="1" ref="BI48" ca="1">INDIRECT("'"&amp;BI$2&amp;"'!AB"&amp;ROW($AJ48))</f>
        <v/>
      </c>
      <c r="BJ48" s="111" t="str" cm="1">
        <f t="array" aca="1" ref="BJ48" ca="1">INDIRECT("'"&amp;BJ$2&amp;"'!AB"&amp;ROW($AJ48))</f>
        <v/>
      </c>
      <c r="BK48" s="111" t="str" cm="1">
        <f t="array" aca="1" ref="BK48" ca="1">INDIRECT("'"&amp;BK$2&amp;"'!AB"&amp;ROW($AJ48))</f>
        <v/>
      </c>
      <c r="BL48" s="111" t="str" cm="1">
        <f t="array" aca="1" ref="BL48" ca="1">INDIRECT("'"&amp;BL$2&amp;"'!AB"&amp;ROW($AJ48))</f>
        <v/>
      </c>
      <c r="BM48" s="111" t="str" cm="1">
        <f t="array" aca="1" ref="BM48" ca="1">INDIRECT("'"&amp;BM$2&amp;"'!AB"&amp;ROW($AJ48))</f>
        <v/>
      </c>
      <c r="BN48" s="111" t="str" cm="1">
        <f t="array" aca="1" ref="BN48" ca="1">INDIRECT("'"&amp;BN$2&amp;"'!AB"&amp;ROW($AJ48))</f>
        <v/>
      </c>
      <c r="BO48" s="124"/>
      <c r="BP48" s="110" t="str">
        <f t="shared" si="5"/>
        <v>Helbert Guzman</v>
      </c>
      <c r="BQ48" s="127" cm="1">
        <f t="array" aca="1" ref="BQ48" ca="1">IF(INDIRECT("'"&amp;BQ$2&amp;"'!P"&amp;ROW($BQ48))=0,"",INDIRECT("'"&amp;BQ$2&amp;"'!P"&amp;ROW($BQ48)))</f>
        <v>29.59</v>
      </c>
      <c r="BR48" s="127" cm="1">
        <f t="array" aca="1" ref="BR48" ca="1">IF(INDIRECT("'"&amp;BR$2&amp;"'!P"&amp;ROW($BQ48))=0,"",INDIRECT("'"&amp;BR$2&amp;"'!P"&amp;ROW($BQ48)))</f>
        <v>35.5</v>
      </c>
      <c r="BS48" s="127" cm="1">
        <f t="array" aca="1" ref="BS48" ca="1">IF(INDIRECT("'"&amp;BS$2&amp;"'!P"&amp;ROW($BQ48))=0,"",INDIRECT("'"&amp;BS$2&amp;"'!P"&amp;ROW($BQ48)))</f>
        <v>35.4</v>
      </c>
      <c r="BT48" s="127" t="str" cm="1">
        <f t="array" aca="1" ref="BT48" ca="1">IF(INDIRECT("'"&amp;BT$2&amp;"'!P"&amp;ROW($BQ48))=0,"",INDIRECT("'"&amp;BT$2&amp;"'!P"&amp;ROW($BQ48)))</f>
        <v/>
      </c>
      <c r="BU48" s="127" t="str" cm="1">
        <f t="array" aca="1" ref="BU48" ca="1">IF(INDIRECT("'"&amp;BU$2&amp;"'!P"&amp;ROW($BQ48))=0,"",INDIRECT("'"&amp;BU$2&amp;"'!P"&amp;ROW($BQ48)))</f>
        <v/>
      </c>
      <c r="BV48" s="127" cm="1">
        <f t="array" aca="1" ref="BV48" ca="1">IF(INDIRECT("'"&amp;BV$2&amp;"'!P"&amp;ROW($BQ48))=0,"",INDIRECT("'"&amp;BV$2&amp;"'!P"&amp;ROW($BQ48)))</f>
        <v>33.4</v>
      </c>
      <c r="BW48" s="127" cm="1">
        <f t="array" aca="1" ref="BW48" ca="1">IF(INDIRECT("'"&amp;BW$2&amp;"'!P"&amp;ROW($BQ48))=0,"",INDIRECT("'"&amp;BW$2&amp;"'!P"&amp;ROW($BQ48)))</f>
        <v>39.6</v>
      </c>
      <c r="BX48" s="127" t="str" cm="1">
        <f t="array" aca="1" ref="BX48" ca="1">IF(INDIRECT("'"&amp;BX$2&amp;"'!P"&amp;ROW($BQ48))=0,"",INDIRECT("'"&amp;BX$2&amp;"'!P"&amp;ROW($BQ48)))</f>
        <v/>
      </c>
      <c r="BY48" s="127" t="str" cm="1">
        <f t="array" aca="1" ref="BY48" ca="1">IF(INDIRECT("'"&amp;BY$2&amp;"'!P"&amp;ROW($BQ48))=0,"",INDIRECT("'"&amp;BY$2&amp;"'!P"&amp;ROW($BQ48)))</f>
        <v/>
      </c>
      <c r="BZ48" s="127" t="str" cm="1">
        <f t="array" aca="1" ref="BZ48" ca="1">IF(INDIRECT("'"&amp;BZ$2&amp;"'!P"&amp;ROW($BQ48))=0,"",INDIRECT("'"&amp;BZ$2&amp;"'!P"&amp;ROW($BQ48)))</f>
        <v/>
      </c>
      <c r="CA48" s="127" t="str" cm="1">
        <f t="array" aca="1" ref="CA48" ca="1">IF(INDIRECT("'"&amp;CA$2&amp;"'!P"&amp;ROW($BQ48))=0,"",INDIRECT("'"&amp;CA$2&amp;"'!P"&amp;ROW($BQ48)))</f>
        <v/>
      </c>
      <c r="CB48" s="127" t="str" cm="1">
        <f t="array" aca="1" ref="CB48" ca="1">IF(INDIRECT("'"&amp;CB$2&amp;"'!P"&amp;ROW($BQ48))=0,"",INDIRECT("'"&amp;CB$2&amp;"'!P"&amp;ROW($BQ48)))</f>
        <v/>
      </c>
      <c r="CC48" s="127" t="str" cm="1">
        <f t="array" aca="1" ref="CC48" ca="1">IF(INDIRECT("'"&amp;CC$2&amp;"'!P"&amp;ROW($BQ48))=0,"",INDIRECT("'"&amp;CC$2&amp;"'!P"&amp;ROW($BQ48)))</f>
        <v/>
      </c>
      <c r="CD48" s="127" t="str" cm="1">
        <f t="array" aca="1" ref="CD48" ca="1">IF(INDIRECT("'"&amp;CD$2&amp;"'!P"&amp;ROW($BQ48))=0,"",INDIRECT("'"&amp;CD$2&amp;"'!P"&amp;ROW($BQ48)))</f>
        <v/>
      </c>
      <c r="CE48" s="127" t="str" cm="1">
        <f t="array" aca="1" ref="CE48" ca="1">IF(INDIRECT("'"&amp;CE$2&amp;"'!P"&amp;ROW($BQ48))=0,"",INDIRECT("'"&amp;CE$2&amp;"'!P"&amp;ROW($BQ48)))</f>
        <v/>
      </c>
      <c r="CF48" s="127" t="str" cm="1">
        <f t="array" aca="1" ref="CF48" ca="1">IF(INDIRECT("'"&amp;CF$2&amp;"'!P"&amp;ROW($BQ48))=0,"",INDIRECT("'"&amp;CF$2&amp;"'!P"&amp;ROW($BQ48)))</f>
        <v/>
      </c>
      <c r="CG48" s="127" t="str" cm="1">
        <f t="array" aca="1" ref="CG48" ca="1">IF(INDIRECT("'"&amp;CG$2&amp;"'!P"&amp;ROW($BQ48))=0,"",INDIRECT("'"&amp;CG$2&amp;"'!P"&amp;ROW($BQ48)))</f>
        <v/>
      </c>
      <c r="CH48" s="127" t="str" cm="1">
        <f t="array" aca="1" ref="CH48" ca="1">IF(INDIRECT("'"&amp;CH$2&amp;"'!P"&amp;ROW($BQ48))=0,"",INDIRECT("'"&amp;CH$2&amp;"'!P"&amp;ROW($BQ48)))</f>
        <v/>
      </c>
      <c r="CI48" s="127" t="str" cm="1">
        <f t="array" aca="1" ref="CI48" ca="1">IF(INDIRECT("'"&amp;CI$2&amp;"'!P"&amp;ROW($BQ48))=0,"",INDIRECT("'"&amp;CI$2&amp;"'!P"&amp;ROW($BQ48)))</f>
        <v/>
      </c>
      <c r="CJ48" s="127" t="str" cm="1">
        <f t="array" aca="1" ref="CJ48" ca="1">IF(INDIRECT("'"&amp;CJ$2&amp;"'!P"&amp;ROW($BQ48))=0,"",INDIRECT("'"&amp;CJ$2&amp;"'!P"&amp;ROW($BQ48)))</f>
        <v/>
      </c>
      <c r="CK48" s="127" t="str" cm="1">
        <f t="array" aca="1" ref="CK48" ca="1">IF(INDIRECT("'"&amp;CK$2&amp;"'!P"&amp;ROW($BQ48))=0,"",INDIRECT("'"&amp;CK$2&amp;"'!P"&amp;ROW($BQ48)))</f>
        <v/>
      </c>
      <c r="CL48" s="127" t="str" cm="1">
        <f t="array" aca="1" ref="CL48" ca="1">IF(INDIRECT("'"&amp;CL$2&amp;"'!P"&amp;ROW($BQ48))=0,"",INDIRECT("'"&amp;CL$2&amp;"'!P"&amp;ROW($BQ48)))</f>
        <v/>
      </c>
      <c r="CM48" s="127" t="str" cm="1">
        <f t="array" aca="1" ref="CM48" ca="1">IF(INDIRECT("'"&amp;CM$2&amp;"'!P"&amp;ROW($BQ48))=0,"",INDIRECT("'"&amp;CM$2&amp;"'!P"&amp;ROW($BQ48)))</f>
        <v/>
      </c>
      <c r="CN48" s="127" t="str" cm="1">
        <f t="array" aca="1" ref="CN48" ca="1">IF(INDIRECT("'"&amp;CN$2&amp;"'!P"&amp;ROW($BQ48))=0,"",INDIRECT("'"&amp;CN$2&amp;"'!P"&amp;ROW($BQ48)))</f>
        <v/>
      </c>
      <c r="CO48" s="127" t="str" cm="1">
        <f t="array" aca="1" ref="CO48" ca="1">IF(INDIRECT("'"&amp;CO$2&amp;"'!P"&amp;ROW($BQ48))=0,"",INDIRECT("'"&amp;CO$2&amp;"'!P"&amp;ROW($BQ48)))</f>
        <v/>
      </c>
      <c r="CP48" s="127" t="str" cm="1">
        <f t="array" aca="1" ref="CP48" ca="1">IF(INDIRECT("'"&amp;CP$2&amp;"'!P"&amp;ROW($BQ48))=0,"",INDIRECT("'"&amp;CP$2&amp;"'!P"&amp;ROW($BQ48)))</f>
        <v/>
      </c>
      <c r="CQ48" s="127" t="str" cm="1">
        <f t="array" aca="1" ref="CQ48" ca="1">IF(INDIRECT("'"&amp;CQ$2&amp;"'!P"&amp;ROW($BQ48))=0,"",INDIRECT("'"&amp;CQ$2&amp;"'!P"&amp;ROW($BQ48)))</f>
        <v/>
      </c>
      <c r="CR48" s="127" t="str" cm="1">
        <f t="array" aca="1" ref="CR48" ca="1">IF(INDIRECT("'"&amp;CR$2&amp;"'!P"&amp;ROW($BQ48))=0,"",INDIRECT("'"&amp;CR$2&amp;"'!P"&amp;ROW($BQ48)))</f>
        <v/>
      </c>
      <c r="CS48" s="127" t="str" cm="1">
        <f t="array" aca="1" ref="CS48" ca="1">IF(INDIRECT("'"&amp;CS$2&amp;"'!P"&amp;ROW($BQ48))=0,"",INDIRECT("'"&amp;CS$2&amp;"'!P"&amp;ROW($BQ48)))</f>
        <v/>
      </c>
      <c r="CT48" s="127" t="str" cm="1">
        <f t="array" aca="1" ref="CT48" ca="1">IF(INDIRECT("'"&amp;CT$2&amp;"'!P"&amp;ROW($BQ48))=0,"",INDIRECT("'"&amp;CT$2&amp;"'!P"&amp;ROW($BQ48)))</f>
        <v/>
      </c>
      <c r="CU48" s="127" t="str" cm="1">
        <f t="array" aca="1" ref="CU48" ca="1">IF(INDIRECT("'"&amp;CU$2&amp;"'!P"&amp;ROW($BQ48))=0,"",INDIRECT("'"&amp;CU$2&amp;"'!P"&amp;ROW($BQ48)))</f>
        <v/>
      </c>
      <c r="CV48" s="128">
        <f t="shared" ca="1" si="6"/>
        <v>173.49</v>
      </c>
    </row>
    <row r="49" spans="1:100" x14ac:dyDescent="0.2">
      <c r="A49" s="111">
        <f>IF('Driver List'!D49=0,"",'Driver List'!D49)</f>
        <v>6375</v>
      </c>
      <c r="B49" s="111" t="str">
        <f>IF(A49="","",VLOOKUP(A49,'Driver List'!D:E,2,0))</f>
        <v>Miguel Angel Perez</v>
      </c>
      <c r="C49" s="111" t="str" cm="1">
        <f t="array" aca="1" ref="C49" ca="1">IF(INDIRECT("'"&amp;C$2&amp;"'!F"&amp;ROW(C49))="CC","CC",
IF(INDIRECT("'"&amp;C$2&amp;"'!F"&amp;ROW(C49))="DOWN","DOWN",
IF(INDIRECT("'"&amp;C$2&amp;"'!F"&amp;ROW(C49))="OFF","OFF",
IF(INDIRECT("'"&amp;C$2&amp;"'!F"&amp;ROW(C49))="PARK","PARK",
IF(INDIRECT("'"&amp;C$2&amp;"'!F"&amp;ROW(C49))="VACA","VACA",
"")))))</f>
        <v/>
      </c>
      <c r="D49" s="111" t="str" cm="1">
        <f t="array" aca="1" ref="D49" ca="1">IF(INDIRECT("'"&amp;D$2&amp;"'!F"&amp;ROW(D49))="CC","CC",
IF(INDIRECT("'"&amp;D$2&amp;"'!F"&amp;ROW(D49))="DOWN","DOWN",
IF(INDIRECT("'"&amp;D$2&amp;"'!F"&amp;ROW(D49))="OFF","OFF",
IF(INDIRECT("'"&amp;D$2&amp;"'!F"&amp;ROW(D49))="PARK","PARK",
IF(INDIRECT("'"&amp;D$2&amp;"'!F"&amp;ROW(D49))="VACA","VACA",
"")))))</f>
        <v/>
      </c>
      <c r="E49" s="111" t="str" cm="1">
        <f t="array" aca="1" ref="E49" ca="1">IF(INDIRECT("'"&amp;E$2&amp;"'!F"&amp;ROW(E49))="CC","CC",
IF(INDIRECT("'"&amp;E$2&amp;"'!F"&amp;ROW(E49))="DOWN","DOWN",
IF(INDIRECT("'"&amp;E$2&amp;"'!F"&amp;ROW(E49))="OFF","OFF",
IF(INDIRECT("'"&amp;E$2&amp;"'!F"&amp;ROW(E49))="PARK","PARK",
IF(INDIRECT("'"&amp;E$2&amp;"'!F"&amp;ROW(E49))="VACA","VACA",
"")))))</f>
        <v/>
      </c>
      <c r="F49" s="111" t="str" cm="1">
        <f t="array" aca="1" ref="F49" ca="1">IF(INDIRECT("'"&amp;F$2&amp;"'!F"&amp;ROW(F49))="CC","CC",
IF(INDIRECT("'"&amp;F$2&amp;"'!F"&amp;ROW(F49))="DOWN","DOWN",
IF(INDIRECT("'"&amp;F$2&amp;"'!F"&amp;ROW(F49))="OFF","OFF",
IF(INDIRECT("'"&amp;F$2&amp;"'!F"&amp;ROW(F49))="PARK","PARK",
IF(INDIRECT("'"&amp;F$2&amp;"'!F"&amp;ROW(F49))="VACA","VACA",
"")))))</f>
        <v/>
      </c>
      <c r="G49" s="111" t="str" cm="1">
        <f t="array" aca="1" ref="G49" ca="1">IF(INDIRECT("'"&amp;G$2&amp;"'!F"&amp;ROW(G49))="CC","CC",
IF(INDIRECT("'"&amp;G$2&amp;"'!F"&amp;ROW(G49))="DOWN","DOWN",
IF(INDIRECT("'"&amp;G$2&amp;"'!F"&amp;ROW(G49))="OFF","OFF",
IF(INDIRECT("'"&amp;G$2&amp;"'!F"&amp;ROW(G49))="PARK","PARK",
IF(INDIRECT("'"&amp;G$2&amp;"'!F"&amp;ROW(G49))="VACA","VACA",
"")))))</f>
        <v/>
      </c>
      <c r="H49" s="111" t="str" cm="1">
        <f t="array" aca="1" ref="H49" ca="1">IF(INDIRECT("'"&amp;H$2&amp;"'!F"&amp;ROW(H49))="CC","CC",
IF(INDIRECT("'"&amp;H$2&amp;"'!F"&amp;ROW(H49))="DOWN","DOWN",
IF(INDIRECT("'"&amp;H$2&amp;"'!F"&amp;ROW(H49))="OFF","OFF",
IF(INDIRECT("'"&amp;H$2&amp;"'!F"&amp;ROW(H49))="PARK","PARK",
IF(INDIRECT("'"&amp;H$2&amp;"'!F"&amp;ROW(H49))="VACA","VACA",
"")))))</f>
        <v/>
      </c>
      <c r="I49" s="111" t="str" cm="1">
        <f t="array" aca="1" ref="I49" ca="1">IF(INDIRECT("'"&amp;I$2&amp;"'!F"&amp;ROW(I49))="CC","CC",
IF(INDIRECT("'"&amp;I$2&amp;"'!F"&amp;ROW(I49))="DOWN","DOWN",
IF(INDIRECT("'"&amp;I$2&amp;"'!F"&amp;ROW(I49))="OFF","OFF",
IF(INDIRECT("'"&amp;I$2&amp;"'!F"&amp;ROW(I49))="PARK","PARK",
IF(INDIRECT("'"&amp;I$2&amp;"'!F"&amp;ROW(I49))="VACA","VACA",
"")))))</f>
        <v/>
      </c>
      <c r="J49" s="111" t="str" cm="1">
        <f t="array" aca="1" ref="J49" ca="1">IF(INDIRECT("'"&amp;J$2&amp;"'!F"&amp;ROW(J49))="CC","CC",
IF(INDIRECT("'"&amp;J$2&amp;"'!F"&amp;ROW(J49))="DOWN","DOWN",
IF(INDIRECT("'"&amp;J$2&amp;"'!F"&amp;ROW(J49))="OFF","OFF",
IF(INDIRECT("'"&amp;J$2&amp;"'!F"&amp;ROW(J49))="PARK","PARK",
IF(INDIRECT("'"&amp;J$2&amp;"'!F"&amp;ROW(J49))="VACA","VACA",
"")))))</f>
        <v/>
      </c>
      <c r="K49" s="111" t="str" cm="1">
        <f t="array" aca="1" ref="K49" ca="1">IF(INDIRECT("'"&amp;K$2&amp;"'!F"&amp;ROW(K49))="CC","CC",
IF(INDIRECT("'"&amp;K$2&amp;"'!F"&amp;ROW(K49))="DOWN","DOWN",
IF(INDIRECT("'"&amp;K$2&amp;"'!F"&amp;ROW(K49))="OFF","OFF",
IF(INDIRECT("'"&amp;K$2&amp;"'!F"&amp;ROW(K49))="PARK","PARK",
IF(INDIRECT("'"&amp;K$2&amp;"'!F"&amp;ROW(K49))="VACA","VACA",
"")))))</f>
        <v/>
      </c>
      <c r="L49" s="111" t="str" cm="1">
        <f t="array" aca="1" ref="L49" ca="1">IF(INDIRECT("'"&amp;L$2&amp;"'!F"&amp;ROW(L49))="CC","CC",
IF(INDIRECT("'"&amp;L$2&amp;"'!F"&amp;ROW(L49))="DOWN","DOWN",
IF(INDIRECT("'"&amp;L$2&amp;"'!F"&amp;ROW(L49))="OFF","OFF",
IF(INDIRECT("'"&amp;L$2&amp;"'!F"&amp;ROW(L49))="PARK","PARK",
IF(INDIRECT("'"&amp;L$2&amp;"'!F"&amp;ROW(L49))="VACA","VACA",
"")))))</f>
        <v/>
      </c>
      <c r="M49" s="111" t="str" cm="1">
        <f t="array" aca="1" ref="M49" ca="1">IF(INDIRECT("'"&amp;M$2&amp;"'!F"&amp;ROW(M49))="CC","CC",
IF(INDIRECT("'"&amp;M$2&amp;"'!F"&amp;ROW(M49))="DOWN","DOWN",
IF(INDIRECT("'"&amp;M$2&amp;"'!F"&amp;ROW(M49))="OFF","OFF",
IF(INDIRECT("'"&amp;M$2&amp;"'!F"&amp;ROW(M49))="PARK","PARK",
IF(INDIRECT("'"&amp;M$2&amp;"'!F"&amp;ROW(M49))="VACA","VACA",
"")))))</f>
        <v/>
      </c>
      <c r="N49" s="111" t="str" cm="1">
        <f t="array" aca="1" ref="N49" ca="1">IF(INDIRECT("'"&amp;N$2&amp;"'!F"&amp;ROW(N49))="CC","CC",
IF(INDIRECT("'"&amp;N$2&amp;"'!F"&amp;ROW(N49))="DOWN","DOWN",
IF(INDIRECT("'"&amp;N$2&amp;"'!F"&amp;ROW(N49))="OFF","OFF",
IF(INDIRECT("'"&amp;N$2&amp;"'!F"&amp;ROW(N49))="PARK","PARK",
IF(INDIRECT("'"&amp;N$2&amp;"'!F"&amp;ROW(N49))="VACA","VACA",
"")))))</f>
        <v/>
      </c>
      <c r="O49" s="111" t="str" cm="1">
        <f t="array" aca="1" ref="O49" ca="1">IF(INDIRECT("'"&amp;O$2&amp;"'!F"&amp;ROW(O49))="CC","CC",
IF(INDIRECT("'"&amp;O$2&amp;"'!F"&amp;ROW(O49))="DOWN","DOWN",
IF(INDIRECT("'"&amp;O$2&amp;"'!F"&amp;ROW(O49))="OFF","OFF",
IF(INDIRECT("'"&amp;O$2&amp;"'!F"&amp;ROW(O49))="PARK","PARK",
IF(INDIRECT("'"&amp;O$2&amp;"'!F"&amp;ROW(O49))="VACA","VACA",
"")))))</f>
        <v/>
      </c>
      <c r="P49" s="111" t="str" cm="1">
        <f t="array" aca="1" ref="P49" ca="1">IF(INDIRECT("'"&amp;P$2&amp;"'!F"&amp;ROW(P49))="CC","CC",
IF(INDIRECT("'"&amp;P$2&amp;"'!F"&amp;ROW(P49))="DOWN","DOWN",
IF(INDIRECT("'"&amp;P$2&amp;"'!F"&amp;ROW(P49))="OFF","OFF",
IF(INDIRECT("'"&amp;P$2&amp;"'!F"&amp;ROW(P49))="PARK","PARK",
IF(INDIRECT("'"&amp;P$2&amp;"'!F"&amp;ROW(P49))="VACA","VACA",
"")))))</f>
        <v/>
      </c>
      <c r="Q49" s="111" t="str" cm="1">
        <f t="array" aca="1" ref="Q49" ca="1">IF(INDIRECT("'"&amp;Q$2&amp;"'!F"&amp;ROW(Q49))="CC","CC",
IF(INDIRECT("'"&amp;Q$2&amp;"'!F"&amp;ROW(Q49))="DOWN","DOWN",
IF(INDIRECT("'"&amp;Q$2&amp;"'!F"&amp;ROW(Q49))="OFF","OFF",
IF(INDIRECT("'"&amp;Q$2&amp;"'!F"&amp;ROW(Q49))="PARK","PARK",
IF(INDIRECT("'"&amp;Q$2&amp;"'!F"&amp;ROW(Q49))="VACA","VACA",
"")))))</f>
        <v/>
      </c>
      <c r="R49" s="111" t="str" cm="1">
        <f t="array" aca="1" ref="R49" ca="1">IF(INDIRECT("'"&amp;R$2&amp;"'!F"&amp;ROW(R49))="CC","CC",
IF(INDIRECT("'"&amp;R$2&amp;"'!F"&amp;ROW(R49))="DOWN","DOWN",
IF(INDIRECT("'"&amp;R$2&amp;"'!F"&amp;ROW(R49))="OFF","OFF",
IF(INDIRECT("'"&amp;R$2&amp;"'!F"&amp;ROW(R49))="PARK","PARK",
IF(INDIRECT("'"&amp;R$2&amp;"'!F"&amp;ROW(R49))="VACA","VACA",
"")))))</f>
        <v/>
      </c>
      <c r="S49" s="111" t="str" cm="1">
        <f t="array" aca="1" ref="S49" ca="1">IF(INDIRECT("'"&amp;S$2&amp;"'!F"&amp;ROW(S49))="CC","CC",
IF(INDIRECT("'"&amp;S$2&amp;"'!F"&amp;ROW(S49))="DOWN","DOWN",
IF(INDIRECT("'"&amp;S$2&amp;"'!F"&amp;ROW(S49))="OFF","OFF",
IF(INDIRECT("'"&amp;S$2&amp;"'!F"&amp;ROW(S49))="PARK","PARK",
IF(INDIRECT("'"&amp;S$2&amp;"'!F"&amp;ROW(S49))="VACA","VACA",
"")))))</f>
        <v/>
      </c>
      <c r="T49" s="111" t="str" cm="1">
        <f t="array" aca="1" ref="T49" ca="1">IF(INDIRECT("'"&amp;T$2&amp;"'!F"&amp;ROW(T49))="CC","CC",
IF(INDIRECT("'"&amp;T$2&amp;"'!F"&amp;ROW(T49))="DOWN","DOWN",
IF(INDIRECT("'"&amp;T$2&amp;"'!F"&amp;ROW(T49))="OFF","OFF",
IF(INDIRECT("'"&amp;T$2&amp;"'!F"&amp;ROW(T49))="PARK","PARK",
IF(INDIRECT("'"&amp;T$2&amp;"'!F"&amp;ROW(T49))="VACA","VACA",
"")))))</f>
        <v/>
      </c>
      <c r="U49" s="111" t="str" cm="1">
        <f t="array" aca="1" ref="U49" ca="1">IF(INDIRECT("'"&amp;U$2&amp;"'!F"&amp;ROW(U49))="CC","CC",
IF(INDIRECT("'"&amp;U$2&amp;"'!F"&amp;ROW(U49))="DOWN","DOWN",
IF(INDIRECT("'"&amp;U$2&amp;"'!F"&amp;ROW(U49))="OFF","OFF",
IF(INDIRECT("'"&amp;U$2&amp;"'!F"&amp;ROW(U49))="PARK","PARK",
IF(INDIRECT("'"&amp;U$2&amp;"'!F"&amp;ROW(U49))="VACA","VACA",
"")))))</f>
        <v/>
      </c>
      <c r="V49" s="111" t="str" cm="1">
        <f t="array" aca="1" ref="V49" ca="1">IF(INDIRECT("'"&amp;V$2&amp;"'!F"&amp;ROW(V49))="CC","CC",
IF(INDIRECT("'"&amp;V$2&amp;"'!F"&amp;ROW(V49))="DOWN","DOWN",
IF(INDIRECT("'"&amp;V$2&amp;"'!F"&amp;ROW(V49))="OFF","OFF",
IF(INDIRECT("'"&amp;V$2&amp;"'!F"&amp;ROW(V49))="PARK","PARK",
IF(INDIRECT("'"&amp;V$2&amp;"'!F"&amp;ROW(V49))="VACA","VACA",
"")))))</f>
        <v/>
      </c>
      <c r="W49" s="111" t="str" cm="1">
        <f t="array" aca="1" ref="W49" ca="1">IF(INDIRECT("'"&amp;W$2&amp;"'!F"&amp;ROW(W49))="CC","CC",
IF(INDIRECT("'"&amp;W$2&amp;"'!F"&amp;ROW(W49))="DOWN","DOWN",
IF(INDIRECT("'"&amp;W$2&amp;"'!F"&amp;ROW(W49))="OFF","OFF",
IF(INDIRECT("'"&amp;W$2&amp;"'!F"&amp;ROW(W49))="PARK","PARK",
IF(INDIRECT("'"&amp;W$2&amp;"'!F"&amp;ROW(W49))="VACA","VACA",
"")))))</f>
        <v/>
      </c>
      <c r="X49" s="111" t="str" cm="1">
        <f t="array" aca="1" ref="X49" ca="1">IF(INDIRECT("'"&amp;X$2&amp;"'!F"&amp;ROW(X49))="CC","CC",
IF(INDIRECT("'"&amp;X$2&amp;"'!F"&amp;ROW(X49))="DOWN","DOWN",
IF(INDIRECT("'"&amp;X$2&amp;"'!F"&amp;ROW(X49))="OFF","OFF",
IF(INDIRECT("'"&amp;X$2&amp;"'!F"&amp;ROW(X49))="PARK","PARK",
IF(INDIRECT("'"&amp;X$2&amp;"'!F"&amp;ROW(X49))="VACA","VACA",
"")))))</f>
        <v/>
      </c>
      <c r="Y49" s="111" t="str" cm="1">
        <f t="array" aca="1" ref="Y49" ca="1">IF(INDIRECT("'"&amp;Y$2&amp;"'!F"&amp;ROW(Y49))="CC","CC",
IF(INDIRECT("'"&amp;Y$2&amp;"'!F"&amp;ROW(Y49))="DOWN","DOWN",
IF(INDIRECT("'"&amp;Y$2&amp;"'!F"&amp;ROW(Y49))="OFF","OFF",
IF(INDIRECT("'"&amp;Y$2&amp;"'!F"&amp;ROW(Y49))="PARK","PARK",
IF(INDIRECT("'"&amp;Y$2&amp;"'!F"&amp;ROW(Y49))="VACA","VACA",
"")))))</f>
        <v/>
      </c>
      <c r="Z49" s="111" t="str" cm="1">
        <f t="array" aca="1" ref="Z49" ca="1">IF(INDIRECT("'"&amp;Z$2&amp;"'!F"&amp;ROW(Z49))="CC","CC",
IF(INDIRECT("'"&amp;Z$2&amp;"'!F"&amp;ROW(Z49))="DOWN","DOWN",
IF(INDIRECT("'"&amp;Z$2&amp;"'!F"&amp;ROW(Z49))="OFF","OFF",
IF(INDIRECT("'"&amp;Z$2&amp;"'!F"&amp;ROW(Z49))="PARK","PARK",
IF(INDIRECT("'"&amp;Z$2&amp;"'!F"&amp;ROW(Z49))="VACA","VACA",
"")))))</f>
        <v/>
      </c>
      <c r="AA49" s="111" t="str" cm="1">
        <f t="array" aca="1" ref="AA49" ca="1">IF(INDIRECT("'"&amp;AA$2&amp;"'!F"&amp;ROW(AA49))="CC","CC",
IF(INDIRECT("'"&amp;AA$2&amp;"'!F"&amp;ROW(AA49))="DOWN","DOWN",
IF(INDIRECT("'"&amp;AA$2&amp;"'!F"&amp;ROW(AA49))="OFF","OFF",
IF(INDIRECT("'"&amp;AA$2&amp;"'!F"&amp;ROW(AA49))="PARK","PARK",
IF(INDIRECT("'"&amp;AA$2&amp;"'!F"&amp;ROW(AA49))="VACA","VACA",
"")))))</f>
        <v/>
      </c>
      <c r="AB49" s="111" t="str" cm="1">
        <f t="array" aca="1" ref="AB49" ca="1">IF(INDIRECT("'"&amp;AB$2&amp;"'!F"&amp;ROW(AB49))="CC","CC",
IF(INDIRECT("'"&amp;AB$2&amp;"'!F"&amp;ROW(AB49))="DOWN","DOWN",
IF(INDIRECT("'"&amp;AB$2&amp;"'!F"&amp;ROW(AB49))="OFF","OFF",
IF(INDIRECT("'"&amp;AB$2&amp;"'!F"&amp;ROW(AB49))="PARK","PARK",
IF(INDIRECT("'"&amp;AB$2&amp;"'!F"&amp;ROW(AB49))="VACA","VACA",
"")))))</f>
        <v/>
      </c>
      <c r="AC49" s="111" t="str" cm="1">
        <f t="array" aca="1" ref="AC49" ca="1">IF(INDIRECT("'"&amp;AC$2&amp;"'!F"&amp;ROW(AC49))="CC","CC",
IF(INDIRECT("'"&amp;AC$2&amp;"'!F"&amp;ROW(AC49))="DOWN","DOWN",
IF(INDIRECT("'"&amp;AC$2&amp;"'!F"&amp;ROW(AC49))="OFF","OFF",
IF(INDIRECT("'"&amp;AC$2&amp;"'!F"&amp;ROW(AC49))="PARK","PARK",
IF(INDIRECT("'"&amp;AC$2&amp;"'!F"&amp;ROW(AC49))="VACA","VACA",
"")))))</f>
        <v/>
      </c>
      <c r="AD49" s="111" t="str" cm="1">
        <f t="array" aca="1" ref="AD49" ca="1">IF(INDIRECT("'"&amp;AD$2&amp;"'!F"&amp;ROW(AD49))="CC","CC",
IF(INDIRECT("'"&amp;AD$2&amp;"'!F"&amp;ROW(AD49))="DOWN","DOWN",
IF(INDIRECT("'"&amp;AD$2&amp;"'!F"&amp;ROW(AD49))="OFF","OFF",
IF(INDIRECT("'"&amp;AD$2&amp;"'!F"&amp;ROW(AD49))="PARK","PARK",
IF(INDIRECT("'"&amp;AD$2&amp;"'!F"&amp;ROW(AD49))="VACA","VACA",
"")))))</f>
        <v/>
      </c>
      <c r="AE49" s="111" t="str" cm="1">
        <f t="array" aca="1" ref="AE49" ca="1">IF(INDIRECT("'"&amp;AE$2&amp;"'!F"&amp;ROW(AE49))="CC","CC",
IF(INDIRECT("'"&amp;AE$2&amp;"'!F"&amp;ROW(AE49))="DOWN","DOWN",
IF(INDIRECT("'"&amp;AE$2&amp;"'!F"&amp;ROW(AE49))="OFF","OFF",
IF(INDIRECT("'"&amp;AE$2&amp;"'!F"&amp;ROW(AE49))="PARK","PARK",
IF(INDIRECT("'"&amp;AE$2&amp;"'!F"&amp;ROW(AE49))="VACA","VACA",
"")))))</f>
        <v/>
      </c>
      <c r="AF49" s="111" t="str" cm="1">
        <f t="array" aca="1" ref="AF49" ca="1">IF(INDIRECT("'"&amp;AF$2&amp;"'!F"&amp;ROW(AF49))="CC","CC",
IF(INDIRECT("'"&amp;AF$2&amp;"'!F"&amp;ROW(AF49))="DOWN","DOWN",
IF(INDIRECT("'"&amp;AF$2&amp;"'!F"&amp;ROW(AF49))="OFF","OFF",
IF(INDIRECT("'"&amp;AF$2&amp;"'!F"&amp;ROW(AF49))="PARK","PARK",
IF(INDIRECT("'"&amp;AF$2&amp;"'!F"&amp;ROW(AF49))="VACA","VACA",
"")))))</f>
        <v/>
      </c>
      <c r="AG49" s="111" t="str" cm="1">
        <f t="array" aca="1" ref="AG49" ca="1">IF(INDIRECT("'"&amp;AG$2&amp;"'!F"&amp;ROW(AG49))="CC","CC",
IF(INDIRECT("'"&amp;AG$2&amp;"'!F"&amp;ROW(AG49))="DOWN","DOWN",
IF(INDIRECT("'"&amp;AG$2&amp;"'!F"&amp;ROW(AG49))="OFF","OFF",
IF(INDIRECT("'"&amp;AG$2&amp;"'!F"&amp;ROW(AG49))="PARK","PARK",
IF(INDIRECT("'"&amp;AG$2&amp;"'!F"&amp;ROW(AG49))="VACA","VACA",
"")))))</f>
        <v/>
      </c>
      <c r="AH49" s="124"/>
      <c r="AI49" s="111" t="str">
        <f t="shared" si="4"/>
        <v>Miguel Angel Perez</v>
      </c>
      <c r="AJ49" s="111" cm="1">
        <f t="array" aca="1" ref="AJ49" ca="1">INDIRECT("'"&amp;AJ$2&amp;"'!AB"&amp;ROW($AJ49))</f>
        <v>5</v>
      </c>
      <c r="AK49" s="111" cm="1">
        <f t="array" aca="1" ref="AK49" ca="1">INDIRECT("'"&amp;AK$2&amp;"'!AB"&amp;ROW($AJ49))</f>
        <v>4</v>
      </c>
      <c r="AL49" s="111" cm="1">
        <f t="array" aca="1" ref="AL49" ca="1">INDIRECT("'"&amp;AL$2&amp;"'!AB"&amp;ROW($AJ49))</f>
        <v>4</v>
      </c>
      <c r="AM49" s="111" t="str" cm="1">
        <f t="array" aca="1" ref="AM49" ca="1">INDIRECT("'"&amp;AM$2&amp;"'!AB"&amp;ROW($AJ49))</f>
        <v/>
      </c>
      <c r="AN49" s="111" t="str" cm="1">
        <f t="array" aca="1" ref="AN49" ca="1">INDIRECT("'"&amp;AN$2&amp;"'!AB"&amp;ROW($AJ49))</f>
        <v/>
      </c>
      <c r="AO49" s="111" cm="1">
        <f t="array" aca="1" ref="AO49" ca="1">INDIRECT("'"&amp;AO$2&amp;"'!AB"&amp;ROW($AJ49))</f>
        <v>4</v>
      </c>
      <c r="AP49" s="111" cm="1">
        <f t="array" aca="1" ref="AP49" ca="1">INDIRECT("'"&amp;AP$2&amp;"'!AB"&amp;ROW($AJ49))</f>
        <v>4</v>
      </c>
      <c r="AQ49" s="111" t="str" cm="1">
        <f t="array" aca="1" ref="AQ49" ca="1">INDIRECT("'"&amp;AQ$2&amp;"'!AB"&amp;ROW($AJ49))</f>
        <v/>
      </c>
      <c r="AR49" s="111" t="str" cm="1">
        <f t="array" aca="1" ref="AR49" ca="1">INDIRECT("'"&amp;AR$2&amp;"'!AB"&amp;ROW($AJ49))</f>
        <v/>
      </c>
      <c r="AS49" s="111" t="str" cm="1">
        <f t="array" aca="1" ref="AS49" ca="1">INDIRECT("'"&amp;AS$2&amp;"'!AB"&amp;ROW($AJ49))</f>
        <v/>
      </c>
      <c r="AT49" s="111" t="str" cm="1">
        <f t="array" aca="1" ref="AT49" ca="1">INDIRECT("'"&amp;AT$2&amp;"'!AB"&amp;ROW($AJ49))</f>
        <v/>
      </c>
      <c r="AU49" s="111" t="str" cm="1">
        <f t="array" aca="1" ref="AU49" ca="1">INDIRECT("'"&amp;AU$2&amp;"'!AB"&amp;ROW($AJ49))</f>
        <v/>
      </c>
      <c r="AV49" s="111" t="str" cm="1">
        <f t="array" aca="1" ref="AV49" ca="1">INDIRECT("'"&amp;AV$2&amp;"'!AB"&amp;ROW($AJ49))</f>
        <v/>
      </c>
      <c r="AW49" s="111" t="str" cm="1">
        <f t="array" aca="1" ref="AW49" ca="1">INDIRECT("'"&amp;AW$2&amp;"'!AB"&amp;ROW($AJ49))</f>
        <v/>
      </c>
      <c r="AX49" s="111" t="str" cm="1">
        <f t="array" aca="1" ref="AX49" ca="1">INDIRECT("'"&amp;AX$2&amp;"'!AB"&amp;ROW($AJ49))</f>
        <v/>
      </c>
      <c r="AY49" s="111" t="str" cm="1">
        <f t="array" aca="1" ref="AY49" ca="1">INDIRECT("'"&amp;AY$2&amp;"'!AB"&amp;ROW($AJ49))</f>
        <v/>
      </c>
      <c r="AZ49" s="111" t="str" cm="1">
        <f t="array" aca="1" ref="AZ49" ca="1">INDIRECT("'"&amp;AZ$2&amp;"'!AB"&amp;ROW($AJ49))</f>
        <v/>
      </c>
      <c r="BA49" s="111" t="str" cm="1">
        <f t="array" aca="1" ref="BA49" ca="1">INDIRECT("'"&amp;BA$2&amp;"'!AB"&amp;ROW($AJ49))</f>
        <v/>
      </c>
      <c r="BB49" s="111" t="str" cm="1">
        <f t="array" aca="1" ref="BB49" ca="1">INDIRECT("'"&amp;BB$2&amp;"'!AB"&amp;ROW($AJ49))</f>
        <v/>
      </c>
      <c r="BC49" s="111" t="str" cm="1">
        <f t="array" aca="1" ref="BC49" ca="1">INDIRECT("'"&amp;BC$2&amp;"'!AB"&amp;ROW($AJ49))</f>
        <v/>
      </c>
      <c r="BD49" s="111" t="str" cm="1">
        <f t="array" aca="1" ref="BD49" ca="1">INDIRECT("'"&amp;BD$2&amp;"'!AB"&amp;ROW($AJ49))</f>
        <v/>
      </c>
      <c r="BE49" s="111" t="str" cm="1">
        <f t="array" aca="1" ref="BE49" ca="1">INDIRECT("'"&amp;BE$2&amp;"'!AB"&amp;ROW($AJ49))</f>
        <v/>
      </c>
      <c r="BF49" s="111" t="str" cm="1">
        <f t="array" aca="1" ref="BF49" ca="1">INDIRECT("'"&amp;BF$2&amp;"'!AB"&amp;ROW($AJ49))</f>
        <v/>
      </c>
      <c r="BG49" s="111" t="str" cm="1">
        <f t="array" aca="1" ref="BG49" ca="1">INDIRECT("'"&amp;BG$2&amp;"'!AB"&amp;ROW($AJ49))</f>
        <v/>
      </c>
      <c r="BH49" s="111" t="str" cm="1">
        <f t="array" aca="1" ref="BH49" ca="1">INDIRECT("'"&amp;BH$2&amp;"'!AB"&amp;ROW($AJ49))</f>
        <v/>
      </c>
      <c r="BI49" s="111" t="str" cm="1">
        <f t="array" aca="1" ref="BI49" ca="1">INDIRECT("'"&amp;BI$2&amp;"'!AB"&amp;ROW($AJ49))</f>
        <v/>
      </c>
      <c r="BJ49" s="111" t="str" cm="1">
        <f t="array" aca="1" ref="BJ49" ca="1">INDIRECT("'"&amp;BJ$2&amp;"'!AB"&amp;ROW($AJ49))</f>
        <v/>
      </c>
      <c r="BK49" s="111" t="str" cm="1">
        <f t="array" aca="1" ref="BK49" ca="1">INDIRECT("'"&amp;BK$2&amp;"'!AB"&amp;ROW($AJ49))</f>
        <v/>
      </c>
      <c r="BL49" s="111" t="str" cm="1">
        <f t="array" aca="1" ref="BL49" ca="1">INDIRECT("'"&amp;BL$2&amp;"'!AB"&amp;ROW($AJ49))</f>
        <v/>
      </c>
      <c r="BM49" s="111" t="str" cm="1">
        <f t="array" aca="1" ref="BM49" ca="1">INDIRECT("'"&amp;BM$2&amp;"'!AB"&amp;ROW($AJ49))</f>
        <v/>
      </c>
      <c r="BN49" s="111" t="str" cm="1">
        <f t="array" aca="1" ref="BN49" ca="1">INDIRECT("'"&amp;BN$2&amp;"'!AB"&amp;ROW($AJ49))</f>
        <v/>
      </c>
      <c r="BO49" s="124"/>
      <c r="BP49" s="110" t="str">
        <f t="shared" si="5"/>
        <v>Miguel Angel Perez</v>
      </c>
      <c r="BQ49" s="127" cm="1">
        <f t="array" aca="1" ref="BQ49" ca="1">IF(INDIRECT("'"&amp;BQ$2&amp;"'!P"&amp;ROW($BQ49))=0,"",INDIRECT("'"&amp;BQ$2&amp;"'!P"&amp;ROW($BQ49)))</f>
        <v>29.59</v>
      </c>
      <c r="BR49" s="127" cm="1">
        <f t="array" aca="1" ref="BR49" ca="1">IF(INDIRECT("'"&amp;BR$2&amp;"'!P"&amp;ROW($BQ49))=0,"",INDIRECT("'"&amp;BR$2&amp;"'!P"&amp;ROW($BQ49)))</f>
        <v>35.799999999999997</v>
      </c>
      <c r="BS49" s="127" cm="1">
        <f t="array" aca="1" ref="BS49" ca="1">IF(INDIRECT("'"&amp;BS$2&amp;"'!P"&amp;ROW($BQ49))=0,"",INDIRECT("'"&amp;BS$2&amp;"'!P"&amp;ROW($BQ49)))</f>
        <v>40.200000000000003</v>
      </c>
      <c r="BT49" s="127" t="str" cm="1">
        <f t="array" aca="1" ref="BT49" ca="1">IF(INDIRECT("'"&amp;BT$2&amp;"'!P"&amp;ROW($BQ49))=0,"",INDIRECT("'"&amp;BT$2&amp;"'!P"&amp;ROW($BQ49)))</f>
        <v/>
      </c>
      <c r="BU49" s="127" t="str" cm="1">
        <f t="array" aca="1" ref="BU49" ca="1">IF(INDIRECT("'"&amp;BU$2&amp;"'!P"&amp;ROW($BQ49))=0,"",INDIRECT("'"&amp;BU$2&amp;"'!P"&amp;ROW($BQ49)))</f>
        <v/>
      </c>
      <c r="BV49" s="127" cm="1">
        <f t="array" aca="1" ref="BV49" ca="1">IF(INDIRECT("'"&amp;BV$2&amp;"'!P"&amp;ROW($BQ49))=0,"",INDIRECT("'"&amp;BV$2&amp;"'!P"&amp;ROW($BQ49)))</f>
        <v>33.75</v>
      </c>
      <c r="BW49" s="127" cm="1">
        <f t="array" aca="1" ref="BW49" ca="1">IF(INDIRECT("'"&amp;BW$2&amp;"'!P"&amp;ROW($BQ49))=0,"",INDIRECT("'"&amp;BW$2&amp;"'!P"&amp;ROW($BQ49)))</f>
        <v>39.6</v>
      </c>
      <c r="BX49" s="127" t="str" cm="1">
        <f t="array" aca="1" ref="BX49" ca="1">IF(INDIRECT("'"&amp;BX$2&amp;"'!P"&amp;ROW($BQ49))=0,"",INDIRECT("'"&amp;BX$2&amp;"'!P"&amp;ROW($BQ49)))</f>
        <v/>
      </c>
      <c r="BY49" s="127" t="str" cm="1">
        <f t="array" aca="1" ref="BY49" ca="1">IF(INDIRECT("'"&amp;BY$2&amp;"'!P"&amp;ROW($BQ49))=0,"",INDIRECT("'"&amp;BY$2&amp;"'!P"&amp;ROW($BQ49)))</f>
        <v/>
      </c>
      <c r="BZ49" s="127" t="str" cm="1">
        <f t="array" aca="1" ref="BZ49" ca="1">IF(INDIRECT("'"&amp;BZ$2&amp;"'!P"&amp;ROW($BQ49))=0,"",INDIRECT("'"&amp;BZ$2&amp;"'!P"&amp;ROW($BQ49)))</f>
        <v/>
      </c>
      <c r="CA49" s="127" t="str" cm="1">
        <f t="array" aca="1" ref="CA49" ca="1">IF(INDIRECT("'"&amp;CA$2&amp;"'!P"&amp;ROW($BQ49))=0,"",INDIRECT("'"&amp;CA$2&amp;"'!P"&amp;ROW($BQ49)))</f>
        <v/>
      </c>
      <c r="CB49" s="127" t="str" cm="1">
        <f t="array" aca="1" ref="CB49" ca="1">IF(INDIRECT("'"&amp;CB$2&amp;"'!P"&amp;ROW($BQ49))=0,"",INDIRECT("'"&amp;CB$2&amp;"'!P"&amp;ROW($BQ49)))</f>
        <v/>
      </c>
      <c r="CC49" s="127" t="str" cm="1">
        <f t="array" aca="1" ref="CC49" ca="1">IF(INDIRECT("'"&amp;CC$2&amp;"'!P"&amp;ROW($BQ49))=0,"",INDIRECT("'"&amp;CC$2&amp;"'!P"&amp;ROW($BQ49)))</f>
        <v/>
      </c>
      <c r="CD49" s="127" t="str" cm="1">
        <f t="array" aca="1" ref="CD49" ca="1">IF(INDIRECT("'"&amp;CD$2&amp;"'!P"&amp;ROW($BQ49))=0,"",INDIRECT("'"&amp;CD$2&amp;"'!P"&amp;ROW($BQ49)))</f>
        <v/>
      </c>
      <c r="CE49" s="127" t="str" cm="1">
        <f t="array" aca="1" ref="CE49" ca="1">IF(INDIRECT("'"&amp;CE$2&amp;"'!P"&amp;ROW($BQ49))=0,"",INDIRECT("'"&amp;CE$2&amp;"'!P"&amp;ROW($BQ49)))</f>
        <v/>
      </c>
      <c r="CF49" s="127" t="str" cm="1">
        <f t="array" aca="1" ref="CF49" ca="1">IF(INDIRECT("'"&amp;CF$2&amp;"'!P"&amp;ROW($BQ49))=0,"",INDIRECT("'"&amp;CF$2&amp;"'!P"&amp;ROW($BQ49)))</f>
        <v/>
      </c>
      <c r="CG49" s="127" t="str" cm="1">
        <f t="array" aca="1" ref="CG49" ca="1">IF(INDIRECT("'"&amp;CG$2&amp;"'!P"&amp;ROW($BQ49))=0,"",INDIRECT("'"&amp;CG$2&amp;"'!P"&amp;ROW($BQ49)))</f>
        <v/>
      </c>
      <c r="CH49" s="127" t="str" cm="1">
        <f t="array" aca="1" ref="CH49" ca="1">IF(INDIRECT("'"&amp;CH$2&amp;"'!P"&amp;ROW($BQ49))=0,"",INDIRECT("'"&amp;CH$2&amp;"'!P"&amp;ROW($BQ49)))</f>
        <v/>
      </c>
      <c r="CI49" s="127" t="str" cm="1">
        <f t="array" aca="1" ref="CI49" ca="1">IF(INDIRECT("'"&amp;CI$2&amp;"'!P"&amp;ROW($BQ49))=0,"",INDIRECT("'"&amp;CI$2&amp;"'!P"&amp;ROW($BQ49)))</f>
        <v/>
      </c>
      <c r="CJ49" s="127" t="str" cm="1">
        <f t="array" aca="1" ref="CJ49" ca="1">IF(INDIRECT("'"&amp;CJ$2&amp;"'!P"&amp;ROW($BQ49))=0,"",INDIRECT("'"&amp;CJ$2&amp;"'!P"&amp;ROW($BQ49)))</f>
        <v/>
      </c>
      <c r="CK49" s="127" t="str" cm="1">
        <f t="array" aca="1" ref="CK49" ca="1">IF(INDIRECT("'"&amp;CK$2&amp;"'!P"&amp;ROW($BQ49))=0,"",INDIRECT("'"&amp;CK$2&amp;"'!P"&amp;ROW($BQ49)))</f>
        <v/>
      </c>
      <c r="CL49" s="127" t="str" cm="1">
        <f t="array" aca="1" ref="CL49" ca="1">IF(INDIRECT("'"&amp;CL$2&amp;"'!P"&amp;ROW($BQ49))=0,"",INDIRECT("'"&amp;CL$2&amp;"'!P"&amp;ROW($BQ49)))</f>
        <v/>
      </c>
      <c r="CM49" s="127" t="str" cm="1">
        <f t="array" aca="1" ref="CM49" ca="1">IF(INDIRECT("'"&amp;CM$2&amp;"'!P"&amp;ROW($BQ49))=0,"",INDIRECT("'"&amp;CM$2&amp;"'!P"&amp;ROW($BQ49)))</f>
        <v/>
      </c>
      <c r="CN49" s="127" t="str" cm="1">
        <f t="array" aca="1" ref="CN49" ca="1">IF(INDIRECT("'"&amp;CN$2&amp;"'!P"&amp;ROW($BQ49))=0,"",INDIRECT("'"&amp;CN$2&amp;"'!P"&amp;ROW($BQ49)))</f>
        <v/>
      </c>
      <c r="CO49" s="127" t="str" cm="1">
        <f t="array" aca="1" ref="CO49" ca="1">IF(INDIRECT("'"&amp;CO$2&amp;"'!P"&amp;ROW($BQ49))=0,"",INDIRECT("'"&amp;CO$2&amp;"'!P"&amp;ROW($BQ49)))</f>
        <v/>
      </c>
      <c r="CP49" s="127" t="str" cm="1">
        <f t="array" aca="1" ref="CP49" ca="1">IF(INDIRECT("'"&amp;CP$2&amp;"'!P"&amp;ROW($BQ49))=0,"",INDIRECT("'"&amp;CP$2&amp;"'!P"&amp;ROW($BQ49)))</f>
        <v/>
      </c>
      <c r="CQ49" s="127" t="str" cm="1">
        <f t="array" aca="1" ref="CQ49" ca="1">IF(INDIRECT("'"&amp;CQ$2&amp;"'!P"&amp;ROW($BQ49))=0,"",INDIRECT("'"&amp;CQ$2&amp;"'!P"&amp;ROW($BQ49)))</f>
        <v/>
      </c>
      <c r="CR49" s="127" t="str" cm="1">
        <f t="array" aca="1" ref="CR49" ca="1">IF(INDIRECT("'"&amp;CR$2&amp;"'!P"&amp;ROW($BQ49))=0,"",INDIRECT("'"&amp;CR$2&amp;"'!P"&amp;ROW($BQ49)))</f>
        <v/>
      </c>
      <c r="CS49" s="127" t="str" cm="1">
        <f t="array" aca="1" ref="CS49" ca="1">IF(INDIRECT("'"&amp;CS$2&amp;"'!P"&amp;ROW($BQ49))=0,"",INDIRECT("'"&amp;CS$2&amp;"'!P"&amp;ROW($BQ49)))</f>
        <v/>
      </c>
      <c r="CT49" s="127" t="str" cm="1">
        <f t="array" aca="1" ref="CT49" ca="1">IF(INDIRECT("'"&amp;CT$2&amp;"'!P"&amp;ROW($BQ49))=0,"",INDIRECT("'"&amp;CT$2&amp;"'!P"&amp;ROW($BQ49)))</f>
        <v/>
      </c>
      <c r="CU49" s="127" t="str" cm="1">
        <f t="array" aca="1" ref="CU49" ca="1">IF(INDIRECT("'"&amp;CU$2&amp;"'!P"&amp;ROW($BQ49))=0,"",INDIRECT("'"&amp;CU$2&amp;"'!P"&amp;ROW($BQ49)))</f>
        <v/>
      </c>
      <c r="CV49" s="128">
        <f t="shared" ca="1" si="6"/>
        <v>178.94</v>
      </c>
    </row>
    <row r="50" spans="1:100" x14ac:dyDescent="0.2">
      <c r="A50" s="111">
        <f>IF('Driver List'!D50=0,"",'Driver List'!D50)</f>
        <v>6433</v>
      </c>
      <c r="B50" s="111" t="str">
        <f>IF(A50="","",VLOOKUP(A50,'Driver List'!D:E,2,0))</f>
        <v>Salvador Bello</v>
      </c>
      <c r="C50" s="111" t="str" cm="1">
        <f t="array" aca="1" ref="C50" ca="1">IF(INDIRECT("'"&amp;C$2&amp;"'!F"&amp;ROW(C50))="CC","CC",
IF(INDIRECT("'"&amp;C$2&amp;"'!F"&amp;ROW(C50))="DOWN","DOWN",
IF(INDIRECT("'"&amp;C$2&amp;"'!F"&amp;ROW(C50))="OFF","OFF",
IF(INDIRECT("'"&amp;C$2&amp;"'!F"&amp;ROW(C50))="PARK","PARK",
IF(INDIRECT("'"&amp;C$2&amp;"'!F"&amp;ROW(C50))="VACA","VACA",
"")))))</f>
        <v/>
      </c>
      <c r="D50" s="111" t="str" cm="1">
        <f t="array" aca="1" ref="D50" ca="1">IF(INDIRECT("'"&amp;D$2&amp;"'!F"&amp;ROW(D50))="CC","CC",
IF(INDIRECT("'"&amp;D$2&amp;"'!F"&amp;ROW(D50))="DOWN","DOWN",
IF(INDIRECT("'"&amp;D$2&amp;"'!F"&amp;ROW(D50))="OFF","OFF",
IF(INDIRECT("'"&amp;D$2&amp;"'!F"&amp;ROW(D50))="PARK","PARK",
IF(INDIRECT("'"&amp;D$2&amp;"'!F"&amp;ROW(D50))="VACA","VACA",
"")))))</f>
        <v/>
      </c>
      <c r="E50" s="111" t="str" cm="1">
        <f t="array" aca="1" ref="E50" ca="1">IF(INDIRECT("'"&amp;E$2&amp;"'!F"&amp;ROW(E50))="CC","CC",
IF(INDIRECT("'"&amp;E$2&amp;"'!F"&amp;ROW(E50))="DOWN","DOWN",
IF(INDIRECT("'"&amp;E$2&amp;"'!F"&amp;ROW(E50))="OFF","OFF",
IF(INDIRECT("'"&amp;E$2&amp;"'!F"&amp;ROW(E50))="PARK","PARK",
IF(INDIRECT("'"&amp;E$2&amp;"'!F"&amp;ROW(E50))="VACA","VACA",
"")))))</f>
        <v/>
      </c>
      <c r="F50" s="111" t="str" cm="1">
        <f t="array" aca="1" ref="F50" ca="1">IF(INDIRECT("'"&amp;F$2&amp;"'!F"&amp;ROW(F50))="CC","CC",
IF(INDIRECT("'"&amp;F$2&amp;"'!F"&amp;ROW(F50))="DOWN","DOWN",
IF(INDIRECT("'"&amp;F$2&amp;"'!F"&amp;ROW(F50))="OFF","OFF",
IF(INDIRECT("'"&amp;F$2&amp;"'!F"&amp;ROW(F50))="PARK","PARK",
IF(INDIRECT("'"&amp;F$2&amp;"'!F"&amp;ROW(F50))="VACA","VACA",
"")))))</f>
        <v/>
      </c>
      <c r="G50" s="111" t="str" cm="1">
        <f t="array" aca="1" ref="G50" ca="1">IF(INDIRECT("'"&amp;G$2&amp;"'!F"&amp;ROW(G50))="CC","CC",
IF(INDIRECT("'"&amp;G$2&amp;"'!F"&amp;ROW(G50))="DOWN","DOWN",
IF(INDIRECT("'"&amp;G$2&amp;"'!F"&amp;ROW(G50))="OFF","OFF",
IF(INDIRECT("'"&amp;G$2&amp;"'!F"&amp;ROW(G50))="PARK","PARK",
IF(INDIRECT("'"&amp;G$2&amp;"'!F"&amp;ROW(G50))="VACA","VACA",
"")))))</f>
        <v/>
      </c>
      <c r="H50" s="111" t="str" cm="1">
        <f t="array" aca="1" ref="H50" ca="1">IF(INDIRECT("'"&amp;H$2&amp;"'!F"&amp;ROW(H50))="CC","CC",
IF(INDIRECT("'"&amp;H$2&amp;"'!F"&amp;ROW(H50))="DOWN","DOWN",
IF(INDIRECT("'"&amp;H$2&amp;"'!F"&amp;ROW(H50))="OFF","OFF",
IF(INDIRECT("'"&amp;H$2&amp;"'!F"&amp;ROW(H50))="PARK","PARK",
IF(INDIRECT("'"&amp;H$2&amp;"'!F"&amp;ROW(H50))="VACA","VACA",
"")))))</f>
        <v/>
      </c>
      <c r="I50" s="111" t="str" cm="1">
        <f t="array" aca="1" ref="I50" ca="1">IF(INDIRECT("'"&amp;I$2&amp;"'!F"&amp;ROW(I50))="CC","CC",
IF(INDIRECT("'"&amp;I$2&amp;"'!F"&amp;ROW(I50))="DOWN","DOWN",
IF(INDIRECT("'"&amp;I$2&amp;"'!F"&amp;ROW(I50))="OFF","OFF",
IF(INDIRECT("'"&amp;I$2&amp;"'!F"&amp;ROW(I50))="PARK","PARK",
IF(INDIRECT("'"&amp;I$2&amp;"'!F"&amp;ROW(I50))="VACA","VACA",
"")))))</f>
        <v/>
      </c>
      <c r="J50" s="111" t="str" cm="1">
        <f t="array" aca="1" ref="J50" ca="1">IF(INDIRECT("'"&amp;J$2&amp;"'!F"&amp;ROW(J50))="CC","CC",
IF(INDIRECT("'"&amp;J$2&amp;"'!F"&amp;ROW(J50))="DOWN","DOWN",
IF(INDIRECT("'"&amp;J$2&amp;"'!F"&amp;ROW(J50))="OFF","OFF",
IF(INDIRECT("'"&amp;J$2&amp;"'!F"&amp;ROW(J50))="PARK","PARK",
IF(INDIRECT("'"&amp;J$2&amp;"'!F"&amp;ROW(J50))="VACA","VACA",
"")))))</f>
        <v/>
      </c>
      <c r="K50" s="111" t="str" cm="1">
        <f t="array" aca="1" ref="K50" ca="1">IF(INDIRECT("'"&amp;K$2&amp;"'!F"&amp;ROW(K50))="CC","CC",
IF(INDIRECT("'"&amp;K$2&amp;"'!F"&amp;ROW(K50))="DOWN","DOWN",
IF(INDIRECT("'"&amp;K$2&amp;"'!F"&amp;ROW(K50))="OFF","OFF",
IF(INDIRECT("'"&amp;K$2&amp;"'!F"&amp;ROW(K50))="PARK","PARK",
IF(INDIRECT("'"&amp;K$2&amp;"'!F"&amp;ROW(K50))="VACA","VACA",
"")))))</f>
        <v/>
      </c>
      <c r="L50" s="111" t="str" cm="1">
        <f t="array" aca="1" ref="L50" ca="1">IF(INDIRECT("'"&amp;L$2&amp;"'!F"&amp;ROW(L50))="CC","CC",
IF(INDIRECT("'"&amp;L$2&amp;"'!F"&amp;ROW(L50))="DOWN","DOWN",
IF(INDIRECT("'"&amp;L$2&amp;"'!F"&amp;ROW(L50))="OFF","OFF",
IF(INDIRECT("'"&amp;L$2&amp;"'!F"&amp;ROW(L50))="PARK","PARK",
IF(INDIRECT("'"&amp;L$2&amp;"'!F"&amp;ROW(L50))="VACA","VACA",
"")))))</f>
        <v/>
      </c>
      <c r="M50" s="111" t="str" cm="1">
        <f t="array" aca="1" ref="M50" ca="1">IF(INDIRECT("'"&amp;M$2&amp;"'!F"&amp;ROW(M50))="CC","CC",
IF(INDIRECT("'"&amp;M$2&amp;"'!F"&amp;ROW(M50))="DOWN","DOWN",
IF(INDIRECT("'"&amp;M$2&amp;"'!F"&amp;ROW(M50))="OFF","OFF",
IF(INDIRECT("'"&amp;M$2&amp;"'!F"&amp;ROW(M50))="PARK","PARK",
IF(INDIRECT("'"&amp;M$2&amp;"'!F"&amp;ROW(M50))="VACA","VACA",
"")))))</f>
        <v/>
      </c>
      <c r="N50" s="111" t="str" cm="1">
        <f t="array" aca="1" ref="N50" ca="1">IF(INDIRECT("'"&amp;N$2&amp;"'!F"&amp;ROW(N50))="CC","CC",
IF(INDIRECT("'"&amp;N$2&amp;"'!F"&amp;ROW(N50))="DOWN","DOWN",
IF(INDIRECT("'"&amp;N$2&amp;"'!F"&amp;ROW(N50))="OFF","OFF",
IF(INDIRECT("'"&amp;N$2&amp;"'!F"&amp;ROW(N50))="PARK","PARK",
IF(INDIRECT("'"&amp;N$2&amp;"'!F"&amp;ROW(N50))="VACA","VACA",
"")))))</f>
        <v/>
      </c>
      <c r="O50" s="111" t="str" cm="1">
        <f t="array" aca="1" ref="O50" ca="1">IF(INDIRECT("'"&amp;O$2&amp;"'!F"&amp;ROW(O50))="CC","CC",
IF(INDIRECT("'"&amp;O$2&amp;"'!F"&amp;ROW(O50))="DOWN","DOWN",
IF(INDIRECT("'"&amp;O$2&amp;"'!F"&amp;ROW(O50))="OFF","OFF",
IF(INDIRECT("'"&amp;O$2&amp;"'!F"&amp;ROW(O50))="PARK","PARK",
IF(INDIRECT("'"&amp;O$2&amp;"'!F"&amp;ROW(O50))="VACA","VACA",
"")))))</f>
        <v/>
      </c>
      <c r="P50" s="111" t="str" cm="1">
        <f t="array" aca="1" ref="P50" ca="1">IF(INDIRECT("'"&amp;P$2&amp;"'!F"&amp;ROW(P50))="CC","CC",
IF(INDIRECT("'"&amp;P$2&amp;"'!F"&amp;ROW(P50))="DOWN","DOWN",
IF(INDIRECT("'"&amp;P$2&amp;"'!F"&amp;ROW(P50))="OFF","OFF",
IF(INDIRECT("'"&amp;P$2&amp;"'!F"&amp;ROW(P50))="PARK","PARK",
IF(INDIRECT("'"&amp;P$2&amp;"'!F"&amp;ROW(P50))="VACA","VACA",
"")))))</f>
        <v/>
      </c>
      <c r="Q50" s="111" t="str" cm="1">
        <f t="array" aca="1" ref="Q50" ca="1">IF(INDIRECT("'"&amp;Q$2&amp;"'!F"&amp;ROW(Q50))="CC","CC",
IF(INDIRECT("'"&amp;Q$2&amp;"'!F"&amp;ROW(Q50))="DOWN","DOWN",
IF(INDIRECT("'"&amp;Q$2&amp;"'!F"&amp;ROW(Q50))="OFF","OFF",
IF(INDIRECT("'"&amp;Q$2&amp;"'!F"&amp;ROW(Q50))="PARK","PARK",
IF(INDIRECT("'"&amp;Q$2&amp;"'!F"&amp;ROW(Q50))="VACA","VACA",
"")))))</f>
        <v/>
      </c>
      <c r="R50" s="111" t="str" cm="1">
        <f t="array" aca="1" ref="R50" ca="1">IF(INDIRECT("'"&amp;R$2&amp;"'!F"&amp;ROW(R50))="CC","CC",
IF(INDIRECT("'"&amp;R$2&amp;"'!F"&amp;ROW(R50))="DOWN","DOWN",
IF(INDIRECT("'"&amp;R$2&amp;"'!F"&amp;ROW(R50))="OFF","OFF",
IF(INDIRECT("'"&amp;R$2&amp;"'!F"&amp;ROW(R50))="PARK","PARK",
IF(INDIRECT("'"&amp;R$2&amp;"'!F"&amp;ROW(R50))="VACA","VACA",
"")))))</f>
        <v/>
      </c>
      <c r="S50" s="111" t="str" cm="1">
        <f t="array" aca="1" ref="S50" ca="1">IF(INDIRECT("'"&amp;S$2&amp;"'!F"&amp;ROW(S50))="CC","CC",
IF(INDIRECT("'"&amp;S$2&amp;"'!F"&amp;ROW(S50))="DOWN","DOWN",
IF(INDIRECT("'"&amp;S$2&amp;"'!F"&amp;ROW(S50))="OFF","OFF",
IF(INDIRECT("'"&amp;S$2&amp;"'!F"&amp;ROW(S50))="PARK","PARK",
IF(INDIRECT("'"&amp;S$2&amp;"'!F"&amp;ROW(S50))="VACA","VACA",
"")))))</f>
        <v/>
      </c>
      <c r="T50" s="111" t="str" cm="1">
        <f t="array" aca="1" ref="T50" ca="1">IF(INDIRECT("'"&amp;T$2&amp;"'!F"&amp;ROW(T50))="CC","CC",
IF(INDIRECT("'"&amp;T$2&amp;"'!F"&amp;ROW(T50))="DOWN","DOWN",
IF(INDIRECT("'"&amp;T$2&amp;"'!F"&amp;ROW(T50))="OFF","OFF",
IF(INDIRECT("'"&amp;T$2&amp;"'!F"&amp;ROW(T50))="PARK","PARK",
IF(INDIRECT("'"&amp;T$2&amp;"'!F"&amp;ROW(T50))="VACA","VACA",
"")))))</f>
        <v/>
      </c>
      <c r="U50" s="111" t="str" cm="1">
        <f t="array" aca="1" ref="U50" ca="1">IF(INDIRECT("'"&amp;U$2&amp;"'!F"&amp;ROW(U50))="CC","CC",
IF(INDIRECT("'"&amp;U$2&amp;"'!F"&amp;ROW(U50))="DOWN","DOWN",
IF(INDIRECT("'"&amp;U$2&amp;"'!F"&amp;ROW(U50))="OFF","OFF",
IF(INDIRECT("'"&amp;U$2&amp;"'!F"&amp;ROW(U50))="PARK","PARK",
IF(INDIRECT("'"&amp;U$2&amp;"'!F"&amp;ROW(U50))="VACA","VACA",
"")))))</f>
        <v/>
      </c>
      <c r="V50" s="111" t="str" cm="1">
        <f t="array" aca="1" ref="V50" ca="1">IF(INDIRECT("'"&amp;V$2&amp;"'!F"&amp;ROW(V50))="CC","CC",
IF(INDIRECT("'"&amp;V$2&amp;"'!F"&amp;ROW(V50))="DOWN","DOWN",
IF(INDIRECT("'"&amp;V$2&amp;"'!F"&amp;ROW(V50))="OFF","OFF",
IF(INDIRECT("'"&amp;V$2&amp;"'!F"&amp;ROW(V50))="PARK","PARK",
IF(INDIRECT("'"&amp;V$2&amp;"'!F"&amp;ROW(V50))="VACA","VACA",
"")))))</f>
        <v/>
      </c>
      <c r="W50" s="111" t="str" cm="1">
        <f t="array" aca="1" ref="W50" ca="1">IF(INDIRECT("'"&amp;W$2&amp;"'!F"&amp;ROW(W50))="CC","CC",
IF(INDIRECT("'"&amp;W$2&amp;"'!F"&amp;ROW(W50))="DOWN","DOWN",
IF(INDIRECT("'"&amp;W$2&amp;"'!F"&amp;ROW(W50))="OFF","OFF",
IF(INDIRECT("'"&amp;W$2&amp;"'!F"&amp;ROW(W50))="PARK","PARK",
IF(INDIRECT("'"&amp;W$2&amp;"'!F"&amp;ROW(W50))="VACA","VACA",
"")))))</f>
        <v/>
      </c>
      <c r="X50" s="111" t="str" cm="1">
        <f t="array" aca="1" ref="X50" ca="1">IF(INDIRECT("'"&amp;X$2&amp;"'!F"&amp;ROW(X50))="CC","CC",
IF(INDIRECT("'"&amp;X$2&amp;"'!F"&amp;ROW(X50))="DOWN","DOWN",
IF(INDIRECT("'"&amp;X$2&amp;"'!F"&amp;ROW(X50))="OFF","OFF",
IF(INDIRECT("'"&amp;X$2&amp;"'!F"&amp;ROW(X50))="PARK","PARK",
IF(INDIRECT("'"&amp;X$2&amp;"'!F"&amp;ROW(X50))="VACA","VACA",
"")))))</f>
        <v/>
      </c>
      <c r="Y50" s="111" t="str" cm="1">
        <f t="array" aca="1" ref="Y50" ca="1">IF(INDIRECT("'"&amp;Y$2&amp;"'!F"&amp;ROW(Y50))="CC","CC",
IF(INDIRECT("'"&amp;Y$2&amp;"'!F"&amp;ROW(Y50))="DOWN","DOWN",
IF(INDIRECT("'"&amp;Y$2&amp;"'!F"&amp;ROW(Y50))="OFF","OFF",
IF(INDIRECT("'"&amp;Y$2&amp;"'!F"&amp;ROW(Y50))="PARK","PARK",
IF(INDIRECT("'"&amp;Y$2&amp;"'!F"&amp;ROW(Y50))="VACA","VACA",
"")))))</f>
        <v/>
      </c>
      <c r="Z50" s="111" t="str" cm="1">
        <f t="array" aca="1" ref="Z50" ca="1">IF(INDIRECT("'"&amp;Z$2&amp;"'!F"&amp;ROW(Z50))="CC","CC",
IF(INDIRECT("'"&amp;Z$2&amp;"'!F"&amp;ROW(Z50))="DOWN","DOWN",
IF(INDIRECT("'"&amp;Z$2&amp;"'!F"&amp;ROW(Z50))="OFF","OFF",
IF(INDIRECT("'"&amp;Z$2&amp;"'!F"&amp;ROW(Z50))="PARK","PARK",
IF(INDIRECT("'"&amp;Z$2&amp;"'!F"&amp;ROW(Z50))="VACA","VACA",
"")))))</f>
        <v/>
      </c>
      <c r="AA50" s="111" t="str" cm="1">
        <f t="array" aca="1" ref="AA50" ca="1">IF(INDIRECT("'"&amp;AA$2&amp;"'!F"&amp;ROW(AA50))="CC","CC",
IF(INDIRECT("'"&amp;AA$2&amp;"'!F"&amp;ROW(AA50))="DOWN","DOWN",
IF(INDIRECT("'"&amp;AA$2&amp;"'!F"&amp;ROW(AA50))="OFF","OFF",
IF(INDIRECT("'"&amp;AA$2&amp;"'!F"&amp;ROW(AA50))="PARK","PARK",
IF(INDIRECT("'"&amp;AA$2&amp;"'!F"&amp;ROW(AA50))="VACA","VACA",
"")))))</f>
        <v/>
      </c>
      <c r="AB50" s="111" t="str" cm="1">
        <f t="array" aca="1" ref="AB50" ca="1">IF(INDIRECT("'"&amp;AB$2&amp;"'!F"&amp;ROW(AB50))="CC","CC",
IF(INDIRECT("'"&amp;AB$2&amp;"'!F"&amp;ROW(AB50))="DOWN","DOWN",
IF(INDIRECT("'"&amp;AB$2&amp;"'!F"&amp;ROW(AB50))="OFF","OFF",
IF(INDIRECT("'"&amp;AB$2&amp;"'!F"&amp;ROW(AB50))="PARK","PARK",
IF(INDIRECT("'"&amp;AB$2&amp;"'!F"&amp;ROW(AB50))="VACA","VACA",
"")))))</f>
        <v/>
      </c>
      <c r="AC50" s="111" t="str" cm="1">
        <f t="array" aca="1" ref="AC50" ca="1">IF(INDIRECT("'"&amp;AC$2&amp;"'!F"&amp;ROW(AC50))="CC","CC",
IF(INDIRECT("'"&amp;AC$2&amp;"'!F"&amp;ROW(AC50))="DOWN","DOWN",
IF(INDIRECT("'"&amp;AC$2&amp;"'!F"&amp;ROW(AC50))="OFF","OFF",
IF(INDIRECT("'"&amp;AC$2&amp;"'!F"&amp;ROW(AC50))="PARK","PARK",
IF(INDIRECT("'"&amp;AC$2&amp;"'!F"&amp;ROW(AC50))="VACA","VACA",
"")))))</f>
        <v/>
      </c>
      <c r="AD50" s="111" t="str" cm="1">
        <f t="array" aca="1" ref="AD50" ca="1">IF(INDIRECT("'"&amp;AD$2&amp;"'!F"&amp;ROW(AD50))="CC","CC",
IF(INDIRECT("'"&amp;AD$2&amp;"'!F"&amp;ROW(AD50))="DOWN","DOWN",
IF(INDIRECT("'"&amp;AD$2&amp;"'!F"&amp;ROW(AD50))="OFF","OFF",
IF(INDIRECT("'"&amp;AD$2&amp;"'!F"&amp;ROW(AD50))="PARK","PARK",
IF(INDIRECT("'"&amp;AD$2&amp;"'!F"&amp;ROW(AD50))="VACA","VACA",
"")))))</f>
        <v/>
      </c>
      <c r="AE50" s="111" t="str" cm="1">
        <f t="array" aca="1" ref="AE50" ca="1">IF(INDIRECT("'"&amp;AE$2&amp;"'!F"&amp;ROW(AE50))="CC","CC",
IF(INDIRECT("'"&amp;AE$2&amp;"'!F"&amp;ROW(AE50))="DOWN","DOWN",
IF(INDIRECT("'"&amp;AE$2&amp;"'!F"&amp;ROW(AE50))="OFF","OFF",
IF(INDIRECT("'"&amp;AE$2&amp;"'!F"&amp;ROW(AE50))="PARK","PARK",
IF(INDIRECT("'"&amp;AE$2&amp;"'!F"&amp;ROW(AE50))="VACA","VACA",
"")))))</f>
        <v/>
      </c>
      <c r="AF50" s="111" t="str" cm="1">
        <f t="array" aca="1" ref="AF50" ca="1">IF(INDIRECT("'"&amp;AF$2&amp;"'!F"&amp;ROW(AF50))="CC","CC",
IF(INDIRECT("'"&amp;AF$2&amp;"'!F"&amp;ROW(AF50))="DOWN","DOWN",
IF(INDIRECT("'"&amp;AF$2&amp;"'!F"&amp;ROW(AF50))="OFF","OFF",
IF(INDIRECT("'"&amp;AF$2&amp;"'!F"&amp;ROW(AF50))="PARK","PARK",
IF(INDIRECT("'"&amp;AF$2&amp;"'!F"&amp;ROW(AF50))="VACA","VACA",
"")))))</f>
        <v/>
      </c>
      <c r="AG50" s="111" t="str" cm="1">
        <f t="array" aca="1" ref="AG50" ca="1">IF(INDIRECT("'"&amp;AG$2&amp;"'!F"&amp;ROW(AG50))="CC","CC",
IF(INDIRECT("'"&amp;AG$2&amp;"'!F"&amp;ROW(AG50))="DOWN","DOWN",
IF(INDIRECT("'"&amp;AG$2&amp;"'!F"&amp;ROW(AG50))="OFF","OFF",
IF(INDIRECT("'"&amp;AG$2&amp;"'!F"&amp;ROW(AG50))="PARK","PARK",
IF(INDIRECT("'"&amp;AG$2&amp;"'!F"&amp;ROW(AG50))="VACA","VACA",
"")))))</f>
        <v/>
      </c>
      <c r="AH50" s="124"/>
      <c r="AI50" s="111" t="str">
        <f t="shared" si="4"/>
        <v>Salvador Bello</v>
      </c>
      <c r="AJ50" s="111" cm="1">
        <f t="array" aca="1" ref="AJ50" ca="1">INDIRECT("'"&amp;AJ$2&amp;"'!AB"&amp;ROW($AJ50))</f>
        <v>4</v>
      </c>
      <c r="AK50" s="111" cm="1">
        <f t="array" aca="1" ref="AK50" ca="1">INDIRECT("'"&amp;AK$2&amp;"'!AB"&amp;ROW($AJ50))</f>
        <v>4</v>
      </c>
      <c r="AL50" s="111" cm="1">
        <f t="array" aca="1" ref="AL50" ca="1">INDIRECT("'"&amp;AL$2&amp;"'!AB"&amp;ROW($AJ50))</f>
        <v>4</v>
      </c>
      <c r="AM50" s="111" t="str" cm="1">
        <f t="array" aca="1" ref="AM50" ca="1">INDIRECT("'"&amp;AM$2&amp;"'!AB"&amp;ROW($AJ50))</f>
        <v/>
      </c>
      <c r="AN50" s="111" t="str" cm="1">
        <f t="array" aca="1" ref="AN50" ca="1">INDIRECT("'"&amp;AN$2&amp;"'!AB"&amp;ROW($AJ50))</f>
        <v/>
      </c>
      <c r="AO50" s="111" cm="1">
        <f t="array" aca="1" ref="AO50" ca="1">INDIRECT("'"&amp;AO$2&amp;"'!AB"&amp;ROW($AJ50))</f>
        <v>4</v>
      </c>
      <c r="AP50" s="111" cm="1">
        <f t="array" aca="1" ref="AP50" ca="1">INDIRECT("'"&amp;AP$2&amp;"'!AB"&amp;ROW($AJ50))</f>
        <v>4</v>
      </c>
      <c r="AQ50" s="111" t="str" cm="1">
        <f t="array" aca="1" ref="AQ50" ca="1">INDIRECT("'"&amp;AQ$2&amp;"'!AB"&amp;ROW($AJ50))</f>
        <v/>
      </c>
      <c r="AR50" s="111" t="str" cm="1">
        <f t="array" aca="1" ref="AR50" ca="1">INDIRECT("'"&amp;AR$2&amp;"'!AB"&amp;ROW($AJ50))</f>
        <v/>
      </c>
      <c r="AS50" s="111" t="str" cm="1">
        <f t="array" aca="1" ref="AS50" ca="1">INDIRECT("'"&amp;AS$2&amp;"'!AB"&amp;ROW($AJ50))</f>
        <v/>
      </c>
      <c r="AT50" s="111" t="str" cm="1">
        <f t="array" aca="1" ref="AT50" ca="1">INDIRECT("'"&amp;AT$2&amp;"'!AB"&amp;ROW($AJ50))</f>
        <v/>
      </c>
      <c r="AU50" s="111" t="str" cm="1">
        <f t="array" aca="1" ref="AU50" ca="1">INDIRECT("'"&amp;AU$2&amp;"'!AB"&amp;ROW($AJ50))</f>
        <v/>
      </c>
      <c r="AV50" s="111" t="str" cm="1">
        <f t="array" aca="1" ref="AV50" ca="1">INDIRECT("'"&amp;AV$2&amp;"'!AB"&amp;ROW($AJ50))</f>
        <v/>
      </c>
      <c r="AW50" s="111" t="str" cm="1">
        <f t="array" aca="1" ref="AW50" ca="1">INDIRECT("'"&amp;AW$2&amp;"'!AB"&amp;ROW($AJ50))</f>
        <v/>
      </c>
      <c r="AX50" s="111" t="str" cm="1">
        <f t="array" aca="1" ref="AX50" ca="1">INDIRECT("'"&amp;AX$2&amp;"'!AB"&amp;ROW($AJ50))</f>
        <v/>
      </c>
      <c r="AY50" s="111" t="str" cm="1">
        <f t="array" aca="1" ref="AY50" ca="1">INDIRECT("'"&amp;AY$2&amp;"'!AB"&amp;ROW($AJ50))</f>
        <v/>
      </c>
      <c r="AZ50" s="111" t="str" cm="1">
        <f t="array" aca="1" ref="AZ50" ca="1">INDIRECT("'"&amp;AZ$2&amp;"'!AB"&amp;ROW($AJ50))</f>
        <v/>
      </c>
      <c r="BA50" s="111" t="str" cm="1">
        <f t="array" aca="1" ref="BA50" ca="1">INDIRECT("'"&amp;BA$2&amp;"'!AB"&amp;ROW($AJ50))</f>
        <v/>
      </c>
      <c r="BB50" s="111" t="str" cm="1">
        <f t="array" aca="1" ref="BB50" ca="1">INDIRECT("'"&amp;BB$2&amp;"'!AB"&amp;ROW($AJ50))</f>
        <v/>
      </c>
      <c r="BC50" s="111" t="str" cm="1">
        <f t="array" aca="1" ref="BC50" ca="1">INDIRECT("'"&amp;BC$2&amp;"'!AB"&amp;ROW($AJ50))</f>
        <v/>
      </c>
      <c r="BD50" s="111" t="str" cm="1">
        <f t="array" aca="1" ref="BD50" ca="1">INDIRECT("'"&amp;BD$2&amp;"'!AB"&amp;ROW($AJ50))</f>
        <v/>
      </c>
      <c r="BE50" s="111" t="str" cm="1">
        <f t="array" aca="1" ref="BE50" ca="1">INDIRECT("'"&amp;BE$2&amp;"'!AB"&amp;ROW($AJ50))</f>
        <v/>
      </c>
      <c r="BF50" s="111" t="str" cm="1">
        <f t="array" aca="1" ref="BF50" ca="1">INDIRECT("'"&amp;BF$2&amp;"'!AB"&amp;ROW($AJ50))</f>
        <v/>
      </c>
      <c r="BG50" s="111" t="str" cm="1">
        <f t="array" aca="1" ref="BG50" ca="1">INDIRECT("'"&amp;BG$2&amp;"'!AB"&amp;ROW($AJ50))</f>
        <v/>
      </c>
      <c r="BH50" s="111" t="str" cm="1">
        <f t="array" aca="1" ref="BH50" ca="1">INDIRECT("'"&amp;BH$2&amp;"'!AB"&amp;ROW($AJ50))</f>
        <v/>
      </c>
      <c r="BI50" s="111" t="str" cm="1">
        <f t="array" aca="1" ref="BI50" ca="1">INDIRECT("'"&amp;BI$2&amp;"'!AB"&amp;ROW($AJ50))</f>
        <v/>
      </c>
      <c r="BJ50" s="111" t="str" cm="1">
        <f t="array" aca="1" ref="BJ50" ca="1">INDIRECT("'"&amp;BJ$2&amp;"'!AB"&amp;ROW($AJ50))</f>
        <v/>
      </c>
      <c r="BK50" s="111" t="str" cm="1">
        <f t="array" aca="1" ref="BK50" ca="1">INDIRECT("'"&amp;BK$2&amp;"'!AB"&amp;ROW($AJ50))</f>
        <v/>
      </c>
      <c r="BL50" s="111" t="str" cm="1">
        <f t="array" aca="1" ref="BL50" ca="1">INDIRECT("'"&amp;BL$2&amp;"'!AB"&amp;ROW($AJ50))</f>
        <v/>
      </c>
      <c r="BM50" s="111" t="str" cm="1">
        <f t="array" aca="1" ref="BM50" ca="1">INDIRECT("'"&amp;BM$2&amp;"'!AB"&amp;ROW($AJ50))</f>
        <v/>
      </c>
      <c r="BN50" s="111" t="str" cm="1">
        <f t="array" aca="1" ref="BN50" ca="1">INDIRECT("'"&amp;BN$2&amp;"'!AB"&amp;ROW($AJ50))</f>
        <v/>
      </c>
      <c r="BO50" s="124"/>
      <c r="BP50" s="110" t="str">
        <f t="shared" si="5"/>
        <v>Salvador Bello</v>
      </c>
      <c r="BQ50" s="127" cm="1">
        <f t="array" aca="1" ref="BQ50" ca="1">IF(INDIRECT("'"&amp;BQ$2&amp;"'!P"&amp;ROW($BQ50))=0,"",INDIRECT("'"&amp;BQ$2&amp;"'!P"&amp;ROW($BQ50)))</f>
        <v>37.75</v>
      </c>
      <c r="BR50" s="127" cm="1">
        <f t="array" aca="1" ref="BR50" ca="1">IF(INDIRECT("'"&amp;BR$2&amp;"'!P"&amp;ROW($BQ50))=0,"",INDIRECT("'"&amp;BR$2&amp;"'!P"&amp;ROW($BQ50)))</f>
        <v>36.5</v>
      </c>
      <c r="BS50" s="127" cm="1">
        <f t="array" aca="1" ref="BS50" ca="1">IF(INDIRECT("'"&amp;BS$2&amp;"'!P"&amp;ROW($BQ50))=0,"",INDIRECT("'"&amp;BS$2&amp;"'!P"&amp;ROW($BQ50)))</f>
        <v>33.200000000000003</v>
      </c>
      <c r="BT50" s="127" t="str" cm="1">
        <f t="array" aca="1" ref="BT50" ca="1">IF(INDIRECT("'"&amp;BT$2&amp;"'!P"&amp;ROW($BQ50))=0,"",INDIRECT("'"&amp;BT$2&amp;"'!P"&amp;ROW($BQ50)))</f>
        <v/>
      </c>
      <c r="BU50" s="127" t="str" cm="1">
        <f t="array" aca="1" ref="BU50" ca="1">IF(INDIRECT("'"&amp;BU$2&amp;"'!P"&amp;ROW($BQ50))=0,"",INDIRECT("'"&amp;BU$2&amp;"'!P"&amp;ROW($BQ50)))</f>
        <v/>
      </c>
      <c r="BV50" s="127" cm="1">
        <f t="array" aca="1" ref="BV50" ca="1">IF(INDIRECT("'"&amp;BV$2&amp;"'!P"&amp;ROW($BQ50))=0,"",INDIRECT("'"&amp;BV$2&amp;"'!P"&amp;ROW($BQ50)))</f>
        <v>34.450000000000003</v>
      </c>
      <c r="BW50" s="127" cm="1">
        <f t="array" aca="1" ref="BW50" ca="1">IF(INDIRECT("'"&amp;BW$2&amp;"'!P"&amp;ROW($BQ50))=0,"",INDIRECT("'"&amp;BW$2&amp;"'!P"&amp;ROW($BQ50)))</f>
        <v>30.4</v>
      </c>
      <c r="BX50" s="127" t="str" cm="1">
        <f t="array" aca="1" ref="BX50" ca="1">IF(INDIRECT("'"&amp;BX$2&amp;"'!P"&amp;ROW($BQ50))=0,"",INDIRECT("'"&amp;BX$2&amp;"'!P"&amp;ROW($BQ50)))</f>
        <v/>
      </c>
      <c r="BY50" s="127" t="str" cm="1">
        <f t="array" aca="1" ref="BY50" ca="1">IF(INDIRECT("'"&amp;BY$2&amp;"'!P"&amp;ROW($BQ50))=0,"",INDIRECT("'"&amp;BY$2&amp;"'!P"&amp;ROW($BQ50)))</f>
        <v/>
      </c>
      <c r="BZ50" s="127" t="str" cm="1">
        <f t="array" aca="1" ref="BZ50" ca="1">IF(INDIRECT("'"&amp;BZ$2&amp;"'!P"&amp;ROW($BQ50))=0,"",INDIRECT("'"&amp;BZ$2&amp;"'!P"&amp;ROW($BQ50)))</f>
        <v/>
      </c>
      <c r="CA50" s="127" t="str" cm="1">
        <f t="array" aca="1" ref="CA50" ca="1">IF(INDIRECT("'"&amp;CA$2&amp;"'!P"&amp;ROW($BQ50))=0,"",INDIRECT("'"&amp;CA$2&amp;"'!P"&amp;ROW($BQ50)))</f>
        <v/>
      </c>
      <c r="CB50" s="127" t="str" cm="1">
        <f t="array" aca="1" ref="CB50" ca="1">IF(INDIRECT("'"&amp;CB$2&amp;"'!P"&amp;ROW($BQ50))=0,"",INDIRECT("'"&amp;CB$2&amp;"'!P"&amp;ROW($BQ50)))</f>
        <v/>
      </c>
      <c r="CC50" s="127" t="str" cm="1">
        <f t="array" aca="1" ref="CC50" ca="1">IF(INDIRECT("'"&amp;CC$2&amp;"'!P"&amp;ROW($BQ50))=0,"",INDIRECT("'"&amp;CC$2&amp;"'!P"&amp;ROW($BQ50)))</f>
        <v/>
      </c>
      <c r="CD50" s="127" t="str" cm="1">
        <f t="array" aca="1" ref="CD50" ca="1">IF(INDIRECT("'"&amp;CD$2&amp;"'!P"&amp;ROW($BQ50))=0,"",INDIRECT("'"&amp;CD$2&amp;"'!P"&amp;ROW($BQ50)))</f>
        <v/>
      </c>
      <c r="CE50" s="127" t="str" cm="1">
        <f t="array" aca="1" ref="CE50" ca="1">IF(INDIRECT("'"&amp;CE$2&amp;"'!P"&amp;ROW($BQ50))=0,"",INDIRECT("'"&amp;CE$2&amp;"'!P"&amp;ROW($BQ50)))</f>
        <v/>
      </c>
      <c r="CF50" s="127" t="str" cm="1">
        <f t="array" aca="1" ref="CF50" ca="1">IF(INDIRECT("'"&amp;CF$2&amp;"'!P"&amp;ROW($BQ50))=0,"",INDIRECT("'"&amp;CF$2&amp;"'!P"&amp;ROW($BQ50)))</f>
        <v/>
      </c>
      <c r="CG50" s="127" t="str" cm="1">
        <f t="array" aca="1" ref="CG50" ca="1">IF(INDIRECT("'"&amp;CG$2&amp;"'!P"&amp;ROW($BQ50))=0,"",INDIRECT("'"&amp;CG$2&amp;"'!P"&amp;ROW($BQ50)))</f>
        <v/>
      </c>
      <c r="CH50" s="127" t="str" cm="1">
        <f t="array" aca="1" ref="CH50" ca="1">IF(INDIRECT("'"&amp;CH$2&amp;"'!P"&amp;ROW($BQ50))=0,"",INDIRECT("'"&amp;CH$2&amp;"'!P"&amp;ROW($BQ50)))</f>
        <v/>
      </c>
      <c r="CI50" s="127" t="str" cm="1">
        <f t="array" aca="1" ref="CI50" ca="1">IF(INDIRECT("'"&amp;CI$2&amp;"'!P"&amp;ROW($BQ50))=0,"",INDIRECT("'"&amp;CI$2&amp;"'!P"&amp;ROW($BQ50)))</f>
        <v/>
      </c>
      <c r="CJ50" s="127" t="str" cm="1">
        <f t="array" aca="1" ref="CJ50" ca="1">IF(INDIRECT("'"&amp;CJ$2&amp;"'!P"&amp;ROW($BQ50))=0,"",INDIRECT("'"&amp;CJ$2&amp;"'!P"&amp;ROW($BQ50)))</f>
        <v/>
      </c>
      <c r="CK50" s="127" t="str" cm="1">
        <f t="array" aca="1" ref="CK50" ca="1">IF(INDIRECT("'"&amp;CK$2&amp;"'!P"&amp;ROW($BQ50))=0,"",INDIRECT("'"&amp;CK$2&amp;"'!P"&amp;ROW($BQ50)))</f>
        <v/>
      </c>
      <c r="CL50" s="127" t="str" cm="1">
        <f t="array" aca="1" ref="CL50" ca="1">IF(INDIRECT("'"&amp;CL$2&amp;"'!P"&amp;ROW($BQ50))=0,"",INDIRECT("'"&amp;CL$2&amp;"'!P"&amp;ROW($BQ50)))</f>
        <v/>
      </c>
      <c r="CM50" s="127" t="str" cm="1">
        <f t="array" aca="1" ref="CM50" ca="1">IF(INDIRECT("'"&amp;CM$2&amp;"'!P"&amp;ROW($BQ50))=0,"",INDIRECT("'"&amp;CM$2&amp;"'!P"&amp;ROW($BQ50)))</f>
        <v/>
      </c>
      <c r="CN50" s="127" t="str" cm="1">
        <f t="array" aca="1" ref="CN50" ca="1">IF(INDIRECT("'"&amp;CN$2&amp;"'!P"&amp;ROW($BQ50))=0,"",INDIRECT("'"&amp;CN$2&amp;"'!P"&amp;ROW($BQ50)))</f>
        <v/>
      </c>
      <c r="CO50" s="127" t="str" cm="1">
        <f t="array" aca="1" ref="CO50" ca="1">IF(INDIRECT("'"&amp;CO$2&amp;"'!P"&amp;ROW($BQ50))=0,"",INDIRECT("'"&amp;CO$2&amp;"'!P"&amp;ROW($BQ50)))</f>
        <v/>
      </c>
      <c r="CP50" s="127" t="str" cm="1">
        <f t="array" aca="1" ref="CP50" ca="1">IF(INDIRECT("'"&amp;CP$2&amp;"'!P"&amp;ROW($BQ50))=0,"",INDIRECT("'"&amp;CP$2&amp;"'!P"&amp;ROW($BQ50)))</f>
        <v/>
      </c>
      <c r="CQ50" s="127" t="str" cm="1">
        <f t="array" aca="1" ref="CQ50" ca="1">IF(INDIRECT("'"&amp;CQ$2&amp;"'!P"&amp;ROW($BQ50))=0,"",INDIRECT("'"&amp;CQ$2&amp;"'!P"&amp;ROW($BQ50)))</f>
        <v/>
      </c>
      <c r="CR50" s="127" t="str" cm="1">
        <f t="array" aca="1" ref="CR50" ca="1">IF(INDIRECT("'"&amp;CR$2&amp;"'!P"&amp;ROW($BQ50))=0,"",INDIRECT("'"&amp;CR$2&amp;"'!P"&amp;ROW($BQ50)))</f>
        <v/>
      </c>
      <c r="CS50" s="127" t="str" cm="1">
        <f t="array" aca="1" ref="CS50" ca="1">IF(INDIRECT("'"&amp;CS$2&amp;"'!P"&amp;ROW($BQ50))=0,"",INDIRECT("'"&amp;CS$2&amp;"'!P"&amp;ROW($BQ50)))</f>
        <v/>
      </c>
      <c r="CT50" s="127" t="str" cm="1">
        <f t="array" aca="1" ref="CT50" ca="1">IF(INDIRECT("'"&amp;CT$2&amp;"'!P"&amp;ROW($BQ50))=0,"",INDIRECT("'"&amp;CT$2&amp;"'!P"&amp;ROW($BQ50)))</f>
        <v/>
      </c>
      <c r="CU50" s="127" t="str" cm="1">
        <f t="array" aca="1" ref="CU50" ca="1">IF(INDIRECT("'"&amp;CU$2&amp;"'!P"&amp;ROW($BQ50))=0,"",INDIRECT("'"&amp;CU$2&amp;"'!P"&amp;ROW($BQ50)))</f>
        <v/>
      </c>
      <c r="CV50" s="128">
        <f t="shared" ca="1" si="6"/>
        <v>172.3</v>
      </c>
    </row>
    <row r="51" spans="1:100" x14ac:dyDescent="0.2">
      <c r="A51" s="111">
        <f>IF('Driver List'!D51=0,"",'Driver List'!D51)</f>
        <v>6396</v>
      </c>
      <c r="B51" s="111" t="str">
        <f>IF(A51="","",VLOOKUP(A51,'Driver List'!D:E,2,0))</f>
        <v>Victor Barreto</v>
      </c>
      <c r="C51" s="111" t="str" cm="1">
        <f t="array" aca="1" ref="C51" ca="1">IF(INDIRECT("'"&amp;C$2&amp;"'!F"&amp;ROW(C51))="CC","CC",
IF(INDIRECT("'"&amp;C$2&amp;"'!F"&amp;ROW(C51))="DOWN","DOWN",
IF(INDIRECT("'"&amp;C$2&amp;"'!F"&amp;ROW(C51))="OFF","OFF",
IF(INDIRECT("'"&amp;C$2&amp;"'!F"&amp;ROW(C51))="PARK","PARK",
IF(INDIRECT("'"&amp;C$2&amp;"'!F"&amp;ROW(C51))="VACA","VACA",
"")))))</f>
        <v/>
      </c>
      <c r="D51" s="111" t="str" cm="1">
        <f t="array" aca="1" ref="D51" ca="1">IF(INDIRECT("'"&amp;D$2&amp;"'!F"&amp;ROW(D51))="CC","CC",
IF(INDIRECT("'"&amp;D$2&amp;"'!F"&amp;ROW(D51))="DOWN","DOWN",
IF(INDIRECT("'"&amp;D$2&amp;"'!F"&amp;ROW(D51))="OFF","OFF",
IF(INDIRECT("'"&amp;D$2&amp;"'!F"&amp;ROW(D51))="PARK","PARK",
IF(INDIRECT("'"&amp;D$2&amp;"'!F"&amp;ROW(D51))="VACA","VACA",
"")))))</f>
        <v>CC</v>
      </c>
      <c r="E51" s="111" t="str" cm="1">
        <f t="array" aca="1" ref="E51" ca="1">IF(INDIRECT("'"&amp;E$2&amp;"'!F"&amp;ROW(E51))="CC","CC",
IF(INDIRECT("'"&amp;E$2&amp;"'!F"&amp;ROW(E51))="DOWN","DOWN",
IF(INDIRECT("'"&amp;E$2&amp;"'!F"&amp;ROW(E51))="OFF","OFF",
IF(INDIRECT("'"&amp;E$2&amp;"'!F"&amp;ROW(E51))="PARK","PARK",
IF(INDIRECT("'"&amp;E$2&amp;"'!F"&amp;ROW(E51))="VACA","VACA",
"")))))</f>
        <v/>
      </c>
      <c r="F51" s="111" t="str" cm="1">
        <f t="array" aca="1" ref="F51" ca="1">IF(INDIRECT("'"&amp;F$2&amp;"'!F"&amp;ROW(F51))="CC","CC",
IF(INDIRECT("'"&amp;F$2&amp;"'!F"&amp;ROW(F51))="DOWN","DOWN",
IF(INDIRECT("'"&amp;F$2&amp;"'!F"&amp;ROW(F51))="OFF","OFF",
IF(INDIRECT("'"&amp;F$2&amp;"'!F"&amp;ROW(F51))="PARK","PARK",
IF(INDIRECT("'"&amp;F$2&amp;"'!F"&amp;ROW(F51))="VACA","VACA",
"")))))</f>
        <v/>
      </c>
      <c r="G51" s="111" t="str" cm="1">
        <f t="array" aca="1" ref="G51" ca="1">IF(INDIRECT("'"&amp;G$2&amp;"'!F"&amp;ROW(G51))="CC","CC",
IF(INDIRECT("'"&amp;G$2&amp;"'!F"&amp;ROW(G51))="DOWN","DOWN",
IF(INDIRECT("'"&amp;G$2&amp;"'!F"&amp;ROW(G51))="OFF","OFF",
IF(INDIRECT("'"&amp;G$2&amp;"'!F"&amp;ROW(G51))="PARK","PARK",
IF(INDIRECT("'"&amp;G$2&amp;"'!F"&amp;ROW(G51))="VACA","VACA",
"")))))</f>
        <v/>
      </c>
      <c r="H51" s="111" t="str" cm="1">
        <f t="array" aca="1" ref="H51" ca="1">IF(INDIRECT("'"&amp;H$2&amp;"'!F"&amp;ROW(H51))="CC","CC",
IF(INDIRECT("'"&amp;H$2&amp;"'!F"&amp;ROW(H51))="DOWN","DOWN",
IF(INDIRECT("'"&amp;H$2&amp;"'!F"&amp;ROW(H51))="OFF","OFF",
IF(INDIRECT("'"&amp;H$2&amp;"'!F"&amp;ROW(H51))="PARK","PARK",
IF(INDIRECT("'"&amp;H$2&amp;"'!F"&amp;ROW(H51))="VACA","VACA",
"")))))</f>
        <v/>
      </c>
      <c r="I51" s="111" t="str" cm="1">
        <f t="array" aca="1" ref="I51" ca="1">IF(INDIRECT("'"&amp;I$2&amp;"'!F"&amp;ROW(I51))="CC","CC",
IF(INDIRECT("'"&amp;I$2&amp;"'!F"&amp;ROW(I51))="DOWN","DOWN",
IF(INDIRECT("'"&amp;I$2&amp;"'!F"&amp;ROW(I51))="OFF","OFF",
IF(INDIRECT("'"&amp;I$2&amp;"'!F"&amp;ROW(I51))="PARK","PARK",
IF(INDIRECT("'"&amp;I$2&amp;"'!F"&amp;ROW(I51))="VACA","VACA",
"")))))</f>
        <v/>
      </c>
      <c r="J51" s="111" t="str" cm="1">
        <f t="array" aca="1" ref="J51" ca="1">IF(INDIRECT("'"&amp;J$2&amp;"'!F"&amp;ROW(J51))="CC","CC",
IF(INDIRECT("'"&amp;J$2&amp;"'!F"&amp;ROW(J51))="DOWN","DOWN",
IF(INDIRECT("'"&amp;J$2&amp;"'!F"&amp;ROW(J51))="OFF","OFF",
IF(INDIRECT("'"&amp;J$2&amp;"'!F"&amp;ROW(J51))="PARK","PARK",
IF(INDIRECT("'"&amp;J$2&amp;"'!F"&amp;ROW(J51))="VACA","VACA",
"")))))</f>
        <v/>
      </c>
      <c r="K51" s="111" t="str" cm="1">
        <f t="array" aca="1" ref="K51" ca="1">IF(INDIRECT("'"&amp;K$2&amp;"'!F"&amp;ROW(K51))="CC","CC",
IF(INDIRECT("'"&amp;K$2&amp;"'!F"&amp;ROW(K51))="DOWN","DOWN",
IF(INDIRECT("'"&amp;K$2&amp;"'!F"&amp;ROW(K51))="OFF","OFF",
IF(INDIRECT("'"&amp;K$2&amp;"'!F"&amp;ROW(K51))="PARK","PARK",
IF(INDIRECT("'"&amp;K$2&amp;"'!F"&amp;ROW(K51))="VACA","VACA",
"")))))</f>
        <v/>
      </c>
      <c r="L51" s="111" t="str" cm="1">
        <f t="array" aca="1" ref="L51" ca="1">IF(INDIRECT("'"&amp;L$2&amp;"'!F"&amp;ROW(L51))="CC","CC",
IF(INDIRECT("'"&amp;L$2&amp;"'!F"&amp;ROW(L51))="DOWN","DOWN",
IF(INDIRECT("'"&amp;L$2&amp;"'!F"&amp;ROW(L51))="OFF","OFF",
IF(INDIRECT("'"&amp;L$2&amp;"'!F"&amp;ROW(L51))="PARK","PARK",
IF(INDIRECT("'"&amp;L$2&amp;"'!F"&amp;ROW(L51))="VACA","VACA",
"")))))</f>
        <v/>
      </c>
      <c r="M51" s="111" t="str" cm="1">
        <f t="array" aca="1" ref="M51" ca="1">IF(INDIRECT("'"&amp;M$2&amp;"'!F"&amp;ROW(M51))="CC","CC",
IF(INDIRECT("'"&amp;M$2&amp;"'!F"&amp;ROW(M51))="DOWN","DOWN",
IF(INDIRECT("'"&amp;M$2&amp;"'!F"&amp;ROW(M51))="OFF","OFF",
IF(INDIRECT("'"&amp;M$2&amp;"'!F"&amp;ROW(M51))="PARK","PARK",
IF(INDIRECT("'"&amp;M$2&amp;"'!F"&amp;ROW(M51))="VACA","VACA",
"")))))</f>
        <v/>
      </c>
      <c r="N51" s="111" t="str" cm="1">
        <f t="array" aca="1" ref="N51" ca="1">IF(INDIRECT("'"&amp;N$2&amp;"'!F"&amp;ROW(N51))="CC","CC",
IF(INDIRECT("'"&amp;N$2&amp;"'!F"&amp;ROW(N51))="DOWN","DOWN",
IF(INDIRECT("'"&amp;N$2&amp;"'!F"&amp;ROW(N51))="OFF","OFF",
IF(INDIRECT("'"&amp;N$2&amp;"'!F"&amp;ROW(N51))="PARK","PARK",
IF(INDIRECT("'"&amp;N$2&amp;"'!F"&amp;ROW(N51))="VACA","VACA",
"")))))</f>
        <v/>
      </c>
      <c r="O51" s="111" t="str" cm="1">
        <f t="array" aca="1" ref="O51" ca="1">IF(INDIRECT("'"&amp;O$2&amp;"'!F"&amp;ROW(O51))="CC","CC",
IF(INDIRECT("'"&amp;O$2&amp;"'!F"&amp;ROW(O51))="DOWN","DOWN",
IF(INDIRECT("'"&amp;O$2&amp;"'!F"&amp;ROW(O51))="OFF","OFF",
IF(INDIRECT("'"&amp;O$2&amp;"'!F"&amp;ROW(O51))="PARK","PARK",
IF(INDIRECT("'"&amp;O$2&amp;"'!F"&amp;ROW(O51))="VACA","VACA",
"")))))</f>
        <v/>
      </c>
      <c r="P51" s="111" t="str" cm="1">
        <f t="array" aca="1" ref="P51" ca="1">IF(INDIRECT("'"&amp;P$2&amp;"'!F"&amp;ROW(P51))="CC","CC",
IF(INDIRECT("'"&amp;P$2&amp;"'!F"&amp;ROW(P51))="DOWN","DOWN",
IF(INDIRECT("'"&amp;P$2&amp;"'!F"&amp;ROW(P51))="OFF","OFF",
IF(INDIRECT("'"&amp;P$2&amp;"'!F"&amp;ROW(P51))="PARK","PARK",
IF(INDIRECT("'"&amp;P$2&amp;"'!F"&amp;ROW(P51))="VACA","VACA",
"")))))</f>
        <v/>
      </c>
      <c r="Q51" s="111" t="str" cm="1">
        <f t="array" aca="1" ref="Q51" ca="1">IF(INDIRECT("'"&amp;Q$2&amp;"'!F"&amp;ROW(Q51))="CC","CC",
IF(INDIRECT("'"&amp;Q$2&amp;"'!F"&amp;ROW(Q51))="DOWN","DOWN",
IF(INDIRECT("'"&amp;Q$2&amp;"'!F"&amp;ROW(Q51))="OFF","OFF",
IF(INDIRECT("'"&amp;Q$2&amp;"'!F"&amp;ROW(Q51))="PARK","PARK",
IF(INDIRECT("'"&amp;Q$2&amp;"'!F"&amp;ROW(Q51))="VACA","VACA",
"")))))</f>
        <v/>
      </c>
      <c r="R51" s="111" t="str" cm="1">
        <f t="array" aca="1" ref="R51" ca="1">IF(INDIRECT("'"&amp;R$2&amp;"'!F"&amp;ROW(R51))="CC","CC",
IF(INDIRECT("'"&amp;R$2&amp;"'!F"&amp;ROW(R51))="DOWN","DOWN",
IF(INDIRECT("'"&amp;R$2&amp;"'!F"&amp;ROW(R51))="OFF","OFF",
IF(INDIRECT("'"&amp;R$2&amp;"'!F"&amp;ROW(R51))="PARK","PARK",
IF(INDIRECT("'"&amp;R$2&amp;"'!F"&amp;ROW(R51))="VACA","VACA",
"")))))</f>
        <v/>
      </c>
      <c r="S51" s="111" t="str" cm="1">
        <f t="array" aca="1" ref="S51" ca="1">IF(INDIRECT("'"&amp;S$2&amp;"'!F"&amp;ROW(S51))="CC","CC",
IF(INDIRECT("'"&amp;S$2&amp;"'!F"&amp;ROW(S51))="DOWN","DOWN",
IF(INDIRECT("'"&amp;S$2&amp;"'!F"&amp;ROW(S51))="OFF","OFF",
IF(INDIRECT("'"&amp;S$2&amp;"'!F"&amp;ROW(S51))="PARK","PARK",
IF(INDIRECT("'"&amp;S$2&amp;"'!F"&amp;ROW(S51))="VACA","VACA",
"")))))</f>
        <v/>
      </c>
      <c r="T51" s="111" t="str" cm="1">
        <f t="array" aca="1" ref="T51" ca="1">IF(INDIRECT("'"&amp;T$2&amp;"'!F"&amp;ROW(T51))="CC","CC",
IF(INDIRECT("'"&amp;T$2&amp;"'!F"&amp;ROW(T51))="DOWN","DOWN",
IF(INDIRECT("'"&amp;T$2&amp;"'!F"&amp;ROW(T51))="OFF","OFF",
IF(INDIRECT("'"&amp;T$2&amp;"'!F"&amp;ROW(T51))="PARK","PARK",
IF(INDIRECT("'"&amp;T$2&amp;"'!F"&amp;ROW(T51))="VACA","VACA",
"")))))</f>
        <v/>
      </c>
      <c r="U51" s="111" t="str" cm="1">
        <f t="array" aca="1" ref="U51" ca="1">IF(INDIRECT("'"&amp;U$2&amp;"'!F"&amp;ROW(U51))="CC","CC",
IF(INDIRECT("'"&amp;U$2&amp;"'!F"&amp;ROW(U51))="DOWN","DOWN",
IF(INDIRECT("'"&amp;U$2&amp;"'!F"&amp;ROW(U51))="OFF","OFF",
IF(INDIRECT("'"&amp;U$2&amp;"'!F"&amp;ROW(U51))="PARK","PARK",
IF(INDIRECT("'"&amp;U$2&amp;"'!F"&amp;ROW(U51))="VACA","VACA",
"")))))</f>
        <v/>
      </c>
      <c r="V51" s="111" t="str" cm="1">
        <f t="array" aca="1" ref="V51" ca="1">IF(INDIRECT("'"&amp;V$2&amp;"'!F"&amp;ROW(V51))="CC","CC",
IF(INDIRECT("'"&amp;V$2&amp;"'!F"&amp;ROW(V51))="DOWN","DOWN",
IF(INDIRECT("'"&amp;V$2&amp;"'!F"&amp;ROW(V51))="OFF","OFF",
IF(INDIRECT("'"&amp;V$2&amp;"'!F"&amp;ROW(V51))="PARK","PARK",
IF(INDIRECT("'"&amp;V$2&amp;"'!F"&amp;ROW(V51))="VACA","VACA",
"")))))</f>
        <v/>
      </c>
      <c r="W51" s="111" t="str" cm="1">
        <f t="array" aca="1" ref="W51" ca="1">IF(INDIRECT("'"&amp;W$2&amp;"'!F"&amp;ROW(W51))="CC","CC",
IF(INDIRECT("'"&amp;W$2&amp;"'!F"&amp;ROW(W51))="DOWN","DOWN",
IF(INDIRECT("'"&amp;W$2&amp;"'!F"&amp;ROW(W51))="OFF","OFF",
IF(INDIRECT("'"&amp;W$2&amp;"'!F"&amp;ROW(W51))="PARK","PARK",
IF(INDIRECT("'"&amp;W$2&amp;"'!F"&amp;ROW(W51))="VACA","VACA",
"")))))</f>
        <v/>
      </c>
      <c r="X51" s="111" t="str" cm="1">
        <f t="array" aca="1" ref="X51" ca="1">IF(INDIRECT("'"&amp;X$2&amp;"'!F"&amp;ROW(X51))="CC","CC",
IF(INDIRECT("'"&amp;X$2&amp;"'!F"&amp;ROW(X51))="DOWN","DOWN",
IF(INDIRECT("'"&amp;X$2&amp;"'!F"&amp;ROW(X51))="OFF","OFF",
IF(INDIRECT("'"&amp;X$2&amp;"'!F"&amp;ROW(X51))="PARK","PARK",
IF(INDIRECT("'"&amp;X$2&amp;"'!F"&amp;ROW(X51))="VACA","VACA",
"")))))</f>
        <v/>
      </c>
      <c r="Y51" s="111" t="str" cm="1">
        <f t="array" aca="1" ref="Y51" ca="1">IF(INDIRECT("'"&amp;Y$2&amp;"'!F"&amp;ROW(Y51))="CC","CC",
IF(INDIRECT("'"&amp;Y$2&amp;"'!F"&amp;ROW(Y51))="DOWN","DOWN",
IF(INDIRECT("'"&amp;Y$2&amp;"'!F"&amp;ROW(Y51))="OFF","OFF",
IF(INDIRECT("'"&amp;Y$2&amp;"'!F"&amp;ROW(Y51))="PARK","PARK",
IF(INDIRECT("'"&amp;Y$2&amp;"'!F"&amp;ROW(Y51))="VACA","VACA",
"")))))</f>
        <v/>
      </c>
      <c r="Z51" s="111" t="str" cm="1">
        <f t="array" aca="1" ref="Z51" ca="1">IF(INDIRECT("'"&amp;Z$2&amp;"'!F"&amp;ROW(Z51))="CC","CC",
IF(INDIRECT("'"&amp;Z$2&amp;"'!F"&amp;ROW(Z51))="DOWN","DOWN",
IF(INDIRECT("'"&amp;Z$2&amp;"'!F"&amp;ROW(Z51))="OFF","OFF",
IF(INDIRECT("'"&amp;Z$2&amp;"'!F"&amp;ROW(Z51))="PARK","PARK",
IF(INDIRECT("'"&amp;Z$2&amp;"'!F"&amp;ROW(Z51))="VACA","VACA",
"")))))</f>
        <v/>
      </c>
      <c r="AA51" s="111" t="str" cm="1">
        <f t="array" aca="1" ref="AA51" ca="1">IF(INDIRECT("'"&amp;AA$2&amp;"'!F"&amp;ROW(AA51))="CC","CC",
IF(INDIRECT("'"&amp;AA$2&amp;"'!F"&amp;ROW(AA51))="DOWN","DOWN",
IF(INDIRECT("'"&amp;AA$2&amp;"'!F"&amp;ROW(AA51))="OFF","OFF",
IF(INDIRECT("'"&amp;AA$2&amp;"'!F"&amp;ROW(AA51))="PARK","PARK",
IF(INDIRECT("'"&amp;AA$2&amp;"'!F"&amp;ROW(AA51))="VACA","VACA",
"")))))</f>
        <v/>
      </c>
      <c r="AB51" s="111" t="str" cm="1">
        <f t="array" aca="1" ref="AB51" ca="1">IF(INDIRECT("'"&amp;AB$2&amp;"'!F"&amp;ROW(AB51))="CC","CC",
IF(INDIRECT("'"&amp;AB$2&amp;"'!F"&amp;ROW(AB51))="DOWN","DOWN",
IF(INDIRECT("'"&amp;AB$2&amp;"'!F"&amp;ROW(AB51))="OFF","OFF",
IF(INDIRECT("'"&amp;AB$2&amp;"'!F"&amp;ROW(AB51))="PARK","PARK",
IF(INDIRECT("'"&amp;AB$2&amp;"'!F"&amp;ROW(AB51))="VACA","VACA",
"")))))</f>
        <v/>
      </c>
      <c r="AC51" s="111" t="str" cm="1">
        <f t="array" aca="1" ref="AC51" ca="1">IF(INDIRECT("'"&amp;AC$2&amp;"'!F"&amp;ROW(AC51))="CC","CC",
IF(INDIRECT("'"&amp;AC$2&amp;"'!F"&amp;ROW(AC51))="DOWN","DOWN",
IF(INDIRECT("'"&amp;AC$2&amp;"'!F"&amp;ROW(AC51))="OFF","OFF",
IF(INDIRECT("'"&amp;AC$2&amp;"'!F"&amp;ROW(AC51))="PARK","PARK",
IF(INDIRECT("'"&amp;AC$2&amp;"'!F"&amp;ROW(AC51))="VACA","VACA",
"")))))</f>
        <v/>
      </c>
      <c r="AD51" s="111" t="str" cm="1">
        <f t="array" aca="1" ref="AD51" ca="1">IF(INDIRECT("'"&amp;AD$2&amp;"'!F"&amp;ROW(AD51))="CC","CC",
IF(INDIRECT("'"&amp;AD$2&amp;"'!F"&amp;ROW(AD51))="DOWN","DOWN",
IF(INDIRECT("'"&amp;AD$2&amp;"'!F"&amp;ROW(AD51))="OFF","OFF",
IF(INDIRECT("'"&amp;AD$2&amp;"'!F"&amp;ROW(AD51))="PARK","PARK",
IF(INDIRECT("'"&amp;AD$2&amp;"'!F"&amp;ROW(AD51))="VACA","VACA",
"")))))</f>
        <v/>
      </c>
      <c r="AE51" s="111" t="str" cm="1">
        <f t="array" aca="1" ref="AE51" ca="1">IF(INDIRECT("'"&amp;AE$2&amp;"'!F"&amp;ROW(AE51))="CC","CC",
IF(INDIRECT("'"&amp;AE$2&amp;"'!F"&amp;ROW(AE51))="DOWN","DOWN",
IF(INDIRECT("'"&amp;AE$2&amp;"'!F"&amp;ROW(AE51))="OFF","OFF",
IF(INDIRECT("'"&amp;AE$2&amp;"'!F"&amp;ROW(AE51))="PARK","PARK",
IF(INDIRECT("'"&amp;AE$2&amp;"'!F"&amp;ROW(AE51))="VACA","VACA",
"")))))</f>
        <v/>
      </c>
      <c r="AF51" s="111" t="str" cm="1">
        <f t="array" aca="1" ref="AF51" ca="1">IF(INDIRECT("'"&amp;AF$2&amp;"'!F"&amp;ROW(AF51))="CC","CC",
IF(INDIRECT("'"&amp;AF$2&amp;"'!F"&amp;ROW(AF51))="DOWN","DOWN",
IF(INDIRECT("'"&amp;AF$2&amp;"'!F"&amp;ROW(AF51))="OFF","OFF",
IF(INDIRECT("'"&amp;AF$2&amp;"'!F"&amp;ROW(AF51))="PARK","PARK",
IF(INDIRECT("'"&amp;AF$2&amp;"'!F"&amp;ROW(AF51))="VACA","VACA",
"")))))</f>
        <v/>
      </c>
      <c r="AG51" s="111" t="str" cm="1">
        <f t="array" aca="1" ref="AG51" ca="1">IF(INDIRECT("'"&amp;AG$2&amp;"'!F"&amp;ROW(AG51))="CC","CC",
IF(INDIRECT("'"&amp;AG$2&amp;"'!F"&amp;ROW(AG51))="DOWN","DOWN",
IF(INDIRECT("'"&amp;AG$2&amp;"'!F"&amp;ROW(AG51))="OFF","OFF",
IF(INDIRECT("'"&amp;AG$2&amp;"'!F"&amp;ROW(AG51))="PARK","PARK",
IF(INDIRECT("'"&amp;AG$2&amp;"'!F"&amp;ROW(AG51))="VACA","VACA",
"")))))</f>
        <v/>
      </c>
      <c r="AH51" s="124"/>
      <c r="AI51" s="111" t="str">
        <f t="shared" si="4"/>
        <v>Victor Barreto</v>
      </c>
      <c r="AJ51" s="111" cm="1">
        <f t="array" aca="1" ref="AJ51" ca="1">INDIRECT("'"&amp;AJ$2&amp;"'!AB"&amp;ROW($AJ51))</f>
        <v>4</v>
      </c>
      <c r="AK51" s="111" cm="1">
        <f t="array" aca="1" ref="AK51" ca="1">INDIRECT("'"&amp;AK$2&amp;"'!AB"&amp;ROW($AJ51))</f>
        <v>1</v>
      </c>
      <c r="AL51" s="111" cm="1">
        <f t="array" aca="1" ref="AL51" ca="1">INDIRECT("'"&amp;AL$2&amp;"'!AB"&amp;ROW($AJ51))</f>
        <v>4</v>
      </c>
      <c r="AM51" s="111" t="str" cm="1">
        <f t="array" aca="1" ref="AM51" ca="1">INDIRECT("'"&amp;AM$2&amp;"'!AB"&amp;ROW($AJ51))</f>
        <v/>
      </c>
      <c r="AN51" s="111" t="str" cm="1">
        <f t="array" aca="1" ref="AN51" ca="1">INDIRECT("'"&amp;AN$2&amp;"'!AB"&amp;ROW($AJ51))</f>
        <v/>
      </c>
      <c r="AO51" s="111" cm="1">
        <f t="array" aca="1" ref="AO51" ca="1">INDIRECT("'"&amp;AO$2&amp;"'!AB"&amp;ROW($AJ51))</f>
        <v>4</v>
      </c>
      <c r="AP51" s="111" cm="1">
        <f t="array" aca="1" ref="AP51" ca="1">INDIRECT("'"&amp;AP$2&amp;"'!AB"&amp;ROW($AJ51))</f>
        <v>4</v>
      </c>
      <c r="AQ51" s="111" t="str" cm="1">
        <f t="array" aca="1" ref="AQ51" ca="1">INDIRECT("'"&amp;AQ$2&amp;"'!AB"&amp;ROW($AJ51))</f>
        <v/>
      </c>
      <c r="AR51" s="111" t="str" cm="1">
        <f t="array" aca="1" ref="AR51" ca="1">INDIRECT("'"&amp;AR$2&amp;"'!AB"&amp;ROW($AJ51))</f>
        <v/>
      </c>
      <c r="AS51" s="111" t="str" cm="1">
        <f t="array" aca="1" ref="AS51" ca="1">INDIRECT("'"&amp;AS$2&amp;"'!AB"&amp;ROW($AJ51))</f>
        <v/>
      </c>
      <c r="AT51" s="111" t="str" cm="1">
        <f t="array" aca="1" ref="AT51" ca="1">INDIRECT("'"&amp;AT$2&amp;"'!AB"&amp;ROW($AJ51))</f>
        <v/>
      </c>
      <c r="AU51" s="111" t="str" cm="1">
        <f t="array" aca="1" ref="AU51" ca="1">INDIRECT("'"&amp;AU$2&amp;"'!AB"&amp;ROW($AJ51))</f>
        <v/>
      </c>
      <c r="AV51" s="111" t="str" cm="1">
        <f t="array" aca="1" ref="AV51" ca="1">INDIRECT("'"&amp;AV$2&amp;"'!AB"&amp;ROW($AJ51))</f>
        <v/>
      </c>
      <c r="AW51" s="111" t="str" cm="1">
        <f t="array" aca="1" ref="AW51" ca="1">INDIRECT("'"&amp;AW$2&amp;"'!AB"&amp;ROW($AJ51))</f>
        <v/>
      </c>
      <c r="AX51" s="111" t="str" cm="1">
        <f t="array" aca="1" ref="AX51" ca="1">INDIRECT("'"&amp;AX$2&amp;"'!AB"&amp;ROW($AJ51))</f>
        <v/>
      </c>
      <c r="AY51" s="111" t="str" cm="1">
        <f t="array" aca="1" ref="AY51" ca="1">INDIRECT("'"&amp;AY$2&amp;"'!AB"&amp;ROW($AJ51))</f>
        <v/>
      </c>
      <c r="AZ51" s="111" t="str" cm="1">
        <f t="array" aca="1" ref="AZ51" ca="1">INDIRECT("'"&amp;AZ$2&amp;"'!AB"&amp;ROW($AJ51))</f>
        <v/>
      </c>
      <c r="BA51" s="111" t="str" cm="1">
        <f t="array" aca="1" ref="BA51" ca="1">INDIRECT("'"&amp;BA$2&amp;"'!AB"&amp;ROW($AJ51))</f>
        <v/>
      </c>
      <c r="BB51" s="111" t="str" cm="1">
        <f t="array" aca="1" ref="BB51" ca="1">INDIRECT("'"&amp;BB$2&amp;"'!AB"&amp;ROW($AJ51))</f>
        <v/>
      </c>
      <c r="BC51" s="111" t="str" cm="1">
        <f t="array" aca="1" ref="BC51" ca="1">INDIRECT("'"&amp;BC$2&amp;"'!AB"&amp;ROW($AJ51))</f>
        <v/>
      </c>
      <c r="BD51" s="111" t="str" cm="1">
        <f t="array" aca="1" ref="BD51" ca="1">INDIRECT("'"&amp;BD$2&amp;"'!AB"&amp;ROW($AJ51))</f>
        <v/>
      </c>
      <c r="BE51" s="111" t="str" cm="1">
        <f t="array" aca="1" ref="BE51" ca="1">INDIRECT("'"&amp;BE$2&amp;"'!AB"&amp;ROW($AJ51))</f>
        <v/>
      </c>
      <c r="BF51" s="111" t="str" cm="1">
        <f t="array" aca="1" ref="BF51" ca="1">INDIRECT("'"&amp;BF$2&amp;"'!AB"&amp;ROW($AJ51))</f>
        <v/>
      </c>
      <c r="BG51" s="111" t="str" cm="1">
        <f t="array" aca="1" ref="BG51" ca="1">INDIRECT("'"&amp;BG$2&amp;"'!AB"&amp;ROW($AJ51))</f>
        <v/>
      </c>
      <c r="BH51" s="111" t="str" cm="1">
        <f t="array" aca="1" ref="BH51" ca="1">INDIRECT("'"&amp;BH$2&amp;"'!AB"&amp;ROW($AJ51))</f>
        <v/>
      </c>
      <c r="BI51" s="111" t="str" cm="1">
        <f t="array" aca="1" ref="BI51" ca="1">INDIRECT("'"&amp;BI$2&amp;"'!AB"&amp;ROW($AJ51))</f>
        <v/>
      </c>
      <c r="BJ51" s="111" t="str" cm="1">
        <f t="array" aca="1" ref="BJ51" ca="1">INDIRECT("'"&amp;BJ$2&amp;"'!AB"&amp;ROW($AJ51))</f>
        <v/>
      </c>
      <c r="BK51" s="111" t="str" cm="1">
        <f t="array" aca="1" ref="BK51" ca="1">INDIRECT("'"&amp;BK$2&amp;"'!AB"&amp;ROW($AJ51))</f>
        <v/>
      </c>
      <c r="BL51" s="111" t="str" cm="1">
        <f t="array" aca="1" ref="BL51" ca="1">INDIRECT("'"&amp;BL$2&amp;"'!AB"&amp;ROW($AJ51))</f>
        <v/>
      </c>
      <c r="BM51" s="111" t="str" cm="1">
        <f t="array" aca="1" ref="BM51" ca="1">INDIRECT("'"&amp;BM$2&amp;"'!AB"&amp;ROW($AJ51))</f>
        <v/>
      </c>
      <c r="BN51" s="111" t="str" cm="1">
        <f t="array" aca="1" ref="BN51" ca="1">INDIRECT("'"&amp;BN$2&amp;"'!AB"&amp;ROW($AJ51))</f>
        <v/>
      </c>
      <c r="BO51" s="124"/>
      <c r="BP51" s="110" t="str">
        <f t="shared" si="5"/>
        <v>Victor Barreto</v>
      </c>
      <c r="BQ51" s="127" cm="1">
        <f t="array" aca="1" ref="BQ51" ca="1">IF(INDIRECT("'"&amp;BQ$2&amp;"'!P"&amp;ROW($BQ51))=0,"",INDIRECT("'"&amp;BQ$2&amp;"'!P"&amp;ROW($BQ51)))</f>
        <v>37.200000000000003</v>
      </c>
      <c r="BR51" s="127" t="str" cm="1">
        <f t="array" aca="1" ref="BR51" ca="1">IF(INDIRECT("'"&amp;BR$2&amp;"'!P"&amp;ROW($BQ51))=0,"",INDIRECT("'"&amp;BR$2&amp;"'!P"&amp;ROW($BQ51)))</f>
        <v/>
      </c>
      <c r="BS51" s="127" cm="1">
        <f t="array" aca="1" ref="BS51" ca="1">IF(INDIRECT("'"&amp;BS$2&amp;"'!P"&amp;ROW($BQ51))=0,"",INDIRECT("'"&amp;BS$2&amp;"'!P"&amp;ROW($BQ51)))</f>
        <v>38.9</v>
      </c>
      <c r="BT51" s="127" t="str" cm="1">
        <f t="array" aca="1" ref="BT51" ca="1">IF(INDIRECT("'"&amp;BT$2&amp;"'!P"&amp;ROW($BQ51))=0,"",INDIRECT("'"&amp;BT$2&amp;"'!P"&amp;ROW($BQ51)))</f>
        <v/>
      </c>
      <c r="BU51" s="127" t="str" cm="1">
        <f t="array" aca="1" ref="BU51" ca="1">IF(INDIRECT("'"&amp;BU$2&amp;"'!P"&amp;ROW($BQ51))=0,"",INDIRECT("'"&amp;BU$2&amp;"'!P"&amp;ROW($BQ51)))</f>
        <v/>
      </c>
      <c r="BV51" s="127" cm="1">
        <f t="array" aca="1" ref="BV51" ca="1">IF(INDIRECT("'"&amp;BV$2&amp;"'!P"&amp;ROW($BQ51))=0,"",INDIRECT("'"&amp;BV$2&amp;"'!P"&amp;ROW($BQ51)))</f>
        <v>34.450000000000003</v>
      </c>
      <c r="BW51" s="127" cm="1">
        <f t="array" aca="1" ref="BW51" ca="1">IF(INDIRECT("'"&amp;BW$2&amp;"'!P"&amp;ROW($BQ51))=0,"",INDIRECT("'"&amp;BW$2&amp;"'!P"&amp;ROW($BQ51)))</f>
        <v>32.950000000000003</v>
      </c>
      <c r="BX51" s="127" t="str" cm="1">
        <f t="array" aca="1" ref="BX51" ca="1">IF(INDIRECT("'"&amp;BX$2&amp;"'!P"&amp;ROW($BQ51))=0,"",INDIRECT("'"&amp;BX$2&amp;"'!P"&amp;ROW($BQ51)))</f>
        <v/>
      </c>
      <c r="BY51" s="127" t="str" cm="1">
        <f t="array" aca="1" ref="BY51" ca="1">IF(INDIRECT("'"&amp;BY$2&amp;"'!P"&amp;ROW($BQ51))=0,"",INDIRECT("'"&amp;BY$2&amp;"'!P"&amp;ROW($BQ51)))</f>
        <v/>
      </c>
      <c r="BZ51" s="127" t="str" cm="1">
        <f t="array" aca="1" ref="BZ51" ca="1">IF(INDIRECT("'"&amp;BZ$2&amp;"'!P"&amp;ROW($BQ51))=0,"",INDIRECT("'"&amp;BZ$2&amp;"'!P"&amp;ROW($BQ51)))</f>
        <v/>
      </c>
      <c r="CA51" s="127" t="str" cm="1">
        <f t="array" aca="1" ref="CA51" ca="1">IF(INDIRECT("'"&amp;CA$2&amp;"'!P"&amp;ROW($BQ51))=0,"",INDIRECT("'"&amp;CA$2&amp;"'!P"&amp;ROW($BQ51)))</f>
        <v/>
      </c>
      <c r="CB51" s="127" t="str" cm="1">
        <f t="array" aca="1" ref="CB51" ca="1">IF(INDIRECT("'"&amp;CB$2&amp;"'!P"&amp;ROW($BQ51))=0,"",INDIRECT("'"&amp;CB$2&amp;"'!P"&amp;ROW($BQ51)))</f>
        <v/>
      </c>
      <c r="CC51" s="127" t="str" cm="1">
        <f t="array" aca="1" ref="CC51" ca="1">IF(INDIRECT("'"&amp;CC$2&amp;"'!P"&amp;ROW($BQ51))=0,"",INDIRECT("'"&amp;CC$2&amp;"'!P"&amp;ROW($BQ51)))</f>
        <v/>
      </c>
      <c r="CD51" s="127" t="str" cm="1">
        <f t="array" aca="1" ref="CD51" ca="1">IF(INDIRECT("'"&amp;CD$2&amp;"'!P"&amp;ROW($BQ51))=0,"",INDIRECT("'"&amp;CD$2&amp;"'!P"&amp;ROW($BQ51)))</f>
        <v/>
      </c>
      <c r="CE51" s="127" t="str" cm="1">
        <f t="array" aca="1" ref="CE51" ca="1">IF(INDIRECT("'"&amp;CE$2&amp;"'!P"&amp;ROW($BQ51))=0,"",INDIRECT("'"&amp;CE$2&amp;"'!P"&amp;ROW($BQ51)))</f>
        <v/>
      </c>
      <c r="CF51" s="127" t="str" cm="1">
        <f t="array" aca="1" ref="CF51" ca="1">IF(INDIRECT("'"&amp;CF$2&amp;"'!P"&amp;ROW($BQ51))=0,"",INDIRECT("'"&amp;CF$2&amp;"'!P"&amp;ROW($BQ51)))</f>
        <v/>
      </c>
      <c r="CG51" s="127" t="str" cm="1">
        <f t="array" aca="1" ref="CG51" ca="1">IF(INDIRECT("'"&amp;CG$2&amp;"'!P"&amp;ROW($BQ51))=0,"",INDIRECT("'"&amp;CG$2&amp;"'!P"&amp;ROW($BQ51)))</f>
        <v/>
      </c>
      <c r="CH51" s="127" t="str" cm="1">
        <f t="array" aca="1" ref="CH51" ca="1">IF(INDIRECT("'"&amp;CH$2&amp;"'!P"&amp;ROW($BQ51))=0,"",INDIRECT("'"&amp;CH$2&amp;"'!P"&amp;ROW($BQ51)))</f>
        <v/>
      </c>
      <c r="CI51" s="127" t="str" cm="1">
        <f t="array" aca="1" ref="CI51" ca="1">IF(INDIRECT("'"&amp;CI$2&amp;"'!P"&amp;ROW($BQ51))=0,"",INDIRECT("'"&amp;CI$2&amp;"'!P"&amp;ROW($BQ51)))</f>
        <v/>
      </c>
      <c r="CJ51" s="127" t="str" cm="1">
        <f t="array" aca="1" ref="CJ51" ca="1">IF(INDIRECT("'"&amp;CJ$2&amp;"'!P"&amp;ROW($BQ51))=0,"",INDIRECT("'"&amp;CJ$2&amp;"'!P"&amp;ROW($BQ51)))</f>
        <v/>
      </c>
      <c r="CK51" s="127" t="str" cm="1">
        <f t="array" aca="1" ref="CK51" ca="1">IF(INDIRECT("'"&amp;CK$2&amp;"'!P"&amp;ROW($BQ51))=0,"",INDIRECT("'"&amp;CK$2&amp;"'!P"&amp;ROW($BQ51)))</f>
        <v/>
      </c>
      <c r="CL51" s="127" t="str" cm="1">
        <f t="array" aca="1" ref="CL51" ca="1">IF(INDIRECT("'"&amp;CL$2&amp;"'!P"&amp;ROW($BQ51))=0,"",INDIRECT("'"&amp;CL$2&amp;"'!P"&amp;ROW($BQ51)))</f>
        <v/>
      </c>
      <c r="CM51" s="127" t="str" cm="1">
        <f t="array" aca="1" ref="CM51" ca="1">IF(INDIRECT("'"&amp;CM$2&amp;"'!P"&amp;ROW($BQ51))=0,"",INDIRECT("'"&amp;CM$2&amp;"'!P"&amp;ROW($BQ51)))</f>
        <v/>
      </c>
      <c r="CN51" s="127" t="str" cm="1">
        <f t="array" aca="1" ref="CN51" ca="1">IF(INDIRECT("'"&amp;CN$2&amp;"'!P"&amp;ROW($BQ51))=0,"",INDIRECT("'"&amp;CN$2&amp;"'!P"&amp;ROW($BQ51)))</f>
        <v/>
      </c>
      <c r="CO51" s="127" t="str" cm="1">
        <f t="array" aca="1" ref="CO51" ca="1">IF(INDIRECT("'"&amp;CO$2&amp;"'!P"&amp;ROW($BQ51))=0,"",INDIRECT("'"&amp;CO$2&amp;"'!P"&amp;ROW($BQ51)))</f>
        <v/>
      </c>
      <c r="CP51" s="127" t="str" cm="1">
        <f t="array" aca="1" ref="CP51" ca="1">IF(INDIRECT("'"&amp;CP$2&amp;"'!P"&amp;ROW($BQ51))=0,"",INDIRECT("'"&amp;CP$2&amp;"'!P"&amp;ROW($BQ51)))</f>
        <v/>
      </c>
      <c r="CQ51" s="127" t="str" cm="1">
        <f t="array" aca="1" ref="CQ51" ca="1">IF(INDIRECT("'"&amp;CQ$2&amp;"'!P"&amp;ROW($BQ51))=0,"",INDIRECT("'"&amp;CQ$2&amp;"'!P"&amp;ROW($BQ51)))</f>
        <v/>
      </c>
      <c r="CR51" s="127" t="str" cm="1">
        <f t="array" aca="1" ref="CR51" ca="1">IF(INDIRECT("'"&amp;CR$2&amp;"'!P"&amp;ROW($BQ51))=0,"",INDIRECT("'"&amp;CR$2&amp;"'!P"&amp;ROW($BQ51)))</f>
        <v/>
      </c>
      <c r="CS51" s="127" t="str" cm="1">
        <f t="array" aca="1" ref="CS51" ca="1">IF(INDIRECT("'"&amp;CS$2&amp;"'!P"&amp;ROW($BQ51))=0,"",INDIRECT("'"&amp;CS$2&amp;"'!P"&amp;ROW($BQ51)))</f>
        <v/>
      </c>
      <c r="CT51" s="127" t="str" cm="1">
        <f t="array" aca="1" ref="CT51" ca="1">IF(INDIRECT("'"&amp;CT$2&amp;"'!P"&amp;ROW($BQ51))=0,"",INDIRECT("'"&amp;CT$2&amp;"'!P"&amp;ROW($BQ51)))</f>
        <v/>
      </c>
      <c r="CU51" s="127" t="str" cm="1">
        <f t="array" aca="1" ref="CU51" ca="1">IF(INDIRECT("'"&amp;CU$2&amp;"'!P"&amp;ROW($BQ51))=0,"",INDIRECT("'"&amp;CU$2&amp;"'!P"&amp;ROW($BQ51)))</f>
        <v/>
      </c>
      <c r="CV51" s="128">
        <f t="shared" ca="1" si="6"/>
        <v>143.5</v>
      </c>
    </row>
    <row r="52" spans="1:100" x14ac:dyDescent="0.2">
      <c r="A52" s="111">
        <f>IF('Driver List'!D52=0,"",'Driver List'!D52)</f>
        <v>6392</v>
      </c>
      <c r="B52" s="111" t="str">
        <f>IF(A52="","",VLOOKUP(A52,'Driver List'!D:E,2,0))</f>
        <v>Francisco J. Ortiz</v>
      </c>
      <c r="C52" s="111" t="str" cm="1">
        <f t="array" aca="1" ref="C52" ca="1">IF(INDIRECT("'"&amp;C$2&amp;"'!F"&amp;ROW(C52))="CC","CC",
IF(INDIRECT("'"&amp;C$2&amp;"'!F"&amp;ROW(C52))="DOWN","DOWN",
IF(INDIRECT("'"&amp;C$2&amp;"'!F"&amp;ROW(C52))="OFF","OFF",
IF(INDIRECT("'"&amp;C$2&amp;"'!F"&amp;ROW(C52))="PARK","PARK",
IF(INDIRECT("'"&amp;C$2&amp;"'!F"&amp;ROW(C52))="VACA","VACA",
"")))))</f>
        <v/>
      </c>
      <c r="D52" s="111" t="str" cm="1">
        <f t="array" aca="1" ref="D52" ca="1">IF(INDIRECT("'"&amp;D$2&amp;"'!F"&amp;ROW(D52))="CC","CC",
IF(INDIRECT("'"&amp;D$2&amp;"'!F"&amp;ROW(D52))="DOWN","DOWN",
IF(INDIRECT("'"&amp;D$2&amp;"'!F"&amp;ROW(D52))="OFF","OFF",
IF(INDIRECT("'"&amp;D$2&amp;"'!F"&amp;ROW(D52))="PARK","PARK",
IF(INDIRECT("'"&amp;D$2&amp;"'!F"&amp;ROW(D52))="VACA","VACA",
"")))))</f>
        <v>CC</v>
      </c>
      <c r="E52" s="111" t="str" cm="1">
        <f t="array" aca="1" ref="E52" ca="1">IF(INDIRECT("'"&amp;E$2&amp;"'!F"&amp;ROW(E52))="CC","CC",
IF(INDIRECT("'"&amp;E$2&amp;"'!F"&amp;ROW(E52))="DOWN","DOWN",
IF(INDIRECT("'"&amp;E$2&amp;"'!F"&amp;ROW(E52))="OFF","OFF",
IF(INDIRECT("'"&amp;E$2&amp;"'!F"&amp;ROW(E52))="PARK","PARK",
IF(INDIRECT("'"&amp;E$2&amp;"'!F"&amp;ROW(E52))="VACA","VACA",
"")))))</f>
        <v/>
      </c>
      <c r="F52" s="111" t="str" cm="1">
        <f t="array" aca="1" ref="F52" ca="1">IF(INDIRECT("'"&amp;F$2&amp;"'!F"&amp;ROW(F52))="CC","CC",
IF(INDIRECT("'"&amp;F$2&amp;"'!F"&amp;ROW(F52))="DOWN","DOWN",
IF(INDIRECT("'"&amp;F$2&amp;"'!F"&amp;ROW(F52))="OFF","OFF",
IF(INDIRECT("'"&amp;F$2&amp;"'!F"&amp;ROW(F52))="PARK","PARK",
IF(INDIRECT("'"&amp;F$2&amp;"'!F"&amp;ROW(F52))="VACA","VACA",
"")))))</f>
        <v/>
      </c>
      <c r="G52" s="111" t="str" cm="1">
        <f t="array" aca="1" ref="G52" ca="1">IF(INDIRECT("'"&amp;G$2&amp;"'!F"&amp;ROW(G52))="CC","CC",
IF(INDIRECT("'"&amp;G$2&amp;"'!F"&amp;ROW(G52))="DOWN","DOWN",
IF(INDIRECT("'"&amp;G$2&amp;"'!F"&amp;ROW(G52))="OFF","OFF",
IF(INDIRECT("'"&amp;G$2&amp;"'!F"&amp;ROW(G52))="PARK","PARK",
IF(INDIRECT("'"&amp;G$2&amp;"'!F"&amp;ROW(G52))="VACA","VACA",
"")))))</f>
        <v/>
      </c>
      <c r="H52" s="111" t="str" cm="1">
        <f t="array" aca="1" ref="H52" ca="1">IF(INDIRECT("'"&amp;H$2&amp;"'!F"&amp;ROW(H52))="CC","CC",
IF(INDIRECT("'"&amp;H$2&amp;"'!F"&amp;ROW(H52))="DOWN","DOWN",
IF(INDIRECT("'"&amp;H$2&amp;"'!F"&amp;ROW(H52))="OFF","OFF",
IF(INDIRECT("'"&amp;H$2&amp;"'!F"&amp;ROW(H52))="PARK","PARK",
IF(INDIRECT("'"&amp;H$2&amp;"'!F"&amp;ROW(H52))="VACA","VACA",
"")))))</f>
        <v/>
      </c>
      <c r="I52" s="111" t="str" cm="1">
        <f t="array" aca="1" ref="I52" ca="1">IF(INDIRECT("'"&amp;I$2&amp;"'!F"&amp;ROW(I52))="CC","CC",
IF(INDIRECT("'"&amp;I$2&amp;"'!F"&amp;ROW(I52))="DOWN","DOWN",
IF(INDIRECT("'"&amp;I$2&amp;"'!F"&amp;ROW(I52))="OFF","OFF",
IF(INDIRECT("'"&amp;I$2&amp;"'!F"&amp;ROW(I52))="PARK","PARK",
IF(INDIRECT("'"&amp;I$2&amp;"'!F"&amp;ROW(I52))="VACA","VACA",
"")))))</f>
        <v/>
      </c>
      <c r="J52" s="111" t="str" cm="1">
        <f t="array" aca="1" ref="J52" ca="1">IF(INDIRECT("'"&amp;J$2&amp;"'!F"&amp;ROW(J52))="CC","CC",
IF(INDIRECT("'"&amp;J$2&amp;"'!F"&amp;ROW(J52))="DOWN","DOWN",
IF(INDIRECT("'"&amp;J$2&amp;"'!F"&amp;ROW(J52))="OFF","OFF",
IF(INDIRECT("'"&amp;J$2&amp;"'!F"&amp;ROW(J52))="PARK","PARK",
IF(INDIRECT("'"&amp;J$2&amp;"'!F"&amp;ROW(J52))="VACA","VACA",
"")))))</f>
        <v/>
      </c>
      <c r="K52" s="111" t="str" cm="1">
        <f t="array" aca="1" ref="K52" ca="1">IF(INDIRECT("'"&amp;K$2&amp;"'!F"&amp;ROW(K52))="CC","CC",
IF(INDIRECT("'"&amp;K$2&amp;"'!F"&amp;ROW(K52))="DOWN","DOWN",
IF(INDIRECT("'"&amp;K$2&amp;"'!F"&amp;ROW(K52))="OFF","OFF",
IF(INDIRECT("'"&amp;K$2&amp;"'!F"&amp;ROW(K52))="PARK","PARK",
IF(INDIRECT("'"&amp;K$2&amp;"'!F"&amp;ROW(K52))="VACA","VACA",
"")))))</f>
        <v/>
      </c>
      <c r="L52" s="111" t="str" cm="1">
        <f t="array" aca="1" ref="L52" ca="1">IF(INDIRECT("'"&amp;L$2&amp;"'!F"&amp;ROW(L52))="CC","CC",
IF(INDIRECT("'"&amp;L$2&amp;"'!F"&amp;ROW(L52))="DOWN","DOWN",
IF(INDIRECT("'"&amp;L$2&amp;"'!F"&amp;ROW(L52))="OFF","OFF",
IF(INDIRECT("'"&amp;L$2&amp;"'!F"&amp;ROW(L52))="PARK","PARK",
IF(INDIRECT("'"&amp;L$2&amp;"'!F"&amp;ROW(L52))="VACA","VACA",
"")))))</f>
        <v/>
      </c>
      <c r="M52" s="111" t="str" cm="1">
        <f t="array" aca="1" ref="M52" ca="1">IF(INDIRECT("'"&amp;M$2&amp;"'!F"&amp;ROW(M52))="CC","CC",
IF(INDIRECT("'"&amp;M$2&amp;"'!F"&amp;ROW(M52))="DOWN","DOWN",
IF(INDIRECT("'"&amp;M$2&amp;"'!F"&amp;ROW(M52))="OFF","OFF",
IF(INDIRECT("'"&amp;M$2&amp;"'!F"&amp;ROW(M52))="PARK","PARK",
IF(INDIRECT("'"&amp;M$2&amp;"'!F"&amp;ROW(M52))="VACA","VACA",
"")))))</f>
        <v/>
      </c>
      <c r="N52" s="111" t="str" cm="1">
        <f t="array" aca="1" ref="N52" ca="1">IF(INDIRECT("'"&amp;N$2&amp;"'!F"&amp;ROW(N52))="CC","CC",
IF(INDIRECT("'"&amp;N$2&amp;"'!F"&amp;ROW(N52))="DOWN","DOWN",
IF(INDIRECT("'"&amp;N$2&amp;"'!F"&amp;ROW(N52))="OFF","OFF",
IF(INDIRECT("'"&amp;N$2&amp;"'!F"&amp;ROW(N52))="PARK","PARK",
IF(INDIRECT("'"&amp;N$2&amp;"'!F"&amp;ROW(N52))="VACA","VACA",
"")))))</f>
        <v/>
      </c>
      <c r="O52" s="111" t="str" cm="1">
        <f t="array" aca="1" ref="O52" ca="1">IF(INDIRECT("'"&amp;O$2&amp;"'!F"&amp;ROW(O52))="CC","CC",
IF(INDIRECT("'"&amp;O$2&amp;"'!F"&amp;ROW(O52))="DOWN","DOWN",
IF(INDIRECT("'"&amp;O$2&amp;"'!F"&amp;ROW(O52))="OFF","OFF",
IF(INDIRECT("'"&amp;O$2&amp;"'!F"&amp;ROW(O52))="PARK","PARK",
IF(INDIRECT("'"&amp;O$2&amp;"'!F"&amp;ROW(O52))="VACA","VACA",
"")))))</f>
        <v/>
      </c>
      <c r="P52" s="111" t="str" cm="1">
        <f t="array" aca="1" ref="P52" ca="1">IF(INDIRECT("'"&amp;P$2&amp;"'!F"&amp;ROW(P52))="CC","CC",
IF(INDIRECT("'"&amp;P$2&amp;"'!F"&amp;ROW(P52))="DOWN","DOWN",
IF(INDIRECT("'"&amp;P$2&amp;"'!F"&amp;ROW(P52))="OFF","OFF",
IF(INDIRECT("'"&amp;P$2&amp;"'!F"&amp;ROW(P52))="PARK","PARK",
IF(INDIRECT("'"&amp;P$2&amp;"'!F"&amp;ROW(P52))="VACA","VACA",
"")))))</f>
        <v/>
      </c>
      <c r="Q52" s="111" t="str" cm="1">
        <f t="array" aca="1" ref="Q52" ca="1">IF(INDIRECT("'"&amp;Q$2&amp;"'!F"&amp;ROW(Q52))="CC","CC",
IF(INDIRECT("'"&amp;Q$2&amp;"'!F"&amp;ROW(Q52))="DOWN","DOWN",
IF(INDIRECT("'"&amp;Q$2&amp;"'!F"&amp;ROW(Q52))="OFF","OFF",
IF(INDIRECT("'"&amp;Q$2&amp;"'!F"&amp;ROW(Q52))="PARK","PARK",
IF(INDIRECT("'"&amp;Q$2&amp;"'!F"&amp;ROW(Q52))="VACA","VACA",
"")))))</f>
        <v/>
      </c>
      <c r="R52" s="111" t="str" cm="1">
        <f t="array" aca="1" ref="R52" ca="1">IF(INDIRECT("'"&amp;R$2&amp;"'!F"&amp;ROW(R52))="CC","CC",
IF(INDIRECT("'"&amp;R$2&amp;"'!F"&amp;ROW(R52))="DOWN","DOWN",
IF(INDIRECT("'"&amp;R$2&amp;"'!F"&amp;ROW(R52))="OFF","OFF",
IF(INDIRECT("'"&amp;R$2&amp;"'!F"&amp;ROW(R52))="PARK","PARK",
IF(INDIRECT("'"&amp;R$2&amp;"'!F"&amp;ROW(R52))="VACA","VACA",
"")))))</f>
        <v/>
      </c>
      <c r="S52" s="111" t="str" cm="1">
        <f t="array" aca="1" ref="S52" ca="1">IF(INDIRECT("'"&amp;S$2&amp;"'!F"&amp;ROW(S52))="CC","CC",
IF(INDIRECT("'"&amp;S$2&amp;"'!F"&amp;ROW(S52))="DOWN","DOWN",
IF(INDIRECT("'"&amp;S$2&amp;"'!F"&amp;ROW(S52))="OFF","OFF",
IF(INDIRECT("'"&amp;S$2&amp;"'!F"&amp;ROW(S52))="PARK","PARK",
IF(INDIRECT("'"&amp;S$2&amp;"'!F"&amp;ROW(S52))="VACA","VACA",
"")))))</f>
        <v/>
      </c>
      <c r="T52" s="111" t="str" cm="1">
        <f t="array" aca="1" ref="T52" ca="1">IF(INDIRECT("'"&amp;T$2&amp;"'!F"&amp;ROW(T52))="CC","CC",
IF(INDIRECT("'"&amp;T$2&amp;"'!F"&amp;ROW(T52))="DOWN","DOWN",
IF(INDIRECT("'"&amp;T$2&amp;"'!F"&amp;ROW(T52))="OFF","OFF",
IF(INDIRECT("'"&amp;T$2&amp;"'!F"&amp;ROW(T52))="PARK","PARK",
IF(INDIRECT("'"&amp;T$2&amp;"'!F"&amp;ROW(T52))="VACA","VACA",
"")))))</f>
        <v/>
      </c>
      <c r="U52" s="111" t="str" cm="1">
        <f t="array" aca="1" ref="U52" ca="1">IF(INDIRECT("'"&amp;U$2&amp;"'!F"&amp;ROW(U52))="CC","CC",
IF(INDIRECT("'"&amp;U$2&amp;"'!F"&amp;ROW(U52))="DOWN","DOWN",
IF(INDIRECT("'"&amp;U$2&amp;"'!F"&amp;ROW(U52))="OFF","OFF",
IF(INDIRECT("'"&amp;U$2&amp;"'!F"&amp;ROW(U52))="PARK","PARK",
IF(INDIRECT("'"&amp;U$2&amp;"'!F"&amp;ROW(U52))="VACA","VACA",
"")))))</f>
        <v/>
      </c>
      <c r="V52" s="111" t="str" cm="1">
        <f t="array" aca="1" ref="V52" ca="1">IF(INDIRECT("'"&amp;V$2&amp;"'!F"&amp;ROW(V52))="CC","CC",
IF(INDIRECT("'"&amp;V$2&amp;"'!F"&amp;ROW(V52))="DOWN","DOWN",
IF(INDIRECT("'"&amp;V$2&amp;"'!F"&amp;ROW(V52))="OFF","OFF",
IF(INDIRECT("'"&amp;V$2&amp;"'!F"&amp;ROW(V52))="PARK","PARK",
IF(INDIRECT("'"&amp;V$2&amp;"'!F"&amp;ROW(V52))="VACA","VACA",
"")))))</f>
        <v/>
      </c>
      <c r="W52" s="111" t="str" cm="1">
        <f t="array" aca="1" ref="W52" ca="1">IF(INDIRECT("'"&amp;W$2&amp;"'!F"&amp;ROW(W52))="CC","CC",
IF(INDIRECT("'"&amp;W$2&amp;"'!F"&amp;ROW(W52))="DOWN","DOWN",
IF(INDIRECT("'"&amp;W$2&amp;"'!F"&amp;ROW(W52))="OFF","OFF",
IF(INDIRECT("'"&amp;W$2&amp;"'!F"&amp;ROW(W52))="PARK","PARK",
IF(INDIRECT("'"&amp;W$2&amp;"'!F"&amp;ROW(W52))="VACA","VACA",
"")))))</f>
        <v/>
      </c>
      <c r="X52" s="111" t="str" cm="1">
        <f t="array" aca="1" ref="X52" ca="1">IF(INDIRECT("'"&amp;X$2&amp;"'!F"&amp;ROW(X52))="CC","CC",
IF(INDIRECT("'"&amp;X$2&amp;"'!F"&amp;ROW(X52))="DOWN","DOWN",
IF(INDIRECT("'"&amp;X$2&amp;"'!F"&amp;ROW(X52))="OFF","OFF",
IF(INDIRECT("'"&amp;X$2&amp;"'!F"&amp;ROW(X52))="PARK","PARK",
IF(INDIRECT("'"&amp;X$2&amp;"'!F"&amp;ROW(X52))="VACA","VACA",
"")))))</f>
        <v/>
      </c>
      <c r="Y52" s="111" t="str" cm="1">
        <f t="array" aca="1" ref="Y52" ca="1">IF(INDIRECT("'"&amp;Y$2&amp;"'!F"&amp;ROW(Y52))="CC","CC",
IF(INDIRECT("'"&amp;Y$2&amp;"'!F"&amp;ROW(Y52))="DOWN","DOWN",
IF(INDIRECT("'"&amp;Y$2&amp;"'!F"&amp;ROW(Y52))="OFF","OFF",
IF(INDIRECT("'"&amp;Y$2&amp;"'!F"&amp;ROW(Y52))="PARK","PARK",
IF(INDIRECT("'"&amp;Y$2&amp;"'!F"&amp;ROW(Y52))="VACA","VACA",
"")))))</f>
        <v/>
      </c>
      <c r="Z52" s="111" t="str" cm="1">
        <f t="array" aca="1" ref="Z52" ca="1">IF(INDIRECT("'"&amp;Z$2&amp;"'!F"&amp;ROW(Z52))="CC","CC",
IF(INDIRECT("'"&amp;Z$2&amp;"'!F"&amp;ROW(Z52))="DOWN","DOWN",
IF(INDIRECT("'"&amp;Z$2&amp;"'!F"&amp;ROW(Z52))="OFF","OFF",
IF(INDIRECT("'"&amp;Z$2&amp;"'!F"&amp;ROW(Z52))="PARK","PARK",
IF(INDIRECT("'"&amp;Z$2&amp;"'!F"&amp;ROW(Z52))="VACA","VACA",
"")))))</f>
        <v/>
      </c>
      <c r="AA52" s="111" t="str" cm="1">
        <f t="array" aca="1" ref="AA52" ca="1">IF(INDIRECT("'"&amp;AA$2&amp;"'!F"&amp;ROW(AA52))="CC","CC",
IF(INDIRECT("'"&amp;AA$2&amp;"'!F"&amp;ROW(AA52))="DOWN","DOWN",
IF(INDIRECT("'"&amp;AA$2&amp;"'!F"&amp;ROW(AA52))="OFF","OFF",
IF(INDIRECT("'"&amp;AA$2&amp;"'!F"&amp;ROW(AA52))="PARK","PARK",
IF(INDIRECT("'"&amp;AA$2&amp;"'!F"&amp;ROW(AA52))="VACA","VACA",
"")))))</f>
        <v/>
      </c>
      <c r="AB52" s="111" t="str" cm="1">
        <f t="array" aca="1" ref="AB52" ca="1">IF(INDIRECT("'"&amp;AB$2&amp;"'!F"&amp;ROW(AB52))="CC","CC",
IF(INDIRECT("'"&amp;AB$2&amp;"'!F"&amp;ROW(AB52))="DOWN","DOWN",
IF(INDIRECT("'"&amp;AB$2&amp;"'!F"&amp;ROW(AB52))="OFF","OFF",
IF(INDIRECT("'"&amp;AB$2&amp;"'!F"&amp;ROW(AB52))="PARK","PARK",
IF(INDIRECT("'"&amp;AB$2&amp;"'!F"&amp;ROW(AB52))="VACA","VACA",
"")))))</f>
        <v/>
      </c>
      <c r="AC52" s="111" t="str" cm="1">
        <f t="array" aca="1" ref="AC52" ca="1">IF(INDIRECT("'"&amp;AC$2&amp;"'!F"&amp;ROW(AC52))="CC","CC",
IF(INDIRECT("'"&amp;AC$2&amp;"'!F"&amp;ROW(AC52))="DOWN","DOWN",
IF(INDIRECT("'"&amp;AC$2&amp;"'!F"&amp;ROW(AC52))="OFF","OFF",
IF(INDIRECT("'"&amp;AC$2&amp;"'!F"&amp;ROW(AC52))="PARK","PARK",
IF(INDIRECT("'"&amp;AC$2&amp;"'!F"&amp;ROW(AC52))="VACA","VACA",
"")))))</f>
        <v/>
      </c>
      <c r="AD52" s="111" t="str" cm="1">
        <f t="array" aca="1" ref="AD52" ca="1">IF(INDIRECT("'"&amp;AD$2&amp;"'!F"&amp;ROW(AD52))="CC","CC",
IF(INDIRECT("'"&amp;AD$2&amp;"'!F"&amp;ROW(AD52))="DOWN","DOWN",
IF(INDIRECT("'"&amp;AD$2&amp;"'!F"&amp;ROW(AD52))="OFF","OFF",
IF(INDIRECT("'"&amp;AD$2&amp;"'!F"&amp;ROW(AD52))="PARK","PARK",
IF(INDIRECT("'"&amp;AD$2&amp;"'!F"&amp;ROW(AD52))="VACA","VACA",
"")))))</f>
        <v/>
      </c>
      <c r="AE52" s="111" t="str" cm="1">
        <f t="array" aca="1" ref="AE52" ca="1">IF(INDIRECT("'"&amp;AE$2&amp;"'!F"&amp;ROW(AE52))="CC","CC",
IF(INDIRECT("'"&amp;AE$2&amp;"'!F"&amp;ROW(AE52))="DOWN","DOWN",
IF(INDIRECT("'"&amp;AE$2&amp;"'!F"&amp;ROW(AE52))="OFF","OFF",
IF(INDIRECT("'"&amp;AE$2&amp;"'!F"&amp;ROW(AE52))="PARK","PARK",
IF(INDIRECT("'"&amp;AE$2&amp;"'!F"&amp;ROW(AE52))="VACA","VACA",
"")))))</f>
        <v/>
      </c>
      <c r="AF52" s="111" t="str" cm="1">
        <f t="array" aca="1" ref="AF52" ca="1">IF(INDIRECT("'"&amp;AF$2&amp;"'!F"&amp;ROW(AF52))="CC","CC",
IF(INDIRECT("'"&amp;AF$2&amp;"'!F"&amp;ROW(AF52))="DOWN","DOWN",
IF(INDIRECT("'"&amp;AF$2&amp;"'!F"&amp;ROW(AF52))="OFF","OFF",
IF(INDIRECT("'"&amp;AF$2&amp;"'!F"&amp;ROW(AF52))="PARK","PARK",
IF(INDIRECT("'"&amp;AF$2&amp;"'!F"&amp;ROW(AF52))="VACA","VACA",
"")))))</f>
        <v/>
      </c>
      <c r="AG52" s="111" t="str" cm="1">
        <f t="array" aca="1" ref="AG52" ca="1">IF(INDIRECT("'"&amp;AG$2&amp;"'!F"&amp;ROW(AG52))="CC","CC",
IF(INDIRECT("'"&amp;AG$2&amp;"'!F"&amp;ROW(AG52))="DOWN","DOWN",
IF(INDIRECT("'"&amp;AG$2&amp;"'!F"&amp;ROW(AG52))="OFF","OFF",
IF(INDIRECT("'"&amp;AG$2&amp;"'!F"&amp;ROW(AG52))="PARK","PARK",
IF(INDIRECT("'"&amp;AG$2&amp;"'!F"&amp;ROW(AG52))="VACA","VACA",
"")))))</f>
        <v/>
      </c>
      <c r="AH52" s="124"/>
      <c r="AI52" s="111" t="str">
        <f t="shared" si="4"/>
        <v>Francisco J. Ortiz</v>
      </c>
      <c r="AJ52" s="111" cm="1">
        <f t="array" aca="1" ref="AJ52" ca="1">INDIRECT("'"&amp;AJ$2&amp;"'!AB"&amp;ROW($AJ52))</f>
        <v>4</v>
      </c>
      <c r="AK52" s="111" cm="1">
        <f t="array" aca="1" ref="AK52" ca="1">INDIRECT("'"&amp;AK$2&amp;"'!AB"&amp;ROW($AJ52))</f>
        <v>1</v>
      </c>
      <c r="AL52" s="111" cm="1">
        <f t="array" aca="1" ref="AL52" ca="1">INDIRECT("'"&amp;AL$2&amp;"'!AB"&amp;ROW($AJ52))</f>
        <v>4</v>
      </c>
      <c r="AM52" s="111" t="str" cm="1">
        <f t="array" aca="1" ref="AM52" ca="1">INDIRECT("'"&amp;AM$2&amp;"'!AB"&amp;ROW($AJ52))</f>
        <v/>
      </c>
      <c r="AN52" s="111" t="str" cm="1">
        <f t="array" aca="1" ref="AN52" ca="1">INDIRECT("'"&amp;AN$2&amp;"'!AB"&amp;ROW($AJ52))</f>
        <v/>
      </c>
      <c r="AO52" s="111" cm="1">
        <f t="array" aca="1" ref="AO52" ca="1">INDIRECT("'"&amp;AO$2&amp;"'!AB"&amp;ROW($AJ52))</f>
        <v>5</v>
      </c>
      <c r="AP52" s="111" cm="1">
        <f t="array" aca="1" ref="AP52" ca="1">INDIRECT("'"&amp;AP$2&amp;"'!AB"&amp;ROW($AJ52))</f>
        <v>4</v>
      </c>
      <c r="AQ52" s="111" t="str" cm="1">
        <f t="array" aca="1" ref="AQ52" ca="1">INDIRECT("'"&amp;AQ$2&amp;"'!AB"&amp;ROW($AJ52))</f>
        <v/>
      </c>
      <c r="AR52" s="111" t="str" cm="1">
        <f t="array" aca="1" ref="AR52" ca="1">INDIRECT("'"&amp;AR$2&amp;"'!AB"&amp;ROW($AJ52))</f>
        <v/>
      </c>
      <c r="AS52" s="111" t="str" cm="1">
        <f t="array" aca="1" ref="AS52" ca="1">INDIRECT("'"&amp;AS$2&amp;"'!AB"&amp;ROW($AJ52))</f>
        <v/>
      </c>
      <c r="AT52" s="111" t="str" cm="1">
        <f t="array" aca="1" ref="AT52" ca="1">INDIRECT("'"&amp;AT$2&amp;"'!AB"&amp;ROW($AJ52))</f>
        <v/>
      </c>
      <c r="AU52" s="111" t="str" cm="1">
        <f t="array" aca="1" ref="AU52" ca="1">INDIRECT("'"&amp;AU$2&amp;"'!AB"&amp;ROW($AJ52))</f>
        <v/>
      </c>
      <c r="AV52" s="111" t="str" cm="1">
        <f t="array" aca="1" ref="AV52" ca="1">INDIRECT("'"&amp;AV$2&amp;"'!AB"&amp;ROW($AJ52))</f>
        <v/>
      </c>
      <c r="AW52" s="111" t="str" cm="1">
        <f t="array" aca="1" ref="AW52" ca="1">INDIRECT("'"&amp;AW$2&amp;"'!AB"&amp;ROW($AJ52))</f>
        <v/>
      </c>
      <c r="AX52" s="111" t="str" cm="1">
        <f t="array" aca="1" ref="AX52" ca="1">INDIRECT("'"&amp;AX$2&amp;"'!AB"&amp;ROW($AJ52))</f>
        <v/>
      </c>
      <c r="AY52" s="111" t="str" cm="1">
        <f t="array" aca="1" ref="AY52" ca="1">INDIRECT("'"&amp;AY$2&amp;"'!AB"&amp;ROW($AJ52))</f>
        <v/>
      </c>
      <c r="AZ52" s="111" t="str" cm="1">
        <f t="array" aca="1" ref="AZ52" ca="1">INDIRECT("'"&amp;AZ$2&amp;"'!AB"&amp;ROW($AJ52))</f>
        <v/>
      </c>
      <c r="BA52" s="111" t="str" cm="1">
        <f t="array" aca="1" ref="BA52" ca="1">INDIRECT("'"&amp;BA$2&amp;"'!AB"&amp;ROW($AJ52))</f>
        <v/>
      </c>
      <c r="BB52" s="111" t="str" cm="1">
        <f t="array" aca="1" ref="BB52" ca="1">INDIRECT("'"&amp;BB$2&amp;"'!AB"&amp;ROW($AJ52))</f>
        <v/>
      </c>
      <c r="BC52" s="111" t="str" cm="1">
        <f t="array" aca="1" ref="BC52" ca="1">INDIRECT("'"&amp;BC$2&amp;"'!AB"&amp;ROW($AJ52))</f>
        <v/>
      </c>
      <c r="BD52" s="111" t="str" cm="1">
        <f t="array" aca="1" ref="BD52" ca="1">INDIRECT("'"&amp;BD$2&amp;"'!AB"&amp;ROW($AJ52))</f>
        <v/>
      </c>
      <c r="BE52" s="111" t="str" cm="1">
        <f t="array" aca="1" ref="BE52" ca="1">INDIRECT("'"&amp;BE$2&amp;"'!AB"&amp;ROW($AJ52))</f>
        <v/>
      </c>
      <c r="BF52" s="111" t="str" cm="1">
        <f t="array" aca="1" ref="BF52" ca="1">INDIRECT("'"&amp;BF$2&amp;"'!AB"&amp;ROW($AJ52))</f>
        <v/>
      </c>
      <c r="BG52" s="111" t="str" cm="1">
        <f t="array" aca="1" ref="BG52" ca="1">INDIRECT("'"&amp;BG$2&amp;"'!AB"&amp;ROW($AJ52))</f>
        <v/>
      </c>
      <c r="BH52" s="111" t="str" cm="1">
        <f t="array" aca="1" ref="BH52" ca="1">INDIRECT("'"&amp;BH$2&amp;"'!AB"&amp;ROW($AJ52))</f>
        <v/>
      </c>
      <c r="BI52" s="111" t="str" cm="1">
        <f t="array" aca="1" ref="BI52" ca="1">INDIRECT("'"&amp;BI$2&amp;"'!AB"&amp;ROW($AJ52))</f>
        <v/>
      </c>
      <c r="BJ52" s="111" t="str" cm="1">
        <f t="array" aca="1" ref="BJ52" ca="1">INDIRECT("'"&amp;BJ$2&amp;"'!AB"&amp;ROW($AJ52))</f>
        <v/>
      </c>
      <c r="BK52" s="111" t="str" cm="1">
        <f t="array" aca="1" ref="BK52" ca="1">INDIRECT("'"&amp;BK$2&amp;"'!AB"&amp;ROW($AJ52))</f>
        <v/>
      </c>
      <c r="BL52" s="111" t="str" cm="1">
        <f t="array" aca="1" ref="BL52" ca="1">INDIRECT("'"&amp;BL$2&amp;"'!AB"&amp;ROW($AJ52))</f>
        <v/>
      </c>
      <c r="BM52" s="111" t="str" cm="1">
        <f t="array" aca="1" ref="BM52" ca="1">INDIRECT("'"&amp;BM$2&amp;"'!AB"&amp;ROW($AJ52))</f>
        <v/>
      </c>
      <c r="BN52" s="111" t="str" cm="1">
        <f t="array" aca="1" ref="BN52" ca="1">INDIRECT("'"&amp;BN$2&amp;"'!AB"&amp;ROW($AJ52))</f>
        <v/>
      </c>
      <c r="BO52" s="124"/>
      <c r="BP52" s="110" t="str">
        <f t="shared" si="5"/>
        <v>Francisco J. Ortiz</v>
      </c>
      <c r="BQ52" s="127" cm="1">
        <f t="array" aca="1" ref="BQ52" ca="1">IF(INDIRECT("'"&amp;BQ$2&amp;"'!P"&amp;ROW($BQ52))=0,"",INDIRECT("'"&amp;BQ$2&amp;"'!P"&amp;ROW($BQ52)))</f>
        <v>37.200000000000003</v>
      </c>
      <c r="BR52" s="127" t="str" cm="1">
        <f t="array" aca="1" ref="BR52" ca="1">IF(INDIRECT("'"&amp;BR$2&amp;"'!P"&amp;ROW($BQ52))=0,"",INDIRECT("'"&amp;BR$2&amp;"'!P"&amp;ROW($BQ52)))</f>
        <v/>
      </c>
      <c r="BS52" s="127" cm="1">
        <f t="array" aca="1" ref="BS52" ca="1">IF(INDIRECT("'"&amp;BS$2&amp;"'!P"&amp;ROW($BQ52))=0,"",INDIRECT("'"&amp;BS$2&amp;"'!P"&amp;ROW($BQ52)))</f>
        <v>30.05</v>
      </c>
      <c r="BT52" s="127" t="str" cm="1">
        <f t="array" aca="1" ref="BT52" ca="1">IF(INDIRECT("'"&amp;BT$2&amp;"'!P"&amp;ROW($BQ52))=0,"",INDIRECT("'"&amp;BT$2&amp;"'!P"&amp;ROW($BQ52)))</f>
        <v/>
      </c>
      <c r="BU52" s="127" t="str" cm="1">
        <f t="array" aca="1" ref="BU52" ca="1">IF(INDIRECT("'"&amp;BU$2&amp;"'!P"&amp;ROW($BQ52))=0,"",INDIRECT("'"&amp;BU$2&amp;"'!P"&amp;ROW($BQ52)))</f>
        <v/>
      </c>
      <c r="BV52" s="127" cm="1">
        <f t="array" aca="1" ref="BV52" ca="1">IF(INDIRECT("'"&amp;BV$2&amp;"'!P"&amp;ROW($BQ52))=0,"",INDIRECT("'"&amp;BV$2&amp;"'!P"&amp;ROW($BQ52)))</f>
        <v>34.65</v>
      </c>
      <c r="BW52" s="127" cm="1">
        <f t="array" aca="1" ref="BW52" ca="1">IF(INDIRECT("'"&amp;BW$2&amp;"'!P"&amp;ROW($BQ52))=0,"",INDIRECT("'"&amp;BW$2&amp;"'!P"&amp;ROW($BQ52)))</f>
        <v>32.950000000000003</v>
      </c>
      <c r="BX52" s="127" t="str" cm="1">
        <f t="array" aca="1" ref="BX52" ca="1">IF(INDIRECT("'"&amp;BX$2&amp;"'!P"&amp;ROW($BQ52))=0,"",INDIRECT("'"&amp;BX$2&amp;"'!P"&amp;ROW($BQ52)))</f>
        <v/>
      </c>
      <c r="BY52" s="127" t="str" cm="1">
        <f t="array" aca="1" ref="BY52" ca="1">IF(INDIRECT("'"&amp;BY$2&amp;"'!P"&amp;ROW($BQ52))=0,"",INDIRECT("'"&amp;BY$2&amp;"'!P"&amp;ROW($BQ52)))</f>
        <v/>
      </c>
      <c r="BZ52" s="127" t="str" cm="1">
        <f t="array" aca="1" ref="BZ52" ca="1">IF(INDIRECT("'"&amp;BZ$2&amp;"'!P"&amp;ROW($BQ52))=0,"",INDIRECT("'"&amp;BZ$2&amp;"'!P"&amp;ROW($BQ52)))</f>
        <v/>
      </c>
      <c r="CA52" s="127" t="str" cm="1">
        <f t="array" aca="1" ref="CA52" ca="1">IF(INDIRECT("'"&amp;CA$2&amp;"'!P"&amp;ROW($BQ52))=0,"",INDIRECT("'"&amp;CA$2&amp;"'!P"&amp;ROW($BQ52)))</f>
        <v/>
      </c>
      <c r="CB52" s="127" t="str" cm="1">
        <f t="array" aca="1" ref="CB52" ca="1">IF(INDIRECT("'"&amp;CB$2&amp;"'!P"&amp;ROW($BQ52))=0,"",INDIRECT("'"&amp;CB$2&amp;"'!P"&amp;ROW($BQ52)))</f>
        <v/>
      </c>
      <c r="CC52" s="127" t="str" cm="1">
        <f t="array" aca="1" ref="CC52" ca="1">IF(INDIRECT("'"&amp;CC$2&amp;"'!P"&amp;ROW($BQ52))=0,"",INDIRECT("'"&amp;CC$2&amp;"'!P"&amp;ROW($BQ52)))</f>
        <v/>
      </c>
      <c r="CD52" s="127" t="str" cm="1">
        <f t="array" aca="1" ref="CD52" ca="1">IF(INDIRECT("'"&amp;CD$2&amp;"'!P"&amp;ROW($BQ52))=0,"",INDIRECT("'"&amp;CD$2&amp;"'!P"&amp;ROW($BQ52)))</f>
        <v/>
      </c>
      <c r="CE52" s="127" t="str" cm="1">
        <f t="array" aca="1" ref="CE52" ca="1">IF(INDIRECT("'"&amp;CE$2&amp;"'!P"&amp;ROW($BQ52))=0,"",INDIRECT("'"&amp;CE$2&amp;"'!P"&amp;ROW($BQ52)))</f>
        <v/>
      </c>
      <c r="CF52" s="127" t="str" cm="1">
        <f t="array" aca="1" ref="CF52" ca="1">IF(INDIRECT("'"&amp;CF$2&amp;"'!P"&amp;ROW($BQ52))=0,"",INDIRECT("'"&amp;CF$2&amp;"'!P"&amp;ROW($BQ52)))</f>
        <v/>
      </c>
      <c r="CG52" s="127" t="str" cm="1">
        <f t="array" aca="1" ref="CG52" ca="1">IF(INDIRECT("'"&amp;CG$2&amp;"'!P"&amp;ROW($BQ52))=0,"",INDIRECT("'"&amp;CG$2&amp;"'!P"&amp;ROW($BQ52)))</f>
        <v/>
      </c>
      <c r="CH52" s="127" t="str" cm="1">
        <f t="array" aca="1" ref="CH52" ca="1">IF(INDIRECT("'"&amp;CH$2&amp;"'!P"&amp;ROW($BQ52))=0,"",INDIRECT("'"&amp;CH$2&amp;"'!P"&amp;ROW($BQ52)))</f>
        <v/>
      </c>
      <c r="CI52" s="127" t="str" cm="1">
        <f t="array" aca="1" ref="CI52" ca="1">IF(INDIRECT("'"&amp;CI$2&amp;"'!P"&amp;ROW($BQ52))=0,"",INDIRECT("'"&amp;CI$2&amp;"'!P"&amp;ROW($BQ52)))</f>
        <v/>
      </c>
      <c r="CJ52" s="127" t="str" cm="1">
        <f t="array" aca="1" ref="CJ52" ca="1">IF(INDIRECT("'"&amp;CJ$2&amp;"'!P"&amp;ROW($BQ52))=0,"",INDIRECT("'"&amp;CJ$2&amp;"'!P"&amp;ROW($BQ52)))</f>
        <v/>
      </c>
      <c r="CK52" s="127" t="str" cm="1">
        <f t="array" aca="1" ref="CK52" ca="1">IF(INDIRECT("'"&amp;CK$2&amp;"'!P"&amp;ROW($BQ52))=0,"",INDIRECT("'"&amp;CK$2&amp;"'!P"&amp;ROW($BQ52)))</f>
        <v/>
      </c>
      <c r="CL52" s="127" t="str" cm="1">
        <f t="array" aca="1" ref="CL52" ca="1">IF(INDIRECT("'"&amp;CL$2&amp;"'!P"&amp;ROW($BQ52))=0,"",INDIRECT("'"&amp;CL$2&amp;"'!P"&amp;ROW($BQ52)))</f>
        <v/>
      </c>
      <c r="CM52" s="127" t="str" cm="1">
        <f t="array" aca="1" ref="CM52" ca="1">IF(INDIRECT("'"&amp;CM$2&amp;"'!P"&amp;ROW($BQ52))=0,"",INDIRECT("'"&amp;CM$2&amp;"'!P"&amp;ROW($BQ52)))</f>
        <v/>
      </c>
      <c r="CN52" s="127" t="str" cm="1">
        <f t="array" aca="1" ref="CN52" ca="1">IF(INDIRECT("'"&amp;CN$2&amp;"'!P"&amp;ROW($BQ52))=0,"",INDIRECT("'"&amp;CN$2&amp;"'!P"&amp;ROW($BQ52)))</f>
        <v/>
      </c>
      <c r="CO52" s="127" t="str" cm="1">
        <f t="array" aca="1" ref="CO52" ca="1">IF(INDIRECT("'"&amp;CO$2&amp;"'!P"&amp;ROW($BQ52))=0,"",INDIRECT("'"&amp;CO$2&amp;"'!P"&amp;ROW($BQ52)))</f>
        <v/>
      </c>
      <c r="CP52" s="127" t="str" cm="1">
        <f t="array" aca="1" ref="CP52" ca="1">IF(INDIRECT("'"&amp;CP$2&amp;"'!P"&amp;ROW($BQ52))=0,"",INDIRECT("'"&amp;CP$2&amp;"'!P"&amp;ROW($BQ52)))</f>
        <v/>
      </c>
      <c r="CQ52" s="127" t="str" cm="1">
        <f t="array" aca="1" ref="CQ52" ca="1">IF(INDIRECT("'"&amp;CQ$2&amp;"'!P"&amp;ROW($BQ52))=0,"",INDIRECT("'"&amp;CQ$2&amp;"'!P"&amp;ROW($BQ52)))</f>
        <v/>
      </c>
      <c r="CR52" s="127" t="str" cm="1">
        <f t="array" aca="1" ref="CR52" ca="1">IF(INDIRECT("'"&amp;CR$2&amp;"'!P"&amp;ROW($BQ52))=0,"",INDIRECT("'"&amp;CR$2&amp;"'!P"&amp;ROW($BQ52)))</f>
        <v/>
      </c>
      <c r="CS52" s="127" t="str" cm="1">
        <f t="array" aca="1" ref="CS52" ca="1">IF(INDIRECT("'"&amp;CS$2&amp;"'!P"&amp;ROW($BQ52))=0,"",INDIRECT("'"&amp;CS$2&amp;"'!P"&amp;ROW($BQ52)))</f>
        <v/>
      </c>
      <c r="CT52" s="127" t="str" cm="1">
        <f t="array" aca="1" ref="CT52" ca="1">IF(INDIRECT("'"&amp;CT$2&amp;"'!P"&amp;ROW($BQ52))=0,"",INDIRECT("'"&amp;CT$2&amp;"'!P"&amp;ROW($BQ52)))</f>
        <v/>
      </c>
      <c r="CU52" s="127" t="str" cm="1">
        <f t="array" aca="1" ref="CU52" ca="1">IF(INDIRECT("'"&amp;CU$2&amp;"'!P"&amp;ROW($BQ52))=0,"",INDIRECT("'"&amp;CU$2&amp;"'!P"&amp;ROW($BQ52)))</f>
        <v/>
      </c>
      <c r="CV52" s="128">
        <f t="shared" ca="1" si="6"/>
        <v>134.85000000000002</v>
      </c>
    </row>
    <row r="53" spans="1:100" x14ac:dyDescent="0.2">
      <c r="A53" s="111">
        <f>IF('Driver List'!D53=0,"",'Driver List'!D53)</f>
        <v>6312</v>
      </c>
      <c r="B53" s="111" t="str">
        <f>IF(A53="","",VLOOKUP(A53,'Driver List'!D:E,2,0))</f>
        <v>Wilfred Perez Lugo</v>
      </c>
      <c r="C53" s="111" t="str" cm="1">
        <f t="array" aca="1" ref="C53" ca="1">IF(INDIRECT("'"&amp;C$2&amp;"'!F"&amp;ROW(C53))="CC","CC",
IF(INDIRECT("'"&amp;C$2&amp;"'!F"&amp;ROW(C53))="DOWN","DOWN",
IF(INDIRECT("'"&amp;C$2&amp;"'!F"&amp;ROW(C53))="OFF","OFF",
IF(INDIRECT("'"&amp;C$2&amp;"'!F"&amp;ROW(C53))="PARK","PARK",
IF(INDIRECT("'"&amp;C$2&amp;"'!F"&amp;ROW(C53))="VACA","VACA",
"")))))</f>
        <v/>
      </c>
      <c r="D53" s="111" t="str" cm="1">
        <f t="array" aca="1" ref="D53" ca="1">IF(INDIRECT("'"&amp;D$2&amp;"'!F"&amp;ROW(D53))="CC","CC",
IF(INDIRECT("'"&amp;D$2&amp;"'!F"&amp;ROW(D53))="DOWN","DOWN",
IF(INDIRECT("'"&amp;D$2&amp;"'!F"&amp;ROW(D53))="OFF","OFF",
IF(INDIRECT("'"&amp;D$2&amp;"'!F"&amp;ROW(D53))="PARK","PARK",
IF(INDIRECT("'"&amp;D$2&amp;"'!F"&amp;ROW(D53))="VACA","VACA",
"")))))</f>
        <v>CC</v>
      </c>
      <c r="E53" s="111" t="str" cm="1">
        <f t="array" aca="1" ref="E53" ca="1">IF(INDIRECT("'"&amp;E$2&amp;"'!F"&amp;ROW(E53))="CC","CC",
IF(INDIRECT("'"&amp;E$2&amp;"'!F"&amp;ROW(E53))="DOWN","DOWN",
IF(INDIRECT("'"&amp;E$2&amp;"'!F"&amp;ROW(E53))="OFF","OFF",
IF(INDIRECT("'"&amp;E$2&amp;"'!F"&amp;ROW(E53))="PARK","PARK",
IF(INDIRECT("'"&amp;E$2&amp;"'!F"&amp;ROW(E53))="VACA","VACA",
"")))))</f>
        <v/>
      </c>
      <c r="F53" s="111" t="str" cm="1">
        <f t="array" aca="1" ref="F53" ca="1">IF(INDIRECT("'"&amp;F$2&amp;"'!F"&amp;ROW(F53))="CC","CC",
IF(INDIRECT("'"&amp;F$2&amp;"'!F"&amp;ROW(F53))="DOWN","DOWN",
IF(INDIRECT("'"&amp;F$2&amp;"'!F"&amp;ROW(F53))="OFF","OFF",
IF(INDIRECT("'"&amp;F$2&amp;"'!F"&amp;ROW(F53))="PARK","PARK",
IF(INDIRECT("'"&amp;F$2&amp;"'!F"&amp;ROW(F53))="VACA","VACA",
"")))))</f>
        <v/>
      </c>
      <c r="G53" s="111" t="str" cm="1">
        <f t="array" aca="1" ref="G53" ca="1">IF(INDIRECT("'"&amp;G$2&amp;"'!F"&amp;ROW(G53))="CC","CC",
IF(INDIRECT("'"&amp;G$2&amp;"'!F"&amp;ROW(G53))="DOWN","DOWN",
IF(INDIRECT("'"&amp;G$2&amp;"'!F"&amp;ROW(G53))="OFF","OFF",
IF(INDIRECT("'"&amp;G$2&amp;"'!F"&amp;ROW(G53))="PARK","PARK",
IF(INDIRECT("'"&amp;G$2&amp;"'!F"&amp;ROW(G53))="VACA","VACA",
"")))))</f>
        <v/>
      </c>
      <c r="H53" s="111" t="str" cm="1">
        <f t="array" aca="1" ref="H53" ca="1">IF(INDIRECT("'"&amp;H$2&amp;"'!F"&amp;ROW(H53))="CC","CC",
IF(INDIRECT("'"&amp;H$2&amp;"'!F"&amp;ROW(H53))="DOWN","DOWN",
IF(INDIRECT("'"&amp;H$2&amp;"'!F"&amp;ROW(H53))="OFF","OFF",
IF(INDIRECT("'"&amp;H$2&amp;"'!F"&amp;ROW(H53))="PARK","PARK",
IF(INDIRECT("'"&amp;H$2&amp;"'!F"&amp;ROW(H53))="VACA","VACA",
"")))))</f>
        <v/>
      </c>
      <c r="I53" s="111" t="str" cm="1">
        <f t="array" aca="1" ref="I53" ca="1">IF(INDIRECT("'"&amp;I$2&amp;"'!F"&amp;ROW(I53))="CC","CC",
IF(INDIRECT("'"&amp;I$2&amp;"'!F"&amp;ROW(I53))="DOWN","DOWN",
IF(INDIRECT("'"&amp;I$2&amp;"'!F"&amp;ROW(I53))="OFF","OFF",
IF(INDIRECT("'"&amp;I$2&amp;"'!F"&amp;ROW(I53))="PARK","PARK",
IF(INDIRECT("'"&amp;I$2&amp;"'!F"&amp;ROW(I53))="VACA","VACA",
"")))))</f>
        <v/>
      </c>
      <c r="J53" s="111" t="str" cm="1">
        <f t="array" aca="1" ref="J53" ca="1">IF(INDIRECT("'"&amp;J$2&amp;"'!F"&amp;ROW(J53))="CC","CC",
IF(INDIRECT("'"&amp;J$2&amp;"'!F"&amp;ROW(J53))="DOWN","DOWN",
IF(INDIRECT("'"&amp;J$2&amp;"'!F"&amp;ROW(J53))="OFF","OFF",
IF(INDIRECT("'"&amp;J$2&amp;"'!F"&amp;ROW(J53))="PARK","PARK",
IF(INDIRECT("'"&amp;J$2&amp;"'!F"&amp;ROW(J53))="VACA","VACA",
"")))))</f>
        <v/>
      </c>
      <c r="K53" s="111" t="str" cm="1">
        <f t="array" aca="1" ref="K53" ca="1">IF(INDIRECT("'"&amp;K$2&amp;"'!F"&amp;ROW(K53))="CC","CC",
IF(INDIRECT("'"&amp;K$2&amp;"'!F"&amp;ROW(K53))="DOWN","DOWN",
IF(INDIRECT("'"&amp;K$2&amp;"'!F"&amp;ROW(K53))="OFF","OFF",
IF(INDIRECT("'"&amp;K$2&amp;"'!F"&amp;ROW(K53))="PARK","PARK",
IF(INDIRECT("'"&amp;K$2&amp;"'!F"&amp;ROW(K53))="VACA","VACA",
"")))))</f>
        <v/>
      </c>
      <c r="L53" s="111" t="str" cm="1">
        <f t="array" aca="1" ref="L53" ca="1">IF(INDIRECT("'"&amp;L$2&amp;"'!F"&amp;ROW(L53))="CC","CC",
IF(INDIRECT("'"&amp;L$2&amp;"'!F"&amp;ROW(L53))="DOWN","DOWN",
IF(INDIRECT("'"&amp;L$2&amp;"'!F"&amp;ROW(L53))="OFF","OFF",
IF(INDIRECT("'"&amp;L$2&amp;"'!F"&amp;ROW(L53))="PARK","PARK",
IF(INDIRECT("'"&amp;L$2&amp;"'!F"&amp;ROW(L53))="VACA","VACA",
"")))))</f>
        <v/>
      </c>
      <c r="M53" s="111" t="str" cm="1">
        <f t="array" aca="1" ref="M53" ca="1">IF(INDIRECT("'"&amp;M$2&amp;"'!F"&amp;ROW(M53))="CC","CC",
IF(INDIRECT("'"&amp;M$2&amp;"'!F"&amp;ROW(M53))="DOWN","DOWN",
IF(INDIRECT("'"&amp;M$2&amp;"'!F"&amp;ROW(M53))="OFF","OFF",
IF(INDIRECT("'"&amp;M$2&amp;"'!F"&amp;ROW(M53))="PARK","PARK",
IF(INDIRECT("'"&amp;M$2&amp;"'!F"&amp;ROW(M53))="VACA","VACA",
"")))))</f>
        <v/>
      </c>
      <c r="N53" s="111" t="str" cm="1">
        <f t="array" aca="1" ref="N53" ca="1">IF(INDIRECT("'"&amp;N$2&amp;"'!F"&amp;ROW(N53))="CC","CC",
IF(INDIRECT("'"&amp;N$2&amp;"'!F"&amp;ROW(N53))="DOWN","DOWN",
IF(INDIRECT("'"&amp;N$2&amp;"'!F"&amp;ROW(N53))="OFF","OFF",
IF(INDIRECT("'"&amp;N$2&amp;"'!F"&amp;ROW(N53))="PARK","PARK",
IF(INDIRECT("'"&amp;N$2&amp;"'!F"&amp;ROW(N53))="VACA","VACA",
"")))))</f>
        <v/>
      </c>
      <c r="O53" s="111" t="str" cm="1">
        <f t="array" aca="1" ref="O53" ca="1">IF(INDIRECT("'"&amp;O$2&amp;"'!F"&amp;ROW(O53))="CC","CC",
IF(INDIRECT("'"&amp;O$2&amp;"'!F"&amp;ROW(O53))="DOWN","DOWN",
IF(INDIRECT("'"&amp;O$2&amp;"'!F"&amp;ROW(O53))="OFF","OFF",
IF(INDIRECT("'"&amp;O$2&amp;"'!F"&amp;ROW(O53))="PARK","PARK",
IF(INDIRECT("'"&amp;O$2&amp;"'!F"&amp;ROW(O53))="VACA","VACA",
"")))))</f>
        <v/>
      </c>
      <c r="P53" s="111" t="str" cm="1">
        <f t="array" aca="1" ref="P53" ca="1">IF(INDIRECT("'"&amp;P$2&amp;"'!F"&amp;ROW(P53))="CC","CC",
IF(INDIRECT("'"&amp;P$2&amp;"'!F"&amp;ROW(P53))="DOWN","DOWN",
IF(INDIRECT("'"&amp;P$2&amp;"'!F"&amp;ROW(P53))="OFF","OFF",
IF(INDIRECT("'"&amp;P$2&amp;"'!F"&amp;ROW(P53))="PARK","PARK",
IF(INDIRECT("'"&amp;P$2&amp;"'!F"&amp;ROW(P53))="VACA","VACA",
"")))))</f>
        <v/>
      </c>
      <c r="Q53" s="111" t="str" cm="1">
        <f t="array" aca="1" ref="Q53" ca="1">IF(INDIRECT("'"&amp;Q$2&amp;"'!F"&amp;ROW(Q53))="CC","CC",
IF(INDIRECT("'"&amp;Q$2&amp;"'!F"&amp;ROW(Q53))="DOWN","DOWN",
IF(INDIRECT("'"&amp;Q$2&amp;"'!F"&amp;ROW(Q53))="OFF","OFF",
IF(INDIRECT("'"&amp;Q$2&amp;"'!F"&amp;ROW(Q53))="PARK","PARK",
IF(INDIRECT("'"&amp;Q$2&amp;"'!F"&amp;ROW(Q53))="VACA","VACA",
"")))))</f>
        <v/>
      </c>
      <c r="R53" s="111" t="str" cm="1">
        <f t="array" aca="1" ref="R53" ca="1">IF(INDIRECT("'"&amp;R$2&amp;"'!F"&amp;ROW(R53))="CC","CC",
IF(INDIRECT("'"&amp;R$2&amp;"'!F"&amp;ROW(R53))="DOWN","DOWN",
IF(INDIRECT("'"&amp;R$2&amp;"'!F"&amp;ROW(R53))="OFF","OFF",
IF(INDIRECT("'"&amp;R$2&amp;"'!F"&amp;ROW(R53))="PARK","PARK",
IF(INDIRECT("'"&amp;R$2&amp;"'!F"&amp;ROW(R53))="VACA","VACA",
"")))))</f>
        <v/>
      </c>
      <c r="S53" s="111" t="str" cm="1">
        <f t="array" aca="1" ref="S53" ca="1">IF(INDIRECT("'"&amp;S$2&amp;"'!F"&amp;ROW(S53))="CC","CC",
IF(INDIRECT("'"&amp;S$2&amp;"'!F"&amp;ROW(S53))="DOWN","DOWN",
IF(INDIRECT("'"&amp;S$2&amp;"'!F"&amp;ROW(S53))="OFF","OFF",
IF(INDIRECT("'"&amp;S$2&amp;"'!F"&amp;ROW(S53))="PARK","PARK",
IF(INDIRECT("'"&amp;S$2&amp;"'!F"&amp;ROW(S53))="VACA","VACA",
"")))))</f>
        <v/>
      </c>
      <c r="T53" s="111" t="str" cm="1">
        <f t="array" aca="1" ref="T53" ca="1">IF(INDIRECT("'"&amp;T$2&amp;"'!F"&amp;ROW(T53))="CC","CC",
IF(INDIRECT("'"&amp;T$2&amp;"'!F"&amp;ROW(T53))="DOWN","DOWN",
IF(INDIRECT("'"&amp;T$2&amp;"'!F"&amp;ROW(T53))="OFF","OFF",
IF(INDIRECT("'"&amp;T$2&amp;"'!F"&amp;ROW(T53))="PARK","PARK",
IF(INDIRECT("'"&amp;T$2&amp;"'!F"&amp;ROW(T53))="VACA","VACA",
"")))))</f>
        <v/>
      </c>
      <c r="U53" s="111" t="str" cm="1">
        <f t="array" aca="1" ref="U53" ca="1">IF(INDIRECT("'"&amp;U$2&amp;"'!F"&amp;ROW(U53))="CC","CC",
IF(INDIRECT("'"&amp;U$2&amp;"'!F"&amp;ROW(U53))="DOWN","DOWN",
IF(INDIRECT("'"&amp;U$2&amp;"'!F"&amp;ROW(U53))="OFF","OFF",
IF(INDIRECT("'"&amp;U$2&amp;"'!F"&amp;ROW(U53))="PARK","PARK",
IF(INDIRECT("'"&amp;U$2&amp;"'!F"&amp;ROW(U53))="VACA","VACA",
"")))))</f>
        <v/>
      </c>
      <c r="V53" s="111" t="str" cm="1">
        <f t="array" aca="1" ref="V53" ca="1">IF(INDIRECT("'"&amp;V$2&amp;"'!F"&amp;ROW(V53))="CC","CC",
IF(INDIRECT("'"&amp;V$2&amp;"'!F"&amp;ROW(V53))="DOWN","DOWN",
IF(INDIRECT("'"&amp;V$2&amp;"'!F"&amp;ROW(V53))="OFF","OFF",
IF(INDIRECT("'"&amp;V$2&amp;"'!F"&amp;ROW(V53))="PARK","PARK",
IF(INDIRECT("'"&amp;V$2&amp;"'!F"&amp;ROW(V53))="VACA","VACA",
"")))))</f>
        <v/>
      </c>
      <c r="W53" s="111" t="str" cm="1">
        <f t="array" aca="1" ref="W53" ca="1">IF(INDIRECT("'"&amp;W$2&amp;"'!F"&amp;ROW(W53))="CC","CC",
IF(INDIRECT("'"&amp;W$2&amp;"'!F"&amp;ROW(W53))="DOWN","DOWN",
IF(INDIRECT("'"&amp;W$2&amp;"'!F"&amp;ROW(W53))="OFF","OFF",
IF(INDIRECT("'"&amp;W$2&amp;"'!F"&amp;ROW(W53))="PARK","PARK",
IF(INDIRECT("'"&amp;W$2&amp;"'!F"&amp;ROW(W53))="VACA","VACA",
"")))))</f>
        <v/>
      </c>
      <c r="X53" s="111" t="str" cm="1">
        <f t="array" aca="1" ref="X53" ca="1">IF(INDIRECT("'"&amp;X$2&amp;"'!F"&amp;ROW(X53))="CC","CC",
IF(INDIRECT("'"&amp;X$2&amp;"'!F"&amp;ROW(X53))="DOWN","DOWN",
IF(INDIRECT("'"&amp;X$2&amp;"'!F"&amp;ROW(X53))="OFF","OFF",
IF(INDIRECT("'"&amp;X$2&amp;"'!F"&amp;ROW(X53))="PARK","PARK",
IF(INDIRECT("'"&amp;X$2&amp;"'!F"&amp;ROW(X53))="VACA","VACA",
"")))))</f>
        <v/>
      </c>
      <c r="Y53" s="111" t="str" cm="1">
        <f t="array" aca="1" ref="Y53" ca="1">IF(INDIRECT("'"&amp;Y$2&amp;"'!F"&amp;ROW(Y53))="CC","CC",
IF(INDIRECT("'"&amp;Y$2&amp;"'!F"&amp;ROW(Y53))="DOWN","DOWN",
IF(INDIRECT("'"&amp;Y$2&amp;"'!F"&amp;ROW(Y53))="OFF","OFF",
IF(INDIRECT("'"&amp;Y$2&amp;"'!F"&amp;ROW(Y53))="PARK","PARK",
IF(INDIRECT("'"&amp;Y$2&amp;"'!F"&amp;ROW(Y53))="VACA","VACA",
"")))))</f>
        <v/>
      </c>
      <c r="Z53" s="111" t="str" cm="1">
        <f t="array" aca="1" ref="Z53" ca="1">IF(INDIRECT("'"&amp;Z$2&amp;"'!F"&amp;ROW(Z53))="CC","CC",
IF(INDIRECT("'"&amp;Z$2&amp;"'!F"&amp;ROW(Z53))="DOWN","DOWN",
IF(INDIRECT("'"&amp;Z$2&amp;"'!F"&amp;ROW(Z53))="OFF","OFF",
IF(INDIRECT("'"&amp;Z$2&amp;"'!F"&amp;ROW(Z53))="PARK","PARK",
IF(INDIRECT("'"&amp;Z$2&amp;"'!F"&amp;ROW(Z53))="VACA","VACA",
"")))))</f>
        <v/>
      </c>
      <c r="AA53" s="111" t="str" cm="1">
        <f t="array" aca="1" ref="AA53" ca="1">IF(INDIRECT("'"&amp;AA$2&amp;"'!F"&amp;ROW(AA53))="CC","CC",
IF(INDIRECT("'"&amp;AA$2&amp;"'!F"&amp;ROW(AA53))="DOWN","DOWN",
IF(INDIRECT("'"&amp;AA$2&amp;"'!F"&amp;ROW(AA53))="OFF","OFF",
IF(INDIRECT("'"&amp;AA$2&amp;"'!F"&amp;ROW(AA53))="PARK","PARK",
IF(INDIRECT("'"&amp;AA$2&amp;"'!F"&amp;ROW(AA53))="VACA","VACA",
"")))))</f>
        <v/>
      </c>
      <c r="AB53" s="111" t="str" cm="1">
        <f t="array" aca="1" ref="AB53" ca="1">IF(INDIRECT("'"&amp;AB$2&amp;"'!F"&amp;ROW(AB53))="CC","CC",
IF(INDIRECT("'"&amp;AB$2&amp;"'!F"&amp;ROW(AB53))="DOWN","DOWN",
IF(INDIRECT("'"&amp;AB$2&amp;"'!F"&amp;ROW(AB53))="OFF","OFF",
IF(INDIRECT("'"&amp;AB$2&amp;"'!F"&amp;ROW(AB53))="PARK","PARK",
IF(INDIRECT("'"&amp;AB$2&amp;"'!F"&amp;ROW(AB53))="VACA","VACA",
"")))))</f>
        <v/>
      </c>
      <c r="AC53" s="111" t="str" cm="1">
        <f t="array" aca="1" ref="AC53" ca="1">IF(INDIRECT("'"&amp;AC$2&amp;"'!F"&amp;ROW(AC53))="CC","CC",
IF(INDIRECT("'"&amp;AC$2&amp;"'!F"&amp;ROW(AC53))="DOWN","DOWN",
IF(INDIRECT("'"&amp;AC$2&amp;"'!F"&amp;ROW(AC53))="OFF","OFF",
IF(INDIRECT("'"&amp;AC$2&amp;"'!F"&amp;ROW(AC53))="PARK","PARK",
IF(INDIRECT("'"&amp;AC$2&amp;"'!F"&amp;ROW(AC53))="VACA","VACA",
"")))))</f>
        <v/>
      </c>
      <c r="AD53" s="111" t="str" cm="1">
        <f t="array" aca="1" ref="AD53" ca="1">IF(INDIRECT("'"&amp;AD$2&amp;"'!F"&amp;ROW(AD53))="CC","CC",
IF(INDIRECT("'"&amp;AD$2&amp;"'!F"&amp;ROW(AD53))="DOWN","DOWN",
IF(INDIRECT("'"&amp;AD$2&amp;"'!F"&amp;ROW(AD53))="OFF","OFF",
IF(INDIRECT("'"&amp;AD$2&amp;"'!F"&amp;ROW(AD53))="PARK","PARK",
IF(INDIRECT("'"&amp;AD$2&amp;"'!F"&amp;ROW(AD53))="VACA","VACA",
"")))))</f>
        <v/>
      </c>
      <c r="AE53" s="111" t="str" cm="1">
        <f t="array" aca="1" ref="AE53" ca="1">IF(INDIRECT("'"&amp;AE$2&amp;"'!F"&amp;ROW(AE53))="CC","CC",
IF(INDIRECT("'"&amp;AE$2&amp;"'!F"&amp;ROW(AE53))="DOWN","DOWN",
IF(INDIRECT("'"&amp;AE$2&amp;"'!F"&amp;ROW(AE53))="OFF","OFF",
IF(INDIRECT("'"&amp;AE$2&amp;"'!F"&amp;ROW(AE53))="PARK","PARK",
IF(INDIRECT("'"&amp;AE$2&amp;"'!F"&amp;ROW(AE53))="VACA","VACA",
"")))))</f>
        <v/>
      </c>
      <c r="AF53" s="111" t="str" cm="1">
        <f t="array" aca="1" ref="AF53" ca="1">IF(INDIRECT("'"&amp;AF$2&amp;"'!F"&amp;ROW(AF53))="CC","CC",
IF(INDIRECT("'"&amp;AF$2&amp;"'!F"&amp;ROW(AF53))="DOWN","DOWN",
IF(INDIRECT("'"&amp;AF$2&amp;"'!F"&amp;ROW(AF53))="OFF","OFF",
IF(INDIRECT("'"&amp;AF$2&amp;"'!F"&amp;ROW(AF53))="PARK","PARK",
IF(INDIRECT("'"&amp;AF$2&amp;"'!F"&amp;ROW(AF53))="VACA","VACA",
"")))))</f>
        <v/>
      </c>
      <c r="AG53" s="111" t="str" cm="1">
        <f t="array" aca="1" ref="AG53" ca="1">IF(INDIRECT("'"&amp;AG$2&amp;"'!F"&amp;ROW(AG53))="CC","CC",
IF(INDIRECT("'"&amp;AG$2&amp;"'!F"&amp;ROW(AG53))="DOWN","DOWN",
IF(INDIRECT("'"&amp;AG$2&amp;"'!F"&amp;ROW(AG53))="OFF","OFF",
IF(INDIRECT("'"&amp;AG$2&amp;"'!F"&amp;ROW(AG53))="PARK","PARK",
IF(INDIRECT("'"&amp;AG$2&amp;"'!F"&amp;ROW(AG53))="VACA","VACA",
"")))))</f>
        <v/>
      </c>
      <c r="AH53" s="124"/>
      <c r="AI53" s="111" t="str">
        <f t="shared" si="4"/>
        <v>Wilfred Perez Lugo</v>
      </c>
      <c r="AJ53" s="111" cm="1">
        <f t="array" aca="1" ref="AJ53" ca="1">INDIRECT("'"&amp;AJ$2&amp;"'!AB"&amp;ROW($AJ53))</f>
        <v>4</v>
      </c>
      <c r="AK53" s="111" cm="1">
        <f t="array" aca="1" ref="AK53" ca="1">INDIRECT("'"&amp;AK$2&amp;"'!AB"&amp;ROW($AJ53))</f>
        <v>1</v>
      </c>
      <c r="AL53" s="111" cm="1">
        <f t="array" aca="1" ref="AL53" ca="1">INDIRECT("'"&amp;AL$2&amp;"'!AB"&amp;ROW($AJ53))</f>
        <v>3</v>
      </c>
      <c r="AM53" s="111" t="str" cm="1">
        <f t="array" aca="1" ref="AM53" ca="1">INDIRECT("'"&amp;AM$2&amp;"'!AB"&amp;ROW($AJ53))</f>
        <v/>
      </c>
      <c r="AN53" s="111" t="str" cm="1">
        <f t="array" aca="1" ref="AN53" ca="1">INDIRECT("'"&amp;AN$2&amp;"'!AB"&amp;ROW($AJ53))</f>
        <v/>
      </c>
      <c r="AO53" s="111" cm="1">
        <f t="array" aca="1" ref="AO53" ca="1">INDIRECT("'"&amp;AO$2&amp;"'!AB"&amp;ROW($AJ53))</f>
        <v>4</v>
      </c>
      <c r="AP53" s="111" cm="1">
        <f t="array" aca="1" ref="AP53" ca="1">INDIRECT("'"&amp;AP$2&amp;"'!AB"&amp;ROW($AJ53))</f>
        <v>4</v>
      </c>
      <c r="AQ53" s="111" t="str" cm="1">
        <f t="array" aca="1" ref="AQ53" ca="1">INDIRECT("'"&amp;AQ$2&amp;"'!AB"&amp;ROW($AJ53))</f>
        <v/>
      </c>
      <c r="AR53" s="111" t="str" cm="1">
        <f t="array" aca="1" ref="AR53" ca="1">INDIRECT("'"&amp;AR$2&amp;"'!AB"&amp;ROW($AJ53))</f>
        <v/>
      </c>
      <c r="AS53" s="111" t="str" cm="1">
        <f t="array" aca="1" ref="AS53" ca="1">INDIRECT("'"&amp;AS$2&amp;"'!AB"&amp;ROW($AJ53))</f>
        <v/>
      </c>
      <c r="AT53" s="111" t="str" cm="1">
        <f t="array" aca="1" ref="AT53" ca="1">INDIRECT("'"&amp;AT$2&amp;"'!AB"&amp;ROW($AJ53))</f>
        <v/>
      </c>
      <c r="AU53" s="111" t="str" cm="1">
        <f t="array" aca="1" ref="AU53" ca="1">INDIRECT("'"&amp;AU$2&amp;"'!AB"&amp;ROW($AJ53))</f>
        <v/>
      </c>
      <c r="AV53" s="111" t="str" cm="1">
        <f t="array" aca="1" ref="AV53" ca="1">INDIRECT("'"&amp;AV$2&amp;"'!AB"&amp;ROW($AJ53))</f>
        <v/>
      </c>
      <c r="AW53" s="111" t="str" cm="1">
        <f t="array" aca="1" ref="AW53" ca="1">INDIRECT("'"&amp;AW$2&amp;"'!AB"&amp;ROW($AJ53))</f>
        <v/>
      </c>
      <c r="AX53" s="111" t="str" cm="1">
        <f t="array" aca="1" ref="AX53" ca="1">INDIRECT("'"&amp;AX$2&amp;"'!AB"&amp;ROW($AJ53))</f>
        <v/>
      </c>
      <c r="AY53" s="111" t="str" cm="1">
        <f t="array" aca="1" ref="AY53" ca="1">INDIRECT("'"&amp;AY$2&amp;"'!AB"&amp;ROW($AJ53))</f>
        <v/>
      </c>
      <c r="AZ53" s="111" t="str" cm="1">
        <f t="array" aca="1" ref="AZ53" ca="1">INDIRECT("'"&amp;AZ$2&amp;"'!AB"&amp;ROW($AJ53))</f>
        <v/>
      </c>
      <c r="BA53" s="111" t="str" cm="1">
        <f t="array" aca="1" ref="BA53" ca="1">INDIRECT("'"&amp;BA$2&amp;"'!AB"&amp;ROW($AJ53))</f>
        <v/>
      </c>
      <c r="BB53" s="111" t="str" cm="1">
        <f t="array" aca="1" ref="BB53" ca="1">INDIRECT("'"&amp;BB$2&amp;"'!AB"&amp;ROW($AJ53))</f>
        <v/>
      </c>
      <c r="BC53" s="111" t="str" cm="1">
        <f t="array" aca="1" ref="BC53" ca="1">INDIRECT("'"&amp;BC$2&amp;"'!AB"&amp;ROW($AJ53))</f>
        <v/>
      </c>
      <c r="BD53" s="111" t="str" cm="1">
        <f t="array" aca="1" ref="BD53" ca="1">INDIRECT("'"&amp;BD$2&amp;"'!AB"&amp;ROW($AJ53))</f>
        <v/>
      </c>
      <c r="BE53" s="111" t="str" cm="1">
        <f t="array" aca="1" ref="BE53" ca="1">INDIRECT("'"&amp;BE$2&amp;"'!AB"&amp;ROW($AJ53))</f>
        <v/>
      </c>
      <c r="BF53" s="111" t="str" cm="1">
        <f t="array" aca="1" ref="BF53" ca="1">INDIRECT("'"&amp;BF$2&amp;"'!AB"&amp;ROW($AJ53))</f>
        <v/>
      </c>
      <c r="BG53" s="111" t="str" cm="1">
        <f t="array" aca="1" ref="BG53" ca="1">INDIRECT("'"&amp;BG$2&amp;"'!AB"&amp;ROW($AJ53))</f>
        <v/>
      </c>
      <c r="BH53" s="111" t="str" cm="1">
        <f t="array" aca="1" ref="BH53" ca="1">INDIRECT("'"&amp;BH$2&amp;"'!AB"&amp;ROW($AJ53))</f>
        <v/>
      </c>
      <c r="BI53" s="111" t="str" cm="1">
        <f t="array" aca="1" ref="BI53" ca="1">INDIRECT("'"&amp;BI$2&amp;"'!AB"&amp;ROW($AJ53))</f>
        <v/>
      </c>
      <c r="BJ53" s="111" t="str" cm="1">
        <f t="array" aca="1" ref="BJ53" ca="1">INDIRECT("'"&amp;BJ$2&amp;"'!AB"&amp;ROW($AJ53))</f>
        <v/>
      </c>
      <c r="BK53" s="111" t="str" cm="1">
        <f t="array" aca="1" ref="BK53" ca="1">INDIRECT("'"&amp;BK$2&amp;"'!AB"&amp;ROW($AJ53))</f>
        <v/>
      </c>
      <c r="BL53" s="111" t="str" cm="1">
        <f t="array" aca="1" ref="BL53" ca="1">INDIRECT("'"&amp;BL$2&amp;"'!AB"&amp;ROW($AJ53))</f>
        <v/>
      </c>
      <c r="BM53" s="111" t="str" cm="1">
        <f t="array" aca="1" ref="BM53" ca="1">INDIRECT("'"&amp;BM$2&amp;"'!AB"&amp;ROW($AJ53))</f>
        <v/>
      </c>
      <c r="BN53" s="111" t="str" cm="1">
        <f t="array" aca="1" ref="BN53" ca="1">INDIRECT("'"&amp;BN$2&amp;"'!AB"&amp;ROW($AJ53))</f>
        <v/>
      </c>
      <c r="BO53" s="124"/>
      <c r="BP53" s="110" t="str">
        <f t="shared" si="5"/>
        <v>Wilfred Perez Lugo</v>
      </c>
      <c r="BQ53" s="127" cm="1">
        <f t="array" aca="1" ref="BQ53" ca="1">IF(INDIRECT("'"&amp;BQ$2&amp;"'!P"&amp;ROW($BQ53))=0,"",INDIRECT("'"&amp;BQ$2&amp;"'!P"&amp;ROW($BQ53)))</f>
        <v>33.950000000000003</v>
      </c>
      <c r="BR53" s="127" t="str" cm="1">
        <f t="array" aca="1" ref="BR53" ca="1">IF(INDIRECT("'"&amp;BR$2&amp;"'!P"&amp;ROW($BQ53))=0,"",INDIRECT("'"&amp;BR$2&amp;"'!P"&amp;ROW($BQ53)))</f>
        <v/>
      </c>
      <c r="BS53" s="127" cm="1">
        <f t="array" aca="1" ref="BS53" ca="1">IF(INDIRECT("'"&amp;BS$2&amp;"'!P"&amp;ROW($BQ53))=0,"",INDIRECT("'"&amp;BS$2&amp;"'!P"&amp;ROW($BQ53)))</f>
        <v>34.700000000000003</v>
      </c>
      <c r="BT53" s="127" t="str" cm="1">
        <f t="array" aca="1" ref="BT53" ca="1">IF(INDIRECT("'"&amp;BT$2&amp;"'!P"&amp;ROW($BQ53))=0,"",INDIRECT("'"&amp;BT$2&amp;"'!P"&amp;ROW($BQ53)))</f>
        <v/>
      </c>
      <c r="BU53" s="127" t="str" cm="1">
        <f t="array" aca="1" ref="BU53" ca="1">IF(INDIRECT("'"&amp;BU$2&amp;"'!P"&amp;ROW($BQ53))=0,"",INDIRECT("'"&amp;BU$2&amp;"'!P"&amp;ROW($BQ53)))</f>
        <v/>
      </c>
      <c r="BV53" s="127" cm="1">
        <f t="array" aca="1" ref="BV53" ca="1">IF(INDIRECT("'"&amp;BV$2&amp;"'!P"&amp;ROW($BQ53))=0,"",INDIRECT("'"&amp;BV$2&amp;"'!P"&amp;ROW($BQ53)))</f>
        <v>35.450000000000003</v>
      </c>
      <c r="BW53" s="127" cm="1">
        <f t="array" aca="1" ref="BW53" ca="1">IF(INDIRECT("'"&amp;BW$2&amp;"'!P"&amp;ROW($BQ53))=0,"",INDIRECT("'"&amp;BW$2&amp;"'!P"&amp;ROW($BQ53)))</f>
        <v>38.450000000000003</v>
      </c>
      <c r="BX53" s="127" t="str" cm="1">
        <f t="array" aca="1" ref="BX53" ca="1">IF(INDIRECT("'"&amp;BX$2&amp;"'!P"&amp;ROW($BQ53))=0,"",INDIRECT("'"&amp;BX$2&amp;"'!P"&amp;ROW($BQ53)))</f>
        <v/>
      </c>
      <c r="BY53" s="127" t="str" cm="1">
        <f t="array" aca="1" ref="BY53" ca="1">IF(INDIRECT("'"&amp;BY$2&amp;"'!P"&amp;ROW($BQ53))=0,"",INDIRECT("'"&amp;BY$2&amp;"'!P"&amp;ROW($BQ53)))</f>
        <v/>
      </c>
      <c r="BZ53" s="127" t="str" cm="1">
        <f t="array" aca="1" ref="BZ53" ca="1">IF(INDIRECT("'"&amp;BZ$2&amp;"'!P"&amp;ROW($BQ53))=0,"",INDIRECT("'"&amp;BZ$2&amp;"'!P"&amp;ROW($BQ53)))</f>
        <v/>
      </c>
      <c r="CA53" s="127" t="str" cm="1">
        <f t="array" aca="1" ref="CA53" ca="1">IF(INDIRECT("'"&amp;CA$2&amp;"'!P"&amp;ROW($BQ53))=0,"",INDIRECT("'"&amp;CA$2&amp;"'!P"&amp;ROW($BQ53)))</f>
        <v/>
      </c>
      <c r="CB53" s="127" t="str" cm="1">
        <f t="array" aca="1" ref="CB53" ca="1">IF(INDIRECT("'"&amp;CB$2&amp;"'!P"&amp;ROW($BQ53))=0,"",INDIRECT("'"&amp;CB$2&amp;"'!P"&amp;ROW($BQ53)))</f>
        <v/>
      </c>
      <c r="CC53" s="127" t="str" cm="1">
        <f t="array" aca="1" ref="CC53" ca="1">IF(INDIRECT("'"&amp;CC$2&amp;"'!P"&amp;ROW($BQ53))=0,"",INDIRECT("'"&amp;CC$2&amp;"'!P"&amp;ROW($BQ53)))</f>
        <v/>
      </c>
      <c r="CD53" s="127" t="str" cm="1">
        <f t="array" aca="1" ref="CD53" ca="1">IF(INDIRECT("'"&amp;CD$2&amp;"'!P"&amp;ROW($BQ53))=0,"",INDIRECT("'"&amp;CD$2&amp;"'!P"&amp;ROW($BQ53)))</f>
        <v/>
      </c>
      <c r="CE53" s="127" t="str" cm="1">
        <f t="array" aca="1" ref="CE53" ca="1">IF(INDIRECT("'"&amp;CE$2&amp;"'!P"&amp;ROW($BQ53))=0,"",INDIRECT("'"&amp;CE$2&amp;"'!P"&amp;ROW($BQ53)))</f>
        <v/>
      </c>
      <c r="CF53" s="127" t="str" cm="1">
        <f t="array" aca="1" ref="CF53" ca="1">IF(INDIRECT("'"&amp;CF$2&amp;"'!P"&amp;ROW($BQ53))=0,"",INDIRECT("'"&amp;CF$2&amp;"'!P"&amp;ROW($BQ53)))</f>
        <v/>
      </c>
      <c r="CG53" s="127" t="str" cm="1">
        <f t="array" aca="1" ref="CG53" ca="1">IF(INDIRECT("'"&amp;CG$2&amp;"'!P"&amp;ROW($BQ53))=0,"",INDIRECT("'"&amp;CG$2&amp;"'!P"&amp;ROW($BQ53)))</f>
        <v/>
      </c>
      <c r="CH53" s="127" t="str" cm="1">
        <f t="array" aca="1" ref="CH53" ca="1">IF(INDIRECT("'"&amp;CH$2&amp;"'!P"&amp;ROW($BQ53))=0,"",INDIRECT("'"&amp;CH$2&amp;"'!P"&amp;ROW($BQ53)))</f>
        <v/>
      </c>
      <c r="CI53" s="127" t="str" cm="1">
        <f t="array" aca="1" ref="CI53" ca="1">IF(INDIRECT("'"&amp;CI$2&amp;"'!P"&amp;ROW($BQ53))=0,"",INDIRECT("'"&amp;CI$2&amp;"'!P"&amp;ROW($BQ53)))</f>
        <v/>
      </c>
      <c r="CJ53" s="127" t="str" cm="1">
        <f t="array" aca="1" ref="CJ53" ca="1">IF(INDIRECT("'"&amp;CJ$2&amp;"'!P"&amp;ROW($BQ53))=0,"",INDIRECT("'"&amp;CJ$2&amp;"'!P"&amp;ROW($BQ53)))</f>
        <v/>
      </c>
      <c r="CK53" s="127" t="str" cm="1">
        <f t="array" aca="1" ref="CK53" ca="1">IF(INDIRECT("'"&amp;CK$2&amp;"'!P"&amp;ROW($BQ53))=0,"",INDIRECT("'"&amp;CK$2&amp;"'!P"&amp;ROW($BQ53)))</f>
        <v/>
      </c>
      <c r="CL53" s="127" t="str" cm="1">
        <f t="array" aca="1" ref="CL53" ca="1">IF(INDIRECT("'"&amp;CL$2&amp;"'!P"&amp;ROW($BQ53))=0,"",INDIRECT("'"&amp;CL$2&amp;"'!P"&amp;ROW($BQ53)))</f>
        <v/>
      </c>
      <c r="CM53" s="127" t="str" cm="1">
        <f t="array" aca="1" ref="CM53" ca="1">IF(INDIRECT("'"&amp;CM$2&amp;"'!P"&amp;ROW($BQ53))=0,"",INDIRECT("'"&amp;CM$2&amp;"'!P"&amp;ROW($BQ53)))</f>
        <v/>
      </c>
      <c r="CN53" s="127" t="str" cm="1">
        <f t="array" aca="1" ref="CN53" ca="1">IF(INDIRECT("'"&amp;CN$2&amp;"'!P"&amp;ROW($BQ53))=0,"",INDIRECT("'"&amp;CN$2&amp;"'!P"&amp;ROW($BQ53)))</f>
        <v/>
      </c>
      <c r="CO53" s="127" t="str" cm="1">
        <f t="array" aca="1" ref="CO53" ca="1">IF(INDIRECT("'"&amp;CO$2&amp;"'!P"&amp;ROW($BQ53))=0,"",INDIRECT("'"&amp;CO$2&amp;"'!P"&amp;ROW($BQ53)))</f>
        <v/>
      </c>
      <c r="CP53" s="127" t="str" cm="1">
        <f t="array" aca="1" ref="CP53" ca="1">IF(INDIRECT("'"&amp;CP$2&amp;"'!P"&amp;ROW($BQ53))=0,"",INDIRECT("'"&amp;CP$2&amp;"'!P"&amp;ROW($BQ53)))</f>
        <v/>
      </c>
      <c r="CQ53" s="127" t="str" cm="1">
        <f t="array" aca="1" ref="CQ53" ca="1">IF(INDIRECT("'"&amp;CQ$2&amp;"'!P"&amp;ROW($BQ53))=0,"",INDIRECT("'"&amp;CQ$2&amp;"'!P"&amp;ROW($BQ53)))</f>
        <v/>
      </c>
      <c r="CR53" s="127" t="str" cm="1">
        <f t="array" aca="1" ref="CR53" ca="1">IF(INDIRECT("'"&amp;CR$2&amp;"'!P"&amp;ROW($BQ53))=0,"",INDIRECT("'"&amp;CR$2&amp;"'!P"&amp;ROW($BQ53)))</f>
        <v/>
      </c>
      <c r="CS53" s="127" t="str" cm="1">
        <f t="array" aca="1" ref="CS53" ca="1">IF(INDIRECT("'"&amp;CS$2&amp;"'!P"&amp;ROW($BQ53))=0,"",INDIRECT("'"&amp;CS$2&amp;"'!P"&amp;ROW($BQ53)))</f>
        <v/>
      </c>
      <c r="CT53" s="127" t="str" cm="1">
        <f t="array" aca="1" ref="CT53" ca="1">IF(INDIRECT("'"&amp;CT$2&amp;"'!P"&amp;ROW($BQ53))=0,"",INDIRECT("'"&amp;CT$2&amp;"'!P"&amp;ROW($BQ53)))</f>
        <v/>
      </c>
      <c r="CU53" s="127" t="str" cm="1">
        <f t="array" aca="1" ref="CU53" ca="1">IF(INDIRECT("'"&amp;CU$2&amp;"'!P"&amp;ROW($BQ53))=0,"",INDIRECT("'"&amp;CU$2&amp;"'!P"&amp;ROW($BQ53)))</f>
        <v/>
      </c>
      <c r="CV53" s="128">
        <f t="shared" ca="1" si="6"/>
        <v>142.55000000000001</v>
      </c>
    </row>
    <row r="54" spans="1:100" x14ac:dyDescent="0.2">
      <c r="A54" s="111">
        <f>IF('Driver List'!D54=0,"",'Driver List'!D54)</f>
        <v>6438</v>
      </c>
      <c r="B54" s="111" t="str">
        <f>IF(A54="","",VLOOKUP(A54,'Driver List'!D:E,2,0))</f>
        <v>Juan Eduardo Caldero</v>
      </c>
      <c r="C54" s="111" t="str" cm="1">
        <f t="array" aca="1" ref="C54" ca="1">IF(INDIRECT("'"&amp;C$2&amp;"'!F"&amp;ROW(C54))="CC","CC",
IF(INDIRECT("'"&amp;C$2&amp;"'!F"&amp;ROW(C54))="DOWN","DOWN",
IF(INDIRECT("'"&amp;C$2&amp;"'!F"&amp;ROW(C54))="OFF","OFF",
IF(INDIRECT("'"&amp;C$2&amp;"'!F"&amp;ROW(C54))="PARK","PARK",
IF(INDIRECT("'"&amp;C$2&amp;"'!F"&amp;ROW(C54))="VACA","VACA",
"")))))</f>
        <v>DOWN</v>
      </c>
      <c r="D54" s="111" t="str" cm="1">
        <f t="array" aca="1" ref="D54" ca="1">IF(INDIRECT("'"&amp;D$2&amp;"'!F"&amp;ROW(D54))="CC","CC",
IF(INDIRECT("'"&amp;D$2&amp;"'!F"&amp;ROW(D54))="DOWN","DOWN",
IF(INDIRECT("'"&amp;D$2&amp;"'!F"&amp;ROW(D54))="OFF","OFF",
IF(INDIRECT("'"&amp;D$2&amp;"'!F"&amp;ROW(D54))="PARK","PARK",
IF(INDIRECT("'"&amp;D$2&amp;"'!F"&amp;ROW(D54))="VACA","VACA",
"")))))</f>
        <v>DOWN</v>
      </c>
      <c r="E54" s="111" t="str" cm="1">
        <f t="array" aca="1" ref="E54" ca="1">IF(INDIRECT("'"&amp;E$2&amp;"'!F"&amp;ROW(E54))="CC","CC",
IF(INDIRECT("'"&amp;E$2&amp;"'!F"&amp;ROW(E54))="DOWN","DOWN",
IF(INDIRECT("'"&amp;E$2&amp;"'!F"&amp;ROW(E54))="OFF","OFF",
IF(INDIRECT("'"&amp;E$2&amp;"'!F"&amp;ROW(E54))="PARK","PARK",
IF(INDIRECT("'"&amp;E$2&amp;"'!F"&amp;ROW(E54))="VACA","VACA",
"")))))</f>
        <v>DOWN</v>
      </c>
      <c r="F54" s="111" t="str" cm="1">
        <f t="array" aca="1" ref="F54" ca="1">IF(INDIRECT("'"&amp;F$2&amp;"'!F"&amp;ROW(F54))="CC","CC",
IF(INDIRECT("'"&amp;F$2&amp;"'!F"&amp;ROW(F54))="DOWN","DOWN",
IF(INDIRECT("'"&amp;F$2&amp;"'!F"&amp;ROW(F54))="OFF","OFF",
IF(INDIRECT("'"&amp;F$2&amp;"'!F"&amp;ROW(F54))="PARK","PARK",
IF(INDIRECT("'"&amp;F$2&amp;"'!F"&amp;ROW(F54))="VACA","VACA",
"")))))</f>
        <v/>
      </c>
      <c r="G54" s="111" t="str" cm="1">
        <f t="array" aca="1" ref="G54" ca="1">IF(INDIRECT("'"&amp;G$2&amp;"'!F"&amp;ROW(G54))="CC","CC",
IF(INDIRECT("'"&amp;G$2&amp;"'!F"&amp;ROW(G54))="DOWN","DOWN",
IF(INDIRECT("'"&amp;G$2&amp;"'!F"&amp;ROW(G54))="OFF","OFF",
IF(INDIRECT("'"&amp;G$2&amp;"'!F"&amp;ROW(G54))="PARK","PARK",
IF(INDIRECT("'"&amp;G$2&amp;"'!F"&amp;ROW(G54))="VACA","VACA",
"")))))</f>
        <v/>
      </c>
      <c r="H54" s="111" t="str" cm="1">
        <f t="array" aca="1" ref="H54" ca="1">IF(INDIRECT("'"&amp;H$2&amp;"'!F"&amp;ROW(H54))="CC","CC",
IF(INDIRECT("'"&amp;H$2&amp;"'!F"&amp;ROW(H54))="DOWN","DOWN",
IF(INDIRECT("'"&amp;H$2&amp;"'!F"&amp;ROW(H54))="OFF","OFF",
IF(INDIRECT("'"&amp;H$2&amp;"'!F"&amp;ROW(H54))="PARK","PARK",
IF(INDIRECT("'"&amp;H$2&amp;"'!F"&amp;ROW(H54))="VACA","VACA",
"")))))</f>
        <v>DOWN</v>
      </c>
      <c r="I54" s="111" t="str" cm="1">
        <f t="array" aca="1" ref="I54" ca="1">IF(INDIRECT("'"&amp;I$2&amp;"'!F"&amp;ROW(I54))="CC","CC",
IF(INDIRECT("'"&amp;I$2&amp;"'!F"&amp;ROW(I54))="DOWN","DOWN",
IF(INDIRECT("'"&amp;I$2&amp;"'!F"&amp;ROW(I54))="OFF","OFF",
IF(INDIRECT("'"&amp;I$2&amp;"'!F"&amp;ROW(I54))="PARK","PARK",
IF(INDIRECT("'"&amp;I$2&amp;"'!F"&amp;ROW(I54))="VACA","VACA",
"")))))</f>
        <v>DOWN</v>
      </c>
      <c r="J54" s="111" t="str" cm="1">
        <f t="array" aca="1" ref="J54" ca="1">IF(INDIRECT("'"&amp;J$2&amp;"'!F"&amp;ROW(J54))="CC","CC",
IF(INDIRECT("'"&amp;J$2&amp;"'!F"&amp;ROW(J54))="DOWN","DOWN",
IF(INDIRECT("'"&amp;J$2&amp;"'!F"&amp;ROW(J54))="OFF","OFF",
IF(INDIRECT("'"&amp;J$2&amp;"'!F"&amp;ROW(J54))="PARK","PARK",
IF(INDIRECT("'"&amp;J$2&amp;"'!F"&amp;ROW(J54))="VACA","VACA",
"")))))</f>
        <v>DOWN</v>
      </c>
      <c r="K54" s="111" t="str" cm="1">
        <f t="array" aca="1" ref="K54" ca="1">IF(INDIRECT("'"&amp;K$2&amp;"'!F"&amp;ROW(K54))="CC","CC",
IF(INDIRECT("'"&amp;K$2&amp;"'!F"&amp;ROW(K54))="DOWN","DOWN",
IF(INDIRECT("'"&amp;K$2&amp;"'!F"&amp;ROW(K54))="OFF","OFF",
IF(INDIRECT("'"&amp;K$2&amp;"'!F"&amp;ROW(K54))="PARK","PARK",
IF(INDIRECT("'"&amp;K$2&amp;"'!F"&amp;ROW(K54))="VACA","VACA",
"")))))</f>
        <v/>
      </c>
      <c r="L54" s="111" t="str" cm="1">
        <f t="array" aca="1" ref="L54" ca="1">IF(INDIRECT("'"&amp;L$2&amp;"'!F"&amp;ROW(L54))="CC","CC",
IF(INDIRECT("'"&amp;L$2&amp;"'!F"&amp;ROW(L54))="DOWN","DOWN",
IF(INDIRECT("'"&amp;L$2&amp;"'!F"&amp;ROW(L54))="OFF","OFF",
IF(INDIRECT("'"&amp;L$2&amp;"'!F"&amp;ROW(L54))="PARK","PARK",
IF(INDIRECT("'"&amp;L$2&amp;"'!F"&amp;ROW(L54))="VACA","VACA",
"")))))</f>
        <v/>
      </c>
      <c r="M54" s="111" t="str" cm="1">
        <f t="array" aca="1" ref="M54" ca="1">IF(INDIRECT("'"&amp;M$2&amp;"'!F"&amp;ROW(M54))="CC","CC",
IF(INDIRECT("'"&amp;M$2&amp;"'!F"&amp;ROW(M54))="DOWN","DOWN",
IF(INDIRECT("'"&amp;M$2&amp;"'!F"&amp;ROW(M54))="OFF","OFF",
IF(INDIRECT("'"&amp;M$2&amp;"'!F"&amp;ROW(M54))="PARK","PARK",
IF(INDIRECT("'"&amp;M$2&amp;"'!F"&amp;ROW(M54))="VACA","VACA",
"")))))</f>
        <v/>
      </c>
      <c r="N54" s="111" t="str" cm="1">
        <f t="array" aca="1" ref="N54" ca="1">IF(INDIRECT("'"&amp;N$2&amp;"'!F"&amp;ROW(N54))="CC","CC",
IF(INDIRECT("'"&amp;N$2&amp;"'!F"&amp;ROW(N54))="DOWN","DOWN",
IF(INDIRECT("'"&amp;N$2&amp;"'!F"&amp;ROW(N54))="OFF","OFF",
IF(INDIRECT("'"&amp;N$2&amp;"'!F"&amp;ROW(N54))="PARK","PARK",
IF(INDIRECT("'"&amp;N$2&amp;"'!F"&amp;ROW(N54))="VACA","VACA",
"")))))</f>
        <v/>
      </c>
      <c r="O54" s="111" t="str" cm="1">
        <f t="array" aca="1" ref="O54" ca="1">IF(INDIRECT("'"&amp;O$2&amp;"'!F"&amp;ROW(O54))="CC","CC",
IF(INDIRECT("'"&amp;O$2&amp;"'!F"&amp;ROW(O54))="DOWN","DOWN",
IF(INDIRECT("'"&amp;O$2&amp;"'!F"&amp;ROW(O54))="OFF","OFF",
IF(INDIRECT("'"&amp;O$2&amp;"'!F"&amp;ROW(O54))="PARK","PARK",
IF(INDIRECT("'"&amp;O$2&amp;"'!F"&amp;ROW(O54))="VACA","VACA",
"")))))</f>
        <v/>
      </c>
      <c r="P54" s="111" t="str" cm="1">
        <f t="array" aca="1" ref="P54" ca="1">IF(INDIRECT("'"&amp;P$2&amp;"'!F"&amp;ROW(P54))="CC","CC",
IF(INDIRECT("'"&amp;P$2&amp;"'!F"&amp;ROW(P54))="DOWN","DOWN",
IF(INDIRECT("'"&amp;P$2&amp;"'!F"&amp;ROW(P54))="OFF","OFF",
IF(INDIRECT("'"&amp;P$2&amp;"'!F"&amp;ROW(P54))="PARK","PARK",
IF(INDIRECT("'"&amp;P$2&amp;"'!F"&amp;ROW(P54))="VACA","VACA",
"")))))</f>
        <v/>
      </c>
      <c r="Q54" s="111" t="str" cm="1">
        <f t="array" aca="1" ref="Q54" ca="1">IF(INDIRECT("'"&amp;Q$2&amp;"'!F"&amp;ROW(Q54))="CC","CC",
IF(INDIRECT("'"&amp;Q$2&amp;"'!F"&amp;ROW(Q54))="DOWN","DOWN",
IF(INDIRECT("'"&amp;Q$2&amp;"'!F"&amp;ROW(Q54))="OFF","OFF",
IF(INDIRECT("'"&amp;Q$2&amp;"'!F"&amp;ROW(Q54))="PARK","PARK",
IF(INDIRECT("'"&amp;Q$2&amp;"'!F"&amp;ROW(Q54))="VACA","VACA",
"")))))</f>
        <v/>
      </c>
      <c r="R54" s="111" t="str" cm="1">
        <f t="array" aca="1" ref="R54" ca="1">IF(INDIRECT("'"&amp;R$2&amp;"'!F"&amp;ROW(R54))="CC","CC",
IF(INDIRECT("'"&amp;R$2&amp;"'!F"&amp;ROW(R54))="DOWN","DOWN",
IF(INDIRECT("'"&amp;R$2&amp;"'!F"&amp;ROW(R54))="OFF","OFF",
IF(INDIRECT("'"&amp;R$2&amp;"'!F"&amp;ROW(R54))="PARK","PARK",
IF(INDIRECT("'"&amp;R$2&amp;"'!F"&amp;ROW(R54))="VACA","VACA",
"")))))</f>
        <v/>
      </c>
      <c r="S54" s="111" t="str" cm="1">
        <f t="array" aca="1" ref="S54" ca="1">IF(INDIRECT("'"&amp;S$2&amp;"'!F"&amp;ROW(S54))="CC","CC",
IF(INDIRECT("'"&amp;S$2&amp;"'!F"&amp;ROW(S54))="DOWN","DOWN",
IF(INDIRECT("'"&amp;S$2&amp;"'!F"&amp;ROW(S54))="OFF","OFF",
IF(INDIRECT("'"&amp;S$2&amp;"'!F"&amp;ROW(S54))="PARK","PARK",
IF(INDIRECT("'"&amp;S$2&amp;"'!F"&amp;ROW(S54))="VACA","VACA",
"")))))</f>
        <v/>
      </c>
      <c r="T54" s="111" t="str" cm="1">
        <f t="array" aca="1" ref="T54" ca="1">IF(INDIRECT("'"&amp;T$2&amp;"'!F"&amp;ROW(T54))="CC","CC",
IF(INDIRECT("'"&amp;T$2&amp;"'!F"&amp;ROW(T54))="DOWN","DOWN",
IF(INDIRECT("'"&amp;T$2&amp;"'!F"&amp;ROW(T54))="OFF","OFF",
IF(INDIRECT("'"&amp;T$2&amp;"'!F"&amp;ROW(T54))="PARK","PARK",
IF(INDIRECT("'"&amp;T$2&amp;"'!F"&amp;ROW(T54))="VACA","VACA",
"")))))</f>
        <v/>
      </c>
      <c r="U54" s="111" t="str" cm="1">
        <f t="array" aca="1" ref="U54" ca="1">IF(INDIRECT("'"&amp;U$2&amp;"'!F"&amp;ROW(U54))="CC","CC",
IF(INDIRECT("'"&amp;U$2&amp;"'!F"&amp;ROW(U54))="DOWN","DOWN",
IF(INDIRECT("'"&amp;U$2&amp;"'!F"&amp;ROW(U54))="OFF","OFF",
IF(INDIRECT("'"&amp;U$2&amp;"'!F"&amp;ROW(U54))="PARK","PARK",
IF(INDIRECT("'"&amp;U$2&amp;"'!F"&amp;ROW(U54))="VACA","VACA",
"")))))</f>
        <v/>
      </c>
      <c r="V54" s="111" t="str" cm="1">
        <f t="array" aca="1" ref="V54" ca="1">IF(INDIRECT("'"&amp;V$2&amp;"'!F"&amp;ROW(V54))="CC","CC",
IF(INDIRECT("'"&amp;V$2&amp;"'!F"&amp;ROW(V54))="DOWN","DOWN",
IF(INDIRECT("'"&amp;V$2&amp;"'!F"&amp;ROW(V54))="OFF","OFF",
IF(INDIRECT("'"&amp;V$2&amp;"'!F"&amp;ROW(V54))="PARK","PARK",
IF(INDIRECT("'"&amp;V$2&amp;"'!F"&amp;ROW(V54))="VACA","VACA",
"")))))</f>
        <v/>
      </c>
      <c r="W54" s="111" t="str" cm="1">
        <f t="array" aca="1" ref="W54" ca="1">IF(INDIRECT("'"&amp;W$2&amp;"'!F"&amp;ROW(W54))="CC","CC",
IF(INDIRECT("'"&amp;W$2&amp;"'!F"&amp;ROW(W54))="DOWN","DOWN",
IF(INDIRECT("'"&amp;W$2&amp;"'!F"&amp;ROW(W54))="OFF","OFF",
IF(INDIRECT("'"&amp;W$2&amp;"'!F"&amp;ROW(W54))="PARK","PARK",
IF(INDIRECT("'"&amp;W$2&amp;"'!F"&amp;ROW(W54))="VACA","VACA",
"")))))</f>
        <v/>
      </c>
      <c r="X54" s="111" t="str" cm="1">
        <f t="array" aca="1" ref="X54" ca="1">IF(INDIRECT("'"&amp;X$2&amp;"'!F"&amp;ROW(X54))="CC","CC",
IF(INDIRECT("'"&amp;X$2&amp;"'!F"&amp;ROW(X54))="DOWN","DOWN",
IF(INDIRECT("'"&amp;X$2&amp;"'!F"&amp;ROW(X54))="OFF","OFF",
IF(INDIRECT("'"&amp;X$2&amp;"'!F"&amp;ROW(X54))="PARK","PARK",
IF(INDIRECT("'"&amp;X$2&amp;"'!F"&amp;ROW(X54))="VACA","VACA",
"")))))</f>
        <v/>
      </c>
      <c r="Y54" s="111" t="str" cm="1">
        <f t="array" aca="1" ref="Y54" ca="1">IF(INDIRECT("'"&amp;Y$2&amp;"'!F"&amp;ROW(Y54))="CC","CC",
IF(INDIRECT("'"&amp;Y$2&amp;"'!F"&amp;ROW(Y54))="DOWN","DOWN",
IF(INDIRECT("'"&amp;Y$2&amp;"'!F"&amp;ROW(Y54))="OFF","OFF",
IF(INDIRECT("'"&amp;Y$2&amp;"'!F"&amp;ROW(Y54))="PARK","PARK",
IF(INDIRECT("'"&amp;Y$2&amp;"'!F"&amp;ROW(Y54))="VACA","VACA",
"")))))</f>
        <v/>
      </c>
      <c r="Z54" s="111" t="str" cm="1">
        <f t="array" aca="1" ref="Z54" ca="1">IF(INDIRECT("'"&amp;Z$2&amp;"'!F"&amp;ROW(Z54))="CC","CC",
IF(INDIRECT("'"&amp;Z$2&amp;"'!F"&amp;ROW(Z54))="DOWN","DOWN",
IF(INDIRECT("'"&amp;Z$2&amp;"'!F"&amp;ROW(Z54))="OFF","OFF",
IF(INDIRECT("'"&amp;Z$2&amp;"'!F"&amp;ROW(Z54))="PARK","PARK",
IF(INDIRECT("'"&amp;Z$2&amp;"'!F"&amp;ROW(Z54))="VACA","VACA",
"")))))</f>
        <v/>
      </c>
      <c r="AA54" s="111" t="str" cm="1">
        <f t="array" aca="1" ref="AA54" ca="1">IF(INDIRECT("'"&amp;AA$2&amp;"'!F"&amp;ROW(AA54))="CC","CC",
IF(INDIRECT("'"&amp;AA$2&amp;"'!F"&amp;ROW(AA54))="DOWN","DOWN",
IF(INDIRECT("'"&amp;AA$2&amp;"'!F"&amp;ROW(AA54))="OFF","OFF",
IF(INDIRECT("'"&amp;AA$2&amp;"'!F"&amp;ROW(AA54))="PARK","PARK",
IF(INDIRECT("'"&amp;AA$2&amp;"'!F"&amp;ROW(AA54))="VACA","VACA",
"")))))</f>
        <v/>
      </c>
      <c r="AB54" s="111" t="str" cm="1">
        <f t="array" aca="1" ref="AB54" ca="1">IF(INDIRECT("'"&amp;AB$2&amp;"'!F"&amp;ROW(AB54))="CC","CC",
IF(INDIRECT("'"&amp;AB$2&amp;"'!F"&amp;ROW(AB54))="DOWN","DOWN",
IF(INDIRECT("'"&amp;AB$2&amp;"'!F"&amp;ROW(AB54))="OFF","OFF",
IF(INDIRECT("'"&amp;AB$2&amp;"'!F"&amp;ROW(AB54))="PARK","PARK",
IF(INDIRECT("'"&amp;AB$2&amp;"'!F"&amp;ROW(AB54))="VACA","VACA",
"")))))</f>
        <v/>
      </c>
      <c r="AC54" s="111" t="str" cm="1">
        <f t="array" aca="1" ref="AC54" ca="1">IF(INDIRECT("'"&amp;AC$2&amp;"'!F"&amp;ROW(AC54))="CC","CC",
IF(INDIRECT("'"&amp;AC$2&amp;"'!F"&amp;ROW(AC54))="DOWN","DOWN",
IF(INDIRECT("'"&amp;AC$2&amp;"'!F"&amp;ROW(AC54))="OFF","OFF",
IF(INDIRECT("'"&amp;AC$2&amp;"'!F"&amp;ROW(AC54))="PARK","PARK",
IF(INDIRECT("'"&amp;AC$2&amp;"'!F"&amp;ROW(AC54))="VACA","VACA",
"")))))</f>
        <v/>
      </c>
      <c r="AD54" s="111" t="str" cm="1">
        <f t="array" aca="1" ref="AD54" ca="1">IF(INDIRECT("'"&amp;AD$2&amp;"'!F"&amp;ROW(AD54))="CC","CC",
IF(INDIRECT("'"&amp;AD$2&amp;"'!F"&amp;ROW(AD54))="DOWN","DOWN",
IF(INDIRECT("'"&amp;AD$2&amp;"'!F"&amp;ROW(AD54))="OFF","OFF",
IF(INDIRECT("'"&amp;AD$2&amp;"'!F"&amp;ROW(AD54))="PARK","PARK",
IF(INDIRECT("'"&amp;AD$2&amp;"'!F"&amp;ROW(AD54))="VACA","VACA",
"")))))</f>
        <v/>
      </c>
      <c r="AE54" s="111" t="str" cm="1">
        <f t="array" aca="1" ref="AE54" ca="1">IF(INDIRECT("'"&amp;AE$2&amp;"'!F"&amp;ROW(AE54))="CC","CC",
IF(INDIRECT("'"&amp;AE$2&amp;"'!F"&amp;ROW(AE54))="DOWN","DOWN",
IF(INDIRECT("'"&amp;AE$2&amp;"'!F"&amp;ROW(AE54))="OFF","OFF",
IF(INDIRECT("'"&amp;AE$2&amp;"'!F"&amp;ROW(AE54))="PARK","PARK",
IF(INDIRECT("'"&amp;AE$2&amp;"'!F"&amp;ROW(AE54))="VACA","VACA",
"")))))</f>
        <v/>
      </c>
      <c r="AF54" s="111" t="str" cm="1">
        <f t="array" aca="1" ref="AF54" ca="1">IF(INDIRECT("'"&amp;AF$2&amp;"'!F"&amp;ROW(AF54))="CC","CC",
IF(INDIRECT("'"&amp;AF$2&amp;"'!F"&amp;ROW(AF54))="DOWN","DOWN",
IF(INDIRECT("'"&amp;AF$2&amp;"'!F"&amp;ROW(AF54))="OFF","OFF",
IF(INDIRECT("'"&amp;AF$2&amp;"'!F"&amp;ROW(AF54))="PARK","PARK",
IF(INDIRECT("'"&amp;AF$2&amp;"'!F"&amp;ROW(AF54))="VACA","VACA",
"")))))</f>
        <v/>
      </c>
      <c r="AG54" s="111" t="str" cm="1">
        <f t="array" aca="1" ref="AG54" ca="1">IF(INDIRECT("'"&amp;AG$2&amp;"'!F"&amp;ROW(AG54))="CC","CC",
IF(INDIRECT("'"&amp;AG$2&amp;"'!F"&amp;ROW(AG54))="DOWN","DOWN",
IF(INDIRECT("'"&amp;AG$2&amp;"'!F"&amp;ROW(AG54))="OFF","OFF",
IF(INDIRECT("'"&amp;AG$2&amp;"'!F"&amp;ROW(AG54))="PARK","PARK",
IF(INDIRECT("'"&amp;AG$2&amp;"'!F"&amp;ROW(AG54))="VACA","VACA",
"")))))</f>
        <v/>
      </c>
      <c r="AH54" s="124"/>
      <c r="AI54" s="111" t="str">
        <f t="shared" si="4"/>
        <v>Juan Eduardo Caldero</v>
      </c>
      <c r="AJ54" s="111" t="str" cm="1">
        <f t="array" aca="1" ref="AJ54" ca="1">INDIRECT("'"&amp;AJ$2&amp;"'!AB"&amp;ROW($AJ54))</f>
        <v/>
      </c>
      <c r="AK54" s="111" t="str" cm="1">
        <f t="array" aca="1" ref="AK54" ca="1">INDIRECT("'"&amp;AK$2&amp;"'!AB"&amp;ROW($AJ54))</f>
        <v/>
      </c>
      <c r="AL54" s="111" t="str" cm="1">
        <f t="array" aca="1" ref="AL54" ca="1">INDIRECT("'"&amp;AL$2&amp;"'!AB"&amp;ROW($AJ54))</f>
        <v/>
      </c>
      <c r="AM54" s="111" t="str" cm="1">
        <f t="array" aca="1" ref="AM54" ca="1">INDIRECT("'"&amp;AM$2&amp;"'!AB"&amp;ROW($AJ54))</f>
        <v/>
      </c>
      <c r="AN54" s="111" t="str" cm="1">
        <f t="array" aca="1" ref="AN54" ca="1">INDIRECT("'"&amp;AN$2&amp;"'!AB"&amp;ROW($AJ54))</f>
        <v/>
      </c>
      <c r="AO54" s="111" t="str" cm="1">
        <f t="array" aca="1" ref="AO54" ca="1">INDIRECT("'"&amp;AO$2&amp;"'!AB"&amp;ROW($AJ54))</f>
        <v/>
      </c>
      <c r="AP54" s="111" t="str" cm="1">
        <f t="array" aca="1" ref="AP54" ca="1">INDIRECT("'"&amp;AP$2&amp;"'!AB"&amp;ROW($AJ54))</f>
        <v/>
      </c>
      <c r="AQ54" s="111" t="str" cm="1">
        <f t="array" aca="1" ref="AQ54" ca="1">INDIRECT("'"&amp;AQ$2&amp;"'!AB"&amp;ROW($AJ54))</f>
        <v/>
      </c>
      <c r="AR54" s="111" t="str" cm="1">
        <f t="array" aca="1" ref="AR54" ca="1">INDIRECT("'"&amp;AR$2&amp;"'!AB"&amp;ROW($AJ54))</f>
        <v/>
      </c>
      <c r="AS54" s="111" t="str" cm="1">
        <f t="array" aca="1" ref="AS54" ca="1">INDIRECT("'"&amp;AS$2&amp;"'!AB"&amp;ROW($AJ54))</f>
        <v/>
      </c>
      <c r="AT54" s="111" t="str" cm="1">
        <f t="array" aca="1" ref="AT54" ca="1">INDIRECT("'"&amp;AT$2&amp;"'!AB"&amp;ROW($AJ54))</f>
        <v/>
      </c>
      <c r="AU54" s="111" t="str" cm="1">
        <f t="array" aca="1" ref="AU54" ca="1">INDIRECT("'"&amp;AU$2&amp;"'!AB"&amp;ROW($AJ54))</f>
        <v/>
      </c>
      <c r="AV54" s="111" t="str" cm="1">
        <f t="array" aca="1" ref="AV54" ca="1">INDIRECT("'"&amp;AV$2&amp;"'!AB"&amp;ROW($AJ54))</f>
        <v/>
      </c>
      <c r="AW54" s="111" t="str" cm="1">
        <f t="array" aca="1" ref="AW54" ca="1">INDIRECT("'"&amp;AW$2&amp;"'!AB"&amp;ROW($AJ54))</f>
        <v/>
      </c>
      <c r="AX54" s="111" t="str" cm="1">
        <f t="array" aca="1" ref="AX54" ca="1">INDIRECT("'"&amp;AX$2&amp;"'!AB"&amp;ROW($AJ54))</f>
        <v/>
      </c>
      <c r="AY54" s="111" t="str" cm="1">
        <f t="array" aca="1" ref="AY54" ca="1">INDIRECT("'"&amp;AY$2&amp;"'!AB"&amp;ROW($AJ54))</f>
        <v/>
      </c>
      <c r="AZ54" s="111" t="str" cm="1">
        <f t="array" aca="1" ref="AZ54" ca="1">INDIRECT("'"&amp;AZ$2&amp;"'!AB"&amp;ROW($AJ54))</f>
        <v/>
      </c>
      <c r="BA54" s="111" t="str" cm="1">
        <f t="array" aca="1" ref="BA54" ca="1">INDIRECT("'"&amp;BA$2&amp;"'!AB"&amp;ROW($AJ54))</f>
        <v/>
      </c>
      <c r="BB54" s="111" t="str" cm="1">
        <f t="array" aca="1" ref="BB54" ca="1">INDIRECT("'"&amp;BB$2&amp;"'!AB"&amp;ROW($AJ54))</f>
        <v/>
      </c>
      <c r="BC54" s="111" t="str" cm="1">
        <f t="array" aca="1" ref="BC54" ca="1">INDIRECT("'"&amp;BC$2&amp;"'!AB"&amp;ROW($AJ54))</f>
        <v/>
      </c>
      <c r="BD54" s="111" t="str" cm="1">
        <f t="array" aca="1" ref="BD54" ca="1">INDIRECT("'"&amp;BD$2&amp;"'!AB"&amp;ROW($AJ54))</f>
        <v/>
      </c>
      <c r="BE54" s="111" t="str" cm="1">
        <f t="array" aca="1" ref="BE54" ca="1">INDIRECT("'"&amp;BE$2&amp;"'!AB"&amp;ROW($AJ54))</f>
        <v/>
      </c>
      <c r="BF54" s="111" t="str" cm="1">
        <f t="array" aca="1" ref="BF54" ca="1">INDIRECT("'"&amp;BF$2&amp;"'!AB"&amp;ROW($AJ54))</f>
        <v/>
      </c>
      <c r="BG54" s="111" t="str" cm="1">
        <f t="array" aca="1" ref="BG54" ca="1">INDIRECT("'"&amp;BG$2&amp;"'!AB"&amp;ROW($AJ54))</f>
        <v/>
      </c>
      <c r="BH54" s="111" t="str" cm="1">
        <f t="array" aca="1" ref="BH54" ca="1">INDIRECT("'"&amp;BH$2&amp;"'!AB"&amp;ROW($AJ54))</f>
        <v/>
      </c>
      <c r="BI54" s="111" t="str" cm="1">
        <f t="array" aca="1" ref="BI54" ca="1">INDIRECT("'"&amp;BI$2&amp;"'!AB"&amp;ROW($AJ54))</f>
        <v/>
      </c>
      <c r="BJ54" s="111" t="str" cm="1">
        <f t="array" aca="1" ref="BJ54" ca="1">INDIRECT("'"&amp;BJ$2&amp;"'!AB"&amp;ROW($AJ54))</f>
        <v/>
      </c>
      <c r="BK54" s="111" t="str" cm="1">
        <f t="array" aca="1" ref="BK54" ca="1">INDIRECT("'"&amp;BK$2&amp;"'!AB"&amp;ROW($AJ54))</f>
        <v/>
      </c>
      <c r="BL54" s="111" t="str" cm="1">
        <f t="array" aca="1" ref="BL54" ca="1">INDIRECT("'"&amp;BL$2&amp;"'!AB"&amp;ROW($AJ54))</f>
        <v/>
      </c>
      <c r="BM54" s="111" t="str" cm="1">
        <f t="array" aca="1" ref="BM54" ca="1">INDIRECT("'"&amp;BM$2&amp;"'!AB"&amp;ROW($AJ54))</f>
        <v/>
      </c>
      <c r="BN54" s="111" t="str" cm="1">
        <f t="array" aca="1" ref="BN54" ca="1">INDIRECT("'"&amp;BN$2&amp;"'!AB"&amp;ROW($AJ54))</f>
        <v/>
      </c>
      <c r="BO54" s="124"/>
      <c r="BP54" s="110" t="str">
        <f t="shared" si="5"/>
        <v>Juan Eduardo Caldero</v>
      </c>
      <c r="BQ54" s="127" t="str" cm="1">
        <f t="array" aca="1" ref="BQ54" ca="1">IF(INDIRECT("'"&amp;BQ$2&amp;"'!P"&amp;ROW($BQ54))=0,"",INDIRECT("'"&amp;BQ$2&amp;"'!P"&amp;ROW($BQ54)))</f>
        <v/>
      </c>
      <c r="BR54" s="127" t="str" cm="1">
        <f t="array" aca="1" ref="BR54" ca="1">IF(INDIRECT("'"&amp;BR$2&amp;"'!P"&amp;ROW($BQ54))=0,"",INDIRECT("'"&amp;BR$2&amp;"'!P"&amp;ROW($BQ54)))</f>
        <v/>
      </c>
      <c r="BS54" s="127" t="str" cm="1">
        <f t="array" aca="1" ref="BS54" ca="1">IF(INDIRECT("'"&amp;BS$2&amp;"'!P"&amp;ROW($BQ54))=0,"",INDIRECT("'"&amp;BS$2&amp;"'!P"&amp;ROW($BQ54)))</f>
        <v/>
      </c>
      <c r="BT54" s="127" t="str" cm="1">
        <f t="array" aca="1" ref="BT54" ca="1">IF(INDIRECT("'"&amp;BT$2&amp;"'!P"&amp;ROW($BQ54))=0,"",INDIRECT("'"&amp;BT$2&amp;"'!P"&amp;ROW($BQ54)))</f>
        <v/>
      </c>
      <c r="BU54" s="127" t="str" cm="1">
        <f t="array" aca="1" ref="BU54" ca="1">IF(INDIRECT("'"&amp;BU$2&amp;"'!P"&amp;ROW($BQ54))=0,"",INDIRECT("'"&amp;BU$2&amp;"'!P"&amp;ROW($BQ54)))</f>
        <v/>
      </c>
      <c r="BV54" s="127" t="str" cm="1">
        <f t="array" aca="1" ref="BV54" ca="1">IF(INDIRECT("'"&amp;BV$2&amp;"'!P"&amp;ROW($BQ54))=0,"",INDIRECT("'"&amp;BV$2&amp;"'!P"&amp;ROW($BQ54)))</f>
        <v/>
      </c>
      <c r="BW54" s="127" t="str" cm="1">
        <f t="array" aca="1" ref="BW54" ca="1">IF(INDIRECT("'"&amp;BW$2&amp;"'!P"&amp;ROW($BQ54))=0,"",INDIRECT("'"&amp;BW$2&amp;"'!P"&amp;ROW($BQ54)))</f>
        <v/>
      </c>
      <c r="BX54" s="127" t="str" cm="1">
        <f t="array" aca="1" ref="BX54" ca="1">IF(INDIRECT("'"&amp;BX$2&amp;"'!P"&amp;ROW($BQ54))=0,"",INDIRECT("'"&amp;BX$2&amp;"'!P"&amp;ROW($BQ54)))</f>
        <v/>
      </c>
      <c r="BY54" s="127" t="str" cm="1">
        <f t="array" aca="1" ref="BY54" ca="1">IF(INDIRECT("'"&amp;BY$2&amp;"'!P"&amp;ROW($BQ54))=0,"",INDIRECT("'"&amp;BY$2&amp;"'!P"&amp;ROW($BQ54)))</f>
        <v/>
      </c>
      <c r="BZ54" s="127" t="str" cm="1">
        <f t="array" aca="1" ref="BZ54" ca="1">IF(INDIRECT("'"&amp;BZ$2&amp;"'!P"&amp;ROW($BQ54))=0,"",INDIRECT("'"&amp;BZ$2&amp;"'!P"&amp;ROW($BQ54)))</f>
        <v/>
      </c>
      <c r="CA54" s="127" t="str" cm="1">
        <f t="array" aca="1" ref="CA54" ca="1">IF(INDIRECT("'"&amp;CA$2&amp;"'!P"&amp;ROW($BQ54))=0,"",INDIRECT("'"&amp;CA$2&amp;"'!P"&amp;ROW($BQ54)))</f>
        <v/>
      </c>
      <c r="CB54" s="127" t="str" cm="1">
        <f t="array" aca="1" ref="CB54" ca="1">IF(INDIRECT("'"&amp;CB$2&amp;"'!P"&amp;ROW($BQ54))=0,"",INDIRECT("'"&amp;CB$2&amp;"'!P"&amp;ROW($BQ54)))</f>
        <v/>
      </c>
      <c r="CC54" s="127" t="str" cm="1">
        <f t="array" aca="1" ref="CC54" ca="1">IF(INDIRECT("'"&amp;CC$2&amp;"'!P"&amp;ROW($BQ54))=0,"",INDIRECT("'"&amp;CC$2&amp;"'!P"&amp;ROW($BQ54)))</f>
        <v/>
      </c>
      <c r="CD54" s="127" t="str" cm="1">
        <f t="array" aca="1" ref="CD54" ca="1">IF(INDIRECT("'"&amp;CD$2&amp;"'!P"&amp;ROW($BQ54))=0,"",INDIRECT("'"&amp;CD$2&amp;"'!P"&amp;ROW($BQ54)))</f>
        <v/>
      </c>
      <c r="CE54" s="127" t="str" cm="1">
        <f t="array" aca="1" ref="CE54" ca="1">IF(INDIRECT("'"&amp;CE$2&amp;"'!P"&amp;ROW($BQ54))=0,"",INDIRECT("'"&amp;CE$2&amp;"'!P"&amp;ROW($BQ54)))</f>
        <v/>
      </c>
      <c r="CF54" s="127" t="str" cm="1">
        <f t="array" aca="1" ref="CF54" ca="1">IF(INDIRECT("'"&amp;CF$2&amp;"'!P"&amp;ROW($BQ54))=0,"",INDIRECT("'"&amp;CF$2&amp;"'!P"&amp;ROW($BQ54)))</f>
        <v/>
      </c>
      <c r="CG54" s="127" t="str" cm="1">
        <f t="array" aca="1" ref="CG54" ca="1">IF(INDIRECT("'"&amp;CG$2&amp;"'!P"&amp;ROW($BQ54))=0,"",INDIRECT("'"&amp;CG$2&amp;"'!P"&amp;ROW($BQ54)))</f>
        <v/>
      </c>
      <c r="CH54" s="127" t="str" cm="1">
        <f t="array" aca="1" ref="CH54" ca="1">IF(INDIRECT("'"&amp;CH$2&amp;"'!P"&amp;ROW($BQ54))=0,"",INDIRECT("'"&amp;CH$2&amp;"'!P"&amp;ROW($BQ54)))</f>
        <v/>
      </c>
      <c r="CI54" s="127" t="str" cm="1">
        <f t="array" aca="1" ref="CI54" ca="1">IF(INDIRECT("'"&amp;CI$2&amp;"'!P"&amp;ROW($BQ54))=0,"",INDIRECT("'"&amp;CI$2&amp;"'!P"&amp;ROW($BQ54)))</f>
        <v/>
      </c>
      <c r="CJ54" s="127" t="str" cm="1">
        <f t="array" aca="1" ref="CJ54" ca="1">IF(INDIRECT("'"&amp;CJ$2&amp;"'!P"&amp;ROW($BQ54))=0,"",INDIRECT("'"&amp;CJ$2&amp;"'!P"&amp;ROW($BQ54)))</f>
        <v/>
      </c>
      <c r="CK54" s="127" t="str" cm="1">
        <f t="array" aca="1" ref="CK54" ca="1">IF(INDIRECT("'"&amp;CK$2&amp;"'!P"&amp;ROW($BQ54))=0,"",INDIRECT("'"&amp;CK$2&amp;"'!P"&amp;ROW($BQ54)))</f>
        <v/>
      </c>
      <c r="CL54" s="127" t="str" cm="1">
        <f t="array" aca="1" ref="CL54" ca="1">IF(INDIRECT("'"&amp;CL$2&amp;"'!P"&amp;ROW($BQ54))=0,"",INDIRECT("'"&amp;CL$2&amp;"'!P"&amp;ROW($BQ54)))</f>
        <v/>
      </c>
      <c r="CM54" s="127" t="str" cm="1">
        <f t="array" aca="1" ref="CM54" ca="1">IF(INDIRECT("'"&amp;CM$2&amp;"'!P"&amp;ROW($BQ54))=0,"",INDIRECT("'"&amp;CM$2&amp;"'!P"&amp;ROW($BQ54)))</f>
        <v/>
      </c>
      <c r="CN54" s="127" t="str" cm="1">
        <f t="array" aca="1" ref="CN54" ca="1">IF(INDIRECT("'"&amp;CN$2&amp;"'!P"&amp;ROW($BQ54))=0,"",INDIRECT("'"&amp;CN$2&amp;"'!P"&amp;ROW($BQ54)))</f>
        <v/>
      </c>
      <c r="CO54" s="127" t="str" cm="1">
        <f t="array" aca="1" ref="CO54" ca="1">IF(INDIRECT("'"&amp;CO$2&amp;"'!P"&amp;ROW($BQ54))=0,"",INDIRECT("'"&amp;CO$2&amp;"'!P"&amp;ROW($BQ54)))</f>
        <v/>
      </c>
      <c r="CP54" s="127" t="str" cm="1">
        <f t="array" aca="1" ref="CP54" ca="1">IF(INDIRECT("'"&amp;CP$2&amp;"'!P"&amp;ROW($BQ54))=0,"",INDIRECT("'"&amp;CP$2&amp;"'!P"&amp;ROW($BQ54)))</f>
        <v/>
      </c>
      <c r="CQ54" s="127" t="str" cm="1">
        <f t="array" aca="1" ref="CQ54" ca="1">IF(INDIRECT("'"&amp;CQ$2&amp;"'!P"&amp;ROW($BQ54))=0,"",INDIRECT("'"&amp;CQ$2&amp;"'!P"&amp;ROW($BQ54)))</f>
        <v/>
      </c>
      <c r="CR54" s="127" t="str" cm="1">
        <f t="array" aca="1" ref="CR54" ca="1">IF(INDIRECT("'"&amp;CR$2&amp;"'!P"&amp;ROW($BQ54))=0,"",INDIRECT("'"&amp;CR$2&amp;"'!P"&amp;ROW($BQ54)))</f>
        <v/>
      </c>
      <c r="CS54" s="127" t="str" cm="1">
        <f t="array" aca="1" ref="CS54" ca="1">IF(INDIRECT("'"&amp;CS$2&amp;"'!P"&amp;ROW($BQ54))=0,"",INDIRECT("'"&amp;CS$2&amp;"'!P"&amp;ROW($BQ54)))</f>
        <v/>
      </c>
      <c r="CT54" s="127" t="str" cm="1">
        <f t="array" aca="1" ref="CT54" ca="1">IF(INDIRECT("'"&amp;CT$2&amp;"'!P"&amp;ROW($BQ54))=0,"",INDIRECT("'"&amp;CT$2&amp;"'!P"&amp;ROW($BQ54)))</f>
        <v/>
      </c>
      <c r="CU54" s="127" t="str" cm="1">
        <f t="array" aca="1" ref="CU54" ca="1">IF(INDIRECT("'"&amp;CU$2&amp;"'!P"&amp;ROW($BQ54))=0,"",INDIRECT("'"&amp;CU$2&amp;"'!P"&amp;ROW($BQ54)))</f>
        <v/>
      </c>
      <c r="CV54" s="128">
        <f t="shared" ca="1" si="6"/>
        <v>0</v>
      </c>
    </row>
    <row r="55" spans="1:100" x14ac:dyDescent="0.2">
      <c r="A55" s="111">
        <f>IF('Driver List'!D55=0,"",'Driver List'!D55)</f>
        <v>6468</v>
      </c>
      <c r="B55" s="111" t="str">
        <f>IF(A55="","",VLOOKUP(A55,'Driver List'!D:E,2,0))</f>
        <v>Raul Santiago</v>
      </c>
      <c r="C55" s="111" t="str" cm="1">
        <f t="array" aca="1" ref="C55" ca="1">IF(INDIRECT("'"&amp;C$2&amp;"'!F"&amp;ROW(C55))="CC","CC",
IF(INDIRECT("'"&amp;C$2&amp;"'!F"&amp;ROW(C55))="DOWN","DOWN",
IF(INDIRECT("'"&amp;C$2&amp;"'!F"&amp;ROW(C55))="OFF","OFF",
IF(INDIRECT("'"&amp;C$2&amp;"'!F"&amp;ROW(C55))="PARK","PARK",
IF(INDIRECT("'"&amp;C$2&amp;"'!F"&amp;ROW(C55))="VACA","VACA",
"")))))</f>
        <v/>
      </c>
      <c r="D55" s="111" t="str" cm="1">
        <f t="array" aca="1" ref="D55" ca="1">IF(INDIRECT("'"&amp;D$2&amp;"'!F"&amp;ROW(D55))="CC","CC",
IF(INDIRECT("'"&amp;D$2&amp;"'!F"&amp;ROW(D55))="DOWN","DOWN",
IF(INDIRECT("'"&amp;D$2&amp;"'!F"&amp;ROW(D55))="OFF","OFF",
IF(INDIRECT("'"&amp;D$2&amp;"'!F"&amp;ROW(D55))="PARK","PARK",
IF(INDIRECT("'"&amp;D$2&amp;"'!F"&amp;ROW(D55))="VACA","VACA",
"")))))</f>
        <v>CC</v>
      </c>
      <c r="E55" s="111" t="str" cm="1">
        <f t="array" aca="1" ref="E55" ca="1">IF(INDIRECT("'"&amp;E$2&amp;"'!F"&amp;ROW(E55))="CC","CC",
IF(INDIRECT("'"&amp;E$2&amp;"'!F"&amp;ROW(E55))="DOWN","DOWN",
IF(INDIRECT("'"&amp;E$2&amp;"'!F"&amp;ROW(E55))="OFF","OFF",
IF(INDIRECT("'"&amp;E$2&amp;"'!F"&amp;ROW(E55))="PARK","PARK",
IF(INDIRECT("'"&amp;E$2&amp;"'!F"&amp;ROW(E55))="VACA","VACA",
"")))))</f>
        <v/>
      </c>
      <c r="F55" s="111" t="str" cm="1">
        <f t="array" aca="1" ref="F55" ca="1">IF(INDIRECT("'"&amp;F$2&amp;"'!F"&amp;ROW(F55))="CC","CC",
IF(INDIRECT("'"&amp;F$2&amp;"'!F"&amp;ROW(F55))="DOWN","DOWN",
IF(INDIRECT("'"&amp;F$2&amp;"'!F"&amp;ROW(F55))="OFF","OFF",
IF(INDIRECT("'"&amp;F$2&amp;"'!F"&amp;ROW(F55))="PARK","PARK",
IF(INDIRECT("'"&amp;F$2&amp;"'!F"&amp;ROW(F55))="VACA","VACA",
"")))))</f>
        <v/>
      </c>
      <c r="G55" s="111" t="str" cm="1">
        <f t="array" aca="1" ref="G55" ca="1">IF(INDIRECT("'"&amp;G$2&amp;"'!F"&amp;ROW(G55))="CC","CC",
IF(INDIRECT("'"&amp;G$2&amp;"'!F"&amp;ROW(G55))="DOWN","DOWN",
IF(INDIRECT("'"&amp;G$2&amp;"'!F"&amp;ROW(G55))="OFF","OFF",
IF(INDIRECT("'"&amp;G$2&amp;"'!F"&amp;ROW(G55))="PARK","PARK",
IF(INDIRECT("'"&amp;G$2&amp;"'!F"&amp;ROW(G55))="VACA","VACA",
"")))))</f>
        <v/>
      </c>
      <c r="H55" s="111" t="str" cm="1">
        <f t="array" aca="1" ref="H55" ca="1">IF(INDIRECT("'"&amp;H$2&amp;"'!F"&amp;ROW(H55))="CC","CC",
IF(INDIRECT("'"&amp;H$2&amp;"'!F"&amp;ROW(H55))="DOWN","DOWN",
IF(INDIRECT("'"&amp;H$2&amp;"'!F"&amp;ROW(H55))="OFF","OFF",
IF(INDIRECT("'"&amp;H$2&amp;"'!F"&amp;ROW(H55))="PARK","PARK",
IF(INDIRECT("'"&amp;H$2&amp;"'!F"&amp;ROW(H55))="VACA","VACA",
"")))))</f>
        <v/>
      </c>
      <c r="I55" s="111" t="str" cm="1">
        <f t="array" aca="1" ref="I55" ca="1">IF(INDIRECT("'"&amp;I$2&amp;"'!F"&amp;ROW(I55))="CC","CC",
IF(INDIRECT("'"&amp;I$2&amp;"'!F"&amp;ROW(I55))="DOWN","DOWN",
IF(INDIRECT("'"&amp;I$2&amp;"'!F"&amp;ROW(I55))="OFF","OFF",
IF(INDIRECT("'"&amp;I$2&amp;"'!F"&amp;ROW(I55))="PARK","PARK",
IF(INDIRECT("'"&amp;I$2&amp;"'!F"&amp;ROW(I55))="VACA","VACA",
"")))))</f>
        <v/>
      </c>
      <c r="J55" s="111" t="str" cm="1">
        <f t="array" aca="1" ref="J55" ca="1">IF(INDIRECT("'"&amp;J$2&amp;"'!F"&amp;ROW(J55))="CC","CC",
IF(INDIRECT("'"&amp;J$2&amp;"'!F"&amp;ROW(J55))="DOWN","DOWN",
IF(INDIRECT("'"&amp;J$2&amp;"'!F"&amp;ROW(J55))="OFF","OFF",
IF(INDIRECT("'"&amp;J$2&amp;"'!F"&amp;ROW(J55))="PARK","PARK",
IF(INDIRECT("'"&amp;J$2&amp;"'!F"&amp;ROW(J55))="VACA","VACA",
"")))))</f>
        <v/>
      </c>
      <c r="K55" s="111" t="str" cm="1">
        <f t="array" aca="1" ref="K55" ca="1">IF(INDIRECT("'"&amp;K$2&amp;"'!F"&amp;ROW(K55))="CC","CC",
IF(INDIRECT("'"&amp;K$2&amp;"'!F"&amp;ROW(K55))="DOWN","DOWN",
IF(INDIRECT("'"&amp;K$2&amp;"'!F"&amp;ROW(K55))="OFF","OFF",
IF(INDIRECT("'"&amp;K$2&amp;"'!F"&amp;ROW(K55))="PARK","PARK",
IF(INDIRECT("'"&amp;K$2&amp;"'!F"&amp;ROW(K55))="VACA","VACA",
"")))))</f>
        <v/>
      </c>
      <c r="L55" s="111" t="str" cm="1">
        <f t="array" aca="1" ref="L55" ca="1">IF(INDIRECT("'"&amp;L$2&amp;"'!F"&amp;ROW(L55))="CC","CC",
IF(INDIRECT("'"&amp;L$2&amp;"'!F"&amp;ROW(L55))="DOWN","DOWN",
IF(INDIRECT("'"&amp;L$2&amp;"'!F"&amp;ROW(L55))="OFF","OFF",
IF(INDIRECT("'"&amp;L$2&amp;"'!F"&amp;ROW(L55))="PARK","PARK",
IF(INDIRECT("'"&amp;L$2&amp;"'!F"&amp;ROW(L55))="VACA","VACA",
"")))))</f>
        <v/>
      </c>
      <c r="M55" s="111" t="str" cm="1">
        <f t="array" aca="1" ref="M55" ca="1">IF(INDIRECT("'"&amp;M$2&amp;"'!F"&amp;ROW(M55))="CC","CC",
IF(INDIRECT("'"&amp;M$2&amp;"'!F"&amp;ROW(M55))="DOWN","DOWN",
IF(INDIRECT("'"&amp;M$2&amp;"'!F"&amp;ROW(M55))="OFF","OFF",
IF(INDIRECT("'"&amp;M$2&amp;"'!F"&amp;ROW(M55))="PARK","PARK",
IF(INDIRECT("'"&amp;M$2&amp;"'!F"&amp;ROW(M55))="VACA","VACA",
"")))))</f>
        <v/>
      </c>
      <c r="N55" s="111" t="str" cm="1">
        <f t="array" aca="1" ref="N55" ca="1">IF(INDIRECT("'"&amp;N$2&amp;"'!F"&amp;ROW(N55))="CC","CC",
IF(INDIRECT("'"&amp;N$2&amp;"'!F"&amp;ROW(N55))="DOWN","DOWN",
IF(INDIRECT("'"&amp;N$2&amp;"'!F"&amp;ROW(N55))="OFF","OFF",
IF(INDIRECT("'"&amp;N$2&amp;"'!F"&amp;ROW(N55))="PARK","PARK",
IF(INDIRECT("'"&amp;N$2&amp;"'!F"&amp;ROW(N55))="VACA","VACA",
"")))))</f>
        <v/>
      </c>
      <c r="O55" s="111" t="str" cm="1">
        <f t="array" aca="1" ref="O55" ca="1">IF(INDIRECT("'"&amp;O$2&amp;"'!F"&amp;ROW(O55))="CC","CC",
IF(INDIRECT("'"&amp;O$2&amp;"'!F"&amp;ROW(O55))="DOWN","DOWN",
IF(INDIRECT("'"&amp;O$2&amp;"'!F"&amp;ROW(O55))="OFF","OFF",
IF(INDIRECT("'"&amp;O$2&amp;"'!F"&amp;ROW(O55))="PARK","PARK",
IF(INDIRECT("'"&amp;O$2&amp;"'!F"&amp;ROW(O55))="VACA","VACA",
"")))))</f>
        <v/>
      </c>
      <c r="P55" s="111" t="str" cm="1">
        <f t="array" aca="1" ref="P55" ca="1">IF(INDIRECT("'"&amp;P$2&amp;"'!F"&amp;ROW(P55))="CC","CC",
IF(INDIRECT("'"&amp;P$2&amp;"'!F"&amp;ROW(P55))="DOWN","DOWN",
IF(INDIRECT("'"&amp;P$2&amp;"'!F"&amp;ROW(P55))="OFF","OFF",
IF(INDIRECT("'"&amp;P$2&amp;"'!F"&amp;ROW(P55))="PARK","PARK",
IF(INDIRECT("'"&amp;P$2&amp;"'!F"&amp;ROW(P55))="VACA","VACA",
"")))))</f>
        <v/>
      </c>
      <c r="Q55" s="111" t="str" cm="1">
        <f t="array" aca="1" ref="Q55" ca="1">IF(INDIRECT("'"&amp;Q$2&amp;"'!F"&amp;ROW(Q55))="CC","CC",
IF(INDIRECT("'"&amp;Q$2&amp;"'!F"&amp;ROW(Q55))="DOWN","DOWN",
IF(INDIRECT("'"&amp;Q$2&amp;"'!F"&amp;ROW(Q55))="OFF","OFF",
IF(INDIRECT("'"&amp;Q$2&amp;"'!F"&amp;ROW(Q55))="PARK","PARK",
IF(INDIRECT("'"&amp;Q$2&amp;"'!F"&amp;ROW(Q55))="VACA","VACA",
"")))))</f>
        <v/>
      </c>
      <c r="R55" s="111" t="str" cm="1">
        <f t="array" aca="1" ref="R55" ca="1">IF(INDIRECT("'"&amp;R$2&amp;"'!F"&amp;ROW(R55))="CC","CC",
IF(INDIRECT("'"&amp;R$2&amp;"'!F"&amp;ROW(R55))="DOWN","DOWN",
IF(INDIRECT("'"&amp;R$2&amp;"'!F"&amp;ROW(R55))="OFF","OFF",
IF(INDIRECT("'"&amp;R$2&amp;"'!F"&amp;ROW(R55))="PARK","PARK",
IF(INDIRECT("'"&amp;R$2&amp;"'!F"&amp;ROW(R55))="VACA","VACA",
"")))))</f>
        <v/>
      </c>
      <c r="S55" s="111" t="str" cm="1">
        <f t="array" aca="1" ref="S55" ca="1">IF(INDIRECT("'"&amp;S$2&amp;"'!F"&amp;ROW(S55))="CC","CC",
IF(INDIRECT("'"&amp;S$2&amp;"'!F"&amp;ROW(S55))="DOWN","DOWN",
IF(INDIRECT("'"&amp;S$2&amp;"'!F"&amp;ROW(S55))="OFF","OFF",
IF(INDIRECT("'"&amp;S$2&amp;"'!F"&amp;ROW(S55))="PARK","PARK",
IF(INDIRECT("'"&amp;S$2&amp;"'!F"&amp;ROW(S55))="VACA","VACA",
"")))))</f>
        <v/>
      </c>
      <c r="T55" s="111" t="str" cm="1">
        <f t="array" aca="1" ref="T55" ca="1">IF(INDIRECT("'"&amp;T$2&amp;"'!F"&amp;ROW(T55))="CC","CC",
IF(INDIRECT("'"&amp;T$2&amp;"'!F"&amp;ROW(T55))="DOWN","DOWN",
IF(INDIRECT("'"&amp;T$2&amp;"'!F"&amp;ROW(T55))="OFF","OFF",
IF(INDIRECT("'"&amp;T$2&amp;"'!F"&amp;ROW(T55))="PARK","PARK",
IF(INDIRECT("'"&amp;T$2&amp;"'!F"&amp;ROW(T55))="VACA","VACA",
"")))))</f>
        <v/>
      </c>
      <c r="U55" s="111" t="str" cm="1">
        <f t="array" aca="1" ref="U55" ca="1">IF(INDIRECT("'"&amp;U$2&amp;"'!F"&amp;ROW(U55))="CC","CC",
IF(INDIRECT("'"&amp;U$2&amp;"'!F"&amp;ROW(U55))="DOWN","DOWN",
IF(INDIRECT("'"&amp;U$2&amp;"'!F"&amp;ROW(U55))="OFF","OFF",
IF(INDIRECT("'"&amp;U$2&amp;"'!F"&amp;ROW(U55))="PARK","PARK",
IF(INDIRECT("'"&amp;U$2&amp;"'!F"&amp;ROW(U55))="VACA","VACA",
"")))))</f>
        <v/>
      </c>
      <c r="V55" s="111" t="str" cm="1">
        <f t="array" aca="1" ref="V55" ca="1">IF(INDIRECT("'"&amp;V$2&amp;"'!F"&amp;ROW(V55))="CC","CC",
IF(INDIRECT("'"&amp;V$2&amp;"'!F"&amp;ROW(V55))="DOWN","DOWN",
IF(INDIRECT("'"&amp;V$2&amp;"'!F"&amp;ROW(V55))="OFF","OFF",
IF(INDIRECT("'"&amp;V$2&amp;"'!F"&amp;ROW(V55))="PARK","PARK",
IF(INDIRECT("'"&amp;V$2&amp;"'!F"&amp;ROW(V55))="VACA","VACA",
"")))))</f>
        <v/>
      </c>
      <c r="W55" s="111" t="str" cm="1">
        <f t="array" aca="1" ref="W55" ca="1">IF(INDIRECT("'"&amp;W$2&amp;"'!F"&amp;ROW(W55))="CC","CC",
IF(INDIRECT("'"&amp;W$2&amp;"'!F"&amp;ROW(W55))="DOWN","DOWN",
IF(INDIRECT("'"&amp;W$2&amp;"'!F"&amp;ROW(W55))="OFF","OFF",
IF(INDIRECT("'"&amp;W$2&amp;"'!F"&amp;ROW(W55))="PARK","PARK",
IF(INDIRECT("'"&amp;W$2&amp;"'!F"&amp;ROW(W55))="VACA","VACA",
"")))))</f>
        <v/>
      </c>
      <c r="X55" s="111" t="str" cm="1">
        <f t="array" aca="1" ref="X55" ca="1">IF(INDIRECT("'"&amp;X$2&amp;"'!F"&amp;ROW(X55))="CC","CC",
IF(INDIRECT("'"&amp;X$2&amp;"'!F"&amp;ROW(X55))="DOWN","DOWN",
IF(INDIRECT("'"&amp;X$2&amp;"'!F"&amp;ROW(X55))="OFF","OFF",
IF(INDIRECT("'"&amp;X$2&amp;"'!F"&amp;ROW(X55))="PARK","PARK",
IF(INDIRECT("'"&amp;X$2&amp;"'!F"&amp;ROW(X55))="VACA","VACA",
"")))))</f>
        <v/>
      </c>
      <c r="Y55" s="111" t="str" cm="1">
        <f t="array" aca="1" ref="Y55" ca="1">IF(INDIRECT("'"&amp;Y$2&amp;"'!F"&amp;ROW(Y55))="CC","CC",
IF(INDIRECT("'"&amp;Y$2&amp;"'!F"&amp;ROW(Y55))="DOWN","DOWN",
IF(INDIRECT("'"&amp;Y$2&amp;"'!F"&amp;ROW(Y55))="OFF","OFF",
IF(INDIRECT("'"&amp;Y$2&amp;"'!F"&amp;ROW(Y55))="PARK","PARK",
IF(INDIRECT("'"&amp;Y$2&amp;"'!F"&amp;ROW(Y55))="VACA","VACA",
"")))))</f>
        <v/>
      </c>
      <c r="Z55" s="111" t="str" cm="1">
        <f t="array" aca="1" ref="Z55" ca="1">IF(INDIRECT("'"&amp;Z$2&amp;"'!F"&amp;ROW(Z55))="CC","CC",
IF(INDIRECT("'"&amp;Z$2&amp;"'!F"&amp;ROW(Z55))="DOWN","DOWN",
IF(INDIRECT("'"&amp;Z$2&amp;"'!F"&amp;ROW(Z55))="OFF","OFF",
IF(INDIRECT("'"&amp;Z$2&amp;"'!F"&amp;ROW(Z55))="PARK","PARK",
IF(INDIRECT("'"&amp;Z$2&amp;"'!F"&amp;ROW(Z55))="VACA","VACA",
"")))))</f>
        <v/>
      </c>
      <c r="AA55" s="111" t="str" cm="1">
        <f t="array" aca="1" ref="AA55" ca="1">IF(INDIRECT("'"&amp;AA$2&amp;"'!F"&amp;ROW(AA55))="CC","CC",
IF(INDIRECT("'"&amp;AA$2&amp;"'!F"&amp;ROW(AA55))="DOWN","DOWN",
IF(INDIRECT("'"&amp;AA$2&amp;"'!F"&amp;ROW(AA55))="OFF","OFF",
IF(INDIRECT("'"&amp;AA$2&amp;"'!F"&amp;ROW(AA55))="PARK","PARK",
IF(INDIRECT("'"&amp;AA$2&amp;"'!F"&amp;ROW(AA55))="VACA","VACA",
"")))))</f>
        <v/>
      </c>
      <c r="AB55" s="111" t="str" cm="1">
        <f t="array" aca="1" ref="AB55" ca="1">IF(INDIRECT("'"&amp;AB$2&amp;"'!F"&amp;ROW(AB55))="CC","CC",
IF(INDIRECT("'"&amp;AB$2&amp;"'!F"&amp;ROW(AB55))="DOWN","DOWN",
IF(INDIRECT("'"&amp;AB$2&amp;"'!F"&amp;ROW(AB55))="OFF","OFF",
IF(INDIRECT("'"&amp;AB$2&amp;"'!F"&amp;ROW(AB55))="PARK","PARK",
IF(INDIRECT("'"&amp;AB$2&amp;"'!F"&amp;ROW(AB55))="VACA","VACA",
"")))))</f>
        <v/>
      </c>
      <c r="AC55" s="111" t="str" cm="1">
        <f t="array" aca="1" ref="AC55" ca="1">IF(INDIRECT("'"&amp;AC$2&amp;"'!F"&amp;ROW(AC55))="CC","CC",
IF(INDIRECT("'"&amp;AC$2&amp;"'!F"&amp;ROW(AC55))="DOWN","DOWN",
IF(INDIRECT("'"&amp;AC$2&amp;"'!F"&amp;ROW(AC55))="OFF","OFF",
IF(INDIRECT("'"&amp;AC$2&amp;"'!F"&amp;ROW(AC55))="PARK","PARK",
IF(INDIRECT("'"&amp;AC$2&amp;"'!F"&amp;ROW(AC55))="VACA","VACA",
"")))))</f>
        <v/>
      </c>
      <c r="AD55" s="111" t="str" cm="1">
        <f t="array" aca="1" ref="AD55" ca="1">IF(INDIRECT("'"&amp;AD$2&amp;"'!F"&amp;ROW(AD55))="CC","CC",
IF(INDIRECT("'"&amp;AD$2&amp;"'!F"&amp;ROW(AD55))="DOWN","DOWN",
IF(INDIRECT("'"&amp;AD$2&amp;"'!F"&amp;ROW(AD55))="OFF","OFF",
IF(INDIRECT("'"&amp;AD$2&amp;"'!F"&amp;ROW(AD55))="PARK","PARK",
IF(INDIRECT("'"&amp;AD$2&amp;"'!F"&amp;ROW(AD55))="VACA","VACA",
"")))))</f>
        <v/>
      </c>
      <c r="AE55" s="111" t="str" cm="1">
        <f t="array" aca="1" ref="AE55" ca="1">IF(INDIRECT("'"&amp;AE$2&amp;"'!F"&amp;ROW(AE55))="CC","CC",
IF(INDIRECT("'"&amp;AE$2&amp;"'!F"&amp;ROW(AE55))="DOWN","DOWN",
IF(INDIRECT("'"&amp;AE$2&amp;"'!F"&amp;ROW(AE55))="OFF","OFF",
IF(INDIRECT("'"&amp;AE$2&amp;"'!F"&amp;ROW(AE55))="PARK","PARK",
IF(INDIRECT("'"&amp;AE$2&amp;"'!F"&amp;ROW(AE55))="VACA","VACA",
"")))))</f>
        <v/>
      </c>
      <c r="AF55" s="111" t="str" cm="1">
        <f t="array" aca="1" ref="AF55" ca="1">IF(INDIRECT("'"&amp;AF$2&amp;"'!F"&amp;ROW(AF55))="CC","CC",
IF(INDIRECT("'"&amp;AF$2&amp;"'!F"&amp;ROW(AF55))="DOWN","DOWN",
IF(INDIRECT("'"&amp;AF$2&amp;"'!F"&amp;ROW(AF55))="OFF","OFF",
IF(INDIRECT("'"&amp;AF$2&amp;"'!F"&amp;ROW(AF55))="PARK","PARK",
IF(INDIRECT("'"&amp;AF$2&amp;"'!F"&amp;ROW(AF55))="VACA","VACA",
"")))))</f>
        <v/>
      </c>
      <c r="AG55" s="111" t="str" cm="1">
        <f t="array" aca="1" ref="AG55" ca="1">IF(INDIRECT("'"&amp;AG$2&amp;"'!F"&amp;ROW(AG55))="CC","CC",
IF(INDIRECT("'"&amp;AG$2&amp;"'!F"&amp;ROW(AG55))="DOWN","DOWN",
IF(INDIRECT("'"&amp;AG$2&amp;"'!F"&amp;ROW(AG55))="OFF","OFF",
IF(INDIRECT("'"&amp;AG$2&amp;"'!F"&amp;ROW(AG55))="PARK","PARK",
IF(INDIRECT("'"&amp;AG$2&amp;"'!F"&amp;ROW(AG55))="VACA","VACA",
"")))))</f>
        <v/>
      </c>
      <c r="AH55" s="124"/>
      <c r="AI55" s="111" t="str">
        <f t="shared" si="4"/>
        <v>Raul Santiago</v>
      </c>
      <c r="AJ55" s="111" cm="1">
        <f t="array" aca="1" ref="AJ55" ca="1">INDIRECT("'"&amp;AJ$2&amp;"'!AB"&amp;ROW($AJ55))</f>
        <v>4</v>
      </c>
      <c r="AK55" s="111" cm="1">
        <f t="array" aca="1" ref="AK55" ca="1">INDIRECT("'"&amp;AK$2&amp;"'!AB"&amp;ROW($AJ55))</f>
        <v>1</v>
      </c>
      <c r="AL55" s="111" cm="1">
        <f t="array" aca="1" ref="AL55" ca="1">INDIRECT("'"&amp;AL$2&amp;"'!AB"&amp;ROW($AJ55))</f>
        <v>3</v>
      </c>
      <c r="AM55" s="111" t="str" cm="1">
        <f t="array" aca="1" ref="AM55" ca="1">INDIRECT("'"&amp;AM$2&amp;"'!AB"&amp;ROW($AJ55))</f>
        <v/>
      </c>
      <c r="AN55" s="111" t="str" cm="1">
        <f t="array" aca="1" ref="AN55" ca="1">INDIRECT("'"&amp;AN$2&amp;"'!AB"&amp;ROW($AJ55))</f>
        <v/>
      </c>
      <c r="AO55" s="111" cm="1">
        <f t="array" aca="1" ref="AO55" ca="1">INDIRECT("'"&amp;AO$2&amp;"'!AB"&amp;ROW($AJ55))</f>
        <v>5</v>
      </c>
      <c r="AP55" s="111" cm="1">
        <f t="array" aca="1" ref="AP55" ca="1">INDIRECT("'"&amp;AP$2&amp;"'!AB"&amp;ROW($AJ55))</f>
        <v>4</v>
      </c>
      <c r="AQ55" s="111" t="str" cm="1">
        <f t="array" aca="1" ref="AQ55" ca="1">INDIRECT("'"&amp;AQ$2&amp;"'!AB"&amp;ROW($AJ55))</f>
        <v/>
      </c>
      <c r="AR55" s="111" t="str" cm="1">
        <f t="array" aca="1" ref="AR55" ca="1">INDIRECT("'"&amp;AR$2&amp;"'!AB"&amp;ROW($AJ55))</f>
        <v/>
      </c>
      <c r="AS55" s="111" t="str" cm="1">
        <f t="array" aca="1" ref="AS55" ca="1">INDIRECT("'"&amp;AS$2&amp;"'!AB"&amp;ROW($AJ55))</f>
        <v/>
      </c>
      <c r="AT55" s="111" t="str" cm="1">
        <f t="array" aca="1" ref="AT55" ca="1">INDIRECT("'"&amp;AT$2&amp;"'!AB"&amp;ROW($AJ55))</f>
        <v/>
      </c>
      <c r="AU55" s="111" t="str" cm="1">
        <f t="array" aca="1" ref="AU55" ca="1">INDIRECT("'"&amp;AU$2&amp;"'!AB"&amp;ROW($AJ55))</f>
        <v/>
      </c>
      <c r="AV55" s="111" t="str" cm="1">
        <f t="array" aca="1" ref="AV55" ca="1">INDIRECT("'"&amp;AV$2&amp;"'!AB"&amp;ROW($AJ55))</f>
        <v/>
      </c>
      <c r="AW55" s="111" t="str" cm="1">
        <f t="array" aca="1" ref="AW55" ca="1">INDIRECT("'"&amp;AW$2&amp;"'!AB"&amp;ROW($AJ55))</f>
        <v/>
      </c>
      <c r="AX55" s="111" t="str" cm="1">
        <f t="array" aca="1" ref="AX55" ca="1">INDIRECT("'"&amp;AX$2&amp;"'!AB"&amp;ROW($AJ55))</f>
        <v/>
      </c>
      <c r="AY55" s="111" t="str" cm="1">
        <f t="array" aca="1" ref="AY55" ca="1">INDIRECT("'"&amp;AY$2&amp;"'!AB"&amp;ROW($AJ55))</f>
        <v/>
      </c>
      <c r="AZ55" s="111" t="str" cm="1">
        <f t="array" aca="1" ref="AZ55" ca="1">INDIRECT("'"&amp;AZ$2&amp;"'!AB"&amp;ROW($AJ55))</f>
        <v/>
      </c>
      <c r="BA55" s="111" t="str" cm="1">
        <f t="array" aca="1" ref="BA55" ca="1">INDIRECT("'"&amp;BA$2&amp;"'!AB"&amp;ROW($AJ55))</f>
        <v/>
      </c>
      <c r="BB55" s="111" t="str" cm="1">
        <f t="array" aca="1" ref="BB55" ca="1">INDIRECT("'"&amp;BB$2&amp;"'!AB"&amp;ROW($AJ55))</f>
        <v/>
      </c>
      <c r="BC55" s="111" t="str" cm="1">
        <f t="array" aca="1" ref="BC55" ca="1">INDIRECT("'"&amp;BC$2&amp;"'!AB"&amp;ROW($AJ55))</f>
        <v/>
      </c>
      <c r="BD55" s="111" t="str" cm="1">
        <f t="array" aca="1" ref="BD55" ca="1">INDIRECT("'"&amp;BD$2&amp;"'!AB"&amp;ROW($AJ55))</f>
        <v/>
      </c>
      <c r="BE55" s="111" t="str" cm="1">
        <f t="array" aca="1" ref="BE55" ca="1">INDIRECT("'"&amp;BE$2&amp;"'!AB"&amp;ROW($AJ55))</f>
        <v/>
      </c>
      <c r="BF55" s="111" t="str" cm="1">
        <f t="array" aca="1" ref="BF55" ca="1">INDIRECT("'"&amp;BF$2&amp;"'!AB"&amp;ROW($AJ55))</f>
        <v/>
      </c>
      <c r="BG55" s="111" t="str" cm="1">
        <f t="array" aca="1" ref="BG55" ca="1">INDIRECT("'"&amp;BG$2&amp;"'!AB"&amp;ROW($AJ55))</f>
        <v/>
      </c>
      <c r="BH55" s="111" t="str" cm="1">
        <f t="array" aca="1" ref="BH55" ca="1">INDIRECT("'"&amp;BH$2&amp;"'!AB"&amp;ROW($AJ55))</f>
        <v/>
      </c>
      <c r="BI55" s="111" t="str" cm="1">
        <f t="array" aca="1" ref="BI55" ca="1">INDIRECT("'"&amp;BI$2&amp;"'!AB"&amp;ROW($AJ55))</f>
        <v/>
      </c>
      <c r="BJ55" s="111" t="str" cm="1">
        <f t="array" aca="1" ref="BJ55" ca="1">INDIRECT("'"&amp;BJ$2&amp;"'!AB"&amp;ROW($AJ55))</f>
        <v/>
      </c>
      <c r="BK55" s="111" t="str" cm="1">
        <f t="array" aca="1" ref="BK55" ca="1">INDIRECT("'"&amp;BK$2&amp;"'!AB"&amp;ROW($AJ55))</f>
        <v/>
      </c>
      <c r="BL55" s="111" t="str" cm="1">
        <f t="array" aca="1" ref="BL55" ca="1">INDIRECT("'"&amp;BL$2&amp;"'!AB"&amp;ROW($AJ55))</f>
        <v/>
      </c>
      <c r="BM55" s="111" t="str" cm="1">
        <f t="array" aca="1" ref="BM55" ca="1">INDIRECT("'"&amp;BM$2&amp;"'!AB"&amp;ROW($AJ55))</f>
        <v/>
      </c>
      <c r="BN55" s="111" t="str" cm="1">
        <f t="array" aca="1" ref="BN55" ca="1">INDIRECT("'"&amp;BN$2&amp;"'!AB"&amp;ROW($AJ55))</f>
        <v/>
      </c>
      <c r="BO55" s="124"/>
      <c r="BP55" s="110" t="str">
        <f t="shared" si="5"/>
        <v>Raul Santiago</v>
      </c>
      <c r="BQ55" s="127" cm="1">
        <f t="array" aca="1" ref="BQ55" ca="1">IF(INDIRECT("'"&amp;BQ$2&amp;"'!P"&amp;ROW($BQ55))=0,"",INDIRECT("'"&amp;BQ$2&amp;"'!P"&amp;ROW($BQ55)))</f>
        <v>33.950000000000003</v>
      </c>
      <c r="BR55" s="127" t="str" cm="1">
        <f t="array" aca="1" ref="BR55" ca="1">IF(INDIRECT("'"&amp;BR$2&amp;"'!P"&amp;ROW($BQ55))=0,"",INDIRECT("'"&amp;BR$2&amp;"'!P"&amp;ROW($BQ55)))</f>
        <v/>
      </c>
      <c r="BS55" s="127" cm="1">
        <f t="array" aca="1" ref="BS55" ca="1">IF(INDIRECT("'"&amp;BS$2&amp;"'!P"&amp;ROW($BQ55))=0,"",INDIRECT("'"&amp;BS$2&amp;"'!P"&amp;ROW($BQ55)))</f>
        <v>34.700000000000003</v>
      </c>
      <c r="BT55" s="127" t="str" cm="1">
        <f t="array" aca="1" ref="BT55" ca="1">IF(INDIRECT("'"&amp;BT$2&amp;"'!P"&amp;ROW($BQ55))=0,"",INDIRECT("'"&amp;BT$2&amp;"'!P"&amp;ROW($BQ55)))</f>
        <v/>
      </c>
      <c r="BU55" s="127" t="str" cm="1">
        <f t="array" aca="1" ref="BU55" ca="1">IF(INDIRECT("'"&amp;BU$2&amp;"'!P"&amp;ROW($BQ55))=0,"",INDIRECT("'"&amp;BU$2&amp;"'!P"&amp;ROW($BQ55)))</f>
        <v/>
      </c>
      <c r="BV55" s="127" cm="1">
        <f t="array" aca="1" ref="BV55" ca="1">IF(INDIRECT("'"&amp;BV$2&amp;"'!P"&amp;ROW($BQ55))=0,"",INDIRECT("'"&amp;BV$2&amp;"'!P"&amp;ROW($BQ55)))</f>
        <v>35.5</v>
      </c>
      <c r="BW55" s="127" cm="1">
        <f t="array" aca="1" ref="BW55" ca="1">IF(INDIRECT("'"&amp;BW$2&amp;"'!P"&amp;ROW($BQ55))=0,"",INDIRECT("'"&amp;BW$2&amp;"'!P"&amp;ROW($BQ55)))</f>
        <v>38.450000000000003</v>
      </c>
      <c r="BX55" s="127" t="str" cm="1">
        <f t="array" aca="1" ref="BX55" ca="1">IF(INDIRECT("'"&amp;BX$2&amp;"'!P"&amp;ROW($BQ55))=0,"",INDIRECT("'"&amp;BX$2&amp;"'!P"&amp;ROW($BQ55)))</f>
        <v/>
      </c>
      <c r="BY55" s="127" t="str" cm="1">
        <f t="array" aca="1" ref="BY55" ca="1">IF(INDIRECT("'"&amp;BY$2&amp;"'!P"&amp;ROW($BQ55))=0,"",INDIRECT("'"&amp;BY$2&amp;"'!P"&amp;ROW($BQ55)))</f>
        <v/>
      </c>
      <c r="BZ55" s="127" t="str" cm="1">
        <f t="array" aca="1" ref="BZ55" ca="1">IF(INDIRECT("'"&amp;BZ$2&amp;"'!P"&amp;ROW($BQ55))=0,"",INDIRECT("'"&amp;BZ$2&amp;"'!P"&amp;ROW($BQ55)))</f>
        <v/>
      </c>
      <c r="CA55" s="127" t="str" cm="1">
        <f t="array" aca="1" ref="CA55" ca="1">IF(INDIRECT("'"&amp;CA$2&amp;"'!P"&amp;ROW($BQ55))=0,"",INDIRECT("'"&amp;CA$2&amp;"'!P"&amp;ROW($BQ55)))</f>
        <v/>
      </c>
      <c r="CB55" s="127" t="str" cm="1">
        <f t="array" aca="1" ref="CB55" ca="1">IF(INDIRECT("'"&amp;CB$2&amp;"'!P"&amp;ROW($BQ55))=0,"",INDIRECT("'"&amp;CB$2&amp;"'!P"&amp;ROW($BQ55)))</f>
        <v/>
      </c>
      <c r="CC55" s="127" t="str" cm="1">
        <f t="array" aca="1" ref="CC55" ca="1">IF(INDIRECT("'"&amp;CC$2&amp;"'!P"&amp;ROW($BQ55))=0,"",INDIRECT("'"&amp;CC$2&amp;"'!P"&amp;ROW($BQ55)))</f>
        <v/>
      </c>
      <c r="CD55" s="127" t="str" cm="1">
        <f t="array" aca="1" ref="CD55" ca="1">IF(INDIRECT("'"&amp;CD$2&amp;"'!P"&amp;ROW($BQ55))=0,"",INDIRECT("'"&amp;CD$2&amp;"'!P"&amp;ROW($BQ55)))</f>
        <v/>
      </c>
      <c r="CE55" s="127" t="str" cm="1">
        <f t="array" aca="1" ref="CE55" ca="1">IF(INDIRECT("'"&amp;CE$2&amp;"'!P"&amp;ROW($BQ55))=0,"",INDIRECT("'"&amp;CE$2&amp;"'!P"&amp;ROW($BQ55)))</f>
        <v/>
      </c>
      <c r="CF55" s="127" t="str" cm="1">
        <f t="array" aca="1" ref="CF55" ca="1">IF(INDIRECT("'"&amp;CF$2&amp;"'!P"&amp;ROW($BQ55))=0,"",INDIRECT("'"&amp;CF$2&amp;"'!P"&amp;ROW($BQ55)))</f>
        <v/>
      </c>
      <c r="CG55" s="127" t="str" cm="1">
        <f t="array" aca="1" ref="CG55" ca="1">IF(INDIRECT("'"&amp;CG$2&amp;"'!P"&amp;ROW($BQ55))=0,"",INDIRECT("'"&amp;CG$2&amp;"'!P"&amp;ROW($BQ55)))</f>
        <v/>
      </c>
      <c r="CH55" s="127" t="str" cm="1">
        <f t="array" aca="1" ref="CH55" ca="1">IF(INDIRECT("'"&amp;CH$2&amp;"'!P"&amp;ROW($BQ55))=0,"",INDIRECT("'"&amp;CH$2&amp;"'!P"&amp;ROW($BQ55)))</f>
        <v/>
      </c>
      <c r="CI55" s="127" t="str" cm="1">
        <f t="array" aca="1" ref="CI55" ca="1">IF(INDIRECT("'"&amp;CI$2&amp;"'!P"&amp;ROW($BQ55))=0,"",INDIRECT("'"&amp;CI$2&amp;"'!P"&amp;ROW($BQ55)))</f>
        <v/>
      </c>
      <c r="CJ55" s="127" t="str" cm="1">
        <f t="array" aca="1" ref="CJ55" ca="1">IF(INDIRECT("'"&amp;CJ$2&amp;"'!P"&amp;ROW($BQ55))=0,"",INDIRECT("'"&amp;CJ$2&amp;"'!P"&amp;ROW($BQ55)))</f>
        <v/>
      </c>
      <c r="CK55" s="127" t="str" cm="1">
        <f t="array" aca="1" ref="CK55" ca="1">IF(INDIRECT("'"&amp;CK$2&amp;"'!P"&amp;ROW($BQ55))=0,"",INDIRECT("'"&amp;CK$2&amp;"'!P"&amp;ROW($BQ55)))</f>
        <v/>
      </c>
      <c r="CL55" s="127" t="str" cm="1">
        <f t="array" aca="1" ref="CL55" ca="1">IF(INDIRECT("'"&amp;CL$2&amp;"'!P"&amp;ROW($BQ55))=0,"",INDIRECT("'"&amp;CL$2&amp;"'!P"&amp;ROW($BQ55)))</f>
        <v/>
      </c>
      <c r="CM55" s="127" t="str" cm="1">
        <f t="array" aca="1" ref="CM55" ca="1">IF(INDIRECT("'"&amp;CM$2&amp;"'!P"&amp;ROW($BQ55))=0,"",INDIRECT("'"&amp;CM$2&amp;"'!P"&amp;ROW($BQ55)))</f>
        <v/>
      </c>
      <c r="CN55" s="127" t="str" cm="1">
        <f t="array" aca="1" ref="CN55" ca="1">IF(INDIRECT("'"&amp;CN$2&amp;"'!P"&amp;ROW($BQ55))=0,"",INDIRECT("'"&amp;CN$2&amp;"'!P"&amp;ROW($BQ55)))</f>
        <v/>
      </c>
      <c r="CO55" s="127" t="str" cm="1">
        <f t="array" aca="1" ref="CO55" ca="1">IF(INDIRECT("'"&amp;CO$2&amp;"'!P"&amp;ROW($BQ55))=0,"",INDIRECT("'"&amp;CO$2&amp;"'!P"&amp;ROW($BQ55)))</f>
        <v/>
      </c>
      <c r="CP55" s="127" t="str" cm="1">
        <f t="array" aca="1" ref="CP55" ca="1">IF(INDIRECT("'"&amp;CP$2&amp;"'!P"&amp;ROW($BQ55))=0,"",INDIRECT("'"&amp;CP$2&amp;"'!P"&amp;ROW($BQ55)))</f>
        <v/>
      </c>
      <c r="CQ55" s="127" t="str" cm="1">
        <f t="array" aca="1" ref="CQ55" ca="1">IF(INDIRECT("'"&amp;CQ$2&amp;"'!P"&amp;ROW($BQ55))=0,"",INDIRECT("'"&amp;CQ$2&amp;"'!P"&amp;ROW($BQ55)))</f>
        <v/>
      </c>
      <c r="CR55" s="127" t="str" cm="1">
        <f t="array" aca="1" ref="CR55" ca="1">IF(INDIRECT("'"&amp;CR$2&amp;"'!P"&amp;ROW($BQ55))=0,"",INDIRECT("'"&amp;CR$2&amp;"'!P"&amp;ROW($BQ55)))</f>
        <v/>
      </c>
      <c r="CS55" s="127" t="str" cm="1">
        <f t="array" aca="1" ref="CS55" ca="1">IF(INDIRECT("'"&amp;CS$2&amp;"'!P"&amp;ROW($BQ55))=0,"",INDIRECT("'"&amp;CS$2&amp;"'!P"&amp;ROW($BQ55)))</f>
        <v/>
      </c>
      <c r="CT55" s="127" t="str" cm="1">
        <f t="array" aca="1" ref="CT55" ca="1">IF(INDIRECT("'"&amp;CT$2&amp;"'!P"&amp;ROW($BQ55))=0,"",INDIRECT("'"&amp;CT$2&amp;"'!P"&amp;ROW($BQ55)))</f>
        <v/>
      </c>
      <c r="CU55" s="127" t="str" cm="1">
        <f t="array" aca="1" ref="CU55" ca="1">IF(INDIRECT("'"&amp;CU$2&amp;"'!P"&amp;ROW($BQ55))=0,"",INDIRECT("'"&amp;CU$2&amp;"'!P"&amp;ROW($BQ55)))</f>
        <v/>
      </c>
      <c r="CV55" s="128">
        <f t="shared" ca="1" si="6"/>
        <v>142.60000000000002</v>
      </c>
    </row>
    <row r="56" spans="1:100" x14ac:dyDescent="0.2">
      <c r="A56" s="111">
        <f>IF('Driver List'!D56=0,"",'Driver List'!D56)</f>
        <v>6256</v>
      </c>
      <c r="B56" s="111" t="str">
        <f>IF(A56="","",VLOOKUP(A56,'Driver List'!D:E,2,0))</f>
        <v>Dennis Marrero</v>
      </c>
      <c r="C56" s="111" t="str" cm="1">
        <f t="array" aca="1" ref="C56" ca="1">IF(INDIRECT("'"&amp;C$2&amp;"'!F"&amp;ROW(C56))="CC","CC",
IF(INDIRECT("'"&amp;C$2&amp;"'!F"&amp;ROW(C56))="DOWN","DOWN",
IF(INDIRECT("'"&amp;C$2&amp;"'!F"&amp;ROW(C56))="OFF","OFF",
IF(INDIRECT("'"&amp;C$2&amp;"'!F"&amp;ROW(C56))="PARK","PARK",
IF(INDIRECT("'"&amp;C$2&amp;"'!F"&amp;ROW(C56))="VACA","VACA",
"")))))</f>
        <v/>
      </c>
      <c r="D56" s="111" t="str" cm="1">
        <f t="array" aca="1" ref="D56" ca="1">IF(INDIRECT("'"&amp;D$2&amp;"'!F"&amp;ROW(D56))="CC","CC",
IF(INDIRECT("'"&amp;D$2&amp;"'!F"&amp;ROW(D56))="DOWN","DOWN",
IF(INDIRECT("'"&amp;D$2&amp;"'!F"&amp;ROW(D56))="OFF","OFF",
IF(INDIRECT("'"&amp;D$2&amp;"'!F"&amp;ROW(D56))="PARK","PARK",
IF(INDIRECT("'"&amp;D$2&amp;"'!F"&amp;ROW(D56))="VACA","VACA",
"")))))</f>
        <v>CC</v>
      </c>
      <c r="E56" s="111" t="str" cm="1">
        <f t="array" aca="1" ref="E56" ca="1">IF(INDIRECT("'"&amp;E$2&amp;"'!F"&amp;ROW(E56))="CC","CC",
IF(INDIRECT("'"&amp;E$2&amp;"'!F"&amp;ROW(E56))="DOWN","DOWN",
IF(INDIRECT("'"&amp;E$2&amp;"'!F"&amp;ROW(E56))="OFF","OFF",
IF(INDIRECT("'"&amp;E$2&amp;"'!F"&amp;ROW(E56))="PARK","PARK",
IF(INDIRECT("'"&amp;E$2&amp;"'!F"&amp;ROW(E56))="VACA","VACA",
"")))))</f>
        <v/>
      </c>
      <c r="F56" s="111" t="str" cm="1">
        <f t="array" aca="1" ref="F56" ca="1">IF(INDIRECT("'"&amp;F$2&amp;"'!F"&amp;ROW(F56))="CC","CC",
IF(INDIRECT("'"&amp;F$2&amp;"'!F"&amp;ROW(F56))="DOWN","DOWN",
IF(INDIRECT("'"&amp;F$2&amp;"'!F"&amp;ROW(F56))="OFF","OFF",
IF(INDIRECT("'"&amp;F$2&amp;"'!F"&amp;ROW(F56))="PARK","PARK",
IF(INDIRECT("'"&amp;F$2&amp;"'!F"&amp;ROW(F56))="VACA","VACA",
"")))))</f>
        <v/>
      </c>
      <c r="G56" s="111" t="str" cm="1">
        <f t="array" aca="1" ref="G56" ca="1">IF(INDIRECT("'"&amp;G$2&amp;"'!F"&amp;ROW(G56))="CC","CC",
IF(INDIRECT("'"&amp;G$2&amp;"'!F"&amp;ROW(G56))="DOWN","DOWN",
IF(INDIRECT("'"&amp;G$2&amp;"'!F"&amp;ROW(G56))="OFF","OFF",
IF(INDIRECT("'"&amp;G$2&amp;"'!F"&amp;ROW(G56))="PARK","PARK",
IF(INDIRECT("'"&amp;G$2&amp;"'!F"&amp;ROW(G56))="VACA","VACA",
"")))))</f>
        <v/>
      </c>
      <c r="H56" s="111" t="str" cm="1">
        <f t="array" aca="1" ref="H56" ca="1">IF(INDIRECT("'"&amp;H$2&amp;"'!F"&amp;ROW(H56))="CC","CC",
IF(INDIRECT("'"&amp;H$2&amp;"'!F"&amp;ROW(H56))="DOWN","DOWN",
IF(INDIRECT("'"&amp;H$2&amp;"'!F"&amp;ROW(H56))="OFF","OFF",
IF(INDIRECT("'"&amp;H$2&amp;"'!F"&amp;ROW(H56))="PARK","PARK",
IF(INDIRECT("'"&amp;H$2&amp;"'!F"&amp;ROW(H56))="VACA","VACA",
"")))))</f>
        <v/>
      </c>
      <c r="I56" s="111" t="str" cm="1">
        <f t="array" aca="1" ref="I56" ca="1">IF(INDIRECT("'"&amp;I$2&amp;"'!F"&amp;ROW(I56))="CC","CC",
IF(INDIRECT("'"&amp;I$2&amp;"'!F"&amp;ROW(I56))="DOWN","DOWN",
IF(INDIRECT("'"&amp;I$2&amp;"'!F"&amp;ROW(I56))="OFF","OFF",
IF(INDIRECT("'"&amp;I$2&amp;"'!F"&amp;ROW(I56))="PARK","PARK",
IF(INDIRECT("'"&amp;I$2&amp;"'!F"&amp;ROW(I56))="VACA","VACA",
"")))))</f>
        <v/>
      </c>
      <c r="J56" s="111" t="str" cm="1">
        <f t="array" aca="1" ref="J56" ca="1">IF(INDIRECT("'"&amp;J$2&amp;"'!F"&amp;ROW(J56))="CC","CC",
IF(INDIRECT("'"&amp;J$2&amp;"'!F"&amp;ROW(J56))="DOWN","DOWN",
IF(INDIRECT("'"&amp;J$2&amp;"'!F"&amp;ROW(J56))="OFF","OFF",
IF(INDIRECT("'"&amp;J$2&amp;"'!F"&amp;ROW(J56))="PARK","PARK",
IF(INDIRECT("'"&amp;J$2&amp;"'!F"&amp;ROW(J56))="VACA","VACA",
"")))))</f>
        <v/>
      </c>
      <c r="K56" s="111" t="str" cm="1">
        <f t="array" aca="1" ref="K56" ca="1">IF(INDIRECT("'"&amp;K$2&amp;"'!F"&amp;ROW(K56))="CC","CC",
IF(INDIRECT("'"&amp;K$2&amp;"'!F"&amp;ROW(K56))="DOWN","DOWN",
IF(INDIRECT("'"&amp;K$2&amp;"'!F"&amp;ROW(K56))="OFF","OFF",
IF(INDIRECT("'"&amp;K$2&amp;"'!F"&amp;ROW(K56))="PARK","PARK",
IF(INDIRECT("'"&amp;K$2&amp;"'!F"&amp;ROW(K56))="VACA","VACA",
"")))))</f>
        <v/>
      </c>
      <c r="L56" s="111" t="str" cm="1">
        <f t="array" aca="1" ref="L56" ca="1">IF(INDIRECT("'"&amp;L$2&amp;"'!F"&amp;ROW(L56))="CC","CC",
IF(INDIRECT("'"&amp;L$2&amp;"'!F"&amp;ROW(L56))="DOWN","DOWN",
IF(INDIRECT("'"&amp;L$2&amp;"'!F"&amp;ROW(L56))="OFF","OFF",
IF(INDIRECT("'"&amp;L$2&amp;"'!F"&amp;ROW(L56))="PARK","PARK",
IF(INDIRECT("'"&amp;L$2&amp;"'!F"&amp;ROW(L56))="VACA","VACA",
"")))))</f>
        <v/>
      </c>
      <c r="M56" s="111" t="str" cm="1">
        <f t="array" aca="1" ref="M56" ca="1">IF(INDIRECT("'"&amp;M$2&amp;"'!F"&amp;ROW(M56))="CC","CC",
IF(INDIRECT("'"&amp;M$2&amp;"'!F"&amp;ROW(M56))="DOWN","DOWN",
IF(INDIRECT("'"&amp;M$2&amp;"'!F"&amp;ROW(M56))="OFF","OFF",
IF(INDIRECT("'"&amp;M$2&amp;"'!F"&amp;ROW(M56))="PARK","PARK",
IF(INDIRECT("'"&amp;M$2&amp;"'!F"&amp;ROW(M56))="VACA","VACA",
"")))))</f>
        <v/>
      </c>
      <c r="N56" s="111" t="str" cm="1">
        <f t="array" aca="1" ref="N56" ca="1">IF(INDIRECT("'"&amp;N$2&amp;"'!F"&amp;ROW(N56))="CC","CC",
IF(INDIRECT("'"&amp;N$2&amp;"'!F"&amp;ROW(N56))="DOWN","DOWN",
IF(INDIRECT("'"&amp;N$2&amp;"'!F"&amp;ROW(N56))="OFF","OFF",
IF(INDIRECT("'"&amp;N$2&amp;"'!F"&amp;ROW(N56))="PARK","PARK",
IF(INDIRECT("'"&amp;N$2&amp;"'!F"&amp;ROW(N56))="VACA","VACA",
"")))))</f>
        <v/>
      </c>
      <c r="O56" s="111" t="str" cm="1">
        <f t="array" aca="1" ref="O56" ca="1">IF(INDIRECT("'"&amp;O$2&amp;"'!F"&amp;ROW(O56))="CC","CC",
IF(INDIRECT("'"&amp;O$2&amp;"'!F"&amp;ROW(O56))="DOWN","DOWN",
IF(INDIRECT("'"&amp;O$2&amp;"'!F"&amp;ROW(O56))="OFF","OFF",
IF(INDIRECT("'"&amp;O$2&amp;"'!F"&amp;ROW(O56))="PARK","PARK",
IF(INDIRECT("'"&amp;O$2&amp;"'!F"&amp;ROW(O56))="VACA","VACA",
"")))))</f>
        <v/>
      </c>
      <c r="P56" s="111" t="str" cm="1">
        <f t="array" aca="1" ref="P56" ca="1">IF(INDIRECT("'"&amp;P$2&amp;"'!F"&amp;ROW(P56))="CC","CC",
IF(INDIRECT("'"&amp;P$2&amp;"'!F"&amp;ROW(P56))="DOWN","DOWN",
IF(INDIRECT("'"&amp;P$2&amp;"'!F"&amp;ROW(P56))="OFF","OFF",
IF(INDIRECT("'"&amp;P$2&amp;"'!F"&amp;ROW(P56))="PARK","PARK",
IF(INDIRECT("'"&amp;P$2&amp;"'!F"&amp;ROW(P56))="VACA","VACA",
"")))))</f>
        <v/>
      </c>
      <c r="Q56" s="111" t="str" cm="1">
        <f t="array" aca="1" ref="Q56" ca="1">IF(INDIRECT("'"&amp;Q$2&amp;"'!F"&amp;ROW(Q56))="CC","CC",
IF(INDIRECT("'"&amp;Q$2&amp;"'!F"&amp;ROW(Q56))="DOWN","DOWN",
IF(INDIRECT("'"&amp;Q$2&amp;"'!F"&amp;ROW(Q56))="OFF","OFF",
IF(INDIRECT("'"&amp;Q$2&amp;"'!F"&amp;ROW(Q56))="PARK","PARK",
IF(INDIRECT("'"&amp;Q$2&amp;"'!F"&amp;ROW(Q56))="VACA","VACA",
"")))))</f>
        <v/>
      </c>
      <c r="R56" s="111" t="str" cm="1">
        <f t="array" aca="1" ref="R56" ca="1">IF(INDIRECT("'"&amp;R$2&amp;"'!F"&amp;ROW(R56))="CC","CC",
IF(INDIRECT("'"&amp;R$2&amp;"'!F"&amp;ROW(R56))="DOWN","DOWN",
IF(INDIRECT("'"&amp;R$2&amp;"'!F"&amp;ROW(R56))="OFF","OFF",
IF(INDIRECT("'"&amp;R$2&amp;"'!F"&amp;ROW(R56))="PARK","PARK",
IF(INDIRECT("'"&amp;R$2&amp;"'!F"&amp;ROW(R56))="VACA","VACA",
"")))))</f>
        <v/>
      </c>
      <c r="S56" s="111" t="str" cm="1">
        <f t="array" aca="1" ref="S56" ca="1">IF(INDIRECT("'"&amp;S$2&amp;"'!F"&amp;ROW(S56))="CC","CC",
IF(INDIRECT("'"&amp;S$2&amp;"'!F"&amp;ROW(S56))="DOWN","DOWN",
IF(INDIRECT("'"&amp;S$2&amp;"'!F"&amp;ROW(S56))="OFF","OFF",
IF(INDIRECT("'"&amp;S$2&amp;"'!F"&amp;ROW(S56))="PARK","PARK",
IF(INDIRECT("'"&amp;S$2&amp;"'!F"&amp;ROW(S56))="VACA","VACA",
"")))))</f>
        <v/>
      </c>
      <c r="T56" s="111" t="str" cm="1">
        <f t="array" aca="1" ref="T56" ca="1">IF(INDIRECT("'"&amp;T$2&amp;"'!F"&amp;ROW(T56))="CC","CC",
IF(INDIRECT("'"&amp;T$2&amp;"'!F"&amp;ROW(T56))="DOWN","DOWN",
IF(INDIRECT("'"&amp;T$2&amp;"'!F"&amp;ROW(T56))="OFF","OFF",
IF(INDIRECT("'"&amp;T$2&amp;"'!F"&amp;ROW(T56))="PARK","PARK",
IF(INDIRECT("'"&amp;T$2&amp;"'!F"&amp;ROW(T56))="VACA","VACA",
"")))))</f>
        <v/>
      </c>
      <c r="U56" s="111" t="str" cm="1">
        <f t="array" aca="1" ref="U56" ca="1">IF(INDIRECT("'"&amp;U$2&amp;"'!F"&amp;ROW(U56))="CC","CC",
IF(INDIRECT("'"&amp;U$2&amp;"'!F"&amp;ROW(U56))="DOWN","DOWN",
IF(INDIRECT("'"&amp;U$2&amp;"'!F"&amp;ROW(U56))="OFF","OFF",
IF(INDIRECT("'"&amp;U$2&amp;"'!F"&amp;ROW(U56))="PARK","PARK",
IF(INDIRECT("'"&amp;U$2&amp;"'!F"&amp;ROW(U56))="VACA","VACA",
"")))))</f>
        <v/>
      </c>
      <c r="V56" s="111" t="str" cm="1">
        <f t="array" aca="1" ref="V56" ca="1">IF(INDIRECT("'"&amp;V$2&amp;"'!F"&amp;ROW(V56))="CC","CC",
IF(INDIRECT("'"&amp;V$2&amp;"'!F"&amp;ROW(V56))="DOWN","DOWN",
IF(INDIRECT("'"&amp;V$2&amp;"'!F"&amp;ROW(V56))="OFF","OFF",
IF(INDIRECT("'"&amp;V$2&amp;"'!F"&amp;ROW(V56))="PARK","PARK",
IF(INDIRECT("'"&amp;V$2&amp;"'!F"&amp;ROW(V56))="VACA","VACA",
"")))))</f>
        <v/>
      </c>
      <c r="W56" s="111" t="str" cm="1">
        <f t="array" aca="1" ref="W56" ca="1">IF(INDIRECT("'"&amp;W$2&amp;"'!F"&amp;ROW(W56))="CC","CC",
IF(INDIRECT("'"&amp;W$2&amp;"'!F"&amp;ROW(W56))="DOWN","DOWN",
IF(INDIRECT("'"&amp;W$2&amp;"'!F"&amp;ROW(W56))="OFF","OFF",
IF(INDIRECT("'"&amp;W$2&amp;"'!F"&amp;ROW(W56))="PARK","PARK",
IF(INDIRECT("'"&amp;W$2&amp;"'!F"&amp;ROW(W56))="VACA","VACA",
"")))))</f>
        <v/>
      </c>
      <c r="X56" s="111" t="str" cm="1">
        <f t="array" aca="1" ref="X56" ca="1">IF(INDIRECT("'"&amp;X$2&amp;"'!F"&amp;ROW(X56))="CC","CC",
IF(INDIRECT("'"&amp;X$2&amp;"'!F"&amp;ROW(X56))="DOWN","DOWN",
IF(INDIRECT("'"&amp;X$2&amp;"'!F"&amp;ROW(X56))="OFF","OFF",
IF(INDIRECT("'"&amp;X$2&amp;"'!F"&amp;ROW(X56))="PARK","PARK",
IF(INDIRECT("'"&amp;X$2&amp;"'!F"&amp;ROW(X56))="VACA","VACA",
"")))))</f>
        <v/>
      </c>
      <c r="Y56" s="111" t="str" cm="1">
        <f t="array" aca="1" ref="Y56" ca="1">IF(INDIRECT("'"&amp;Y$2&amp;"'!F"&amp;ROW(Y56))="CC","CC",
IF(INDIRECT("'"&amp;Y$2&amp;"'!F"&amp;ROW(Y56))="DOWN","DOWN",
IF(INDIRECT("'"&amp;Y$2&amp;"'!F"&amp;ROW(Y56))="OFF","OFF",
IF(INDIRECT("'"&amp;Y$2&amp;"'!F"&amp;ROW(Y56))="PARK","PARK",
IF(INDIRECT("'"&amp;Y$2&amp;"'!F"&amp;ROW(Y56))="VACA","VACA",
"")))))</f>
        <v/>
      </c>
      <c r="Z56" s="111" t="str" cm="1">
        <f t="array" aca="1" ref="Z56" ca="1">IF(INDIRECT("'"&amp;Z$2&amp;"'!F"&amp;ROW(Z56))="CC","CC",
IF(INDIRECT("'"&amp;Z$2&amp;"'!F"&amp;ROW(Z56))="DOWN","DOWN",
IF(INDIRECT("'"&amp;Z$2&amp;"'!F"&amp;ROW(Z56))="OFF","OFF",
IF(INDIRECT("'"&amp;Z$2&amp;"'!F"&amp;ROW(Z56))="PARK","PARK",
IF(INDIRECT("'"&amp;Z$2&amp;"'!F"&amp;ROW(Z56))="VACA","VACA",
"")))))</f>
        <v/>
      </c>
      <c r="AA56" s="111" t="str" cm="1">
        <f t="array" aca="1" ref="AA56" ca="1">IF(INDIRECT("'"&amp;AA$2&amp;"'!F"&amp;ROW(AA56))="CC","CC",
IF(INDIRECT("'"&amp;AA$2&amp;"'!F"&amp;ROW(AA56))="DOWN","DOWN",
IF(INDIRECT("'"&amp;AA$2&amp;"'!F"&amp;ROW(AA56))="OFF","OFF",
IF(INDIRECT("'"&amp;AA$2&amp;"'!F"&amp;ROW(AA56))="PARK","PARK",
IF(INDIRECT("'"&amp;AA$2&amp;"'!F"&amp;ROW(AA56))="VACA","VACA",
"")))))</f>
        <v/>
      </c>
      <c r="AB56" s="111" t="str" cm="1">
        <f t="array" aca="1" ref="AB56" ca="1">IF(INDIRECT("'"&amp;AB$2&amp;"'!F"&amp;ROW(AB56))="CC","CC",
IF(INDIRECT("'"&amp;AB$2&amp;"'!F"&amp;ROW(AB56))="DOWN","DOWN",
IF(INDIRECT("'"&amp;AB$2&amp;"'!F"&amp;ROW(AB56))="OFF","OFF",
IF(INDIRECT("'"&amp;AB$2&amp;"'!F"&amp;ROW(AB56))="PARK","PARK",
IF(INDIRECT("'"&amp;AB$2&amp;"'!F"&amp;ROW(AB56))="VACA","VACA",
"")))))</f>
        <v/>
      </c>
      <c r="AC56" s="111" t="str" cm="1">
        <f t="array" aca="1" ref="AC56" ca="1">IF(INDIRECT("'"&amp;AC$2&amp;"'!F"&amp;ROW(AC56))="CC","CC",
IF(INDIRECT("'"&amp;AC$2&amp;"'!F"&amp;ROW(AC56))="DOWN","DOWN",
IF(INDIRECT("'"&amp;AC$2&amp;"'!F"&amp;ROW(AC56))="OFF","OFF",
IF(INDIRECT("'"&amp;AC$2&amp;"'!F"&amp;ROW(AC56))="PARK","PARK",
IF(INDIRECT("'"&amp;AC$2&amp;"'!F"&amp;ROW(AC56))="VACA","VACA",
"")))))</f>
        <v/>
      </c>
      <c r="AD56" s="111" t="str" cm="1">
        <f t="array" aca="1" ref="AD56" ca="1">IF(INDIRECT("'"&amp;AD$2&amp;"'!F"&amp;ROW(AD56))="CC","CC",
IF(INDIRECT("'"&amp;AD$2&amp;"'!F"&amp;ROW(AD56))="DOWN","DOWN",
IF(INDIRECT("'"&amp;AD$2&amp;"'!F"&amp;ROW(AD56))="OFF","OFF",
IF(INDIRECT("'"&amp;AD$2&amp;"'!F"&amp;ROW(AD56))="PARK","PARK",
IF(INDIRECT("'"&amp;AD$2&amp;"'!F"&amp;ROW(AD56))="VACA","VACA",
"")))))</f>
        <v/>
      </c>
      <c r="AE56" s="111" t="str" cm="1">
        <f t="array" aca="1" ref="AE56" ca="1">IF(INDIRECT("'"&amp;AE$2&amp;"'!F"&amp;ROW(AE56))="CC","CC",
IF(INDIRECT("'"&amp;AE$2&amp;"'!F"&amp;ROW(AE56))="DOWN","DOWN",
IF(INDIRECT("'"&amp;AE$2&amp;"'!F"&amp;ROW(AE56))="OFF","OFF",
IF(INDIRECT("'"&amp;AE$2&amp;"'!F"&amp;ROW(AE56))="PARK","PARK",
IF(INDIRECT("'"&amp;AE$2&amp;"'!F"&amp;ROW(AE56))="VACA","VACA",
"")))))</f>
        <v/>
      </c>
      <c r="AF56" s="111" t="str" cm="1">
        <f t="array" aca="1" ref="AF56" ca="1">IF(INDIRECT("'"&amp;AF$2&amp;"'!F"&amp;ROW(AF56))="CC","CC",
IF(INDIRECT("'"&amp;AF$2&amp;"'!F"&amp;ROW(AF56))="DOWN","DOWN",
IF(INDIRECT("'"&amp;AF$2&amp;"'!F"&amp;ROW(AF56))="OFF","OFF",
IF(INDIRECT("'"&amp;AF$2&amp;"'!F"&amp;ROW(AF56))="PARK","PARK",
IF(INDIRECT("'"&amp;AF$2&amp;"'!F"&amp;ROW(AF56))="VACA","VACA",
"")))))</f>
        <v/>
      </c>
      <c r="AG56" s="111" t="str" cm="1">
        <f t="array" aca="1" ref="AG56" ca="1">IF(INDIRECT("'"&amp;AG$2&amp;"'!F"&amp;ROW(AG56))="CC","CC",
IF(INDIRECT("'"&amp;AG$2&amp;"'!F"&amp;ROW(AG56))="DOWN","DOWN",
IF(INDIRECT("'"&amp;AG$2&amp;"'!F"&amp;ROW(AG56))="OFF","OFF",
IF(INDIRECT("'"&amp;AG$2&amp;"'!F"&amp;ROW(AG56))="PARK","PARK",
IF(INDIRECT("'"&amp;AG$2&amp;"'!F"&amp;ROW(AG56))="VACA","VACA",
"")))))</f>
        <v/>
      </c>
      <c r="AH56" s="124"/>
      <c r="AI56" s="111" t="str">
        <f t="shared" si="4"/>
        <v>Dennis Marrero</v>
      </c>
      <c r="AJ56" s="111" cm="1">
        <f t="array" aca="1" ref="AJ56" ca="1">INDIRECT("'"&amp;AJ$2&amp;"'!AB"&amp;ROW($AJ56))</f>
        <v>4</v>
      </c>
      <c r="AK56" s="111" cm="1">
        <f t="array" aca="1" ref="AK56" ca="1">INDIRECT("'"&amp;AK$2&amp;"'!AB"&amp;ROW($AJ56))</f>
        <v>1</v>
      </c>
      <c r="AL56" s="111" cm="1">
        <f t="array" aca="1" ref="AL56" ca="1">INDIRECT("'"&amp;AL$2&amp;"'!AB"&amp;ROW($AJ56))</f>
        <v>4</v>
      </c>
      <c r="AM56" s="111" t="str" cm="1">
        <f t="array" aca="1" ref="AM56" ca="1">INDIRECT("'"&amp;AM$2&amp;"'!AB"&amp;ROW($AJ56))</f>
        <v/>
      </c>
      <c r="AN56" s="111" t="str" cm="1">
        <f t="array" aca="1" ref="AN56" ca="1">INDIRECT("'"&amp;AN$2&amp;"'!AB"&amp;ROW($AJ56))</f>
        <v/>
      </c>
      <c r="AO56" s="111" cm="1">
        <f t="array" aca="1" ref="AO56" ca="1">INDIRECT("'"&amp;AO$2&amp;"'!AB"&amp;ROW($AJ56))</f>
        <v>4</v>
      </c>
      <c r="AP56" s="111" cm="1">
        <f t="array" aca="1" ref="AP56" ca="1">INDIRECT("'"&amp;AP$2&amp;"'!AB"&amp;ROW($AJ56))</f>
        <v>4</v>
      </c>
      <c r="AQ56" s="111" t="str" cm="1">
        <f t="array" aca="1" ref="AQ56" ca="1">INDIRECT("'"&amp;AQ$2&amp;"'!AB"&amp;ROW($AJ56))</f>
        <v/>
      </c>
      <c r="AR56" s="111" t="str" cm="1">
        <f t="array" aca="1" ref="AR56" ca="1">INDIRECT("'"&amp;AR$2&amp;"'!AB"&amp;ROW($AJ56))</f>
        <v/>
      </c>
      <c r="AS56" s="111" t="str" cm="1">
        <f t="array" aca="1" ref="AS56" ca="1">INDIRECT("'"&amp;AS$2&amp;"'!AB"&amp;ROW($AJ56))</f>
        <v/>
      </c>
      <c r="AT56" s="111" t="str" cm="1">
        <f t="array" aca="1" ref="AT56" ca="1">INDIRECT("'"&amp;AT$2&amp;"'!AB"&amp;ROW($AJ56))</f>
        <v/>
      </c>
      <c r="AU56" s="111" t="str" cm="1">
        <f t="array" aca="1" ref="AU56" ca="1">INDIRECT("'"&amp;AU$2&amp;"'!AB"&amp;ROW($AJ56))</f>
        <v/>
      </c>
      <c r="AV56" s="111" t="str" cm="1">
        <f t="array" aca="1" ref="AV56" ca="1">INDIRECT("'"&amp;AV$2&amp;"'!AB"&amp;ROW($AJ56))</f>
        <v/>
      </c>
      <c r="AW56" s="111" t="str" cm="1">
        <f t="array" aca="1" ref="AW56" ca="1">INDIRECT("'"&amp;AW$2&amp;"'!AB"&amp;ROW($AJ56))</f>
        <v/>
      </c>
      <c r="AX56" s="111" t="str" cm="1">
        <f t="array" aca="1" ref="AX56" ca="1">INDIRECT("'"&amp;AX$2&amp;"'!AB"&amp;ROW($AJ56))</f>
        <v/>
      </c>
      <c r="AY56" s="111" t="str" cm="1">
        <f t="array" aca="1" ref="AY56" ca="1">INDIRECT("'"&amp;AY$2&amp;"'!AB"&amp;ROW($AJ56))</f>
        <v/>
      </c>
      <c r="AZ56" s="111" t="str" cm="1">
        <f t="array" aca="1" ref="AZ56" ca="1">INDIRECT("'"&amp;AZ$2&amp;"'!AB"&amp;ROW($AJ56))</f>
        <v/>
      </c>
      <c r="BA56" s="111" t="str" cm="1">
        <f t="array" aca="1" ref="BA56" ca="1">INDIRECT("'"&amp;BA$2&amp;"'!AB"&amp;ROW($AJ56))</f>
        <v/>
      </c>
      <c r="BB56" s="111" t="str" cm="1">
        <f t="array" aca="1" ref="BB56" ca="1">INDIRECT("'"&amp;BB$2&amp;"'!AB"&amp;ROW($AJ56))</f>
        <v/>
      </c>
      <c r="BC56" s="111" t="str" cm="1">
        <f t="array" aca="1" ref="BC56" ca="1">INDIRECT("'"&amp;BC$2&amp;"'!AB"&amp;ROW($AJ56))</f>
        <v/>
      </c>
      <c r="BD56" s="111" t="str" cm="1">
        <f t="array" aca="1" ref="BD56" ca="1">INDIRECT("'"&amp;BD$2&amp;"'!AB"&amp;ROW($AJ56))</f>
        <v/>
      </c>
      <c r="BE56" s="111" t="str" cm="1">
        <f t="array" aca="1" ref="BE56" ca="1">INDIRECT("'"&amp;BE$2&amp;"'!AB"&amp;ROW($AJ56))</f>
        <v/>
      </c>
      <c r="BF56" s="111" t="str" cm="1">
        <f t="array" aca="1" ref="BF56" ca="1">INDIRECT("'"&amp;BF$2&amp;"'!AB"&amp;ROW($AJ56))</f>
        <v/>
      </c>
      <c r="BG56" s="111" t="str" cm="1">
        <f t="array" aca="1" ref="BG56" ca="1">INDIRECT("'"&amp;BG$2&amp;"'!AB"&amp;ROW($AJ56))</f>
        <v/>
      </c>
      <c r="BH56" s="111" t="str" cm="1">
        <f t="array" aca="1" ref="BH56" ca="1">INDIRECT("'"&amp;BH$2&amp;"'!AB"&amp;ROW($AJ56))</f>
        <v/>
      </c>
      <c r="BI56" s="111" t="str" cm="1">
        <f t="array" aca="1" ref="BI56" ca="1">INDIRECT("'"&amp;BI$2&amp;"'!AB"&amp;ROW($AJ56))</f>
        <v/>
      </c>
      <c r="BJ56" s="111" t="str" cm="1">
        <f t="array" aca="1" ref="BJ56" ca="1">INDIRECT("'"&amp;BJ$2&amp;"'!AB"&amp;ROW($AJ56))</f>
        <v/>
      </c>
      <c r="BK56" s="111" t="str" cm="1">
        <f t="array" aca="1" ref="BK56" ca="1">INDIRECT("'"&amp;BK$2&amp;"'!AB"&amp;ROW($AJ56))</f>
        <v/>
      </c>
      <c r="BL56" s="111" t="str" cm="1">
        <f t="array" aca="1" ref="BL56" ca="1">INDIRECT("'"&amp;BL$2&amp;"'!AB"&amp;ROW($AJ56))</f>
        <v/>
      </c>
      <c r="BM56" s="111" t="str" cm="1">
        <f t="array" aca="1" ref="BM56" ca="1">INDIRECT("'"&amp;BM$2&amp;"'!AB"&amp;ROW($AJ56))</f>
        <v/>
      </c>
      <c r="BN56" s="111" t="str" cm="1">
        <f t="array" aca="1" ref="BN56" ca="1">INDIRECT("'"&amp;BN$2&amp;"'!AB"&amp;ROW($AJ56))</f>
        <v/>
      </c>
      <c r="BO56" s="124"/>
      <c r="BP56" s="110" t="str">
        <f t="shared" si="5"/>
        <v>Dennis Marrero</v>
      </c>
      <c r="BQ56" s="127" cm="1">
        <f t="array" aca="1" ref="BQ56" ca="1">IF(INDIRECT("'"&amp;BQ$2&amp;"'!P"&amp;ROW($BQ56))=0,"",INDIRECT("'"&amp;BQ$2&amp;"'!P"&amp;ROW($BQ56)))</f>
        <v>33.950000000000003</v>
      </c>
      <c r="BR56" s="127" t="str" cm="1">
        <f t="array" aca="1" ref="BR56" ca="1">IF(INDIRECT("'"&amp;BR$2&amp;"'!P"&amp;ROW($BQ56))=0,"",INDIRECT("'"&amp;BR$2&amp;"'!P"&amp;ROW($BQ56)))</f>
        <v/>
      </c>
      <c r="BS56" s="127" cm="1">
        <f t="array" aca="1" ref="BS56" ca="1">IF(INDIRECT("'"&amp;BS$2&amp;"'!P"&amp;ROW($BQ56))=0,"",INDIRECT("'"&amp;BS$2&amp;"'!P"&amp;ROW($BQ56)))</f>
        <v>33.200000000000003</v>
      </c>
      <c r="BT56" s="127" t="str" cm="1">
        <f t="array" aca="1" ref="BT56" ca="1">IF(INDIRECT("'"&amp;BT$2&amp;"'!P"&amp;ROW($BQ56))=0,"",INDIRECT("'"&amp;BT$2&amp;"'!P"&amp;ROW($BQ56)))</f>
        <v/>
      </c>
      <c r="BU56" s="127" t="str" cm="1">
        <f t="array" aca="1" ref="BU56" ca="1">IF(INDIRECT("'"&amp;BU$2&amp;"'!P"&amp;ROW($BQ56))=0,"",INDIRECT("'"&amp;BU$2&amp;"'!P"&amp;ROW($BQ56)))</f>
        <v/>
      </c>
      <c r="BV56" s="127" cm="1">
        <f t="array" aca="1" ref="BV56" ca="1">IF(INDIRECT("'"&amp;BV$2&amp;"'!P"&amp;ROW($BQ56))=0,"",INDIRECT("'"&amp;BV$2&amp;"'!P"&amp;ROW($BQ56)))</f>
        <v>35.75</v>
      </c>
      <c r="BW56" s="127" cm="1">
        <f t="array" aca="1" ref="BW56" ca="1">IF(INDIRECT("'"&amp;BW$2&amp;"'!P"&amp;ROW($BQ56))=0,"",INDIRECT("'"&amp;BW$2&amp;"'!P"&amp;ROW($BQ56)))</f>
        <v>38.450000000000003</v>
      </c>
      <c r="BX56" s="127" t="str" cm="1">
        <f t="array" aca="1" ref="BX56" ca="1">IF(INDIRECT("'"&amp;BX$2&amp;"'!P"&amp;ROW($BQ56))=0,"",INDIRECT("'"&amp;BX$2&amp;"'!P"&amp;ROW($BQ56)))</f>
        <v/>
      </c>
      <c r="BY56" s="127" t="str" cm="1">
        <f t="array" aca="1" ref="BY56" ca="1">IF(INDIRECT("'"&amp;BY$2&amp;"'!P"&amp;ROW($BQ56))=0,"",INDIRECT("'"&amp;BY$2&amp;"'!P"&amp;ROW($BQ56)))</f>
        <v/>
      </c>
      <c r="BZ56" s="127" t="str" cm="1">
        <f t="array" aca="1" ref="BZ56" ca="1">IF(INDIRECT("'"&amp;BZ$2&amp;"'!P"&amp;ROW($BQ56))=0,"",INDIRECT("'"&amp;BZ$2&amp;"'!P"&amp;ROW($BQ56)))</f>
        <v/>
      </c>
      <c r="CA56" s="127" t="str" cm="1">
        <f t="array" aca="1" ref="CA56" ca="1">IF(INDIRECT("'"&amp;CA$2&amp;"'!P"&amp;ROW($BQ56))=0,"",INDIRECT("'"&amp;CA$2&amp;"'!P"&amp;ROW($BQ56)))</f>
        <v/>
      </c>
      <c r="CB56" s="127" t="str" cm="1">
        <f t="array" aca="1" ref="CB56" ca="1">IF(INDIRECT("'"&amp;CB$2&amp;"'!P"&amp;ROW($BQ56))=0,"",INDIRECT("'"&amp;CB$2&amp;"'!P"&amp;ROW($BQ56)))</f>
        <v/>
      </c>
      <c r="CC56" s="127" t="str" cm="1">
        <f t="array" aca="1" ref="CC56" ca="1">IF(INDIRECT("'"&amp;CC$2&amp;"'!P"&amp;ROW($BQ56))=0,"",INDIRECT("'"&amp;CC$2&amp;"'!P"&amp;ROW($BQ56)))</f>
        <v/>
      </c>
      <c r="CD56" s="127" t="str" cm="1">
        <f t="array" aca="1" ref="CD56" ca="1">IF(INDIRECT("'"&amp;CD$2&amp;"'!P"&amp;ROW($BQ56))=0,"",INDIRECT("'"&amp;CD$2&amp;"'!P"&amp;ROW($BQ56)))</f>
        <v/>
      </c>
      <c r="CE56" s="127" t="str" cm="1">
        <f t="array" aca="1" ref="CE56" ca="1">IF(INDIRECT("'"&amp;CE$2&amp;"'!P"&amp;ROW($BQ56))=0,"",INDIRECT("'"&amp;CE$2&amp;"'!P"&amp;ROW($BQ56)))</f>
        <v/>
      </c>
      <c r="CF56" s="127" t="str" cm="1">
        <f t="array" aca="1" ref="CF56" ca="1">IF(INDIRECT("'"&amp;CF$2&amp;"'!P"&amp;ROW($BQ56))=0,"",INDIRECT("'"&amp;CF$2&amp;"'!P"&amp;ROW($BQ56)))</f>
        <v/>
      </c>
      <c r="CG56" s="127" t="str" cm="1">
        <f t="array" aca="1" ref="CG56" ca="1">IF(INDIRECT("'"&amp;CG$2&amp;"'!P"&amp;ROW($BQ56))=0,"",INDIRECT("'"&amp;CG$2&amp;"'!P"&amp;ROW($BQ56)))</f>
        <v/>
      </c>
      <c r="CH56" s="127" t="str" cm="1">
        <f t="array" aca="1" ref="CH56" ca="1">IF(INDIRECT("'"&amp;CH$2&amp;"'!P"&amp;ROW($BQ56))=0,"",INDIRECT("'"&amp;CH$2&amp;"'!P"&amp;ROW($BQ56)))</f>
        <v/>
      </c>
      <c r="CI56" s="127" t="str" cm="1">
        <f t="array" aca="1" ref="CI56" ca="1">IF(INDIRECT("'"&amp;CI$2&amp;"'!P"&amp;ROW($BQ56))=0,"",INDIRECT("'"&amp;CI$2&amp;"'!P"&amp;ROW($BQ56)))</f>
        <v/>
      </c>
      <c r="CJ56" s="127" t="str" cm="1">
        <f t="array" aca="1" ref="CJ56" ca="1">IF(INDIRECT("'"&amp;CJ$2&amp;"'!P"&amp;ROW($BQ56))=0,"",INDIRECT("'"&amp;CJ$2&amp;"'!P"&amp;ROW($BQ56)))</f>
        <v/>
      </c>
      <c r="CK56" s="127" t="str" cm="1">
        <f t="array" aca="1" ref="CK56" ca="1">IF(INDIRECT("'"&amp;CK$2&amp;"'!P"&amp;ROW($BQ56))=0,"",INDIRECT("'"&amp;CK$2&amp;"'!P"&amp;ROW($BQ56)))</f>
        <v/>
      </c>
      <c r="CL56" s="127" t="str" cm="1">
        <f t="array" aca="1" ref="CL56" ca="1">IF(INDIRECT("'"&amp;CL$2&amp;"'!P"&amp;ROW($BQ56))=0,"",INDIRECT("'"&amp;CL$2&amp;"'!P"&amp;ROW($BQ56)))</f>
        <v/>
      </c>
      <c r="CM56" s="127" t="str" cm="1">
        <f t="array" aca="1" ref="CM56" ca="1">IF(INDIRECT("'"&amp;CM$2&amp;"'!P"&amp;ROW($BQ56))=0,"",INDIRECT("'"&amp;CM$2&amp;"'!P"&amp;ROW($BQ56)))</f>
        <v/>
      </c>
      <c r="CN56" s="127" t="str" cm="1">
        <f t="array" aca="1" ref="CN56" ca="1">IF(INDIRECT("'"&amp;CN$2&amp;"'!P"&amp;ROW($BQ56))=0,"",INDIRECT("'"&amp;CN$2&amp;"'!P"&amp;ROW($BQ56)))</f>
        <v/>
      </c>
      <c r="CO56" s="127" t="str" cm="1">
        <f t="array" aca="1" ref="CO56" ca="1">IF(INDIRECT("'"&amp;CO$2&amp;"'!P"&amp;ROW($BQ56))=0,"",INDIRECT("'"&amp;CO$2&amp;"'!P"&amp;ROW($BQ56)))</f>
        <v/>
      </c>
      <c r="CP56" s="127" t="str" cm="1">
        <f t="array" aca="1" ref="CP56" ca="1">IF(INDIRECT("'"&amp;CP$2&amp;"'!P"&amp;ROW($BQ56))=0,"",INDIRECT("'"&amp;CP$2&amp;"'!P"&amp;ROW($BQ56)))</f>
        <v/>
      </c>
      <c r="CQ56" s="127" t="str" cm="1">
        <f t="array" aca="1" ref="CQ56" ca="1">IF(INDIRECT("'"&amp;CQ$2&amp;"'!P"&amp;ROW($BQ56))=0,"",INDIRECT("'"&amp;CQ$2&amp;"'!P"&amp;ROW($BQ56)))</f>
        <v/>
      </c>
      <c r="CR56" s="127" t="str" cm="1">
        <f t="array" aca="1" ref="CR56" ca="1">IF(INDIRECT("'"&amp;CR$2&amp;"'!P"&amp;ROW($BQ56))=0,"",INDIRECT("'"&amp;CR$2&amp;"'!P"&amp;ROW($BQ56)))</f>
        <v/>
      </c>
      <c r="CS56" s="127" t="str" cm="1">
        <f t="array" aca="1" ref="CS56" ca="1">IF(INDIRECT("'"&amp;CS$2&amp;"'!P"&amp;ROW($BQ56))=0,"",INDIRECT("'"&amp;CS$2&amp;"'!P"&amp;ROW($BQ56)))</f>
        <v/>
      </c>
      <c r="CT56" s="127" t="str" cm="1">
        <f t="array" aca="1" ref="CT56" ca="1">IF(INDIRECT("'"&amp;CT$2&amp;"'!P"&amp;ROW($BQ56))=0,"",INDIRECT("'"&amp;CT$2&amp;"'!P"&amp;ROW($BQ56)))</f>
        <v/>
      </c>
      <c r="CU56" s="127" t="str" cm="1">
        <f t="array" aca="1" ref="CU56" ca="1">IF(INDIRECT("'"&amp;CU$2&amp;"'!P"&amp;ROW($BQ56))=0,"",INDIRECT("'"&amp;CU$2&amp;"'!P"&amp;ROW($BQ56)))</f>
        <v/>
      </c>
      <c r="CV56" s="128">
        <f t="shared" ca="1" si="6"/>
        <v>141.35000000000002</v>
      </c>
    </row>
    <row r="57" spans="1:100" x14ac:dyDescent="0.2">
      <c r="A57" s="111">
        <f>IF('Driver List'!D57=0,"",'Driver List'!D57)</f>
        <v>6324</v>
      </c>
      <c r="B57" s="111" t="str">
        <f>IF(A57="","",VLOOKUP(A57,'Driver List'!D:E,2,0))</f>
        <v>Roger J Torres Marrero</v>
      </c>
      <c r="C57" s="111" t="str" cm="1">
        <f t="array" aca="1" ref="C57" ca="1">IF(INDIRECT("'"&amp;C$2&amp;"'!F"&amp;ROW(C57))="CC","CC",
IF(INDIRECT("'"&amp;C$2&amp;"'!F"&amp;ROW(C57))="DOWN","DOWN",
IF(INDIRECT("'"&amp;C$2&amp;"'!F"&amp;ROW(C57))="OFF","OFF",
IF(INDIRECT("'"&amp;C$2&amp;"'!F"&amp;ROW(C57))="PARK","PARK",
IF(INDIRECT("'"&amp;C$2&amp;"'!F"&amp;ROW(C57))="VACA","VACA",
"")))))</f>
        <v/>
      </c>
      <c r="D57" s="111" t="str" cm="1">
        <f t="array" aca="1" ref="D57" ca="1">IF(INDIRECT("'"&amp;D$2&amp;"'!F"&amp;ROW(D57))="CC","CC",
IF(INDIRECT("'"&amp;D$2&amp;"'!F"&amp;ROW(D57))="DOWN","DOWN",
IF(INDIRECT("'"&amp;D$2&amp;"'!F"&amp;ROW(D57))="OFF","OFF",
IF(INDIRECT("'"&amp;D$2&amp;"'!F"&amp;ROW(D57))="PARK","PARK",
IF(INDIRECT("'"&amp;D$2&amp;"'!F"&amp;ROW(D57))="VACA","VACA",
"")))))</f>
        <v/>
      </c>
      <c r="E57" s="111" t="str" cm="1">
        <f t="array" aca="1" ref="E57" ca="1">IF(INDIRECT("'"&amp;E$2&amp;"'!F"&amp;ROW(E57))="CC","CC",
IF(INDIRECT("'"&amp;E$2&amp;"'!F"&amp;ROW(E57))="DOWN","DOWN",
IF(INDIRECT("'"&amp;E$2&amp;"'!F"&amp;ROW(E57))="OFF","OFF",
IF(INDIRECT("'"&amp;E$2&amp;"'!F"&amp;ROW(E57))="PARK","PARK",
IF(INDIRECT("'"&amp;E$2&amp;"'!F"&amp;ROW(E57))="VACA","VACA",
"")))))</f>
        <v/>
      </c>
      <c r="F57" s="111" t="str" cm="1">
        <f t="array" aca="1" ref="F57" ca="1">IF(INDIRECT("'"&amp;F$2&amp;"'!F"&amp;ROW(F57))="CC","CC",
IF(INDIRECT("'"&amp;F$2&amp;"'!F"&amp;ROW(F57))="DOWN","DOWN",
IF(INDIRECT("'"&amp;F$2&amp;"'!F"&amp;ROW(F57))="OFF","OFF",
IF(INDIRECT("'"&amp;F$2&amp;"'!F"&amp;ROW(F57))="PARK","PARK",
IF(INDIRECT("'"&amp;F$2&amp;"'!F"&amp;ROW(F57))="VACA","VACA",
"")))))</f>
        <v/>
      </c>
      <c r="G57" s="111" t="str" cm="1">
        <f t="array" aca="1" ref="G57" ca="1">IF(INDIRECT("'"&amp;G$2&amp;"'!F"&amp;ROW(G57))="CC","CC",
IF(INDIRECT("'"&amp;G$2&amp;"'!F"&amp;ROW(G57))="DOWN","DOWN",
IF(INDIRECT("'"&amp;G$2&amp;"'!F"&amp;ROW(G57))="OFF","OFF",
IF(INDIRECT("'"&amp;G$2&amp;"'!F"&amp;ROW(G57))="PARK","PARK",
IF(INDIRECT("'"&amp;G$2&amp;"'!F"&amp;ROW(G57))="VACA","VACA",
"")))))</f>
        <v/>
      </c>
      <c r="H57" s="111" t="str" cm="1">
        <f t="array" aca="1" ref="H57" ca="1">IF(INDIRECT("'"&amp;H$2&amp;"'!F"&amp;ROW(H57))="CC","CC",
IF(INDIRECT("'"&amp;H$2&amp;"'!F"&amp;ROW(H57))="DOWN","DOWN",
IF(INDIRECT("'"&amp;H$2&amp;"'!F"&amp;ROW(H57))="OFF","OFF",
IF(INDIRECT("'"&amp;H$2&amp;"'!F"&amp;ROW(H57))="PARK","PARK",
IF(INDIRECT("'"&amp;H$2&amp;"'!F"&amp;ROW(H57))="VACA","VACA",
"")))))</f>
        <v/>
      </c>
      <c r="I57" s="111" t="str" cm="1">
        <f t="array" aca="1" ref="I57" ca="1">IF(INDIRECT("'"&amp;I$2&amp;"'!F"&amp;ROW(I57))="CC","CC",
IF(INDIRECT("'"&amp;I$2&amp;"'!F"&amp;ROW(I57))="DOWN","DOWN",
IF(INDIRECT("'"&amp;I$2&amp;"'!F"&amp;ROW(I57))="OFF","OFF",
IF(INDIRECT("'"&amp;I$2&amp;"'!F"&amp;ROW(I57))="PARK","PARK",
IF(INDIRECT("'"&amp;I$2&amp;"'!F"&amp;ROW(I57))="VACA","VACA",
"")))))</f>
        <v/>
      </c>
      <c r="J57" s="111" t="str" cm="1">
        <f t="array" aca="1" ref="J57" ca="1">IF(INDIRECT("'"&amp;J$2&amp;"'!F"&amp;ROW(J57))="CC","CC",
IF(INDIRECT("'"&amp;J$2&amp;"'!F"&amp;ROW(J57))="DOWN","DOWN",
IF(INDIRECT("'"&amp;J$2&amp;"'!F"&amp;ROW(J57))="OFF","OFF",
IF(INDIRECT("'"&amp;J$2&amp;"'!F"&amp;ROW(J57))="PARK","PARK",
IF(INDIRECT("'"&amp;J$2&amp;"'!F"&amp;ROW(J57))="VACA","VACA",
"")))))</f>
        <v/>
      </c>
      <c r="K57" s="111" t="str" cm="1">
        <f t="array" aca="1" ref="K57" ca="1">IF(INDIRECT("'"&amp;K$2&amp;"'!F"&amp;ROW(K57))="CC","CC",
IF(INDIRECT("'"&amp;K$2&amp;"'!F"&amp;ROW(K57))="DOWN","DOWN",
IF(INDIRECT("'"&amp;K$2&amp;"'!F"&amp;ROW(K57))="OFF","OFF",
IF(INDIRECT("'"&amp;K$2&amp;"'!F"&amp;ROW(K57))="PARK","PARK",
IF(INDIRECT("'"&amp;K$2&amp;"'!F"&amp;ROW(K57))="VACA","VACA",
"")))))</f>
        <v/>
      </c>
      <c r="L57" s="111" t="str" cm="1">
        <f t="array" aca="1" ref="L57" ca="1">IF(INDIRECT("'"&amp;L$2&amp;"'!F"&amp;ROW(L57))="CC","CC",
IF(INDIRECT("'"&amp;L$2&amp;"'!F"&amp;ROW(L57))="DOWN","DOWN",
IF(INDIRECT("'"&amp;L$2&amp;"'!F"&amp;ROW(L57))="OFF","OFF",
IF(INDIRECT("'"&amp;L$2&amp;"'!F"&amp;ROW(L57))="PARK","PARK",
IF(INDIRECT("'"&amp;L$2&amp;"'!F"&amp;ROW(L57))="VACA","VACA",
"")))))</f>
        <v/>
      </c>
      <c r="M57" s="111" t="str" cm="1">
        <f t="array" aca="1" ref="M57" ca="1">IF(INDIRECT("'"&amp;M$2&amp;"'!F"&amp;ROW(M57))="CC","CC",
IF(INDIRECT("'"&amp;M$2&amp;"'!F"&amp;ROW(M57))="DOWN","DOWN",
IF(INDIRECT("'"&amp;M$2&amp;"'!F"&amp;ROW(M57))="OFF","OFF",
IF(INDIRECT("'"&amp;M$2&amp;"'!F"&amp;ROW(M57))="PARK","PARK",
IF(INDIRECT("'"&amp;M$2&amp;"'!F"&amp;ROW(M57))="VACA","VACA",
"")))))</f>
        <v/>
      </c>
      <c r="N57" s="111" t="str" cm="1">
        <f t="array" aca="1" ref="N57" ca="1">IF(INDIRECT("'"&amp;N$2&amp;"'!F"&amp;ROW(N57))="CC","CC",
IF(INDIRECT("'"&amp;N$2&amp;"'!F"&amp;ROW(N57))="DOWN","DOWN",
IF(INDIRECT("'"&amp;N$2&amp;"'!F"&amp;ROW(N57))="OFF","OFF",
IF(INDIRECT("'"&amp;N$2&amp;"'!F"&amp;ROW(N57))="PARK","PARK",
IF(INDIRECT("'"&amp;N$2&amp;"'!F"&amp;ROW(N57))="VACA","VACA",
"")))))</f>
        <v/>
      </c>
      <c r="O57" s="111" t="str" cm="1">
        <f t="array" aca="1" ref="O57" ca="1">IF(INDIRECT("'"&amp;O$2&amp;"'!F"&amp;ROW(O57))="CC","CC",
IF(INDIRECT("'"&amp;O$2&amp;"'!F"&amp;ROW(O57))="DOWN","DOWN",
IF(INDIRECT("'"&amp;O$2&amp;"'!F"&amp;ROW(O57))="OFF","OFF",
IF(INDIRECT("'"&amp;O$2&amp;"'!F"&amp;ROW(O57))="PARK","PARK",
IF(INDIRECT("'"&amp;O$2&amp;"'!F"&amp;ROW(O57))="VACA","VACA",
"")))))</f>
        <v/>
      </c>
      <c r="P57" s="111" t="str" cm="1">
        <f t="array" aca="1" ref="P57" ca="1">IF(INDIRECT("'"&amp;P$2&amp;"'!F"&amp;ROW(P57))="CC","CC",
IF(INDIRECT("'"&amp;P$2&amp;"'!F"&amp;ROW(P57))="DOWN","DOWN",
IF(INDIRECT("'"&amp;P$2&amp;"'!F"&amp;ROW(P57))="OFF","OFF",
IF(INDIRECT("'"&amp;P$2&amp;"'!F"&amp;ROW(P57))="PARK","PARK",
IF(INDIRECT("'"&amp;P$2&amp;"'!F"&amp;ROW(P57))="VACA","VACA",
"")))))</f>
        <v/>
      </c>
      <c r="Q57" s="111" t="str" cm="1">
        <f t="array" aca="1" ref="Q57" ca="1">IF(INDIRECT("'"&amp;Q$2&amp;"'!F"&amp;ROW(Q57))="CC","CC",
IF(INDIRECT("'"&amp;Q$2&amp;"'!F"&amp;ROW(Q57))="DOWN","DOWN",
IF(INDIRECT("'"&amp;Q$2&amp;"'!F"&amp;ROW(Q57))="OFF","OFF",
IF(INDIRECT("'"&amp;Q$2&amp;"'!F"&amp;ROW(Q57))="PARK","PARK",
IF(INDIRECT("'"&amp;Q$2&amp;"'!F"&amp;ROW(Q57))="VACA","VACA",
"")))))</f>
        <v/>
      </c>
      <c r="R57" s="111" t="str" cm="1">
        <f t="array" aca="1" ref="R57" ca="1">IF(INDIRECT("'"&amp;R$2&amp;"'!F"&amp;ROW(R57))="CC","CC",
IF(INDIRECT("'"&amp;R$2&amp;"'!F"&amp;ROW(R57))="DOWN","DOWN",
IF(INDIRECT("'"&amp;R$2&amp;"'!F"&amp;ROW(R57))="OFF","OFF",
IF(INDIRECT("'"&amp;R$2&amp;"'!F"&amp;ROW(R57))="PARK","PARK",
IF(INDIRECT("'"&amp;R$2&amp;"'!F"&amp;ROW(R57))="VACA","VACA",
"")))))</f>
        <v/>
      </c>
      <c r="S57" s="111" t="str" cm="1">
        <f t="array" aca="1" ref="S57" ca="1">IF(INDIRECT("'"&amp;S$2&amp;"'!F"&amp;ROW(S57))="CC","CC",
IF(INDIRECT("'"&amp;S$2&amp;"'!F"&amp;ROW(S57))="DOWN","DOWN",
IF(INDIRECT("'"&amp;S$2&amp;"'!F"&amp;ROW(S57))="OFF","OFF",
IF(INDIRECT("'"&amp;S$2&amp;"'!F"&amp;ROW(S57))="PARK","PARK",
IF(INDIRECT("'"&amp;S$2&amp;"'!F"&amp;ROW(S57))="VACA","VACA",
"")))))</f>
        <v/>
      </c>
      <c r="T57" s="111" t="str" cm="1">
        <f t="array" aca="1" ref="T57" ca="1">IF(INDIRECT("'"&amp;T$2&amp;"'!F"&amp;ROW(T57))="CC","CC",
IF(INDIRECT("'"&amp;T$2&amp;"'!F"&amp;ROW(T57))="DOWN","DOWN",
IF(INDIRECT("'"&amp;T$2&amp;"'!F"&amp;ROW(T57))="OFF","OFF",
IF(INDIRECT("'"&amp;T$2&amp;"'!F"&amp;ROW(T57))="PARK","PARK",
IF(INDIRECT("'"&amp;T$2&amp;"'!F"&amp;ROW(T57))="VACA","VACA",
"")))))</f>
        <v/>
      </c>
      <c r="U57" s="111" t="str" cm="1">
        <f t="array" aca="1" ref="U57" ca="1">IF(INDIRECT("'"&amp;U$2&amp;"'!F"&amp;ROW(U57))="CC","CC",
IF(INDIRECT("'"&amp;U$2&amp;"'!F"&amp;ROW(U57))="DOWN","DOWN",
IF(INDIRECT("'"&amp;U$2&amp;"'!F"&amp;ROW(U57))="OFF","OFF",
IF(INDIRECT("'"&amp;U$2&amp;"'!F"&amp;ROW(U57))="PARK","PARK",
IF(INDIRECT("'"&amp;U$2&amp;"'!F"&amp;ROW(U57))="VACA","VACA",
"")))))</f>
        <v/>
      </c>
      <c r="V57" s="111" t="str" cm="1">
        <f t="array" aca="1" ref="V57" ca="1">IF(INDIRECT("'"&amp;V$2&amp;"'!F"&amp;ROW(V57))="CC","CC",
IF(INDIRECT("'"&amp;V$2&amp;"'!F"&amp;ROW(V57))="DOWN","DOWN",
IF(INDIRECT("'"&amp;V$2&amp;"'!F"&amp;ROW(V57))="OFF","OFF",
IF(INDIRECT("'"&amp;V$2&amp;"'!F"&amp;ROW(V57))="PARK","PARK",
IF(INDIRECT("'"&amp;V$2&amp;"'!F"&amp;ROW(V57))="VACA","VACA",
"")))))</f>
        <v/>
      </c>
      <c r="W57" s="111" t="str" cm="1">
        <f t="array" aca="1" ref="W57" ca="1">IF(INDIRECT("'"&amp;W$2&amp;"'!F"&amp;ROW(W57))="CC","CC",
IF(INDIRECT("'"&amp;W$2&amp;"'!F"&amp;ROW(W57))="DOWN","DOWN",
IF(INDIRECT("'"&amp;W$2&amp;"'!F"&amp;ROW(W57))="OFF","OFF",
IF(INDIRECT("'"&amp;W$2&amp;"'!F"&amp;ROW(W57))="PARK","PARK",
IF(INDIRECT("'"&amp;W$2&amp;"'!F"&amp;ROW(W57))="VACA","VACA",
"")))))</f>
        <v/>
      </c>
      <c r="X57" s="111" t="str" cm="1">
        <f t="array" aca="1" ref="X57" ca="1">IF(INDIRECT("'"&amp;X$2&amp;"'!F"&amp;ROW(X57))="CC","CC",
IF(INDIRECT("'"&amp;X$2&amp;"'!F"&amp;ROW(X57))="DOWN","DOWN",
IF(INDIRECT("'"&amp;X$2&amp;"'!F"&amp;ROW(X57))="OFF","OFF",
IF(INDIRECT("'"&amp;X$2&amp;"'!F"&amp;ROW(X57))="PARK","PARK",
IF(INDIRECT("'"&amp;X$2&amp;"'!F"&amp;ROW(X57))="VACA","VACA",
"")))))</f>
        <v/>
      </c>
      <c r="Y57" s="111" t="str" cm="1">
        <f t="array" aca="1" ref="Y57" ca="1">IF(INDIRECT("'"&amp;Y$2&amp;"'!F"&amp;ROW(Y57))="CC","CC",
IF(INDIRECT("'"&amp;Y$2&amp;"'!F"&amp;ROW(Y57))="DOWN","DOWN",
IF(INDIRECT("'"&amp;Y$2&amp;"'!F"&amp;ROW(Y57))="OFF","OFF",
IF(INDIRECT("'"&amp;Y$2&amp;"'!F"&amp;ROW(Y57))="PARK","PARK",
IF(INDIRECT("'"&amp;Y$2&amp;"'!F"&amp;ROW(Y57))="VACA","VACA",
"")))))</f>
        <v/>
      </c>
      <c r="Z57" s="111" t="str" cm="1">
        <f t="array" aca="1" ref="Z57" ca="1">IF(INDIRECT("'"&amp;Z$2&amp;"'!F"&amp;ROW(Z57))="CC","CC",
IF(INDIRECT("'"&amp;Z$2&amp;"'!F"&amp;ROW(Z57))="DOWN","DOWN",
IF(INDIRECT("'"&amp;Z$2&amp;"'!F"&amp;ROW(Z57))="OFF","OFF",
IF(INDIRECT("'"&amp;Z$2&amp;"'!F"&amp;ROW(Z57))="PARK","PARK",
IF(INDIRECT("'"&amp;Z$2&amp;"'!F"&amp;ROW(Z57))="VACA","VACA",
"")))))</f>
        <v/>
      </c>
      <c r="AA57" s="111" t="str" cm="1">
        <f t="array" aca="1" ref="AA57" ca="1">IF(INDIRECT("'"&amp;AA$2&amp;"'!F"&amp;ROW(AA57))="CC","CC",
IF(INDIRECT("'"&amp;AA$2&amp;"'!F"&amp;ROW(AA57))="DOWN","DOWN",
IF(INDIRECT("'"&amp;AA$2&amp;"'!F"&amp;ROW(AA57))="OFF","OFF",
IF(INDIRECT("'"&amp;AA$2&amp;"'!F"&amp;ROW(AA57))="PARK","PARK",
IF(INDIRECT("'"&amp;AA$2&amp;"'!F"&amp;ROW(AA57))="VACA","VACA",
"")))))</f>
        <v/>
      </c>
      <c r="AB57" s="111" t="str" cm="1">
        <f t="array" aca="1" ref="AB57" ca="1">IF(INDIRECT("'"&amp;AB$2&amp;"'!F"&amp;ROW(AB57))="CC","CC",
IF(INDIRECT("'"&amp;AB$2&amp;"'!F"&amp;ROW(AB57))="DOWN","DOWN",
IF(INDIRECT("'"&amp;AB$2&amp;"'!F"&amp;ROW(AB57))="OFF","OFF",
IF(INDIRECT("'"&amp;AB$2&amp;"'!F"&amp;ROW(AB57))="PARK","PARK",
IF(INDIRECT("'"&amp;AB$2&amp;"'!F"&amp;ROW(AB57))="VACA","VACA",
"")))))</f>
        <v/>
      </c>
      <c r="AC57" s="111" t="str" cm="1">
        <f t="array" aca="1" ref="AC57" ca="1">IF(INDIRECT("'"&amp;AC$2&amp;"'!F"&amp;ROW(AC57))="CC","CC",
IF(INDIRECT("'"&amp;AC$2&amp;"'!F"&amp;ROW(AC57))="DOWN","DOWN",
IF(INDIRECT("'"&amp;AC$2&amp;"'!F"&amp;ROW(AC57))="OFF","OFF",
IF(INDIRECT("'"&amp;AC$2&amp;"'!F"&amp;ROW(AC57))="PARK","PARK",
IF(INDIRECT("'"&amp;AC$2&amp;"'!F"&amp;ROW(AC57))="VACA","VACA",
"")))))</f>
        <v/>
      </c>
      <c r="AD57" s="111" t="str" cm="1">
        <f t="array" aca="1" ref="AD57" ca="1">IF(INDIRECT("'"&amp;AD$2&amp;"'!F"&amp;ROW(AD57))="CC","CC",
IF(INDIRECT("'"&amp;AD$2&amp;"'!F"&amp;ROW(AD57))="DOWN","DOWN",
IF(INDIRECT("'"&amp;AD$2&amp;"'!F"&amp;ROW(AD57))="OFF","OFF",
IF(INDIRECT("'"&amp;AD$2&amp;"'!F"&amp;ROW(AD57))="PARK","PARK",
IF(INDIRECT("'"&amp;AD$2&amp;"'!F"&amp;ROW(AD57))="VACA","VACA",
"")))))</f>
        <v/>
      </c>
      <c r="AE57" s="111" t="str" cm="1">
        <f t="array" aca="1" ref="AE57" ca="1">IF(INDIRECT("'"&amp;AE$2&amp;"'!F"&amp;ROW(AE57))="CC","CC",
IF(INDIRECT("'"&amp;AE$2&amp;"'!F"&amp;ROW(AE57))="DOWN","DOWN",
IF(INDIRECT("'"&amp;AE$2&amp;"'!F"&amp;ROW(AE57))="OFF","OFF",
IF(INDIRECT("'"&amp;AE$2&amp;"'!F"&amp;ROW(AE57))="PARK","PARK",
IF(INDIRECT("'"&amp;AE$2&amp;"'!F"&amp;ROW(AE57))="VACA","VACA",
"")))))</f>
        <v/>
      </c>
      <c r="AF57" s="111" t="str" cm="1">
        <f t="array" aca="1" ref="AF57" ca="1">IF(INDIRECT("'"&amp;AF$2&amp;"'!F"&amp;ROW(AF57))="CC","CC",
IF(INDIRECT("'"&amp;AF$2&amp;"'!F"&amp;ROW(AF57))="DOWN","DOWN",
IF(INDIRECT("'"&amp;AF$2&amp;"'!F"&amp;ROW(AF57))="OFF","OFF",
IF(INDIRECT("'"&amp;AF$2&amp;"'!F"&amp;ROW(AF57))="PARK","PARK",
IF(INDIRECT("'"&amp;AF$2&amp;"'!F"&amp;ROW(AF57))="VACA","VACA",
"")))))</f>
        <v/>
      </c>
      <c r="AG57" s="111" t="str" cm="1">
        <f t="array" aca="1" ref="AG57" ca="1">IF(INDIRECT("'"&amp;AG$2&amp;"'!F"&amp;ROW(AG57))="CC","CC",
IF(INDIRECT("'"&amp;AG$2&amp;"'!F"&amp;ROW(AG57))="DOWN","DOWN",
IF(INDIRECT("'"&amp;AG$2&amp;"'!F"&amp;ROW(AG57))="OFF","OFF",
IF(INDIRECT("'"&amp;AG$2&amp;"'!F"&amp;ROW(AG57))="PARK","PARK",
IF(INDIRECT("'"&amp;AG$2&amp;"'!F"&amp;ROW(AG57))="VACA","VACA",
"")))))</f>
        <v/>
      </c>
      <c r="AH57" s="124"/>
      <c r="AI57" s="111" t="str">
        <f t="shared" si="4"/>
        <v>Roger J Torres Marrero</v>
      </c>
      <c r="AJ57" s="111" cm="1">
        <f t="array" aca="1" ref="AJ57" ca="1">INDIRECT("'"&amp;AJ$2&amp;"'!AB"&amp;ROW($AJ57))</f>
        <v>4</v>
      </c>
      <c r="AK57" s="111" cm="1">
        <f t="array" aca="1" ref="AK57" ca="1">INDIRECT("'"&amp;AK$2&amp;"'!AB"&amp;ROW($AJ57))</f>
        <v>5</v>
      </c>
      <c r="AL57" s="111" cm="1">
        <f t="array" aca="1" ref="AL57" ca="1">INDIRECT("'"&amp;AL$2&amp;"'!AB"&amp;ROW($AJ57))</f>
        <v>4</v>
      </c>
      <c r="AM57" s="111" t="str" cm="1">
        <f t="array" aca="1" ref="AM57" ca="1">INDIRECT("'"&amp;AM$2&amp;"'!AB"&amp;ROW($AJ57))</f>
        <v/>
      </c>
      <c r="AN57" s="111" t="str" cm="1">
        <f t="array" aca="1" ref="AN57" ca="1">INDIRECT("'"&amp;AN$2&amp;"'!AB"&amp;ROW($AJ57))</f>
        <v/>
      </c>
      <c r="AO57" s="111" cm="1">
        <f t="array" aca="1" ref="AO57" ca="1">INDIRECT("'"&amp;AO$2&amp;"'!AB"&amp;ROW($AJ57))</f>
        <v>5</v>
      </c>
      <c r="AP57" s="111" cm="1">
        <f t="array" aca="1" ref="AP57" ca="1">INDIRECT("'"&amp;AP$2&amp;"'!AB"&amp;ROW($AJ57))</f>
        <v>4</v>
      </c>
      <c r="AQ57" s="111" t="str" cm="1">
        <f t="array" aca="1" ref="AQ57" ca="1">INDIRECT("'"&amp;AQ$2&amp;"'!AB"&amp;ROW($AJ57))</f>
        <v/>
      </c>
      <c r="AR57" s="111" t="str" cm="1">
        <f t="array" aca="1" ref="AR57" ca="1">INDIRECT("'"&amp;AR$2&amp;"'!AB"&amp;ROW($AJ57))</f>
        <v/>
      </c>
      <c r="AS57" s="111" t="str" cm="1">
        <f t="array" aca="1" ref="AS57" ca="1">INDIRECT("'"&amp;AS$2&amp;"'!AB"&amp;ROW($AJ57))</f>
        <v/>
      </c>
      <c r="AT57" s="111" t="str" cm="1">
        <f t="array" aca="1" ref="AT57" ca="1">INDIRECT("'"&amp;AT$2&amp;"'!AB"&amp;ROW($AJ57))</f>
        <v/>
      </c>
      <c r="AU57" s="111" t="str" cm="1">
        <f t="array" aca="1" ref="AU57" ca="1">INDIRECT("'"&amp;AU$2&amp;"'!AB"&amp;ROW($AJ57))</f>
        <v/>
      </c>
      <c r="AV57" s="111" t="str" cm="1">
        <f t="array" aca="1" ref="AV57" ca="1">INDIRECT("'"&amp;AV$2&amp;"'!AB"&amp;ROW($AJ57))</f>
        <v/>
      </c>
      <c r="AW57" s="111" t="str" cm="1">
        <f t="array" aca="1" ref="AW57" ca="1">INDIRECT("'"&amp;AW$2&amp;"'!AB"&amp;ROW($AJ57))</f>
        <v/>
      </c>
      <c r="AX57" s="111" t="str" cm="1">
        <f t="array" aca="1" ref="AX57" ca="1">INDIRECT("'"&amp;AX$2&amp;"'!AB"&amp;ROW($AJ57))</f>
        <v/>
      </c>
      <c r="AY57" s="111" t="str" cm="1">
        <f t="array" aca="1" ref="AY57" ca="1">INDIRECT("'"&amp;AY$2&amp;"'!AB"&amp;ROW($AJ57))</f>
        <v/>
      </c>
      <c r="AZ57" s="111" t="str" cm="1">
        <f t="array" aca="1" ref="AZ57" ca="1">INDIRECT("'"&amp;AZ$2&amp;"'!AB"&amp;ROW($AJ57))</f>
        <v/>
      </c>
      <c r="BA57" s="111" t="str" cm="1">
        <f t="array" aca="1" ref="BA57" ca="1">INDIRECT("'"&amp;BA$2&amp;"'!AB"&amp;ROW($AJ57))</f>
        <v/>
      </c>
      <c r="BB57" s="111" t="str" cm="1">
        <f t="array" aca="1" ref="BB57" ca="1">INDIRECT("'"&amp;BB$2&amp;"'!AB"&amp;ROW($AJ57))</f>
        <v/>
      </c>
      <c r="BC57" s="111" t="str" cm="1">
        <f t="array" aca="1" ref="BC57" ca="1">INDIRECT("'"&amp;BC$2&amp;"'!AB"&amp;ROW($AJ57))</f>
        <v/>
      </c>
      <c r="BD57" s="111" t="str" cm="1">
        <f t="array" aca="1" ref="BD57" ca="1">INDIRECT("'"&amp;BD$2&amp;"'!AB"&amp;ROW($AJ57))</f>
        <v/>
      </c>
      <c r="BE57" s="111" t="str" cm="1">
        <f t="array" aca="1" ref="BE57" ca="1">INDIRECT("'"&amp;BE$2&amp;"'!AB"&amp;ROW($AJ57))</f>
        <v/>
      </c>
      <c r="BF57" s="111" t="str" cm="1">
        <f t="array" aca="1" ref="BF57" ca="1">INDIRECT("'"&amp;BF$2&amp;"'!AB"&amp;ROW($AJ57))</f>
        <v/>
      </c>
      <c r="BG57" s="111" t="str" cm="1">
        <f t="array" aca="1" ref="BG57" ca="1">INDIRECT("'"&amp;BG$2&amp;"'!AB"&amp;ROW($AJ57))</f>
        <v/>
      </c>
      <c r="BH57" s="111" t="str" cm="1">
        <f t="array" aca="1" ref="BH57" ca="1">INDIRECT("'"&amp;BH$2&amp;"'!AB"&amp;ROW($AJ57))</f>
        <v/>
      </c>
      <c r="BI57" s="111" t="str" cm="1">
        <f t="array" aca="1" ref="BI57" ca="1">INDIRECT("'"&amp;BI$2&amp;"'!AB"&amp;ROW($AJ57))</f>
        <v/>
      </c>
      <c r="BJ57" s="111" t="str" cm="1">
        <f t="array" aca="1" ref="BJ57" ca="1">INDIRECT("'"&amp;BJ$2&amp;"'!AB"&amp;ROW($AJ57))</f>
        <v/>
      </c>
      <c r="BK57" s="111" t="str" cm="1">
        <f t="array" aca="1" ref="BK57" ca="1">INDIRECT("'"&amp;BK$2&amp;"'!AB"&amp;ROW($AJ57))</f>
        <v/>
      </c>
      <c r="BL57" s="111" t="str" cm="1">
        <f t="array" aca="1" ref="BL57" ca="1">INDIRECT("'"&amp;BL$2&amp;"'!AB"&amp;ROW($AJ57))</f>
        <v/>
      </c>
      <c r="BM57" s="111" t="str" cm="1">
        <f t="array" aca="1" ref="BM57" ca="1">INDIRECT("'"&amp;BM$2&amp;"'!AB"&amp;ROW($AJ57))</f>
        <v/>
      </c>
      <c r="BN57" s="111" t="str" cm="1">
        <f t="array" aca="1" ref="BN57" ca="1">INDIRECT("'"&amp;BN$2&amp;"'!AB"&amp;ROW($AJ57))</f>
        <v/>
      </c>
      <c r="BO57" s="124"/>
      <c r="BP57" s="110" t="str">
        <f t="shared" si="5"/>
        <v>Roger J Torres Marrero</v>
      </c>
      <c r="BQ57" s="127" cm="1">
        <f t="array" aca="1" ref="BQ57" ca="1">IF(INDIRECT("'"&amp;BQ$2&amp;"'!P"&amp;ROW($BQ57))=0,"",INDIRECT("'"&amp;BQ$2&amp;"'!P"&amp;ROW($BQ57)))</f>
        <v>32.75</v>
      </c>
      <c r="BR57" s="127" cm="1">
        <f t="array" aca="1" ref="BR57" ca="1">IF(INDIRECT("'"&amp;BR$2&amp;"'!P"&amp;ROW($BQ57))=0,"",INDIRECT("'"&amp;BR$2&amp;"'!P"&amp;ROW($BQ57)))</f>
        <v>36.5</v>
      </c>
      <c r="BS57" s="127" cm="1">
        <f t="array" aca="1" ref="BS57" ca="1">IF(INDIRECT("'"&amp;BS$2&amp;"'!P"&amp;ROW($BQ57))=0,"",INDIRECT("'"&amp;BS$2&amp;"'!P"&amp;ROW($BQ57)))</f>
        <v>30.05</v>
      </c>
      <c r="BT57" s="127" t="str" cm="1">
        <f t="array" aca="1" ref="BT57" ca="1">IF(INDIRECT("'"&amp;BT$2&amp;"'!P"&amp;ROW($BQ57))=0,"",INDIRECT("'"&amp;BT$2&amp;"'!P"&amp;ROW($BQ57)))</f>
        <v/>
      </c>
      <c r="BU57" s="127" t="str" cm="1">
        <f t="array" aca="1" ref="BU57" ca="1">IF(INDIRECT("'"&amp;BU$2&amp;"'!P"&amp;ROW($BQ57))=0,"",INDIRECT("'"&amp;BU$2&amp;"'!P"&amp;ROW($BQ57)))</f>
        <v/>
      </c>
      <c r="BV57" s="127" cm="1">
        <f t="array" aca="1" ref="BV57" ca="1">IF(INDIRECT("'"&amp;BV$2&amp;"'!P"&amp;ROW($BQ57))=0,"",INDIRECT("'"&amp;BV$2&amp;"'!P"&amp;ROW($BQ57)))</f>
        <v>35.5</v>
      </c>
      <c r="BW57" s="127" cm="1">
        <f t="array" aca="1" ref="BW57" ca="1">IF(INDIRECT("'"&amp;BW$2&amp;"'!P"&amp;ROW($BQ57))=0,"",INDIRECT("'"&amp;BW$2&amp;"'!P"&amp;ROW($BQ57)))</f>
        <v>38.450000000000003</v>
      </c>
      <c r="BX57" s="127" t="str" cm="1">
        <f t="array" aca="1" ref="BX57" ca="1">IF(INDIRECT("'"&amp;BX$2&amp;"'!P"&amp;ROW($BQ57))=0,"",INDIRECT("'"&amp;BX$2&amp;"'!P"&amp;ROW($BQ57)))</f>
        <v/>
      </c>
      <c r="BY57" s="127" t="str" cm="1">
        <f t="array" aca="1" ref="BY57" ca="1">IF(INDIRECT("'"&amp;BY$2&amp;"'!P"&amp;ROW($BQ57))=0,"",INDIRECT("'"&amp;BY$2&amp;"'!P"&amp;ROW($BQ57)))</f>
        <v/>
      </c>
      <c r="BZ57" s="127" t="str" cm="1">
        <f t="array" aca="1" ref="BZ57" ca="1">IF(INDIRECT("'"&amp;BZ$2&amp;"'!P"&amp;ROW($BQ57))=0,"",INDIRECT("'"&amp;BZ$2&amp;"'!P"&amp;ROW($BQ57)))</f>
        <v/>
      </c>
      <c r="CA57" s="127" t="str" cm="1">
        <f t="array" aca="1" ref="CA57" ca="1">IF(INDIRECT("'"&amp;CA$2&amp;"'!P"&amp;ROW($BQ57))=0,"",INDIRECT("'"&amp;CA$2&amp;"'!P"&amp;ROW($BQ57)))</f>
        <v/>
      </c>
      <c r="CB57" s="127" t="str" cm="1">
        <f t="array" aca="1" ref="CB57" ca="1">IF(INDIRECT("'"&amp;CB$2&amp;"'!P"&amp;ROW($BQ57))=0,"",INDIRECT("'"&amp;CB$2&amp;"'!P"&amp;ROW($BQ57)))</f>
        <v/>
      </c>
      <c r="CC57" s="127" t="str" cm="1">
        <f t="array" aca="1" ref="CC57" ca="1">IF(INDIRECT("'"&amp;CC$2&amp;"'!P"&amp;ROW($BQ57))=0,"",INDIRECT("'"&amp;CC$2&amp;"'!P"&amp;ROW($BQ57)))</f>
        <v/>
      </c>
      <c r="CD57" s="127" t="str" cm="1">
        <f t="array" aca="1" ref="CD57" ca="1">IF(INDIRECT("'"&amp;CD$2&amp;"'!P"&amp;ROW($BQ57))=0,"",INDIRECT("'"&amp;CD$2&amp;"'!P"&amp;ROW($BQ57)))</f>
        <v/>
      </c>
      <c r="CE57" s="127" t="str" cm="1">
        <f t="array" aca="1" ref="CE57" ca="1">IF(INDIRECT("'"&amp;CE$2&amp;"'!P"&amp;ROW($BQ57))=0,"",INDIRECT("'"&amp;CE$2&amp;"'!P"&amp;ROW($BQ57)))</f>
        <v/>
      </c>
      <c r="CF57" s="127" t="str" cm="1">
        <f t="array" aca="1" ref="CF57" ca="1">IF(INDIRECT("'"&amp;CF$2&amp;"'!P"&amp;ROW($BQ57))=0,"",INDIRECT("'"&amp;CF$2&amp;"'!P"&amp;ROW($BQ57)))</f>
        <v/>
      </c>
      <c r="CG57" s="127" t="str" cm="1">
        <f t="array" aca="1" ref="CG57" ca="1">IF(INDIRECT("'"&amp;CG$2&amp;"'!P"&amp;ROW($BQ57))=0,"",INDIRECT("'"&amp;CG$2&amp;"'!P"&amp;ROW($BQ57)))</f>
        <v/>
      </c>
      <c r="CH57" s="127" t="str" cm="1">
        <f t="array" aca="1" ref="CH57" ca="1">IF(INDIRECT("'"&amp;CH$2&amp;"'!P"&amp;ROW($BQ57))=0,"",INDIRECT("'"&amp;CH$2&amp;"'!P"&amp;ROW($BQ57)))</f>
        <v/>
      </c>
      <c r="CI57" s="127" t="str" cm="1">
        <f t="array" aca="1" ref="CI57" ca="1">IF(INDIRECT("'"&amp;CI$2&amp;"'!P"&amp;ROW($BQ57))=0,"",INDIRECT("'"&amp;CI$2&amp;"'!P"&amp;ROW($BQ57)))</f>
        <v/>
      </c>
      <c r="CJ57" s="127" t="str" cm="1">
        <f t="array" aca="1" ref="CJ57" ca="1">IF(INDIRECT("'"&amp;CJ$2&amp;"'!P"&amp;ROW($BQ57))=0,"",INDIRECT("'"&amp;CJ$2&amp;"'!P"&amp;ROW($BQ57)))</f>
        <v/>
      </c>
      <c r="CK57" s="127" t="str" cm="1">
        <f t="array" aca="1" ref="CK57" ca="1">IF(INDIRECT("'"&amp;CK$2&amp;"'!P"&amp;ROW($BQ57))=0,"",INDIRECT("'"&amp;CK$2&amp;"'!P"&amp;ROW($BQ57)))</f>
        <v/>
      </c>
      <c r="CL57" s="127" t="str" cm="1">
        <f t="array" aca="1" ref="CL57" ca="1">IF(INDIRECT("'"&amp;CL$2&amp;"'!P"&amp;ROW($BQ57))=0,"",INDIRECT("'"&amp;CL$2&amp;"'!P"&amp;ROW($BQ57)))</f>
        <v/>
      </c>
      <c r="CM57" s="127" t="str" cm="1">
        <f t="array" aca="1" ref="CM57" ca="1">IF(INDIRECT("'"&amp;CM$2&amp;"'!P"&amp;ROW($BQ57))=0,"",INDIRECT("'"&amp;CM$2&amp;"'!P"&amp;ROW($BQ57)))</f>
        <v/>
      </c>
      <c r="CN57" s="127" t="str" cm="1">
        <f t="array" aca="1" ref="CN57" ca="1">IF(INDIRECT("'"&amp;CN$2&amp;"'!P"&amp;ROW($BQ57))=0,"",INDIRECT("'"&amp;CN$2&amp;"'!P"&amp;ROW($BQ57)))</f>
        <v/>
      </c>
      <c r="CO57" s="127" t="str" cm="1">
        <f t="array" aca="1" ref="CO57" ca="1">IF(INDIRECT("'"&amp;CO$2&amp;"'!P"&amp;ROW($BQ57))=0,"",INDIRECT("'"&amp;CO$2&amp;"'!P"&amp;ROW($BQ57)))</f>
        <v/>
      </c>
      <c r="CP57" s="127" t="str" cm="1">
        <f t="array" aca="1" ref="CP57" ca="1">IF(INDIRECT("'"&amp;CP$2&amp;"'!P"&amp;ROW($BQ57))=0,"",INDIRECT("'"&amp;CP$2&amp;"'!P"&amp;ROW($BQ57)))</f>
        <v/>
      </c>
      <c r="CQ57" s="127" t="str" cm="1">
        <f t="array" aca="1" ref="CQ57" ca="1">IF(INDIRECT("'"&amp;CQ$2&amp;"'!P"&amp;ROW($BQ57))=0,"",INDIRECT("'"&amp;CQ$2&amp;"'!P"&amp;ROW($BQ57)))</f>
        <v/>
      </c>
      <c r="CR57" s="127" t="str" cm="1">
        <f t="array" aca="1" ref="CR57" ca="1">IF(INDIRECT("'"&amp;CR$2&amp;"'!P"&amp;ROW($BQ57))=0,"",INDIRECT("'"&amp;CR$2&amp;"'!P"&amp;ROW($BQ57)))</f>
        <v/>
      </c>
      <c r="CS57" s="127" t="str" cm="1">
        <f t="array" aca="1" ref="CS57" ca="1">IF(INDIRECT("'"&amp;CS$2&amp;"'!P"&amp;ROW($BQ57))=0,"",INDIRECT("'"&amp;CS$2&amp;"'!P"&amp;ROW($BQ57)))</f>
        <v/>
      </c>
      <c r="CT57" s="127" t="str" cm="1">
        <f t="array" aca="1" ref="CT57" ca="1">IF(INDIRECT("'"&amp;CT$2&amp;"'!P"&amp;ROW($BQ57))=0,"",INDIRECT("'"&amp;CT$2&amp;"'!P"&amp;ROW($BQ57)))</f>
        <v/>
      </c>
      <c r="CU57" s="127" t="str" cm="1">
        <f t="array" aca="1" ref="CU57" ca="1">IF(INDIRECT("'"&amp;CU$2&amp;"'!P"&amp;ROW($BQ57))=0,"",INDIRECT("'"&amp;CU$2&amp;"'!P"&amp;ROW($BQ57)))</f>
        <v/>
      </c>
      <c r="CV57" s="128">
        <f t="shared" ca="1" si="6"/>
        <v>173.25</v>
      </c>
    </row>
    <row r="58" spans="1:100" x14ac:dyDescent="0.2">
      <c r="A58" s="111">
        <f>IF('Driver List'!D58=0,"",'Driver List'!D58)</f>
        <v>6126</v>
      </c>
      <c r="B58" s="111" t="str">
        <f>IF(A58="","",VLOOKUP(A58,'Driver List'!D:E,2,0))</f>
        <v>Luis Javier Rivera</v>
      </c>
      <c r="C58" s="111" t="str" cm="1">
        <f t="array" aca="1" ref="C58" ca="1">IF(INDIRECT("'"&amp;C$2&amp;"'!F"&amp;ROW(C58))="CC","CC",
IF(INDIRECT("'"&amp;C$2&amp;"'!F"&amp;ROW(C58))="DOWN","DOWN",
IF(INDIRECT("'"&amp;C$2&amp;"'!F"&amp;ROW(C58))="OFF","OFF",
IF(INDIRECT("'"&amp;C$2&amp;"'!F"&amp;ROW(C58))="PARK","PARK",
IF(INDIRECT("'"&amp;C$2&amp;"'!F"&amp;ROW(C58))="VACA","VACA",
"")))))</f>
        <v/>
      </c>
      <c r="D58" s="111" t="str" cm="1">
        <f t="array" aca="1" ref="D58" ca="1">IF(INDIRECT("'"&amp;D$2&amp;"'!F"&amp;ROW(D58))="CC","CC",
IF(INDIRECT("'"&amp;D$2&amp;"'!F"&amp;ROW(D58))="DOWN","DOWN",
IF(INDIRECT("'"&amp;D$2&amp;"'!F"&amp;ROW(D58))="OFF","OFF",
IF(INDIRECT("'"&amp;D$2&amp;"'!F"&amp;ROW(D58))="PARK","PARK",
IF(INDIRECT("'"&amp;D$2&amp;"'!F"&amp;ROW(D58))="VACA","VACA",
"")))))</f>
        <v/>
      </c>
      <c r="E58" s="111" t="str" cm="1">
        <f t="array" aca="1" ref="E58" ca="1">IF(INDIRECT("'"&amp;E$2&amp;"'!F"&amp;ROW(E58))="CC","CC",
IF(INDIRECT("'"&amp;E$2&amp;"'!F"&amp;ROW(E58))="DOWN","DOWN",
IF(INDIRECT("'"&amp;E$2&amp;"'!F"&amp;ROW(E58))="OFF","OFF",
IF(INDIRECT("'"&amp;E$2&amp;"'!F"&amp;ROW(E58))="PARK","PARK",
IF(INDIRECT("'"&amp;E$2&amp;"'!F"&amp;ROW(E58))="VACA","VACA",
"")))))</f>
        <v/>
      </c>
      <c r="F58" s="111" t="str" cm="1">
        <f t="array" aca="1" ref="F58" ca="1">IF(INDIRECT("'"&amp;F$2&amp;"'!F"&amp;ROW(F58))="CC","CC",
IF(INDIRECT("'"&amp;F$2&amp;"'!F"&amp;ROW(F58))="DOWN","DOWN",
IF(INDIRECT("'"&amp;F$2&amp;"'!F"&amp;ROW(F58))="OFF","OFF",
IF(INDIRECT("'"&amp;F$2&amp;"'!F"&amp;ROW(F58))="PARK","PARK",
IF(INDIRECT("'"&amp;F$2&amp;"'!F"&amp;ROW(F58))="VACA","VACA",
"")))))</f>
        <v/>
      </c>
      <c r="G58" s="111" t="str" cm="1">
        <f t="array" aca="1" ref="G58" ca="1">IF(INDIRECT("'"&amp;G$2&amp;"'!F"&amp;ROW(G58))="CC","CC",
IF(INDIRECT("'"&amp;G$2&amp;"'!F"&amp;ROW(G58))="DOWN","DOWN",
IF(INDIRECT("'"&amp;G$2&amp;"'!F"&amp;ROW(G58))="OFF","OFF",
IF(INDIRECT("'"&amp;G$2&amp;"'!F"&amp;ROW(G58))="PARK","PARK",
IF(INDIRECT("'"&amp;G$2&amp;"'!F"&amp;ROW(G58))="VACA","VACA",
"")))))</f>
        <v/>
      </c>
      <c r="H58" s="111" t="str" cm="1">
        <f t="array" aca="1" ref="H58" ca="1">IF(INDIRECT("'"&amp;H$2&amp;"'!F"&amp;ROW(H58))="CC","CC",
IF(INDIRECT("'"&amp;H$2&amp;"'!F"&amp;ROW(H58))="DOWN","DOWN",
IF(INDIRECT("'"&amp;H$2&amp;"'!F"&amp;ROW(H58))="OFF","OFF",
IF(INDIRECT("'"&amp;H$2&amp;"'!F"&amp;ROW(H58))="PARK","PARK",
IF(INDIRECT("'"&amp;H$2&amp;"'!F"&amp;ROW(H58))="VACA","VACA",
"")))))</f>
        <v/>
      </c>
      <c r="I58" s="111" t="str" cm="1">
        <f t="array" aca="1" ref="I58" ca="1">IF(INDIRECT("'"&amp;I$2&amp;"'!F"&amp;ROW(I58))="CC","CC",
IF(INDIRECT("'"&amp;I$2&amp;"'!F"&amp;ROW(I58))="DOWN","DOWN",
IF(INDIRECT("'"&amp;I$2&amp;"'!F"&amp;ROW(I58))="OFF","OFF",
IF(INDIRECT("'"&amp;I$2&amp;"'!F"&amp;ROW(I58))="PARK","PARK",
IF(INDIRECT("'"&amp;I$2&amp;"'!F"&amp;ROW(I58))="VACA","VACA",
"")))))</f>
        <v/>
      </c>
      <c r="J58" s="111" t="str" cm="1">
        <f t="array" aca="1" ref="J58" ca="1">IF(INDIRECT("'"&amp;J$2&amp;"'!F"&amp;ROW(J58))="CC","CC",
IF(INDIRECT("'"&amp;J$2&amp;"'!F"&amp;ROW(J58))="DOWN","DOWN",
IF(INDIRECT("'"&amp;J$2&amp;"'!F"&amp;ROW(J58))="OFF","OFF",
IF(INDIRECT("'"&amp;J$2&amp;"'!F"&amp;ROW(J58))="PARK","PARK",
IF(INDIRECT("'"&amp;J$2&amp;"'!F"&amp;ROW(J58))="VACA","VACA",
"")))))</f>
        <v/>
      </c>
      <c r="K58" s="111" t="str" cm="1">
        <f t="array" aca="1" ref="K58" ca="1">IF(INDIRECT("'"&amp;K$2&amp;"'!F"&amp;ROW(K58))="CC","CC",
IF(INDIRECT("'"&amp;K$2&amp;"'!F"&amp;ROW(K58))="DOWN","DOWN",
IF(INDIRECT("'"&amp;K$2&amp;"'!F"&amp;ROW(K58))="OFF","OFF",
IF(INDIRECT("'"&amp;K$2&amp;"'!F"&amp;ROW(K58))="PARK","PARK",
IF(INDIRECT("'"&amp;K$2&amp;"'!F"&amp;ROW(K58))="VACA","VACA",
"")))))</f>
        <v/>
      </c>
      <c r="L58" s="111" t="str" cm="1">
        <f t="array" aca="1" ref="L58" ca="1">IF(INDIRECT("'"&amp;L$2&amp;"'!F"&amp;ROW(L58))="CC","CC",
IF(INDIRECT("'"&amp;L$2&amp;"'!F"&amp;ROW(L58))="DOWN","DOWN",
IF(INDIRECT("'"&amp;L$2&amp;"'!F"&amp;ROW(L58))="OFF","OFF",
IF(INDIRECT("'"&amp;L$2&amp;"'!F"&amp;ROW(L58))="PARK","PARK",
IF(INDIRECT("'"&amp;L$2&amp;"'!F"&amp;ROW(L58))="VACA","VACA",
"")))))</f>
        <v/>
      </c>
      <c r="M58" s="111" t="str" cm="1">
        <f t="array" aca="1" ref="M58" ca="1">IF(INDIRECT("'"&amp;M$2&amp;"'!F"&amp;ROW(M58))="CC","CC",
IF(INDIRECT("'"&amp;M$2&amp;"'!F"&amp;ROW(M58))="DOWN","DOWN",
IF(INDIRECT("'"&amp;M$2&amp;"'!F"&amp;ROW(M58))="OFF","OFF",
IF(INDIRECT("'"&amp;M$2&amp;"'!F"&amp;ROW(M58))="PARK","PARK",
IF(INDIRECT("'"&amp;M$2&amp;"'!F"&amp;ROW(M58))="VACA","VACA",
"")))))</f>
        <v/>
      </c>
      <c r="N58" s="111" t="str" cm="1">
        <f t="array" aca="1" ref="N58" ca="1">IF(INDIRECT("'"&amp;N$2&amp;"'!F"&amp;ROW(N58))="CC","CC",
IF(INDIRECT("'"&amp;N$2&amp;"'!F"&amp;ROW(N58))="DOWN","DOWN",
IF(INDIRECT("'"&amp;N$2&amp;"'!F"&amp;ROW(N58))="OFF","OFF",
IF(INDIRECT("'"&amp;N$2&amp;"'!F"&amp;ROW(N58))="PARK","PARK",
IF(INDIRECT("'"&amp;N$2&amp;"'!F"&amp;ROW(N58))="VACA","VACA",
"")))))</f>
        <v/>
      </c>
      <c r="O58" s="111" t="str" cm="1">
        <f t="array" aca="1" ref="O58" ca="1">IF(INDIRECT("'"&amp;O$2&amp;"'!F"&amp;ROW(O58))="CC","CC",
IF(INDIRECT("'"&amp;O$2&amp;"'!F"&amp;ROW(O58))="DOWN","DOWN",
IF(INDIRECT("'"&amp;O$2&amp;"'!F"&amp;ROW(O58))="OFF","OFF",
IF(INDIRECT("'"&amp;O$2&amp;"'!F"&amp;ROW(O58))="PARK","PARK",
IF(INDIRECT("'"&amp;O$2&amp;"'!F"&amp;ROW(O58))="VACA","VACA",
"")))))</f>
        <v/>
      </c>
      <c r="P58" s="111" t="str" cm="1">
        <f t="array" aca="1" ref="P58" ca="1">IF(INDIRECT("'"&amp;P$2&amp;"'!F"&amp;ROW(P58))="CC","CC",
IF(INDIRECT("'"&amp;P$2&amp;"'!F"&amp;ROW(P58))="DOWN","DOWN",
IF(INDIRECT("'"&amp;P$2&amp;"'!F"&amp;ROW(P58))="OFF","OFF",
IF(INDIRECT("'"&amp;P$2&amp;"'!F"&amp;ROW(P58))="PARK","PARK",
IF(INDIRECT("'"&amp;P$2&amp;"'!F"&amp;ROW(P58))="VACA","VACA",
"")))))</f>
        <v/>
      </c>
      <c r="Q58" s="111" t="str" cm="1">
        <f t="array" aca="1" ref="Q58" ca="1">IF(INDIRECT("'"&amp;Q$2&amp;"'!F"&amp;ROW(Q58))="CC","CC",
IF(INDIRECT("'"&amp;Q$2&amp;"'!F"&amp;ROW(Q58))="DOWN","DOWN",
IF(INDIRECT("'"&amp;Q$2&amp;"'!F"&amp;ROW(Q58))="OFF","OFF",
IF(INDIRECT("'"&amp;Q$2&amp;"'!F"&amp;ROW(Q58))="PARK","PARK",
IF(INDIRECT("'"&amp;Q$2&amp;"'!F"&amp;ROW(Q58))="VACA","VACA",
"")))))</f>
        <v/>
      </c>
      <c r="R58" s="111" t="str" cm="1">
        <f t="array" aca="1" ref="R58" ca="1">IF(INDIRECT("'"&amp;R$2&amp;"'!F"&amp;ROW(R58))="CC","CC",
IF(INDIRECT("'"&amp;R$2&amp;"'!F"&amp;ROW(R58))="DOWN","DOWN",
IF(INDIRECT("'"&amp;R$2&amp;"'!F"&amp;ROW(R58))="OFF","OFF",
IF(INDIRECT("'"&amp;R$2&amp;"'!F"&amp;ROW(R58))="PARK","PARK",
IF(INDIRECT("'"&amp;R$2&amp;"'!F"&amp;ROW(R58))="VACA","VACA",
"")))))</f>
        <v/>
      </c>
      <c r="S58" s="111" t="str" cm="1">
        <f t="array" aca="1" ref="S58" ca="1">IF(INDIRECT("'"&amp;S$2&amp;"'!F"&amp;ROW(S58))="CC","CC",
IF(INDIRECT("'"&amp;S$2&amp;"'!F"&amp;ROW(S58))="DOWN","DOWN",
IF(INDIRECT("'"&amp;S$2&amp;"'!F"&amp;ROW(S58))="OFF","OFF",
IF(INDIRECT("'"&amp;S$2&amp;"'!F"&amp;ROW(S58))="PARK","PARK",
IF(INDIRECT("'"&amp;S$2&amp;"'!F"&amp;ROW(S58))="VACA","VACA",
"")))))</f>
        <v/>
      </c>
      <c r="T58" s="111" t="str" cm="1">
        <f t="array" aca="1" ref="T58" ca="1">IF(INDIRECT("'"&amp;T$2&amp;"'!F"&amp;ROW(T58))="CC","CC",
IF(INDIRECT("'"&amp;T$2&amp;"'!F"&amp;ROW(T58))="DOWN","DOWN",
IF(INDIRECT("'"&amp;T$2&amp;"'!F"&amp;ROW(T58))="OFF","OFF",
IF(INDIRECT("'"&amp;T$2&amp;"'!F"&amp;ROW(T58))="PARK","PARK",
IF(INDIRECT("'"&amp;T$2&amp;"'!F"&amp;ROW(T58))="VACA","VACA",
"")))))</f>
        <v/>
      </c>
      <c r="U58" s="111" t="str" cm="1">
        <f t="array" aca="1" ref="U58" ca="1">IF(INDIRECT("'"&amp;U$2&amp;"'!F"&amp;ROW(U58))="CC","CC",
IF(INDIRECT("'"&amp;U$2&amp;"'!F"&amp;ROW(U58))="DOWN","DOWN",
IF(INDIRECT("'"&amp;U$2&amp;"'!F"&amp;ROW(U58))="OFF","OFF",
IF(INDIRECT("'"&amp;U$2&amp;"'!F"&amp;ROW(U58))="PARK","PARK",
IF(INDIRECT("'"&amp;U$2&amp;"'!F"&amp;ROW(U58))="VACA","VACA",
"")))))</f>
        <v/>
      </c>
      <c r="V58" s="111" t="str" cm="1">
        <f t="array" aca="1" ref="V58" ca="1">IF(INDIRECT("'"&amp;V$2&amp;"'!F"&amp;ROW(V58))="CC","CC",
IF(INDIRECT("'"&amp;V$2&amp;"'!F"&amp;ROW(V58))="DOWN","DOWN",
IF(INDIRECT("'"&amp;V$2&amp;"'!F"&amp;ROW(V58))="OFF","OFF",
IF(INDIRECT("'"&amp;V$2&amp;"'!F"&amp;ROW(V58))="PARK","PARK",
IF(INDIRECT("'"&amp;V$2&amp;"'!F"&amp;ROW(V58))="VACA","VACA",
"")))))</f>
        <v/>
      </c>
      <c r="W58" s="111" t="str" cm="1">
        <f t="array" aca="1" ref="W58" ca="1">IF(INDIRECT("'"&amp;W$2&amp;"'!F"&amp;ROW(W58))="CC","CC",
IF(INDIRECT("'"&amp;W$2&amp;"'!F"&amp;ROW(W58))="DOWN","DOWN",
IF(INDIRECT("'"&amp;W$2&amp;"'!F"&amp;ROW(W58))="OFF","OFF",
IF(INDIRECT("'"&amp;W$2&amp;"'!F"&amp;ROW(W58))="PARK","PARK",
IF(INDIRECT("'"&amp;W$2&amp;"'!F"&amp;ROW(W58))="VACA","VACA",
"")))))</f>
        <v/>
      </c>
      <c r="X58" s="111" t="str" cm="1">
        <f t="array" aca="1" ref="X58" ca="1">IF(INDIRECT("'"&amp;X$2&amp;"'!F"&amp;ROW(X58))="CC","CC",
IF(INDIRECT("'"&amp;X$2&amp;"'!F"&amp;ROW(X58))="DOWN","DOWN",
IF(INDIRECT("'"&amp;X$2&amp;"'!F"&amp;ROW(X58))="OFF","OFF",
IF(INDIRECT("'"&amp;X$2&amp;"'!F"&amp;ROW(X58))="PARK","PARK",
IF(INDIRECT("'"&amp;X$2&amp;"'!F"&amp;ROW(X58))="VACA","VACA",
"")))))</f>
        <v/>
      </c>
      <c r="Y58" s="111" t="str" cm="1">
        <f t="array" aca="1" ref="Y58" ca="1">IF(INDIRECT("'"&amp;Y$2&amp;"'!F"&amp;ROW(Y58))="CC","CC",
IF(INDIRECT("'"&amp;Y$2&amp;"'!F"&amp;ROW(Y58))="DOWN","DOWN",
IF(INDIRECT("'"&amp;Y$2&amp;"'!F"&amp;ROW(Y58))="OFF","OFF",
IF(INDIRECT("'"&amp;Y$2&amp;"'!F"&amp;ROW(Y58))="PARK","PARK",
IF(INDIRECT("'"&amp;Y$2&amp;"'!F"&amp;ROW(Y58))="VACA","VACA",
"")))))</f>
        <v/>
      </c>
      <c r="Z58" s="111" t="str" cm="1">
        <f t="array" aca="1" ref="Z58" ca="1">IF(INDIRECT("'"&amp;Z$2&amp;"'!F"&amp;ROW(Z58))="CC","CC",
IF(INDIRECT("'"&amp;Z$2&amp;"'!F"&amp;ROW(Z58))="DOWN","DOWN",
IF(INDIRECT("'"&amp;Z$2&amp;"'!F"&amp;ROW(Z58))="OFF","OFF",
IF(INDIRECT("'"&amp;Z$2&amp;"'!F"&amp;ROW(Z58))="PARK","PARK",
IF(INDIRECT("'"&amp;Z$2&amp;"'!F"&amp;ROW(Z58))="VACA","VACA",
"")))))</f>
        <v/>
      </c>
      <c r="AA58" s="111" t="str" cm="1">
        <f t="array" aca="1" ref="AA58" ca="1">IF(INDIRECT("'"&amp;AA$2&amp;"'!F"&amp;ROW(AA58))="CC","CC",
IF(INDIRECT("'"&amp;AA$2&amp;"'!F"&amp;ROW(AA58))="DOWN","DOWN",
IF(INDIRECT("'"&amp;AA$2&amp;"'!F"&amp;ROW(AA58))="OFF","OFF",
IF(INDIRECT("'"&amp;AA$2&amp;"'!F"&amp;ROW(AA58))="PARK","PARK",
IF(INDIRECT("'"&amp;AA$2&amp;"'!F"&amp;ROW(AA58))="VACA","VACA",
"")))))</f>
        <v/>
      </c>
      <c r="AB58" s="111" t="str" cm="1">
        <f t="array" aca="1" ref="AB58" ca="1">IF(INDIRECT("'"&amp;AB$2&amp;"'!F"&amp;ROW(AB58))="CC","CC",
IF(INDIRECT("'"&amp;AB$2&amp;"'!F"&amp;ROW(AB58))="DOWN","DOWN",
IF(INDIRECT("'"&amp;AB$2&amp;"'!F"&amp;ROW(AB58))="OFF","OFF",
IF(INDIRECT("'"&amp;AB$2&amp;"'!F"&amp;ROW(AB58))="PARK","PARK",
IF(INDIRECT("'"&amp;AB$2&amp;"'!F"&amp;ROW(AB58))="VACA","VACA",
"")))))</f>
        <v/>
      </c>
      <c r="AC58" s="111" t="str" cm="1">
        <f t="array" aca="1" ref="AC58" ca="1">IF(INDIRECT("'"&amp;AC$2&amp;"'!F"&amp;ROW(AC58))="CC","CC",
IF(INDIRECT("'"&amp;AC$2&amp;"'!F"&amp;ROW(AC58))="DOWN","DOWN",
IF(INDIRECT("'"&amp;AC$2&amp;"'!F"&amp;ROW(AC58))="OFF","OFF",
IF(INDIRECT("'"&amp;AC$2&amp;"'!F"&amp;ROW(AC58))="PARK","PARK",
IF(INDIRECT("'"&amp;AC$2&amp;"'!F"&amp;ROW(AC58))="VACA","VACA",
"")))))</f>
        <v/>
      </c>
      <c r="AD58" s="111" t="str" cm="1">
        <f t="array" aca="1" ref="AD58" ca="1">IF(INDIRECT("'"&amp;AD$2&amp;"'!F"&amp;ROW(AD58))="CC","CC",
IF(INDIRECT("'"&amp;AD$2&amp;"'!F"&amp;ROW(AD58))="DOWN","DOWN",
IF(INDIRECT("'"&amp;AD$2&amp;"'!F"&amp;ROW(AD58))="OFF","OFF",
IF(INDIRECT("'"&amp;AD$2&amp;"'!F"&amp;ROW(AD58))="PARK","PARK",
IF(INDIRECT("'"&amp;AD$2&amp;"'!F"&amp;ROW(AD58))="VACA","VACA",
"")))))</f>
        <v/>
      </c>
      <c r="AE58" s="111" t="str" cm="1">
        <f t="array" aca="1" ref="AE58" ca="1">IF(INDIRECT("'"&amp;AE$2&amp;"'!F"&amp;ROW(AE58))="CC","CC",
IF(INDIRECT("'"&amp;AE$2&amp;"'!F"&amp;ROW(AE58))="DOWN","DOWN",
IF(INDIRECT("'"&amp;AE$2&amp;"'!F"&amp;ROW(AE58))="OFF","OFF",
IF(INDIRECT("'"&amp;AE$2&amp;"'!F"&amp;ROW(AE58))="PARK","PARK",
IF(INDIRECT("'"&amp;AE$2&amp;"'!F"&amp;ROW(AE58))="VACA","VACA",
"")))))</f>
        <v/>
      </c>
      <c r="AF58" s="111" t="str" cm="1">
        <f t="array" aca="1" ref="AF58" ca="1">IF(INDIRECT("'"&amp;AF$2&amp;"'!F"&amp;ROW(AF58))="CC","CC",
IF(INDIRECT("'"&amp;AF$2&amp;"'!F"&amp;ROW(AF58))="DOWN","DOWN",
IF(INDIRECT("'"&amp;AF$2&amp;"'!F"&amp;ROW(AF58))="OFF","OFF",
IF(INDIRECT("'"&amp;AF$2&amp;"'!F"&amp;ROW(AF58))="PARK","PARK",
IF(INDIRECT("'"&amp;AF$2&amp;"'!F"&amp;ROW(AF58))="VACA","VACA",
"")))))</f>
        <v/>
      </c>
      <c r="AG58" s="111" t="str" cm="1">
        <f t="array" aca="1" ref="AG58" ca="1">IF(INDIRECT("'"&amp;AG$2&amp;"'!F"&amp;ROW(AG58))="CC","CC",
IF(INDIRECT("'"&amp;AG$2&amp;"'!F"&amp;ROW(AG58))="DOWN","DOWN",
IF(INDIRECT("'"&amp;AG$2&amp;"'!F"&amp;ROW(AG58))="OFF","OFF",
IF(INDIRECT("'"&amp;AG$2&amp;"'!F"&amp;ROW(AG58))="PARK","PARK",
IF(INDIRECT("'"&amp;AG$2&amp;"'!F"&amp;ROW(AG58))="VACA","VACA",
"")))))</f>
        <v/>
      </c>
      <c r="AH58" s="124"/>
      <c r="AI58" s="111" t="str">
        <f t="shared" si="4"/>
        <v>Luis Javier Rivera</v>
      </c>
      <c r="AJ58" s="111" cm="1">
        <f t="array" aca="1" ref="AJ58" ca="1">INDIRECT("'"&amp;AJ$2&amp;"'!AB"&amp;ROW($AJ58))</f>
        <v>4</v>
      </c>
      <c r="AK58" s="111" cm="1">
        <f t="array" aca="1" ref="AK58" ca="1">INDIRECT("'"&amp;AK$2&amp;"'!AB"&amp;ROW($AJ58))</f>
        <v>4</v>
      </c>
      <c r="AL58" s="111" cm="1">
        <f t="array" aca="1" ref="AL58" ca="1">INDIRECT("'"&amp;AL$2&amp;"'!AB"&amp;ROW($AJ58))</f>
        <v>4</v>
      </c>
      <c r="AM58" s="111" t="str" cm="1">
        <f t="array" aca="1" ref="AM58" ca="1">INDIRECT("'"&amp;AM$2&amp;"'!AB"&amp;ROW($AJ58))</f>
        <v/>
      </c>
      <c r="AN58" s="111" t="str" cm="1">
        <f t="array" aca="1" ref="AN58" ca="1">INDIRECT("'"&amp;AN$2&amp;"'!AB"&amp;ROW($AJ58))</f>
        <v/>
      </c>
      <c r="AO58" s="111" cm="1">
        <f t="array" aca="1" ref="AO58" ca="1">INDIRECT("'"&amp;AO$2&amp;"'!AB"&amp;ROW($AJ58))</f>
        <v>5</v>
      </c>
      <c r="AP58" s="111" cm="1">
        <f t="array" aca="1" ref="AP58" ca="1">INDIRECT("'"&amp;AP$2&amp;"'!AB"&amp;ROW($AJ58))</f>
        <v>4</v>
      </c>
      <c r="AQ58" s="111" t="str" cm="1">
        <f t="array" aca="1" ref="AQ58" ca="1">INDIRECT("'"&amp;AQ$2&amp;"'!AB"&amp;ROW($AJ58))</f>
        <v/>
      </c>
      <c r="AR58" s="111" t="str" cm="1">
        <f t="array" aca="1" ref="AR58" ca="1">INDIRECT("'"&amp;AR$2&amp;"'!AB"&amp;ROW($AJ58))</f>
        <v/>
      </c>
      <c r="AS58" s="111" t="str" cm="1">
        <f t="array" aca="1" ref="AS58" ca="1">INDIRECT("'"&amp;AS$2&amp;"'!AB"&amp;ROW($AJ58))</f>
        <v/>
      </c>
      <c r="AT58" s="111" t="str" cm="1">
        <f t="array" aca="1" ref="AT58" ca="1">INDIRECT("'"&amp;AT$2&amp;"'!AB"&amp;ROW($AJ58))</f>
        <v/>
      </c>
      <c r="AU58" s="111" t="str" cm="1">
        <f t="array" aca="1" ref="AU58" ca="1">INDIRECT("'"&amp;AU$2&amp;"'!AB"&amp;ROW($AJ58))</f>
        <v/>
      </c>
      <c r="AV58" s="111" t="str" cm="1">
        <f t="array" aca="1" ref="AV58" ca="1">INDIRECT("'"&amp;AV$2&amp;"'!AB"&amp;ROW($AJ58))</f>
        <v/>
      </c>
      <c r="AW58" s="111" t="str" cm="1">
        <f t="array" aca="1" ref="AW58" ca="1">INDIRECT("'"&amp;AW$2&amp;"'!AB"&amp;ROW($AJ58))</f>
        <v/>
      </c>
      <c r="AX58" s="111" t="str" cm="1">
        <f t="array" aca="1" ref="AX58" ca="1">INDIRECT("'"&amp;AX$2&amp;"'!AB"&amp;ROW($AJ58))</f>
        <v/>
      </c>
      <c r="AY58" s="111" t="str" cm="1">
        <f t="array" aca="1" ref="AY58" ca="1">INDIRECT("'"&amp;AY$2&amp;"'!AB"&amp;ROW($AJ58))</f>
        <v/>
      </c>
      <c r="AZ58" s="111" t="str" cm="1">
        <f t="array" aca="1" ref="AZ58" ca="1">INDIRECT("'"&amp;AZ$2&amp;"'!AB"&amp;ROW($AJ58))</f>
        <v/>
      </c>
      <c r="BA58" s="111" t="str" cm="1">
        <f t="array" aca="1" ref="BA58" ca="1">INDIRECT("'"&amp;BA$2&amp;"'!AB"&amp;ROW($AJ58))</f>
        <v/>
      </c>
      <c r="BB58" s="111" t="str" cm="1">
        <f t="array" aca="1" ref="BB58" ca="1">INDIRECT("'"&amp;BB$2&amp;"'!AB"&amp;ROW($AJ58))</f>
        <v/>
      </c>
      <c r="BC58" s="111" t="str" cm="1">
        <f t="array" aca="1" ref="BC58" ca="1">INDIRECT("'"&amp;BC$2&amp;"'!AB"&amp;ROW($AJ58))</f>
        <v/>
      </c>
      <c r="BD58" s="111" t="str" cm="1">
        <f t="array" aca="1" ref="BD58" ca="1">INDIRECT("'"&amp;BD$2&amp;"'!AB"&amp;ROW($AJ58))</f>
        <v/>
      </c>
      <c r="BE58" s="111" t="str" cm="1">
        <f t="array" aca="1" ref="BE58" ca="1">INDIRECT("'"&amp;BE$2&amp;"'!AB"&amp;ROW($AJ58))</f>
        <v/>
      </c>
      <c r="BF58" s="111" t="str" cm="1">
        <f t="array" aca="1" ref="BF58" ca="1">INDIRECT("'"&amp;BF$2&amp;"'!AB"&amp;ROW($AJ58))</f>
        <v/>
      </c>
      <c r="BG58" s="111" t="str" cm="1">
        <f t="array" aca="1" ref="BG58" ca="1">INDIRECT("'"&amp;BG$2&amp;"'!AB"&amp;ROW($AJ58))</f>
        <v/>
      </c>
      <c r="BH58" s="111" t="str" cm="1">
        <f t="array" aca="1" ref="BH58" ca="1">INDIRECT("'"&amp;BH$2&amp;"'!AB"&amp;ROW($AJ58))</f>
        <v/>
      </c>
      <c r="BI58" s="111" t="str" cm="1">
        <f t="array" aca="1" ref="BI58" ca="1">INDIRECT("'"&amp;BI$2&amp;"'!AB"&amp;ROW($AJ58))</f>
        <v/>
      </c>
      <c r="BJ58" s="111" t="str" cm="1">
        <f t="array" aca="1" ref="BJ58" ca="1">INDIRECT("'"&amp;BJ$2&amp;"'!AB"&amp;ROW($AJ58))</f>
        <v/>
      </c>
      <c r="BK58" s="111" t="str" cm="1">
        <f t="array" aca="1" ref="BK58" ca="1">INDIRECT("'"&amp;BK$2&amp;"'!AB"&amp;ROW($AJ58))</f>
        <v/>
      </c>
      <c r="BL58" s="111" t="str" cm="1">
        <f t="array" aca="1" ref="BL58" ca="1">INDIRECT("'"&amp;BL$2&amp;"'!AB"&amp;ROW($AJ58))</f>
        <v/>
      </c>
      <c r="BM58" s="111" t="str" cm="1">
        <f t="array" aca="1" ref="BM58" ca="1">INDIRECT("'"&amp;BM$2&amp;"'!AB"&amp;ROW($AJ58))</f>
        <v/>
      </c>
      <c r="BN58" s="111" t="str" cm="1">
        <f t="array" aca="1" ref="BN58" ca="1">INDIRECT("'"&amp;BN$2&amp;"'!AB"&amp;ROW($AJ58))</f>
        <v/>
      </c>
      <c r="BO58" s="124"/>
      <c r="BP58" s="110" t="str">
        <f t="shared" si="5"/>
        <v>Luis Javier Rivera</v>
      </c>
      <c r="BQ58" s="127" cm="1">
        <f t="array" aca="1" ref="BQ58" ca="1">IF(INDIRECT("'"&amp;BQ$2&amp;"'!P"&amp;ROW($BQ58))=0,"",INDIRECT("'"&amp;BQ$2&amp;"'!P"&amp;ROW($BQ58)))</f>
        <v>37.340000000000003</v>
      </c>
      <c r="BR58" s="127" cm="1">
        <f t="array" aca="1" ref="BR58" ca="1">IF(INDIRECT("'"&amp;BR$2&amp;"'!P"&amp;ROW($BQ58))=0,"",INDIRECT("'"&amp;BR$2&amp;"'!P"&amp;ROW($BQ58)))</f>
        <v>34</v>
      </c>
      <c r="BS58" s="127" cm="1">
        <f t="array" aca="1" ref="BS58" ca="1">IF(INDIRECT("'"&amp;BS$2&amp;"'!P"&amp;ROW($BQ58))=0,"",INDIRECT("'"&amp;BS$2&amp;"'!P"&amp;ROW($BQ58)))</f>
        <v>33</v>
      </c>
      <c r="BT58" s="127" t="str" cm="1">
        <f t="array" aca="1" ref="BT58" ca="1">IF(INDIRECT("'"&amp;BT$2&amp;"'!P"&amp;ROW($BQ58))=0,"",INDIRECT("'"&amp;BT$2&amp;"'!P"&amp;ROW($BQ58)))</f>
        <v/>
      </c>
      <c r="BU58" s="127" t="str" cm="1">
        <f t="array" aca="1" ref="BU58" ca="1">IF(INDIRECT("'"&amp;BU$2&amp;"'!P"&amp;ROW($BQ58))=0,"",INDIRECT("'"&amp;BU$2&amp;"'!P"&amp;ROW($BQ58)))</f>
        <v/>
      </c>
      <c r="BV58" s="127" cm="1">
        <f t="array" aca="1" ref="BV58" ca="1">IF(INDIRECT("'"&amp;BV$2&amp;"'!P"&amp;ROW($BQ58))=0,"",INDIRECT("'"&amp;BV$2&amp;"'!P"&amp;ROW($BQ58)))</f>
        <v>35.5</v>
      </c>
      <c r="BW58" s="127" cm="1">
        <f t="array" aca="1" ref="BW58" ca="1">IF(INDIRECT("'"&amp;BW$2&amp;"'!P"&amp;ROW($BQ58))=0,"",INDIRECT("'"&amp;BW$2&amp;"'!P"&amp;ROW($BQ58)))</f>
        <v>38.450000000000003</v>
      </c>
      <c r="BX58" s="127" t="str" cm="1">
        <f t="array" aca="1" ref="BX58" ca="1">IF(INDIRECT("'"&amp;BX$2&amp;"'!P"&amp;ROW($BQ58))=0,"",INDIRECT("'"&amp;BX$2&amp;"'!P"&amp;ROW($BQ58)))</f>
        <v/>
      </c>
      <c r="BY58" s="127" t="str" cm="1">
        <f t="array" aca="1" ref="BY58" ca="1">IF(INDIRECT("'"&amp;BY$2&amp;"'!P"&amp;ROW($BQ58))=0,"",INDIRECT("'"&amp;BY$2&amp;"'!P"&amp;ROW($BQ58)))</f>
        <v/>
      </c>
      <c r="BZ58" s="127" t="str" cm="1">
        <f t="array" aca="1" ref="BZ58" ca="1">IF(INDIRECT("'"&amp;BZ$2&amp;"'!P"&amp;ROW($BQ58))=0,"",INDIRECT("'"&amp;BZ$2&amp;"'!P"&amp;ROW($BQ58)))</f>
        <v/>
      </c>
      <c r="CA58" s="127" t="str" cm="1">
        <f t="array" aca="1" ref="CA58" ca="1">IF(INDIRECT("'"&amp;CA$2&amp;"'!P"&amp;ROW($BQ58))=0,"",INDIRECT("'"&amp;CA$2&amp;"'!P"&amp;ROW($BQ58)))</f>
        <v/>
      </c>
      <c r="CB58" s="127" t="str" cm="1">
        <f t="array" aca="1" ref="CB58" ca="1">IF(INDIRECT("'"&amp;CB$2&amp;"'!P"&amp;ROW($BQ58))=0,"",INDIRECT("'"&amp;CB$2&amp;"'!P"&amp;ROW($BQ58)))</f>
        <v/>
      </c>
      <c r="CC58" s="127" t="str" cm="1">
        <f t="array" aca="1" ref="CC58" ca="1">IF(INDIRECT("'"&amp;CC$2&amp;"'!P"&amp;ROW($BQ58))=0,"",INDIRECT("'"&amp;CC$2&amp;"'!P"&amp;ROW($BQ58)))</f>
        <v/>
      </c>
      <c r="CD58" s="127" t="str" cm="1">
        <f t="array" aca="1" ref="CD58" ca="1">IF(INDIRECT("'"&amp;CD$2&amp;"'!P"&amp;ROW($BQ58))=0,"",INDIRECT("'"&amp;CD$2&amp;"'!P"&amp;ROW($BQ58)))</f>
        <v/>
      </c>
      <c r="CE58" s="127" t="str" cm="1">
        <f t="array" aca="1" ref="CE58" ca="1">IF(INDIRECT("'"&amp;CE$2&amp;"'!P"&amp;ROW($BQ58))=0,"",INDIRECT("'"&amp;CE$2&amp;"'!P"&amp;ROW($BQ58)))</f>
        <v/>
      </c>
      <c r="CF58" s="127" t="str" cm="1">
        <f t="array" aca="1" ref="CF58" ca="1">IF(INDIRECT("'"&amp;CF$2&amp;"'!P"&amp;ROW($BQ58))=0,"",INDIRECT("'"&amp;CF$2&amp;"'!P"&amp;ROW($BQ58)))</f>
        <v/>
      </c>
      <c r="CG58" s="127" t="str" cm="1">
        <f t="array" aca="1" ref="CG58" ca="1">IF(INDIRECT("'"&amp;CG$2&amp;"'!P"&amp;ROW($BQ58))=0,"",INDIRECT("'"&amp;CG$2&amp;"'!P"&amp;ROW($BQ58)))</f>
        <v/>
      </c>
      <c r="CH58" s="127" t="str" cm="1">
        <f t="array" aca="1" ref="CH58" ca="1">IF(INDIRECT("'"&amp;CH$2&amp;"'!P"&amp;ROW($BQ58))=0,"",INDIRECT("'"&amp;CH$2&amp;"'!P"&amp;ROW($BQ58)))</f>
        <v/>
      </c>
      <c r="CI58" s="127" t="str" cm="1">
        <f t="array" aca="1" ref="CI58" ca="1">IF(INDIRECT("'"&amp;CI$2&amp;"'!P"&amp;ROW($BQ58))=0,"",INDIRECT("'"&amp;CI$2&amp;"'!P"&amp;ROW($BQ58)))</f>
        <v/>
      </c>
      <c r="CJ58" s="127" t="str" cm="1">
        <f t="array" aca="1" ref="CJ58" ca="1">IF(INDIRECT("'"&amp;CJ$2&amp;"'!P"&amp;ROW($BQ58))=0,"",INDIRECT("'"&amp;CJ$2&amp;"'!P"&amp;ROW($BQ58)))</f>
        <v/>
      </c>
      <c r="CK58" s="127" t="str" cm="1">
        <f t="array" aca="1" ref="CK58" ca="1">IF(INDIRECT("'"&amp;CK$2&amp;"'!P"&amp;ROW($BQ58))=0,"",INDIRECT("'"&amp;CK$2&amp;"'!P"&amp;ROW($BQ58)))</f>
        <v/>
      </c>
      <c r="CL58" s="127" t="str" cm="1">
        <f t="array" aca="1" ref="CL58" ca="1">IF(INDIRECT("'"&amp;CL$2&amp;"'!P"&amp;ROW($BQ58))=0,"",INDIRECT("'"&amp;CL$2&amp;"'!P"&amp;ROW($BQ58)))</f>
        <v/>
      </c>
      <c r="CM58" s="127" t="str" cm="1">
        <f t="array" aca="1" ref="CM58" ca="1">IF(INDIRECT("'"&amp;CM$2&amp;"'!P"&amp;ROW($BQ58))=0,"",INDIRECT("'"&amp;CM$2&amp;"'!P"&amp;ROW($BQ58)))</f>
        <v/>
      </c>
      <c r="CN58" s="127" t="str" cm="1">
        <f t="array" aca="1" ref="CN58" ca="1">IF(INDIRECT("'"&amp;CN$2&amp;"'!P"&amp;ROW($BQ58))=0,"",INDIRECT("'"&amp;CN$2&amp;"'!P"&amp;ROW($BQ58)))</f>
        <v/>
      </c>
      <c r="CO58" s="127" t="str" cm="1">
        <f t="array" aca="1" ref="CO58" ca="1">IF(INDIRECT("'"&amp;CO$2&amp;"'!P"&amp;ROW($BQ58))=0,"",INDIRECT("'"&amp;CO$2&amp;"'!P"&amp;ROW($BQ58)))</f>
        <v/>
      </c>
      <c r="CP58" s="127" t="str" cm="1">
        <f t="array" aca="1" ref="CP58" ca="1">IF(INDIRECT("'"&amp;CP$2&amp;"'!P"&amp;ROW($BQ58))=0,"",INDIRECT("'"&amp;CP$2&amp;"'!P"&amp;ROW($BQ58)))</f>
        <v/>
      </c>
      <c r="CQ58" s="127" t="str" cm="1">
        <f t="array" aca="1" ref="CQ58" ca="1">IF(INDIRECT("'"&amp;CQ$2&amp;"'!P"&amp;ROW($BQ58))=0,"",INDIRECT("'"&amp;CQ$2&amp;"'!P"&amp;ROW($BQ58)))</f>
        <v/>
      </c>
      <c r="CR58" s="127" t="str" cm="1">
        <f t="array" aca="1" ref="CR58" ca="1">IF(INDIRECT("'"&amp;CR$2&amp;"'!P"&amp;ROW($BQ58))=0,"",INDIRECT("'"&amp;CR$2&amp;"'!P"&amp;ROW($BQ58)))</f>
        <v/>
      </c>
      <c r="CS58" s="127" t="str" cm="1">
        <f t="array" aca="1" ref="CS58" ca="1">IF(INDIRECT("'"&amp;CS$2&amp;"'!P"&amp;ROW($BQ58))=0,"",INDIRECT("'"&amp;CS$2&amp;"'!P"&amp;ROW($BQ58)))</f>
        <v/>
      </c>
      <c r="CT58" s="127" t="str" cm="1">
        <f t="array" aca="1" ref="CT58" ca="1">IF(INDIRECT("'"&amp;CT$2&amp;"'!P"&amp;ROW($BQ58))=0,"",INDIRECT("'"&amp;CT$2&amp;"'!P"&amp;ROW($BQ58)))</f>
        <v/>
      </c>
      <c r="CU58" s="127" t="str" cm="1">
        <f t="array" aca="1" ref="CU58" ca="1">IF(INDIRECT("'"&amp;CU$2&amp;"'!P"&amp;ROW($BQ58))=0,"",INDIRECT("'"&amp;CU$2&amp;"'!P"&amp;ROW($BQ58)))</f>
        <v/>
      </c>
      <c r="CV58" s="128">
        <f t="shared" ca="1" si="6"/>
        <v>178.29000000000002</v>
      </c>
    </row>
    <row r="59" spans="1:100" x14ac:dyDescent="0.2">
      <c r="A59" s="111">
        <f>IF('Driver List'!D59=0,"",'Driver List'!D59)</f>
        <v>6459</v>
      </c>
      <c r="B59" s="111" t="str">
        <f>IF(A59="","",VLOOKUP(A59,'Driver List'!D:E,2,0))</f>
        <v>Felix Ramon Candelaria Bello</v>
      </c>
      <c r="C59" s="111" t="str" cm="1">
        <f t="array" aca="1" ref="C59" ca="1">IF(INDIRECT("'"&amp;C$2&amp;"'!F"&amp;ROW(C59))="CC","CC",
IF(INDIRECT("'"&amp;C$2&amp;"'!F"&amp;ROW(C59))="DOWN","DOWN",
IF(INDIRECT("'"&amp;C$2&amp;"'!F"&amp;ROW(C59))="OFF","OFF",
IF(INDIRECT("'"&amp;C$2&amp;"'!F"&amp;ROW(C59))="PARK","PARK",
IF(INDIRECT("'"&amp;C$2&amp;"'!F"&amp;ROW(C59))="VACA","VACA",
"")))))</f>
        <v/>
      </c>
      <c r="D59" s="111" t="str" cm="1">
        <f t="array" aca="1" ref="D59" ca="1">IF(INDIRECT("'"&amp;D$2&amp;"'!F"&amp;ROW(D59))="CC","CC",
IF(INDIRECT("'"&amp;D$2&amp;"'!F"&amp;ROW(D59))="DOWN","DOWN",
IF(INDIRECT("'"&amp;D$2&amp;"'!F"&amp;ROW(D59))="OFF","OFF",
IF(INDIRECT("'"&amp;D$2&amp;"'!F"&amp;ROW(D59))="PARK","PARK",
IF(INDIRECT("'"&amp;D$2&amp;"'!F"&amp;ROW(D59))="VACA","VACA",
"")))))</f>
        <v/>
      </c>
      <c r="E59" s="111" t="str" cm="1">
        <f t="array" aca="1" ref="E59" ca="1">IF(INDIRECT("'"&amp;E$2&amp;"'!F"&amp;ROW(E59))="CC","CC",
IF(INDIRECT("'"&amp;E$2&amp;"'!F"&amp;ROW(E59))="DOWN","DOWN",
IF(INDIRECT("'"&amp;E$2&amp;"'!F"&amp;ROW(E59))="OFF","OFF",
IF(INDIRECT("'"&amp;E$2&amp;"'!F"&amp;ROW(E59))="PARK","PARK",
IF(INDIRECT("'"&amp;E$2&amp;"'!F"&amp;ROW(E59))="VACA","VACA",
"")))))</f>
        <v/>
      </c>
      <c r="F59" s="111" t="str" cm="1">
        <f t="array" aca="1" ref="F59" ca="1">IF(INDIRECT("'"&amp;F$2&amp;"'!F"&amp;ROW(F59))="CC","CC",
IF(INDIRECT("'"&amp;F$2&amp;"'!F"&amp;ROW(F59))="DOWN","DOWN",
IF(INDIRECT("'"&amp;F$2&amp;"'!F"&amp;ROW(F59))="OFF","OFF",
IF(INDIRECT("'"&amp;F$2&amp;"'!F"&amp;ROW(F59))="PARK","PARK",
IF(INDIRECT("'"&amp;F$2&amp;"'!F"&amp;ROW(F59))="VACA","VACA",
"")))))</f>
        <v/>
      </c>
      <c r="G59" s="111" t="str" cm="1">
        <f t="array" aca="1" ref="G59" ca="1">IF(INDIRECT("'"&amp;G$2&amp;"'!F"&amp;ROW(G59))="CC","CC",
IF(INDIRECT("'"&amp;G$2&amp;"'!F"&amp;ROW(G59))="DOWN","DOWN",
IF(INDIRECT("'"&amp;G$2&amp;"'!F"&amp;ROW(G59))="OFF","OFF",
IF(INDIRECT("'"&amp;G$2&amp;"'!F"&amp;ROW(G59))="PARK","PARK",
IF(INDIRECT("'"&amp;G$2&amp;"'!F"&amp;ROW(G59))="VACA","VACA",
"")))))</f>
        <v/>
      </c>
      <c r="H59" s="111" t="str" cm="1">
        <f t="array" aca="1" ref="H59" ca="1">IF(INDIRECT("'"&amp;H$2&amp;"'!F"&amp;ROW(H59))="CC","CC",
IF(INDIRECT("'"&amp;H$2&amp;"'!F"&amp;ROW(H59))="DOWN","DOWN",
IF(INDIRECT("'"&amp;H$2&amp;"'!F"&amp;ROW(H59))="OFF","OFF",
IF(INDIRECT("'"&amp;H$2&amp;"'!F"&amp;ROW(H59))="PARK","PARK",
IF(INDIRECT("'"&amp;H$2&amp;"'!F"&amp;ROW(H59))="VACA","VACA",
"")))))</f>
        <v/>
      </c>
      <c r="I59" s="111" t="str" cm="1">
        <f t="array" aca="1" ref="I59" ca="1">IF(INDIRECT("'"&amp;I$2&amp;"'!F"&amp;ROW(I59))="CC","CC",
IF(INDIRECT("'"&amp;I$2&amp;"'!F"&amp;ROW(I59))="DOWN","DOWN",
IF(INDIRECT("'"&amp;I$2&amp;"'!F"&amp;ROW(I59))="OFF","OFF",
IF(INDIRECT("'"&amp;I$2&amp;"'!F"&amp;ROW(I59))="PARK","PARK",
IF(INDIRECT("'"&amp;I$2&amp;"'!F"&amp;ROW(I59))="VACA","VACA",
"")))))</f>
        <v/>
      </c>
      <c r="J59" s="111" t="str" cm="1">
        <f t="array" aca="1" ref="J59" ca="1">IF(INDIRECT("'"&amp;J$2&amp;"'!F"&amp;ROW(J59))="CC","CC",
IF(INDIRECT("'"&amp;J$2&amp;"'!F"&amp;ROW(J59))="DOWN","DOWN",
IF(INDIRECT("'"&amp;J$2&amp;"'!F"&amp;ROW(J59))="OFF","OFF",
IF(INDIRECT("'"&amp;J$2&amp;"'!F"&amp;ROW(J59))="PARK","PARK",
IF(INDIRECT("'"&amp;J$2&amp;"'!F"&amp;ROW(J59))="VACA","VACA",
"")))))</f>
        <v/>
      </c>
      <c r="K59" s="111" t="str" cm="1">
        <f t="array" aca="1" ref="K59" ca="1">IF(INDIRECT("'"&amp;K$2&amp;"'!F"&amp;ROW(K59))="CC","CC",
IF(INDIRECT("'"&amp;K$2&amp;"'!F"&amp;ROW(K59))="DOWN","DOWN",
IF(INDIRECT("'"&amp;K$2&amp;"'!F"&amp;ROW(K59))="OFF","OFF",
IF(INDIRECT("'"&amp;K$2&amp;"'!F"&amp;ROW(K59))="PARK","PARK",
IF(INDIRECT("'"&amp;K$2&amp;"'!F"&amp;ROW(K59))="VACA","VACA",
"")))))</f>
        <v/>
      </c>
      <c r="L59" s="111" t="str" cm="1">
        <f t="array" aca="1" ref="L59" ca="1">IF(INDIRECT("'"&amp;L$2&amp;"'!F"&amp;ROW(L59))="CC","CC",
IF(INDIRECT("'"&amp;L$2&amp;"'!F"&amp;ROW(L59))="DOWN","DOWN",
IF(INDIRECT("'"&amp;L$2&amp;"'!F"&amp;ROW(L59))="OFF","OFF",
IF(INDIRECT("'"&amp;L$2&amp;"'!F"&amp;ROW(L59))="PARK","PARK",
IF(INDIRECT("'"&amp;L$2&amp;"'!F"&amp;ROW(L59))="VACA","VACA",
"")))))</f>
        <v/>
      </c>
      <c r="M59" s="111" t="str" cm="1">
        <f t="array" aca="1" ref="M59" ca="1">IF(INDIRECT("'"&amp;M$2&amp;"'!F"&amp;ROW(M59))="CC","CC",
IF(INDIRECT("'"&amp;M$2&amp;"'!F"&amp;ROW(M59))="DOWN","DOWN",
IF(INDIRECT("'"&amp;M$2&amp;"'!F"&amp;ROW(M59))="OFF","OFF",
IF(INDIRECT("'"&amp;M$2&amp;"'!F"&amp;ROW(M59))="PARK","PARK",
IF(INDIRECT("'"&amp;M$2&amp;"'!F"&amp;ROW(M59))="VACA","VACA",
"")))))</f>
        <v/>
      </c>
      <c r="N59" s="111" t="str" cm="1">
        <f t="array" aca="1" ref="N59" ca="1">IF(INDIRECT("'"&amp;N$2&amp;"'!F"&amp;ROW(N59))="CC","CC",
IF(INDIRECT("'"&amp;N$2&amp;"'!F"&amp;ROW(N59))="DOWN","DOWN",
IF(INDIRECT("'"&amp;N$2&amp;"'!F"&amp;ROW(N59))="OFF","OFF",
IF(INDIRECT("'"&amp;N$2&amp;"'!F"&amp;ROW(N59))="PARK","PARK",
IF(INDIRECT("'"&amp;N$2&amp;"'!F"&amp;ROW(N59))="VACA","VACA",
"")))))</f>
        <v/>
      </c>
      <c r="O59" s="111" t="str" cm="1">
        <f t="array" aca="1" ref="O59" ca="1">IF(INDIRECT("'"&amp;O$2&amp;"'!F"&amp;ROW(O59))="CC","CC",
IF(INDIRECT("'"&amp;O$2&amp;"'!F"&amp;ROW(O59))="DOWN","DOWN",
IF(INDIRECT("'"&amp;O$2&amp;"'!F"&amp;ROW(O59))="OFF","OFF",
IF(INDIRECT("'"&amp;O$2&amp;"'!F"&amp;ROW(O59))="PARK","PARK",
IF(INDIRECT("'"&amp;O$2&amp;"'!F"&amp;ROW(O59))="VACA","VACA",
"")))))</f>
        <v/>
      </c>
      <c r="P59" s="111" t="str" cm="1">
        <f t="array" aca="1" ref="P59" ca="1">IF(INDIRECT("'"&amp;P$2&amp;"'!F"&amp;ROW(P59))="CC","CC",
IF(INDIRECT("'"&amp;P$2&amp;"'!F"&amp;ROW(P59))="DOWN","DOWN",
IF(INDIRECT("'"&amp;P$2&amp;"'!F"&amp;ROW(P59))="OFF","OFF",
IF(INDIRECT("'"&amp;P$2&amp;"'!F"&amp;ROW(P59))="PARK","PARK",
IF(INDIRECT("'"&amp;P$2&amp;"'!F"&amp;ROW(P59))="VACA","VACA",
"")))))</f>
        <v/>
      </c>
      <c r="Q59" s="111" t="str" cm="1">
        <f t="array" aca="1" ref="Q59" ca="1">IF(INDIRECT("'"&amp;Q$2&amp;"'!F"&amp;ROW(Q59))="CC","CC",
IF(INDIRECT("'"&amp;Q$2&amp;"'!F"&amp;ROW(Q59))="DOWN","DOWN",
IF(INDIRECT("'"&amp;Q$2&amp;"'!F"&amp;ROW(Q59))="OFF","OFF",
IF(INDIRECT("'"&amp;Q$2&amp;"'!F"&amp;ROW(Q59))="PARK","PARK",
IF(INDIRECT("'"&amp;Q$2&amp;"'!F"&amp;ROW(Q59))="VACA","VACA",
"")))))</f>
        <v/>
      </c>
      <c r="R59" s="111" t="str" cm="1">
        <f t="array" aca="1" ref="R59" ca="1">IF(INDIRECT("'"&amp;R$2&amp;"'!F"&amp;ROW(R59))="CC","CC",
IF(INDIRECT("'"&amp;R$2&amp;"'!F"&amp;ROW(R59))="DOWN","DOWN",
IF(INDIRECT("'"&amp;R$2&amp;"'!F"&amp;ROW(R59))="OFF","OFF",
IF(INDIRECT("'"&amp;R$2&amp;"'!F"&amp;ROW(R59))="PARK","PARK",
IF(INDIRECT("'"&amp;R$2&amp;"'!F"&amp;ROW(R59))="VACA","VACA",
"")))))</f>
        <v/>
      </c>
      <c r="S59" s="111" t="str" cm="1">
        <f t="array" aca="1" ref="S59" ca="1">IF(INDIRECT("'"&amp;S$2&amp;"'!F"&amp;ROW(S59))="CC","CC",
IF(INDIRECT("'"&amp;S$2&amp;"'!F"&amp;ROW(S59))="DOWN","DOWN",
IF(INDIRECT("'"&amp;S$2&amp;"'!F"&amp;ROW(S59))="OFF","OFF",
IF(INDIRECT("'"&amp;S$2&amp;"'!F"&amp;ROW(S59))="PARK","PARK",
IF(INDIRECT("'"&amp;S$2&amp;"'!F"&amp;ROW(S59))="VACA","VACA",
"")))))</f>
        <v/>
      </c>
      <c r="T59" s="111" t="str" cm="1">
        <f t="array" aca="1" ref="T59" ca="1">IF(INDIRECT("'"&amp;T$2&amp;"'!F"&amp;ROW(T59))="CC","CC",
IF(INDIRECT("'"&amp;T$2&amp;"'!F"&amp;ROW(T59))="DOWN","DOWN",
IF(INDIRECT("'"&amp;T$2&amp;"'!F"&amp;ROW(T59))="OFF","OFF",
IF(INDIRECT("'"&amp;T$2&amp;"'!F"&amp;ROW(T59))="PARK","PARK",
IF(INDIRECT("'"&amp;T$2&amp;"'!F"&amp;ROW(T59))="VACA","VACA",
"")))))</f>
        <v/>
      </c>
      <c r="U59" s="111" t="str" cm="1">
        <f t="array" aca="1" ref="U59" ca="1">IF(INDIRECT("'"&amp;U$2&amp;"'!F"&amp;ROW(U59))="CC","CC",
IF(INDIRECT("'"&amp;U$2&amp;"'!F"&amp;ROW(U59))="DOWN","DOWN",
IF(INDIRECT("'"&amp;U$2&amp;"'!F"&amp;ROW(U59))="OFF","OFF",
IF(INDIRECT("'"&amp;U$2&amp;"'!F"&amp;ROW(U59))="PARK","PARK",
IF(INDIRECT("'"&amp;U$2&amp;"'!F"&amp;ROW(U59))="VACA","VACA",
"")))))</f>
        <v/>
      </c>
      <c r="V59" s="111" t="str" cm="1">
        <f t="array" aca="1" ref="V59" ca="1">IF(INDIRECT("'"&amp;V$2&amp;"'!F"&amp;ROW(V59))="CC","CC",
IF(INDIRECT("'"&amp;V$2&amp;"'!F"&amp;ROW(V59))="DOWN","DOWN",
IF(INDIRECT("'"&amp;V$2&amp;"'!F"&amp;ROW(V59))="OFF","OFF",
IF(INDIRECT("'"&amp;V$2&amp;"'!F"&amp;ROW(V59))="PARK","PARK",
IF(INDIRECT("'"&amp;V$2&amp;"'!F"&amp;ROW(V59))="VACA","VACA",
"")))))</f>
        <v/>
      </c>
      <c r="W59" s="111" t="str" cm="1">
        <f t="array" aca="1" ref="W59" ca="1">IF(INDIRECT("'"&amp;W$2&amp;"'!F"&amp;ROW(W59))="CC","CC",
IF(INDIRECT("'"&amp;W$2&amp;"'!F"&amp;ROW(W59))="DOWN","DOWN",
IF(INDIRECT("'"&amp;W$2&amp;"'!F"&amp;ROW(W59))="OFF","OFF",
IF(INDIRECT("'"&amp;W$2&amp;"'!F"&amp;ROW(W59))="PARK","PARK",
IF(INDIRECT("'"&amp;W$2&amp;"'!F"&amp;ROW(W59))="VACA","VACA",
"")))))</f>
        <v/>
      </c>
      <c r="X59" s="111" t="str" cm="1">
        <f t="array" aca="1" ref="X59" ca="1">IF(INDIRECT("'"&amp;X$2&amp;"'!F"&amp;ROW(X59))="CC","CC",
IF(INDIRECT("'"&amp;X$2&amp;"'!F"&amp;ROW(X59))="DOWN","DOWN",
IF(INDIRECT("'"&amp;X$2&amp;"'!F"&amp;ROW(X59))="OFF","OFF",
IF(INDIRECT("'"&amp;X$2&amp;"'!F"&amp;ROW(X59))="PARK","PARK",
IF(INDIRECT("'"&amp;X$2&amp;"'!F"&amp;ROW(X59))="VACA","VACA",
"")))))</f>
        <v/>
      </c>
      <c r="Y59" s="111" t="str" cm="1">
        <f t="array" aca="1" ref="Y59" ca="1">IF(INDIRECT("'"&amp;Y$2&amp;"'!F"&amp;ROW(Y59))="CC","CC",
IF(INDIRECT("'"&amp;Y$2&amp;"'!F"&amp;ROW(Y59))="DOWN","DOWN",
IF(INDIRECT("'"&amp;Y$2&amp;"'!F"&amp;ROW(Y59))="OFF","OFF",
IF(INDIRECT("'"&amp;Y$2&amp;"'!F"&amp;ROW(Y59))="PARK","PARK",
IF(INDIRECT("'"&amp;Y$2&amp;"'!F"&amp;ROW(Y59))="VACA","VACA",
"")))))</f>
        <v/>
      </c>
      <c r="Z59" s="111" t="str" cm="1">
        <f t="array" aca="1" ref="Z59" ca="1">IF(INDIRECT("'"&amp;Z$2&amp;"'!F"&amp;ROW(Z59))="CC","CC",
IF(INDIRECT("'"&amp;Z$2&amp;"'!F"&amp;ROW(Z59))="DOWN","DOWN",
IF(INDIRECT("'"&amp;Z$2&amp;"'!F"&amp;ROW(Z59))="OFF","OFF",
IF(INDIRECT("'"&amp;Z$2&amp;"'!F"&amp;ROW(Z59))="PARK","PARK",
IF(INDIRECT("'"&amp;Z$2&amp;"'!F"&amp;ROW(Z59))="VACA","VACA",
"")))))</f>
        <v/>
      </c>
      <c r="AA59" s="111" t="str" cm="1">
        <f t="array" aca="1" ref="AA59" ca="1">IF(INDIRECT("'"&amp;AA$2&amp;"'!F"&amp;ROW(AA59))="CC","CC",
IF(INDIRECT("'"&amp;AA$2&amp;"'!F"&amp;ROW(AA59))="DOWN","DOWN",
IF(INDIRECT("'"&amp;AA$2&amp;"'!F"&amp;ROW(AA59))="OFF","OFF",
IF(INDIRECT("'"&amp;AA$2&amp;"'!F"&amp;ROW(AA59))="PARK","PARK",
IF(INDIRECT("'"&amp;AA$2&amp;"'!F"&amp;ROW(AA59))="VACA","VACA",
"")))))</f>
        <v/>
      </c>
      <c r="AB59" s="111" t="str" cm="1">
        <f t="array" aca="1" ref="AB59" ca="1">IF(INDIRECT("'"&amp;AB$2&amp;"'!F"&amp;ROW(AB59))="CC","CC",
IF(INDIRECT("'"&amp;AB$2&amp;"'!F"&amp;ROW(AB59))="DOWN","DOWN",
IF(INDIRECT("'"&amp;AB$2&amp;"'!F"&amp;ROW(AB59))="OFF","OFF",
IF(INDIRECT("'"&amp;AB$2&amp;"'!F"&amp;ROW(AB59))="PARK","PARK",
IF(INDIRECT("'"&amp;AB$2&amp;"'!F"&amp;ROW(AB59))="VACA","VACA",
"")))))</f>
        <v/>
      </c>
      <c r="AC59" s="111" t="str" cm="1">
        <f t="array" aca="1" ref="AC59" ca="1">IF(INDIRECT("'"&amp;AC$2&amp;"'!F"&amp;ROW(AC59))="CC","CC",
IF(INDIRECT("'"&amp;AC$2&amp;"'!F"&amp;ROW(AC59))="DOWN","DOWN",
IF(INDIRECT("'"&amp;AC$2&amp;"'!F"&amp;ROW(AC59))="OFF","OFF",
IF(INDIRECT("'"&amp;AC$2&amp;"'!F"&amp;ROW(AC59))="PARK","PARK",
IF(INDIRECT("'"&amp;AC$2&amp;"'!F"&amp;ROW(AC59))="VACA","VACA",
"")))))</f>
        <v/>
      </c>
      <c r="AD59" s="111" t="str" cm="1">
        <f t="array" aca="1" ref="AD59" ca="1">IF(INDIRECT("'"&amp;AD$2&amp;"'!F"&amp;ROW(AD59))="CC","CC",
IF(INDIRECT("'"&amp;AD$2&amp;"'!F"&amp;ROW(AD59))="DOWN","DOWN",
IF(INDIRECT("'"&amp;AD$2&amp;"'!F"&amp;ROW(AD59))="OFF","OFF",
IF(INDIRECT("'"&amp;AD$2&amp;"'!F"&amp;ROW(AD59))="PARK","PARK",
IF(INDIRECT("'"&amp;AD$2&amp;"'!F"&amp;ROW(AD59))="VACA","VACA",
"")))))</f>
        <v/>
      </c>
      <c r="AE59" s="111" t="str" cm="1">
        <f t="array" aca="1" ref="AE59" ca="1">IF(INDIRECT("'"&amp;AE$2&amp;"'!F"&amp;ROW(AE59))="CC","CC",
IF(INDIRECT("'"&amp;AE$2&amp;"'!F"&amp;ROW(AE59))="DOWN","DOWN",
IF(INDIRECT("'"&amp;AE$2&amp;"'!F"&amp;ROW(AE59))="OFF","OFF",
IF(INDIRECT("'"&amp;AE$2&amp;"'!F"&amp;ROW(AE59))="PARK","PARK",
IF(INDIRECT("'"&amp;AE$2&amp;"'!F"&amp;ROW(AE59))="VACA","VACA",
"")))))</f>
        <v/>
      </c>
      <c r="AF59" s="111" t="str" cm="1">
        <f t="array" aca="1" ref="AF59" ca="1">IF(INDIRECT("'"&amp;AF$2&amp;"'!F"&amp;ROW(AF59))="CC","CC",
IF(INDIRECT("'"&amp;AF$2&amp;"'!F"&amp;ROW(AF59))="DOWN","DOWN",
IF(INDIRECT("'"&amp;AF$2&amp;"'!F"&amp;ROW(AF59))="OFF","OFF",
IF(INDIRECT("'"&amp;AF$2&amp;"'!F"&amp;ROW(AF59))="PARK","PARK",
IF(INDIRECT("'"&amp;AF$2&amp;"'!F"&amp;ROW(AF59))="VACA","VACA",
"")))))</f>
        <v/>
      </c>
      <c r="AG59" s="111" t="str" cm="1">
        <f t="array" aca="1" ref="AG59" ca="1">IF(INDIRECT("'"&amp;AG$2&amp;"'!F"&amp;ROW(AG59))="CC","CC",
IF(INDIRECT("'"&amp;AG$2&amp;"'!F"&amp;ROW(AG59))="DOWN","DOWN",
IF(INDIRECT("'"&amp;AG$2&amp;"'!F"&amp;ROW(AG59))="OFF","OFF",
IF(INDIRECT("'"&amp;AG$2&amp;"'!F"&amp;ROW(AG59))="PARK","PARK",
IF(INDIRECT("'"&amp;AG$2&amp;"'!F"&amp;ROW(AG59))="VACA","VACA",
"")))))</f>
        <v/>
      </c>
      <c r="AH59" s="124"/>
      <c r="AI59" s="111" t="str">
        <f t="shared" si="4"/>
        <v>Felix Ramon Candelaria Bello</v>
      </c>
      <c r="AJ59" s="111" cm="1">
        <f t="array" aca="1" ref="AJ59" ca="1">INDIRECT("'"&amp;AJ$2&amp;"'!AB"&amp;ROW($AJ59))</f>
        <v>3</v>
      </c>
      <c r="AK59" s="111" cm="1">
        <f t="array" aca="1" ref="AK59" ca="1">INDIRECT("'"&amp;AK$2&amp;"'!AB"&amp;ROW($AJ59))</f>
        <v>4</v>
      </c>
      <c r="AL59" s="111" cm="1">
        <f t="array" aca="1" ref="AL59" ca="1">INDIRECT("'"&amp;AL$2&amp;"'!AB"&amp;ROW($AJ59))</f>
        <v>4</v>
      </c>
      <c r="AM59" s="111" t="str" cm="1">
        <f t="array" aca="1" ref="AM59" ca="1">INDIRECT("'"&amp;AM$2&amp;"'!AB"&amp;ROW($AJ59))</f>
        <v/>
      </c>
      <c r="AN59" s="111" t="str" cm="1">
        <f t="array" aca="1" ref="AN59" ca="1">INDIRECT("'"&amp;AN$2&amp;"'!AB"&amp;ROW($AJ59))</f>
        <v/>
      </c>
      <c r="AO59" s="111" cm="1">
        <f t="array" aca="1" ref="AO59" ca="1">INDIRECT("'"&amp;AO$2&amp;"'!AB"&amp;ROW($AJ59))</f>
        <v>5</v>
      </c>
      <c r="AP59" s="111" cm="1">
        <f t="array" aca="1" ref="AP59" ca="1">INDIRECT("'"&amp;AP$2&amp;"'!AB"&amp;ROW($AJ59))</f>
        <v>4</v>
      </c>
      <c r="AQ59" s="111" t="str" cm="1">
        <f t="array" aca="1" ref="AQ59" ca="1">INDIRECT("'"&amp;AQ$2&amp;"'!AB"&amp;ROW($AJ59))</f>
        <v/>
      </c>
      <c r="AR59" s="111" t="str" cm="1">
        <f t="array" aca="1" ref="AR59" ca="1">INDIRECT("'"&amp;AR$2&amp;"'!AB"&amp;ROW($AJ59))</f>
        <v/>
      </c>
      <c r="AS59" s="111" t="str" cm="1">
        <f t="array" aca="1" ref="AS59" ca="1">INDIRECT("'"&amp;AS$2&amp;"'!AB"&amp;ROW($AJ59))</f>
        <v/>
      </c>
      <c r="AT59" s="111" t="str" cm="1">
        <f t="array" aca="1" ref="AT59" ca="1">INDIRECT("'"&amp;AT$2&amp;"'!AB"&amp;ROW($AJ59))</f>
        <v/>
      </c>
      <c r="AU59" s="111" t="str" cm="1">
        <f t="array" aca="1" ref="AU59" ca="1">INDIRECT("'"&amp;AU$2&amp;"'!AB"&amp;ROW($AJ59))</f>
        <v/>
      </c>
      <c r="AV59" s="111" t="str" cm="1">
        <f t="array" aca="1" ref="AV59" ca="1">INDIRECT("'"&amp;AV$2&amp;"'!AB"&amp;ROW($AJ59))</f>
        <v/>
      </c>
      <c r="AW59" s="111" t="str" cm="1">
        <f t="array" aca="1" ref="AW59" ca="1">INDIRECT("'"&amp;AW$2&amp;"'!AB"&amp;ROW($AJ59))</f>
        <v/>
      </c>
      <c r="AX59" s="111" t="str" cm="1">
        <f t="array" aca="1" ref="AX59" ca="1">INDIRECT("'"&amp;AX$2&amp;"'!AB"&amp;ROW($AJ59))</f>
        <v/>
      </c>
      <c r="AY59" s="111" t="str" cm="1">
        <f t="array" aca="1" ref="AY59" ca="1">INDIRECT("'"&amp;AY$2&amp;"'!AB"&amp;ROW($AJ59))</f>
        <v/>
      </c>
      <c r="AZ59" s="111" t="str" cm="1">
        <f t="array" aca="1" ref="AZ59" ca="1">INDIRECT("'"&amp;AZ$2&amp;"'!AB"&amp;ROW($AJ59))</f>
        <v/>
      </c>
      <c r="BA59" s="111" t="str" cm="1">
        <f t="array" aca="1" ref="BA59" ca="1">INDIRECT("'"&amp;BA$2&amp;"'!AB"&amp;ROW($AJ59))</f>
        <v/>
      </c>
      <c r="BB59" s="111" t="str" cm="1">
        <f t="array" aca="1" ref="BB59" ca="1">INDIRECT("'"&amp;BB$2&amp;"'!AB"&amp;ROW($AJ59))</f>
        <v/>
      </c>
      <c r="BC59" s="111" t="str" cm="1">
        <f t="array" aca="1" ref="BC59" ca="1">INDIRECT("'"&amp;BC$2&amp;"'!AB"&amp;ROW($AJ59))</f>
        <v/>
      </c>
      <c r="BD59" s="111" t="str" cm="1">
        <f t="array" aca="1" ref="BD59" ca="1">INDIRECT("'"&amp;BD$2&amp;"'!AB"&amp;ROW($AJ59))</f>
        <v/>
      </c>
      <c r="BE59" s="111" t="str" cm="1">
        <f t="array" aca="1" ref="BE59" ca="1">INDIRECT("'"&amp;BE$2&amp;"'!AB"&amp;ROW($AJ59))</f>
        <v/>
      </c>
      <c r="BF59" s="111" t="str" cm="1">
        <f t="array" aca="1" ref="BF59" ca="1">INDIRECT("'"&amp;BF$2&amp;"'!AB"&amp;ROW($AJ59))</f>
        <v/>
      </c>
      <c r="BG59" s="111" t="str" cm="1">
        <f t="array" aca="1" ref="BG59" ca="1">INDIRECT("'"&amp;BG$2&amp;"'!AB"&amp;ROW($AJ59))</f>
        <v/>
      </c>
      <c r="BH59" s="111" t="str" cm="1">
        <f t="array" aca="1" ref="BH59" ca="1">INDIRECT("'"&amp;BH$2&amp;"'!AB"&amp;ROW($AJ59))</f>
        <v/>
      </c>
      <c r="BI59" s="111" t="str" cm="1">
        <f t="array" aca="1" ref="BI59" ca="1">INDIRECT("'"&amp;BI$2&amp;"'!AB"&amp;ROW($AJ59))</f>
        <v/>
      </c>
      <c r="BJ59" s="111" t="str" cm="1">
        <f t="array" aca="1" ref="BJ59" ca="1">INDIRECT("'"&amp;BJ$2&amp;"'!AB"&amp;ROW($AJ59))</f>
        <v/>
      </c>
      <c r="BK59" s="111" t="str" cm="1">
        <f t="array" aca="1" ref="BK59" ca="1">INDIRECT("'"&amp;BK$2&amp;"'!AB"&amp;ROW($AJ59))</f>
        <v/>
      </c>
      <c r="BL59" s="111" t="str" cm="1">
        <f t="array" aca="1" ref="BL59" ca="1">INDIRECT("'"&amp;BL$2&amp;"'!AB"&amp;ROW($AJ59))</f>
        <v/>
      </c>
      <c r="BM59" s="111" t="str" cm="1">
        <f t="array" aca="1" ref="BM59" ca="1">INDIRECT("'"&amp;BM$2&amp;"'!AB"&amp;ROW($AJ59))</f>
        <v/>
      </c>
      <c r="BN59" s="111" t="str" cm="1">
        <f t="array" aca="1" ref="BN59" ca="1">INDIRECT("'"&amp;BN$2&amp;"'!AB"&amp;ROW($AJ59))</f>
        <v/>
      </c>
      <c r="BO59" s="124"/>
      <c r="BP59" s="110" t="str">
        <f t="shared" si="5"/>
        <v>Felix Ramon Candelaria Bello</v>
      </c>
      <c r="BQ59" s="127" cm="1">
        <f t="array" aca="1" ref="BQ59" ca="1">IF(INDIRECT("'"&amp;BQ$2&amp;"'!P"&amp;ROW($BQ59))=0,"",INDIRECT("'"&amp;BQ$2&amp;"'!P"&amp;ROW($BQ59)))</f>
        <v>33.340000000000003</v>
      </c>
      <c r="BR59" s="127" cm="1">
        <f t="array" aca="1" ref="BR59" ca="1">IF(INDIRECT("'"&amp;BR$2&amp;"'!P"&amp;ROW($BQ59))=0,"",INDIRECT("'"&amp;BR$2&amp;"'!P"&amp;ROW($BQ59)))</f>
        <v>37.5</v>
      </c>
      <c r="BS59" s="127" cm="1">
        <f t="array" aca="1" ref="BS59" ca="1">IF(INDIRECT("'"&amp;BS$2&amp;"'!P"&amp;ROW($BQ59))=0,"",INDIRECT("'"&amp;BS$2&amp;"'!P"&amp;ROW($BQ59)))</f>
        <v>33.200000000000003</v>
      </c>
      <c r="BT59" s="127" t="str" cm="1">
        <f t="array" aca="1" ref="BT59" ca="1">IF(INDIRECT("'"&amp;BT$2&amp;"'!P"&amp;ROW($BQ59))=0,"",INDIRECT("'"&amp;BT$2&amp;"'!P"&amp;ROW($BQ59)))</f>
        <v/>
      </c>
      <c r="BU59" s="127" t="str" cm="1">
        <f t="array" aca="1" ref="BU59" ca="1">IF(INDIRECT("'"&amp;BU$2&amp;"'!P"&amp;ROW($BQ59))=0,"",INDIRECT("'"&amp;BU$2&amp;"'!P"&amp;ROW($BQ59)))</f>
        <v/>
      </c>
      <c r="BV59" s="127" cm="1">
        <f t="array" aca="1" ref="BV59" ca="1">IF(INDIRECT("'"&amp;BV$2&amp;"'!P"&amp;ROW($BQ59))=0,"",INDIRECT("'"&amp;BV$2&amp;"'!P"&amp;ROW($BQ59)))</f>
        <v>35.5</v>
      </c>
      <c r="BW59" s="127" cm="1">
        <f t="array" aca="1" ref="BW59" ca="1">IF(INDIRECT("'"&amp;BW$2&amp;"'!P"&amp;ROW($BQ59))=0,"",INDIRECT("'"&amp;BW$2&amp;"'!P"&amp;ROW($BQ59)))</f>
        <v>38.450000000000003</v>
      </c>
      <c r="BX59" s="127" t="str" cm="1">
        <f t="array" aca="1" ref="BX59" ca="1">IF(INDIRECT("'"&amp;BX$2&amp;"'!P"&amp;ROW($BQ59))=0,"",INDIRECT("'"&amp;BX$2&amp;"'!P"&amp;ROW($BQ59)))</f>
        <v/>
      </c>
      <c r="BY59" s="127" t="str" cm="1">
        <f t="array" aca="1" ref="BY59" ca="1">IF(INDIRECT("'"&amp;BY$2&amp;"'!P"&amp;ROW($BQ59))=0,"",INDIRECT("'"&amp;BY$2&amp;"'!P"&amp;ROW($BQ59)))</f>
        <v/>
      </c>
      <c r="BZ59" s="127" t="str" cm="1">
        <f t="array" aca="1" ref="BZ59" ca="1">IF(INDIRECT("'"&amp;BZ$2&amp;"'!P"&amp;ROW($BQ59))=0,"",INDIRECT("'"&amp;BZ$2&amp;"'!P"&amp;ROW($BQ59)))</f>
        <v/>
      </c>
      <c r="CA59" s="127" t="str" cm="1">
        <f t="array" aca="1" ref="CA59" ca="1">IF(INDIRECT("'"&amp;CA$2&amp;"'!P"&amp;ROW($BQ59))=0,"",INDIRECT("'"&amp;CA$2&amp;"'!P"&amp;ROW($BQ59)))</f>
        <v/>
      </c>
      <c r="CB59" s="127" t="str" cm="1">
        <f t="array" aca="1" ref="CB59" ca="1">IF(INDIRECT("'"&amp;CB$2&amp;"'!P"&amp;ROW($BQ59))=0,"",INDIRECT("'"&amp;CB$2&amp;"'!P"&amp;ROW($BQ59)))</f>
        <v/>
      </c>
      <c r="CC59" s="127" t="str" cm="1">
        <f t="array" aca="1" ref="CC59" ca="1">IF(INDIRECT("'"&amp;CC$2&amp;"'!P"&amp;ROW($BQ59))=0,"",INDIRECT("'"&amp;CC$2&amp;"'!P"&amp;ROW($BQ59)))</f>
        <v/>
      </c>
      <c r="CD59" s="127" t="str" cm="1">
        <f t="array" aca="1" ref="CD59" ca="1">IF(INDIRECT("'"&amp;CD$2&amp;"'!P"&amp;ROW($BQ59))=0,"",INDIRECT("'"&amp;CD$2&amp;"'!P"&amp;ROW($BQ59)))</f>
        <v/>
      </c>
      <c r="CE59" s="127" t="str" cm="1">
        <f t="array" aca="1" ref="CE59" ca="1">IF(INDIRECT("'"&amp;CE$2&amp;"'!P"&amp;ROW($BQ59))=0,"",INDIRECT("'"&amp;CE$2&amp;"'!P"&amp;ROW($BQ59)))</f>
        <v/>
      </c>
      <c r="CF59" s="127" t="str" cm="1">
        <f t="array" aca="1" ref="CF59" ca="1">IF(INDIRECT("'"&amp;CF$2&amp;"'!P"&amp;ROW($BQ59))=0,"",INDIRECT("'"&amp;CF$2&amp;"'!P"&amp;ROW($BQ59)))</f>
        <v/>
      </c>
      <c r="CG59" s="127" t="str" cm="1">
        <f t="array" aca="1" ref="CG59" ca="1">IF(INDIRECT("'"&amp;CG$2&amp;"'!P"&amp;ROW($BQ59))=0,"",INDIRECT("'"&amp;CG$2&amp;"'!P"&amp;ROW($BQ59)))</f>
        <v/>
      </c>
      <c r="CH59" s="127" t="str" cm="1">
        <f t="array" aca="1" ref="CH59" ca="1">IF(INDIRECT("'"&amp;CH$2&amp;"'!P"&amp;ROW($BQ59))=0,"",INDIRECT("'"&amp;CH$2&amp;"'!P"&amp;ROW($BQ59)))</f>
        <v/>
      </c>
      <c r="CI59" s="127" t="str" cm="1">
        <f t="array" aca="1" ref="CI59" ca="1">IF(INDIRECT("'"&amp;CI$2&amp;"'!P"&amp;ROW($BQ59))=0,"",INDIRECT("'"&amp;CI$2&amp;"'!P"&amp;ROW($BQ59)))</f>
        <v/>
      </c>
      <c r="CJ59" s="127" t="str" cm="1">
        <f t="array" aca="1" ref="CJ59" ca="1">IF(INDIRECT("'"&amp;CJ$2&amp;"'!P"&amp;ROW($BQ59))=0,"",INDIRECT("'"&amp;CJ$2&amp;"'!P"&amp;ROW($BQ59)))</f>
        <v/>
      </c>
      <c r="CK59" s="127" t="str" cm="1">
        <f t="array" aca="1" ref="CK59" ca="1">IF(INDIRECT("'"&amp;CK$2&amp;"'!P"&amp;ROW($BQ59))=0,"",INDIRECT("'"&amp;CK$2&amp;"'!P"&amp;ROW($BQ59)))</f>
        <v/>
      </c>
      <c r="CL59" s="127" t="str" cm="1">
        <f t="array" aca="1" ref="CL59" ca="1">IF(INDIRECT("'"&amp;CL$2&amp;"'!P"&amp;ROW($BQ59))=0,"",INDIRECT("'"&amp;CL$2&amp;"'!P"&amp;ROW($BQ59)))</f>
        <v/>
      </c>
      <c r="CM59" s="127" t="str" cm="1">
        <f t="array" aca="1" ref="CM59" ca="1">IF(INDIRECT("'"&amp;CM$2&amp;"'!P"&amp;ROW($BQ59))=0,"",INDIRECT("'"&amp;CM$2&amp;"'!P"&amp;ROW($BQ59)))</f>
        <v/>
      </c>
      <c r="CN59" s="127" t="str" cm="1">
        <f t="array" aca="1" ref="CN59" ca="1">IF(INDIRECT("'"&amp;CN$2&amp;"'!P"&amp;ROW($BQ59))=0,"",INDIRECT("'"&amp;CN$2&amp;"'!P"&amp;ROW($BQ59)))</f>
        <v/>
      </c>
      <c r="CO59" s="127" t="str" cm="1">
        <f t="array" aca="1" ref="CO59" ca="1">IF(INDIRECT("'"&amp;CO$2&amp;"'!P"&amp;ROW($BQ59))=0,"",INDIRECT("'"&amp;CO$2&amp;"'!P"&amp;ROW($BQ59)))</f>
        <v/>
      </c>
      <c r="CP59" s="127" t="str" cm="1">
        <f t="array" aca="1" ref="CP59" ca="1">IF(INDIRECT("'"&amp;CP$2&amp;"'!P"&amp;ROW($BQ59))=0,"",INDIRECT("'"&amp;CP$2&amp;"'!P"&amp;ROW($BQ59)))</f>
        <v/>
      </c>
      <c r="CQ59" s="127" t="str" cm="1">
        <f t="array" aca="1" ref="CQ59" ca="1">IF(INDIRECT("'"&amp;CQ$2&amp;"'!P"&amp;ROW($BQ59))=0,"",INDIRECT("'"&amp;CQ$2&amp;"'!P"&amp;ROW($BQ59)))</f>
        <v/>
      </c>
      <c r="CR59" s="127" t="str" cm="1">
        <f t="array" aca="1" ref="CR59" ca="1">IF(INDIRECT("'"&amp;CR$2&amp;"'!P"&amp;ROW($BQ59))=0,"",INDIRECT("'"&amp;CR$2&amp;"'!P"&amp;ROW($BQ59)))</f>
        <v/>
      </c>
      <c r="CS59" s="127" t="str" cm="1">
        <f t="array" aca="1" ref="CS59" ca="1">IF(INDIRECT("'"&amp;CS$2&amp;"'!P"&amp;ROW($BQ59))=0,"",INDIRECT("'"&amp;CS$2&amp;"'!P"&amp;ROW($BQ59)))</f>
        <v/>
      </c>
      <c r="CT59" s="127" t="str" cm="1">
        <f t="array" aca="1" ref="CT59" ca="1">IF(INDIRECT("'"&amp;CT$2&amp;"'!P"&amp;ROW($BQ59))=0,"",INDIRECT("'"&amp;CT$2&amp;"'!P"&amp;ROW($BQ59)))</f>
        <v/>
      </c>
      <c r="CU59" s="127" t="str" cm="1">
        <f t="array" aca="1" ref="CU59" ca="1">IF(INDIRECT("'"&amp;CU$2&amp;"'!P"&amp;ROW($BQ59))=0,"",INDIRECT("'"&amp;CU$2&amp;"'!P"&amp;ROW($BQ59)))</f>
        <v/>
      </c>
      <c r="CV59" s="128">
        <f t="shared" ca="1" si="6"/>
        <v>177.99</v>
      </c>
    </row>
    <row r="60" spans="1:100" x14ac:dyDescent="0.2">
      <c r="A60" s="111">
        <f>IF('Driver List'!D60=0,"",'Driver List'!D60)</f>
        <v>6455</v>
      </c>
      <c r="B60" s="111" t="str">
        <f>IF(A60="","",VLOOKUP(A60,'Driver List'!D:E,2,0))</f>
        <v>Christian M. Gonzalez</v>
      </c>
      <c r="C60" s="111" t="str" cm="1">
        <f t="array" aca="1" ref="C60" ca="1">IF(INDIRECT("'"&amp;C$2&amp;"'!F"&amp;ROW(C60))="CC","CC",
IF(INDIRECT("'"&amp;C$2&amp;"'!F"&amp;ROW(C60))="DOWN","DOWN",
IF(INDIRECT("'"&amp;C$2&amp;"'!F"&amp;ROW(C60))="OFF","OFF",
IF(INDIRECT("'"&amp;C$2&amp;"'!F"&amp;ROW(C60))="PARK","PARK",
IF(INDIRECT("'"&amp;C$2&amp;"'!F"&amp;ROW(C60))="VACA","VACA",
"")))))</f>
        <v/>
      </c>
      <c r="D60" s="111" t="str" cm="1">
        <f t="array" aca="1" ref="D60" ca="1">IF(INDIRECT("'"&amp;D$2&amp;"'!F"&amp;ROW(D60))="CC","CC",
IF(INDIRECT("'"&amp;D$2&amp;"'!F"&amp;ROW(D60))="DOWN","DOWN",
IF(INDIRECT("'"&amp;D$2&amp;"'!F"&amp;ROW(D60))="OFF","OFF",
IF(INDIRECT("'"&amp;D$2&amp;"'!F"&amp;ROW(D60))="PARK","PARK",
IF(INDIRECT("'"&amp;D$2&amp;"'!F"&amp;ROW(D60))="VACA","VACA",
"")))))</f>
        <v/>
      </c>
      <c r="E60" s="111" t="str" cm="1">
        <f t="array" aca="1" ref="E60" ca="1">IF(INDIRECT("'"&amp;E$2&amp;"'!F"&amp;ROW(E60))="CC","CC",
IF(INDIRECT("'"&amp;E$2&amp;"'!F"&amp;ROW(E60))="DOWN","DOWN",
IF(INDIRECT("'"&amp;E$2&amp;"'!F"&amp;ROW(E60))="OFF","OFF",
IF(INDIRECT("'"&amp;E$2&amp;"'!F"&amp;ROW(E60))="PARK","PARK",
IF(INDIRECT("'"&amp;E$2&amp;"'!F"&amp;ROW(E60))="VACA","VACA",
"")))))</f>
        <v/>
      </c>
      <c r="F60" s="111" t="str" cm="1">
        <f t="array" aca="1" ref="F60" ca="1">IF(INDIRECT("'"&amp;F$2&amp;"'!F"&amp;ROW(F60))="CC","CC",
IF(INDIRECT("'"&amp;F$2&amp;"'!F"&amp;ROW(F60))="DOWN","DOWN",
IF(INDIRECT("'"&amp;F$2&amp;"'!F"&amp;ROW(F60))="OFF","OFF",
IF(INDIRECT("'"&amp;F$2&amp;"'!F"&amp;ROW(F60))="PARK","PARK",
IF(INDIRECT("'"&amp;F$2&amp;"'!F"&amp;ROW(F60))="VACA","VACA",
"")))))</f>
        <v/>
      </c>
      <c r="G60" s="111" t="str" cm="1">
        <f t="array" aca="1" ref="G60" ca="1">IF(INDIRECT("'"&amp;G$2&amp;"'!F"&amp;ROW(G60))="CC","CC",
IF(INDIRECT("'"&amp;G$2&amp;"'!F"&amp;ROW(G60))="DOWN","DOWN",
IF(INDIRECT("'"&amp;G$2&amp;"'!F"&amp;ROW(G60))="OFF","OFF",
IF(INDIRECT("'"&amp;G$2&amp;"'!F"&amp;ROW(G60))="PARK","PARK",
IF(INDIRECT("'"&amp;G$2&amp;"'!F"&amp;ROW(G60))="VACA","VACA",
"")))))</f>
        <v/>
      </c>
      <c r="H60" s="111" t="str" cm="1">
        <f t="array" aca="1" ref="H60" ca="1">IF(INDIRECT("'"&amp;H$2&amp;"'!F"&amp;ROW(H60))="CC","CC",
IF(INDIRECT("'"&amp;H$2&amp;"'!F"&amp;ROW(H60))="DOWN","DOWN",
IF(INDIRECT("'"&amp;H$2&amp;"'!F"&amp;ROW(H60))="OFF","OFF",
IF(INDIRECT("'"&amp;H$2&amp;"'!F"&amp;ROW(H60))="PARK","PARK",
IF(INDIRECT("'"&amp;H$2&amp;"'!F"&amp;ROW(H60))="VACA","VACA",
"")))))</f>
        <v/>
      </c>
      <c r="I60" s="111" t="str" cm="1">
        <f t="array" aca="1" ref="I60" ca="1">IF(INDIRECT("'"&amp;I$2&amp;"'!F"&amp;ROW(I60))="CC","CC",
IF(INDIRECT("'"&amp;I$2&amp;"'!F"&amp;ROW(I60))="DOWN","DOWN",
IF(INDIRECT("'"&amp;I$2&amp;"'!F"&amp;ROW(I60))="OFF","OFF",
IF(INDIRECT("'"&amp;I$2&amp;"'!F"&amp;ROW(I60))="PARK","PARK",
IF(INDIRECT("'"&amp;I$2&amp;"'!F"&amp;ROW(I60))="VACA","VACA",
"")))))</f>
        <v/>
      </c>
      <c r="J60" s="111" t="str" cm="1">
        <f t="array" aca="1" ref="J60" ca="1">IF(INDIRECT("'"&amp;J$2&amp;"'!F"&amp;ROW(J60))="CC","CC",
IF(INDIRECT("'"&amp;J$2&amp;"'!F"&amp;ROW(J60))="DOWN","DOWN",
IF(INDIRECT("'"&amp;J$2&amp;"'!F"&amp;ROW(J60))="OFF","OFF",
IF(INDIRECT("'"&amp;J$2&amp;"'!F"&amp;ROW(J60))="PARK","PARK",
IF(INDIRECT("'"&amp;J$2&amp;"'!F"&amp;ROW(J60))="VACA","VACA",
"")))))</f>
        <v/>
      </c>
      <c r="K60" s="111" t="str" cm="1">
        <f t="array" aca="1" ref="K60" ca="1">IF(INDIRECT("'"&amp;K$2&amp;"'!F"&amp;ROW(K60))="CC","CC",
IF(INDIRECT("'"&amp;K$2&amp;"'!F"&amp;ROW(K60))="DOWN","DOWN",
IF(INDIRECT("'"&amp;K$2&amp;"'!F"&amp;ROW(K60))="OFF","OFF",
IF(INDIRECT("'"&amp;K$2&amp;"'!F"&amp;ROW(K60))="PARK","PARK",
IF(INDIRECT("'"&amp;K$2&amp;"'!F"&amp;ROW(K60))="VACA","VACA",
"")))))</f>
        <v/>
      </c>
      <c r="L60" s="111" t="str" cm="1">
        <f t="array" aca="1" ref="L60" ca="1">IF(INDIRECT("'"&amp;L$2&amp;"'!F"&amp;ROW(L60))="CC","CC",
IF(INDIRECT("'"&amp;L$2&amp;"'!F"&amp;ROW(L60))="DOWN","DOWN",
IF(INDIRECT("'"&amp;L$2&amp;"'!F"&amp;ROW(L60))="OFF","OFF",
IF(INDIRECT("'"&amp;L$2&amp;"'!F"&amp;ROW(L60))="PARK","PARK",
IF(INDIRECT("'"&amp;L$2&amp;"'!F"&amp;ROW(L60))="VACA","VACA",
"")))))</f>
        <v/>
      </c>
      <c r="M60" s="111" t="str" cm="1">
        <f t="array" aca="1" ref="M60" ca="1">IF(INDIRECT("'"&amp;M$2&amp;"'!F"&amp;ROW(M60))="CC","CC",
IF(INDIRECT("'"&amp;M$2&amp;"'!F"&amp;ROW(M60))="DOWN","DOWN",
IF(INDIRECT("'"&amp;M$2&amp;"'!F"&amp;ROW(M60))="OFF","OFF",
IF(INDIRECT("'"&amp;M$2&amp;"'!F"&amp;ROW(M60))="PARK","PARK",
IF(INDIRECT("'"&amp;M$2&amp;"'!F"&amp;ROW(M60))="VACA","VACA",
"")))))</f>
        <v/>
      </c>
      <c r="N60" s="111" t="str" cm="1">
        <f t="array" aca="1" ref="N60" ca="1">IF(INDIRECT("'"&amp;N$2&amp;"'!F"&amp;ROW(N60))="CC","CC",
IF(INDIRECT("'"&amp;N$2&amp;"'!F"&amp;ROW(N60))="DOWN","DOWN",
IF(INDIRECT("'"&amp;N$2&amp;"'!F"&amp;ROW(N60))="OFF","OFF",
IF(INDIRECT("'"&amp;N$2&amp;"'!F"&amp;ROW(N60))="PARK","PARK",
IF(INDIRECT("'"&amp;N$2&amp;"'!F"&amp;ROW(N60))="VACA","VACA",
"")))))</f>
        <v/>
      </c>
      <c r="O60" s="111" t="str" cm="1">
        <f t="array" aca="1" ref="O60" ca="1">IF(INDIRECT("'"&amp;O$2&amp;"'!F"&amp;ROW(O60))="CC","CC",
IF(INDIRECT("'"&amp;O$2&amp;"'!F"&amp;ROW(O60))="DOWN","DOWN",
IF(INDIRECT("'"&amp;O$2&amp;"'!F"&amp;ROW(O60))="OFF","OFF",
IF(INDIRECT("'"&amp;O$2&amp;"'!F"&amp;ROW(O60))="PARK","PARK",
IF(INDIRECT("'"&amp;O$2&amp;"'!F"&amp;ROW(O60))="VACA","VACA",
"")))))</f>
        <v/>
      </c>
      <c r="P60" s="111" t="str" cm="1">
        <f t="array" aca="1" ref="P60" ca="1">IF(INDIRECT("'"&amp;P$2&amp;"'!F"&amp;ROW(P60))="CC","CC",
IF(INDIRECT("'"&amp;P$2&amp;"'!F"&amp;ROW(P60))="DOWN","DOWN",
IF(INDIRECT("'"&amp;P$2&amp;"'!F"&amp;ROW(P60))="OFF","OFF",
IF(INDIRECT("'"&amp;P$2&amp;"'!F"&amp;ROW(P60))="PARK","PARK",
IF(INDIRECT("'"&amp;P$2&amp;"'!F"&amp;ROW(P60))="VACA","VACA",
"")))))</f>
        <v/>
      </c>
      <c r="Q60" s="111" t="str" cm="1">
        <f t="array" aca="1" ref="Q60" ca="1">IF(INDIRECT("'"&amp;Q$2&amp;"'!F"&amp;ROW(Q60))="CC","CC",
IF(INDIRECT("'"&amp;Q$2&amp;"'!F"&amp;ROW(Q60))="DOWN","DOWN",
IF(INDIRECT("'"&amp;Q$2&amp;"'!F"&amp;ROW(Q60))="OFF","OFF",
IF(INDIRECT("'"&amp;Q$2&amp;"'!F"&amp;ROW(Q60))="PARK","PARK",
IF(INDIRECT("'"&amp;Q$2&amp;"'!F"&amp;ROW(Q60))="VACA","VACA",
"")))))</f>
        <v/>
      </c>
      <c r="R60" s="111" t="str" cm="1">
        <f t="array" aca="1" ref="R60" ca="1">IF(INDIRECT("'"&amp;R$2&amp;"'!F"&amp;ROW(R60))="CC","CC",
IF(INDIRECT("'"&amp;R$2&amp;"'!F"&amp;ROW(R60))="DOWN","DOWN",
IF(INDIRECT("'"&amp;R$2&amp;"'!F"&amp;ROW(R60))="OFF","OFF",
IF(INDIRECT("'"&amp;R$2&amp;"'!F"&amp;ROW(R60))="PARK","PARK",
IF(INDIRECT("'"&amp;R$2&amp;"'!F"&amp;ROW(R60))="VACA","VACA",
"")))))</f>
        <v/>
      </c>
      <c r="S60" s="111" t="str" cm="1">
        <f t="array" aca="1" ref="S60" ca="1">IF(INDIRECT("'"&amp;S$2&amp;"'!F"&amp;ROW(S60))="CC","CC",
IF(INDIRECT("'"&amp;S$2&amp;"'!F"&amp;ROW(S60))="DOWN","DOWN",
IF(INDIRECT("'"&amp;S$2&amp;"'!F"&amp;ROW(S60))="OFF","OFF",
IF(INDIRECT("'"&amp;S$2&amp;"'!F"&amp;ROW(S60))="PARK","PARK",
IF(INDIRECT("'"&amp;S$2&amp;"'!F"&amp;ROW(S60))="VACA","VACA",
"")))))</f>
        <v/>
      </c>
      <c r="T60" s="111" t="str" cm="1">
        <f t="array" aca="1" ref="T60" ca="1">IF(INDIRECT("'"&amp;T$2&amp;"'!F"&amp;ROW(T60))="CC","CC",
IF(INDIRECT("'"&amp;T$2&amp;"'!F"&amp;ROW(T60))="DOWN","DOWN",
IF(INDIRECT("'"&amp;T$2&amp;"'!F"&amp;ROW(T60))="OFF","OFF",
IF(INDIRECT("'"&amp;T$2&amp;"'!F"&amp;ROW(T60))="PARK","PARK",
IF(INDIRECT("'"&amp;T$2&amp;"'!F"&amp;ROW(T60))="VACA","VACA",
"")))))</f>
        <v/>
      </c>
      <c r="U60" s="111" t="str" cm="1">
        <f t="array" aca="1" ref="U60" ca="1">IF(INDIRECT("'"&amp;U$2&amp;"'!F"&amp;ROW(U60))="CC","CC",
IF(INDIRECT("'"&amp;U$2&amp;"'!F"&amp;ROW(U60))="DOWN","DOWN",
IF(INDIRECT("'"&amp;U$2&amp;"'!F"&amp;ROW(U60))="OFF","OFF",
IF(INDIRECT("'"&amp;U$2&amp;"'!F"&amp;ROW(U60))="PARK","PARK",
IF(INDIRECT("'"&amp;U$2&amp;"'!F"&amp;ROW(U60))="VACA","VACA",
"")))))</f>
        <v/>
      </c>
      <c r="V60" s="111" t="str" cm="1">
        <f t="array" aca="1" ref="V60" ca="1">IF(INDIRECT("'"&amp;V$2&amp;"'!F"&amp;ROW(V60))="CC","CC",
IF(INDIRECT("'"&amp;V$2&amp;"'!F"&amp;ROW(V60))="DOWN","DOWN",
IF(INDIRECT("'"&amp;V$2&amp;"'!F"&amp;ROW(V60))="OFF","OFF",
IF(INDIRECT("'"&amp;V$2&amp;"'!F"&amp;ROW(V60))="PARK","PARK",
IF(INDIRECT("'"&amp;V$2&amp;"'!F"&amp;ROW(V60))="VACA","VACA",
"")))))</f>
        <v/>
      </c>
      <c r="W60" s="111" t="str" cm="1">
        <f t="array" aca="1" ref="W60" ca="1">IF(INDIRECT("'"&amp;W$2&amp;"'!F"&amp;ROW(W60))="CC","CC",
IF(INDIRECT("'"&amp;W$2&amp;"'!F"&amp;ROW(W60))="DOWN","DOWN",
IF(INDIRECT("'"&amp;W$2&amp;"'!F"&amp;ROW(W60))="OFF","OFF",
IF(INDIRECT("'"&amp;W$2&amp;"'!F"&amp;ROW(W60))="PARK","PARK",
IF(INDIRECT("'"&amp;W$2&amp;"'!F"&amp;ROW(W60))="VACA","VACA",
"")))))</f>
        <v/>
      </c>
      <c r="X60" s="111" t="str" cm="1">
        <f t="array" aca="1" ref="X60" ca="1">IF(INDIRECT("'"&amp;X$2&amp;"'!F"&amp;ROW(X60))="CC","CC",
IF(INDIRECT("'"&amp;X$2&amp;"'!F"&amp;ROW(X60))="DOWN","DOWN",
IF(INDIRECT("'"&amp;X$2&amp;"'!F"&amp;ROW(X60))="OFF","OFF",
IF(INDIRECT("'"&amp;X$2&amp;"'!F"&amp;ROW(X60))="PARK","PARK",
IF(INDIRECT("'"&amp;X$2&amp;"'!F"&amp;ROW(X60))="VACA","VACA",
"")))))</f>
        <v/>
      </c>
      <c r="Y60" s="111" t="str" cm="1">
        <f t="array" aca="1" ref="Y60" ca="1">IF(INDIRECT("'"&amp;Y$2&amp;"'!F"&amp;ROW(Y60))="CC","CC",
IF(INDIRECT("'"&amp;Y$2&amp;"'!F"&amp;ROW(Y60))="DOWN","DOWN",
IF(INDIRECT("'"&amp;Y$2&amp;"'!F"&amp;ROW(Y60))="OFF","OFF",
IF(INDIRECT("'"&amp;Y$2&amp;"'!F"&amp;ROW(Y60))="PARK","PARK",
IF(INDIRECT("'"&amp;Y$2&amp;"'!F"&amp;ROW(Y60))="VACA","VACA",
"")))))</f>
        <v/>
      </c>
      <c r="Z60" s="111" t="str" cm="1">
        <f t="array" aca="1" ref="Z60" ca="1">IF(INDIRECT("'"&amp;Z$2&amp;"'!F"&amp;ROW(Z60))="CC","CC",
IF(INDIRECT("'"&amp;Z$2&amp;"'!F"&amp;ROW(Z60))="DOWN","DOWN",
IF(INDIRECT("'"&amp;Z$2&amp;"'!F"&amp;ROW(Z60))="OFF","OFF",
IF(INDIRECT("'"&amp;Z$2&amp;"'!F"&amp;ROW(Z60))="PARK","PARK",
IF(INDIRECT("'"&amp;Z$2&amp;"'!F"&amp;ROW(Z60))="VACA","VACA",
"")))))</f>
        <v/>
      </c>
      <c r="AA60" s="111" t="str" cm="1">
        <f t="array" aca="1" ref="AA60" ca="1">IF(INDIRECT("'"&amp;AA$2&amp;"'!F"&amp;ROW(AA60))="CC","CC",
IF(INDIRECT("'"&amp;AA$2&amp;"'!F"&amp;ROW(AA60))="DOWN","DOWN",
IF(INDIRECT("'"&amp;AA$2&amp;"'!F"&amp;ROW(AA60))="OFF","OFF",
IF(INDIRECT("'"&amp;AA$2&amp;"'!F"&amp;ROW(AA60))="PARK","PARK",
IF(INDIRECT("'"&amp;AA$2&amp;"'!F"&amp;ROW(AA60))="VACA","VACA",
"")))))</f>
        <v/>
      </c>
      <c r="AB60" s="111" t="str" cm="1">
        <f t="array" aca="1" ref="AB60" ca="1">IF(INDIRECT("'"&amp;AB$2&amp;"'!F"&amp;ROW(AB60))="CC","CC",
IF(INDIRECT("'"&amp;AB$2&amp;"'!F"&amp;ROW(AB60))="DOWN","DOWN",
IF(INDIRECT("'"&amp;AB$2&amp;"'!F"&amp;ROW(AB60))="OFF","OFF",
IF(INDIRECT("'"&amp;AB$2&amp;"'!F"&amp;ROW(AB60))="PARK","PARK",
IF(INDIRECT("'"&amp;AB$2&amp;"'!F"&amp;ROW(AB60))="VACA","VACA",
"")))))</f>
        <v/>
      </c>
      <c r="AC60" s="111" t="str" cm="1">
        <f t="array" aca="1" ref="AC60" ca="1">IF(INDIRECT("'"&amp;AC$2&amp;"'!F"&amp;ROW(AC60))="CC","CC",
IF(INDIRECT("'"&amp;AC$2&amp;"'!F"&amp;ROW(AC60))="DOWN","DOWN",
IF(INDIRECT("'"&amp;AC$2&amp;"'!F"&amp;ROW(AC60))="OFF","OFF",
IF(INDIRECT("'"&amp;AC$2&amp;"'!F"&amp;ROW(AC60))="PARK","PARK",
IF(INDIRECT("'"&amp;AC$2&amp;"'!F"&amp;ROW(AC60))="VACA","VACA",
"")))))</f>
        <v/>
      </c>
      <c r="AD60" s="111" t="str" cm="1">
        <f t="array" aca="1" ref="AD60" ca="1">IF(INDIRECT("'"&amp;AD$2&amp;"'!F"&amp;ROW(AD60))="CC","CC",
IF(INDIRECT("'"&amp;AD$2&amp;"'!F"&amp;ROW(AD60))="DOWN","DOWN",
IF(INDIRECT("'"&amp;AD$2&amp;"'!F"&amp;ROW(AD60))="OFF","OFF",
IF(INDIRECT("'"&amp;AD$2&amp;"'!F"&amp;ROW(AD60))="PARK","PARK",
IF(INDIRECT("'"&amp;AD$2&amp;"'!F"&amp;ROW(AD60))="VACA","VACA",
"")))))</f>
        <v/>
      </c>
      <c r="AE60" s="111" t="str" cm="1">
        <f t="array" aca="1" ref="AE60" ca="1">IF(INDIRECT("'"&amp;AE$2&amp;"'!F"&amp;ROW(AE60))="CC","CC",
IF(INDIRECT("'"&amp;AE$2&amp;"'!F"&amp;ROW(AE60))="DOWN","DOWN",
IF(INDIRECT("'"&amp;AE$2&amp;"'!F"&amp;ROW(AE60))="OFF","OFF",
IF(INDIRECT("'"&amp;AE$2&amp;"'!F"&amp;ROW(AE60))="PARK","PARK",
IF(INDIRECT("'"&amp;AE$2&amp;"'!F"&amp;ROW(AE60))="VACA","VACA",
"")))))</f>
        <v/>
      </c>
      <c r="AF60" s="111" t="str" cm="1">
        <f t="array" aca="1" ref="AF60" ca="1">IF(INDIRECT("'"&amp;AF$2&amp;"'!F"&amp;ROW(AF60))="CC","CC",
IF(INDIRECT("'"&amp;AF$2&amp;"'!F"&amp;ROW(AF60))="DOWN","DOWN",
IF(INDIRECT("'"&amp;AF$2&amp;"'!F"&amp;ROW(AF60))="OFF","OFF",
IF(INDIRECT("'"&amp;AF$2&amp;"'!F"&amp;ROW(AF60))="PARK","PARK",
IF(INDIRECT("'"&amp;AF$2&amp;"'!F"&amp;ROW(AF60))="VACA","VACA",
"")))))</f>
        <v/>
      </c>
      <c r="AG60" s="111" t="str" cm="1">
        <f t="array" aca="1" ref="AG60" ca="1">IF(INDIRECT("'"&amp;AG$2&amp;"'!F"&amp;ROW(AG60))="CC","CC",
IF(INDIRECT("'"&amp;AG$2&amp;"'!F"&amp;ROW(AG60))="DOWN","DOWN",
IF(INDIRECT("'"&amp;AG$2&amp;"'!F"&amp;ROW(AG60))="OFF","OFF",
IF(INDIRECT("'"&amp;AG$2&amp;"'!F"&amp;ROW(AG60))="PARK","PARK",
IF(INDIRECT("'"&amp;AG$2&amp;"'!F"&amp;ROW(AG60))="VACA","VACA",
"")))))</f>
        <v/>
      </c>
      <c r="AH60" s="124"/>
      <c r="AI60" s="111" t="str">
        <f t="shared" si="4"/>
        <v>Christian M. Gonzalez</v>
      </c>
      <c r="AJ60" s="111" cm="1">
        <f t="array" aca="1" ref="AJ60" ca="1">INDIRECT("'"&amp;AJ$2&amp;"'!AB"&amp;ROW($AJ60))</f>
        <v>3</v>
      </c>
      <c r="AK60" s="111" cm="1">
        <f t="array" aca="1" ref="AK60" ca="1">INDIRECT("'"&amp;AK$2&amp;"'!AB"&amp;ROW($AJ60))</f>
        <v>4</v>
      </c>
      <c r="AL60" s="111" cm="1">
        <f t="array" aca="1" ref="AL60" ca="1">INDIRECT("'"&amp;AL$2&amp;"'!AB"&amp;ROW($AJ60))</f>
        <v>4</v>
      </c>
      <c r="AM60" s="111" t="str" cm="1">
        <f t="array" aca="1" ref="AM60" ca="1">INDIRECT("'"&amp;AM$2&amp;"'!AB"&amp;ROW($AJ60))</f>
        <v/>
      </c>
      <c r="AN60" s="111" t="str" cm="1">
        <f t="array" aca="1" ref="AN60" ca="1">INDIRECT("'"&amp;AN$2&amp;"'!AB"&amp;ROW($AJ60))</f>
        <v/>
      </c>
      <c r="AO60" s="111" cm="1">
        <f t="array" aca="1" ref="AO60" ca="1">INDIRECT("'"&amp;AO$2&amp;"'!AB"&amp;ROW($AJ60))</f>
        <v>5</v>
      </c>
      <c r="AP60" s="111" cm="1">
        <f t="array" aca="1" ref="AP60" ca="1">INDIRECT("'"&amp;AP$2&amp;"'!AB"&amp;ROW($AJ60))</f>
        <v>4</v>
      </c>
      <c r="AQ60" s="111" t="str" cm="1">
        <f t="array" aca="1" ref="AQ60" ca="1">INDIRECT("'"&amp;AQ$2&amp;"'!AB"&amp;ROW($AJ60))</f>
        <v/>
      </c>
      <c r="AR60" s="111" t="str" cm="1">
        <f t="array" aca="1" ref="AR60" ca="1">INDIRECT("'"&amp;AR$2&amp;"'!AB"&amp;ROW($AJ60))</f>
        <v/>
      </c>
      <c r="AS60" s="111" t="str" cm="1">
        <f t="array" aca="1" ref="AS60" ca="1">INDIRECT("'"&amp;AS$2&amp;"'!AB"&amp;ROW($AJ60))</f>
        <v/>
      </c>
      <c r="AT60" s="111" t="str" cm="1">
        <f t="array" aca="1" ref="AT60" ca="1">INDIRECT("'"&amp;AT$2&amp;"'!AB"&amp;ROW($AJ60))</f>
        <v/>
      </c>
      <c r="AU60" s="111" t="str" cm="1">
        <f t="array" aca="1" ref="AU60" ca="1">INDIRECT("'"&amp;AU$2&amp;"'!AB"&amp;ROW($AJ60))</f>
        <v/>
      </c>
      <c r="AV60" s="111" t="str" cm="1">
        <f t="array" aca="1" ref="AV60" ca="1">INDIRECT("'"&amp;AV$2&amp;"'!AB"&amp;ROW($AJ60))</f>
        <v/>
      </c>
      <c r="AW60" s="111" t="str" cm="1">
        <f t="array" aca="1" ref="AW60" ca="1">INDIRECT("'"&amp;AW$2&amp;"'!AB"&amp;ROW($AJ60))</f>
        <v/>
      </c>
      <c r="AX60" s="111" t="str" cm="1">
        <f t="array" aca="1" ref="AX60" ca="1">INDIRECT("'"&amp;AX$2&amp;"'!AB"&amp;ROW($AJ60))</f>
        <v/>
      </c>
      <c r="AY60" s="111" t="str" cm="1">
        <f t="array" aca="1" ref="AY60" ca="1">INDIRECT("'"&amp;AY$2&amp;"'!AB"&amp;ROW($AJ60))</f>
        <v/>
      </c>
      <c r="AZ60" s="111" t="str" cm="1">
        <f t="array" aca="1" ref="AZ60" ca="1">INDIRECT("'"&amp;AZ$2&amp;"'!AB"&amp;ROW($AJ60))</f>
        <v/>
      </c>
      <c r="BA60" s="111" t="str" cm="1">
        <f t="array" aca="1" ref="BA60" ca="1">INDIRECT("'"&amp;BA$2&amp;"'!AB"&amp;ROW($AJ60))</f>
        <v/>
      </c>
      <c r="BB60" s="111" t="str" cm="1">
        <f t="array" aca="1" ref="BB60" ca="1">INDIRECT("'"&amp;BB$2&amp;"'!AB"&amp;ROW($AJ60))</f>
        <v/>
      </c>
      <c r="BC60" s="111" t="str" cm="1">
        <f t="array" aca="1" ref="BC60" ca="1">INDIRECT("'"&amp;BC$2&amp;"'!AB"&amp;ROW($AJ60))</f>
        <v/>
      </c>
      <c r="BD60" s="111" t="str" cm="1">
        <f t="array" aca="1" ref="BD60" ca="1">INDIRECT("'"&amp;BD$2&amp;"'!AB"&amp;ROW($AJ60))</f>
        <v/>
      </c>
      <c r="BE60" s="111" t="str" cm="1">
        <f t="array" aca="1" ref="BE60" ca="1">INDIRECT("'"&amp;BE$2&amp;"'!AB"&amp;ROW($AJ60))</f>
        <v/>
      </c>
      <c r="BF60" s="111" t="str" cm="1">
        <f t="array" aca="1" ref="BF60" ca="1">INDIRECT("'"&amp;BF$2&amp;"'!AB"&amp;ROW($AJ60))</f>
        <v/>
      </c>
      <c r="BG60" s="111" t="str" cm="1">
        <f t="array" aca="1" ref="BG60" ca="1">INDIRECT("'"&amp;BG$2&amp;"'!AB"&amp;ROW($AJ60))</f>
        <v/>
      </c>
      <c r="BH60" s="111" t="str" cm="1">
        <f t="array" aca="1" ref="BH60" ca="1">INDIRECT("'"&amp;BH$2&amp;"'!AB"&amp;ROW($AJ60))</f>
        <v/>
      </c>
      <c r="BI60" s="111" t="str" cm="1">
        <f t="array" aca="1" ref="BI60" ca="1">INDIRECT("'"&amp;BI$2&amp;"'!AB"&amp;ROW($AJ60))</f>
        <v/>
      </c>
      <c r="BJ60" s="111" t="str" cm="1">
        <f t="array" aca="1" ref="BJ60" ca="1">INDIRECT("'"&amp;BJ$2&amp;"'!AB"&amp;ROW($AJ60))</f>
        <v/>
      </c>
      <c r="BK60" s="111" t="str" cm="1">
        <f t="array" aca="1" ref="BK60" ca="1">INDIRECT("'"&amp;BK$2&amp;"'!AB"&amp;ROW($AJ60))</f>
        <v/>
      </c>
      <c r="BL60" s="111" t="str" cm="1">
        <f t="array" aca="1" ref="BL60" ca="1">INDIRECT("'"&amp;BL$2&amp;"'!AB"&amp;ROW($AJ60))</f>
        <v/>
      </c>
      <c r="BM60" s="111" t="str" cm="1">
        <f t="array" aca="1" ref="BM60" ca="1">INDIRECT("'"&amp;BM$2&amp;"'!AB"&amp;ROW($AJ60))</f>
        <v/>
      </c>
      <c r="BN60" s="111" t="str" cm="1">
        <f t="array" aca="1" ref="BN60" ca="1">INDIRECT("'"&amp;BN$2&amp;"'!AB"&amp;ROW($AJ60))</f>
        <v/>
      </c>
      <c r="BO60" s="124"/>
      <c r="BP60" s="110" t="str">
        <f t="shared" si="5"/>
        <v>Christian M. Gonzalez</v>
      </c>
      <c r="BQ60" s="127" cm="1">
        <f t="array" aca="1" ref="BQ60" ca="1">IF(INDIRECT("'"&amp;BQ$2&amp;"'!P"&amp;ROW($BQ60))=0,"",INDIRECT("'"&amp;BQ$2&amp;"'!P"&amp;ROW($BQ60)))</f>
        <v>33.340000000000003</v>
      </c>
      <c r="BR60" s="127" cm="1">
        <f t="array" aca="1" ref="BR60" ca="1">IF(INDIRECT("'"&amp;BR$2&amp;"'!P"&amp;ROW($BQ60))=0,"",INDIRECT("'"&amp;BR$2&amp;"'!P"&amp;ROW($BQ60)))</f>
        <v>33.299999999999997</v>
      </c>
      <c r="BS60" s="127" cm="1">
        <f t="array" aca="1" ref="BS60" ca="1">IF(INDIRECT("'"&amp;BS$2&amp;"'!P"&amp;ROW($BQ60))=0,"",INDIRECT("'"&amp;BS$2&amp;"'!P"&amp;ROW($BQ60)))</f>
        <v>34.590000000000003</v>
      </c>
      <c r="BT60" s="127" t="str" cm="1">
        <f t="array" aca="1" ref="BT60" ca="1">IF(INDIRECT("'"&amp;BT$2&amp;"'!P"&amp;ROW($BQ60))=0,"",INDIRECT("'"&amp;BT$2&amp;"'!P"&amp;ROW($BQ60)))</f>
        <v/>
      </c>
      <c r="BU60" s="127" t="str" cm="1">
        <f t="array" aca="1" ref="BU60" ca="1">IF(INDIRECT("'"&amp;BU$2&amp;"'!P"&amp;ROW($BQ60))=0,"",INDIRECT("'"&amp;BU$2&amp;"'!P"&amp;ROW($BQ60)))</f>
        <v/>
      </c>
      <c r="BV60" s="127" cm="1">
        <f t="array" aca="1" ref="BV60" ca="1">IF(INDIRECT("'"&amp;BV$2&amp;"'!P"&amp;ROW($BQ60))=0,"",INDIRECT("'"&amp;BV$2&amp;"'!P"&amp;ROW($BQ60)))</f>
        <v>35.5</v>
      </c>
      <c r="BW60" s="127" cm="1">
        <f t="array" aca="1" ref="BW60" ca="1">IF(INDIRECT("'"&amp;BW$2&amp;"'!P"&amp;ROW($BQ60))=0,"",INDIRECT("'"&amp;BW$2&amp;"'!P"&amp;ROW($BQ60)))</f>
        <v>37.450000000000003</v>
      </c>
      <c r="BX60" s="127" t="str" cm="1">
        <f t="array" aca="1" ref="BX60" ca="1">IF(INDIRECT("'"&amp;BX$2&amp;"'!P"&amp;ROW($BQ60))=0,"",INDIRECT("'"&amp;BX$2&amp;"'!P"&amp;ROW($BQ60)))</f>
        <v/>
      </c>
      <c r="BY60" s="127" t="str" cm="1">
        <f t="array" aca="1" ref="BY60" ca="1">IF(INDIRECT("'"&amp;BY$2&amp;"'!P"&amp;ROW($BQ60))=0,"",INDIRECT("'"&amp;BY$2&amp;"'!P"&amp;ROW($BQ60)))</f>
        <v/>
      </c>
      <c r="BZ60" s="127" t="str" cm="1">
        <f t="array" aca="1" ref="BZ60" ca="1">IF(INDIRECT("'"&amp;BZ$2&amp;"'!P"&amp;ROW($BQ60))=0,"",INDIRECT("'"&amp;BZ$2&amp;"'!P"&amp;ROW($BQ60)))</f>
        <v/>
      </c>
      <c r="CA60" s="127" t="str" cm="1">
        <f t="array" aca="1" ref="CA60" ca="1">IF(INDIRECT("'"&amp;CA$2&amp;"'!P"&amp;ROW($BQ60))=0,"",INDIRECT("'"&amp;CA$2&amp;"'!P"&amp;ROW($BQ60)))</f>
        <v/>
      </c>
      <c r="CB60" s="127" t="str" cm="1">
        <f t="array" aca="1" ref="CB60" ca="1">IF(INDIRECT("'"&amp;CB$2&amp;"'!P"&amp;ROW($BQ60))=0,"",INDIRECT("'"&amp;CB$2&amp;"'!P"&amp;ROW($BQ60)))</f>
        <v/>
      </c>
      <c r="CC60" s="127" t="str" cm="1">
        <f t="array" aca="1" ref="CC60" ca="1">IF(INDIRECT("'"&amp;CC$2&amp;"'!P"&amp;ROW($BQ60))=0,"",INDIRECT("'"&amp;CC$2&amp;"'!P"&amp;ROW($BQ60)))</f>
        <v/>
      </c>
      <c r="CD60" s="127" t="str" cm="1">
        <f t="array" aca="1" ref="CD60" ca="1">IF(INDIRECT("'"&amp;CD$2&amp;"'!P"&amp;ROW($BQ60))=0,"",INDIRECT("'"&amp;CD$2&amp;"'!P"&amp;ROW($BQ60)))</f>
        <v/>
      </c>
      <c r="CE60" s="127" t="str" cm="1">
        <f t="array" aca="1" ref="CE60" ca="1">IF(INDIRECT("'"&amp;CE$2&amp;"'!P"&amp;ROW($BQ60))=0,"",INDIRECT("'"&amp;CE$2&amp;"'!P"&amp;ROW($BQ60)))</f>
        <v/>
      </c>
      <c r="CF60" s="127" t="str" cm="1">
        <f t="array" aca="1" ref="CF60" ca="1">IF(INDIRECT("'"&amp;CF$2&amp;"'!P"&amp;ROW($BQ60))=0,"",INDIRECT("'"&amp;CF$2&amp;"'!P"&amp;ROW($BQ60)))</f>
        <v/>
      </c>
      <c r="CG60" s="127" t="str" cm="1">
        <f t="array" aca="1" ref="CG60" ca="1">IF(INDIRECT("'"&amp;CG$2&amp;"'!P"&amp;ROW($BQ60))=0,"",INDIRECT("'"&amp;CG$2&amp;"'!P"&amp;ROW($BQ60)))</f>
        <v/>
      </c>
      <c r="CH60" s="127" t="str" cm="1">
        <f t="array" aca="1" ref="CH60" ca="1">IF(INDIRECT("'"&amp;CH$2&amp;"'!P"&amp;ROW($BQ60))=0,"",INDIRECT("'"&amp;CH$2&amp;"'!P"&amp;ROW($BQ60)))</f>
        <v/>
      </c>
      <c r="CI60" s="127" t="str" cm="1">
        <f t="array" aca="1" ref="CI60" ca="1">IF(INDIRECT("'"&amp;CI$2&amp;"'!P"&amp;ROW($BQ60))=0,"",INDIRECT("'"&amp;CI$2&amp;"'!P"&amp;ROW($BQ60)))</f>
        <v/>
      </c>
      <c r="CJ60" s="127" t="str" cm="1">
        <f t="array" aca="1" ref="CJ60" ca="1">IF(INDIRECT("'"&amp;CJ$2&amp;"'!P"&amp;ROW($BQ60))=0,"",INDIRECT("'"&amp;CJ$2&amp;"'!P"&amp;ROW($BQ60)))</f>
        <v/>
      </c>
      <c r="CK60" s="127" t="str" cm="1">
        <f t="array" aca="1" ref="CK60" ca="1">IF(INDIRECT("'"&amp;CK$2&amp;"'!P"&amp;ROW($BQ60))=0,"",INDIRECT("'"&amp;CK$2&amp;"'!P"&amp;ROW($BQ60)))</f>
        <v/>
      </c>
      <c r="CL60" s="127" t="str" cm="1">
        <f t="array" aca="1" ref="CL60" ca="1">IF(INDIRECT("'"&amp;CL$2&amp;"'!P"&amp;ROW($BQ60))=0,"",INDIRECT("'"&amp;CL$2&amp;"'!P"&amp;ROW($BQ60)))</f>
        <v/>
      </c>
      <c r="CM60" s="127" t="str" cm="1">
        <f t="array" aca="1" ref="CM60" ca="1">IF(INDIRECT("'"&amp;CM$2&amp;"'!P"&amp;ROW($BQ60))=0,"",INDIRECT("'"&amp;CM$2&amp;"'!P"&amp;ROW($BQ60)))</f>
        <v/>
      </c>
      <c r="CN60" s="127" t="str" cm="1">
        <f t="array" aca="1" ref="CN60" ca="1">IF(INDIRECT("'"&amp;CN$2&amp;"'!P"&amp;ROW($BQ60))=0,"",INDIRECT("'"&amp;CN$2&amp;"'!P"&amp;ROW($BQ60)))</f>
        <v/>
      </c>
      <c r="CO60" s="127" t="str" cm="1">
        <f t="array" aca="1" ref="CO60" ca="1">IF(INDIRECT("'"&amp;CO$2&amp;"'!P"&amp;ROW($BQ60))=0,"",INDIRECT("'"&amp;CO$2&amp;"'!P"&amp;ROW($BQ60)))</f>
        <v/>
      </c>
      <c r="CP60" s="127" t="str" cm="1">
        <f t="array" aca="1" ref="CP60" ca="1">IF(INDIRECT("'"&amp;CP$2&amp;"'!P"&amp;ROW($BQ60))=0,"",INDIRECT("'"&amp;CP$2&amp;"'!P"&amp;ROW($BQ60)))</f>
        <v/>
      </c>
      <c r="CQ60" s="127" t="str" cm="1">
        <f t="array" aca="1" ref="CQ60" ca="1">IF(INDIRECT("'"&amp;CQ$2&amp;"'!P"&amp;ROW($BQ60))=0,"",INDIRECT("'"&amp;CQ$2&amp;"'!P"&amp;ROW($BQ60)))</f>
        <v/>
      </c>
      <c r="CR60" s="127" t="str" cm="1">
        <f t="array" aca="1" ref="CR60" ca="1">IF(INDIRECT("'"&amp;CR$2&amp;"'!P"&amp;ROW($BQ60))=0,"",INDIRECT("'"&amp;CR$2&amp;"'!P"&amp;ROW($BQ60)))</f>
        <v/>
      </c>
      <c r="CS60" s="127" t="str" cm="1">
        <f t="array" aca="1" ref="CS60" ca="1">IF(INDIRECT("'"&amp;CS$2&amp;"'!P"&amp;ROW($BQ60))=0,"",INDIRECT("'"&amp;CS$2&amp;"'!P"&amp;ROW($BQ60)))</f>
        <v/>
      </c>
      <c r="CT60" s="127" t="str" cm="1">
        <f t="array" aca="1" ref="CT60" ca="1">IF(INDIRECT("'"&amp;CT$2&amp;"'!P"&amp;ROW($BQ60))=0,"",INDIRECT("'"&amp;CT$2&amp;"'!P"&amp;ROW($BQ60)))</f>
        <v/>
      </c>
      <c r="CU60" s="127" t="str" cm="1">
        <f t="array" aca="1" ref="CU60" ca="1">IF(INDIRECT("'"&amp;CU$2&amp;"'!P"&amp;ROW($BQ60))=0,"",INDIRECT("'"&amp;CU$2&amp;"'!P"&amp;ROW($BQ60)))</f>
        <v/>
      </c>
      <c r="CV60" s="128">
        <f t="shared" ca="1" si="6"/>
        <v>174.18</v>
      </c>
    </row>
    <row r="61" spans="1:100" x14ac:dyDescent="0.2">
      <c r="A61" s="111">
        <f>IF('Driver List'!D61=0,"",'Driver List'!D61)</f>
        <v>6290</v>
      </c>
      <c r="B61" s="111" t="str">
        <f>IF(A61="","",VLOOKUP(A61,'Driver List'!D:E,2,0))</f>
        <v>Edggaly Garcia</v>
      </c>
      <c r="C61" s="111" t="str" cm="1">
        <f t="array" aca="1" ref="C61" ca="1">IF(INDIRECT("'"&amp;C$2&amp;"'!F"&amp;ROW(C61))="CC","CC",
IF(INDIRECT("'"&amp;C$2&amp;"'!F"&amp;ROW(C61))="DOWN","DOWN",
IF(INDIRECT("'"&amp;C$2&amp;"'!F"&amp;ROW(C61))="OFF","OFF",
IF(INDIRECT("'"&amp;C$2&amp;"'!F"&amp;ROW(C61))="PARK","PARK",
IF(INDIRECT("'"&amp;C$2&amp;"'!F"&amp;ROW(C61))="VACA","VACA",
"")))))</f>
        <v/>
      </c>
      <c r="D61" s="111" t="str" cm="1">
        <f t="array" aca="1" ref="D61" ca="1">IF(INDIRECT("'"&amp;D$2&amp;"'!F"&amp;ROW(D61))="CC","CC",
IF(INDIRECT("'"&amp;D$2&amp;"'!F"&amp;ROW(D61))="DOWN","DOWN",
IF(INDIRECT("'"&amp;D$2&amp;"'!F"&amp;ROW(D61))="OFF","OFF",
IF(INDIRECT("'"&amp;D$2&amp;"'!F"&amp;ROW(D61))="PARK","PARK",
IF(INDIRECT("'"&amp;D$2&amp;"'!F"&amp;ROW(D61))="VACA","VACA",
"")))))</f>
        <v/>
      </c>
      <c r="E61" s="111" t="str" cm="1">
        <f t="array" aca="1" ref="E61" ca="1">IF(INDIRECT("'"&amp;E$2&amp;"'!F"&amp;ROW(E61))="CC","CC",
IF(INDIRECT("'"&amp;E$2&amp;"'!F"&amp;ROW(E61))="DOWN","DOWN",
IF(INDIRECT("'"&amp;E$2&amp;"'!F"&amp;ROW(E61))="OFF","OFF",
IF(INDIRECT("'"&amp;E$2&amp;"'!F"&amp;ROW(E61))="PARK","PARK",
IF(INDIRECT("'"&amp;E$2&amp;"'!F"&amp;ROW(E61))="VACA","VACA",
"")))))</f>
        <v>OFF</v>
      </c>
      <c r="F61" s="111" t="str" cm="1">
        <f t="array" aca="1" ref="F61" ca="1">IF(INDIRECT("'"&amp;F$2&amp;"'!F"&amp;ROW(F61))="CC","CC",
IF(INDIRECT("'"&amp;F$2&amp;"'!F"&amp;ROW(F61))="DOWN","DOWN",
IF(INDIRECT("'"&amp;F$2&amp;"'!F"&amp;ROW(F61))="OFF","OFF",
IF(INDIRECT("'"&amp;F$2&amp;"'!F"&amp;ROW(F61))="PARK","PARK",
IF(INDIRECT("'"&amp;F$2&amp;"'!F"&amp;ROW(F61))="VACA","VACA",
"")))))</f>
        <v/>
      </c>
      <c r="G61" s="111" t="str" cm="1">
        <f t="array" aca="1" ref="G61" ca="1">IF(INDIRECT("'"&amp;G$2&amp;"'!F"&amp;ROW(G61))="CC","CC",
IF(INDIRECT("'"&amp;G$2&amp;"'!F"&amp;ROW(G61))="DOWN","DOWN",
IF(INDIRECT("'"&amp;G$2&amp;"'!F"&amp;ROW(G61))="OFF","OFF",
IF(INDIRECT("'"&amp;G$2&amp;"'!F"&amp;ROW(G61))="PARK","PARK",
IF(INDIRECT("'"&amp;G$2&amp;"'!F"&amp;ROW(G61))="VACA","VACA",
"")))))</f>
        <v/>
      </c>
      <c r="H61" s="111" t="str" cm="1">
        <f t="array" aca="1" ref="H61" ca="1">IF(INDIRECT("'"&amp;H$2&amp;"'!F"&amp;ROW(H61))="CC","CC",
IF(INDIRECT("'"&amp;H$2&amp;"'!F"&amp;ROW(H61))="DOWN","DOWN",
IF(INDIRECT("'"&amp;H$2&amp;"'!F"&amp;ROW(H61))="OFF","OFF",
IF(INDIRECT("'"&amp;H$2&amp;"'!F"&amp;ROW(H61))="PARK","PARK",
IF(INDIRECT("'"&amp;H$2&amp;"'!F"&amp;ROW(H61))="VACA","VACA",
"")))))</f>
        <v/>
      </c>
      <c r="I61" s="111" t="str" cm="1">
        <f t="array" aca="1" ref="I61" ca="1">IF(INDIRECT("'"&amp;I$2&amp;"'!F"&amp;ROW(I61))="CC","CC",
IF(INDIRECT("'"&amp;I$2&amp;"'!F"&amp;ROW(I61))="DOWN","DOWN",
IF(INDIRECT("'"&amp;I$2&amp;"'!F"&amp;ROW(I61))="OFF","OFF",
IF(INDIRECT("'"&amp;I$2&amp;"'!F"&amp;ROW(I61))="PARK","PARK",
IF(INDIRECT("'"&amp;I$2&amp;"'!F"&amp;ROW(I61))="VACA","VACA",
"")))))</f>
        <v/>
      </c>
      <c r="J61" s="111" t="str" cm="1">
        <f t="array" aca="1" ref="J61" ca="1">IF(INDIRECT("'"&amp;J$2&amp;"'!F"&amp;ROW(J61))="CC","CC",
IF(INDIRECT("'"&amp;J$2&amp;"'!F"&amp;ROW(J61))="DOWN","DOWN",
IF(INDIRECT("'"&amp;J$2&amp;"'!F"&amp;ROW(J61))="OFF","OFF",
IF(INDIRECT("'"&amp;J$2&amp;"'!F"&amp;ROW(J61))="PARK","PARK",
IF(INDIRECT("'"&amp;J$2&amp;"'!F"&amp;ROW(J61))="VACA","VACA",
"")))))</f>
        <v/>
      </c>
      <c r="K61" s="111" t="str" cm="1">
        <f t="array" aca="1" ref="K61" ca="1">IF(INDIRECT("'"&amp;K$2&amp;"'!F"&amp;ROW(K61))="CC","CC",
IF(INDIRECT("'"&amp;K$2&amp;"'!F"&amp;ROW(K61))="DOWN","DOWN",
IF(INDIRECT("'"&amp;K$2&amp;"'!F"&amp;ROW(K61))="OFF","OFF",
IF(INDIRECT("'"&amp;K$2&amp;"'!F"&amp;ROW(K61))="PARK","PARK",
IF(INDIRECT("'"&amp;K$2&amp;"'!F"&amp;ROW(K61))="VACA","VACA",
"")))))</f>
        <v/>
      </c>
      <c r="L61" s="111" t="str" cm="1">
        <f t="array" aca="1" ref="L61" ca="1">IF(INDIRECT("'"&amp;L$2&amp;"'!F"&amp;ROW(L61))="CC","CC",
IF(INDIRECT("'"&amp;L$2&amp;"'!F"&amp;ROW(L61))="DOWN","DOWN",
IF(INDIRECT("'"&amp;L$2&amp;"'!F"&amp;ROW(L61))="OFF","OFF",
IF(INDIRECT("'"&amp;L$2&amp;"'!F"&amp;ROW(L61))="PARK","PARK",
IF(INDIRECT("'"&amp;L$2&amp;"'!F"&amp;ROW(L61))="VACA","VACA",
"")))))</f>
        <v/>
      </c>
      <c r="M61" s="111" t="str" cm="1">
        <f t="array" aca="1" ref="M61" ca="1">IF(INDIRECT("'"&amp;M$2&amp;"'!F"&amp;ROW(M61))="CC","CC",
IF(INDIRECT("'"&amp;M$2&amp;"'!F"&amp;ROW(M61))="DOWN","DOWN",
IF(INDIRECT("'"&amp;M$2&amp;"'!F"&amp;ROW(M61))="OFF","OFF",
IF(INDIRECT("'"&amp;M$2&amp;"'!F"&amp;ROW(M61))="PARK","PARK",
IF(INDIRECT("'"&amp;M$2&amp;"'!F"&amp;ROW(M61))="VACA","VACA",
"")))))</f>
        <v/>
      </c>
      <c r="N61" s="111" t="str" cm="1">
        <f t="array" aca="1" ref="N61" ca="1">IF(INDIRECT("'"&amp;N$2&amp;"'!F"&amp;ROW(N61))="CC","CC",
IF(INDIRECT("'"&amp;N$2&amp;"'!F"&amp;ROW(N61))="DOWN","DOWN",
IF(INDIRECT("'"&amp;N$2&amp;"'!F"&amp;ROW(N61))="OFF","OFF",
IF(INDIRECT("'"&amp;N$2&amp;"'!F"&amp;ROW(N61))="PARK","PARK",
IF(INDIRECT("'"&amp;N$2&amp;"'!F"&amp;ROW(N61))="VACA","VACA",
"")))))</f>
        <v/>
      </c>
      <c r="O61" s="111" t="str" cm="1">
        <f t="array" aca="1" ref="O61" ca="1">IF(INDIRECT("'"&amp;O$2&amp;"'!F"&amp;ROW(O61))="CC","CC",
IF(INDIRECT("'"&amp;O$2&amp;"'!F"&amp;ROW(O61))="DOWN","DOWN",
IF(INDIRECT("'"&amp;O$2&amp;"'!F"&amp;ROW(O61))="OFF","OFF",
IF(INDIRECT("'"&amp;O$2&amp;"'!F"&amp;ROW(O61))="PARK","PARK",
IF(INDIRECT("'"&amp;O$2&amp;"'!F"&amp;ROW(O61))="VACA","VACA",
"")))))</f>
        <v/>
      </c>
      <c r="P61" s="111" t="str" cm="1">
        <f t="array" aca="1" ref="P61" ca="1">IF(INDIRECT("'"&amp;P$2&amp;"'!F"&amp;ROW(P61))="CC","CC",
IF(INDIRECT("'"&amp;P$2&amp;"'!F"&amp;ROW(P61))="DOWN","DOWN",
IF(INDIRECT("'"&amp;P$2&amp;"'!F"&amp;ROW(P61))="OFF","OFF",
IF(INDIRECT("'"&amp;P$2&amp;"'!F"&amp;ROW(P61))="PARK","PARK",
IF(INDIRECT("'"&amp;P$2&amp;"'!F"&amp;ROW(P61))="VACA","VACA",
"")))))</f>
        <v/>
      </c>
      <c r="Q61" s="111" t="str" cm="1">
        <f t="array" aca="1" ref="Q61" ca="1">IF(INDIRECT("'"&amp;Q$2&amp;"'!F"&amp;ROW(Q61))="CC","CC",
IF(INDIRECT("'"&amp;Q$2&amp;"'!F"&amp;ROW(Q61))="DOWN","DOWN",
IF(INDIRECT("'"&amp;Q$2&amp;"'!F"&amp;ROW(Q61))="OFF","OFF",
IF(INDIRECT("'"&amp;Q$2&amp;"'!F"&amp;ROW(Q61))="PARK","PARK",
IF(INDIRECT("'"&amp;Q$2&amp;"'!F"&amp;ROW(Q61))="VACA","VACA",
"")))))</f>
        <v/>
      </c>
      <c r="R61" s="111" t="str" cm="1">
        <f t="array" aca="1" ref="R61" ca="1">IF(INDIRECT("'"&amp;R$2&amp;"'!F"&amp;ROW(R61))="CC","CC",
IF(INDIRECT("'"&amp;R$2&amp;"'!F"&amp;ROW(R61))="DOWN","DOWN",
IF(INDIRECT("'"&amp;R$2&amp;"'!F"&amp;ROW(R61))="OFF","OFF",
IF(INDIRECT("'"&amp;R$2&amp;"'!F"&amp;ROW(R61))="PARK","PARK",
IF(INDIRECT("'"&amp;R$2&amp;"'!F"&amp;ROW(R61))="VACA","VACA",
"")))))</f>
        <v/>
      </c>
      <c r="S61" s="111" t="str" cm="1">
        <f t="array" aca="1" ref="S61" ca="1">IF(INDIRECT("'"&amp;S$2&amp;"'!F"&amp;ROW(S61))="CC","CC",
IF(INDIRECT("'"&amp;S$2&amp;"'!F"&amp;ROW(S61))="DOWN","DOWN",
IF(INDIRECT("'"&amp;S$2&amp;"'!F"&amp;ROW(S61))="OFF","OFF",
IF(INDIRECT("'"&amp;S$2&amp;"'!F"&amp;ROW(S61))="PARK","PARK",
IF(INDIRECT("'"&amp;S$2&amp;"'!F"&amp;ROW(S61))="VACA","VACA",
"")))))</f>
        <v/>
      </c>
      <c r="T61" s="111" t="str" cm="1">
        <f t="array" aca="1" ref="T61" ca="1">IF(INDIRECT("'"&amp;T$2&amp;"'!F"&amp;ROW(T61))="CC","CC",
IF(INDIRECT("'"&amp;T$2&amp;"'!F"&amp;ROW(T61))="DOWN","DOWN",
IF(INDIRECT("'"&amp;T$2&amp;"'!F"&amp;ROW(T61))="OFF","OFF",
IF(INDIRECT("'"&amp;T$2&amp;"'!F"&amp;ROW(T61))="PARK","PARK",
IF(INDIRECT("'"&amp;T$2&amp;"'!F"&amp;ROW(T61))="VACA","VACA",
"")))))</f>
        <v/>
      </c>
      <c r="U61" s="111" t="str" cm="1">
        <f t="array" aca="1" ref="U61" ca="1">IF(INDIRECT("'"&amp;U$2&amp;"'!F"&amp;ROW(U61))="CC","CC",
IF(INDIRECT("'"&amp;U$2&amp;"'!F"&amp;ROW(U61))="DOWN","DOWN",
IF(INDIRECT("'"&amp;U$2&amp;"'!F"&amp;ROW(U61))="OFF","OFF",
IF(INDIRECT("'"&amp;U$2&amp;"'!F"&amp;ROW(U61))="PARK","PARK",
IF(INDIRECT("'"&amp;U$2&amp;"'!F"&amp;ROW(U61))="VACA","VACA",
"")))))</f>
        <v/>
      </c>
      <c r="V61" s="111" t="str" cm="1">
        <f t="array" aca="1" ref="V61" ca="1">IF(INDIRECT("'"&amp;V$2&amp;"'!F"&amp;ROW(V61))="CC","CC",
IF(INDIRECT("'"&amp;V$2&amp;"'!F"&amp;ROW(V61))="DOWN","DOWN",
IF(INDIRECT("'"&amp;V$2&amp;"'!F"&amp;ROW(V61))="OFF","OFF",
IF(INDIRECT("'"&amp;V$2&amp;"'!F"&amp;ROW(V61))="PARK","PARK",
IF(INDIRECT("'"&amp;V$2&amp;"'!F"&amp;ROW(V61))="VACA","VACA",
"")))))</f>
        <v/>
      </c>
      <c r="W61" s="111" t="str" cm="1">
        <f t="array" aca="1" ref="W61" ca="1">IF(INDIRECT("'"&amp;W$2&amp;"'!F"&amp;ROW(W61))="CC","CC",
IF(INDIRECT("'"&amp;W$2&amp;"'!F"&amp;ROW(W61))="DOWN","DOWN",
IF(INDIRECT("'"&amp;W$2&amp;"'!F"&amp;ROW(W61))="OFF","OFF",
IF(INDIRECT("'"&amp;W$2&amp;"'!F"&amp;ROW(W61))="PARK","PARK",
IF(INDIRECT("'"&amp;W$2&amp;"'!F"&amp;ROW(W61))="VACA","VACA",
"")))))</f>
        <v/>
      </c>
      <c r="X61" s="111" t="str" cm="1">
        <f t="array" aca="1" ref="X61" ca="1">IF(INDIRECT("'"&amp;X$2&amp;"'!F"&amp;ROW(X61))="CC","CC",
IF(INDIRECT("'"&amp;X$2&amp;"'!F"&amp;ROW(X61))="DOWN","DOWN",
IF(INDIRECT("'"&amp;X$2&amp;"'!F"&amp;ROW(X61))="OFF","OFF",
IF(INDIRECT("'"&amp;X$2&amp;"'!F"&amp;ROW(X61))="PARK","PARK",
IF(INDIRECT("'"&amp;X$2&amp;"'!F"&amp;ROW(X61))="VACA","VACA",
"")))))</f>
        <v/>
      </c>
      <c r="Y61" s="111" t="str" cm="1">
        <f t="array" aca="1" ref="Y61" ca="1">IF(INDIRECT("'"&amp;Y$2&amp;"'!F"&amp;ROW(Y61))="CC","CC",
IF(INDIRECT("'"&amp;Y$2&amp;"'!F"&amp;ROW(Y61))="DOWN","DOWN",
IF(INDIRECT("'"&amp;Y$2&amp;"'!F"&amp;ROW(Y61))="OFF","OFF",
IF(INDIRECT("'"&amp;Y$2&amp;"'!F"&amp;ROW(Y61))="PARK","PARK",
IF(INDIRECT("'"&amp;Y$2&amp;"'!F"&amp;ROW(Y61))="VACA","VACA",
"")))))</f>
        <v/>
      </c>
      <c r="Z61" s="111" t="str" cm="1">
        <f t="array" aca="1" ref="Z61" ca="1">IF(INDIRECT("'"&amp;Z$2&amp;"'!F"&amp;ROW(Z61))="CC","CC",
IF(INDIRECT("'"&amp;Z$2&amp;"'!F"&amp;ROW(Z61))="DOWN","DOWN",
IF(INDIRECT("'"&amp;Z$2&amp;"'!F"&amp;ROW(Z61))="OFF","OFF",
IF(INDIRECT("'"&amp;Z$2&amp;"'!F"&amp;ROW(Z61))="PARK","PARK",
IF(INDIRECT("'"&amp;Z$2&amp;"'!F"&amp;ROW(Z61))="VACA","VACA",
"")))))</f>
        <v/>
      </c>
      <c r="AA61" s="111" t="str" cm="1">
        <f t="array" aca="1" ref="AA61" ca="1">IF(INDIRECT("'"&amp;AA$2&amp;"'!F"&amp;ROW(AA61))="CC","CC",
IF(INDIRECT("'"&amp;AA$2&amp;"'!F"&amp;ROW(AA61))="DOWN","DOWN",
IF(INDIRECT("'"&amp;AA$2&amp;"'!F"&amp;ROW(AA61))="OFF","OFF",
IF(INDIRECT("'"&amp;AA$2&amp;"'!F"&amp;ROW(AA61))="PARK","PARK",
IF(INDIRECT("'"&amp;AA$2&amp;"'!F"&amp;ROW(AA61))="VACA","VACA",
"")))))</f>
        <v/>
      </c>
      <c r="AB61" s="111" t="str" cm="1">
        <f t="array" aca="1" ref="AB61" ca="1">IF(INDIRECT("'"&amp;AB$2&amp;"'!F"&amp;ROW(AB61))="CC","CC",
IF(INDIRECT("'"&amp;AB$2&amp;"'!F"&amp;ROW(AB61))="DOWN","DOWN",
IF(INDIRECT("'"&amp;AB$2&amp;"'!F"&amp;ROW(AB61))="OFF","OFF",
IF(INDIRECT("'"&amp;AB$2&amp;"'!F"&amp;ROW(AB61))="PARK","PARK",
IF(INDIRECT("'"&amp;AB$2&amp;"'!F"&amp;ROW(AB61))="VACA","VACA",
"")))))</f>
        <v/>
      </c>
      <c r="AC61" s="111" t="str" cm="1">
        <f t="array" aca="1" ref="AC61" ca="1">IF(INDIRECT("'"&amp;AC$2&amp;"'!F"&amp;ROW(AC61))="CC","CC",
IF(INDIRECT("'"&amp;AC$2&amp;"'!F"&amp;ROW(AC61))="DOWN","DOWN",
IF(INDIRECT("'"&amp;AC$2&amp;"'!F"&amp;ROW(AC61))="OFF","OFF",
IF(INDIRECT("'"&amp;AC$2&amp;"'!F"&amp;ROW(AC61))="PARK","PARK",
IF(INDIRECT("'"&amp;AC$2&amp;"'!F"&amp;ROW(AC61))="VACA","VACA",
"")))))</f>
        <v/>
      </c>
      <c r="AD61" s="111" t="str" cm="1">
        <f t="array" aca="1" ref="AD61" ca="1">IF(INDIRECT("'"&amp;AD$2&amp;"'!F"&amp;ROW(AD61))="CC","CC",
IF(INDIRECT("'"&amp;AD$2&amp;"'!F"&amp;ROW(AD61))="DOWN","DOWN",
IF(INDIRECT("'"&amp;AD$2&amp;"'!F"&amp;ROW(AD61))="OFF","OFF",
IF(INDIRECT("'"&amp;AD$2&amp;"'!F"&amp;ROW(AD61))="PARK","PARK",
IF(INDIRECT("'"&amp;AD$2&amp;"'!F"&amp;ROW(AD61))="VACA","VACA",
"")))))</f>
        <v/>
      </c>
      <c r="AE61" s="111" t="str" cm="1">
        <f t="array" aca="1" ref="AE61" ca="1">IF(INDIRECT("'"&amp;AE$2&amp;"'!F"&amp;ROW(AE61))="CC","CC",
IF(INDIRECT("'"&amp;AE$2&amp;"'!F"&amp;ROW(AE61))="DOWN","DOWN",
IF(INDIRECT("'"&amp;AE$2&amp;"'!F"&amp;ROW(AE61))="OFF","OFF",
IF(INDIRECT("'"&amp;AE$2&amp;"'!F"&amp;ROW(AE61))="PARK","PARK",
IF(INDIRECT("'"&amp;AE$2&amp;"'!F"&amp;ROW(AE61))="VACA","VACA",
"")))))</f>
        <v/>
      </c>
      <c r="AF61" s="111" t="str" cm="1">
        <f t="array" aca="1" ref="AF61" ca="1">IF(INDIRECT("'"&amp;AF$2&amp;"'!F"&amp;ROW(AF61))="CC","CC",
IF(INDIRECT("'"&amp;AF$2&amp;"'!F"&amp;ROW(AF61))="DOWN","DOWN",
IF(INDIRECT("'"&amp;AF$2&amp;"'!F"&amp;ROW(AF61))="OFF","OFF",
IF(INDIRECT("'"&amp;AF$2&amp;"'!F"&amp;ROW(AF61))="PARK","PARK",
IF(INDIRECT("'"&amp;AF$2&amp;"'!F"&amp;ROW(AF61))="VACA","VACA",
"")))))</f>
        <v/>
      </c>
      <c r="AG61" s="111" t="str" cm="1">
        <f t="array" aca="1" ref="AG61" ca="1">IF(INDIRECT("'"&amp;AG$2&amp;"'!F"&amp;ROW(AG61))="CC","CC",
IF(INDIRECT("'"&amp;AG$2&amp;"'!F"&amp;ROW(AG61))="DOWN","DOWN",
IF(INDIRECT("'"&amp;AG$2&amp;"'!F"&amp;ROW(AG61))="OFF","OFF",
IF(INDIRECT("'"&amp;AG$2&amp;"'!F"&amp;ROW(AG61))="PARK","PARK",
IF(INDIRECT("'"&amp;AG$2&amp;"'!F"&amp;ROW(AG61))="VACA","VACA",
"")))))</f>
        <v/>
      </c>
      <c r="AH61" s="124"/>
      <c r="AI61" s="111" t="str">
        <f t="shared" si="4"/>
        <v>Edggaly Garcia</v>
      </c>
      <c r="AJ61" s="111" cm="1">
        <f t="array" aca="1" ref="AJ61" ca="1">INDIRECT("'"&amp;AJ$2&amp;"'!AB"&amp;ROW($AJ61))</f>
        <v>3</v>
      </c>
      <c r="AK61" s="111" cm="1">
        <f t="array" aca="1" ref="AK61" ca="1">INDIRECT("'"&amp;AK$2&amp;"'!AB"&amp;ROW($AJ61))</f>
        <v>5</v>
      </c>
      <c r="AL61" s="111" cm="1">
        <f t="array" aca="1" ref="AL61" ca="1">INDIRECT("'"&amp;AL$2&amp;"'!AB"&amp;ROW($AJ61))</f>
        <v>1</v>
      </c>
      <c r="AM61" s="111" t="str" cm="1">
        <f t="array" aca="1" ref="AM61" ca="1">INDIRECT("'"&amp;AM$2&amp;"'!AB"&amp;ROW($AJ61))</f>
        <v/>
      </c>
      <c r="AN61" s="111" t="str" cm="1">
        <f t="array" aca="1" ref="AN61" ca="1">INDIRECT("'"&amp;AN$2&amp;"'!AB"&amp;ROW($AJ61))</f>
        <v/>
      </c>
      <c r="AO61" s="111" cm="1">
        <f t="array" aca="1" ref="AO61" ca="1">INDIRECT("'"&amp;AO$2&amp;"'!AB"&amp;ROW($AJ61))</f>
        <v>4</v>
      </c>
      <c r="AP61" s="111" cm="1">
        <f t="array" aca="1" ref="AP61" ca="1">INDIRECT("'"&amp;AP$2&amp;"'!AB"&amp;ROW($AJ61))</f>
        <v>4</v>
      </c>
      <c r="AQ61" s="111" t="str" cm="1">
        <f t="array" aca="1" ref="AQ61" ca="1">INDIRECT("'"&amp;AQ$2&amp;"'!AB"&amp;ROW($AJ61))</f>
        <v/>
      </c>
      <c r="AR61" s="111" t="str" cm="1">
        <f t="array" aca="1" ref="AR61" ca="1">INDIRECT("'"&amp;AR$2&amp;"'!AB"&amp;ROW($AJ61))</f>
        <v/>
      </c>
      <c r="AS61" s="111" t="str" cm="1">
        <f t="array" aca="1" ref="AS61" ca="1">INDIRECT("'"&amp;AS$2&amp;"'!AB"&amp;ROW($AJ61))</f>
        <v/>
      </c>
      <c r="AT61" s="111" t="str" cm="1">
        <f t="array" aca="1" ref="AT61" ca="1">INDIRECT("'"&amp;AT$2&amp;"'!AB"&amp;ROW($AJ61))</f>
        <v/>
      </c>
      <c r="AU61" s="111" t="str" cm="1">
        <f t="array" aca="1" ref="AU61" ca="1">INDIRECT("'"&amp;AU$2&amp;"'!AB"&amp;ROW($AJ61))</f>
        <v/>
      </c>
      <c r="AV61" s="111" t="str" cm="1">
        <f t="array" aca="1" ref="AV61" ca="1">INDIRECT("'"&amp;AV$2&amp;"'!AB"&amp;ROW($AJ61))</f>
        <v/>
      </c>
      <c r="AW61" s="111" t="str" cm="1">
        <f t="array" aca="1" ref="AW61" ca="1">INDIRECT("'"&amp;AW$2&amp;"'!AB"&amp;ROW($AJ61))</f>
        <v/>
      </c>
      <c r="AX61" s="111" t="str" cm="1">
        <f t="array" aca="1" ref="AX61" ca="1">INDIRECT("'"&amp;AX$2&amp;"'!AB"&amp;ROW($AJ61))</f>
        <v/>
      </c>
      <c r="AY61" s="111" t="str" cm="1">
        <f t="array" aca="1" ref="AY61" ca="1">INDIRECT("'"&amp;AY$2&amp;"'!AB"&amp;ROW($AJ61))</f>
        <v/>
      </c>
      <c r="AZ61" s="111" t="str" cm="1">
        <f t="array" aca="1" ref="AZ61" ca="1">INDIRECT("'"&amp;AZ$2&amp;"'!AB"&amp;ROW($AJ61))</f>
        <v/>
      </c>
      <c r="BA61" s="111" t="str" cm="1">
        <f t="array" aca="1" ref="BA61" ca="1">INDIRECT("'"&amp;BA$2&amp;"'!AB"&amp;ROW($AJ61))</f>
        <v/>
      </c>
      <c r="BB61" s="111" t="str" cm="1">
        <f t="array" aca="1" ref="BB61" ca="1">INDIRECT("'"&amp;BB$2&amp;"'!AB"&amp;ROW($AJ61))</f>
        <v/>
      </c>
      <c r="BC61" s="111" t="str" cm="1">
        <f t="array" aca="1" ref="BC61" ca="1">INDIRECT("'"&amp;BC$2&amp;"'!AB"&amp;ROW($AJ61))</f>
        <v/>
      </c>
      <c r="BD61" s="111" t="str" cm="1">
        <f t="array" aca="1" ref="BD61" ca="1">INDIRECT("'"&amp;BD$2&amp;"'!AB"&amp;ROW($AJ61))</f>
        <v/>
      </c>
      <c r="BE61" s="111" t="str" cm="1">
        <f t="array" aca="1" ref="BE61" ca="1">INDIRECT("'"&amp;BE$2&amp;"'!AB"&amp;ROW($AJ61))</f>
        <v/>
      </c>
      <c r="BF61" s="111" t="str" cm="1">
        <f t="array" aca="1" ref="BF61" ca="1">INDIRECT("'"&amp;BF$2&amp;"'!AB"&amp;ROW($AJ61))</f>
        <v/>
      </c>
      <c r="BG61" s="111" t="str" cm="1">
        <f t="array" aca="1" ref="BG61" ca="1">INDIRECT("'"&amp;BG$2&amp;"'!AB"&amp;ROW($AJ61))</f>
        <v/>
      </c>
      <c r="BH61" s="111" t="str" cm="1">
        <f t="array" aca="1" ref="BH61" ca="1">INDIRECT("'"&amp;BH$2&amp;"'!AB"&amp;ROW($AJ61))</f>
        <v/>
      </c>
      <c r="BI61" s="111" t="str" cm="1">
        <f t="array" aca="1" ref="BI61" ca="1">INDIRECT("'"&amp;BI$2&amp;"'!AB"&amp;ROW($AJ61))</f>
        <v/>
      </c>
      <c r="BJ61" s="111" t="str" cm="1">
        <f t="array" aca="1" ref="BJ61" ca="1">INDIRECT("'"&amp;BJ$2&amp;"'!AB"&amp;ROW($AJ61))</f>
        <v/>
      </c>
      <c r="BK61" s="111" t="str" cm="1">
        <f t="array" aca="1" ref="BK61" ca="1">INDIRECT("'"&amp;BK$2&amp;"'!AB"&amp;ROW($AJ61))</f>
        <v/>
      </c>
      <c r="BL61" s="111" t="str" cm="1">
        <f t="array" aca="1" ref="BL61" ca="1">INDIRECT("'"&amp;BL$2&amp;"'!AB"&amp;ROW($AJ61))</f>
        <v/>
      </c>
      <c r="BM61" s="111" t="str" cm="1">
        <f t="array" aca="1" ref="BM61" ca="1">INDIRECT("'"&amp;BM$2&amp;"'!AB"&amp;ROW($AJ61))</f>
        <v/>
      </c>
      <c r="BN61" s="111" t="str" cm="1">
        <f t="array" aca="1" ref="BN61" ca="1">INDIRECT("'"&amp;BN$2&amp;"'!AB"&amp;ROW($AJ61))</f>
        <v/>
      </c>
      <c r="BO61" s="124"/>
      <c r="BP61" s="110" t="str">
        <f t="shared" si="5"/>
        <v>Edggaly Garcia</v>
      </c>
      <c r="BQ61" s="127" cm="1">
        <f t="array" aca="1" ref="BQ61" ca="1">IF(INDIRECT("'"&amp;BQ$2&amp;"'!P"&amp;ROW($BQ61))=0,"",INDIRECT("'"&amp;BQ$2&amp;"'!P"&amp;ROW($BQ61)))</f>
        <v>33.340000000000003</v>
      </c>
      <c r="BR61" s="127" cm="1">
        <f t="array" aca="1" ref="BR61" ca="1">IF(INDIRECT("'"&amp;BR$2&amp;"'!P"&amp;ROW($BQ61))=0,"",INDIRECT("'"&amp;BR$2&amp;"'!P"&amp;ROW($BQ61)))</f>
        <v>31.37</v>
      </c>
      <c r="BS61" s="127" t="str" cm="1">
        <f t="array" aca="1" ref="BS61" ca="1">IF(INDIRECT("'"&amp;BS$2&amp;"'!P"&amp;ROW($BQ61))=0,"",INDIRECT("'"&amp;BS$2&amp;"'!P"&amp;ROW($BQ61)))</f>
        <v/>
      </c>
      <c r="BT61" s="127" t="str" cm="1">
        <f t="array" aca="1" ref="BT61" ca="1">IF(INDIRECT("'"&amp;BT$2&amp;"'!P"&amp;ROW($BQ61))=0,"",INDIRECT("'"&amp;BT$2&amp;"'!P"&amp;ROW($BQ61)))</f>
        <v/>
      </c>
      <c r="BU61" s="127" t="str" cm="1">
        <f t="array" aca="1" ref="BU61" ca="1">IF(INDIRECT("'"&amp;BU$2&amp;"'!P"&amp;ROW($BQ61))=0,"",INDIRECT("'"&amp;BU$2&amp;"'!P"&amp;ROW($BQ61)))</f>
        <v/>
      </c>
      <c r="BV61" s="127" cm="1">
        <f t="array" aca="1" ref="BV61" ca="1">IF(INDIRECT("'"&amp;BV$2&amp;"'!P"&amp;ROW($BQ61))=0,"",INDIRECT("'"&amp;BV$2&amp;"'!P"&amp;ROW($BQ61)))</f>
        <v>39</v>
      </c>
      <c r="BW61" s="127" cm="1">
        <f t="array" aca="1" ref="BW61" ca="1">IF(INDIRECT("'"&amp;BW$2&amp;"'!P"&amp;ROW($BQ61))=0,"",INDIRECT("'"&amp;BW$2&amp;"'!P"&amp;ROW($BQ61)))</f>
        <v>37.25</v>
      </c>
      <c r="BX61" s="127" t="str" cm="1">
        <f t="array" aca="1" ref="BX61" ca="1">IF(INDIRECT("'"&amp;BX$2&amp;"'!P"&amp;ROW($BQ61))=0,"",INDIRECT("'"&amp;BX$2&amp;"'!P"&amp;ROW($BQ61)))</f>
        <v/>
      </c>
      <c r="BY61" s="127" t="str" cm="1">
        <f t="array" aca="1" ref="BY61" ca="1">IF(INDIRECT("'"&amp;BY$2&amp;"'!P"&amp;ROW($BQ61))=0,"",INDIRECT("'"&amp;BY$2&amp;"'!P"&amp;ROW($BQ61)))</f>
        <v/>
      </c>
      <c r="BZ61" s="127" t="str" cm="1">
        <f t="array" aca="1" ref="BZ61" ca="1">IF(INDIRECT("'"&amp;BZ$2&amp;"'!P"&amp;ROW($BQ61))=0,"",INDIRECT("'"&amp;BZ$2&amp;"'!P"&amp;ROW($BQ61)))</f>
        <v/>
      </c>
      <c r="CA61" s="127" t="str" cm="1">
        <f t="array" aca="1" ref="CA61" ca="1">IF(INDIRECT("'"&amp;CA$2&amp;"'!P"&amp;ROW($BQ61))=0,"",INDIRECT("'"&amp;CA$2&amp;"'!P"&amp;ROW($BQ61)))</f>
        <v/>
      </c>
      <c r="CB61" s="127" t="str" cm="1">
        <f t="array" aca="1" ref="CB61" ca="1">IF(INDIRECT("'"&amp;CB$2&amp;"'!P"&amp;ROW($BQ61))=0,"",INDIRECT("'"&amp;CB$2&amp;"'!P"&amp;ROW($BQ61)))</f>
        <v/>
      </c>
      <c r="CC61" s="127" t="str" cm="1">
        <f t="array" aca="1" ref="CC61" ca="1">IF(INDIRECT("'"&amp;CC$2&amp;"'!P"&amp;ROW($BQ61))=0,"",INDIRECT("'"&amp;CC$2&amp;"'!P"&amp;ROW($BQ61)))</f>
        <v/>
      </c>
      <c r="CD61" s="127" t="str" cm="1">
        <f t="array" aca="1" ref="CD61" ca="1">IF(INDIRECT("'"&amp;CD$2&amp;"'!P"&amp;ROW($BQ61))=0,"",INDIRECT("'"&amp;CD$2&amp;"'!P"&amp;ROW($BQ61)))</f>
        <v/>
      </c>
      <c r="CE61" s="127" t="str" cm="1">
        <f t="array" aca="1" ref="CE61" ca="1">IF(INDIRECT("'"&amp;CE$2&amp;"'!P"&amp;ROW($BQ61))=0,"",INDIRECT("'"&amp;CE$2&amp;"'!P"&amp;ROW($BQ61)))</f>
        <v/>
      </c>
      <c r="CF61" s="127" t="str" cm="1">
        <f t="array" aca="1" ref="CF61" ca="1">IF(INDIRECT("'"&amp;CF$2&amp;"'!P"&amp;ROW($BQ61))=0,"",INDIRECT("'"&amp;CF$2&amp;"'!P"&amp;ROW($BQ61)))</f>
        <v/>
      </c>
      <c r="CG61" s="127" t="str" cm="1">
        <f t="array" aca="1" ref="CG61" ca="1">IF(INDIRECT("'"&amp;CG$2&amp;"'!P"&amp;ROW($BQ61))=0,"",INDIRECT("'"&amp;CG$2&amp;"'!P"&amp;ROW($BQ61)))</f>
        <v/>
      </c>
      <c r="CH61" s="127" t="str" cm="1">
        <f t="array" aca="1" ref="CH61" ca="1">IF(INDIRECT("'"&amp;CH$2&amp;"'!P"&amp;ROW($BQ61))=0,"",INDIRECT("'"&amp;CH$2&amp;"'!P"&amp;ROW($BQ61)))</f>
        <v/>
      </c>
      <c r="CI61" s="127" t="str" cm="1">
        <f t="array" aca="1" ref="CI61" ca="1">IF(INDIRECT("'"&amp;CI$2&amp;"'!P"&amp;ROW($BQ61))=0,"",INDIRECT("'"&amp;CI$2&amp;"'!P"&amp;ROW($BQ61)))</f>
        <v/>
      </c>
      <c r="CJ61" s="127" t="str" cm="1">
        <f t="array" aca="1" ref="CJ61" ca="1">IF(INDIRECT("'"&amp;CJ$2&amp;"'!P"&amp;ROW($BQ61))=0,"",INDIRECT("'"&amp;CJ$2&amp;"'!P"&amp;ROW($BQ61)))</f>
        <v/>
      </c>
      <c r="CK61" s="127" t="str" cm="1">
        <f t="array" aca="1" ref="CK61" ca="1">IF(INDIRECT("'"&amp;CK$2&amp;"'!P"&amp;ROW($BQ61))=0,"",INDIRECT("'"&amp;CK$2&amp;"'!P"&amp;ROW($BQ61)))</f>
        <v/>
      </c>
      <c r="CL61" s="127" t="str" cm="1">
        <f t="array" aca="1" ref="CL61" ca="1">IF(INDIRECT("'"&amp;CL$2&amp;"'!P"&amp;ROW($BQ61))=0,"",INDIRECT("'"&amp;CL$2&amp;"'!P"&amp;ROW($BQ61)))</f>
        <v/>
      </c>
      <c r="CM61" s="127" t="str" cm="1">
        <f t="array" aca="1" ref="CM61" ca="1">IF(INDIRECT("'"&amp;CM$2&amp;"'!P"&amp;ROW($BQ61))=0,"",INDIRECT("'"&amp;CM$2&amp;"'!P"&amp;ROW($BQ61)))</f>
        <v/>
      </c>
      <c r="CN61" s="127" t="str" cm="1">
        <f t="array" aca="1" ref="CN61" ca="1">IF(INDIRECT("'"&amp;CN$2&amp;"'!P"&amp;ROW($BQ61))=0,"",INDIRECT("'"&amp;CN$2&amp;"'!P"&amp;ROW($BQ61)))</f>
        <v/>
      </c>
      <c r="CO61" s="127" t="str" cm="1">
        <f t="array" aca="1" ref="CO61" ca="1">IF(INDIRECT("'"&amp;CO$2&amp;"'!P"&amp;ROW($BQ61))=0,"",INDIRECT("'"&amp;CO$2&amp;"'!P"&amp;ROW($BQ61)))</f>
        <v/>
      </c>
      <c r="CP61" s="127" t="str" cm="1">
        <f t="array" aca="1" ref="CP61" ca="1">IF(INDIRECT("'"&amp;CP$2&amp;"'!P"&amp;ROW($BQ61))=0,"",INDIRECT("'"&amp;CP$2&amp;"'!P"&amp;ROW($BQ61)))</f>
        <v/>
      </c>
      <c r="CQ61" s="127" t="str" cm="1">
        <f t="array" aca="1" ref="CQ61" ca="1">IF(INDIRECT("'"&amp;CQ$2&amp;"'!P"&amp;ROW($BQ61))=0,"",INDIRECT("'"&amp;CQ$2&amp;"'!P"&amp;ROW($BQ61)))</f>
        <v/>
      </c>
      <c r="CR61" s="127" t="str" cm="1">
        <f t="array" aca="1" ref="CR61" ca="1">IF(INDIRECT("'"&amp;CR$2&amp;"'!P"&amp;ROW($BQ61))=0,"",INDIRECT("'"&amp;CR$2&amp;"'!P"&amp;ROW($BQ61)))</f>
        <v/>
      </c>
      <c r="CS61" s="127" t="str" cm="1">
        <f t="array" aca="1" ref="CS61" ca="1">IF(INDIRECT("'"&amp;CS$2&amp;"'!P"&amp;ROW($BQ61))=0,"",INDIRECT("'"&amp;CS$2&amp;"'!P"&amp;ROW($BQ61)))</f>
        <v/>
      </c>
      <c r="CT61" s="127" t="str" cm="1">
        <f t="array" aca="1" ref="CT61" ca="1">IF(INDIRECT("'"&amp;CT$2&amp;"'!P"&amp;ROW($BQ61))=0,"",INDIRECT("'"&amp;CT$2&amp;"'!P"&amp;ROW($BQ61)))</f>
        <v/>
      </c>
      <c r="CU61" s="127" t="str" cm="1">
        <f t="array" aca="1" ref="CU61" ca="1">IF(INDIRECT("'"&amp;CU$2&amp;"'!P"&amp;ROW($BQ61))=0,"",INDIRECT("'"&amp;CU$2&amp;"'!P"&amp;ROW($BQ61)))</f>
        <v/>
      </c>
      <c r="CV61" s="128">
        <f t="shared" ca="1" si="6"/>
        <v>140.96</v>
      </c>
    </row>
    <row r="62" spans="1:100" x14ac:dyDescent="0.2">
      <c r="A62" s="111">
        <f>IF('Driver List'!D62=0,"",'Driver List'!D62)</f>
        <v>6434</v>
      </c>
      <c r="B62" s="111" t="str">
        <f>IF(A62="","",VLOOKUP(A62,'Driver List'!D:E,2,0))</f>
        <v>Jeffrey De Leon</v>
      </c>
      <c r="C62" s="111" t="str" cm="1">
        <f t="array" aca="1" ref="C62" ca="1">IF(INDIRECT("'"&amp;C$2&amp;"'!F"&amp;ROW(C62))="CC","CC",
IF(INDIRECT("'"&amp;C$2&amp;"'!F"&amp;ROW(C62))="DOWN","DOWN",
IF(INDIRECT("'"&amp;C$2&amp;"'!F"&amp;ROW(C62))="OFF","OFF",
IF(INDIRECT("'"&amp;C$2&amp;"'!F"&amp;ROW(C62))="PARK","PARK",
IF(INDIRECT("'"&amp;C$2&amp;"'!F"&amp;ROW(C62))="VACA","VACA",
"")))))</f>
        <v/>
      </c>
      <c r="D62" s="111" t="str" cm="1">
        <f t="array" aca="1" ref="D62" ca="1">IF(INDIRECT("'"&amp;D$2&amp;"'!F"&amp;ROW(D62))="CC","CC",
IF(INDIRECT("'"&amp;D$2&amp;"'!F"&amp;ROW(D62))="DOWN","DOWN",
IF(INDIRECT("'"&amp;D$2&amp;"'!F"&amp;ROW(D62))="OFF","OFF",
IF(INDIRECT("'"&amp;D$2&amp;"'!F"&amp;ROW(D62))="PARK","PARK",
IF(INDIRECT("'"&amp;D$2&amp;"'!F"&amp;ROW(D62))="VACA","VACA",
"")))))</f>
        <v/>
      </c>
      <c r="E62" s="111" t="str" cm="1">
        <f t="array" aca="1" ref="E62" ca="1">IF(INDIRECT("'"&amp;E$2&amp;"'!F"&amp;ROW(E62))="CC","CC",
IF(INDIRECT("'"&amp;E$2&amp;"'!F"&amp;ROW(E62))="DOWN","DOWN",
IF(INDIRECT("'"&amp;E$2&amp;"'!F"&amp;ROW(E62))="OFF","OFF",
IF(INDIRECT("'"&amp;E$2&amp;"'!F"&amp;ROW(E62))="PARK","PARK",
IF(INDIRECT("'"&amp;E$2&amp;"'!F"&amp;ROW(E62))="VACA","VACA",
"")))))</f>
        <v/>
      </c>
      <c r="F62" s="111" t="str" cm="1">
        <f t="array" aca="1" ref="F62" ca="1">IF(INDIRECT("'"&amp;F$2&amp;"'!F"&amp;ROW(F62))="CC","CC",
IF(INDIRECT("'"&amp;F$2&amp;"'!F"&amp;ROW(F62))="DOWN","DOWN",
IF(INDIRECT("'"&amp;F$2&amp;"'!F"&amp;ROW(F62))="OFF","OFF",
IF(INDIRECT("'"&amp;F$2&amp;"'!F"&amp;ROW(F62))="PARK","PARK",
IF(INDIRECT("'"&amp;F$2&amp;"'!F"&amp;ROW(F62))="VACA","VACA",
"")))))</f>
        <v/>
      </c>
      <c r="G62" s="111" t="str" cm="1">
        <f t="array" aca="1" ref="G62" ca="1">IF(INDIRECT("'"&amp;G$2&amp;"'!F"&amp;ROW(G62))="CC","CC",
IF(INDIRECT("'"&amp;G$2&amp;"'!F"&amp;ROW(G62))="DOWN","DOWN",
IF(INDIRECT("'"&amp;G$2&amp;"'!F"&amp;ROW(G62))="OFF","OFF",
IF(INDIRECT("'"&amp;G$2&amp;"'!F"&amp;ROW(G62))="PARK","PARK",
IF(INDIRECT("'"&amp;G$2&amp;"'!F"&amp;ROW(G62))="VACA","VACA",
"")))))</f>
        <v/>
      </c>
      <c r="H62" s="111" t="str" cm="1">
        <f t="array" aca="1" ref="H62" ca="1">IF(INDIRECT("'"&amp;H$2&amp;"'!F"&amp;ROW(H62))="CC","CC",
IF(INDIRECT("'"&amp;H$2&amp;"'!F"&amp;ROW(H62))="DOWN","DOWN",
IF(INDIRECT("'"&amp;H$2&amp;"'!F"&amp;ROW(H62))="OFF","OFF",
IF(INDIRECT("'"&amp;H$2&amp;"'!F"&amp;ROW(H62))="PARK","PARK",
IF(INDIRECT("'"&amp;H$2&amp;"'!F"&amp;ROW(H62))="VACA","VACA",
"")))))</f>
        <v>VACA</v>
      </c>
      <c r="I62" s="111" t="str" cm="1">
        <f t="array" aca="1" ref="I62" ca="1">IF(INDIRECT("'"&amp;I$2&amp;"'!F"&amp;ROW(I62))="CC","CC",
IF(INDIRECT("'"&amp;I$2&amp;"'!F"&amp;ROW(I62))="DOWN","DOWN",
IF(INDIRECT("'"&amp;I$2&amp;"'!F"&amp;ROW(I62))="OFF","OFF",
IF(INDIRECT("'"&amp;I$2&amp;"'!F"&amp;ROW(I62))="PARK","PARK",
IF(INDIRECT("'"&amp;I$2&amp;"'!F"&amp;ROW(I62))="VACA","VACA",
"")))))</f>
        <v>VACA</v>
      </c>
      <c r="J62" s="111" t="str" cm="1">
        <f t="array" aca="1" ref="J62" ca="1">IF(INDIRECT("'"&amp;J$2&amp;"'!F"&amp;ROW(J62))="CC","CC",
IF(INDIRECT("'"&amp;J$2&amp;"'!F"&amp;ROW(J62))="DOWN","DOWN",
IF(INDIRECT("'"&amp;J$2&amp;"'!F"&amp;ROW(J62))="OFF","OFF",
IF(INDIRECT("'"&amp;J$2&amp;"'!F"&amp;ROW(J62))="PARK","PARK",
IF(INDIRECT("'"&amp;J$2&amp;"'!F"&amp;ROW(J62))="VACA","VACA",
"")))))</f>
        <v>VACA</v>
      </c>
      <c r="K62" s="111" t="str" cm="1">
        <f t="array" aca="1" ref="K62" ca="1">IF(INDIRECT("'"&amp;K$2&amp;"'!F"&amp;ROW(K62))="CC","CC",
IF(INDIRECT("'"&amp;K$2&amp;"'!F"&amp;ROW(K62))="DOWN","DOWN",
IF(INDIRECT("'"&amp;K$2&amp;"'!F"&amp;ROW(K62))="OFF","OFF",
IF(INDIRECT("'"&amp;K$2&amp;"'!F"&amp;ROW(K62))="PARK","PARK",
IF(INDIRECT("'"&amp;K$2&amp;"'!F"&amp;ROW(K62))="VACA","VACA",
"")))))</f>
        <v/>
      </c>
      <c r="L62" s="111" t="str" cm="1">
        <f t="array" aca="1" ref="L62" ca="1">IF(INDIRECT("'"&amp;L$2&amp;"'!F"&amp;ROW(L62))="CC","CC",
IF(INDIRECT("'"&amp;L$2&amp;"'!F"&amp;ROW(L62))="DOWN","DOWN",
IF(INDIRECT("'"&amp;L$2&amp;"'!F"&amp;ROW(L62))="OFF","OFF",
IF(INDIRECT("'"&amp;L$2&amp;"'!F"&amp;ROW(L62))="PARK","PARK",
IF(INDIRECT("'"&amp;L$2&amp;"'!F"&amp;ROW(L62))="VACA","VACA",
"")))))</f>
        <v/>
      </c>
      <c r="M62" s="111" t="str" cm="1">
        <f t="array" aca="1" ref="M62" ca="1">IF(INDIRECT("'"&amp;M$2&amp;"'!F"&amp;ROW(M62))="CC","CC",
IF(INDIRECT("'"&amp;M$2&amp;"'!F"&amp;ROW(M62))="DOWN","DOWN",
IF(INDIRECT("'"&amp;M$2&amp;"'!F"&amp;ROW(M62))="OFF","OFF",
IF(INDIRECT("'"&amp;M$2&amp;"'!F"&amp;ROW(M62))="PARK","PARK",
IF(INDIRECT("'"&amp;M$2&amp;"'!F"&amp;ROW(M62))="VACA","VACA",
"")))))</f>
        <v/>
      </c>
      <c r="N62" s="111" t="str" cm="1">
        <f t="array" aca="1" ref="N62" ca="1">IF(INDIRECT("'"&amp;N$2&amp;"'!F"&amp;ROW(N62))="CC","CC",
IF(INDIRECT("'"&amp;N$2&amp;"'!F"&amp;ROW(N62))="DOWN","DOWN",
IF(INDIRECT("'"&amp;N$2&amp;"'!F"&amp;ROW(N62))="OFF","OFF",
IF(INDIRECT("'"&amp;N$2&amp;"'!F"&amp;ROW(N62))="PARK","PARK",
IF(INDIRECT("'"&amp;N$2&amp;"'!F"&amp;ROW(N62))="VACA","VACA",
"")))))</f>
        <v/>
      </c>
      <c r="O62" s="111" t="str" cm="1">
        <f t="array" aca="1" ref="O62" ca="1">IF(INDIRECT("'"&amp;O$2&amp;"'!F"&amp;ROW(O62))="CC","CC",
IF(INDIRECT("'"&amp;O$2&amp;"'!F"&amp;ROW(O62))="DOWN","DOWN",
IF(INDIRECT("'"&amp;O$2&amp;"'!F"&amp;ROW(O62))="OFF","OFF",
IF(INDIRECT("'"&amp;O$2&amp;"'!F"&amp;ROW(O62))="PARK","PARK",
IF(INDIRECT("'"&amp;O$2&amp;"'!F"&amp;ROW(O62))="VACA","VACA",
"")))))</f>
        <v/>
      </c>
      <c r="P62" s="111" t="str" cm="1">
        <f t="array" aca="1" ref="P62" ca="1">IF(INDIRECT("'"&amp;P$2&amp;"'!F"&amp;ROW(P62))="CC","CC",
IF(INDIRECT("'"&amp;P$2&amp;"'!F"&amp;ROW(P62))="DOWN","DOWN",
IF(INDIRECT("'"&amp;P$2&amp;"'!F"&amp;ROW(P62))="OFF","OFF",
IF(INDIRECT("'"&amp;P$2&amp;"'!F"&amp;ROW(P62))="PARK","PARK",
IF(INDIRECT("'"&amp;P$2&amp;"'!F"&amp;ROW(P62))="VACA","VACA",
"")))))</f>
        <v/>
      </c>
      <c r="Q62" s="111" t="str" cm="1">
        <f t="array" aca="1" ref="Q62" ca="1">IF(INDIRECT("'"&amp;Q$2&amp;"'!F"&amp;ROW(Q62))="CC","CC",
IF(INDIRECT("'"&amp;Q$2&amp;"'!F"&amp;ROW(Q62))="DOWN","DOWN",
IF(INDIRECT("'"&amp;Q$2&amp;"'!F"&amp;ROW(Q62))="OFF","OFF",
IF(INDIRECT("'"&amp;Q$2&amp;"'!F"&amp;ROW(Q62))="PARK","PARK",
IF(INDIRECT("'"&amp;Q$2&amp;"'!F"&amp;ROW(Q62))="VACA","VACA",
"")))))</f>
        <v/>
      </c>
      <c r="R62" s="111" t="str" cm="1">
        <f t="array" aca="1" ref="R62" ca="1">IF(INDIRECT("'"&amp;R$2&amp;"'!F"&amp;ROW(R62))="CC","CC",
IF(INDIRECT("'"&amp;R$2&amp;"'!F"&amp;ROW(R62))="DOWN","DOWN",
IF(INDIRECT("'"&amp;R$2&amp;"'!F"&amp;ROW(R62))="OFF","OFF",
IF(INDIRECT("'"&amp;R$2&amp;"'!F"&amp;ROW(R62))="PARK","PARK",
IF(INDIRECT("'"&amp;R$2&amp;"'!F"&amp;ROW(R62))="VACA","VACA",
"")))))</f>
        <v/>
      </c>
      <c r="S62" s="111" t="str" cm="1">
        <f t="array" aca="1" ref="S62" ca="1">IF(INDIRECT("'"&amp;S$2&amp;"'!F"&amp;ROW(S62))="CC","CC",
IF(INDIRECT("'"&amp;S$2&amp;"'!F"&amp;ROW(S62))="DOWN","DOWN",
IF(INDIRECT("'"&amp;S$2&amp;"'!F"&amp;ROW(S62))="OFF","OFF",
IF(INDIRECT("'"&amp;S$2&amp;"'!F"&amp;ROW(S62))="PARK","PARK",
IF(INDIRECT("'"&amp;S$2&amp;"'!F"&amp;ROW(S62))="VACA","VACA",
"")))))</f>
        <v/>
      </c>
      <c r="T62" s="111" t="str" cm="1">
        <f t="array" aca="1" ref="T62" ca="1">IF(INDIRECT("'"&amp;T$2&amp;"'!F"&amp;ROW(T62))="CC","CC",
IF(INDIRECT("'"&amp;T$2&amp;"'!F"&amp;ROW(T62))="DOWN","DOWN",
IF(INDIRECT("'"&amp;T$2&amp;"'!F"&amp;ROW(T62))="OFF","OFF",
IF(INDIRECT("'"&amp;T$2&amp;"'!F"&amp;ROW(T62))="PARK","PARK",
IF(INDIRECT("'"&amp;T$2&amp;"'!F"&amp;ROW(T62))="VACA","VACA",
"")))))</f>
        <v/>
      </c>
      <c r="U62" s="111" t="str" cm="1">
        <f t="array" aca="1" ref="U62" ca="1">IF(INDIRECT("'"&amp;U$2&amp;"'!F"&amp;ROW(U62))="CC","CC",
IF(INDIRECT("'"&amp;U$2&amp;"'!F"&amp;ROW(U62))="DOWN","DOWN",
IF(INDIRECT("'"&amp;U$2&amp;"'!F"&amp;ROW(U62))="OFF","OFF",
IF(INDIRECT("'"&amp;U$2&amp;"'!F"&amp;ROW(U62))="PARK","PARK",
IF(INDIRECT("'"&amp;U$2&amp;"'!F"&amp;ROW(U62))="VACA","VACA",
"")))))</f>
        <v/>
      </c>
      <c r="V62" s="111" t="str" cm="1">
        <f t="array" aca="1" ref="V62" ca="1">IF(INDIRECT("'"&amp;V$2&amp;"'!F"&amp;ROW(V62))="CC","CC",
IF(INDIRECT("'"&amp;V$2&amp;"'!F"&amp;ROW(V62))="DOWN","DOWN",
IF(INDIRECT("'"&amp;V$2&amp;"'!F"&amp;ROW(V62))="OFF","OFF",
IF(INDIRECT("'"&amp;V$2&amp;"'!F"&amp;ROW(V62))="PARK","PARK",
IF(INDIRECT("'"&amp;V$2&amp;"'!F"&amp;ROW(V62))="VACA","VACA",
"")))))</f>
        <v/>
      </c>
      <c r="W62" s="111" t="str" cm="1">
        <f t="array" aca="1" ref="W62" ca="1">IF(INDIRECT("'"&amp;W$2&amp;"'!F"&amp;ROW(W62))="CC","CC",
IF(INDIRECT("'"&amp;W$2&amp;"'!F"&amp;ROW(W62))="DOWN","DOWN",
IF(INDIRECT("'"&amp;W$2&amp;"'!F"&amp;ROW(W62))="OFF","OFF",
IF(INDIRECT("'"&amp;W$2&amp;"'!F"&amp;ROW(W62))="PARK","PARK",
IF(INDIRECT("'"&amp;W$2&amp;"'!F"&amp;ROW(W62))="VACA","VACA",
"")))))</f>
        <v/>
      </c>
      <c r="X62" s="111" t="str" cm="1">
        <f t="array" aca="1" ref="X62" ca="1">IF(INDIRECT("'"&amp;X$2&amp;"'!F"&amp;ROW(X62))="CC","CC",
IF(INDIRECT("'"&amp;X$2&amp;"'!F"&amp;ROW(X62))="DOWN","DOWN",
IF(INDIRECT("'"&amp;X$2&amp;"'!F"&amp;ROW(X62))="OFF","OFF",
IF(INDIRECT("'"&amp;X$2&amp;"'!F"&amp;ROW(X62))="PARK","PARK",
IF(INDIRECT("'"&amp;X$2&amp;"'!F"&amp;ROW(X62))="VACA","VACA",
"")))))</f>
        <v/>
      </c>
      <c r="Y62" s="111" t="str" cm="1">
        <f t="array" aca="1" ref="Y62" ca="1">IF(INDIRECT("'"&amp;Y$2&amp;"'!F"&amp;ROW(Y62))="CC","CC",
IF(INDIRECT("'"&amp;Y$2&amp;"'!F"&amp;ROW(Y62))="DOWN","DOWN",
IF(INDIRECT("'"&amp;Y$2&amp;"'!F"&amp;ROW(Y62))="OFF","OFF",
IF(INDIRECT("'"&amp;Y$2&amp;"'!F"&amp;ROW(Y62))="PARK","PARK",
IF(INDIRECT("'"&amp;Y$2&amp;"'!F"&amp;ROW(Y62))="VACA","VACA",
"")))))</f>
        <v/>
      </c>
      <c r="Z62" s="111" t="str" cm="1">
        <f t="array" aca="1" ref="Z62" ca="1">IF(INDIRECT("'"&amp;Z$2&amp;"'!F"&amp;ROW(Z62))="CC","CC",
IF(INDIRECT("'"&amp;Z$2&amp;"'!F"&amp;ROW(Z62))="DOWN","DOWN",
IF(INDIRECT("'"&amp;Z$2&amp;"'!F"&amp;ROW(Z62))="OFF","OFF",
IF(INDIRECT("'"&amp;Z$2&amp;"'!F"&amp;ROW(Z62))="PARK","PARK",
IF(INDIRECT("'"&amp;Z$2&amp;"'!F"&amp;ROW(Z62))="VACA","VACA",
"")))))</f>
        <v/>
      </c>
      <c r="AA62" s="111" t="str" cm="1">
        <f t="array" aca="1" ref="AA62" ca="1">IF(INDIRECT("'"&amp;AA$2&amp;"'!F"&amp;ROW(AA62))="CC","CC",
IF(INDIRECT("'"&amp;AA$2&amp;"'!F"&amp;ROW(AA62))="DOWN","DOWN",
IF(INDIRECT("'"&amp;AA$2&amp;"'!F"&amp;ROW(AA62))="OFF","OFF",
IF(INDIRECT("'"&amp;AA$2&amp;"'!F"&amp;ROW(AA62))="PARK","PARK",
IF(INDIRECT("'"&amp;AA$2&amp;"'!F"&amp;ROW(AA62))="VACA","VACA",
"")))))</f>
        <v/>
      </c>
      <c r="AB62" s="111" t="str" cm="1">
        <f t="array" aca="1" ref="AB62" ca="1">IF(INDIRECT("'"&amp;AB$2&amp;"'!F"&amp;ROW(AB62))="CC","CC",
IF(INDIRECT("'"&amp;AB$2&amp;"'!F"&amp;ROW(AB62))="DOWN","DOWN",
IF(INDIRECT("'"&amp;AB$2&amp;"'!F"&amp;ROW(AB62))="OFF","OFF",
IF(INDIRECT("'"&amp;AB$2&amp;"'!F"&amp;ROW(AB62))="PARK","PARK",
IF(INDIRECT("'"&amp;AB$2&amp;"'!F"&amp;ROW(AB62))="VACA","VACA",
"")))))</f>
        <v/>
      </c>
      <c r="AC62" s="111" t="str" cm="1">
        <f t="array" aca="1" ref="AC62" ca="1">IF(INDIRECT("'"&amp;AC$2&amp;"'!F"&amp;ROW(AC62))="CC","CC",
IF(INDIRECT("'"&amp;AC$2&amp;"'!F"&amp;ROW(AC62))="DOWN","DOWN",
IF(INDIRECT("'"&amp;AC$2&amp;"'!F"&amp;ROW(AC62))="OFF","OFF",
IF(INDIRECT("'"&amp;AC$2&amp;"'!F"&amp;ROW(AC62))="PARK","PARK",
IF(INDIRECT("'"&amp;AC$2&amp;"'!F"&amp;ROW(AC62))="VACA","VACA",
"")))))</f>
        <v/>
      </c>
      <c r="AD62" s="111" t="str" cm="1">
        <f t="array" aca="1" ref="AD62" ca="1">IF(INDIRECT("'"&amp;AD$2&amp;"'!F"&amp;ROW(AD62))="CC","CC",
IF(INDIRECT("'"&amp;AD$2&amp;"'!F"&amp;ROW(AD62))="DOWN","DOWN",
IF(INDIRECT("'"&amp;AD$2&amp;"'!F"&amp;ROW(AD62))="OFF","OFF",
IF(INDIRECT("'"&amp;AD$2&amp;"'!F"&amp;ROW(AD62))="PARK","PARK",
IF(INDIRECT("'"&amp;AD$2&amp;"'!F"&amp;ROW(AD62))="VACA","VACA",
"")))))</f>
        <v/>
      </c>
      <c r="AE62" s="111" t="str" cm="1">
        <f t="array" aca="1" ref="AE62" ca="1">IF(INDIRECT("'"&amp;AE$2&amp;"'!F"&amp;ROW(AE62))="CC","CC",
IF(INDIRECT("'"&amp;AE$2&amp;"'!F"&amp;ROW(AE62))="DOWN","DOWN",
IF(INDIRECT("'"&amp;AE$2&amp;"'!F"&amp;ROW(AE62))="OFF","OFF",
IF(INDIRECT("'"&amp;AE$2&amp;"'!F"&amp;ROW(AE62))="PARK","PARK",
IF(INDIRECT("'"&amp;AE$2&amp;"'!F"&amp;ROW(AE62))="VACA","VACA",
"")))))</f>
        <v/>
      </c>
      <c r="AF62" s="111" t="str" cm="1">
        <f t="array" aca="1" ref="AF62" ca="1">IF(INDIRECT("'"&amp;AF$2&amp;"'!F"&amp;ROW(AF62))="CC","CC",
IF(INDIRECT("'"&amp;AF$2&amp;"'!F"&amp;ROW(AF62))="DOWN","DOWN",
IF(INDIRECT("'"&amp;AF$2&amp;"'!F"&amp;ROW(AF62))="OFF","OFF",
IF(INDIRECT("'"&amp;AF$2&amp;"'!F"&amp;ROW(AF62))="PARK","PARK",
IF(INDIRECT("'"&amp;AF$2&amp;"'!F"&amp;ROW(AF62))="VACA","VACA",
"")))))</f>
        <v/>
      </c>
      <c r="AG62" s="111" t="str" cm="1">
        <f t="array" aca="1" ref="AG62" ca="1">IF(INDIRECT("'"&amp;AG$2&amp;"'!F"&amp;ROW(AG62))="CC","CC",
IF(INDIRECT("'"&amp;AG$2&amp;"'!F"&amp;ROW(AG62))="DOWN","DOWN",
IF(INDIRECT("'"&amp;AG$2&amp;"'!F"&amp;ROW(AG62))="OFF","OFF",
IF(INDIRECT("'"&amp;AG$2&amp;"'!F"&amp;ROW(AG62))="PARK","PARK",
IF(INDIRECT("'"&amp;AG$2&amp;"'!F"&amp;ROW(AG62))="VACA","VACA",
"")))))</f>
        <v/>
      </c>
      <c r="AH62" s="124"/>
      <c r="AI62" s="111" t="str">
        <f t="shared" si="4"/>
        <v>Jeffrey De Leon</v>
      </c>
      <c r="AJ62" s="111" cm="1">
        <f t="array" aca="1" ref="AJ62" ca="1">INDIRECT("'"&amp;AJ$2&amp;"'!AB"&amp;ROW($AJ62))</f>
        <v>3</v>
      </c>
      <c r="AK62" s="111" cm="1">
        <f t="array" aca="1" ref="AK62" ca="1">INDIRECT("'"&amp;AK$2&amp;"'!AB"&amp;ROW($AJ62))</f>
        <v>5</v>
      </c>
      <c r="AL62" s="111" cm="1">
        <f t="array" aca="1" ref="AL62" ca="1">INDIRECT("'"&amp;AL$2&amp;"'!AB"&amp;ROW($AJ62))</f>
        <v>4</v>
      </c>
      <c r="AM62" s="111" t="str" cm="1">
        <f t="array" aca="1" ref="AM62" ca="1">INDIRECT("'"&amp;AM$2&amp;"'!AB"&amp;ROW($AJ62))</f>
        <v/>
      </c>
      <c r="AN62" s="111" t="str" cm="1">
        <f t="array" aca="1" ref="AN62" ca="1">INDIRECT("'"&amp;AN$2&amp;"'!AB"&amp;ROW($AJ62))</f>
        <v/>
      </c>
      <c r="AO62" s="111" cm="1">
        <f t="array" aca="1" ref="AO62" ca="1">INDIRECT("'"&amp;AO$2&amp;"'!AB"&amp;ROW($AJ62))</f>
        <v>1</v>
      </c>
      <c r="AP62" s="111" cm="1">
        <f t="array" aca="1" ref="AP62" ca="1">INDIRECT("'"&amp;AP$2&amp;"'!AB"&amp;ROW($AJ62))</f>
        <v>1</v>
      </c>
      <c r="AQ62" s="111" cm="1">
        <f t="array" aca="1" ref="AQ62" ca="1">INDIRECT("'"&amp;AQ$2&amp;"'!AB"&amp;ROW($AJ62))</f>
        <v>1</v>
      </c>
      <c r="AR62" s="111" t="str" cm="1">
        <f t="array" aca="1" ref="AR62" ca="1">INDIRECT("'"&amp;AR$2&amp;"'!AB"&amp;ROW($AJ62))</f>
        <v/>
      </c>
      <c r="AS62" s="111" t="str" cm="1">
        <f t="array" aca="1" ref="AS62" ca="1">INDIRECT("'"&amp;AS$2&amp;"'!AB"&amp;ROW($AJ62))</f>
        <v/>
      </c>
      <c r="AT62" s="111" t="str" cm="1">
        <f t="array" aca="1" ref="AT62" ca="1">INDIRECT("'"&amp;AT$2&amp;"'!AB"&amp;ROW($AJ62))</f>
        <v/>
      </c>
      <c r="AU62" s="111" t="str" cm="1">
        <f t="array" aca="1" ref="AU62" ca="1">INDIRECT("'"&amp;AU$2&amp;"'!AB"&amp;ROW($AJ62))</f>
        <v/>
      </c>
      <c r="AV62" s="111" t="str" cm="1">
        <f t="array" aca="1" ref="AV62" ca="1">INDIRECT("'"&amp;AV$2&amp;"'!AB"&amp;ROW($AJ62))</f>
        <v/>
      </c>
      <c r="AW62" s="111" t="str" cm="1">
        <f t="array" aca="1" ref="AW62" ca="1">INDIRECT("'"&amp;AW$2&amp;"'!AB"&amp;ROW($AJ62))</f>
        <v/>
      </c>
      <c r="AX62" s="111" t="str" cm="1">
        <f t="array" aca="1" ref="AX62" ca="1">INDIRECT("'"&amp;AX$2&amp;"'!AB"&amp;ROW($AJ62))</f>
        <v/>
      </c>
      <c r="AY62" s="111" t="str" cm="1">
        <f t="array" aca="1" ref="AY62" ca="1">INDIRECT("'"&amp;AY$2&amp;"'!AB"&amp;ROW($AJ62))</f>
        <v/>
      </c>
      <c r="AZ62" s="111" t="str" cm="1">
        <f t="array" aca="1" ref="AZ62" ca="1">INDIRECT("'"&amp;AZ$2&amp;"'!AB"&amp;ROW($AJ62))</f>
        <v/>
      </c>
      <c r="BA62" s="111" t="str" cm="1">
        <f t="array" aca="1" ref="BA62" ca="1">INDIRECT("'"&amp;BA$2&amp;"'!AB"&amp;ROW($AJ62))</f>
        <v/>
      </c>
      <c r="BB62" s="111" t="str" cm="1">
        <f t="array" aca="1" ref="BB62" ca="1">INDIRECT("'"&amp;BB$2&amp;"'!AB"&amp;ROW($AJ62))</f>
        <v/>
      </c>
      <c r="BC62" s="111" t="str" cm="1">
        <f t="array" aca="1" ref="BC62" ca="1">INDIRECT("'"&amp;BC$2&amp;"'!AB"&amp;ROW($AJ62))</f>
        <v/>
      </c>
      <c r="BD62" s="111" t="str" cm="1">
        <f t="array" aca="1" ref="BD62" ca="1">INDIRECT("'"&amp;BD$2&amp;"'!AB"&amp;ROW($AJ62))</f>
        <v/>
      </c>
      <c r="BE62" s="111" t="str" cm="1">
        <f t="array" aca="1" ref="BE62" ca="1">INDIRECT("'"&amp;BE$2&amp;"'!AB"&amp;ROW($AJ62))</f>
        <v/>
      </c>
      <c r="BF62" s="111" t="str" cm="1">
        <f t="array" aca="1" ref="BF62" ca="1">INDIRECT("'"&amp;BF$2&amp;"'!AB"&amp;ROW($AJ62))</f>
        <v/>
      </c>
      <c r="BG62" s="111" t="str" cm="1">
        <f t="array" aca="1" ref="BG62" ca="1">INDIRECT("'"&amp;BG$2&amp;"'!AB"&amp;ROW($AJ62))</f>
        <v/>
      </c>
      <c r="BH62" s="111" t="str" cm="1">
        <f t="array" aca="1" ref="BH62" ca="1">INDIRECT("'"&amp;BH$2&amp;"'!AB"&amp;ROW($AJ62))</f>
        <v/>
      </c>
      <c r="BI62" s="111" t="str" cm="1">
        <f t="array" aca="1" ref="BI62" ca="1">INDIRECT("'"&amp;BI$2&amp;"'!AB"&amp;ROW($AJ62))</f>
        <v/>
      </c>
      <c r="BJ62" s="111" t="str" cm="1">
        <f t="array" aca="1" ref="BJ62" ca="1">INDIRECT("'"&amp;BJ$2&amp;"'!AB"&amp;ROW($AJ62))</f>
        <v/>
      </c>
      <c r="BK62" s="111" t="str" cm="1">
        <f t="array" aca="1" ref="BK62" ca="1">INDIRECT("'"&amp;BK$2&amp;"'!AB"&amp;ROW($AJ62))</f>
        <v/>
      </c>
      <c r="BL62" s="111" t="str" cm="1">
        <f t="array" aca="1" ref="BL62" ca="1">INDIRECT("'"&amp;BL$2&amp;"'!AB"&amp;ROW($AJ62))</f>
        <v/>
      </c>
      <c r="BM62" s="111" t="str" cm="1">
        <f t="array" aca="1" ref="BM62" ca="1">INDIRECT("'"&amp;BM$2&amp;"'!AB"&amp;ROW($AJ62))</f>
        <v/>
      </c>
      <c r="BN62" s="111" t="str" cm="1">
        <f t="array" aca="1" ref="BN62" ca="1">INDIRECT("'"&amp;BN$2&amp;"'!AB"&amp;ROW($AJ62))</f>
        <v/>
      </c>
      <c r="BO62" s="124"/>
      <c r="BP62" s="110" t="str">
        <f t="shared" si="5"/>
        <v>Jeffrey De Leon</v>
      </c>
      <c r="BQ62" s="127" cm="1">
        <f t="array" aca="1" ref="BQ62" ca="1">IF(INDIRECT("'"&amp;BQ$2&amp;"'!P"&amp;ROW($BQ62))=0,"",INDIRECT("'"&amp;BQ$2&amp;"'!P"&amp;ROW($BQ62)))</f>
        <v>33.340000000000003</v>
      </c>
      <c r="BR62" s="127" cm="1">
        <f t="array" aca="1" ref="BR62" ca="1">IF(INDIRECT("'"&amp;BR$2&amp;"'!P"&amp;ROW($BQ62))=0,"",INDIRECT("'"&amp;BR$2&amp;"'!P"&amp;ROW($BQ62)))</f>
        <v>31.37</v>
      </c>
      <c r="BS62" s="127" cm="1">
        <f t="array" aca="1" ref="BS62" ca="1">IF(INDIRECT("'"&amp;BS$2&amp;"'!P"&amp;ROW($BQ62))=0,"",INDIRECT("'"&amp;BS$2&amp;"'!P"&amp;ROW($BQ62)))</f>
        <v>34.74</v>
      </c>
      <c r="BT62" s="127" t="str" cm="1">
        <f t="array" aca="1" ref="BT62" ca="1">IF(INDIRECT("'"&amp;BT$2&amp;"'!P"&amp;ROW($BQ62))=0,"",INDIRECT("'"&amp;BT$2&amp;"'!P"&amp;ROW($BQ62)))</f>
        <v/>
      </c>
      <c r="BU62" s="127" t="str" cm="1">
        <f t="array" aca="1" ref="BU62" ca="1">IF(INDIRECT("'"&amp;BU$2&amp;"'!P"&amp;ROW($BQ62))=0,"",INDIRECT("'"&amp;BU$2&amp;"'!P"&amp;ROW($BQ62)))</f>
        <v/>
      </c>
      <c r="BV62" s="127" t="str" cm="1">
        <f t="array" aca="1" ref="BV62" ca="1">IF(INDIRECT("'"&amp;BV$2&amp;"'!P"&amp;ROW($BQ62))=0,"",INDIRECT("'"&amp;BV$2&amp;"'!P"&amp;ROW($BQ62)))</f>
        <v/>
      </c>
      <c r="BW62" s="127" t="str" cm="1">
        <f t="array" aca="1" ref="BW62" ca="1">IF(INDIRECT("'"&amp;BW$2&amp;"'!P"&amp;ROW($BQ62))=0,"",INDIRECT("'"&amp;BW$2&amp;"'!P"&amp;ROW($BQ62)))</f>
        <v/>
      </c>
      <c r="BX62" s="127" t="str" cm="1">
        <f t="array" aca="1" ref="BX62" ca="1">IF(INDIRECT("'"&amp;BX$2&amp;"'!P"&amp;ROW($BQ62))=0,"",INDIRECT("'"&amp;BX$2&amp;"'!P"&amp;ROW($BQ62)))</f>
        <v/>
      </c>
      <c r="BY62" s="127" t="str" cm="1">
        <f t="array" aca="1" ref="BY62" ca="1">IF(INDIRECT("'"&amp;BY$2&amp;"'!P"&amp;ROW($BQ62))=0,"",INDIRECT("'"&amp;BY$2&amp;"'!P"&amp;ROW($BQ62)))</f>
        <v/>
      </c>
      <c r="BZ62" s="127" t="str" cm="1">
        <f t="array" aca="1" ref="BZ62" ca="1">IF(INDIRECT("'"&amp;BZ$2&amp;"'!P"&amp;ROW($BQ62))=0,"",INDIRECT("'"&amp;BZ$2&amp;"'!P"&amp;ROW($BQ62)))</f>
        <v/>
      </c>
      <c r="CA62" s="127" t="str" cm="1">
        <f t="array" aca="1" ref="CA62" ca="1">IF(INDIRECT("'"&amp;CA$2&amp;"'!P"&amp;ROW($BQ62))=0,"",INDIRECT("'"&amp;CA$2&amp;"'!P"&amp;ROW($BQ62)))</f>
        <v/>
      </c>
      <c r="CB62" s="127" t="str" cm="1">
        <f t="array" aca="1" ref="CB62" ca="1">IF(INDIRECT("'"&amp;CB$2&amp;"'!P"&amp;ROW($BQ62))=0,"",INDIRECT("'"&amp;CB$2&amp;"'!P"&amp;ROW($BQ62)))</f>
        <v/>
      </c>
      <c r="CC62" s="127" t="str" cm="1">
        <f t="array" aca="1" ref="CC62" ca="1">IF(INDIRECT("'"&amp;CC$2&amp;"'!P"&amp;ROW($BQ62))=0,"",INDIRECT("'"&amp;CC$2&amp;"'!P"&amp;ROW($BQ62)))</f>
        <v/>
      </c>
      <c r="CD62" s="127" t="str" cm="1">
        <f t="array" aca="1" ref="CD62" ca="1">IF(INDIRECT("'"&amp;CD$2&amp;"'!P"&amp;ROW($BQ62))=0,"",INDIRECT("'"&amp;CD$2&amp;"'!P"&amp;ROW($BQ62)))</f>
        <v/>
      </c>
      <c r="CE62" s="127" t="str" cm="1">
        <f t="array" aca="1" ref="CE62" ca="1">IF(INDIRECT("'"&amp;CE$2&amp;"'!P"&amp;ROW($BQ62))=0,"",INDIRECT("'"&amp;CE$2&amp;"'!P"&amp;ROW($BQ62)))</f>
        <v/>
      </c>
      <c r="CF62" s="127" t="str" cm="1">
        <f t="array" aca="1" ref="CF62" ca="1">IF(INDIRECT("'"&amp;CF$2&amp;"'!P"&amp;ROW($BQ62))=0,"",INDIRECT("'"&amp;CF$2&amp;"'!P"&amp;ROW($BQ62)))</f>
        <v/>
      </c>
      <c r="CG62" s="127" t="str" cm="1">
        <f t="array" aca="1" ref="CG62" ca="1">IF(INDIRECT("'"&amp;CG$2&amp;"'!P"&amp;ROW($BQ62))=0,"",INDIRECT("'"&amp;CG$2&amp;"'!P"&amp;ROW($BQ62)))</f>
        <v/>
      </c>
      <c r="CH62" s="127" t="str" cm="1">
        <f t="array" aca="1" ref="CH62" ca="1">IF(INDIRECT("'"&amp;CH$2&amp;"'!P"&amp;ROW($BQ62))=0,"",INDIRECT("'"&amp;CH$2&amp;"'!P"&amp;ROW($BQ62)))</f>
        <v/>
      </c>
      <c r="CI62" s="127" t="str" cm="1">
        <f t="array" aca="1" ref="CI62" ca="1">IF(INDIRECT("'"&amp;CI$2&amp;"'!P"&amp;ROW($BQ62))=0,"",INDIRECT("'"&amp;CI$2&amp;"'!P"&amp;ROW($BQ62)))</f>
        <v/>
      </c>
      <c r="CJ62" s="127" t="str" cm="1">
        <f t="array" aca="1" ref="CJ62" ca="1">IF(INDIRECT("'"&amp;CJ$2&amp;"'!P"&amp;ROW($BQ62))=0,"",INDIRECT("'"&amp;CJ$2&amp;"'!P"&amp;ROW($BQ62)))</f>
        <v/>
      </c>
      <c r="CK62" s="127" t="str" cm="1">
        <f t="array" aca="1" ref="CK62" ca="1">IF(INDIRECT("'"&amp;CK$2&amp;"'!P"&amp;ROW($BQ62))=0,"",INDIRECT("'"&amp;CK$2&amp;"'!P"&amp;ROW($BQ62)))</f>
        <v/>
      </c>
      <c r="CL62" s="127" t="str" cm="1">
        <f t="array" aca="1" ref="CL62" ca="1">IF(INDIRECT("'"&amp;CL$2&amp;"'!P"&amp;ROW($BQ62))=0,"",INDIRECT("'"&amp;CL$2&amp;"'!P"&amp;ROW($BQ62)))</f>
        <v/>
      </c>
      <c r="CM62" s="127" t="str" cm="1">
        <f t="array" aca="1" ref="CM62" ca="1">IF(INDIRECT("'"&amp;CM$2&amp;"'!P"&amp;ROW($BQ62))=0,"",INDIRECT("'"&amp;CM$2&amp;"'!P"&amp;ROW($BQ62)))</f>
        <v/>
      </c>
      <c r="CN62" s="127" t="str" cm="1">
        <f t="array" aca="1" ref="CN62" ca="1">IF(INDIRECT("'"&amp;CN$2&amp;"'!P"&amp;ROW($BQ62))=0,"",INDIRECT("'"&amp;CN$2&amp;"'!P"&amp;ROW($BQ62)))</f>
        <v/>
      </c>
      <c r="CO62" s="127" t="str" cm="1">
        <f t="array" aca="1" ref="CO62" ca="1">IF(INDIRECT("'"&amp;CO$2&amp;"'!P"&amp;ROW($BQ62))=0,"",INDIRECT("'"&amp;CO$2&amp;"'!P"&amp;ROW($BQ62)))</f>
        <v/>
      </c>
      <c r="CP62" s="127" t="str" cm="1">
        <f t="array" aca="1" ref="CP62" ca="1">IF(INDIRECT("'"&amp;CP$2&amp;"'!P"&amp;ROW($BQ62))=0,"",INDIRECT("'"&amp;CP$2&amp;"'!P"&amp;ROW($BQ62)))</f>
        <v/>
      </c>
      <c r="CQ62" s="127" t="str" cm="1">
        <f t="array" aca="1" ref="CQ62" ca="1">IF(INDIRECT("'"&amp;CQ$2&amp;"'!P"&amp;ROW($BQ62))=0,"",INDIRECT("'"&amp;CQ$2&amp;"'!P"&amp;ROW($BQ62)))</f>
        <v/>
      </c>
      <c r="CR62" s="127" t="str" cm="1">
        <f t="array" aca="1" ref="CR62" ca="1">IF(INDIRECT("'"&amp;CR$2&amp;"'!P"&amp;ROW($BQ62))=0,"",INDIRECT("'"&amp;CR$2&amp;"'!P"&amp;ROW($BQ62)))</f>
        <v/>
      </c>
      <c r="CS62" s="127" t="str" cm="1">
        <f t="array" aca="1" ref="CS62" ca="1">IF(INDIRECT("'"&amp;CS$2&amp;"'!P"&amp;ROW($BQ62))=0,"",INDIRECT("'"&amp;CS$2&amp;"'!P"&amp;ROW($BQ62)))</f>
        <v/>
      </c>
      <c r="CT62" s="127" t="str" cm="1">
        <f t="array" aca="1" ref="CT62" ca="1">IF(INDIRECT("'"&amp;CT$2&amp;"'!P"&amp;ROW($BQ62))=0,"",INDIRECT("'"&amp;CT$2&amp;"'!P"&amp;ROW($BQ62)))</f>
        <v/>
      </c>
      <c r="CU62" s="127" t="str" cm="1">
        <f t="array" aca="1" ref="CU62" ca="1">IF(INDIRECT("'"&amp;CU$2&amp;"'!P"&amp;ROW($BQ62))=0,"",INDIRECT("'"&amp;CU$2&amp;"'!P"&amp;ROW($BQ62)))</f>
        <v/>
      </c>
      <c r="CV62" s="128">
        <f t="shared" ca="1" si="6"/>
        <v>99.450000000000017</v>
      </c>
    </row>
    <row r="63" spans="1:100" x14ac:dyDescent="0.2">
      <c r="A63" s="111">
        <f>IF('Driver List'!D63=0,"",'Driver List'!D63)</f>
        <v>6425</v>
      </c>
      <c r="B63" s="111" t="str">
        <f>IF(A63="","",VLOOKUP(A63,'Driver List'!D:E,2,0))</f>
        <v>Jason Leon</v>
      </c>
      <c r="C63" s="111" t="str" cm="1">
        <f t="array" aca="1" ref="C63" ca="1">IF(INDIRECT("'"&amp;C$2&amp;"'!F"&amp;ROW(C63))="CC","CC",
IF(INDIRECT("'"&amp;C$2&amp;"'!F"&amp;ROW(C63))="DOWN","DOWN",
IF(INDIRECT("'"&amp;C$2&amp;"'!F"&amp;ROW(C63))="OFF","OFF",
IF(INDIRECT("'"&amp;C$2&amp;"'!F"&amp;ROW(C63))="PARK","PARK",
IF(INDIRECT("'"&amp;C$2&amp;"'!F"&amp;ROW(C63))="VACA","VACA",
"")))))</f>
        <v/>
      </c>
      <c r="D63" s="111" t="str" cm="1">
        <f t="array" aca="1" ref="D63" ca="1">IF(INDIRECT("'"&amp;D$2&amp;"'!F"&amp;ROW(D63))="CC","CC",
IF(INDIRECT("'"&amp;D$2&amp;"'!F"&amp;ROW(D63))="DOWN","DOWN",
IF(INDIRECT("'"&amp;D$2&amp;"'!F"&amp;ROW(D63))="OFF","OFF",
IF(INDIRECT("'"&amp;D$2&amp;"'!F"&amp;ROW(D63))="PARK","PARK",
IF(INDIRECT("'"&amp;D$2&amp;"'!F"&amp;ROW(D63))="VACA","VACA",
"")))))</f>
        <v/>
      </c>
      <c r="E63" s="111" t="str" cm="1">
        <f t="array" aca="1" ref="E63" ca="1">IF(INDIRECT("'"&amp;E$2&amp;"'!F"&amp;ROW(E63))="CC","CC",
IF(INDIRECT("'"&amp;E$2&amp;"'!F"&amp;ROW(E63))="DOWN","DOWN",
IF(INDIRECT("'"&amp;E$2&amp;"'!F"&amp;ROW(E63))="OFF","OFF",
IF(INDIRECT("'"&amp;E$2&amp;"'!F"&amp;ROW(E63))="PARK","PARK",
IF(INDIRECT("'"&amp;E$2&amp;"'!F"&amp;ROW(E63))="VACA","VACA",
"")))))</f>
        <v/>
      </c>
      <c r="F63" s="111" t="str" cm="1">
        <f t="array" aca="1" ref="F63" ca="1">IF(INDIRECT("'"&amp;F$2&amp;"'!F"&amp;ROW(F63))="CC","CC",
IF(INDIRECT("'"&amp;F$2&amp;"'!F"&amp;ROW(F63))="DOWN","DOWN",
IF(INDIRECT("'"&amp;F$2&amp;"'!F"&amp;ROW(F63))="OFF","OFF",
IF(INDIRECT("'"&amp;F$2&amp;"'!F"&amp;ROW(F63))="PARK","PARK",
IF(INDIRECT("'"&amp;F$2&amp;"'!F"&amp;ROW(F63))="VACA","VACA",
"")))))</f>
        <v/>
      </c>
      <c r="G63" s="111" t="str" cm="1">
        <f t="array" aca="1" ref="G63" ca="1">IF(INDIRECT("'"&amp;G$2&amp;"'!F"&amp;ROW(G63))="CC","CC",
IF(INDIRECT("'"&amp;G$2&amp;"'!F"&amp;ROW(G63))="DOWN","DOWN",
IF(INDIRECT("'"&amp;G$2&amp;"'!F"&amp;ROW(G63))="OFF","OFF",
IF(INDIRECT("'"&amp;G$2&amp;"'!F"&amp;ROW(G63))="PARK","PARK",
IF(INDIRECT("'"&amp;G$2&amp;"'!F"&amp;ROW(G63))="VACA","VACA",
"")))))</f>
        <v/>
      </c>
      <c r="H63" s="111" t="str" cm="1">
        <f t="array" aca="1" ref="H63" ca="1">IF(INDIRECT("'"&amp;H$2&amp;"'!F"&amp;ROW(H63))="CC","CC",
IF(INDIRECT("'"&amp;H$2&amp;"'!F"&amp;ROW(H63))="DOWN","DOWN",
IF(INDIRECT("'"&amp;H$2&amp;"'!F"&amp;ROW(H63))="OFF","OFF",
IF(INDIRECT("'"&amp;H$2&amp;"'!F"&amp;ROW(H63))="PARK","PARK",
IF(INDIRECT("'"&amp;H$2&amp;"'!F"&amp;ROW(H63))="VACA","VACA",
"")))))</f>
        <v/>
      </c>
      <c r="I63" s="111" t="str" cm="1">
        <f t="array" aca="1" ref="I63" ca="1">IF(INDIRECT("'"&amp;I$2&amp;"'!F"&amp;ROW(I63))="CC","CC",
IF(INDIRECT("'"&amp;I$2&amp;"'!F"&amp;ROW(I63))="DOWN","DOWN",
IF(INDIRECT("'"&amp;I$2&amp;"'!F"&amp;ROW(I63))="OFF","OFF",
IF(INDIRECT("'"&amp;I$2&amp;"'!F"&amp;ROW(I63))="PARK","PARK",
IF(INDIRECT("'"&amp;I$2&amp;"'!F"&amp;ROW(I63))="VACA","VACA",
"")))))</f>
        <v/>
      </c>
      <c r="J63" s="111" t="str" cm="1">
        <f t="array" aca="1" ref="J63" ca="1">IF(INDIRECT("'"&amp;J$2&amp;"'!F"&amp;ROW(J63))="CC","CC",
IF(INDIRECT("'"&amp;J$2&amp;"'!F"&amp;ROW(J63))="DOWN","DOWN",
IF(INDIRECT("'"&amp;J$2&amp;"'!F"&amp;ROW(J63))="OFF","OFF",
IF(INDIRECT("'"&amp;J$2&amp;"'!F"&amp;ROW(J63))="PARK","PARK",
IF(INDIRECT("'"&amp;J$2&amp;"'!F"&amp;ROW(J63))="VACA","VACA",
"")))))</f>
        <v/>
      </c>
      <c r="K63" s="111" t="str" cm="1">
        <f t="array" aca="1" ref="K63" ca="1">IF(INDIRECT("'"&amp;K$2&amp;"'!F"&amp;ROW(K63))="CC","CC",
IF(INDIRECT("'"&amp;K$2&amp;"'!F"&amp;ROW(K63))="DOWN","DOWN",
IF(INDIRECT("'"&amp;K$2&amp;"'!F"&amp;ROW(K63))="OFF","OFF",
IF(INDIRECT("'"&amp;K$2&amp;"'!F"&amp;ROW(K63))="PARK","PARK",
IF(INDIRECT("'"&amp;K$2&amp;"'!F"&amp;ROW(K63))="VACA","VACA",
"")))))</f>
        <v/>
      </c>
      <c r="L63" s="111" t="str" cm="1">
        <f t="array" aca="1" ref="L63" ca="1">IF(INDIRECT("'"&amp;L$2&amp;"'!F"&amp;ROW(L63))="CC","CC",
IF(INDIRECT("'"&amp;L$2&amp;"'!F"&amp;ROW(L63))="DOWN","DOWN",
IF(INDIRECT("'"&amp;L$2&amp;"'!F"&amp;ROW(L63))="OFF","OFF",
IF(INDIRECT("'"&amp;L$2&amp;"'!F"&amp;ROW(L63))="PARK","PARK",
IF(INDIRECT("'"&amp;L$2&amp;"'!F"&amp;ROW(L63))="VACA","VACA",
"")))))</f>
        <v/>
      </c>
      <c r="M63" s="111" t="str" cm="1">
        <f t="array" aca="1" ref="M63" ca="1">IF(INDIRECT("'"&amp;M$2&amp;"'!F"&amp;ROW(M63))="CC","CC",
IF(INDIRECT("'"&amp;M$2&amp;"'!F"&amp;ROW(M63))="DOWN","DOWN",
IF(INDIRECT("'"&amp;M$2&amp;"'!F"&amp;ROW(M63))="OFF","OFF",
IF(INDIRECT("'"&amp;M$2&amp;"'!F"&amp;ROW(M63))="PARK","PARK",
IF(INDIRECT("'"&amp;M$2&amp;"'!F"&amp;ROW(M63))="VACA","VACA",
"")))))</f>
        <v/>
      </c>
      <c r="N63" s="111" t="str" cm="1">
        <f t="array" aca="1" ref="N63" ca="1">IF(INDIRECT("'"&amp;N$2&amp;"'!F"&amp;ROW(N63))="CC","CC",
IF(INDIRECT("'"&amp;N$2&amp;"'!F"&amp;ROW(N63))="DOWN","DOWN",
IF(INDIRECT("'"&amp;N$2&amp;"'!F"&amp;ROW(N63))="OFF","OFF",
IF(INDIRECT("'"&amp;N$2&amp;"'!F"&amp;ROW(N63))="PARK","PARK",
IF(INDIRECT("'"&amp;N$2&amp;"'!F"&amp;ROW(N63))="VACA","VACA",
"")))))</f>
        <v/>
      </c>
      <c r="O63" s="111" t="str" cm="1">
        <f t="array" aca="1" ref="O63" ca="1">IF(INDIRECT("'"&amp;O$2&amp;"'!F"&amp;ROW(O63))="CC","CC",
IF(INDIRECT("'"&amp;O$2&amp;"'!F"&amp;ROW(O63))="DOWN","DOWN",
IF(INDIRECT("'"&amp;O$2&amp;"'!F"&amp;ROW(O63))="OFF","OFF",
IF(INDIRECT("'"&amp;O$2&amp;"'!F"&amp;ROW(O63))="PARK","PARK",
IF(INDIRECT("'"&amp;O$2&amp;"'!F"&amp;ROW(O63))="VACA","VACA",
"")))))</f>
        <v/>
      </c>
      <c r="P63" s="111" t="str" cm="1">
        <f t="array" aca="1" ref="P63" ca="1">IF(INDIRECT("'"&amp;P$2&amp;"'!F"&amp;ROW(P63))="CC","CC",
IF(INDIRECT("'"&amp;P$2&amp;"'!F"&amp;ROW(P63))="DOWN","DOWN",
IF(INDIRECT("'"&amp;P$2&amp;"'!F"&amp;ROW(P63))="OFF","OFF",
IF(INDIRECT("'"&amp;P$2&amp;"'!F"&amp;ROW(P63))="PARK","PARK",
IF(INDIRECT("'"&amp;P$2&amp;"'!F"&amp;ROW(P63))="VACA","VACA",
"")))))</f>
        <v/>
      </c>
      <c r="Q63" s="111" t="str" cm="1">
        <f t="array" aca="1" ref="Q63" ca="1">IF(INDIRECT("'"&amp;Q$2&amp;"'!F"&amp;ROW(Q63))="CC","CC",
IF(INDIRECT("'"&amp;Q$2&amp;"'!F"&amp;ROW(Q63))="DOWN","DOWN",
IF(INDIRECT("'"&amp;Q$2&amp;"'!F"&amp;ROW(Q63))="OFF","OFF",
IF(INDIRECT("'"&amp;Q$2&amp;"'!F"&amp;ROW(Q63))="PARK","PARK",
IF(INDIRECT("'"&amp;Q$2&amp;"'!F"&amp;ROW(Q63))="VACA","VACA",
"")))))</f>
        <v/>
      </c>
      <c r="R63" s="111" t="str" cm="1">
        <f t="array" aca="1" ref="R63" ca="1">IF(INDIRECT("'"&amp;R$2&amp;"'!F"&amp;ROW(R63))="CC","CC",
IF(INDIRECT("'"&amp;R$2&amp;"'!F"&amp;ROW(R63))="DOWN","DOWN",
IF(INDIRECT("'"&amp;R$2&amp;"'!F"&amp;ROW(R63))="OFF","OFF",
IF(INDIRECT("'"&amp;R$2&amp;"'!F"&amp;ROW(R63))="PARK","PARK",
IF(INDIRECT("'"&amp;R$2&amp;"'!F"&amp;ROW(R63))="VACA","VACA",
"")))))</f>
        <v/>
      </c>
      <c r="S63" s="111" t="str" cm="1">
        <f t="array" aca="1" ref="S63" ca="1">IF(INDIRECT("'"&amp;S$2&amp;"'!F"&amp;ROW(S63))="CC","CC",
IF(INDIRECT("'"&amp;S$2&amp;"'!F"&amp;ROW(S63))="DOWN","DOWN",
IF(INDIRECT("'"&amp;S$2&amp;"'!F"&amp;ROW(S63))="OFF","OFF",
IF(INDIRECT("'"&amp;S$2&amp;"'!F"&amp;ROW(S63))="PARK","PARK",
IF(INDIRECT("'"&amp;S$2&amp;"'!F"&amp;ROW(S63))="VACA","VACA",
"")))))</f>
        <v/>
      </c>
      <c r="T63" s="111" t="str" cm="1">
        <f t="array" aca="1" ref="T63" ca="1">IF(INDIRECT("'"&amp;T$2&amp;"'!F"&amp;ROW(T63))="CC","CC",
IF(INDIRECT("'"&amp;T$2&amp;"'!F"&amp;ROW(T63))="DOWN","DOWN",
IF(INDIRECT("'"&amp;T$2&amp;"'!F"&amp;ROW(T63))="OFF","OFF",
IF(INDIRECT("'"&amp;T$2&amp;"'!F"&amp;ROW(T63))="PARK","PARK",
IF(INDIRECT("'"&amp;T$2&amp;"'!F"&amp;ROW(T63))="VACA","VACA",
"")))))</f>
        <v/>
      </c>
      <c r="U63" s="111" t="str" cm="1">
        <f t="array" aca="1" ref="U63" ca="1">IF(INDIRECT("'"&amp;U$2&amp;"'!F"&amp;ROW(U63))="CC","CC",
IF(INDIRECT("'"&amp;U$2&amp;"'!F"&amp;ROW(U63))="DOWN","DOWN",
IF(INDIRECT("'"&amp;U$2&amp;"'!F"&amp;ROW(U63))="OFF","OFF",
IF(INDIRECT("'"&amp;U$2&amp;"'!F"&amp;ROW(U63))="PARK","PARK",
IF(INDIRECT("'"&amp;U$2&amp;"'!F"&amp;ROW(U63))="VACA","VACA",
"")))))</f>
        <v/>
      </c>
      <c r="V63" s="111" t="str" cm="1">
        <f t="array" aca="1" ref="V63" ca="1">IF(INDIRECT("'"&amp;V$2&amp;"'!F"&amp;ROW(V63))="CC","CC",
IF(INDIRECT("'"&amp;V$2&amp;"'!F"&amp;ROW(V63))="DOWN","DOWN",
IF(INDIRECT("'"&amp;V$2&amp;"'!F"&amp;ROW(V63))="OFF","OFF",
IF(INDIRECT("'"&amp;V$2&amp;"'!F"&amp;ROW(V63))="PARK","PARK",
IF(INDIRECT("'"&amp;V$2&amp;"'!F"&amp;ROW(V63))="VACA","VACA",
"")))))</f>
        <v/>
      </c>
      <c r="W63" s="111" t="str" cm="1">
        <f t="array" aca="1" ref="W63" ca="1">IF(INDIRECT("'"&amp;W$2&amp;"'!F"&amp;ROW(W63))="CC","CC",
IF(INDIRECT("'"&amp;W$2&amp;"'!F"&amp;ROW(W63))="DOWN","DOWN",
IF(INDIRECT("'"&amp;W$2&amp;"'!F"&amp;ROW(W63))="OFF","OFF",
IF(INDIRECT("'"&amp;W$2&amp;"'!F"&amp;ROW(W63))="PARK","PARK",
IF(INDIRECT("'"&amp;W$2&amp;"'!F"&amp;ROW(W63))="VACA","VACA",
"")))))</f>
        <v/>
      </c>
      <c r="X63" s="111" t="str" cm="1">
        <f t="array" aca="1" ref="X63" ca="1">IF(INDIRECT("'"&amp;X$2&amp;"'!F"&amp;ROW(X63))="CC","CC",
IF(INDIRECT("'"&amp;X$2&amp;"'!F"&amp;ROW(X63))="DOWN","DOWN",
IF(INDIRECT("'"&amp;X$2&amp;"'!F"&amp;ROW(X63))="OFF","OFF",
IF(INDIRECT("'"&amp;X$2&amp;"'!F"&amp;ROW(X63))="PARK","PARK",
IF(INDIRECT("'"&amp;X$2&amp;"'!F"&amp;ROW(X63))="VACA","VACA",
"")))))</f>
        <v/>
      </c>
      <c r="Y63" s="111" t="str" cm="1">
        <f t="array" aca="1" ref="Y63" ca="1">IF(INDIRECT("'"&amp;Y$2&amp;"'!F"&amp;ROW(Y63))="CC","CC",
IF(INDIRECT("'"&amp;Y$2&amp;"'!F"&amp;ROW(Y63))="DOWN","DOWN",
IF(INDIRECT("'"&amp;Y$2&amp;"'!F"&amp;ROW(Y63))="OFF","OFF",
IF(INDIRECT("'"&amp;Y$2&amp;"'!F"&amp;ROW(Y63))="PARK","PARK",
IF(INDIRECT("'"&amp;Y$2&amp;"'!F"&amp;ROW(Y63))="VACA","VACA",
"")))))</f>
        <v/>
      </c>
      <c r="Z63" s="111" t="str" cm="1">
        <f t="array" aca="1" ref="Z63" ca="1">IF(INDIRECT("'"&amp;Z$2&amp;"'!F"&amp;ROW(Z63))="CC","CC",
IF(INDIRECT("'"&amp;Z$2&amp;"'!F"&amp;ROW(Z63))="DOWN","DOWN",
IF(INDIRECT("'"&amp;Z$2&amp;"'!F"&amp;ROW(Z63))="OFF","OFF",
IF(INDIRECT("'"&amp;Z$2&amp;"'!F"&amp;ROW(Z63))="PARK","PARK",
IF(INDIRECT("'"&amp;Z$2&amp;"'!F"&amp;ROW(Z63))="VACA","VACA",
"")))))</f>
        <v/>
      </c>
      <c r="AA63" s="111" t="str" cm="1">
        <f t="array" aca="1" ref="AA63" ca="1">IF(INDIRECT("'"&amp;AA$2&amp;"'!F"&amp;ROW(AA63))="CC","CC",
IF(INDIRECT("'"&amp;AA$2&amp;"'!F"&amp;ROW(AA63))="DOWN","DOWN",
IF(INDIRECT("'"&amp;AA$2&amp;"'!F"&amp;ROW(AA63))="OFF","OFF",
IF(INDIRECT("'"&amp;AA$2&amp;"'!F"&amp;ROW(AA63))="PARK","PARK",
IF(INDIRECT("'"&amp;AA$2&amp;"'!F"&amp;ROW(AA63))="VACA","VACA",
"")))))</f>
        <v/>
      </c>
      <c r="AB63" s="111" t="str" cm="1">
        <f t="array" aca="1" ref="AB63" ca="1">IF(INDIRECT("'"&amp;AB$2&amp;"'!F"&amp;ROW(AB63))="CC","CC",
IF(INDIRECT("'"&amp;AB$2&amp;"'!F"&amp;ROW(AB63))="DOWN","DOWN",
IF(INDIRECT("'"&amp;AB$2&amp;"'!F"&amp;ROW(AB63))="OFF","OFF",
IF(INDIRECT("'"&amp;AB$2&amp;"'!F"&amp;ROW(AB63))="PARK","PARK",
IF(INDIRECT("'"&amp;AB$2&amp;"'!F"&amp;ROW(AB63))="VACA","VACA",
"")))))</f>
        <v/>
      </c>
      <c r="AC63" s="111" t="str" cm="1">
        <f t="array" aca="1" ref="AC63" ca="1">IF(INDIRECT("'"&amp;AC$2&amp;"'!F"&amp;ROW(AC63))="CC","CC",
IF(INDIRECT("'"&amp;AC$2&amp;"'!F"&amp;ROW(AC63))="DOWN","DOWN",
IF(INDIRECT("'"&amp;AC$2&amp;"'!F"&amp;ROW(AC63))="OFF","OFF",
IF(INDIRECT("'"&amp;AC$2&amp;"'!F"&amp;ROW(AC63))="PARK","PARK",
IF(INDIRECT("'"&amp;AC$2&amp;"'!F"&amp;ROW(AC63))="VACA","VACA",
"")))))</f>
        <v/>
      </c>
      <c r="AD63" s="111" t="str" cm="1">
        <f t="array" aca="1" ref="AD63" ca="1">IF(INDIRECT("'"&amp;AD$2&amp;"'!F"&amp;ROW(AD63))="CC","CC",
IF(INDIRECT("'"&amp;AD$2&amp;"'!F"&amp;ROW(AD63))="DOWN","DOWN",
IF(INDIRECT("'"&amp;AD$2&amp;"'!F"&amp;ROW(AD63))="OFF","OFF",
IF(INDIRECT("'"&amp;AD$2&amp;"'!F"&amp;ROW(AD63))="PARK","PARK",
IF(INDIRECT("'"&amp;AD$2&amp;"'!F"&amp;ROW(AD63))="VACA","VACA",
"")))))</f>
        <v/>
      </c>
      <c r="AE63" s="111" t="str" cm="1">
        <f t="array" aca="1" ref="AE63" ca="1">IF(INDIRECT("'"&amp;AE$2&amp;"'!F"&amp;ROW(AE63))="CC","CC",
IF(INDIRECT("'"&amp;AE$2&amp;"'!F"&amp;ROW(AE63))="DOWN","DOWN",
IF(INDIRECT("'"&amp;AE$2&amp;"'!F"&amp;ROW(AE63))="OFF","OFF",
IF(INDIRECT("'"&amp;AE$2&amp;"'!F"&amp;ROW(AE63))="PARK","PARK",
IF(INDIRECT("'"&amp;AE$2&amp;"'!F"&amp;ROW(AE63))="VACA","VACA",
"")))))</f>
        <v/>
      </c>
      <c r="AF63" s="111" t="str" cm="1">
        <f t="array" aca="1" ref="AF63" ca="1">IF(INDIRECT("'"&amp;AF$2&amp;"'!F"&amp;ROW(AF63))="CC","CC",
IF(INDIRECT("'"&amp;AF$2&amp;"'!F"&amp;ROW(AF63))="DOWN","DOWN",
IF(INDIRECT("'"&amp;AF$2&amp;"'!F"&amp;ROW(AF63))="OFF","OFF",
IF(INDIRECT("'"&amp;AF$2&amp;"'!F"&amp;ROW(AF63))="PARK","PARK",
IF(INDIRECT("'"&amp;AF$2&amp;"'!F"&amp;ROW(AF63))="VACA","VACA",
"")))))</f>
        <v/>
      </c>
      <c r="AG63" s="111" t="str" cm="1">
        <f t="array" aca="1" ref="AG63" ca="1">IF(INDIRECT("'"&amp;AG$2&amp;"'!F"&amp;ROW(AG63))="CC","CC",
IF(INDIRECT("'"&amp;AG$2&amp;"'!F"&amp;ROW(AG63))="DOWN","DOWN",
IF(INDIRECT("'"&amp;AG$2&amp;"'!F"&amp;ROW(AG63))="OFF","OFF",
IF(INDIRECT("'"&amp;AG$2&amp;"'!F"&amp;ROW(AG63))="PARK","PARK",
IF(INDIRECT("'"&amp;AG$2&amp;"'!F"&amp;ROW(AG63))="VACA","VACA",
"")))))</f>
        <v/>
      </c>
      <c r="AH63" s="124"/>
      <c r="AI63" s="111" t="str">
        <f t="shared" si="4"/>
        <v>Jason Leon</v>
      </c>
      <c r="AJ63" s="111" cm="1">
        <f t="array" aca="1" ref="AJ63" ca="1">INDIRECT("'"&amp;AJ$2&amp;"'!AB"&amp;ROW($AJ63))</f>
        <v>4</v>
      </c>
      <c r="AK63" s="111" cm="1">
        <f t="array" aca="1" ref="AK63" ca="1">INDIRECT("'"&amp;AK$2&amp;"'!AB"&amp;ROW($AJ63))</f>
        <v>5</v>
      </c>
      <c r="AL63" s="111" cm="1">
        <f t="array" aca="1" ref="AL63" ca="1">INDIRECT("'"&amp;AL$2&amp;"'!AB"&amp;ROW($AJ63))</f>
        <v>3</v>
      </c>
      <c r="AM63" s="111" t="str" cm="1">
        <f t="array" aca="1" ref="AM63" ca="1">INDIRECT("'"&amp;AM$2&amp;"'!AB"&amp;ROW($AJ63))</f>
        <v/>
      </c>
      <c r="AN63" s="111" t="str" cm="1">
        <f t="array" aca="1" ref="AN63" ca="1">INDIRECT("'"&amp;AN$2&amp;"'!AB"&amp;ROW($AJ63))</f>
        <v/>
      </c>
      <c r="AO63" s="111" cm="1">
        <f t="array" aca="1" ref="AO63" ca="1">INDIRECT("'"&amp;AO$2&amp;"'!AB"&amp;ROW($AJ63))</f>
        <v>4</v>
      </c>
      <c r="AP63" s="111" cm="1">
        <f t="array" aca="1" ref="AP63" ca="1">INDIRECT("'"&amp;AP$2&amp;"'!AB"&amp;ROW($AJ63))</f>
        <v>4</v>
      </c>
      <c r="AQ63" s="111" t="str" cm="1">
        <f t="array" aca="1" ref="AQ63" ca="1">INDIRECT("'"&amp;AQ$2&amp;"'!AB"&amp;ROW($AJ63))</f>
        <v/>
      </c>
      <c r="AR63" s="111" t="str" cm="1">
        <f t="array" aca="1" ref="AR63" ca="1">INDIRECT("'"&amp;AR$2&amp;"'!AB"&amp;ROW($AJ63))</f>
        <v/>
      </c>
      <c r="AS63" s="111" t="str" cm="1">
        <f t="array" aca="1" ref="AS63" ca="1">INDIRECT("'"&amp;AS$2&amp;"'!AB"&amp;ROW($AJ63))</f>
        <v/>
      </c>
      <c r="AT63" s="111" t="str" cm="1">
        <f t="array" aca="1" ref="AT63" ca="1">INDIRECT("'"&amp;AT$2&amp;"'!AB"&amp;ROW($AJ63))</f>
        <v/>
      </c>
      <c r="AU63" s="111" t="str" cm="1">
        <f t="array" aca="1" ref="AU63" ca="1">INDIRECT("'"&amp;AU$2&amp;"'!AB"&amp;ROW($AJ63))</f>
        <v/>
      </c>
      <c r="AV63" s="111" t="str" cm="1">
        <f t="array" aca="1" ref="AV63" ca="1">INDIRECT("'"&amp;AV$2&amp;"'!AB"&amp;ROW($AJ63))</f>
        <v/>
      </c>
      <c r="AW63" s="111" t="str" cm="1">
        <f t="array" aca="1" ref="AW63" ca="1">INDIRECT("'"&amp;AW$2&amp;"'!AB"&amp;ROW($AJ63))</f>
        <v/>
      </c>
      <c r="AX63" s="111" t="str" cm="1">
        <f t="array" aca="1" ref="AX63" ca="1">INDIRECT("'"&amp;AX$2&amp;"'!AB"&amp;ROW($AJ63))</f>
        <v/>
      </c>
      <c r="AY63" s="111" t="str" cm="1">
        <f t="array" aca="1" ref="AY63" ca="1">INDIRECT("'"&amp;AY$2&amp;"'!AB"&amp;ROW($AJ63))</f>
        <v/>
      </c>
      <c r="AZ63" s="111" t="str" cm="1">
        <f t="array" aca="1" ref="AZ63" ca="1">INDIRECT("'"&amp;AZ$2&amp;"'!AB"&amp;ROW($AJ63))</f>
        <v/>
      </c>
      <c r="BA63" s="111" t="str" cm="1">
        <f t="array" aca="1" ref="BA63" ca="1">INDIRECT("'"&amp;BA$2&amp;"'!AB"&amp;ROW($AJ63))</f>
        <v/>
      </c>
      <c r="BB63" s="111" t="str" cm="1">
        <f t="array" aca="1" ref="BB63" ca="1">INDIRECT("'"&amp;BB$2&amp;"'!AB"&amp;ROW($AJ63))</f>
        <v/>
      </c>
      <c r="BC63" s="111" t="str" cm="1">
        <f t="array" aca="1" ref="BC63" ca="1">INDIRECT("'"&amp;BC$2&amp;"'!AB"&amp;ROW($AJ63))</f>
        <v/>
      </c>
      <c r="BD63" s="111" t="str" cm="1">
        <f t="array" aca="1" ref="BD63" ca="1">INDIRECT("'"&amp;BD$2&amp;"'!AB"&amp;ROW($AJ63))</f>
        <v/>
      </c>
      <c r="BE63" s="111" t="str" cm="1">
        <f t="array" aca="1" ref="BE63" ca="1">INDIRECT("'"&amp;BE$2&amp;"'!AB"&amp;ROW($AJ63))</f>
        <v/>
      </c>
      <c r="BF63" s="111" t="str" cm="1">
        <f t="array" aca="1" ref="BF63" ca="1">INDIRECT("'"&amp;BF$2&amp;"'!AB"&amp;ROW($AJ63))</f>
        <v/>
      </c>
      <c r="BG63" s="111" t="str" cm="1">
        <f t="array" aca="1" ref="BG63" ca="1">INDIRECT("'"&amp;BG$2&amp;"'!AB"&amp;ROW($AJ63))</f>
        <v/>
      </c>
      <c r="BH63" s="111" t="str" cm="1">
        <f t="array" aca="1" ref="BH63" ca="1">INDIRECT("'"&amp;BH$2&amp;"'!AB"&amp;ROW($AJ63))</f>
        <v/>
      </c>
      <c r="BI63" s="111" t="str" cm="1">
        <f t="array" aca="1" ref="BI63" ca="1">INDIRECT("'"&amp;BI$2&amp;"'!AB"&amp;ROW($AJ63))</f>
        <v/>
      </c>
      <c r="BJ63" s="111" t="str" cm="1">
        <f t="array" aca="1" ref="BJ63" ca="1">INDIRECT("'"&amp;BJ$2&amp;"'!AB"&amp;ROW($AJ63))</f>
        <v/>
      </c>
      <c r="BK63" s="111" t="str" cm="1">
        <f t="array" aca="1" ref="BK63" ca="1">INDIRECT("'"&amp;BK$2&amp;"'!AB"&amp;ROW($AJ63))</f>
        <v/>
      </c>
      <c r="BL63" s="111" t="str" cm="1">
        <f t="array" aca="1" ref="BL63" ca="1">INDIRECT("'"&amp;BL$2&amp;"'!AB"&amp;ROW($AJ63))</f>
        <v/>
      </c>
      <c r="BM63" s="111" t="str" cm="1">
        <f t="array" aca="1" ref="BM63" ca="1">INDIRECT("'"&amp;BM$2&amp;"'!AB"&amp;ROW($AJ63))</f>
        <v/>
      </c>
      <c r="BN63" s="111" t="str" cm="1">
        <f t="array" aca="1" ref="BN63" ca="1">INDIRECT("'"&amp;BN$2&amp;"'!AB"&amp;ROW($AJ63))</f>
        <v/>
      </c>
      <c r="BO63" s="124"/>
      <c r="BP63" s="110" t="str">
        <f t="shared" si="5"/>
        <v>Jason Leon</v>
      </c>
      <c r="BQ63" s="127" cm="1">
        <f t="array" aca="1" ref="BQ63" ca="1">IF(INDIRECT("'"&amp;BQ$2&amp;"'!P"&amp;ROW($BQ63))=0,"",INDIRECT("'"&amp;BQ$2&amp;"'!P"&amp;ROW($BQ63)))</f>
        <v>32.950000000000003</v>
      </c>
      <c r="BR63" s="127" cm="1">
        <f t="array" aca="1" ref="BR63" ca="1">IF(INDIRECT("'"&amp;BR$2&amp;"'!P"&amp;ROW($BQ63))=0,"",INDIRECT("'"&amp;BR$2&amp;"'!P"&amp;ROW($BQ63)))</f>
        <v>31.37</v>
      </c>
      <c r="BS63" s="127" cm="1">
        <f t="array" aca="1" ref="BS63" ca="1">IF(INDIRECT("'"&amp;BS$2&amp;"'!P"&amp;ROW($BQ63))=0,"",INDIRECT("'"&amp;BS$2&amp;"'!P"&amp;ROW($BQ63)))</f>
        <v>35.5</v>
      </c>
      <c r="BT63" s="127" t="str" cm="1">
        <f t="array" aca="1" ref="BT63" ca="1">IF(INDIRECT("'"&amp;BT$2&amp;"'!P"&amp;ROW($BQ63))=0,"",INDIRECT("'"&amp;BT$2&amp;"'!P"&amp;ROW($BQ63)))</f>
        <v/>
      </c>
      <c r="BU63" s="127" t="str" cm="1">
        <f t="array" aca="1" ref="BU63" ca="1">IF(INDIRECT("'"&amp;BU$2&amp;"'!P"&amp;ROW($BQ63))=0,"",INDIRECT("'"&amp;BU$2&amp;"'!P"&amp;ROW($BQ63)))</f>
        <v/>
      </c>
      <c r="BV63" s="127" cm="1">
        <f t="array" aca="1" ref="BV63" ca="1">IF(INDIRECT("'"&amp;BV$2&amp;"'!P"&amp;ROW($BQ63))=0,"",INDIRECT("'"&amp;BV$2&amp;"'!P"&amp;ROW($BQ63)))</f>
        <v>39</v>
      </c>
      <c r="BW63" s="127" cm="1">
        <f t="array" aca="1" ref="BW63" ca="1">IF(INDIRECT("'"&amp;BW$2&amp;"'!P"&amp;ROW($BQ63))=0,"",INDIRECT("'"&amp;BW$2&amp;"'!P"&amp;ROW($BQ63)))</f>
        <v>37.25</v>
      </c>
      <c r="BX63" s="127" t="str" cm="1">
        <f t="array" aca="1" ref="BX63" ca="1">IF(INDIRECT("'"&amp;BX$2&amp;"'!P"&amp;ROW($BQ63))=0,"",INDIRECT("'"&amp;BX$2&amp;"'!P"&amp;ROW($BQ63)))</f>
        <v/>
      </c>
      <c r="BY63" s="127" t="str" cm="1">
        <f t="array" aca="1" ref="BY63" ca="1">IF(INDIRECT("'"&amp;BY$2&amp;"'!P"&amp;ROW($BQ63))=0,"",INDIRECT("'"&amp;BY$2&amp;"'!P"&amp;ROW($BQ63)))</f>
        <v/>
      </c>
      <c r="BZ63" s="127" t="str" cm="1">
        <f t="array" aca="1" ref="BZ63" ca="1">IF(INDIRECT("'"&amp;BZ$2&amp;"'!P"&amp;ROW($BQ63))=0,"",INDIRECT("'"&amp;BZ$2&amp;"'!P"&amp;ROW($BQ63)))</f>
        <v/>
      </c>
      <c r="CA63" s="127" t="str" cm="1">
        <f t="array" aca="1" ref="CA63" ca="1">IF(INDIRECT("'"&amp;CA$2&amp;"'!P"&amp;ROW($BQ63))=0,"",INDIRECT("'"&amp;CA$2&amp;"'!P"&amp;ROW($BQ63)))</f>
        <v/>
      </c>
      <c r="CB63" s="127" t="str" cm="1">
        <f t="array" aca="1" ref="CB63" ca="1">IF(INDIRECT("'"&amp;CB$2&amp;"'!P"&amp;ROW($BQ63))=0,"",INDIRECT("'"&amp;CB$2&amp;"'!P"&amp;ROW($BQ63)))</f>
        <v/>
      </c>
      <c r="CC63" s="127" t="str" cm="1">
        <f t="array" aca="1" ref="CC63" ca="1">IF(INDIRECT("'"&amp;CC$2&amp;"'!P"&amp;ROW($BQ63))=0,"",INDIRECT("'"&amp;CC$2&amp;"'!P"&amp;ROW($BQ63)))</f>
        <v/>
      </c>
      <c r="CD63" s="127" t="str" cm="1">
        <f t="array" aca="1" ref="CD63" ca="1">IF(INDIRECT("'"&amp;CD$2&amp;"'!P"&amp;ROW($BQ63))=0,"",INDIRECT("'"&amp;CD$2&amp;"'!P"&amp;ROW($BQ63)))</f>
        <v/>
      </c>
      <c r="CE63" s="127" t="str" cm="1">
        <f t="array" aca="1" ref="CE63" ca="1">IF(INDIRECT("'"&amp;CE$2&amp;"'!P"&amp;ROW($BQ63))=0,"",INDIRECT("'"&amp;CE$2&amp;"'!P"&amp;ROW($BQ63)))</f>
        <v/>
      </c>
      <c r="CF63" s="127" t="str" cm="1">
        <f t="array" aca="1" ref="CF63" ca="1">IF(INDIRECT("'"&amp;CF$2&amp;"'!P"&amp;ROW($BQ63))=0,"",INDIRECT("'"&amp;CF$2&amp;"'!P"&amp;ROW($BQ63)))</f>
        <v/>
      </c>
      <c r="CG63" s="127" t="str" cm="1">
        <f t="array" aca="1" ref="CG63" ca="1">IF(INDIRECT("'"&amp;CG$2&amp;"'!P"&amp;ROW($BQ63))=0,"",INDIRECT("'"&amp;CG$2&amp;"'!P"&amp;ROW($BQ63)))</f>
        <v/>
      </c>
      <c r="CH63" s="127" t="str" cm="1">
        <f t="array" aca="1" ref="CH63" ca="1">IF(INDIRECT("'"&amp;CH$2&amp;"'!P"&amp;ROW($BQ63))=0,"",INDIRECT("'"&amp;CH$2&amp;"'!P"&amp;ROW($BQ63)))</f>
        <v/>
      </c>
      <c r="CI63" s="127" t="str" cm="1">
        <f t="array" aca="1" ref="CI63" ca="1">IF(INDIRECT("'"&amp;CI$2&amp;"'!P"&amp;ROW($BQ63))=0,"",INDIRECT("'"&amp;CI$2&amp;"'!P"&amp;ROW($BQ63)))</f>
        <v/>
      </c>
      <c r="CJ63" s="127" t="str" cm="1">
        <f t="array" aca="1" ref="CJ63" ca="1">IF(INDIRECT("'"&amp;CJ$2&amp;"'!P"&amp;ROW($BQ63))=0,"",INDIRECT("'"&amp;CJ$2&amp;"'!P"&amp;ROW($BQ63)))</f>
        <v/>
      </c>
      <c r="CK63" s="127" t="str" cm="1">
        <f t="array" aca="1" ref="CK63" ca="1">IF(INDIRECT("'"&amp;CK$2&amp;"'!P"&amp;ROW($BQ63))=0,"",INDIRECT("'"&amp;CK$2&amp;"'!P"&amp;ROW($BQ63)))</f>
        <v/>
      </c>
      <c r="CL63" s="127" t="str" cm="1">
        <f t="array" aca="1" ref="CL63" ca="1">IF(INDIRECT("'"&amp;CL$2&amp;"'!P"&amp;ROW($BQ63))=0,"",INDIRECT("'"&amp;CL$2&amp;"'!P"&amp;ROW($BQ63)))</f>
        <v/>
      </c>
      <c r="CM63" s="127" t="str" cm="1">
        <f t="array" aca="1" ref="CM63" ca="1">IF(INDIRECT("'"&amp;CM$2&amp;"'!P"&amp;ROW($BQ63))=0,"",INDIRECT("'"&amp;CM$2&amp;"'!P"&amp;ROW($BQ63)))</f>
        <v/>
      </c>
      <c r="CN63" s="127" t="str" cm="1">
        <f t="array" aca="1" ref="CN63" ca="1">IF(INDIRECT("'"&amp;CN$2&amp;"'!P"&amp;ROW($BQ63))=0,"",INDIRECT("'"&amp;CN$2&amp;"'!P"&amp;ROW($BQ63)))</f>
        <v/>
      </c>
      <c r="CO63" s="127" t="str" cm="1">
        <f t="array" aca="1" ref="CO63" ca="1">IF(INDIRECT("'"&amp;CO$2&amp;"'!P"&amp;ROW($BQ63))=0,"",INDIRECT("'"&amp;CO$2&amp;"'!P"&amp;ROW($BQ63)))</f>
        <v/>
      </c>
      <c r="CP63" s="127" t="str" cm="1">
        <f t="array" aca="1" ref="CP63" ca="1">IF(INDIRECT("'"&amp;CP$2&amp;"'!P"&amp;ROW($BQ63))=0,"",INDIRECT("'"&amp;CP$2&amp;"'!P"&amp;ROW($BQ63)))</f>
        <v/>
      </c>
      <c r="CQ63" s="127" t="str" cm="1">
        <f t="array" aca="1" ref="CQ63" ca="1">IF(INDIRECT("'"&amp;CQ$2&amp;"'!P"&amp;ROW($BQ63))=0,"",INDIRECT("'"&amp;CQ$2&amp;"'!P"&amp;ROW($BQ63)))</f>
        <v/>
      </c>
      <c r="CR63" s="127" t="str" cm="1">
        <f t="array" aca="1" ref="CR63" ca="1">IF(INDIRECT("'"&amp;CR$2&amp;"'!P"&amp;ROW($BQ63))=0,"",INDIRECT("'"&amp;CR$2&amp;"'!P"&amp;ROW($BQ63)))</f>
        <v/>
      </c>
      <c r="CS63" s="127" t="str" cm="1">
        <f t="array" aca="1" ref="CS63" ca="1">IF(INDIRECT("'"&amp;CS$2&amp;"'!P"&amp;ROW($BQ63))=0,"",INDIRECT("'"&amp;CS$2&amp;"'!P"&amp;ROW($BQ63)))</f>
        <v/>
      </c>
      <c r="CT63" s="127" t="str" cm="1">
        <f t="array" aca="1" ref="CT63" ca="1">IF(INDIRECT("'"&amp;CT$2&amp;"'!P"&amp;ROW($BQ63))=0,"",INDIRECT("'"&amp;CT$2&amp;"'!P"&amp;ROW($BQ63)))</f>
        <v/>
      </c>
      <c r="CU63" s="127" t="str" cm="1">
        <f t="array" aca="1" ref="CU63" ca="1">IF(INDIRECT("'"&amp;CU$2&amp;"'!P"&amp;ROW($BQ63))=0,"",INDIRECT("'"&amp;CU$2&amp;"'!P"&amp;ROW($BQ63)))</f>
        <v/>
      </c>
      <c r="CV63" s="128">
        <f t="shared" ca="1" si="6"/>
        <v>176.07</v>
      </c>
    </row>
    <row r="64" spans="1:100" x14ac:dyDescent="0.2">
      <c r="A64" s="111">
        <f>IF('Driver List'!D64=0,"",'Driver List'!D64)</f>
        <v>6326</v>
      </c>
      <c r="B64" s="111" t="str">
        <f>IF(A64="","",VLOOKUP(A64,'Driver List'!D:E,2,0))</f>
        <v>Amilcar De Leon</v>
      </c>
      <c r="C64" s="111" t="str" cm="1">
        <f t="array" aca="1" ref="C64" ca="1">IF(INDIRECT("'"&amp;C$2&amp;"'!F"&amp;ROW(C64))="CC","CC",
IF(INDIRECT("'"&amp;C$2&amp;"'!F"&amp;ROW(C64))="DOWN","DOWN",
IF(INDIRECT("'"&amp;C$2&amp;"'!F"&amp;ROW(C64))="OFF","OFF",
IF(INDIRECT("'"&amp;C$2&amp;"'!F"&amp;ROW(C64))="PARK","PARK",
IF(INDIRECT("'"&amp;C$2&amp;"'!F"&amp;ROW(C64))="VACA","VACA",
"")))))</f>
        <v>DOWN</v>
      </c>
      <c r="D64" s="111" t="str" cm="1">
        <f t="array" aca="1" ref="D64" ca="1">IF(INDIRECT("'"&amp;D$2&amp;"'!F"&amp;ROW(D64))="CC","CC",
IF(INDIRECT("'"&amp;D$2&amp;"'!F"&amp;ROW(D64))="DOWN","DOWN",
IF(INDIRECT("'"&amp;D$2&amp;"'!F"&amp;ROW(D64))="OFF","OFF",
IF(INDIRECT("'"&amp;D$2&amp;"'!F"&amp;ROW(D64))="PARK","PARK",
IF(INDIRECT("'"&amp;D$2&amp;"'!F"&amp;ROW(D64))="VACA","VACA",
"")))))</f>
        <v>DOWN</v>
      </c>
      <c r="E64" s="111" t="str" cm="1">
        <f t="array" aca="1" ref="E64" ca="1">IF(INDIRECT("'"&amp;E$2&amp;"'!F"&amp;ROW(E64))="CC","CC",
IF(INDIRECT("'"&amp;E$2&amp;"'!F"&amp;ROW(E64))="DOWN","DOWN",
IF(INDIRECT("'"&amp;E$2&amp;"'!F"&amp;ROW(E64))="OFF","OFF",
IF(INDIRECT("'"&amp;E$2&amp;"'!F"&amp;ROW(E64))="PARK","PARK",
IF(INDIRECT("'"&amp;E$2&amp;"'!F"&amp;ROW(E64))="VACA","VACA",
"")))))</f>
        <v>DOWN</v>
      </c>
      <c r="F64" s="111" t="str" cm="1">
        <f t="array" aca="1" ref="F64" ca="1">IF(INDIRECT("'"&amp;F$2&amp;"'!F"&amp;ROW(F64))="CC","CC",
IF(INDIRECT("'"&amp;F$2&amp;"'!F"&amp;ROW(F64))="DOWN","DOWN",
IF(INDIRECT("'"&amp;F$2&amp;"'!F"&amp;ROW(F64))="OFF","OFF",
IF(INDIRECT("'"&amp;F$2&amp;"'!F"&amp;ROW(F64))="PARK","PARK",
IF(INDIRECT("'"&amp;F$2&amp;"'!F"&amp;ROW(F64))="VACA","VACA",
"")))))</f>
        <v/>
      </c>
      <c r="G64" s="111" t="str" cm="1">
        <f t="array" aca="1" ref="G64" ca="1">IF(INDIRECT("'"&amp;G$2&amp;"'!F"&amp;ROW(G64))="CC","CC",
IF(INDIRECT("'"&amp;G$2&amp;"'!F"&amp;ROW(G64))="DOWN","DOWN",
IF(INDIRECT("'"&amp;G$2&amp;"'!F"&amp;ROW(G64))="OFF","OFF",
IF(INDIRECT("'"&amp;G$2&amp;"'!F"&amp;ROW(G64))="PARK","PARK",
IF(INDIRECT("'"&amp;G$2&amp;"'!F"&amp;ROW(G64))="VACA","VACA",
"")))))</f>
        <v/>
      </c>
      <c r="H64" s="111" t="str" cm="1">
        <f t="array" aca="1" ref="H64" ca="1">IF(INDIRECT("'"&amp;H$2&amp;"'!F"&amp;ROW(H64))="CC","CC",
IF(INDIRECT("'"&amp;H$2&amp;"'!F"&amp;ROW(H64))="DOWN","DOWN",
IF(INDIRECT("'"&amp;H$2&amp;"'!F"&amp;ROW(H64))="OFF","OFF",
IF(INDIRECT("'"&amp;H$2&amp;"'!F"&amp;ROW(H64))="PARK","PARK",
IF(INDIRECT("'"&amp;H$2&amp;"'!F"&amp;ROW(H64))="VACA","VACA",
"")))))</f>
        <v>DOWN</v>
      </c>
      <c r="I64" s="111" t="str" cm="1">
        <f t="array" aca="1" ref="I64" ca="1">IF(INDIRECT("'"&amp;I$2&amp;"'!F"&amp;ROW(I64))="CC","CC",
IF(INDIRECT("'"&amp;I$2&amp;"'!F"&amp;ROW(I64))="DOWN","DOWN",
IF(INDIRECT("'"&amp;I$2&amp;"'!F"&amp;ROW(I64))="OFF","OFF",
IF(INDIRECT("'"&amp;I$2&amp;"'!F"&amp;ROW(I64))="PARK","PARK",
IF(INDIRECT("'"&amp;I$2&amp;"'!F"&amp;ROW(I64))="VACA","VACA",
"")))))</f>
        <v>DOWN</v>
      </c>
      <c r="J64" s="111" t="str" cm="1">
        <f t="array" aca="1" ref="J64" ca="1">IF(INDIRECT("'"&amp;J$2&amp;"'!F"&amp;ROW(J64))="CC","CC",
IF(INDIRECT("'"&amp;J$2&amp;"'!F"&amp;ROW(J64))="DOWN","DOWN",
IF(INDIRECT("'"&amp;J$2&amp;"'!F"&amp;ROW(J64))="OFF","OFF",
IF(INDIRECT("'"&amp;J$2&amp;"'!F"&amp;ROW(J64))="PARK","PARK",
IF(INDIRECT("'"&amp;J$2&amp;"'!F"&amp;ROW(J64))="VACA","VACA",
"")))))</f>
        <v>DOWN</v>
      </c>
      <c r="K64" s="111" t="str" cm="1">
        <f t="array" aca="1" ref="K64" ca="1">IF(INDIRECT("'"&amp;K$2&amp;"'!F"&amp;ROW(K64))="CC","CC",
IF(INDIRECT("'"&amp;K$2&amp;"'!F"&amp;ROW(K64))="DOWN","DOWN",
IF(INDIRECT("'"&amp;K$2&amp;"'!F"&amp;ROW(K64))="OFF","OFF",
IF(INDIRECT("'"&amp;K$2&amp;"'!F"&amp;ROW(K64))="PARK","PARK",
IF(INDIRECT("'"&amp;K$2&amp;"'!F"&amp;ROW(K64))="VACA","VACA",
"")))))</f>
        <v/>
      </c>
      <c r="L64" s="111" t="str" cm="1">
        <f t="array" aca="1" ref="L64" ca="1">IF(INDIRECT("'"&amp;L$2&amp;"'!F"&amp;ROW(L64))="CC","CC",
IF(INDIRECT("'"&amp;L$2&amp;"'!F"&amp;ROW(L64))="DOWN","DOWN",
IF(INDIRECT("'"&amp;L$2&amp;"'!F"&amp;ROW(L64))="OFF","OFF",
IF(INDIRECT("'"&amp;L$2&amp;"'!F"&amp;ROW(L64))="PARK","PARK",
IF(INDIRECT("'"&amp;L$2&amp;"'!F"&amp;ROW(L64))="VACA","VACA",
"")))))</f>
        <v/>
      </c>
      <c r="M64" s="111" t="str" cm="1">
        <f t="array" aca="1" ref="M64" ca="1">IF(INDIRECT("'"&amp;M$2&amp;"'!F"&amp;ROW(M64))="CC","CC",
IF(INDIRECT("'"&amp;M$2&amp;"'!F"&amp;ROW(M64))="DOWN","DOWN",
IF(INDIRECT("'"&amp;M$2&amp;"'!F"&amp;ROW(M64))="OFF","OFF",
IF(INDIRECT("'"&amp;M$2&amp;"'!F"&amp;ROW(M64))="PARK","PARK",
IF(INDIRECT("'"&amp;M$2&amp;"'!F"&amp;ROW(M64))="VACA","VACA",
"")))))</f>
        <v/>
      </c>
      <c r="N64" s="111" t="str" cm="1">
        <f t="array" aca="1" ref="N64" ca="1">IF(INDIRECT("'"&amp;N$2&amp;"'!F"&amp;ROW(N64))="CC","CC",
IF(INDIRECT("'"&amp;N$2&amp;"'!F"&amp;ROW(N64))="DOWN","DOWN",
IF(INDIRECT("'"&amp;N$2&amp;"'!F"&amp;ROW(N64))="OFF","OFF",
IF(INDIRECT("'"&amp;N$2&amp;"'!F"&amp;ROW(N64))="PARK","PARK",
IF(INDIRECT("'"&amp;N$2&amp;"'!F"&amp;ROW(N64))="VACA","VACA",
"")))))</f>
        <v/>
      </c>
      <c r="O64" s="111" t="str" cm="1">
        <f t="array" aca="1" ref="O64" ca="1">IF(INDIRECT("'"&amp;O$2&amp;"'!F"&amp;ROW(O64))="CC","CC",
IF(INDIRECT("'"&amp;O$2&amp;"'!F"&amp;ROW(O64))="DOWN","DOWN",
IF(INDIRECT("'"&amp;O$2&amp;"'!F"&amp;ROW(O64))="OFF","OFF",
IF(INDIRECT("'"&amp;O$2&amp;"'!F"&amp;ROW(O64))="PARK","PARK",
IF(INDIRECT("'"&amp;O$2&amp;"'!F"&amp;ROW(O64))="VACA","VACA",
"")))))</f>
        <v/>
      </c>
      <c r="P64" s="111" t="str" cm="1">
        <f t="array" aca="1" ref="P64" ca="1">IF(INDIRECT("'"&amp;P$2&amp;"'!F"&amp;ROW(P64))="CC","CC",
IF(INDIRECT("'"&amp;P$2&amp;"'!F"&amp;ROW(P64))="DOWN","DOWN",
IF(INDIRECT("'"&amp;P$2&amp;"'!F"&amp;ROW(P64))="OFF","OFF",
IF(INDIRECT("'"&amp;P$2&amp;"'!F"&amp;ROW(P64))="PARK","PARK",
IF(INDIRECT("'"&amp;P$2&amp;"'!F"&amp;ROW(P64))="VACA","VACA",
"")))))</f>
        <v/>
      </c>
      <c r="Q64" s="111" t="str" cm="1">
        <f t="array" aca="1" ref="Q64" ca="1">IF(INDIRECT("'"&amp;Q$2&amp;"'!F"&amp;ROW(Q64))="CC","CC",
IF(INDIRECT("'"&amp;Q$2&amp;"'!F"&amp;ROW(Q64))="DOWN","DOWN",
IF(INDIRECT("'"&amp;Q$2&amp;"'!F"&amp;ROW(Q64))="OFF","OFF",
IF(INDIRECT("'"&amp;Q$2&amp;"'!F"&amp;ROW(Q64))="PARK","PARK",
IF(INDIRECT("'"&amp;Q$2&amp;"'!F"&amp;ROW(Q64))="VACA","VACA",
"")))))</f>
        <v/>
      </c>
      <c r="R64" s="111" t="str" cm="1">
        <f t="array" aca="1" ref="R64" ca="1">IF(INDIRECT("'"&amp;R$2&amp;"'!F"&amp;ROW(R64))="CC","CC",
IF(INDIRECT("'"&amp;R$2&amp;"'!F"&amp;ROW(R64))="DOWN","DOWN",
IF(INDIRECT("'"&amp;R$2&amp;"'!F"&amp;ROW(R64))="OFF","OFF",
IF(INDIRECT("'"&amp;R$2&amp;"'!F"&amp;ROW(R64))="PARK","PARK",
IF(INDIRECT("'"&amp;R$2&amp;"'!F"&amp;ROW(R64))="VACA","VACA",
"")))))</f>
        <v/>
      </c>
      <c r="S64" s="111" t="str" cm="1">
        <f t="array" aca="1" ref="S64" ca="1">IF(INDIRECT("'"&amp;S$2&amp;"'!F"&amp;ROW(S64))="CC","CC",
IF(INDIRECT("'"&amp;S$2&amp;"'!F"&amp;ROW(S64))="DOWN","DOWN",
IF(INDIRECT("'"&amp;S$2&amp;"'!F"&amp;ROW(S64))="OFF","OFF",
IF(INDIRECT("'"&amp;S$2&amp;"'!F"&amp;ROW(S64))="PARK","PARK",
IF(INDIRECT("'"&amp;S$2&amp;"'!F"&amp;ROW(S64))="VACA","VACA",
"")))))</f>
        <v/>
      </c>
      <c r="T64" s="111" t="str" cm="1">
        <f t="array" aca="1" ref="T64" ca="1">IF(INDIRECT("'"&amp;T$2&amp;"'!F"&amp;ROW(T64))="CC","CC",
IF(INDIRECT("'"&amp;T$2&amp;"'!F"&amp;ROW(T64))="DOWN","DOWN",
IF(INDIRECT("'"&amp;T$2&amp;"'!F"&amp;ROW(T64))="OFF","OFF",
IF(INDIRECT("'"&amp;T$2&amp;"'!F"&amp;ROW(T64))="PARK","PARK",
IF(INDIRECT("'"&amp;T$2&amp;"'!F"&amp;ROW(T64))="VACA","VACA",
"")))))</f>
        <v/>
      </c>
      <c r="U64" s="111" t="str" cm="1">
        <f t="array" aca="1" ref="U64" ca="1">IF(INDIRECT("'"&amp;U$2&amp;"'!F"&amp;ROW(U64))="CC","CC",
IF(INDIRECT("'"&amp;U$2&amp;"'!F"&amp;ROW(U64))="DOWN","DOWN",
IF(INDIRECT("'"&amp;U$2&amp;"'!F"&amp;ROW(U64))="OFF","OFF",
IF(INDIRECT("'"&amp;U$2&amp;"'!F"&amp;ROW(U64))="PARK","PARK",
IF(INDIRECT("'"&amp;U$2&amp;"'!F"&amp;ROW(U64))="VACA","VACA",
"")))))</f>
        <v/>
      </c>
      <c r="V64" s="111" t="str" cm="1">
        <f t="array" aca="1" ref="V64" ca="1">IF(INDIRECT("'"&amp;V$2&amp;"'!F"&amp;ROW(V64))="CC","CC",
IF(INDIRECT("'"&amp;V$2&amp;"'!F"&amp;ROW(V64))="DOWN","DOWN",
IF(INDIRECT("'"&amp;V$2&amp;"'!F"&amp;ROW(V64))="OFF","OFF",
IF(INDIRECT("'"&amp;V$2&amp;"'!F"&amp;ROW(V64))="PARK","PARK",
IF(INDIRECT("'"&amp;V$2&amp;"'!F"&amp;ROW(V64))="VACA","VACA",
"")))))</f>
        <v/>
      </c>
      <c r="W64" s="111" t="str" cm="1">
        <f t="array" aca="1" ref="W64" ca="1">IF(INDIRECT("'"&amp;W$2&amp;"'!F"&amp;ROW(W64))="CC","CC",
IF(INDIRECT("'"&amp;W$2&amp;"'!F"&amp;ROW(W64))="DOWN","DOWN",
IF(INDIRECT("'"&amp;W$2&amp;"'!F"&amp;ROW(W64))="OFF","OFF",
IF(INDIRECT("'"&amp;W$2&amp;"'!F"&amp;ROW(W64))="PARK","PARK",
IF(INDIRECT("'"&amp;W$2&amp;"'!F"&amp;ROW(W64))="VACA","VACA",
"")))))</f>
        <v/>
      </c>
      <c r="X64" s="111" t="str" cm="1">
        <f t="array" aca="1" ref="X64" ca="1">IF(INDIRECT("'"&amp;X$2&amp;"'!F"&amp;ROW(X64))="CC","CC",
IF(INDIRECT("'"&amp;X$2&amp;"'!F"&amp;ROW(X64))="DOWN","DOWN",
IF(INDIRECT("'"&amp;X$2&amp;"'!F"&amp;ROW(X64))="OFF","OFF",
IF(INDIRECT("'"&amp;X$2&amp;"'!F"&amp;ROW(X64))="PARK","PARK",
IF(INDIRECT("'"&amp;X$2&amp;"'!F"&amp;ROW(X64))="VACA","VACA",
"")))))</f>
        <v/>
      </c>
      <c r="Y64" s="111" t="str" cm="1">
        <f t="array" aca="1" ref="Y64" ca="1">IF(INDIRECT("'"&amp;Y$2&amp;"'!F"&amp;ROW(Y64))="CC","CC",
IF(INDIRECT("'"&amp;Y$2&amp;"'!F"&amp;ROW(Y64))="DOWN","DOWN",
IF(INDIRECT("'"&amp;Y$2&amp;"'!F"&amp;ROW(Y64))="OFF","OFF",
IF(INDIRECT("'"&amp;Y$2&amp;"'!F"&amp;ROW(Y64))="PARK","PARK",
IF(INDIRECT("'"&amp;Y$2&amp;"'!F"&amp;ROW(Y64))="VACA","VACA",
"")))))</f>
        <v/>
      </c>
      <c r="Z64" s="111" t="str" cm="1">
        <f t="array" aca="1" ref="Z64" ca="1">IF(INDIRECT("'"&amp;Z$2&amp;"'!F"&amp;ROW(Z64))="CC","CC",
IF(INDIRECT("'"&amp;Z$2&amp;"'!F"&amp;ROW(Z64))="DOWN","DOWN",
IF(INDIRECT("'"&amp;Z$2&amp;"'!F"&amp;ROW(Z64))="OFF","OFF",
IF(INDIRECT("'"&amp;Z$2&amp;"'!F"&amp;ROW(Z64))="PARK","PARK",
IF(INDIRECT("'"&amp;Z$2&amp;"'!F"&amp;ROW(Z64))="VACA","VACA",
"")))))</f>
        <v/>
      </c>
      <c r="AA64" s="111" t="str" cm="1">
        <f t="array" aca="1" ref="AA64" ca="1">IF(INDIRECT("'"&amp;AA$2&amp;"'!F"&amp;ROW(AA64))="CC","CC",
IF(INDIRECT("'"&amp;AA$2&amp;"'!F"&amp;ROW(AA64))="DOWN","DOWN",
IF(INDIRECT("'"&amp;AA$2&amp;"'!F"&amp;ROW(AA64))="OFF","OFF",
IF(INDIRECT("'"&amp;AA$2&amp;"'!F"&amp;ROW(AA64))="PARK","PARK",
IF(INDIRECT("'"&amp;AA$2&amp;"'!F"&amp;ROW(AA64))="VACA","VACA",
"")))))</f>
        <v/>
      </c>
      <c r="AB64" s="111" t="str" cm="1">
        <f t="array" aca="1" ref="AB64" ca="1">IF(INDIRECT("'"&amp;AB$2&amp;"'!F"&amp;ROW(AB64))="CC","CC",
IF(INDIRECT("'"&amp;AB$2&amp;"'!F"&amp;ROW(AB64))="DOWN","DOWN",
IF(INDIRECT("'"&amp;AB$2&amp;"'!F"&amp;ROW(AB64))="OFF","OFF",
IF(INDIRECT("'"&amp;AB$2&amp;"'!F"&amp;ROW(AB64))="PARK","PARK",
IF(INDIRECT("'"&amp;AB$2&amp;"'!F"&amp;ROW(AB64))="VACA","VACA",
"")))))</f>
        <v/>
      </c>
      <c r="AC64" s="111" t="str" cm="1">
        <f t="array" aca="1" ref="AC64" ca="1">IF(INDIRECT("'"&amp;AC$2&amp;"'!F"&amp;ROW(AC64))="CC","CC",
IF(INDIRECT("'"&amp;AC$2&amp;"'!F"&amp;ROW(AC64))="DOWN","DOWN",
IF(INDIRECT("'"&amp;AC$2&amp;"'!F"&amp;ROW(AC64))="OFF","OFF",
IF(INDIRECT("'"&amp;AC$2&amp;"'!F"&amp;ROW(AC64))="PARK","PARK",
IF(INDIRECT("'"&amp;AC$2&amp;"'!F"&amp;ROW(AC64))="VACA","VACA",
"")))))</f>
        <v/>
      </c>
      <c r="AD64" s="111" t="str" cm="1">
        <f t="array" aca="1" ref="AD64" ca="1">IF(INDIRECT("'"&amp;AD$2&amp;"'!F"&amp;ROW(AD64))="CC","CC",
IF(INDIRECT("'"&amp;AD$2&amp;"'!F"&amp;ROW(AD64))="DOWN","DOWN",
IF(INDIRECT("'"&amp;AD$2&amp;"'!F"&amp;ROW(AD64))="OFF","OFF",
IF(INDIRECT("'"&amp;AD$2&amp;"'!F"&amp;ROW(AD64))="PARK","PARK",
IF(INDIRECT("'"&amp;AD$2&amp;"'!F"&amp;ROW(AD64))="VACA","VACA",
"")))))</f>
        <v/>
      </c>
      <c r="AE64" s="111" t="str" cm="1">
        <f t="array" aca="1" ref="AE64" ca="1">IF(INDIRECT("'"&amp;AE$2&amp;"'!F"&amp;ROW(AE64))="CC","CC",
IF(INDIRECT("'"&amp;AE$2&amp;"'!F"&amp;ROW(AE64))="DOWN","DOWN",
IF(INDIRECT("'"&amp;AE$2&amp;"'!F"&amp;ROW(AE64))="OFF","OFF",
IF(INDIRECT("'"&amp;AE$2&amp;"'!F"&amp;ROW(AE64))="PARK","PARK",
IF(INDIRECT("'"&amp;AE$2&amp;"'!F"&amp;ROW(AE64))="VACA","VACA",
"")))))</f>
        <v/>
      </c>
      <c r="AF64" s="111" t="str" cm="1">
        <f t="array" aca="1" ref="AF64" ca="1">IF(INDIRECT("'"&amp;AF$2&amp;"'!F"&amp;ROW(AF64))="CC","CC",
IF(INDIRECT("'"&amp;AF$2&amp;"'!F"&amp;ROW(AF64))="DOWN","DOWN",
IF(INDIRECT("'"&amp;AF$2&amp;"'!F"&amp;ROW(AF64))="OFF","OFF",
IF(INDIRECT("'"&amp;AF$2&amp;"'!F"&amp;ROW(AF64))="PARK","PARK",
IF(INDIRECT("'"&amp;AF$2&amp;"'!F"&amp;ROW(AF64))="VACA","VACA",
"")))))</f>
        <v/>
      </c>
      <c r="AG64" s="111" t="str" cm="1">
        <f t="array" aca="1" ref="AG64" ca="1">IF(INDIRECT("'"&amp;AG$2&amp;"'!F"&amp;ROW(AG64))="CC","CC",
IF(INDIRECT("'"&amp;AG$2&amp;"'!F"&amp;ROW(AG64))="DOWN","DOWN",
IF(INDIRECT("'"&amp;AG$2&amp;"'!F"&amp;ROW(AG64))="OFF","OFF",
IF(INDIRECT("'"&amp;AG$2&amp;"'!F"&amp;ROW(AG64))="PARK","PARK",
IF(INDIRECT("'"&amp;AG$2&amp;"'!F"&amp;ROW(AG64))="VACA","VACA",
"")))))</f>
        <v/>
      </c>
      <c r="AH64" s="124"/>
      <c r="AI64" s="111" t="str">
        <f t="shared" si="4"/>
        <v>Amilcar De Leon</v>
      </c>
      <c r="AJ64" s="111" t="str" cm="1">
        <f t="array" aca="1" ref="AJ64" ca="1">INDIRECT("'"&amp;AJ$2&amp;"'!AB"&amp;ROW($AJ64))</f>
        <v/>
      </c>
      <c r="AK64" s="111" t="str" cm="1">
        <f t="array" aca="1" ref="AK64" ca="1">INDIRECT("'"&amp;AK$2&amp;"'!AB"&amp;ROW($AJ64))</f>
        <v/>
      </c>
      <c r="AL64" s="111" t="str" cm="1">
        <f t="array" aca="1" ref="AL64" ca="1">INDIRECT("'"&amp;AL$2&amp;"'!AB"&amp;ROW($AJ64))</f>
        <v/>
      </c>
      <c r="AM64" s="111" t="str" cm="1">
        <f t="array" aca="1" ref="AM64" ca="1">INDIRECT("'"&amp;AM$2&amp;"'!AB"&amp;ROW($AJ64))</f>
        <v/>
      </c>
      <c r="AN64" s="111" t="str" cm="1">
        <f t="array" aca="1" ref="AN64" ca="1">INDIRECT("'"&amp;AN$2&amp;"'!AB"&amp;ROW($AJ64))</f>
        <v/>
      </c>
      <c r="AO64" s="111" t="str" cm="1">
        <f t="array" aca="1" ref="AO64" ca="1">INDIRECT("'"&amp;AO$2&amp;"'!AB"&amp;ROW($AJ64))</f>
        <v/>
      </c>
      <c r="AP64" s="111" t="str" cm="1">
        <f t="array" aca="1" ref="AP64" ca="1">INDIRECT("'"&amp;AP$2&amp;"'!AB"&amp;ROW($AJ64))</f>
        <v/>
      </c>
      <c r="AQ64" s="111" t="str" cm="1">
        <f t="array" aca="1" ref="AQ64" ca="1">INDIRECT("'"&amp;AQ$2&amp;"'!AB"&amp;ROW($AJ64))</f>
        <v/>
      </c>
      <c r="AR64" s="111" t="str" cm="1">
        <f t="array" aca="1" ref="AR64" ca="1">INDIRECT("'"&amp;AR$2&amp;"'!AB"&amp;ROW($AJ64))</f>
        <v/>
      </c>
      <c r="AS64" s="111" t="str" cm="1">
        <f t="array" aca="1" ref="AS64" ca="1">INDIRECT("'"&amp;AS$2&amp;"'!AB"&amp;ROW($AJ64))</f>
        <v/>
      </c>
      <c r="AT64" s="111" t="str" cm="1">
        <f t="array" aca="1" ref="AT64" ca="1">INDIRECT("'"&amp;AT$2&amp;"'!AB"&amp;ROW($AJ64))</f>
        <v/>
      </c>
      <c r="AU64" s="111" t="str" cm="1">
        <f t="array" aca="1" ref="AU64" ca="1">INDIRECT("'"&amp;AU$2&amp;"'!AB"&amp;ROW($AJ64))</f>
        <v/>
      </c>
      <c r="AV64" s="111" t="str" cm="1">
        <f t="array" aca="1" ref="AV64" ca="1">INDIRECT("'"&amp;AV$2&amp;"'!AB"&amp;ROW($AJ64))</f>
        <v/>
      </c>
      <c r="AW64" s="111" t="str" cm="1">
        <f t="array" aca="1" ref="AW64" ca="1">INDIRECT("'"&amp;AW$2&amp;"'!AB"&amp;ROW($AJ64))</f>
        <v/>
      </c>
      <c r="AX64" s="111" t="str" cm="1">
        <f t="array" aca="1" ref="AX64" ca="1">INDIRECT("'"&amp;AX$2&amp;"'!AB"&amp;ROW($AJ64))</f>
        <v/>
      </c>
      <c r="AY64" s="111" t="str" cm="1">
        <f t="array" aca="1" ref="AY64" ca="1">INDIRECT("'"&amp;AY$2&amp;"'!AB"&amp;ROW($AJ64))</f>
        <v/>
      </c>
      <c r="AZ64" s="111" t="str" cm="1">
        <f t="array" aca="1" ref="AZ64" ca="1">INDIRECT("'"&amp;AZ$2&amp;"'!AB"&amp;ROW($AJ64))</f>
        <v/>
      </c>
      <c r="BA64" s="111" t="str" cm="1">
        <f t="array" aca="1" ref="BA64" ca="1">INDIRECT("'"&amp;BA$2&amp;"'!AB"&amp;ROW($AJ64))</f>
        <v/>
      </c>
      <c r="BB64" s="111" t="str" cm="1">
        <f t="array" aca="1" ref="BB64" ca="1">INDIRECT("'"&amp;BB$2&amp;"'!AB"&amp;ROW($AJ64))</f>
        <v/>
      </c>
      <c r="BC64" s="111" t="str" cm="1">
        <f t="array" aca="1" ref="BC64" ca="1">INDIRECT("'"&amp;BC$2&amp;"'!AB"&amp;ROW($AJ64))</f>
        <v/>
      </c>
      <c r="BD64" s="111" t="str" cm="1">
        <f t="array" aca="1" ref="BD64" ca="1">INDIRECT("'"&amp;BD$2&amp;"'!AB"&amp;ROW($AJ64))</f>
        <v/>
      </c>
      <c r="BE64" s="111" t="str" cm="1">
        <f t="array" aca="1" ref="BE64" ca="1">INDIRECT("'"&amp;BE$2&amp;"'!AB"&amp;ROW($AJ64))</f>
        <v/>
      </c>
      <c r="BF64" s="111" t="str" cm="1">
        <f t="array" aca="1" ref="BF64" ca="1">INDIRECT("'"&amp;BF$2&amp;"'!AB"&amp;ROW($AJ64))</f>
        <v/>
      </c>
      <c r="BG64" s="111" t="str" cm="1">
        <f t="array" aca="1" ref="BG64" ca="1">INDIRECT("'"&amp;BG$2&amp;"'!AB"&amp;ROW($AJ64))</f>
        <v/>
      </c>
      <c r="BH64" s="111" t="str" cm="1">
        <f t="array" aca="1" ref="BH64" ca="1">INDIRECT("'"&amp;BH$2&amp;"'!AB"&amp;ROW($AJ64))</f>
        <v/>
      </c>
      <c r="BI64" s="111" t="str" cm="1">
        <f t="array" aca="1" ref="BI64" ca="1">INDIRECT("'"&amp;BI$2&amp;"'!AB"&amp;ROW($AJ64))</f>
        <v/>
      </c>
      <c r="BJ64" s="111" t="str" cm="1">
        <f t="array" aca="1" ref="BJ64" ca="1">INDIRECT("'"&amp;BJ$2&amp;"'!AB"&amp;ROW($AJ64))</f>
        <v/>
      </c>
      <c r="BK64" s="111" t="str" cm="1">
        <f t="array" aca="1" ref="BK64" ca="1">INDIRECT("'"&amp;BK$2&amp;"'!AB"&amp;ROW($AJ64))</f>
        <v/>
      </c>
      <c r="BL64" s="111" t="str" cm="1">
        <f t="array" aca="1" ref="BL64" ca="1">INDIRECT("'"&amp;BL$2&amp;"'!AB"&amp;ROW($AJ64))</f>
        <v/>
      </c>
      <c r="BM64" s="111" t="str" cm="1">
        <f t="array" aca="1" ref="BM64" ca="1">INDIRECT("'"&amp;BM$2&amp;"'!AB"&amp;ROW($AJ64))</f>
        <v/>
      </c>
      <c r="BN64" s="111" t="str" cm="1">
        <f t="array" aca="1" ref="BN64" ca="1">INDIRECT("'"&amp;BN$2&amp;"'!AB"&amp;ROW($AJ64))</f>
        <v/>
      </c>
      <c r="BO64" s="124"/>
      <c r="BP64" s="110" t="str">
        <f t="shared" si="5"/>
        <v>Amilcar De Leon</v>
      </c>
      <c r="BQ64" s="127" t="str" cm="1">
        <f t="array" aca="1" ref="BQ64" ca="1">IF(INDIRECT("'"&amp;BQ$2&amp;"'!P"&amp;ROW($BQ64))=0,"",INDIRECT("'"&amp;BQ$2&amp;"'!P"&amp;ROW($BQ64)))</f>
        <v/>
      </c>
      <c r="BR64" s="127" t="str" cm="1">
        <f t="array" aca="1" ref="BR64" ca="1">IF(INDIRECT("'"&amp;BR$2&amp;"'!P"&amp;ROW($BQ64))=0,"",INDIRECT("'"&amp;BR$2&amp;"'!P"&amp;ROW($BQ64)))</f>
        <v/>
      </c>
      <c r="BS64" s="127" t="str" cm="1">
        <f t="array" aca="1" ref="BS64" ca="1">IF(INDIRECT("'"&amp;BS$2&amp;"'!P"&amp;ROW($BQ64))=0,"",INDIRECT("'"&amp;BS$2&amp;"'!P"&amp;ROW($BQ64)))</f>
        <v/>
      </c>
      <c r="BT64" s="127" t="str" cm="1">
        <f t="array" aca="1" ref="BT64" ca="1">IF(INDIRECT("'"&amp;BT$2&amp;"'!P"&amp;ROW($BQ64))=0,"",INDIRECT("'"&amp;BT$2&amp;"'!P"&amp;ROW($BQ64)))</f>
        <v/>
      </c>
      <c r="BU64" s="127" t="str" cm="1">
        <f t="array" aca="1" ref="BU64" ca="1">IF(INDIRECT("'"&amp;BU$2&amp;"'!P"&amp;ROW($BQ64))=0,"",INDIRECT("'"&amp;BU$2&amp;"'!P"&amp;ROW($BQ64)))</f>
        <v/>
      </c>
      <c r="BV64" s="127" t="str" cm="1">
        <f t="array" aca="1" ref="BV64" ca="1">IF(INDIRECT("'"&amp;BV$2&amp;"'!P"&amp;ROW($BQ64))=0,"",INDIRECT("'"&amp;BV$2&amp;"'!P"&amp;ROW($BQ64)))</f>
        <v/>
      </c>
      <c r="BW64" s="127" t="str" cm="1">
        <f t="array" aca="1" ref="BW64" ca="1">IF(INDIRECT("'"&amp;BW$2&amp;"'!P"&amp;ROW($BQ64))=0,"",INDIRECT("'"&amp;BW$2&amp;"'!P"&amp;ROW($BQ64)))</f>
        <v/>
      </c>
      <c r="BX64" s="127" t="str" cm="1">
        <f t="array" aca="1" ref="BX64" ca="1">IF(INDIRECT("'"&amp;BX$2&amp;"'!P"&amp;ROW($BQ64))=0,"",INDIRECT("'"&amp;BX$2&amp;"'!P"&amp;ROW($BQ64)))</f>
        <v/>
      </c>
      <c r="BY64" s="127" t="str" cm="1">
        <f t="array" aca="1" ref="BY64" ca="1">IF(INDIRECT("'"&amp;BY$2&amp;"'!P"&amp;ROW($BQ64))=0,"",INDIRECT("'"&amp;BY$2&amp;"'!P"&amp;ROW($BQ64)))</f>
        <v/>
      </c>
      <c r="BZ64" s="127" t="str" cm="1">
        <f t="array" aca="1" ref="BZ64" ca="1">IF(INDIRECT("'"&amp;BZ$2&amp;"'!P"&amp;ROW($BQ64))=0,"",INDIRECT("'"&amp;BZ$2&amp;"'!P"&amp;ROW($BQ64)))</f>
        <v/>
      </c>
      <c r="CA64" s="127" t="str" cm="1">
        <f t="array" aca="1" ref="CA64" ca="1">IF(INDIRECT("'"&amp;CA$2&amp;"'!P"&amp;ROW($BQ64))=0,"",INDIRECT("'"&amp;CA$2&amp;"'!P"&amp;ROW($BQ64)))</f>
        <v/>
      </c>
      <c r="CB64" s="127" t="str" cm="1">
        <f t="array" aca="1" ref="CB64" ca="1">IF(INDIRECT("'"&amp;CB$2&amp;"'!P"&amp;ROW($BQ64))=0,"",INDIRECT("'"&amp;CB$2&amp;"'!P"&amp;ROW($BQ64)))</f>
        <v/>
      </c>
      <c r="CC64" s="127" t="str" cm="1">
        <f t="array" aca="1" ref="CC64" ca="1">IF(INDIRECT("'"&amp;CC$2&amp;"'!P"&amp;ROW($BQ64))=0,"",INDIRECT("'"&amp;CC$2&amp;"'!P"&amp;ROW($BQ64)))</f>
        <v/>
      </c>
      <c r="CD64" s="127" t="str" cm="1">
        <f t="array" aca="1" ref="CD64" ca="1">IF(INDIRECT("'"&amp;CD$2&amp;"'!P"&amp;ROW($BQ64))=0,"",INDIRECT("'"&amp;CD$2&amp;"'!P"&amp;ROW($BQ64)))</f>
        <v/>
      </c>
      <c r="CE64" s="127" t="str" cm="1">
        <f t="array" aca="1" ref="CE64" ca="1">IF(INDIRECT("'"&amp;CE$2&amp;"'!P"&amp;ROW($BQ64))=0,"",INDIRECT("'"&amp;CE$2&amp;"'!P"&amp;ROW($BQ64)))</f>
        <v/>
      </c>
      <c r="CF64" s="127" t="str" cm="1">
        <f t="array" aca="1" ref="CF64" ca="1">IF(INDIRECT("'"&amp;CF$2&amp;"'!P"&amp;ROW($BQ64))=0,"",INDIRECT("'"&amp;CF$2&amp;"'!P"&amp;ROW($BQ64)))</f>
        <v/>
      </c>
      <c r="CG64" s="127" t="str" cm="1">
        <f t="array" aca="1" ref="CG64" ca="1">IF(INDIRECT("'"&amp;CG$2&amp;"'!P"&amp;ROW($BQ64))=0,"",INDIRECT("'"&amp;CG$2&amp;"'!P"&amp;ROW($BQ64)))</f>
        <v/>
      </c>
      <c r="CH64" s="127" t="str" cm="1">
        <f t="array" aca="1" ref="CH64" ca="1">IF(INDIRECT("'"&amp;CH$2&amp;"'!P"&amp;ROW($BQ64))=0,"",INDIRECT("'"&amp;CH$2&amp;"'!P"&amp;ROW($BQ64)))</f>
        <v/>
      </c>
      <c r="CI64" s="127" t="str" cm="1">
        <f t="array" aca="1" ref="CI64" ca="1">IF(INDIRECT("'"&amp;CI$2&amp;"'!P"&amp;ROW($BQ64))=0,"",INDIRECT("'"&amp;CI$2&amp;"'!P"&amp;ROW($BQ64)))</f>
        <v/>
      </c>
      <c r="CJ64" s="127" t="str" cm="1">
        <f t="array" aca="1" ref="CJ64" ca="1">IF(INDIRECT("'"&amp;CJ$2&amp;"'!P"&amp;ROW($BQ64))=0,"",INDIRECT("'"&amp;CJ$2&amp;"'!P"&amp;ROW($BQ64)))</f>
        <v/>
      </c>
      <c r="CK64" s="127" t="str" cm="1">
        <f t="array" aca="1" ref="CK64" ca="1">IF(INDIRECT("'"&amp;CK$2&amp;"'!P"&amp;ROW($BQ64))=0,"",INDIRECT("'"&amp;CK$2&amp;"'!P"&amp;ROW($BQ64)))</f>
        <v/>
      </c>
      <c r="CL64" s="127" t="str" cm="1">
        <f t="array" aca="1" ref="CL64" ca="1">IF(INDIRECT("'"&amp;CL$2&amp;"'!P"&amp;ROW($BQ64))=0,"",INDIRECT("'"&amp;CL$2&amp;"'!P"&amp;ROW($BQ64)))</f>
        <v/>
      </c>
      <c r="CM64" s="127" t="str" cm="1">
        <f t="array" aca="1" ref="CM64" ca="1">IF(INDIRECT("'"&amp;CM$2&amp;"'!P"&amp;ROW($BQ64))=0,"",INDIRECT("'"&amp;CM$2&amp;"'!P"&amp;ROW($BQ64)))</f>
        <v/>
      </c>
      <c r="CN64" s="127" t="str" cm="1">
        <f t="array" aca="1" ref="CN64" ca="1">IF(INDIRECT("'"&amp;CN$2&amp;"'!P"&amp;ROW($BQ64))=0,"",INDIRECT("'"&amp;CN$2&amp;"'!P"&amp;ROW($BQ64)))</f>
        <v/>
      </c>
      <c r="CO64" s="127" t="str" cm="1">
        <f t="array" aca="1" ref="CO64" ca="1">IF(INDIRECT("'"&amp;CO$2&amp;"'!P"&amp;ROW($BQ64))=0,"",INDIRECT("'"&amp;CO$2&amp;"'!P"&amp;ROW($BQ64)))</f>
        <v/>
      </c>
      <c r="CP64" s="127" t="str" cm="1">
        <f t="array" aca="1" ref="CP64" ca="1">IF(INDIRECT("'"&amp;CP$2&amp;"'!P"&amp;ROW($BQ64))=0,"",INDIRECT("'"&amp;CP$2&amp;"'!P"&amp;ROW($BQ64)))</f>
        <v/>
      </c>
      <c r="CQ64" s="127" t="str" cm="1">
        <f t="array" aca="1" ref="CQ64" ca="1">IF(INDIRECT("'"&amp;CQ$2&amp;"'!P"&amp;ROW($BQ64))=0,"",INDIRECT("'"&amp;CQ$2&amp;"'!P"&amp;ROW($BQ64)))</f>
        <v/>
      </c>
      <c r="CR64" s="127" t="str" cm="1">
        <f t="array" aca="1" ref="CR64" ca="1">IF(INDIRECT("'"&amp;CR$2&amp;"'!P"&amp;ROW($BQ64))=0,"",INDIRECT("'"&amp;CR$2&amp;"'!P"&amp;ROW($BQ64)))</f>
        <v/>
      </c>
      <c r="CS64" s="127" t="str" cm="1">
        <f t="array" aca="1" ref="CS64" ca="1">IF(INDIRECT("'"&amp;CS$2&amp;"'!P"&amp;ROW($BQ64))=0,"",INDIRECT("'"&amp;CS$2&amp;"'!P"&amp;ROW($BQ64)))</f>
        <v/>
      </c>
      <c r="CT64" s="127" t="str" cm="1">
        <f t="array" aca="1" ref="CT64" ca="1">IF(INDIRECT("'"&amp;CT$2&amp;"'!P"&amp;ROW($BQ64))=0,"",INDIRECT("'"&amp;CT$2&amp;"'!P"&amp;ROW($BQ64)))</f>
        <v/>
      </c>
      <c r="CU64" s="127" t="str" cm="1">
        <f t="array" aca="1" ref="CU64" ca="1">IF(INDIRECT("'"&amp;CU$2&amp;"'!P"&amp;ROW($BQ64))=0,"",INDIRECT("'"&amp;CU$2&amp;"'!P"&amp;ROW($BQ64)))</f>
        <v/>
      </c>
      <c r="CV64" s="128">
        <f t="shared" ca="1" si="6"/>
        <v>0</v>
      </c>
    </row>
    <row r="65" spans="1:100" x14ac:dyDescent="0.2">
      <c r="A65" s="111">
        <f>IF('Driver List'!D65=0,"",'Driver List'!D65)</f>
        <v>6300</v>
      </c>
      <c r="B65" s="111" t="str">
        <f>IF(A65="","",VLOOKUP(A65,'Driver List'!D:E,2,0))</f>
        <v>Angel Cruz</v>
      </c>
      <c r="C65" s="111" t="str" cm="1">
        <f t="array" aca="1" ref="C65" ca="1">IF(INDIRECT("'"&amp;C$2&amp;"'!F"&amp;ROW(C65))="CC","CC",
IF(INDIRECT("'"&amp;C$2&amp;"'!F"&amp;ROW(C65))="DOWN","DOWN",
IF(INDIRECT("'"&amp;C$2&amp;"'!F"&amp;ROW(C65))="OFF","OFF",
IF(INDIRECT("'"&amp;C$2&amp;"'!F"&amp;ROW(C65))="PARK","PARK",
IF(INDIRECT("'"&amp;C$2&amp;"'!F"&amp;ROW(C65))="VACA","VACA",
"")))))</f>
        <v/>
      </c>
      <c r="D65" s="111" t="str" cm="1">
        <f t="array" aca="1" ref="D65" ca="1">IF(INDIRECT("'"&amp;D$2&amp;"'!F"&amp;ROW(D65))="CC","CC",
IF(INDIRECT("'"&amp;D$2&amp;"'!F"&amp;ROW(D65))="DOWN","DOWN",
IF(INDIRECT("'"&amp;D$2&amp;"'!F"&amp;ROW(D65))="OFF","OFF",
IF(INDIRECT("'"&amp;D$2&amp;"'!F"&amp;ROW(D65))="PARK","PARK",
IF(INDIRECT("'"&amp;D$2&amp;"'!F"&amp;ROW(D65))="VACA","VACA",
"")))))</f>
        <v/>
      </c>
      <c r="E65" s="111" t="str" cm="1">
        <f t="array" aca="1" ref="E65" ca="1">IF(INDIRECT("'"&amp;E$2&amp;"'!F"&amp;ROW(E65))="CC","CC",
IF(INDIRECT("'"&amp;E$2&amp;"'!F"&amp;ROW(E65))="DOWN","DOWN",
IF(INDIRECT("'"&amp;E$2&amp;"'!F"&amp;ROW(E65))="OFF","OFF",
IF(INDIRECT("'"&amp;E$2&amp;"'!F"&amp;ROW(E65))="PARK","PARK",
IF(INDIRECT("'"&amp;E$2&amp;"'!F"&amp;ROW(E65))="VACA","VACA",
"")))))</f>
        <v/>
      </c>
      <c r="F65" s="111" t="str" cm="1">
        <f t="array" aca="1" ref="F65" ca="1">IF(INDIRECT("'"&amp;F$2&amp;"'!F"&amp;ROW(F65))="CC","CC",
IF(INDIRECT("'"&amp;F$2&amp;"'!F"&amp;ROW(F65))="DOWN","DOWN",
IF(INDIRECT("'"&amp;F$2&amp;"'!F"&amp;ROW(F65))="OFF","OFF",
IF(INDIRECT("'"&amp;F$2&amp;"'!F"&amp;ROW(F65))="PARK","PARK",
IF(INDIRECT("'"&amp;F$2&amp;"'!F"&amp;ROW(F65))="VACA","VACA",
"")))))</f>
        <v/>
      </c>
      <c r="G65" s="111" t="str" cm="1">
        <f t="array" aca="1" ref="G65" ca="1">IF(INDIRECT("'"&amp;G$2&amp;"'!F"&amp;ROW(G65))="CC","CC",
IF(INDIRECT("'"&amp;G$2&amp;"'!F"&amp;ROW(G65))="DOWN","DOWN",
IF(INDIRECT("'"&amp;G$2&amp;"'!F"&amp;ROW(G65))="OFF","OFF",
IF(INDIRECT("'"&amp;G$2&amp;"'!F"&amp;ROW(G65))="PARK","PARK",
IF(INDIRECT("'"&amp;G$2&amp;"'!F"&amp;ROW(G65))="VACA","VACA",
"")))))</f>
        <v/>
      </c>
      <c r="H65" s="111" t="str" cm="1">
        <f t="array" aca="1" ref="H65" ca="1">IF(INDIRECT("'"&amp;H$2&amp;"'!F"&amp;ROW(H65))="CC","CC",
IF(INDIRECT("'"&amp;H$2&amp;"'!F"&amp;ROW(H65))="DOWN","DOWN",
IF(INDIRECT("'"&amp;H$2&amp;"'!F"&amp;ROW(H65))="OFF","OFF",
IF(INDIRECT("'"&amp;H$2&amp;"'!F"&amp;ROW(H65))="PARK","PARK",
IF(INDIRECT("'"&amp;H$2&amp;"'!F"&amp;ROW(H65))="VACA","VACA",
"")))))</f>
        <v/>
      </c>
      <c r="I65" s="111" t="str" cm="1">
        <f t="array" aca="1" ref="I65" ca="1">IF(INDIRECT("'"&amp;I$2&amp;"'!F"&amp;ROW(I65))="CC","CC",
IF(INDIRECT("'"&amp;I$2&amp;"'!F"&amp;ROW(I65))="DOWN","DOWN",
IF(INDIRECT("'"&amp;I$2&amp;"'!F"&amp;ROW(I65))="OFF","OFF",
IF(INDIRECT("'"&amp;I$2&amp;"'!F"&amp;ROW(I65))="PARK","PARK",
IF(INDIRECT("'"&amp;I$2&amp;"'!F"&amp;ROW(I65))="VACA","VACA",
"")))))</f>
        <v/>
      </c>
      <c r="J65" s="111" t="str" cm="1">
        <f t="array" aca="1" ref="J65" ca="1">IF(INDIRECT("'"&amp;J$2&amp;"'!F"&amp;ROW(J65))="CC","CC",
IF(INDIRECT("'"&amp;J$2&amp;"'!F"&amp;ROW(J65))="DOWN","DOWN",
IF(INDIRECT("'"&amp;J$2&amp;"'!F"&amp;ROW(J65))="OFF","OFF",
IF(INDIRECT("'"&amp;J$2&amp;"'!F"&amp;ROW(J65))="PARK","PARK",
IF(INDIRECT("'"&amp;J$2&amp;"'!F"&amp;ROW(J65))="VACA","VACA",
"")))))</f>
        <v/>
      </c>
      <c r="K65" s="111" t="str" cm="1">
        <f t="array" aca="1" ref="K65" ca="1">IF(INDIRECT("'"&amp;K$2&amp;"'!F"&amp;ROW(K65))="CC","CC",
IF(INDIRECT("'"&amp;K$2&amp;"'!F"&amp;ROW(K65))="DOWN","DOWN",
IF(INDIRECT("'"&amp;K$2&amp;"'!F"&amp;ROW(K65))="OFF","OFF",
IF(INDIRECT("'"&amp;K$2&amp;"'!F"&amp;ROW(K65))="PARK","PARK",
IF(INDIRECT("'"&amp;K$2&amp;"'!F"&amp;ROW(K65))="VACA","VACA",
"")))))</f>
        <v/>
      </c>
      <c r="L65" s="111" t="str" cm="1">
        <f t="array" aca="1" ref="L65" ca="1">IF(INDIRECT("'"&amp;L$2&amp;"'!F"&amp;ROW(L65))="CC","CC",
IF(INDIRECT("'"&amp;L$2&amp;"'!F"&amp;ROW(L65))="DOWN","DOWN",
IF(INDIRECT("'"&amp;L$2&amp;"'!F"&amp;ROW(L65))="OFF","OFF",
IF(INDIRECT("'"&amp;L$2&amp;"'!F"&amp;ROW(L65))="PARK","PARK",
IF(INDIRECT("'"&amp;L$2&amp;"'!F"&amp;ROW(L65))="VACA","VACA",
"")))))</f>
        <v/>
      </c>
      <c r="M65" s="111" t="str" cm="1">
        <f t="array" aca="1" ref="M65" ca="1">IF(INDIRECT("'"&amp;M$2&amp;"'!F"&amp;ROW(M65))="CC","CC",
IF(INDIRECT("'"&amp;M$2&amp;"'!F"&amp;ROW(M65))="DOWN","DOWN",
IF(INDIRECT("'"&amp;M$2&amp;"'!F"&amp;ROW(M65))="OFF","OFF",
IF(INDIRECT("'"&amp;M$2&amp;"'!F"&amp;ROW(M65))="PARK","PARK",
IF(INDIRECT("'"&amp;M$2&amp;"'!F"&amp;ROW(M65))="VACA","VACA",
"")))))</f>
        <v/>
      </c>
      <c r="N65" s="111" t="str" cm="1">
        <f t="array" aca="1" ref="N65" ca="1">IF(INDIRECT("'"&amp;N$2&amp;"'!F"&amp;ROW(N65))="CC","CC",
IF(INDIRECT("'"&amp;N$2&amp;"'!F"&amp;ROW(N65))="DOWN","DOWN",
IF(INDIRECT("'"&amp;N$2&amp;"'!F"&amp;ROW(N65))="OFF","OFF",
IF(INDIRECT("'"&amp;N$2&amp;"'!F"&amp;ROW(N65))="PARK","PARK",
IF(INDIRECT("'"&amp;N$2&amp;"'!F"&amp;ROW(N65))="VACA","VACA",
"")))))</f>
        <v/>
      </c>
      <c r="O65" s="111" t="str" cm="1">
        <f t="array" aca="1" ref="O65" ca="1">IF(INDIRECT("'"&amp;O$2&amp;"'!F"&amp;ROW(O65))="CC","CC",
IF(INDIRECT("'"&amp;O$2&amp;"'!F"&amp;ROW(O65))="DOWN","DOWN",
IF(INDIRECT("'"&amp;O$2&amp;"'!F"&amp;ROW(O65))="OFF","OFF",
IF(INDIRECT("'"&amp;O$2&amp;"'!F"&amp;ROW(O65))="PARK","PARK",
IF(INDIRECT("'"&amp;O$2&amp;"'!F"&amp;ROW(O65))="VACA","VACA",
"")))))</f>
        <v/>
      </c>
      <c r="P65" s="111" t="str" cm="1">
        <f t="array" aca="1" ref="P65" ca="1">IF(INDIRECT("'"&amp;P$2&amp;"'!F"&amp;ROW(P65))="CC","CC",
IF(INDIRECT("'"&amp;P$2&amp;"'!F"&amp;ROW(P65))="DOWN","DOWN",
IF(INDIRECT("'"&amp;P$2&amp;"'!F"&amp;ROW(P65))="OFF","OFF",
IF(INDIRECT("'"&amp;P$2&amp;"'!F"&amp;ROW(P65))="PARK","PARK",
IF(INDIRECT("'"&amp;P$2&amp;"'!F"&amp;ROW(P65))="VACA","VACA",
"")))))</f>
        <v/>
      </c>
      <c r="Q65" s="111" t="str" cm="1">
        <f t="array" aca="1" ref="Q65" ca="1">IF(INDIRECT("'"&amp;Q$2&amp;"'!F"&amp;ROW(Q65))="CC","CC",
IF(INDIRECT("'"&amp;Q$2&amp;"'!F"&amp;ROW(Q65))="DOWN","DOWN",
IF(INDIRECT("'"&amp;Q$2&amp;"'!F"&amp;ROW(Q65))="OFF","OFF",
IF(INDIRECT("'"&amp;Q$2&amp;"'!F"&amp;ROW(Q65))="PARK","PARK",
IF(INDIRECT("'"&amp;Q$2&amp;"'!F"&amp;ROW(Q65))="VACA","VACA",
"")))))</f>
        <v/>
      </c>
      <c r="R65" s="111" t="str" cm="1">
        <f t="array" aca="1" ref="R65" ca="1">IF(INDIRECT("'"&amp;R$2&amp;"'!F"&amp;ROW(R65))="CC","CC",
IF(INDIRECT("'"&amp;R$2&amp;"'!F"&amp;ROW(R65))="DOWN","DOWN",
IF(INDIRECT("'"&amp;R$2&amp;"'!F"&amp;ROW(R65))="OFF","OFF",
IF(INDIRECT("'"&amp;R$2&amp;"'!F"&amp;ROW(R65))="PARK","PARK",
IF(INDIRECT("'"&amp;R$2&amp;"'!F"&amp;ROW(R65))="VACA","VACA",
"")))))</f>
        <v/>
      </c>
      <c r="S65" s="111" t="str" cm="1">
        <f t="array" aca="1" ref="S65" ca="1">IF(INDIRECT("'"&amp;S$2&amp;"'!F"&amp;ROW(S65))="CC","CC",
IF(INDIRECT("'"&amp;S$2&amp;"'!F"&amp;ROW(S65))="DOWN","DOWN",
IF(INDIRECT("'"&amp;S$2&amp;"'!F"&amp;ROW(S65))="OFF","OFF",
IF(INDIRECT("'"&amp;S$2&amp;"'!F"&amp;ROW(S65))="PARK","PARK",
IF(INDIRECT("'"&amp;S$2&amp;"'!F"&amp;ROW(S65))="VACA","VACA",
"")))))</f>
        <v/>
      </c>
      <c r="T65" s="111" t="str" cm="1">
        <f t="array" aca="1" ref="T65" ca="1">IF(INDIRECT("'"&amp;T$2&amp;"'!F"&amp;ROW(T65))="CC","CC",
IF(INDIRECT("'"&amp;T$2&amp;"'!F"&amp;ROW(T65))="DOWN","DOWN",
IF(INDIRECT("'"&amp;T$2&amp;"'!F"&amp;ROW(T65))="OFF","OFF",
IF(INDIRECT("'"&amp;T$2&amp;"'!F"&amp;ROW(T65))="PARK","PARK",
IF(INDIRECT("'"&amp;T$2&amp;"'!F"&amp;ROW(T65))="VACA","VACA",
"")))))</f>
        <v/>
      </c>
      <c r="U65" s="111" t="str" cm="1">
        <f t="array" aca="1" ref="U65" ca="1">IF(INDIRECT("'"&amp;U$2&amp;"'!F"&amp;ROW(U65))="CC","CC",
IF(INDIRECT("'"&amp;U$2&amp;"'!F"&amp;ROW(U65))="DOWN","DOWN",
IF(INDIRECT("'"&amp;U$2&amp;"'!F"&amp;ROW(U65))="OFF","OFF",
IF(INDIRECT("'"&amp;U$2&amp;"'!F"&amp;ROW(U65))="PARK","PARK",
IF(INDIRECT("'"&amp;U$2&amp;"'!F"&amp;ROW(U65))="VACA","VACA",
"")))))</f>
        <v/>
      </c>
      <c r="V65" s="111" t="str" cm="1">
        <f t="array" aca="1" ref="V65" ca="1">IF(INDIRECT("'"&amp;V$2&amp;"'!F"&amp;ROW(V65))="CC","CC",
IF(INDIRECT("'"&amp;V$2&amp;"'!F"&amp;ROW(V65))="DOWN","DOWN",
IF(INDIRECT("'"&amp;V$2&amp;"'!F"&amp;ROW(V65))="OFF","OFF",
IF(INDIRECT("'"&amp;V$2&amp;"'!F"&amp;ROW(V65))="PARK","PARK",
IF(INDIRECT("'"&amp;V$2&amp;"'!F"&amp;ROW(V65))="VACA","VACA",
"")))))</f>
        <v/>
      </c>
      <c r="W65" s="111" t="str" cm="1">
        <f t="array" aca="1" ref="W65" ca="1">IF(INDIRECT("'"&amp;W$2&amp;"'!F"&amp;ROW(W65))="CC","CC",
IF(INDIRECT("'"&amp;W$2&amp;"'!F"&amp;ROW(W65))="DOWN","DOWN",
IF(INDIRECT("'"&amp;W$2&amp;"'!F"&amp;ROW(W65))="OFF","OFF",
IF(INDIRECT("'"&amp;W$2&amp;"'!F"&amp;ROW(W65))="PARK","PARK",
IF(INDIRECT("'"&amp;W$2&amp;"'!F"&amp;ROW(W65))="VACA","VACA",
"")))))</f>
        <v/>
      </c>
      <c r="X65" s="111" t="str" cm="1">
        <f t="array" aca="1" ref="X65" ca="1">IF(INDIRECT("'"&amp;X$2&amp;"'!F"&amp;ROW(X65))="CC","CC",
IF(INDIRECT("'"&amp;X$2&amp;"'!F"&amp;ROW(X65))="DOWN","DOWN",
IF(INDIRECT("'"&amp;X$2&amp;"'!F"&amp;ROW(X65))="OFF","OFF",
IF(INDIRECT("'"&amp;X$2&amp;"'!F"&amp;ROW(X65))="PARK","PARK",
IF(INDIRECT("'"&amp;X$2&amp;"'!F"&amp;ROW(X65))="VACA","VACA",
"")))))</f>
        <v/>
      </c>
      <c r="Y65" s="111" t="str" cm="1">
        <f t="array" aca="1" ref="Y65" ca="1">IF(INDIRECT("'"&amp;Y$2&amp;"'!F"&amp;ROW(Y65))="CC","CC",
IF(INDIRECT("'"&amp;Y$2&amp;"'!F"&amp;ROW(Y65))="DOWN","DOWN",
IF(INDIRECT("'"&amp;Y$2&amp;"'!F"&amp;ROW(Y65))="OFF","OFF",
IF(INDIRECT("'"&amp;Y$2&amp;"'!F"&amp;ROW(Y65))="PARK","PARK",
IF(INDIRECT("'"&amp;Y$2&amp;"'!F"&amp;ROW(Y65))="VACA","VACA",
"")))))</f>
        <v/>
      </c>
      <c r="Z65" s="111" t="str" cm="1">
        <f t="array" aca="1" ref="Z65" ca="1">IF(INDIRECT("'"&amp;Z$2&amp;"'!F"&amp;ROW(Z65))="CC","CC",
IF(INDIRECT("'"&amp;Z$2&amp;"'!F"&amp;ROW(Z65))="DOWN","DOWN",
IF(INDIRECT("'"&amp;Z$2&amp;"'!F"&amp;ROW(Z65))="OFF","OFF",
IF(INDIRECT("'"&amp;Z$2&amp;"'!F"&amp;ROW(Z65))="PARK","PARK",
IF(INDIRECT("'"&amp;Z$2&amp;"'!F"&amp;ROW(Z65))="VACA","VACA",
"")))))</f>
        <v/>
      </c>
      <c r="AA65" s="111" t="str" cm="1">
        <f t="array" aca="1" ref="AA65" ca="1">IF(INDIRECT("'"&amp;AA$2&amp;"'!F"&amp;ROW(AA65))="CC","CC",
IF(INDIRECT("'"&amp;AA$2&amp;"'!F"&amp;ROW(AA65))="DOWN","DOWN",
IF(INDIRECT("'"&amp;AA$2&amp;"'!F"&amp;ROW(AA65))="OFF","OFF",
IF(INDIRECT("'"&amp;AA$2&amp;"'!F"&amp;ROW(AA65))="PARK","PARK",
IF(INDIRECT("'"&amp;AA$2&amp;"'!F"&amp;ROW(AA65))="VACA","VACA",
"")))))</f>
        <v/>
      </c>
      <c r="AB65" s="111" t="str" cm="1">
        <f t="array" aca="1" ref="AB65" ca="1">IF(INDIRECT("'"&amp;AB$2&amp;"'!F"&amp;ROW(AB65))="CC","CC",
IF(INDIRECT("'"&amp;AB$2&amp;"'!F"&amp;ROW(AB65))="DOWN","DOWN",
IF(INDIRECT("'"&amp;AB$2&amp;"'!F"&amp;ROW(AB65))="OFF","OFF",
IF(INDIRECT("'"&amp;AB$2&amp;"'!F"&amp;ROW(AB65))="PARK","PARK",
IF(INDIRECT("'"&amp;AB$2&amp;"'!F"&amp;ROW(AB65))="VACA","VACA",
"")))))</f>
        <v/>
      </c>
      <c r="AC65" s="111" t="str" cm="1">
        <f t="array" aca="1" ref="AC65" ca="1">IF(INDIRECT("'"&amp;AC$2&amp;"'!F"&amp;ROW(AC65))="CC","CC",
IF(INDIRECT("'"&amp;AC$2&amp;"'!F"&amp;ROW(AC65))="DOWN","DOWN",
IF(INDIRECT("'"&amp;AC$2&amp;"'!F"&amp;ROW(AC65))="OFF","OFF",
IF(INDIRECT("'"&amp;AC$2&amp;"'!F"&amp;ROW(AC65))="PARK","PARK",
IF(INDIRECT("'"&amp;AC$2&amp;"'!F"&amp;ROW(AC65))="VACA","VACA",
"")))))</f>
        <v/>
      </c>
      <c r="AD65" s="111" t="str" cm="1">
        <f t="array" aca="1" ref="AD65" ca="1">IF(INDIRECT("'"&amp;AD$2&amp;"'!F"&amp;ROW(AD65))="CC","CC",
IF(INDIRECT("'"&amp;AD$2&amp;"'!F"&amp;ROW(AD65))="DOWN","DOWN",
IF(INDIRECT("'"&amp;AD$2&amp;"'!F"&amp;ROW(AD65))="OFF","OFF",
IF(INDIRECT("'"&amp;AD$2&amp;"'!F"&amp;ROW(AD65))="PARK","PARK",
IF(INDIRECT("'"&amp;AD$2&amp;"'!F"&amp;ROW(AD65))="VACA","VACA",
"")))))</f>
        <v/>
      </c>
      <c r="AE65" s="111" t="str" cm="1">
        <f t="array" aca="1" ref="AE65" ca="1">IF(INDIRECT("'"&amp;AE$2&amp;"'!F"&amp;ROW(AE65))="CC","CC",
IF(INDIRECT("'"&amp;AE$2&amp;"'!F"&amp;ROW(AE65))="DOWN","DOWN",
IF(INDIRECT("'"&amp;AE$2&amp;"'!F"&amp;ROW(AE65))="OFF","OFF",
IF(INDIRECT("'"&amp;AE$2&amp;"'!F"&amp;ROW(AE65))="PARK","PARK",
IF(INDIRECT("'"&amp;AE$2&amp;"'!F"&amp;ROW(AE65))="VACA","VACA",
"")))))</f>
        <v/>
      </c>
      <c r="AF65" s="111" t="str" cm="1">
        <f t="array" aca="1" ref="AF65" ca="1">IF(INDIRECT("'"&amp;AF$2&amp;"'!F"&amp;ROW(AF65))="CC","CC",
IF(INDIRECT("'"&amp;AF$2&amp;"'!F"&amp;ROW(AF65))="DOWN","DOWN",
IF(INDIRECT("'"&amp;AF$2&amp;"'!F"&amp;ROW(AF65))="OFF","OFF",
IF(INDIRECT("'"&amp;AF$2&amp;"'!F"&amp;ROW(AF65))="PARK","PARK",
IF(INDIRECT("'"&amp;AF$2&amp;"'!F"&amp;ROW(AF65))="VACA","VACA",
"")))))</f>
        <v/>
      </c>
      <c r="AG65" s="111" t="str" cm="1">
        <f t="array" aca="1" ref="AG65" ca="1">IF(INDIRECT("'"&amp;AG$2&amp;"'!F"&amp;ROW(AG65))="CC","CC",
IF(INDIRECT("'"&amp;AG$2&amp;"'!F"&amp;ROW(AG65))="DOWN","DOWN",
IF(INDIRECT("'"&amp;AG$2&amp;"'!F"&amp;ROW(AG65))="OFF","OFF",
IF(INDIRECT("'"&amp;AG$2&amp;"'!F"&amp;ROW(AG65))="PARK","PARK",
IF(INDIRECT("'"&amp;AG$2&amp;"'!F"&amp;ROW(AG65))="VACA","VACA",
"")))))</f>
        <v/>
      </c>
      <c r="AH65" s="124"/>
      <c r="AI65" s="111" t="str">
        <f t="shared" si="4"/>
        <v>Angel Cruz</v>
      </c>
      <c r="AJ65" s="111" cm="1">
        <f t="array" aca="1" ref="AJ65" ca="1">INDIRECT("'"&amp;AJ$2&amp;"'!AB"&amp;ROW($AJ65))</f>
        <v>4</v>
      </c>
      <c r="AK65" s="111" cm="1">
        <f t="array" aca="1" ref="AK65" ca="1">INDIRECT("'"&amp;AK$2&amp;"'!AB"&amp;ROW($AJ65))</f>
        <v>5</v>
      </c>
      <c r="AL65" s="111" cm="1">
        <f t="array" aca="1" ref="AL65" ca="1">INDIRECT("'"&amp;AL$2&amp;"'!AB"&amp;ROW($AJ65))</f>
        <v>3</v>
      </c>
      <c r="AM65" s="111" t="str" cm="1">
        <f t="array" aca="1" ref="AM65" ca="1">INDIRECT("'"&amp;AM$2&amp;"'!AB"&amp;ROW($AJ65))</f>
        <v/>
      </c>
      <c r="AN65" s="111" t="str" cm="1">
        <f t="array" aca="1" ref="AN65" ca="1">INDIRECT("'"&amp;AN$2&amp;"'!AB"&amp;ROW($AJ65))</f>
        <v/>
      </c>
      <c r="AO65" s="111" cm="1">
        <f t="array" aca="1" ref="AO65" ca="1">INDIRECT("'"&amp;AO$2&amp;"'!AB"&amp;ROW($AJ65))</f>
        <v>4</v>
      </c>
      <c r="AP65" s="111" cm="1">
        <f t="array" aca="1" ref="AP65" ca="1">INDIRECT("'"&amp;AP$2&amp;"'!AB"&amp;ROW($AJ65))</f>
        <v>4</v>
      </c>
      <c r="AQ65" s="111" t="str" cm="1">
        <f t="array" aca="1" ref="AQ65" ca="1">INDIRECT("'"&amp;AQ$2&amp;"'!AB"&amp;ROW($AJ65))</f>
        <v/>
      </c>
      <c r="AR65" s="111" t="str" cm="1">
        <f t="array" aca="1" ref="AR65" ca="1">INDIRECT("'"&amp;AR$2&amp;"'!AB"&amp;ROW($AJ65))</f>
        <v/>
      </c>
      <c r="AS65" s="111" t="str" cm="1">
        <f t="array" aca="1" ref="AS65" ca="1">INDIRECT("'"&amp;AS$2&amp;"'!AB"&amp;ROW($AJ65))</f>
        <v/>
      </c>
      <c r="AT65" s="111" t="str" cm="1">
        <f t="array" aca="1" ref="AT65" ca="1">INDIRECT("'"&amp;AT$2&amp;"'!AB"&amp;ROW($AJ65))</f>
        <v/>
      </c>
      <c r="AU65" s="111" t="str" cm="1">
        <f t="array" aca="1" ref="AU65" ca="1">INDIRECT("'"&amp;AU$2&amp;"'!AB"&amp;ROW($AJ65))</f>
        <v/>
      </c>
      <c r="AV65" s="111" t="str" cm="1">
        <f t="array" aca="1" ref="AV65" ca="1">INDIRECT("'"&amp;AV$2&amp;"'!AB"&amp;ROW($AJ65))</f>
        <v/>
      </c>
      <c r="AW65" s="111" t="str" cm="1">
        <f t="array" aca="1" ref="AW65" ca="1">INDIRECT("'"&amp;AW$2&amp;"'!AB"&amp;ROW($AJ65))</f>
        <v/>
      </c>
      <c r="AX65" s="111" t="str" cm="1">
        <f t="array" aca="1" ref="AX65" ca="1">INDIRECT("'"&amp;AX$2&amp;"'!AB"&amp;ROW($AJ65))</f>
        <v/>
      </c>
      <c r="AY65" s="111" t="str" cm="1">
        <f t="array" aca="1" ref="AY65" ca="1">INDIRECT("'"&amp;AY$2&amp;"'!AB"&amp;ROW($AJ65))</f>
        <v/>
      </c>
      <c r="AZ65" s="111" t="str" cm="1">
        <f t="array" aca="1" ref="AZ65" ca="1">INDIRECT("'"&amp;AZ$2&amp;"'!AB"&amp;ROW($AJ65))</f>
        <v/>
      </c>
      <c r="BA65" s="111" t="str" cm="1">
        <f t="array" aca="1" ref="BA65" ca="1">INDIRECT("'"&amp;BA$2&amp;"'!AB"&amp;ROW($AJ65))</f>
        <v/>
      </c>
      <c r="BB65" s="111" t="str" cm="1">
        <f t="array" aca="1" ref="BB65" ca="1">INDIRECT("'"&amp;BB$2&amp;"'!AB"&amp;ROW($AJ65))</f>
        <v/>
      </c>
      <c r="BC65" s="111" t="str" cm="1">
        <f t="array" aca="1" ref="BC65" ca="1">INDIRECT("'"&amp;BC$2&amp;"'!AB"&amp;ROW($AJ65))</f>
        <v/>
      </c>
      <c r="BD65" s="111" t="str" cm="1">
        <f t="array" aca="1" ref="BD65" ca="1">INDIRECT("'"&amp;BD$2&amp;"'!AB"&amp;ROW($AJ65))</f>
        <v/>
      </c>
      <c r="BE65" s="111" t="str" cm="1">
        <f t="array" aca="1" ref="BE65" ca="1">INDIRECT("'"&amp;BE$2&amp;"'!AB"&amp;ROW($AJ65))</f>
        <v/>
      </c>
      <c r="BF65" s="111" t="str" cm="1">
        <f t="array" aca="1" ref="BF65" ca="1">INDIRECT("'"&amp;BF$2&amp;"'!AB"&amp;ROW($AJ65))</f>
        <v/>
      </c>
      <c r="BG65" s="111" t="str" cm="1">
        <f t="array" aca="1" ref="BG65" ca="1">INDIRECT("'"&amp;BG$2&amp;"'!AB"&amp;ROW($AJ65))</f>
        <v/>
      </c>
      <c r="BH65" s="111" t="str" cm="1">
        <f t="array" aca="1" ref="BH65" ca="1">INDIRECT("'"&amp;BH$2&amp;"'!AB"&amp;ROW($AJ65))</f>
        <v/>
      </c>
      <c r="BI65" s="111" t="str" cm="1">
        <f t="array" aca="1" ref="BI65" ca="1">INDIRECT("'"&amp;BI$2&amp;"'!AB"&amp;ROW($AJ65))</f>
        <v/>
      </c>
      <c r="BJ65" s="111" t="str" cm="1">
        <f t="array" aca="1" ref="BJ65" ca="1">INDIRECT("'"&amp;BJ$2&amp;"'!AB"&amp;ROW($AJ65))</f>
        <v/>
      </c>
      <c r="BK65" s="111" t="str" cm="1">
        <f t="array" aca="1" ref="BK65" ca="1">INDIRECT("'"&amp;BK$2&amp;"'!AB"&amp;ROW($AJ65))</f>
        <v/>
      </c>
      <c r="BL65" s="111" t="str" cm="1">
        <f t="array" aca="1" ref="BL65" ca="1">INDIRECT("'"&amp;BL$2&amp;"'!AB"&amp;ROW($AJ65))</f>
        <v/>
      </c>
      <c r="BM65" s="111" t="str" cm="1">
        <f t="array" aca="1" ref="BM65" ca="1">INDIRECT("'"&amp;BM$2&amp;"'!AB"&amp;ROW($AJ65))</f>
        <v/>
      </c>
      <c r="BN65" s="111" t="str" cm="1">
        <f t="array" aca="1" ref="BN65" ca="1">INDIRECT("'"&amp;BN$2&amp;"'!AB"&amp;ROW($AJ65))</f>
        <v/>
      </c>
      <c r="BO65" s="124"/>
      <c r="BP65" s="110" t="str">
        <f t="shared" si="5"/>
        <v>Angel Cruz</v>
      </c>
      <c r="BQ65" s="127" cm="1">
        <f t="array" aca="1" ref="BQ65" ca="1">IF(INDIRECT("'"&amp;BQ$2&amp;"'!P"&amp;ROW($BQ65))=0,"",INDIRECT("'"&amp;BQ$2&amp;"'!P"&amp;ROW($BQ65)))</f>
        <v>32.950000000000003</v>
      </c>
      <c r="BR65" s="127" cm="1">
        <f t="array" aca="1" ref="BR65" ca="1">IF(INDIRECT("'"&amp;BR$2&amp;"'!P"&amp;ROW($BQ65))=0,"",INDIRECT("'"&amp;BR$2&amp;"'!P"&amp;ROW($BQ65)))</f>
        <v>31.37</v>
      </c>
      <c r="BS65" s="127" cm="1">
        <f t="array" aca="1" ref="BS65" ca="1">IF(INDIRECT("'"&amp;BS$2&amp;"'!P"&amp;ROW($BQ65))=0,"",INDIRECT("'"&amp;BS$2&amp;"'!P"&amp;ROW($BQ65)))</f>
        <v>35.5</v>
      </c>
      <c r="BT65" s="127" t="str" cm="1">
        <f t="array" aca="1" ref="BT65" ca="1">IF(INDIRECT("'"&amp;BT$2&amp;"'!P"&amp;ROW($BQ65))=0,"",INDIRECT("'"&amp;BT$2&amp;"'!P"&amp;ROW($BQ65)))</f>
        <v/>
      </c>
      <c r="BU65" s="127" t="str" cm="1">
        <f t="array" aca="1" ref="BU65" ca="1">IF(INDIRECT("'"&amp;BU$2&amp;"'!P"&amp;ROW($BQ65))=0,"",INDIRECT("'"&amp;BU$2&amp;"'!P"&amp;ROW($BQ65)))</f>
        <v/>
      </c>
      <c r="BV65" s="127" cm="1">
        <f t="array" aca="1" ref="BV65" ca="1">IF(INDIRECT("'"&amp;BV$2&amp;"'!P"&amp;ROW($BQ65))=0,"",INDIRECT("'"&amp;BV$2&amp;"'!P"&amp;ROW($BQ65)))</f>
        <v>42.92</v>
      </c>
      <c r="BW65" s="127" cm="1">
        <f t="array" aca="1" ref="BW65" ca="1">IF(INDIRECT("'"&amp;BW$2&amp;"'!P"&amp;ROW($BQ65))=0,"",INDIRECT("'"&amp;BW$2&amp;"'!P"&amp;ROW($BQ65)))</f>
        <v>39.450000000000003</v>
      </c>
      <c r="BX65" s="127" t="str" cm="1">
        <f t="array" aca="1" ref="BX65" ca="1">IF(INDIRECT("'"&amp;BX$2&amp;"'!P"&amp;ROW($BQ65))=0,"",INDIRECT("'"&amp;BX$2&amp;"'!P"&amp;ROW($BQ65)))</f>
        <v/>
      </c>
      <c r="BY65" s="127" t="str" cm="1">
        <f t="array" aca="1" ref="BY65" ca="1">IF(INDIRECT("'"&amp;BY$2&amp;"'!P"&amp;ROW($BQ65))=0,"",INDIRECT("'"&amp;BY$2&amp;"'!P"&amp;ROW($BQ65)))</f>
        <v/>
      </c>
      <c r="BZ65" s="127" t="str" cm="1">
        <f t="array" aca="1" ref="BZ65" ca="1">IF(INDIRECT("'"&amp;BZ$2&amp;"'!P"&amp;ROW($BQ65))=0,"",INDIRECT("'"&amp;BZ$2&amp;"'!P"&amp;ROW($BQ65)))</f>
        <v/>
      </c>
      <c r="CA65" s="127" t="str" cm="1">
        <f t="array" aca="1" ref="CA65" ca="1">IF(INDIRECT("'"&amp;CA$2&amp;"'!P"&amp;ROW($BQ65))=0,"",INDIRECT("'"&amp;CA$2&amp;"'!P"&amp;ROW($BQ65)))</f>
        <v/>
      </c>
      <c r="CB65" s="127" t="str" cm="1">
        <f t="array" aca="1" ref="CB65" ca="1">IF(INDIRECT("'"&amp;CB$2&amp;"'!P"&amp;ROW($BQ65))=0,"",INDIRECT("'"&amp;CB$2&amp;"'!P"&amp;ROW($BQ65)))</f>
        <v/>
      </c>
      <c r="CC65" s="127" t="str" cm="1">
        <f t="array" aca="1" ref="CC65" ca="1">IF(INDIRECT("'"&amp;CC$2&amp;"'!P"&amp;ROW($BQ65))=0,"",INDIRECT("'"&amp;CC$2&amp;"'!P"&amp;ROW($BQ65)))</f>
        <v/>
      </c>
      <c r="CD65" s="127" t="str" cm="1">
        <f t="array" aca="1" ref="CD65" ca="1">IF(INDIRECT("'"&amp;CD$2&amp;"'!P"&amp;ROW($BQ65))=0,"",INDIRECT("'"&amp;CD$2&amp;"'!P"&amp;ROW($BQ65)))</f>
        <v/>
      </c>
      <c r="CE65" s="127" t="str" cm="1">
        <f t="array" aca="1" ref="CE65" ca="1">IF(INDIRECT("'"&amp;CE$2&amp;"'!P"&amp;ROW($BQ65))=0,"",INDIRECT("'"&amp;CE$2&amp;"'!P"&amp;ROW($BQ65)))</f>
        <v/>
      </c>
      <c r="CF65" s="127" t="str" cm="1">
        <f t="array" aca="1" ref="CF65" ca="1">IF(INDIRECT("'"&amp;CF$2&amp;"'!P"&amp;ROW($BQ65))=0,"",INDIRECT("'"&amp;CF$2&amp;"'!P"&amp;ROW($BQ65)))</f>
        <v/>
      </c>
      <c r="CG65" s="127" t="str" cm="1">
        <f t="array" aca="1" ref="CG65" ca="1">IF(INDIRECT("'"&amp;CG$2&amp;"'!P"&amp;ROW($BQ65))=0,"",INDIRECT("'"&amp;CG$2&amp;"'!P"&amp;ROW($BQ65)))</f>
        <v/>
      </c>
      <c r="CH65" s="127" t="str" cm="1">
        <f t="array" aca="1" ref="CH65" ca="1">IF(INDIRECT("'"&amp;CH$2&amp;"'!P"&amp;ROW($BQ65))=0,"",INDIRECT("'"&amp;CH$2&amp;"'!P"&amp;ROW($BQ65)))</f>
        <v/>
      </c>
      <c r="CI65" s="127" t="str" cm="1">
        <f t="array" aca="1" ref="CI65" ca="1">IF(INDIRECT("'"&amp;CI$2&amp;"'!P"&amp;ROW($BQ65))=0,"",INDIRECT("'"&amp;CI$2&amp;"'!P"&amp;ROW($BQ65)))</f>
        <v/>
      </c>
      <c r="CJ65" s="127" t="str" cm="1">
        <f t="array" aca="1" ref="CJ65" ca="1">IF(INDIRECT("'"&amp;CJ$2&amp;"'!P"&amp;ROW($BQ65))=0,"",INDIRECT("'"&amp;CJ$2&amp;"'!P"&amp;ROW($BQ65)))</f>
        <v/>
      </c>
      <c r="CK65" s="127" t="str" cm="1">
        <f t="array" aca="1" ref="CK65" ca="1">IF(INDIRECT("'"&amp;CK$2&amp;"'!P"&amp;ROW($BQ65))=0,"",INDIRECT("'"&amp;CK$2&amp;"'!P"&amp;ROW($BQ65)))</f>
        <v/>
      </c>
      <c r="CL65" s="127" t="str" cm="1">
        <f t="array" aca="1" ref="CL65" ca="1">IF(INDIRECT("'"&amp;CL$2&amp;"'!P"&amp;ROW($BQ65))=0,"",INDIRECT("'"&amp;CL$2&amp;"'!P"&amp;ROW($BQ65)))</f>
        <v/>
      </c>
      <c r="CM65" s="127" t="str" cm="1">
        <f t="array" aca="1" ref="CM65" ca="1">IF(INDIRECT("'"&amp;CM$2&amp;"'!P"&amp;ROW($BQ65))=0,"",INDIRECT("'"&amp;CM$2&amp;"'!P"&amp;ROW($BQ65)))</f>
        <v/>
      </c>
      <c r="CN65" s="127" t="str" cm="1">
        <f t="array" aca="1" ref="CN65" ca="1">IF(INDIRECT("'"&amp;CN$2&amp;"'!P"&amp;ROW($BQ65))=0,"",INDIRECT("'"&amp;CN$2&amp;"'!P"&amp;ROW($BQ65)))</f>
        <v/>
      </c>
      <c r="CO65" s="127" t="str" cm="1">
        <f t="array" aca="1" ref="CO65" ca="1">IF(INDIRECT("'"&amp;CO$2&amp;"'!P"&amp;ROW($BQ65))=0,"",INDIRECT("'"&amp;CO$2&amp;"'!P"&amp;ROW($BQ65)))</f>
        <v/>
      </c>
      <c r="CP65" s="127" t="str" cm="1">
        <f t="array" aca="1" ref="CP65" ca="1">IF(INDIRECT("'"&amp;CP$2&amp;"'!P"&amp;ROW($BQ65))=0,"",INDIRECT("'"&amp;CP$2&amp;"'!P"&amp;ROW($BQ65)))</f>
        <v/>
      </c>
      <c r="CQ65" s="127" t="str" cm="1">
        <f t="array" aca="1" ref="CQ65" ca="1">IF(INDIRECT("'"&amp;CQ$2&amp;"'!P"&amp;ROW($BQ65))=0,"",INDIRECT("'"&amp;CQ$2&amp;"'!P"&amp;ROW($BQ65)))</f>
        <v/>
      </c>
      <c r="CR65" s="127" t="str" cm="1">
        <f t="array" aca="1" ref="CR65" ca="1">IF(INDIRECT("'"&amp;CR$2&amp;"'!P"&amp;ROW($BQ65))=0,"",INDIRECT("'"&amp;CR$2&amp;"'!P"&amp;ROW($BQ65)))</f>
        <v/>
      </c>
      <c r="CS65" s="127" t="str" cm="1">
        <f t="array" aca="1" ref="CS65" ca="1">IF(INDIRECT("'"&amp;CS$2&amp;"'!P"&amp;ROW($BQ65))=0,"",INDIRECT("'"&amp;CS$2&amp;"'!P"&amp;ROW($BQ65)))</f>
        <v/>
      </c>
      <c r="CT65" s="127" t="str" cm="1">
        <f t="array" aca="1" ref="CT65" ca="1">IF(INDIRECT("'"&amp;CT$2&amp;"'!P"&amp;ROW($BQ65))=0,"",INDIRECT("'"&amp;CT$2&amp;"'!P"&amp;ROW($BQ65)))</f>
        <v/>
      </c>
      <c r="CU65" s="127" t="str" cm="1">
        <f t="array" aca="1" ref="CU65" ca="1">IF(INDIRECT("'"&amp;CU$2&amp;"'!P"&amp;ROW($BQ65))=0,"",INDIRECT("'"&amp;CU$2&amp;"'!P"&amp;ROW($BQ65)))</f>
        <v/>
      </c>
      <c r="CV65" s="128">
        <f t="shared" ca="1" si="6"/>
        <v>182.19</v>
      </c>
    </row>
    <row r="66" spans="1:100" x14ac:dyDescent="0.2">
      <c r="A66" s="111">
        <f>IF('Driver List'!D66=0,"",'Driver List'!D66)</f>
        <v>6481</v>
      </c>
      <c r="B66" s="111" t="str">
        <f>IF(A66="","",VLOOKUP(A66,'Driver List'!D:E,2,0))</f>
        <v>Wilfrido Suarez</v>
      </c>
      <c r="C66" s="111" t="str" cm="1">
        <f t="array" aca="1" ref="C66" ca="1">IF(INDIRECT("'"&amp;C$2&amp;"'!F"&amp;ROW(C66))="CC","CC",
IF(INDIRECT("'"&amp;C$2&amp;"'!F"&amp;ROW(C66))="DOWN","DOWN",
IF(INDIRECT("'"&amp;C$2&amp;"'!F"&amp;ROW(C66))="OFF","OFF",
IF(INDIRECT("'"&amp;C$2&amp;"'!F"&amp;ROW(C66))="PARK","PARK",
IF(INDIRECT("'"&amp;C$2&amp;"'!F"&amp;ROW(C66))="VACA","VACA",
"")))))</f>
        <v/>
      </c>
      <c r="D66" s="111" t="str" cm="1">
        <f t="array" aca="1" ref="D66" ca="1">IF(INDIRECT("'"&amp;D$2&amp;"'!F"&amp;ROW(D66))="CC","CC",
IF(INDIRECT("'"&amp;D$2&amp;"'!F"&amp;ROW(D66))="DOWN","DOWN",
IF(INDIRECT("'"&amp;D$2&amp;"'!F"&amp;ROW(D66))="OFF","OFF",
IF(INDIRECT("'"&amp;D$2&amp;"'!F"&amp;ROW(D66))="PARK","PARK",
IF(INDIRECT("'"&amp;D$2&amp;"'!F"&amp;ROW(D66))="VACA","VACA",
"")))))</f>
        <v/>
      </c>
      <c r="E66" s="111" t="str" cm="1">
        <f t="array" aca="1" ref="E66" ca="1">IF(INDIRECT("'"&amp;E$2&amp;"'!F"&amp;ROW(E66))="CC","CC",
IF(INDIRECT("'"&amp;E$2&amp;"'!F"&amp;ROW(E66))="DOWN","DOWN",
IF(INDIRECT("'"&amp;E$2&amp;"'!F"&amp;ROW(E66))="OFF","OFF",
IF(INDIRECT("'"&amp;E$2&amp;"'!F"&amp;ROW(E66))="PARK","PARK",
IF(INDIRECT("'"&amp;E$2&amp;"'!F"&amp;ROW(E66))="VACA","VACA",
"")))))</f>
        <v/>
      </c>
      <c r="F66" s="111" t="str" cm="1">
        <f t="array" aca="1" ref="F66" ca="1">IF(INDIRECT("'"&amp;F$2&amp;"'!F"&amp;ROW(F66))="CC","CC",
IF(INDIRECT("'"&amp;F$2&amp;"'!F"&amp;ROW(F66))="DOWN","DOWN",
IF(INDIRECT("'"&amp;F$2&amp;"'!F"&amp;ROW(F66))="OFF","OFF",
IF(INDIRECT("'"&amp;F$2&amp;"'!F"&amp;ROW(F66))="PARK","PARK",
IF(INDIRECT("'"&amp;F$2&amp;"'!F"&amp;ROW(F66))="VACA","VACA",
"")))))</f>
        <v/>
      </c>
      <c r="G66" s="111" t="str" cm="1">
        <f t="array" aca="1" ref="G66" ca="1">IF(INDIRECT("'"&amp;G$2&amp;"'!F"&amp;ROW(G66))="CC","CC",
IF(INDIRECT("'"&amp;G$2&amp;"'!F"&amp;ROW(G66))="DOWN","DOWN",
IF(INDIRECT("'"&amp;G$2&amp;"'!F"&amp;ROW(G66))="OFF","OFF",
IF(INDIRECT("'"&amp;G$2&amp;"'!F"&amp;ROW(G66))="PARK","PARK",
IF(INDIRECT("'"&amp;G$2&amp;"'!F"&amp;ROW(G66))="VACA","VACA",
"")))))</f>
        <v/>
      </c>
      <c r="H66" s="111" t="str" cm="1">
        <f t="array" aca="1" ref="H66" ca="1">IF(INDIRECT("'"&amp;H$2&amp;"'!F"&amp;ROW(H66))="CC","CC",
IF(INDIRECT("'"&amp;H$2&amp;"'!F"&amp;ROW(H66))="DOWN","DOWN",
IF(INDIRECT("'"&amp;H$2&amp;"'!F"&amp;ROW(H66))="OFF","OFF",
IF(INDIRECT("'"&amp;H$2&amp;"'!F"&amp;ROW(H66))="PARK","PARK",
IF(INDIRECT("'"&amp;H$2&amp;"'!F"&amp;ROW(H66))="VACA","VACA",
"")))))</f>
        <v/>
      </c>
      <c r="I66" s="111" t="str" cm="1">
        <f t="array" aca="1" ref="I66" ca="1">IF(INDIRECT("'"&amp;I$2&amp;"'!F"&amp;ROW(I66))="CC","CC",
IF(INDIRECT("'"&amp;I$2&amp;"'!F"&amp;ROW(I66))="DOWN","DOWN",
IF(INDIRECT("'"&amp;I$2&amp;"'!F"&amp;ROW(I66))="OFF","OFF",
IF(INDIRECT("'"&amp;I$2&amp;"'!F"&amp;ROW(I66))="PARK","PARK",
IF(INDIRECT("'"&amp;I$2&amp;"'!F"&amp;ROW(I66))="VACA","VACA",
"")))))</f>
        <v/>
      </c>
      <c r="J66" s="111" t="str" cm="1">
        <f t="array" aca="1" ref="J66" ca="1">IF(INDIRECT("'"&amp;J$2&amp;"'!F"&amp;ROW(J66))="CC","CC",
IF(INDIRECT("'"&amp;J$2&amp;"'!F"&amp;ROW(J66))="DOWN","DOWN",
IF(INDIRECT("'"&amp;J$2&amp;"'!F"&amp;ROW(J66))="OFF","OFF",
IF(INDIRECT("'"&amp;J$2&amp;"'!F"&amp;ROW(J66))="PARK","PARK",
IF(INDIRECT("'"&amp;J$2&amp;"'!F"&amp;ROW(J66))="VACA","VACA",
"")))))</f>
        <v/>
      </c>
      <c r="K66" s="111" t="str" cm="1">
        <f t="array" aca="1" ref="K66" ca="1">IF(INDIRECT("'"&amp;K$2&amp;"'!F"&amp;ROW(K66))="CC","CC",
IF(INDIRECT("'"&amp;K$2&amp;"'!F"&amp;ROW(K66))="DOWN","DOWN",
IF(INDIRECT("'"&amp;K$2&amp;"'!F"&amp;ROW(K66))="OFF","OFF",
IF(INDIRECT("'"&amp;K$2&amp;"'!F"&amp;ROW(K66))="PARK","PARK",
IF(INDIRECT("'"&amp;K$2&amp;"'!F"&amp;ROW(K66))="VACA","VACA",
"")))))</f>
        <v/>
      </c>
      <c r="L66" s="111" t="str" cm="1">
        <f t="array" aca="1" ref="L66" ca="1">IF(INDIRECT("'"&amp;L$2&amp;"'!F"&amp;ROW(L66))="CC","CC",
IF(INDIRECT("'"&amp;L$2&amp;"'!F"&amp;ROW(L66))="DOWN","DOWN",
IF(INDIRECT("'"&amp;L$2&amp;"'!F"&amp;ROW(L66))="OFF","OFF",
IF(INDIRECT("'"&amp;L$2&amp;"'!F"&amp;ROW(L66))="PARK","PARK",
IF(INDIRECT("'"&amp;L$2&amp;"'!F"&amp;ROW(L66))="VACA","VACA",
"")))))</f>
        <v/>
      </c>
      <c r="M66" s="111" t="str" cm="1">
        <f t="array" aca="1" ref="M66" ca="1">IF(INDIRECT("'"&amp;M$2&amp;"'!F"&amp;ROW(M66))="CC","CC",
IF(INDIRECT("'"&amp;M$2&amp;"'!F"&amp;ROW(M66))="DOWN","DOWN",
IF(INDIRECT("'"&amp;M$2&amp;"'!F"&amp;ROW(M66))="OFF","OFF",
IF(INDIRECT("'"&amp;M$2&amp;"'!F"&amp;ROW(M66))="PARK","PARK",
IF(INDIRECT("'"&amp;M$2&amp;"'!F"&amp;ROW(M66))="VACA","VACA",
"")))))</f>
        <v/>
      </c>
      <c r="N66" s="111" t="str" cm="1">
        <f t="array" aca="1" ref="N66" ca="1">IF(INDIRECT("'"&amp;N$2&amp;"'!F"&amp;ROW(N66))="CC","CC",
IF(INDIRECT("'"&amp;N$2&amp;"'!F"&amp;ROW(N66))="DOWN","DOWN",
IF(INDIRECT("'"&amp;N$2&amp;"'!F"&amp;ROW(N66))="OFF","OFF",
IF(INDIRECT("'"&amp;N$2&amp;"'!F"&amp;ROW(N66))="PARK","PARK",
IF(INDIRECT("'"&amp;N$2&amp;"'!F"&amp;ROW(N66))="VACA","VACA",
"")))))</f>
        <v/>
      </c>
      <c r="O66" s="111" t="str" cm="1">
        <f t="array" aca="1" ref="O66" ca="1">IF(INDIRECT("'"&amp;O$2&amp;"'!F"&amp;ROW(O66))="CC","CC",
IF(INDIRECT("'"&amp;O$2&amp;"'!F"&amp;ROW(O66))="DOWN","DOWN",
IF(INDIRECT("'"&amp;O$2&amp;"'!F"&amp;ROW(O66))="OFF","OFF",
IF(INDIRECT("'"&amp;O$2&amp;"'!F"&amp;ROW(O66))="PARK","PARK",
IF(INDIRECT("'"&amp;O$2&amp;"'!F"&amp;ROW(O66))="VACA","VACA",
"")))))</f>
        <v/>
      </c>
      <c r="P66" s="111" t="str" cm="1">
        <f t="array" aca="1" ref="P66" ca="1">IF(INDIRECT("'"&amp;P$2&amp;"'!F"&amp;ROW(P66))="CC","CC",
IF(INDIRECT("'"&amp;P$2&amp;"'!F"&amp;ROW(P66))="DOWN","DOWN",
IF(INDIRECT("'"&amp;P$2&amp;"'!F"&amp;ROW(P66))="OFF","OFF",
IF(INDIRECT("'"&amp;P$2&amp;"'!F"&amp;ROW(P66))="PARK","PARK",
IF(INDIRECT("'"&amp;P$2&amp;"'!F"&amp;ROW(P66))="VACA","VACA",
"")))))</f>
        <v/>
      </c>
      <c r="Q66" s="111" t="str" cm="1">
        <f t="array" aca="1" ref="Q66" ca="1">IF(INDIRECT("'"&amp;Q$2&amp;"'!F"&amp;ROW(Q66))="CC","CC",
IF(INDIRECT("'"&amp;Q$2&amp;"'!F"&amp;ROW(Q66))="DOWN","DOWN",
IF(INDIRECT("'"&amp;Q$2&amp;"'!F"&amp;ROW(Q66))="OFF","OFF",
IF(INDIRECT("'"&amp;Q$2&amp;"'!F"&amp;ROW(Q66))="PARK","PARK",
IF(INDIRECT("'"&amp;Q$2&amp;"'!F"&amp;ROW(Q66))="VACA","VACA",
"")))))</f>
        <v/>
      </c>
      <c r="R66" s="111" t="str" cm="1">
        <f t="array" aca="1" ref="R66" ca="1">IF(INDIRECT("'"&amp;R$2&amp;"'!F"&amp;ROW(R66))="CC","CC",
IF(INDIRECT("'"&amp;R$2&amp;"'!F"&amp;ROW(R66))="DOWN","DOWN",
IF(INDIRECT("'"&amp;R$2&amp;"'!F"&amp;ROW(R66))="OFF","OFF",
IF(INDIRECT("'"&amp;R$2&amp;"'!F"&amp;ROW(R66))="PARK","PARK",
IF(INDIRECT("'"&amp;R$2&amp;"'!F"&amp;ROW(R66))="VACA","VACA",
"")))))</f>
        <v/>
      </c>
      <c r="S66" s="111" t="str" cm="1">
        <f t="array" aca="1" ref="S66" ca="1">IF(INDIRECT("'"&amp;S$2&amp;"'!F"&amp;ROW(S66))="CC","CC",
IF(INDIRECT("'"&amp;S$2&amp;"'!F"&amp;ROW(S66))="DOWN","DOWN",
IF(INDIRECT("'"&amp;S$2&amp;"'!F"&amp;ROW(S66))="OFF","OFF",
IF(INDIRECT("'"&amp;S$2&amp;"'!F"&amp;ROW(S66))="PARK","PARK",
IF(INDIRECT("'"&amp;S$2&amp;"'!F"&amp;ROW(S66))="VACA","VACA",
"")))))</f>
        <v/>
      </c>
      <c r="T66" s="111" t="str" cm="1">
        <f t="array" aca="1" ref="T66" ca="1">IF(INDIRECT("'"&amp;T$2&amp;"'!F"&amp;ROW(T66))="CC","CC",
IF(INDIRECT("'"&amp;T$2&amp;"'!F"&amp;ROW(T66))="DOWN","DOWN",
IF(INDIRECT("'"&amp;T$2&amp;"'!F"&amp;ROW(T66))="OFF","OFF",
IF(INDIRECT("'"&amp;T$2&amp;"'!F"&amp;ROW(T66))="PARK","PARK",
IF(INDIRECT("'"&amp;T$2&amp;"'!F"&amp;ROW(T66))="VACA","VACA",
"")))))</f>
        <v/>
      </c>
      <c r="U66" s="111" t="str" cm="1">
        <f t="array" aca="1" ref="U66" ca="1">IF(INDIRECT("'"&amp;U$2&amp;"'!F"&amp;ROW(U66))="CC","CC",
IF(INDIRECT("'"&amp;U$2&amp;"'!F"&amp;ROW(U66))="DOWN","DOWN",
IF(INDIRECT("'"&amp;U$2&amp;"'!F"&amp;ROW(U66))="OFF","OFF",
IF(INDIRECT("'"&amp;U$2&amp;"'!F"&amp;ROW(U66))="PARK","PARK",
IF(INDIRECT("'"&amp;U$2&amp;"'!F"&amp;ROW(U66))="VACA","VACA",
"")))))</f>
        <v/>
      </c>
      <c r="V66" s="111" t="str" cm="1">
        <f t="array" aca="1" ref="V66" ca="1">IF(INDIRECT("'"&amp;V$2&amp;"'!F"&amp;ROW(V66))="CC","CC",
IF(INDIRECT("'"&amp;V$2&amp;"'!F"&amp;ROW(V66))="DOWN","DOWN",
IF(INDIRECT("'"&amp;V$2&amp;"'!F"&amp;ROW(V66))="OFF","OFF",
IF(INDIRECT("'"&amp;V$2&amp;"'!F"&amp;ROW(V66))="PARK","PARK",
IF(INDIRECT("'"&amp;V$2&amp;"'!F"&amp;ROW(V66))="VACA","VACA",
"")))))</f>
        <v/>
      </c>
      <c r="W66" s="111" t="str" cm="1">
        <f t="array" aca="1" ref="W66" ca="1">IF(INDIRECT("'"&amp;W$2&amp;"'!F"&amp;ROW(W66))="CC","CC",
IF(INDIRECT("'"&amp;W$2&amp;"'!F"&amp;ROW(W66))="DOWN","DOWN",
IF(INDIRECT("'"&amp;W$2&amp;"'!F"&amp;ROW(W66))="OFF","OFF",
IF(INDIRECT("'"&amp;W$2&amp;"'!F"&amp;ROW(W66))="PARK","PARK",
IF(INDIRECT("'"&amp;W$2&amp;"'!F"&amp;ROW(W66))="VACA","VACA",
"")))))</f>
        <v/>
      </c>
      <c r="X66" s="111" t="str" cm="1">
        <f t="array" aca="1" ref="X66" ca="1">IF(INDIRECT("'"&amp;X$2&amp;"'!F"&amp;ROW(X66))="CC","CC",
IF(INDIRECT("'"&amp;X$2&amp;"'!F"&amp;ROW(X66))="DOWN","DOWN",
IF(INDIRECT("'"&amp;X$2&amp;"'!F"&amp;ROW(X66))="OFF","OFF",
IF(INDIRECT("'"&amp;X$2&amp;"'!F"&amp;ROW(X66))="PARK","PARK",
IF(INDIRECT("'"&amp;X$2&amp;"'!F"&amp;ROW(X66))="VACA","VACA",
"")))))</f>
        <v/>
      </c>
      <c r="Y66" s="111" t="str" cm="1">
        <f t="array" aca="1" ref="Y66" ca="1">IF(INDIRECT("'"&amp;Y$2&amp;"'!F"&amp;ROW(Y66))="CC","CC",
IF(INDIRECT("'"&amp;Y$2&amp;"'!F"&amp;ROW(Y66))="DOWN","DOWN",
IF(INDIRECT("'"&amp;Y$2&amp;"'!F"&amp;ROW(Y66))="OFF","OFF",
IF(INDIRECT("'"&amp;Y$2&amp;"'!F"&amp;ROW(Y66))="PARK","PARK",
IF(INDIRECT("'"&amp;Y$2&amp;"'!F"&amp;ROW(Y66))="VACA","VACA",
"")))))</f>
        <v/>
      </c>
      <c r="Z66" s="111" t="str" cm="1">
        <f t="array" aca="1" ref="Z66" ca="1">IF(INDIRECT("'"&amp;Z$2&amp;"'!F"&amp;ROW(Z66))="CC","CC",
IF(INDIRECT("'"&amp;Z$2&amp;"'!F"&amp;ROW(Z66))="DOWN","DOWN",
IF(INDIRECT("'"&amp;Z$2&amp;"'!F"&amp;ROW(Z66))="OFF","OFF",
IF(INDIRECT("'"&amp;Z$2&amp;"'!F"&amp;ROW(Z66))="PARK","PARK",
IF(INDIRECT("'"&amp;Z$2&amp;"'!F"&amp;ROW(Z66))="VACA","VACA",
"")))))</f>
        <v/>
      </c>
      <c r="AA66" s="111" t="str" cm="1">
        <f t="array" aca="1" ref="AA66" ca="1">IF(INDIRECT("'"&amp;AA$2&amp;"'!F"&amp;ROW(AA66))="CC","CC",
IF(INDIRECT("'"&amp;AA$2&amp;"'!F"&amp;ROW(AA66))="DOWN","DOWN",
IF(INDIRECT("'"&amp;AA$2&amp;"'!F"&amp;ROW(AA66))="OFF","OFF",
IF(INDIRECT("'"&amp;AA$2&amp;"'!F"&amp;ROW(AA66))="PARK","PARK",
IF(INDIRECT("'"&amp;AA$2&amp;"'!F"&amp;ROW(AA66))="VACA","VACA",
"")))))</f>
        <v/>
      </c>
      <c r="AB66" s="111" t="str" cm="1">
        <f t="array" aca="1" ref="AB66" ca="1">IF(INDIRECT("'"&amp;AB$2&amp;"'!F"&amp;ROW(AB66))="CC","CC",
IF(INDIRECT("'"&amp;AB$2&amp;"'!F"&amp;ROW(AB66))="DOWN","DOWN",
IF(INDIRECT("'"&amp;AB$2&amp;"'!F"&amp;ROW(AB66))="OFF","OFF",
IF(INDIRECT("'"&amp;AB$2&amp;"'!F"&amp;ROW(AB66))="PARK","PARK",
IF(INDIRECT("'"&amp;AB$2&amp;"'!F"&amp;ROW(AB66))="VACA","VACA",
"")))))</f>
        <v/>
      </c>
      <c r="AC66" s="111" t="str" cm="1">
        <f t="array" aca="1" ref="AC66" ca="1">IF(INDIRECT("'"&amp;AC$2&amp;"'!F"&amp;ROW(AC66))="CC","CC",
IF(INDIRECT("'"&amp;AC$2&amp;"'!F"&amp;ROW(AC66))="DOWN","DOWN",
IF(INDIRECT("'"&amp;AC$2&amp;"'!F"&amp;ROW(AC66))="OFF","OFF",
IF(INDIRECT("'"&amp;AC$2&amp;"'!F"&amp;ROW(AC66))="PARK","PARK",
IF(INDIRECT("'"&amp;AC$2&amp;"'!F"&amp;ROW(AC66))="VACA","VACA",
"")))))</f>
        <v/>
      </c>
      <c r="AD66" s="111" t="str" cm="1">
        <f t="array" aca="1" ref="AD66" ca="1">IF(INDIRECT("'"&amp;AD$2&amp;"'!F"&amp;ROW(AD66))="CC","CC",
IF(INDIRECT("'"&amp;AD$2&amp;"'!F"&amp;ROW(AD66))="DOWN","DOWN",
IF(INDIRECT("'"&amp;AD$2&amp;"'!F"&amp;ROW(AD66))="OFF","OFF",
IF(INDIRECT("'"&amp;AD$2&amp;"'!F"&amp;ROW(AD66))="PARK","PARK",
IF(INDIRECT("'"&amp;AD$2&amp;"'!F"&amp;ROW(AD66))="VACA","VACA",
"")))))</f>
        <v/>
      </c>
      <c r="AE66" s="111" t="str" cm="1">
        <f t="array" aca="1" ref="AE66" ca="1">IF(INDIRECT("'"&amp;AE$2&amp;"'!F"&amp;ROW(AE66))="CC","CC",
IF(INDIRECT("'"&amp;AE$2&amp;"'!F"&amp;ROW(AE66))="DOWN","DOWN",
IF(INDIRECT("'"&amp;AE$2&amp;"'!F"&amp;ROW(AE66))="OFF","OFF",
IF(INDIRECT("'"&amp;AE$2&amp;"'!F"&amp;ROW(AE66))="PARK","PARK",
IF(INDIRECT("'"&amp;AE$2&amp;"'!F"&amp;ROW(AE66))="VACA","VACA",
"")))))</f>
        <v/>
      </c>
      <c r="AF66" s="111" t="str" cm="1">
        <f t="array" aca="1" ref="AF66" ca="1">IF(INDIRECT("'"&amp;AF$2&amp;"'!F"&amp;ROW(AF66))="CC","CC",
IF(INDIRECT("'"&amp;AF$2&amp;"'!F"&amp;ROW(AF66))="DOWN","DOWN",
IF(INDIRECT("'"&amp;AF$2&amp;"'!F"&amp;ROW(AF66))="OFF","OFF",
IF(INDIRECT("'"&amp;AF$2&amp;"'!F"&amp;ROW(AF66))="PARK","PARK",
IF(INDIRECT("'"&amp;AF$2&amp;"'!F"&amp;ROW(AF66))="VACA","VACA",
"")))))</f>
        <v/>
      </c>
      <c r="AG66" s="111" t="str" cm="1">
        <f t="array" aca="1" ref="AG66" ca="1">IF(INDIRECT("'"&amp;AG$2&amp;"'!F"&amp;ROW(AG66))="CC","CC",
IF(INDIRECT("'"&amp;AG$2&amp;"'!F"&amp;ROW(AG66))="DOWN","DOWN",
IF(INDIRECT("'"&amp;AG$2&amp;"'!F"&amp;ROW(AG66))="OFF","OFF",
IF(INDIRECT("'"&amp;AG$2&amp;"'!F"&amp;ROW(AG66))="PARK","PARK",
IF(INDIRECT("'"&amp;AG$2&amp;"'!F"&amp;ROW(AG66))="VACA","VACA",
"")))))</f>
        <v/>
      </c>
      <c r="AH66" s="124"/>
      <c r="AI66" s="111" t="str">
        <f t="shared" si="4"/>
        <v>Wilfrido Suarez</v>
      </c>
      <c r="AJ66" s="111" cm="1">
        <f t="array" aca="1" ref="AJ66" ca="1">INDIRECT("'"&amp;AJ$2&amp;"'!AB"&amp;ROW($AJ66))</f>
        <v>4</v>
      </c>
      <c r="AK66" s="111" cm="1">
        <f t="array" aca="1" ref="AK66" ca="1">INDIRECT("'"&amp;AK$2&amp;"'!AB"&amp;ROW($AJ66))</f>
        <v>5</v>
      </c>
      <c r="AL66" s="111" cm="1">
        <f t="array" aca="1" ref="AL66" ca="1">INDIRECT("'"&amp;AL$2&amp;"'!AB"&amp;ROW($AJ66))</f>
        <v>4</v>
      </c>
      <c r="AM66" s="111" t="str" cm="1">
        <f t="array" aca="1" ref="AM66" ca="1">INDIRECT("'"&amp;AM$2&amp;"'!AB"&amp;ROW($AJ66))</f>
        <v/>
      </c>
      <c r="AN66" s="111" t="str" cm="1">
        <f t="array" aca="1" ref="AN66" ca="1">INDIRECT("'"&amp;AN$2&amp;"'!AB"&amp;ROW($AJ66))</f>
        <v/>
      </c>
      <c r="AO66" s="111" cm="1">
        <f t="array" aca="1" ref="AO66" ca="1">INDIRECT("'"&amp;AO$2&amp;"'!AB"&amp;ROW($AJ66))</f>
        <v>4</v>
      </c>
      <c r="AP66" s="111" cm="1">
        <f t="array" aca="1" ref="AP66" ca="1">INDIRECT("'"&amp;AP$2&amp;"'!AB"&amp;ROW($AJ66))</f>
        <v>5</v>
      </c>
      <c r="AQ66" s="111" t="str" cm="1">
        <f t="array" aca="1" ref="AQ66" ca="1">INDIRECT("'"&amp;AQ$2&amp;"'!AB"&amp;ROW($AJ66))</f>
        <v/>
      </c>
      <c r="AR66" s="111" t="str" cm="1">
        <f t="array" aca="1" ref="AR66" ca="1">INDIRECT("'"&amp;AR$2&amp;"'!AB"&amp;ROW($AJ66))</f>
        <v/>
      </c>
      <c r="AS66" s="111" t="str" cm="1">
        <f t="array" aca="1" ref="AS66" ca="1">INDIRECT("'"&amp;AS$2&amp;"'!AB"&amp;ROW($AJ66))</f>
        <v/>
      </c>
      <c r="AT66" s="111" t="str" cm="1">
        <f t="array" aca="1" ref="AT66" ca="1">INDIRECT("'"&amp;AT$2&amp;"'!AB"&amp;ROW($AJ66))</f>
        <v/>
      </c>
      <c r="AU66" s="111" t="str" cm="1">
        <f t="array" aca="1" ref="AU66" ca="1">INDIRECT("'"&amp;AU$2&amp;"'!AB"&amp;ROW($AJ66))</f>
        <v/>
      </c>
      <c r="AV66" s="111" t="str" cm="1">
        <f t="array" aca="1" ref="AV66" ca="1">INDIRECT("'"&amp;AV$2&amp;"'!AB"&amp;ROW($AJ66))</f>
        <v/>
      </c>
      <c r="AW66" s="111" t="str" cm="1">
        <f t="array" aca="1" ref="AW66" ca="1">INDIRECT("'"&amp;AW$2&amp;"'!AB"&amp;ROW($AJ66))</f>
        <v/>
      </c>
      <c r="AX66" s="111" t="str" cm="1">
        <f t="array" aca="1" ref="AX66" ca="1">INDIRECT("'"&amp;AX$2&amp;"'!AB"&amp;ROW($AJ66))</f>
        <v/>
      </c>
      <c r="AY66" s="111" t="str" cm="1">
        <f t="array" aca="1" ref="AY66" ca="1">INDIRECT("'"&amp;AY$2&amp;"'!AB"&amp;ROW($AJ66))</f>
        <v/>
      </c>
      <c r="AZ66" s="111" t="str" cm="1">
        <f t="array" aca="1" ref="AZ66" ca="1">INDIRECT("'"&amp;AZ$2&amp;"'!AB"&amp;ROW($AJ66))</f>
        <v/>
      </c>
      <c r="BA66" s="111" t="str" cm="1">
        <f t="array" aca="1" ref="BA66" ca="1">INDIRECT("'"&amp;BA$2&amp;"'!AB"&amp;ROW($AJ66))</f>
        <v/>
      </c>
      <c r="BB66" s="111" t="str" cm="1">
        <f t="array" aca="1" ref="BB66" ca="1">INDIRECT("'"&amp;BB$2&amp;"'!AB"&amp;ROW($AJ66))</f>
        <v/>
      </c>
      <c r="BC66" s="111" t="str" cm="1">
        <f t="array" aca="1" ref="BC66" ca="1">INDIRECT("'"&amp;BC$2&amp;"'!AB"&amp;ROW($AJ66))</f>
        <v/>
      </c>
      <c r="BD66" s="111" t="str" cm="1">
        <f t="array" aca="1" ref="BD66" ca="1">INDIRECT("'"&amp;BD$2&amp;"'!AB"&amp;ROW($AJ66))</f>
        <v/>
      </c>
      <c r="BE66" s="111" t="str" cm="1">
        <f t="array" aca="1" ref="BE66" ca="1">INDIRECT("'"&amp;BE$2&amp;"'!AB"&amp;ROW($AJ66))</f>
        <v/>
      </c>
      <c r="BF66" s="111" t="str" cm="1">
        <f t="array" aca="1" ref="BF66" ca="1">INDIRECT("'"&amp;BF$2&amp;"'!AB"&amp;ROW($AJ66))</f>
        <v/>
      </c>
      <c r="BG66" s="111" t="str" cm="1">
        <f t="array" aca="1" ref="BG66" ca="1">INDIRECT("'"&amp;BG$2&amp;"'!AB"&amp;ROW($AJ66))</f>
        <v/>
      </c>
      <c r="BH66" s="111" t="str" cm="1">
        <f t="array" aca="1" ref="BH66" ca="1">INDIRECT("'"&amp;BH$2&amp;"'!AB"&amp;ROW($AJ66))</f>
        <v/>
      </c>
      <c r="BI66" s="111" t="str" cm="1">
        <f t="array" aca="1" ref="BI66" ca="1">INDIRECT("'"&amp;BI$2&amp;"'!AB"&amp;ROW($AJ66))</f>
        <v/>
      </c>
      <c r="BJ66" s="111" t="str" cm="1">
        <f t="array" aca="1" ref="BJ66" ca="1">INDIRECT("'"&amp;BJ$2&amp;"'!AB"&amp;ROW($AJ66))</f>
        <v/>
      </c>
      <c r="BK66" s="111" t="str" cm="1">
        <f t="array" aca="1" ref="BK66" ca="1">INDIRECT("'"&amp;BK$2&amp;"'!AB"&amp;ROW($AJ66))</f>
        <v/>
      </c>
      <c r="BL66" s="111" t="str" cm="1">
        <f t="array" aca="1" ref="BL66" ca="1">INDIRECT("'"&amp;BL$2&amp;"'!AB"&amp;ROW($AJ66))</f>
        <v/>
      </c>
      <c r="BM66" s="111" t="str" cm="1">
        <f t="array" aca="1" ref="BM66" ca="1">INDIRECT("'"&amp;BM$2&amp;"'!AB"&amp;ROW($AJ66))</f>
        <v/>
      </c>
      <c r="BN66" s="111" t="str" cm="1">
        <f t="array" aca="1" ref="BN66" ca="1">INDIRECT("'"&amp;BN$2&amp;"'!AB"&amp;ROW($AJ66))</f>
        <v/>
      </c>
      <c r="BO66" s="124"/>
      <c r="BP66" s="110" t="str">
        <f t="shared" si="5"/>
        <v>Wilfrido Suarez</v>
      </c>
      <c r="BQ66" s="127" cm="1">
        <f t="array" aca="1" ref="BQ66" ca="1">IF(INDIRECT("'"&amp;BQ$2&amp;"'!P"&amp;ROW($BQ66))=0,"",INDIRECT("'"&amp;BQ$2&amp;"'!P"&amp;ROW($BQ66)))</f>
        <v>32.950000000000003</v>
      </c>
      <c r="BR66" s="127" cm="1">
        <f t="array" aca="1" ref="BR66" ca="1">IF(INDIRECT("'"&amp;BR$2&amp;"'!P"&amp;ROW($BQ66))=0,"",INDIRECT("'"&amp;BR$2&amp;"'!P"&amp;ROW($BQ66)))</f>
        <v>30.87</v>
      </c>
      <c r="BS66" s="127" cm="1">
        <f t="array" aca="1" ref="BS66" ca="1">IF(INDIRECT("'"&amp;BS$2&amp;"'!P"&amp;ROW($BQ66))=0,"",INDIRECT("'"&amp;BS$2&amp;"'!P"&amp;ROW($BQ66)))</f>
        <v>35.54</v>
      </c>
      <c r="BT66" s="127" t="str" cm="1">
        <f t="array" aca="1" ref="BT66" ca="1">IF(INDIRECT("'"&amp;BT$2&amp;"'!P"&amp;ROW($BQ66))=0,"",INDIRECT("'"&amp;BT$2&amp;"'!P"&amp;ROW($BQ66)))</f>
        <v/>
      </c>
      <c r="BU66" s="127" t="str" cm="1">
        <f t="array" aca="1" ref="BU66" ca="1">IF(INDIRECT("'"&amp;BU$2&amp;"'!P"&amp;ROW($BQ66))=0,"",INDIRECT("'"&amp;BU$2&amp;"'!P"&amp;ROW($BQ66)))</f>
        <v/>
      </c>
      <c r="BV66" s="127" cm="1">
        <f t="array" aca="1" ref="BV66" ca="1">IF(INDIRECT("'"&amp;BV$2&amp;"'!P"&amp;ROW($BQ66))=0,"",INDIRECT("'"&amp;BV$2&amp;"'!P"&amp;ROW($BQ66)))</f>
        <v>42.92</v>
      </c>
      <c r="BW66" s="127" cm="1">
        <f t="array" aca="1" ref="BW66" ca="1">IF(INDIRECT("'"&amp;BW$2&amp;"'!P"&amp;ROW($BQ66))=0,"",INDIRECT("'"&amp;BW$2&amp;"'!P"&amp;ROW($BQ66)))</f>
        <v>37.15</v>
      </c>
      <c r="BX66" s="127" t="str" cm="1">
        <f t="array" aca="1" ref="BX66" ca="1">IF(INDIRECT("'"&amp;BX$2&amp;"'!P"&amp;ROW($BQ66))=0,"",INDIRECT("'"&amp;BX$2&amp;"'!P"&amp;ROW($BQ66)))</f>
        <v/>
      </c>
      <c r="BY66" s="127" t="str" cm="1">
        <f t="array" aca="1" ref="BY66" ca="1">IF(INDIRECT("'"&amp;BY$2&amp;"'!P"&amp;ROW($BQ66))=0,"",INDIRECT("'"&amp;BY$2&amp;"'!P"&amp;ROW($BQ66)))</f>
        <v/>
      </c>
      <c r="BZ66" s="127" t="str" cm="1">
        <f t="array" aca="1" ref="BZ66" ca="1">IF(INDIRECT("'"&amp;BZ$2&amp;"'!P"&amp;ROW($BQ66))=0,"",INDIRECT("'"&amp;BZ$2&amp;"'!P"&amp;ROW($BQ66)))</f>
        <v/>
      </c>
      <c r="CA66" s="127" t="str" cm="1">
        <f t="array" aca="1" ref="CA66" ca="1">IF(INDIRECT("'"&amp;CA$2&amp;"'!P"&amp;ROW($BQ66))=0,"",INDIRECT("'"&amp;CA$2&amp;"'!P"&amp;ROW($BQ66)))</f>
        <v/>
      </c>
      <c r="CB66" s="127" t="str" cm="1">
        <f t="array" aca="1" ref="CB66" ca="1">IF(INDIRECT("'"&amp;CB$2&amp;"'!P"&amp;ROW($BQ66))=0,"",INDIRECT("'"&amp;CB$2&amp;"'!P"&amp;ROW($BQ66)))</f>
        <v/>
      </c>
      <c r="CC66" s="127" t="str" cm="1">
        <f t="array" aca="1" ref="CC66" ca="1">IF(INDIRECT("'"&amp;CC$2&amp;"'!P"&amp;ROW($BQ66))=0,"",INDIRECT("'"&amp;CC$2&amp;"'!P"&amp;ROW($BQ66)))</f>
        <v/>
      </c>
      <c r="CD66" s="127" t="str" cm="1">
        <f t="array" aca="1" ref="CD66" ca="1">IF(INDIRECT("'"&amp;CD$2&amp;"'!P"&amp;ROW($BQ66))=0,"",INDIRECT("'"&amp;CD$2&amp;"'!P"&amp;ROW($BQ66)))</f>
        <v/>
      </c>
      <c r="CE66" s="127" t="str" cm="1">
        <f t="array" aca="1" ref="CE66" ca="1">IF(INDIRECT("'"&amp;CE$2&amp;"'!P"&amp;ROW($BQ66))=0,"",INDIRECT("'"&amp;CE$2&amp;"'!P"&amp;ROW($BQ66)))</f>
        <v/>
      </c>
      <c r="CF66" s="127" t="str" cm="1">
        <f t="array" aca="1" ref="CF66" ca="1">IF(INDIRECT("'"&amp;CF$2&amp;"'!P"&amp;ROW($BQ66))=0,"",INDIRECT("'"&amp;CF$2&amp;"'!P"&amp;ROW($BQ66)))</f>
        <v/>
      </c>
      <c r="CG66" s="127" t="str" cm="1">
        <f t="array" aca="1" ref="CG66" ca="1">IF(INDIRECT("'"&amp;CG$2&amp;"'!P"&amp;ROW($BQ66))=0,"",INDIRECT("'"&amp;CG$2&amp;"'!P"&amp;ROW($BQ66)))</f>
        <v/>
      </c>
      <c r="CH66" s="127" t="str" cm="1">
        <f t="array" aca="1" ref="CH66" ca="1">IF(INDIRECT("'"&amp;CH$2&amp;"'!P"&amp;ROW($BQ66))=0,"",INDIRECT("'"&amp;CH$2&amp;"'!P"&amp;ROW($BQ66)))</f>
        <v/>
      </c>
      <c r="CI66" s="127" t="str" cm="1">
        <f t="array" aca="1" ref="CI66" ca="1">IF(INDIRECT("'"&amp;CI$2&amp;"'!P"&amp;ROW($BQ66))=0,"",INDIRECT("'"&amp;CI$2&amp;"'!P"&amp;ROW($BQ66)))</f>
        <v/>
      </c>
      <c r="CJ66" s="127" t="str" cm="1">
        <f t="array" aca="1" ref="CJ66" ca="1">IF(INDIRECT("'"&amp;CJ$2&amp;"'!P"&amp;ROW($BQ66))=0,"",INDIRECT("'"&amp;CJ$2&amp;"'!P"&amp;ROW($BQ66)))</f>
        <v/>
      </c>
      <c r="CK66" s="127" t="str" cm="1">
        <f t="array" aca="1" ref="CK66" ca="1">IF(INDIRECT("'"&amp;CK$2&amp;"'!P"&amp;ROW($BQ66))=0,"",INDIRECT("'"&amp;CK$2&amp;"'!P"&amp;ROW($BQ66)))</f>
        <v/>
      </c>
      <c r="CL66" s="127" t="str" cm="1">
        <f t="array" aca="1" ref="CL66" ca="1">IF(INDIRECT("'"&amp;CL$2&amp;"'!P"&amp;ROW($BQ66))=0,"",INDIRECT("'"&amp;CL$2&amp;"'!P"&amp;ROW($BQ66)))</f>
        <v/>
      </c>
      <c r="CM66" s="127" t="str" cm="1">
        <f t="array" aca="1" ref="CM66" ca="1">IF(INDIRECT("'"&amp;CM$2&amp;"'!P"&amp;ROW($BQ66))=0,"",INDIRECT("'"&amp;CM$2&amp;"'!P"&amp;ROW($BQ66)))</f>
        <v/>
      </c>
      <c r="CN66" s="127" t="str" cm="1">
        <f t="array" aca="1" ref="CN66" ca="1">IF(INDIRECT("'"&amp;CN$2&amp;"'!P"&amp;ROW($BQ66))=0,"",INDIRECT("'"&amp;CN$2&amp;"'!P"&amp;ROW($BQ66)))</f>
        <v/>
      </c>
      <c r="CO66" s="127" t="str" cm="1">
        <f t="array" aca="1" ref="CO66" ca="1">IF(INDIRECT("'"&amp;CO$2&amp;"'!P"&amp;ROW($BQ66))=0,"",INDIRECT("'"&amp;CO$2&amp;"'!P"&amp;ROW($BQ66)))</f>
        <v/>
      </c>
      <c r="CP66" s="127" t="str" cm="1">
        <f t="array" aca="1" ref="CP66" ca="1">IF(INDIRECT("'"&amp;CP$2&amp;"'!P"&amp;ROW($BQ66))=0,"",INDIRECT("'"&amp;CP$2&amp;"'!P"&amp;ROW($BQ66)))</f>
        <v/>
      </c>
      <c r="CQ66" s="127" t="str" cm="1">
        <f t="array" aca="1" ref="CQ66" ca="1">IF(INDIRECT("'"&amp;CQ$2&amp;"'!P"&amp;ROW($BQ66))=0,"",INDIRECT("'"&amp;CQ$2&amp;"'!P"&amp;ROW($BQ66)))</f>
        <v/>
      </c>
      <c r="CR66" s="127" t="str" cm="1">
        <f t="array" aca="1" ref="CR66" ca="1">IF(INDIRECT("'"&amp;CR$2&amp;"'!P"&amp;ROW($BQ66))=0,"",INDIRECT("'"&amp;CR$2&amp;"'!P"&amp;ROW($BQ66)))</f>
        <v/>
      </c>
      <c r="CS66" s="127" t="str" cm="1">
        <f t="array" aca="1" ref="CS66" ca="1">IF(INDIRECT("'"&amp;CS$2&amp;"'!P"&amp;ROW($BQ66))=0,"",INDIRECT("'"&amp;CS$2&amp;"'!P"&amp;ROW($BQ66)))</f>
        <v/>
      </c>
      <c r="CT66" s="127" t="str" cm="1">
        <f t="array" aca="1" ref="CT66" ca="1">IF(INDIRECT("'"&amp;CT$2&amp;"'!P"&amp;ROW($BQ66))=0,"",INDIRECT("'"&amp;CT$2&amp;"'!P"&amp;ROW($BQ66)))</f>
        <v/>
      </c>
      <c r="CU66" s="127" t="str" cm="1">
        <f t="array" aca="1" ref="CU66" ca="1">IF(INDIRECT("'"&amp;CU$2&amp;"'!P"&amp;ROW($BQ66))=0,"",INDIRECT("'"&amp;CU$2&amp;"'!P"&amp;ROW($BQ66)))</f>
        <v/>
      </c>
      <c r="CV66" s="128">
        <f t="shared" ca="1" si="6"/>
        <v>179.43000000000004</v>
      </c>
    </row>
    <row r="67" spans="1:100" x14ac:dyDescent="0.2">
      <c r="A67" s="111">
        <f>IF('Driver List'!D67=0,"",'Driver List'!D67)</f>
        <v>6477</v>
      </c>
      <c r="B67" s="111" t="str">
        <f>IF(A67="","",VLOOKUP(A67,'Driver List'!D:E,2,0))</f>
        <v xml:space="preserve">Nestor Gotay </v>
      </c>
      <c r="C67" s="111" t="str" cm="1">
        <f t="array" aca="1" ref="C67" ca="1">IF(INDIRECT("'"&amp;C$2&amp;"'!F"&amp;ROW(C67))="CC","CC",
IF(INDIRECT("'"&amp;C$2&amp;"'!F"&amp;ROW(C67))="DOWN","DOWN",
IF(INDIRECT("'"&amp;C$2&amp;"'!F"&amp;ROW(C67))="OFF","OFF",
IF(INDIRECT("'"&amp;C$2&amp;"'!F"&amp;ROW(C67))="PARK","PARK",
IF(INDIRECT("'"&amp;C$2&amp;"'!F"&amp;ROW(C67))="VACA","VACA",
"")))))</f>
        <v/>
      </c>
      <c r="D67" s="111" t="str" cm="1">
        <f t="array" aca="1" ref="D67" ca="1">IF(INDIRECT("'"&amp;D$2&amp;"'!F"&amp;ROW(D67))="CC","CC",
IF(INDIRECT("'"&amp;D$2&amp;"'!F"&amp;ROW(D67))="DOWN","DOWN",
IF(INDIRECT("'"&amp;D$2&amp;"'!F"&amp;ROW(D67))="OFF","OFF",
IF(INDIRECT("'"&amp;D$2&amp;"'!F"&amp;ROW(D67))="PARK","PARK",
IF(INDIRECT("'"&amp;D$2&amp;"'!F"&amp;ROW(D67))="VACA","VACA",
"")))))</f>
        <v/>
      </c>
      <c r="E67" s="111" t="str" cm="1">
        <f t="array" aca="1" ref="E67" ca="1">IF(INDIRECT("'"&amp;E$2&amp;"'!F"&amp;ROW(E67))="CC","CC",
IF(INDIRECT("'"&amp;E$2&amp;"'!F"&amp;ROW(E67))="DOWN","DOWN",
IF(INDIRECT("'"&amp;E$2&amp;"'!F"&amp;ROW(E67))="OFF","OFF",
IF(INDIRECT("'"&amp;E$2&amp;"'!F"&amp;ROW(E67))="PARK","PARK",
IF(INDIRECT("'"&amp;E$2&amp;"'!F"&amp;ROW(E67))="VACA","VACA",
"")))))</f>
        <v/>
      </c>
      <c r="F67" s="111" t="str" cm="1">
        <f t="array" aca="1" ref="F67" ca="1">IF(INDIRECT("'"&amp;F$2&amp;"'!F"&amp;ROW(F67))="CC","CC",
IF(INDIRECT("'"&amp;F$2&amp;"'!F"&amp;ROW(F67))="DOWN","DOWN",
IF(INDIRECT("'"&amp;F$2&amp;"'!F"&amp;ROW(F67))="OFF","OFF",
IF(INDIRECT("'"&amp;F$2&amp;"'!F"&amp;ROW(F67))="PARK","PARK",
IF(INDIRECT("'"&amp;F$2&amp;"'!F"&amp;ROW(F67))="VACA","VACA",
"")))))</f>
        <v/>
      </c>
      <c r="G67" s="111" t="str" cm="1">
        <f t="array" aca="1" ref="G67" ca="1">IF(INDIRECT("'"&amp;G$2&amp;"'!F"&amp;ROW(G67))="CC","CC",
IF(INDIRECT("'"&amp;G$2&amp;"'!F"&amp;ROW(G67))="DOWN","DOWN",
IF(INDIRECT("'"&amp;G$2&amp;"'!F"&amp;ROW(G67))="OFF","OFF",
IF(INDIRECT("'"&amp;G$2&amp;"'!F"&amp;ROW(G67))="PARK","PARK",
IF(INDIRECT("'"&amp;G$2&amp;"'!F"&amp;ROW(G67))="VACA","VACA",
"")))))</f>
        <v/>
      </c>
      <c r="H67" s="111" t="str" cm="1">
        <f t="array" aca="1" ref="H67" ca="1">IF(INDIRECT("'"&amp;H$2&amp;"'!F"&amp;ROW(H67))="CC","CC",
IF(INDIRECT("'"&amp;H$2&amp;"'!F"&amp;ROW(H67))="DOWN","DOWN",
IF(INDIRECT("'"&amp;H$2&amp;"'!F"&amp;ROW(H67))="OFF","OFF",
IF(INDIRECT("'"&amp;H$2&amp;"'!F"&amp;ROW(H67))="PARK","PARK",
IF(INDIRECT("'"&amp;H$2&amp;"'!F"&amp;ROW(H67))="VACA","VACA",
"")))))</f>
        <v/>
      </c>
      <c r="I67" s="111" t="str" cm="1">
        <f t="array" aca="1" ref="I67" ca="1">IF(INDIRECT("'"&amp;I$2&amp;"'!F"&amp;ROW(I67))="CC","CC",
IF(INDIRECT("'"&amp;I$2&amp;"'!F"&amp;ROW(I67))="DOWN","DOWN",
IF(INDIRECT("'"&amp;I$2&amp;"'!F"&amp;ROW(I67))="OFF","OFF",
IF(INDIRECT("'"&amp;I$2&amp;"'!F"&amp;ROW(I67))="PARK","PARK",
IF(INDIRECT("'"&amp;I$2&amp;"'!F"&amp;ROW(I67))="VACA","VACA",
"")))))</f>
        <v/>
      </c>
      <c r="J67" s="111" t="str" cm="1">
        <f t="array" aca="1" ref="J67" ca="1">IF(INDIRECT("'"&amp;J$2&amp;"'!F"&amp;ROW(J67))="CC","CC",
IF(INDIRECT("'"&amp;J$2&amp;"'!F"&amp;ROW(J67))="DOWN","DOWN",
IF(INDIRECT("'"&amp;J$2&amp;"'!F"&amp;ROW(J67))="OFF","OFF",
IF(INDIRECT("'"&amp;J$2&amp;"'!F"&amp;ROW(J67))="PARK","PARK",
IF(INDIRECT("'"&amp;J$2&amp;"'!F"&amp;ROW(J67))="VACA","VACA",
"")))))</f>
        <v/>
      </c>
      <c r="K67" s="111" t="str" cm="1">
        <f t="array" aca="1" ref="K67" ca="1">IF(INDIRECT("'"&amp;K$2&amp;"'!F"&amp;ROW(K67))="CC","CC",
IF(INDIRECT("'"&amp;K$2&amp;"'!F"&amp;ROW(K67))="DOWN","DOWN",
IF(INDIRECT("'"&amp;K$2&amp;"'!F"&amp;ROW(K67))="OFF","OFF",
IF(INDIRECT("'"&amp;K$2&amp;"'!F"&amp;ROW(K67))="PARK","PARK",
IF(INDIRECT("'"&amp;K$2&amp;"'!F"&amp;ROW(K67))="VACA","VACA",
"")))))</f>
        <v/>
      </c>
      <c r="L67" s="111" t="str" cm="1">
        <f t="array" aca="1" ref="L67" ca="1">IF(INDIRECT("'"&amp;L$2&amp;"'!F"&amp;ROW(L67))="CC","CC",
IF(INDIRECT("'"&amp;L$2&amp;"'!F"&amp;ROW(L67))="DOWN","DOWN",
IF(INDIRECT("'"&amp;L$2&amp;"'!F"&amp;ROW(L67))="OFF","OFF",
IF(INDIRECT("'"&amp;L$2&amp;"'!F"&amp;ROW(L67))="PARK","PARK",
IF(INDIRECT("'"&amp;L$2&amp;"'!F"&amp;ROW(L67))="VACA","VACA",
"")))))</f>
        <v/>
      </c>
      <c r="M67" s="111" t="str" cm="1">
        <f t="array" aca="1" ref="M67" ca="1">IF(INDIRECT("'"&amp;M$2&amp;"'!F"&amp;ROW(M67))="CC","CC",
IF(INDIRECT("'"&amp;M$2&amp;"'!F"&amp;ROW(M67))="DOWN","DOWN",
IF(INDIRECT("'"&amp;M$2&amp;"'!F"&amp;ROW(M67))="OFF","OFF",
IF(INDIRECT("'"&amp;M$2&amp;"'!F"&amp;ROW(M67))="PARK","PARK",
IF(INDIRECT("'"&amp;M$2&amp;"'!F"&amp;ROW(M67))="VACA","VACA",
"")))))</f>
        <v/>
      </c>
      <c r="N67" s="111" t="str" cm="1">
        <f t="array" aca="1" ref="N67" ca="1">IF(INDIRECT("'"&amp;N$2&amp;"'!F"&amp;ROW(N67))="CC","CC",
IF(INDIRECT("'"&amp;N$2&amp;"'!F"&amp;ROW(N67))="DOWN","DOWN",
IF(INDIRECT("'"&amp;N$2&amp;"'!F"&amp;ROW(N67))="OFF","OFF",
IF(INDIRECT("'"&amp;N$2&amp;"'!F"&amp;ROW(N67))="PARK","PARK",
IF(INDIRECT("'"&amp;N$2&amp;"'!F"&amp;ROW(N67))="VACA","VACA",
"")))))</f>
        <v/>
      </c>
      <c r="O67" s="111" t="str" cm="1">
        <f t="array" aca="1" ref="O67" ca="1">IF(INDIRECT("'"&amp;O$2&amp;"'!F"&amp;ROW(O67))="CC","CC",
IF(INDIRECT("'"&amp;O$2&amp;"'!F"&amp;ROW(O67))="DOWN","DOWN",
IF(INDIRECT("'"&amp;O$2&amp;"'!F"&amp;ROW(O67))="OFF","OFF",
IF(INDIRECT("'"&amp;O$2&amp;"'!F"&amp;ROW(O67))="PARK","PARK",
IF(INDIRECT("'"&amp;O$2&amp;"'!F"&amp;ROW(O67))="VACA","VACA",
"")))))</f>
        <v/>
      </c>
      <c r="P67" s="111" t="str" cm="1">
        <f t="array" aca="1" ref="P67" ca="1">IF(INDIRECT("'"&amp;P$2&amp;"'!F"&amp;ROW(P67))="CC","CC",
IF(INDIRECT("'"&amp;P$2&amp;"'!F"&amp;ROW(P67))="DOWN","DOWN",
IF(INDIRECT("'"&amp;P$2&amp;"'!F"&amp;ROW(P67))="OFF","OFF",
IF(INDIRECT("'"&amp;P$2&amp;"'!F"&amp;ROW(P67))="PARK","PARK",
IF(INDIRECT("'"&amp;P$2&amp;"'!F"&amp;ROW(P67))="VACA","VACA",
"")))))</f>
        <v/>
      </c>
      <c r="Q67" s="111" t="str" cm="1">
        <f t="array" aca="1" ref="Q67" ca="1">IF(INDIRECT("'"&amp;Q$2&amp;"'!F"&amp;ROW(Q67))="CC","CC",
IF(INDIRECT("'"&amp;Q$2&amp;"'!F"&amp;ROW(Q67))="DOWN","DOWN",
IF(INDIRECT("'"&amp;Q$2&amp;"'!F"&amp;ROW(Q67))="OFF","OFF",
IF(INDIRECT("'"&amp;Q$2&amp;"'!F"&amp;ROW(Q67))="PARK","PARK",
IF(INDIRECT("'"&amp;Q$2&amp;"'!F"&amp;ROW(Q67))="VACA","VACA",
"")))))</f>
        <v/>
      </c>
      <c r="R67" s="111" t="str" cm="1">
        <f t="array" aca="1" ref="R67" ca="1">IF(INDIRECT("'"&amp;R$2&amp;"'!F"&amp;ROW(R67))="CC","CC",
IF(INDIRECT("'"&amp;R$2&amp;"'!F"&amp;ROW(R67))="DOWN","DOWN",
IF(INDIRECT("'"&amp;R$2&amp;"'!F"&amp;ROW(R67))="OFF","OFF",
IF(INDIRECT("'"&amp;R$2&amp;"'!F"&amp;ROW(R67))="PARK","PARK",
IF(INDIRECT("'"&amp;R$2&amp;"'!F"&amp;ROW(R67))="VACA","VACA",
"")))))</f>
        <v/>
      </c>
      <c r="S67" s="111" t="str" cm="1">
        <f t="array" aca="1" ref="S67" ca="1">IF(INDIRECT("'"&amp;S$2&amp;"'!F"&amp;ROW(S67))="CC","CC",
IF(INDIRECT("'"&amp;S$2&amp;"'!F"&amp;ROW(S67))="DOWN","DOWN",
IF(INDIRECT("'"&amp;S$2&amp;"'!F"&amp;ROW(S67))="OFF","OFF",
IF(INDIRECT("'"&amp;S$2&amp;"'!F"&amp;ROW(S67))="PARK","PARK",
IF(INDIRECT("'"&amp;S$2&amp;"'!F"&amp;ROW(S67))="VACA","VACA",
"")))))</f>
        <v/>
      </c>
      <c r="T67" s="111" t="str" cm="1">
        <f t="array" aca="1" ref="T67" ca="1">IF(INDIRECT("'"&amp;T$2&amp;"'!F"&amp;ROW(T67))="CC","CC",
IF(INDIRECT("'"&amp;T$2&amp;"'!F"&amp;ROW(T67))="DOWN","DOWN",
IF(INDIRECT("'"&amp;T$2&amp;"'!F"&amp;ROW(T67))="OFF","OFF",
IF(INDIRECT("'"&amp;T$2&amp;"'!F"&amp;ROW(T67))="PARK","PARK",
IF(INDIRECT("'"&amp;T$2&amp;"'!F"&amp;ROW(T67))="VACA","VACA",
"")))))</f>
        <v/>
      </c>
      <c r="U67" s="111" t="str" cm="1">
        <f t="array" aca="1" ref="U67" ca="1">IF(INDIRECT("'"&amp;U$2&amp;"'!F"&amp;ROW(U67))="CC","CC",
IF(INDIRECT("'"&amp;U$2&amp;"'!F"&amp;ROW(U67))="DOWN","DOWN",
IF(INDIRECT("'"&amp;U$2&amp;"'!F"&amp;ROW(U67))="OFF","OFF",
IF(INDIRECT("'"&amp;U$2&amp;"'!F"&amp;ROW(U67))="PARK","PARK",
IF(INDIRECT("'"&amp;U$2&amp;"'!F"&amp;ROW(U67))="VACA","VACA",
"")))))</f>
        <v/>
      </c>
      <c r="V67" s="111" t="str" cm="1">
        <f t="array" aca="1" ref="V67" ca="1">IF(INDIRECT("'"&amp;V$2&amp;"'!F"&amp;ROW(V67))="CC","CC",
IF(INDIRECT("'"&amp;V$2&amp;"'!F"&amp;ROW(V67))="DOWN","DOWN",
IF(INDIRECT("'"&amp;V$2&amp;"'!F"&amp;ROW(V67))="OFF","OFF",
IF(INDIRECT("'"&amp;V$2&amp;"'!F"&amp;ROW(V67))="PARK","PARK",
IF(INDIRECT("'"&amp;V$2&amp;"'!F"&amp;ROW(V67))="VACA","VACA",
"")))))</f>
        <v/>
      </c>
      <c r="W67" s="111" t="str" cm="1">
        <f t="array" aca="1" ref="W67" ca="1">IF(INDIRECT("'"&amp;W$2&amp;"'!F"&amp;ROW(W67))="CC","CC",
IF(INDIRECT("'"&amp;W$2&amp;"'!F"&amp;ROW(W67))="DOWN","DOWN",
IF(INDIRECT("'"&amp;W$2&amp;"'!F"&amp;ROW(W67))="OFF","OFF",
IF(INDIRECT("'"&amp;W$2&amp;"'!F"&amp;ROW(W67))="PARK","PARK",
IF(INDIRECT("'"&amp;W$2&amp;"'!F"&amp;ROW(W67))="VACA","VACA",
"")))))</f>
        <v/>
      </c>
      <c r="X67" s="111" t="str" cm="1">
        <f t="array" aca="1" ref="X67" ca="1">IF(INDIRECT("'"&amp;X$2&amp;"'!F"&amp;ROW(X67))="CC","CC",
IF(INDIRECT("'"&amp;X$2&amp;"'!F"&amp;ROW(X67))="DOWN","DOWN",
IF(INDIRECT("'"&amp;X$2&amp;"'!F"&amp;ROW(X67))="OFF","OFF",
IF(INDIRECT("'"&amp;X$2&amp;"'!F"&amp;ROW(X67))="PARK","PARK",
IF(INDIRECT("'"&amp;X$2&amp;"'!F"&amp;ROW(X67))="VACA","VACA",
"")))))</f>
        <v/>
      </c>
      <c r="Y67" s="111" t="str" cm="1">
        <f t="array" aca="1" ref="Y67" ca="1">IF(INDIRECT("'"&amp;Y$2&amp;"'!F"&amp;ROW(Y67))="CC","CC",
IF(INDIRECT("'"&amp;Y$2&amp;"'!F"&amp;ROW(Y67))="DOWN","DOWN",
IF(INDIRECT("'"&amp;Y$2&amp;"'!F"&amp;ROW(Y67))="OFF","OFF",
IF(INDIRECT("'"&amp;Y$2&amp;"'!F"&amp;ROW(Y67))="PARK","PARK",
IF(INDIRECT("'"&amp;Y$2&amp;"'!F"&amp;ROW(Y67))="VACA","VACA",
"")))))</f>
        <v/>
      </c>
      <c r="Z67" s="111" t="str" cm="1">
        <f t="array" aca="1" ref="Z67" ca="1">IF(INDIRECT("'"&amp;Z$2&amp;"'!F"&amp;ROW(Z67))="CC","CC",
IF(INDIRECT("'"&amp;Z$2&amp;"'!F"&amp;ROW(Z67))="DOWN","DOWN",
IF(INDIRECT("'"&amp;Z$2&amp;"'!F"&amp;ROW(Z67))="OFF","OFF",
IF(INDIRECT("'"&amp;Z$2&amp;"'!F"&amp;ROW(Z67))="PARK","PARK",
IF(INDIRECT("'"&amp;Z$2&amp;"'!F"&amp;ROW(Z67))="VACA","VACA",
"")))))</f>
        <v/>
      </c>
      <c r="AA67" s="111" t="str" cm="1">
        <f t="array" aca="1" ref="AA67" ca="1">IF(INDIRECT("'"&amp;AA$2&amp;"'!F"&amp;ROW(AA67))="CC","CC",
IF(INDIRECT("'"&amp;AA$2&amp;"'!F"&amp;ROW(AA67))="DOWN","DOWN",
IF(INDIRECT("'"&amp;AA$2&amp;"'!F"&amp;ROW(AA67))="OFF","OFF",
IF(INDIRECT("'"&amp;AA$2&amp;"'!F"&amp;ROW(AA67))="PARK","PARK",
IF(INDIRECT("'"&amp;AA$2&amp;"'!F"&amp;ROW(AA67))="VACA","VACA",
"")))))</f>
        <v/>
      </c>
      <c r="AB67" s="111" t="str" cm="1">
        <f t="array" aca="1" ref="AB67" ca="1">IF(INDIRECT("'"&amp;AB$2&amp;"'!F"&amp;ROW(AB67))="CC","CC",
IF(INDIRECT("'"&amp;AB$2&amp;"'!F"&amp;ROW(AB67))="DOWN","DOWN",
IF(INDIRECT("'"&amp;AB$2&amp;"'!F"&amp;ROW(AB67))="OFF","OFF",
IF(INDIRECT("'"&amp;AB$2&amp;"'!F"&amp;ROW(AB67))="PARK","PARK",
IF(INDIRECT("'"&amp;AB$2&amp;"'!F"&amp;ROW(AB67))="VACA","VACA",
"")))))</f>
        <v/>
      </c>
      <c r="AC67" s="111" t="str" cm="1">
        <f t="array" aca="1" ref="AC67" ca="1">IF(INDIRECT("'"&amp;AC$2&amp;"'!F"&amp;ROW(AC67))="CC","CC",
IF(INDIRECT("'"&amp;AC$2&amp;"'!F"&amp;ROW(AC67))="DOWN","DOWN",
IF(INDIRECT("'"&amp;AC$2&amp;"'!F"&amp;ROW(AC67))="OFF","OFF",
IF(INDIRECT("'"&amp;AC$2&amp;"'!F"&amp;ROW(AC67))="PARK","PARK",
IF(INDIRECT("'"&amp;AC$2&amp;"'!F"&amp;ROW(AC67))="VACA","VACA",
"")))))</f>
        <v/>
      </c>
      <c r="AD67" s="111" t="str" cm="1">
        <f t="array" aca="1" ref="AD67" ca="1">IF(INDIRECT("'"&amp;AD$2&amp;"'!F"&amp;ROW(AD67))="CC","CC",
IF(INDIRECT("'"&amp;AD$2&amp;"'!F"&amp;ROW(AD67))="DOWN","DOWN",
IF(INDIRECT("'"&amp;AD$2&amp;"'!F"&amp;ROW(AD67))="OFF","OFF",
IF(INDIRECT("'"&amp;AD$2&amp;"'!F"&amp;ROW(AD67))="PARK","PARK",
IF(INDIRECT("'"&amp;AD$2&amp;"'!F"&amp;ROW(AD67))="VACA","VACA",
"")))))</f>
        <v/>
      </c>
      <c r="AE67" s="111" t="str" cm="1">
        <f t="array" aca="1" ref="AE67" ca="1">IF(INDIRECT("'"&amp;AE$2&amp;"'!F"&amp;ROW(AE67))="CC","CC",
IF(INDIRECT("'"&amp;AE$2&amp;"'!F"&amp;ROW(AE67))="DOWN","DOWN",
IF(INDIRECT("'"&amp;AE$2&amp;"'!F"&amp;ROW(AE67))="OFF","OFF",
IF(INDIRECT("'"&amp;AE$2&amp;"'!F"&amp;ROW(AE67))="PARK","PARK",
IF(INDIRECT("'"&amp;AE$2&amp;"'!F"&amp;ROW(AE67))="VACA","VACA",
"")))))</f>
        <v/>
      </c>
      <c r="AF67" s="111" t="str" cm="1">
        <f t="array" aca="1" ref="AF67" ca="1">IF(INDIRECT("'"&amp;AF$2&amp;"'!F"&amp;ROW(AF67))="CC","CC",
IF(INDIRECT("'"&amp;AF$2&amp;"'!F"&amp;ROW(AF67))="DOWN","DOWN",
IF(INDIRECT("'"&amp;AF$2&amp;"'!F"&amp;ROW(AF67))="OFF","OFF",
IF(INDIRECT("'"&amp;AF$2&amp;"'!F"&amp;ROW(AF67))="PARK","PARK",
IF(INDIRECT("'"&amp;AF$2&amp;"'!F"&amp;ROW(AF67))="VACA","VACA",
"")))))</f>
        <v/>
      </c>
      <c r="AG67" s="111" t="str" cm="1">
        <f t="array" aca="1" ref="AG67" ca="1">IF(INDIRECT("'"&amp;AG$2&amp;"'!F"&amp;ROW(AG67))="CC","CC",
IF(INDIRECT("'"&amp;AG$2&amp;"'!F"&amp;ROW(AG67))="DOWN","DOWN",
IF(INDIRECT("'"&amp;AG$2&amp;"'!F"&amp;ROW(AG67))="OFF","OFF",
IF(INDIRECT("'"&amp;AG$2&amp;"'!F"&amp;ROW(AG67))="PARK","PARK",
IF(INDIRECT("'"&amp;AG$2&amp;"'!F"&amp;ROW(AG67))="VACA","VACA",
"")))))</f>
        <v/>
      </c>
      <c r="AH67" s="124"/>
      <c r="AI67" s="111" t="str">
        <f t="shared" ref="AI67:AI130" si="7">B67</f>
        <v xml:space="preserve">Nestor Gotay </v>
      </c>
      <c r="AJ67" s="111" cm="1">
        <f t="array" aca="1" ref="AJ67" ca="1">INDIRECT("'"&amp;AJ$2&amp;"'!AB"&amp;ROW($AJ67))</f>
        <v>4</v>
      </c>
      <c r="AK67" s="111" cm="1">
        <f t="array" aca="1" ref="AK67" ca="1">INDIRECT("'"&amp;AK$2&amp;"'!AB"&amp;ROW($AJ67))</f>
        <v>5</v>
      </c>
      <c r="AL67" s="111" cm="1">
        <f t="array" aca="1" ref="AL67" ca="1">INDIRECT("'"&amp;AL$2&amp;"'!AB"&amp;ROW($AJ67))</f>
        <v>4</v>
      </c>
      <c r="AM67" s="111" t="str" cm="1">
        <f t="array" aca="1" ref="AM67" ca="1">INDIRECT("'"&amp;AM$2&amp;"'!AB"&amp;ROW($AJ67))</f>
        <v/>
      </c>
      <c r="AN67" s="111" t="str" cm="1">
        <f t="array" aca="1" ref="AN67" ca="1">INDIRECT("'"&amp;AN$2&amp;"'!AB"&amp;ROW($AJ67))</f>
        <v/>
      </c>
      <c r="AO67" s="111" cm="1">
        <f t="array" aca="1" ref="AO67" ca="1">INDIRECT("'"&amp;AO$2&amp;"'!AB"&amp;ROW($AJ67))</f>
        <v>4</v>
      </c>
      <c r="AP67" s="111" cm="1">
        <f t="array" aca="1" ref="AP67" ca="1">INDIRECT("'"&amp;AP$2&amp;"'!AB"&amp;ROW($AJ67))</f>
        <v>4</v>
      </c>
      <c r="AQ67" s="111" t="str" cm="1">
        <f t="array" aca="1" ref="AQ67" ca="1">INDIRECT("'"&amp;AQ$2&amp;"'!AB"&amp;ROW($AJ67))</f>
        <v/>
      </c>
      <c r="AR67" s="111" t="str" cm="1">
        <f t="array" aca="1" ref="AR67" ca="1">INDIRECT("'"&amp;AR$2&amp;"'!AB"&amp;ROW($AJ67))</f>
        <v/>
      </c>
      <c r="AS67" s="111" t="str" cm="1">
        <f t="array" aca="1" ref="AS67" ca="1">INDIRECT("'"&amp;AS$2&amp;"'!AB"&amp;ROW($AJ67))</f>
        <v/>
      </c>
      <c r="AT67" s="111" t="str" cm="1">
        <f t="array" aca="1" ref="AT67" ca="1">INDIRECT("'"&amp;AT$2&amp;"'!AB"&amp;ROW($AJ67))</f>
        <v/>
      </c>
      <c r="AU67" s="111" t="str" cm="1">
        <f t="array" aca="1" ref="AU67" ca="1">INDIRECT("'"&amp;AU$2&amp;"'!AB"&amp;ROW($AJ67))</f>
        <v/>
      </c>
      <c r="AV67" s="111" t="str" cm="1">
        <f t="array" aca="1" ref="AV67" ca="1">INDIRECT("'"&amp;AV$2&amp;"'!AB"&amp;ROW($AJ67))</f>
        <v/>
      </c>
      <c r="AW67" s="111" t="str" cm="1">
        <f t="array" aca="1" ref="AW67" ca="1">INDIRECT("'"&amp;AW$2&amp;"'!AB"&amp;ROW($AJ67))</f>
        <v/>
      </c>
      <c r="AX67" s="111" t="str" cm="1">
        <f t="array" aca="1" ref="AX67" ca="1">INDIRECT("'"&amp;AX$2&amp;"'!AB"&amp;ROW($AJ67))</f>
        <v/>
      </c>
      <c r="AY67" s="111" t="str" cm="1">
        <f t="array" aca="1" ref="AY67" ca="1">INDIRECT("'"&amp;AY$2&amp;"'!AB"&amp;ROW($AJ67))</f>
        <v/>
      </c>
      <c r="AZ67" s="111" t="str" cm="1">
        <f t="array" aca="1" ref="AZ67" ca="1">INDIRECT("'"&amp;AZ$2&amp;"'!AB"&amp;ROW($AJ67))</f>
        <v/>
      </c>
      <c r="BA67" s="111" t="str" cm="1">
        <f t="array" aca="1" ref="BA67" ca="1">INDIRECT("'"&amp;BA$2&amp;"'!AB"&amp;ROW($AJ67))</f>
        <v/>
      </c>
      <c r="BB67" s="111" t="str" cm="1">
        <f t="array" aca="1" ref="BB67" ca="1">INDIRECT("'"&amp;BB$2&amp;"'!AB"&amp;ROW($AJ67))</f>
        <v/>
      </c>
      <c r="BC67" s="111" t="str" cm="1">
        <f t="array" aca="1" ref="BC67" ca="1">INDIRECT("'"&amp;BC$2&amp;"'!AB"&amp;ROW($AJ67))</f>
        <v/>
      </c>
      <c r="BD67" s="111" t="str" cm="1">
        <f t="array" aca="1" ref="BD67" ca="1">INDIRECT("'"&amp;BD$2&amp;"'!AB"&amp;ROW($AJ67))</f>
        <v/>
      </c>
      <c r="BE67" s="111" t="str" cm="1">
        <f t="array" aca="1" ref="BE67" ca="1">INDIRECT("'"&amp;BE$2&amp;"'!AB"&amp;ROW($AJ67))</f>
        <v/>
      </c>
      <c r="BF67" s="111" t="str" cm="1">
        <f t="array" aca="1" ref="BF67" ca="1">INDIRECT("'"&amp;BF$2&amp;"'!AB"&amp;ROW($AJ67))</f>
        <v/>
      </c>
      <c r="BG67" s="111" t="str" cm="1">
        <f t="array" aca="1" ref="BG67" ca="1">INDIRECT("'"&amp;BG$2&amp;"'!AB"&amp;ROW($AJ67))</f>
        <v/>
      </c>
      <c r="BH67" s="111" t="str" cm="1">
        <f t="array" aca="1" ref="BH67" ca="1">INDIRECT("'"&amp;BH$2&amp;"'!AB"&amp;ROW($AJ67))</f>
        <v/>
      </c>
      <c r="BI67" s="111" t="str" cm="1">
        <f t="array" aca="1" ref="BI67" ca="1">INDIRECT("'"&amp;BI$2&amp;"'!AB"&amp;ROW($AJ67))</f>
        <v/>
      </c>
      <c r="BJ67" s="111" t="str" cm="1">
        <f t="array" aca="1" ref="BJ67" ca="1">INDIRECT("'"&amp;BJ$2&amp;"'!AB"&amp;ROW($AJ67))</f>
        <v/>
      </c>
      <c r="BK67" s="111" t="str" cm="1">
        <f t="array" aca="1" ref="BK67" ca="1">INDIRECT("'"&amp;BK$2&amp;"'!AB"&amp;ROW($AJ67))</f>
        <v/>
      </c>
      <c r="BL67" s="111" t="str" cm="1">
        <f t="array" aca="1" ref="BL67" ca="1">INDIRECT("'"&amp;BL$2&amp;"'!AB"&amp;ROW($AJ67))</f>
        <v/>
      </c>
      <c r="BM67" s="111" t="str" cm="1">
        <f t="array" aca="1" ref="BM67" ca="1">INDIRECT("'"&amp;BM$2&amp;"'!AB"&amp;ROW($AJ67))</f>
        <v/>
      </c>
      <c r="BN67" s="111" t="str" cm="1">
        <f t="array" aca="1" ref="BN67" ca="1">INDIRECT("'"&amp;BN$2&amp;"'!AB"&amp;ROW($AJ67))</f>
        <v/>
      </c>
      <c r="BO67" s="124"/>
      <c r="BP67" s="110" t="str">
        <f t="shared" ref="BP67:BP130" si="8">B67</f>
        <v xml:space="preserve">Nestor Gotay </v>
      </c>
      <c r="BQ67" s="127" cm="1">
        <f t="array" aca="1" ref="BQ67" ca="1">IF(INDIRECT("'"&amp;BQ$2&amp;"'!P"&amp;ROW($BQ67))=0,"",INDIRECT("'"&amp;BQ$2&amp;"'!P"&amp;ROW($BQ67)))</f>
        <v>39.450000000000003</v>
      </c>
      <c r="BR67" s="127" cm="1">
        <f t="array" aca="1" ref="BR67" ca="1">IF(INDIRECT("'"&amp;BR$2&amp;"'!P"&amp;ROW($BQ67))=0,"",INDIRECT("'"&amp;BR$2&amp;"'!P"&amp;ROW($BQ67)))</f>
        <v>30.87</v>
      </c>
      <c r="BS67" s="127" cm="1">
        <f t="array" aca="1" ref="BS67" ca="1">IF(INDIRECT("'"&amp;BS$2&amp;"'!P"&amp;ROW($BQ67))=0,"",INDIRECT("'"&amp;BS$2&amp;"'!P"&amp;ROW($BQ67)))</f>
        <v>35.54</v>
      </c>
      <c r="BT67" s="127" t="str" cm="1">
        <f t="array" aca="1" ref="BT67" ca="1">IF(INDIRECT("'"&amp;BT$2&amp;"'!P"&amp;ROW($BQ67))=0,"",INDIRECT("'"&amp;BT$2&amp;"'!P"&amp;ROW($BQ67)))</f>
        <v/>
      </c>
      <c r="BU67" s="127" t="str" cm="1">
        <f t="array" aca="1" ref="BU67" ca="1">IF(INDIRECT("'"&amp;BU$2&amp;"'!P"&amp;ROW($BQ67))=0,"",INDIRECT("'"&amp;BU$2&amp;"'!P"&amp;ROW($BQ67)))</f>
        <v/>
      </c>
      <c r="BV67" s="127" cm="1">
        <f t="array" aca="1" ref="BV67" ca="1">IF(INDIRECT("'"&amp;BV$2&amp;"'!P"&amp;ROW($BQ67))=0,"",INDIRECT("'"&amp;BV$2&amp;"'!P"&amp;ROW($BQ67)))</f>
        <v>46</v>
      </c>
      <c r="BW67" s="127" cm="1">
        <f t="array" aca="1" ref="BW67" ca="1">IF(INDIRECT("'"&amp;BW$2&amp;"'!P"&amp;ROW($BQ67))=0,"",INDIRECT("'"&amp;BW$2&amp;"'!P"&amp;ROW($BQ67)))</f>
        <v>37.25</v>
      </c>
      <c r="BX67" s="127" t="str" cm="1">
        <f t="array" aca="1" ref="BX67" ca="1">IF(INDIRECT("'"&amp;BX$2&amp;"'!P"&amp;ROW($BQ67))=0,"",INDIRECT("'"&amp;BX$2&amp;"'!P"&amp;ROW($BQ67)))</f>
        <v/>
      </c>
      <c r="BY67" s="127" t="str" cm="1">
        <f t="array" aca="1" ref="BY67" ca="1">IF(INDIRECT("'"&amp;BY$2&amp;"'!P"&amp;ROW($BQ67))=0,"",INDIRECT("'"&amp;BY$2&amp;"'!P"&amp;ROW($BQ67)))</f>
        <v/>
      </c>
      <c r="BZ67" s="127" t="str" cm="1">
        <f t="array" aca="1" ref="BZ67" ca="1">IF(INDIRECT("'"&amp;BZ$2&amp;"'!P"&amp;ROW($BQ67))=0,"",INDIRECT("'"&amp;BZ$2&amp;"'!P"&amp;ROW($BQ67)))</f>
        <v/>
      </c>
      <c r="CA67" s="127" t="str" cm="1">
        <f t="array" aca="1" ref="CA67" ca="1">IF(INDIRECT("'"&amp;CA$2&amp;"'!P"&amp;ROW($BQ67))=0,"",INDIRECT("'"&amp;CA$2&amp;"'!P"&amp;ROW($BQ67)))</f>
        <v/>
      </c>
      <c r="CB67" s="127" t="str" cm="1">
        <f t="array" aca="1" ref="CB67" ca="1">IF(INDIRECT("'"&amp;CB$2&amp;"'!P"&amp;ROW($BQ67))=0,"",INDIRECT("'"&amp;CB$2&amp;"'!P"&amp;ROW($BQ67)))</f>
        <v/>
      </c>
      <c r="CC67" s="127" t="str" cm="1">
        <f t="array" aca="1" ref="CC67" ca="1">IF(INDIRECT("'"&amp;CC$2&amp;"'!P"&amp;ROW($BQ67))=0,"",INDIRECT("'"&amp;CC$2&amp;"'!P"&amp;ROW($BQ67)))</f>
        <v/>
      </c>
      <c r="CD67" s="127" t="str" cm="1">
        <f t="array" aca="1" ref="CD67" ca="1">IF(INDIRECT("'"&amp;CD$2&amp;"'!P"&amp;ROW($BQ67))=0,"",INDIRECT("'"&amp;CD$2&amp;"'!P"&amp;ROW($BQ67)))</f>
        <v/>
      </c>
      <c r="CE67" s="127" t="str" cm="1">
        <f t="array" aca="1" ref="CE67" ca="1">IF(INDIRECT("'"&amp;CE$2&amp;"'!P"&amp;ROW($BQ67))=0,"",INDIRECT("'"&amp;CE$2&amp;"'!P"&amp;ROW($BQ67)))</f>
        <v/>
      </c>
      <c r="CF67" s="127" t="str" cm="1">
        <f t="array" aca="1" ref="CF67" ca="1">IF(INDIRECT("'"&amp;CF$2&amp;"'!P"&amp;ROW($BQ67))=0,"",INDIRECT("'"&amp;CF$2&amp;"'!P"&amp;ROW($BQ67)))</f>
        <v/>
      </c>
      <c r="CG67" s="127" t="str" cm="1">
        <f t="array" aca="1" ref="CG67" ca="1">IF(INDIRECT("'"&amp;CG$2&amp;"'!P"&amp;ROW($BQ67))=0,"",INDIRECT("'"&amp;CG$2&amp;"'!P"&amp;ROW($BQ67)))</f>
        <v/>
      </c>
      <c r="CH67" s="127" t="str" cm="1">
        <f t="array" aca="1" ref="CH67" ca="1">IF(INDIRECT("'"&amp;CH$2&amp;"'!P"&amp;ROW($BQ67))=0,"",INDIRECT("'"&amp;CH$2&amp;"'!P"&amp;ROW($BQ67)))</f>
        <v/>
      </c>
      <c r="CI67" s="127" t="str" cm="1">
        <f t="array" aca="1" ref="CI67" ca="1">IF(INDIRECT("'"&amp;CI$2&amp;"'!P"&amp;ROW($BQ67))=0,"",INDIRECT("'"&amp;CI$2&amp;"'!P"&amp;ROW($BQ67)))</f>
        <v/>
      </c>
      <c r="CJ67" s="127" t="str" cm="1">
        <f t="array" aca="1" ref="CJ67" ca="1">IF(INDIRECT("'"&amp;CJ$2&amp;"'!P"&amp;ROW($BQ67))=0,"",INDIRECT("'"&amp;CJ$2&amp;"'!P"&amp;ROW($BQ67)))</f>
        <v/>
      </c>
      <c r="CK67" s="127" t="str" cm="1">
        <f t="array" aca="1" ref="CK67" ca="1">IF(INDIRECT("'"&amp;CK$2&amp;"'!P"&amp;ROW($BQ67))=0,"",INDIRECT("'"&amp;CK$2&amp;"'!P"&amp;ROW($BQ67)))</f>
        <v/>
      </c>
      <c r="CL67" s="127" t="str" cm="1">
        <f t="array" aca="1" ref="CL67" ca="1">IF(INDIRECT("'"&amp;CL$2&amp;"'!P"&amp;ROW($BQ67))=0,"",INDIRECT("'"&amp;CL$2&amp;"'!P"&amp;ROW($BQ67)))</f>
        <v/>
      </c>
      <c r="CM67" s="127" t="str" cm="1">
        <f t="array" aca="1" ref="CM67" ca="1">IF(INDIRECT("'"&amp;CM$2&amp;"'!P"&amp;ROW($BQ67))=0,"",INDIRECT("'"&amp;CM$2&amp;"'!P"&amp;ROW($BQ67)))</f>
        <v/>
      </c>
      <c r="CN67" s="127" t="str" cm="1">
        <f t="array" aca="1" ref="CN67" ca="1">IF(INDIRECT("'"&amp;CN$2&amp;"'!P"&amp;ROW($BQ67))=0,"",INDIRECT("'"&amp;CN$2&amp;"'!P"&amp;ROW($BQ67)))</f>
        <v/>
      </c>
      <c r="CO67" s="127" t="str" cm="1">
        <f t="array" aca="1" ref="CO67" ca="1">IF(INDIRECT("'"&amp;CO$2&amp;"'!P"&amp;ROW($BQ67))=0,"",INDIRECT("'"&amp;CO$2&amp;"'!P"&amp;ROW($BQ67)))</f>
        <v/>
      </c>
      <c r="CP67" s="127" t="str" cm="1">
        <f t="array" aca="1" ref="CP67" ca="1">IF(INDIRECT("'"&amp;CP$2&amp;"'!P"&amp;ROW($BQ67))=0,"",INDIRECT("'"&amp;CP$2&amp;"'!P"&amp;ROW($BQ67)))</f>
        <v/>
      </c>
      <c r="CQ67" s="127" t="str" cm="1">
        <f t="array" aca="1" ref="CQ67" ca="1">IF(INDIRECT("'"&amp;CQ$2&amp;"'!P"&amp;ROW($BQ67))=0,"",INDIRECT("'"&amp;CQ$2&amp;"'!P"&amp;ROW($BQ67)))</f>
        <v/>
      </c>
      <c r="CR67" s="127" t="str" cm="1">
        <f t="array" aca="1" ref="CR67" ca="1">IF(INDIRECT("'"&amp;CR$2&amp;"'!P"&amp;ROW($BQ67))=0,"",INDIRECT("'"&amp;CR$2&amp;"'!P"&amp;ROW($BQ67)))</f>
        <v/>
      </c>
      <c r="CS67" s="127" t="str" cm="1">
        <f t="array" aca="1" ref="CS67" ca="1">IF(INDIRECT("'"&amp;CS$2&amp;"'!P"&amp;ROW($BQ67))=0,"",INDIRECT("'"&amp;CS$2&amp;"'!P"&amp;ROW($BQ67)))</f>
        <v/>
      </c>
      <c r="CT67" s="127" t="str" cm="1">
        <f t="array" aca="1" ref="CT67" ca="1">IF(INDIRECT("'"&amp;CT$2&amp;"'!P"&amp;ROW($BQ67))=0,"",INDIRECT("'"&amp;CT$2&amp;"'!P"&amp;ROW($BQ67)))</f>
        <v/>
      </c>
      <c r="CU67" s="127" t="str" cm="1">
        <f t="array" aca="1" ref="CU67" ca="1">IF(INDIRECT("'"&amp;CU$2&amp;"'!P"&amp;ROW($BQ67))=0,"",INDIRECT("'"&amp;CU$2&amp;"'!P"&amp;ROW($BQ67)))</f>
        <v/>
      </c>
      <c r="CV67" s="128">
        <f t="shared" ca="1" si="6"/>
        <v>189.11</v>
      </c>
    </row>
    <row r="68" spans="1:100" x14ac:dyDescent="0.2">
      <c r="A68" s="111">
        <f>IF('Driver List'!D68=0,"",'Driver List'!D68)</f>
        <v>6452</v>
      </c>
      <c r="B68" s="111" t="str">
        <f>IF(A68="","",VLOOKUP(A68,'Driver List'!D:E,2,0))</f>
        <v xml:space="preserve">Kevin Lugo Cuevas </v>
      </c>
      <c r="C68" s="111" t="str" cm="1">
        <f t="array" aca="1" ref="C68" ca="1">IF(INDIRECT("'"&amp;C$2&amp;"'!F"&amp;ROW(C68))="CC","CC",
IF(INDIRECT("'"&amp;C$2&amp;"'!F"&amp;ROW(C68))="DOWN","DOWN",
IF(INDIRECT("'"&amp;C$2&amp;"'!F"&amp;ROW(C68))="OFF","OFF",
IF(INDIRECT("'"&amp;C$2&amp;"'!F"&amp;ROW(C68))="PARK","PARK",
IF(INDIRECT("'"&amp;C$2&amp;"'!F"&amp;ROW(C68))="VACA","VACA",
"")))))</f>
        <v/>
      </c>
      <c r="D68" s="111" t="str" cm="1">
        <f t="array" aca="1" ref="D68" ca="1">IF(INDIRECT("'"&amp;D$2&amp;"'!F"&amp;ROW(D68))="CC","CC",
IF(INDIRECT("'"&amp;D$2&amp;"'!F"&amp;ROW(D68))="DOWN","DOWN",
IF(INDIRECT("'"&amp;D$2&amp;"'!F"&amp;ROW(D68))="OFF","OFF",
IF(INDIRECT("'"&amp;D$2&amp;"'!F"&amp;ROW(D68))="PARK","PARK",
IF(INDIRECT("'"&amp;D$2&amp;"'!F"&amp;ROW(D68))="VACA","VACA",
"")))))</f>
        <v/>
      </c>
      <c r="E68" s="111" t="str" cm="1">
        <f t="array" aca="1" ref="E68" ca="1">IF(INDIRECT("'"&amp;E$2&amp;"'!F"&amp;ROW(E68))="CC","CC",
IF(INDIRECT("'"&amp;E$2&amp;"'!F"&amp;ROW(E68))="DOWN","DOWN",
IF(INDIRECT("'"&amp;E$2&amp;"'!F"&amp;ROW(E68))="OFF","OFF",
IF(INDIRECT("'"&amp;E$2&amp;"'!F"&amp;ROW(E68))="PARK","PARK",
IF(INDIRECT("'"&amp;E$2&amp;"'!F"&amp;ROW(E68))="VACA","VACA",
"")))))</f>
        <v/>
      </c>
      <c r="F68" s="111" t="str" cm="1">
        <f t="array" aca="1" ref="F68" ca="1">IF(INDIRECT("'"&amp;F$2&amp;"'!F"&amp;ROW(F68))="CC","CC",
IF(INDIRECT("'"&amp;F$2&amp;"'!F"&amp;ROW(F68))="DOWN","DOWN",
IF(INDIRECT("'"&amp;F$2&amp;"'!F"&amp;ROW(F68))="OFF","OFF",
IF(INDIRECT("'"&amp;F$2&amp;"'!F"&amp;ROW(F68))="PARK","PARK",
IF(INDIRECT("'"&amp;F$2&amp;"'!F"&amp;ROW(F68))="VACA","VACA",
"")))))</f>
        <v/>
      </c>
      <c r="G68" s="111" t="str" cm="1">
        <f t="array" aca="1" ref="G68" ca="1">IF(INDIRECT("'"&amp;G$2&amp;"'!F"&amp;ROW(G68))="CC","CC",
IF(INDIRECT("'"&amp;G$2&amp;"'!F"&amp;ROW(G68))="DOWN","DOWN",
IF(INDIRECT("'"&amp;G$2&amp;"'!F"&amp;ROW(G68))="OFF","OFF",
IF(INDIRECT("'"&amp;G$2&amp;"'!F"&amp;ROW(G68))="PARK","PARK",
IF(INDIRECT("'"&amp;G$2&amp;"'!F"&amp;ROW(G68))="VACA","VACA",
"")))))</f>
        <v/>
      </c>
      <c r="H68" s="111" t="str" cm="1">
        <f t="array" aca="1" ref="H68" ca="1">IF(INDIRECT("'"&amp;H$2&amp;"'!F"&amp;ROW(H68))="CC","CC",
IF(INDIRECT("'"&amp;H$2&amp;"'!F"&amp;ROW(H68))="DOWN","DOWN",
IF(INDIRECT("'"&amp;H$2&amp;"'!F"&amp;ROW(H68))="OFF","OFF",
IF(INDIRECT("'"&amp;H$2&amp;"'!F"&amp;ROW(H68))="PARK","PARK",
IF(INDIRECT("'"&amp;H$2&amp;"'!F"&amp;ROW(H68))="VACA","VACA",
"")))))</f>
        <v/>
      </c>
      <c r="I68" s="111" t="str" cm="1">
        <f t="array" aca="1" ref="I68" ca="1">IF(INDIRECT("'"&amp;I$2&amp;"'!F"&amp;ROW(I68))="CC","CC",
IF(INDIRECT("'"&amp;I$2&amp;"'!F"&amp;ROW(I68))="DOWN","DOWN",
IF(INDIRECT("'"&amp;I$2&amp;"'!F"&amp;ROW(I68))="OFF","OFF",
IF(INDIRECT("'"&amp;I$2&amp;"'!F"&amp;ROW(I68))="PARK","PARK",
IF(INDIRECT("'"&amp;I$2&amp;"'!F"&amp;ROW(I68))="VACA","VACA",
"")))))</f>
        <v/>
      </c>
      <c r="J68" s="111" t="str" cm="1">
        <f t="array" aca="1" ref="J68" ca="1">IF(INDIRECT("'"&amp;J$2&amp;"'!F"&amp;ROW(J68))="CC","CC",
IF(INDIRECT("'"&amp;J$2&amp;"'!F"&amp;ROW(J68))="DOWN","DOWN",
IF(INDIRECT("'"&amp;J$2&amp;"'!F"&amp;ROW(J68))="OFF","OFF",
IF(INDIRECT("'"&amp;J$2&amp;"'!F"&amp;ROW(J68))="PARK","PARK",
IF(INDIRECT("'"&amp;J$2&amp;"'!F"&amp;ROW(J68))="VACA","VACA",
"")))))</f>
        <v/>
      </c>
      <c r="K68" s="111" t="str" cm="1">
        <f t="array" aca="1" ref="K68" ca="1">IF(INDIRECT("'"&amp;K$2&amp;"'!F"&amp;ROW(K68))="CC","CC",
IF(INDIRECT("'"&amp;K$2&amp;"'!F"&amp;ROW(K68))="DOWN","DOWN",
IF(INDIRECT("'"&amp;K$2&amp;"'!F"&amp;ROW(K68))="OFF","OFF",
IF(INDIRECT("'"&amp;K$2&amp;"'!F"&amp;ROW(K68))="PARK","PARK",
IF(INDIRECT("'"&amp;K$2&amp;"'!F"&amp;ROW(K68))="VACA","VACA",
"")))))</f>
        <v/>
      </c>
      <c r="L68" s="111" t="str" cm="1">
        <f t="array" aca="1" ref="L68" ca="1">IF(INDIRECT("'"&amp;L$2&amp;"'!F"&amp;ROW(L68))="CC","CC",
IF(INDIRECT("'"&amp;L$2&amp;"'!F"&amp;ROW(L68))="DOWN","DOWN",
IF(INDIRECT("'"&amp;L$2&amp;"'!F"&amp;ROW(L68))="OFF","OFF",
IF(INDIRECT("'"&amp;L$2&amp;"'!F"&amp;ROW(L68))="PARK","PARK",
IF(INDIRECT("'"&amp;L$2&amp;"'!F"&amp;ROW(L68))="VACA","VACA",
"")))))</f>
        <v/>
      </c>
      <c r="M68" s="111" t="str" cm="1">
        <f t="array" aca="1" ref="M68" ca="1">IF(INDIRECT("'"&amp;M$2&amp;"'!F"&amp;ROW(M68))="CC","CC",
IF(INDIRECT("'"&amp;M$2&amp;"'!F"&amp;ROW(M68))="DOWN","DOWN",
IF(INDIRECT("'"&amp;M$2&amp;"'!F"&amp;ROW(M68))="OFF","OFF",
IF(INDIRECT("'"&amp;M$2&amp;"'!F"&amp;ROW(M68))="PARK","PARK",
IF(INDIRECT("'"&amp;M$2&amp;"'!F"&amp;ROW(M68))="VACA","VACA",
"")))))</f>
        <v/>
      </c>
      <c r="N68" s="111" t="str" cm="1">
        <f t="array" aca="1" ref="N68" ca="1">IF(INDIRECT("'"&amp;N$2&amp;"'!F"&amp;ROW(N68))="CC","CC",
IF(INDIRECT("'"&amp;N$2&amp;"'!F"&amp;ROW(N68))="DOWN","DOWN",
IF(INDIRECT("'"&amp;N$2&amp;"'!F"&amp;ROW(N68))="OFF","OFF",
IF(INDIRECT("'"&amp;N$2&amp;"'!F"&amp;ROW(N68))="PARK","PARK",
IF(INDIRECT("'"&amp;N$2&amp;"'!F"&amp;ROW(N68))="VACA","VACA",
"")))))</f>
        <v/>
      </c>
      <c r="O68" s="111" t="str" cm="1">
        <f t="array" aca="1" ref="O68" ca="1">IF(INDIRECT("'"&amp;O$2&amp;"'!F"&amp;ROW(O68))="CC","CC",
IF(INDIRECT("'"&amp;O$2&amp;"'!F"&amp;ROW(O68))="DOWN","DOWN",
IF(INDIRECT("'"&amp;O$2&amp;"'!F"&amp;ROW(O68))="OFF","OFF",
IF(INDIRECT("'"&amp;O$2&amp;"'!F"&amp;ROW(O68))="PARK","PARK",
IF(INDIRECT("'"&amp;O$2&amp;"'!F"&amp;ROW(O68))="VACA","VACA",
"")))))</f>
        <v/>
      </c>
      <c r="P68" s="111" t="str" cm="1">
        <f t="array" aca="1" ref="P68" ca="1">IF(INDIRECT("'"&amp;P$2&amp;"'!F"&amp;ROW(P68))="CC","CC",
IF(INDIRECT("'"&amp;P$2&amp;"'!F"&amp;ROW(P68))="DOWN","DOWN",
IF(INDIRECT("'"&amp;P$2&amp;"'!F"&amp;ROW(P68))="OFF","OFF",
IF(INDIRECT("'"&amp;P$2&amp;"'!F"&amp;ROW(P68))="PARK","PARK",
IF(INDIRECT("'"&amp;P$2&amp;"'!F"&amp;ROW(P68))="VACA","VACA",
"")))))</f>
        <v/>
      </c>
      <c r="Q68" s="111" t="str" cm="1">
        <f t="array" aca="1" ref="Q68" ca="1">IF(INDIRECT("'"&amp;Q$2&amp;"'!F"&amp;ROW(Q68))="CC","CC",
IF(INDIRECT("'"&amp;Q$2&amp;"'!F"&amp;ROW(Q68))="DOWN","DOWN",
IF(INDIRECT("'"&amp;Q$2&amp;"'!F"&amp;ROW(Q68))="OFF","OFF",
IF(INDIRECT("'"&amp;Q$2&amp;"'!F"&amp;ROW(Q68))="PARK","PARK",
IF(INDIRECT("'"&amp;Q$2&amp;"'!F"&amp;ROW(Q68))="VACA","VACA",
"")))))</f>
        <v/>
      </c>
      <c r="R68" s="111" t="str" cm="1">
        <f t="array" aca="1" ref="R68" ca="1">IF(INDIRECT("'"&amp;R$2&amp;"'!F"&amp;ROW(R68))="CC","CC",
IF(INDIRECT("'"&amp;R$2&amp;"'!F"&amp;ROW(R68))="DOWN","DOWN",
IF(INDIRECT("'"&amp;R$2&amp;"'!F"&amp;ROW(R68))="OFF","OFF",
IF(INDIRECT("'"&amp;R$2&amp;"'!F"&amp;ROW(R68))="PARK","PARK",
IF(INDIRECT("'"&amp;R$2&amp;"'!F"&amp;ROW(R68))="VACA","VACA",
"")))))</f>
        <v/>
      </c>
      <c r="S68" s="111" t="str" cm="1">
        <f t="array" aca="1" ref="S68" ca="1">IF(INDIRECT("'"&amp;S$2&amp;"'!F"&amp;ROW(S68))="CC","CC",
IF(INDIRECT("'"&amp;S$2&amp;"'!F"&amp;ROW(S68))="DOWN","DOWN",
IF(INDIRECT("'"&amp;S$2&amp;"'!F"&amp;ROW(S68))="OFF","OFF",
IF(INDIRECT("'"&amp;S$2&amp;"'!F"&amp;ROW(S68))="PARK","PARK",
IF(INDIRECT("'"&amp;S$2&amp;"'!F"&amp;ROW(S68))="VACA","VACA",
"")))))</f>
        <v/>
      </c>
      <c r="T68" s="111" t="str" cm="1">
        <f t="array" aca="1" ref="T68" ca="1">IF(INDIRECT("'"&amp;T$2&amp;"'!F"&amp;ROW(T68))="CC","CC",
IF(INDIRECT("'"&amp;T$2&amp;"'!F"&amp;ROW(T68))="DOWN","DOWN",
IF(INDIRECT("'"&amp;T$2&amp;"'!F"&amp;ROW(T68))="OFF","OFF",
IF(INDIRECT("'"&amp;T$2&amp;"'!F"&amp;ROW(T68))="PARK","PARK",
IF(INDIRECT("'"&amp;T$2&amp;"'!F"&amp;ROW(T68))="VACA","VACA",
"")))))</f>
        <v/>
      </c>
      <c r="U68" s="111" t="str" cm="1">
        <f t="array" aca="1" ref="U68" ca="1">IF(INDIRECT("'"&amp;U$2&amp;"'!F"&amp;ROW(U68))="CC","CC",
IF(INDIRECT("'"&amp;U$2&amp;"'!F"&amp;ROW(U68))="DOWN","DOWN",
IF(INDIRECT("'"&amp;U$2&amp;"'!F"&amp;ROW(U68))="OFF","OFF",
IF(INDIRECT("'"&amp;U$2&amp;"'!F"&amp;ROW(U68))="PARK","PARK",
IF(INDIRECT("'"&amp;U$2&amp;"'!F"&amp;ROW(U68))="VACA","VACA",
"")))))</f>
        <v/>
      </c>
      <c r="V68" s="111" t="str" cm="1">
        <f t="array" aca="1" ref="V68" ca="1">IF(INDIRECT("'"&amp;V$2&amp;"'!F"&amp;ROW(V68))="CC","CC",
IF(INDIRECT("'"&amp;V$2&amp;"'!F"&amp;ROW(V68))="DOWN","DOWN",
IF(INDIRECT("'"&amp;V$2&amp;"'!F"&amp;ROW(V68))="OFF","OFF",
IF(INDIRECT("'"&amp;V$2&amp;"'!F"&amp;ROW(V68))="PARK","PARK",
IF(INDIRECT("'"&amp;V$2&amp;"'!F"&amp;ROW(V68))="VACA","VACA",
"")))))</f>
        <v/>
      </c>
      <c r="W68" s="111" t="str" cm="1">
        <f t="array" aca="1" ref="W68" ca="1">IF(INDIRECT("'"&amp;W$2&amp;"'!F"&amp;ROW(W68))="CC","CC",
IF(INDIRECT("'"&amp;W$2&amp;"'!F"&amp;ROW(W68))="DOWN","DOWN",
IF(INDIRECT("'"&amp;W$2&amp;"'!F"&amp;ROW(W68))="OFF","OFF",
IF(INDIRECT("'"&amp;W$2&amp;"'!F"&amp;ROW(W68))="PARK","PARK",
IF(INDIRECT("'"&amp;W$2&amp;"'!F"&amp;ROW(W68))="VACA","VACA",
"")))))</f>
        <v/>
      </c>
      <c r="X68" s="111" t="str" cm="1">
        <f t="array" aca="1" ref="X68" ca="1">IF(INDIRECT("'"&amp;X$2&amp;"'!F"&amp;ROW(X68))="CC","CC",
IF(INDIRECT("'"&amp;X$2&amp;"'!F"&amp;ROW(X68))="DOWN","DOWN",
IF(INDIRECT("'"&amp;X$2&amp;"'!F"&amp;ROW(X68))="OFF","OFF",
IF(INDIRECT("'"&amp;X$2&amp;"'!F"&amp;ROW(X68))="PARK","PARK",
IF(INDIRECT("'"&amp;X$2&amp;"'!F"&amp;ROW(X68))="VACA","VACA",
"")))))</f>
        <v/>
      </c>
      <c r="Y68" s="111" t="str" cm="1">
        <f t="array" aca="1" ref="Y68" ca="1">IF(INDIRECT("'"&amp;Y$2&amp;"'!F"&amp;ROW(Y68))="CC","CC",
IF(INDIRECT("'"&amp;Y$2&amp;"'!F"&amp;ROW(Y68))="DOWN","DOWN",
IF(INDIRECT("'"&amp;Y$2&amp;"'!F"&amp;ROW(Y68))="OFF","OFF",
IF(INDIRECT("'"&amp;Y$2&amp;"'!F"&amp;ROW(Y68))="PARK","PARK",
IF(INDIRECT("'"&amp;Y$2&amp;"'!F"&amp;ROW(Y68))="VACA","VACA",
"")))))</f>
        <v/>
      </c>
      <c r="Z68" s="111" t="str" cm="1">
        <f t="array" aca="1" ref="Z68" ca="1">IF(INDIRECT("'"&amp;Z$2&amp;"'!F"&amp;ROW(Z68))="CC","CC",
IF(INDIRECT("'"&amp;Z$2&amp;"'!F"&amp;ROW(Z68))="DOWN","DOWN",
IF(INDIRECT("'"&amp;Z$2&amp;"'!F"&amp;ROW(Z68))="OFF","OFF",
IF(INDIRECT("'"&amp;Z$2&amp;"'!F"&amp;ROW(Z68))="PARK","PARK",
IF(INDIRECT("'"&amp;Z$2&amp;"'!F"&amp;ROW(Z68))="VACA","VACA",
"")))))</f>
        <v/>
      </c>
      <c r="AA68" s="111" t="str" cm="1">
        <f t="array" aca="1" ref="AA68" ca="1">IF(INDIRECT("'"&amp;AA$2&amp;"'!F"&amp;ROW(AA68))="CC","CC",
IF(INDIRECT("'"&amp;AA$2&amp;"'!F"&amp;ROW(AA68))="DOWN","DOWN",
IF(INDIRECT("'"&amp;AA$2&amp;"'!F"&amp;ROW(AA68))="OFF","OFF",
IF(INDIRECT("'"&amp;AA$2&amp;"'!F"&amp;ROW(AA68))="PARK","PARK",
IF(INDIRECT("'"&amp;AA$2&amp;"'!F"&amp;ROW(AA68))="VACA","VACA",
"")))))</f>
        <v/>
      </c>
      <c r="AB68" s="111" t="str" cm="1">
        <f t="array" aca="1" ref="AB68" ca="1">IF(INDIRECT("'"&amp;AB$2&amp;"'!F"&amp;ROW(AB68))="CC","CC",
IF(INDIRECT("'"&amp;AB$2&amp;"'!F"&amp;ROW(AB68))="DOWN","DOWN",
IF(INDIRECT("'"&amp;AB$2&amp;"'!F"&amp;ROW(AB68))="OFF","OFF",
IF(INDIRECT("'"&amp;AB$2&amp;"'!F"&amp;ROW(AB68))="PARK","PARK",
IF(INDIRECT("'"&amp;AB$2&amp;"'!F"&amp;ROW(AB68))="VACA","VACA",
"")))))</f>
        <v/>
      </c>
      <c r="AC68" s="111" t="str" cm="1">
        <f t="array" aca="1" ref="AC68" ca="1">IF(INDIRECT("'"&amp;AC$2&amp;"'!F"&amp;ROW(AC68))="CC","CC",
IF(INDIRECT("'"&amp;AC$2&amp;"'!F"&amp;ROW(AC68))="DOWN","DOWN",
IF(INDIRECT("'"&amp;AC$2&amp;"'!F"&amp;ROW(AC68))="OFF","OFF",
IF(INDIRECT("'"&amp;AC$2&amp;"'!F"&amp;ROW(AC68))="PARK","PARK",
IF(INDIRECT("'"&amp;AC$2&amp;"'!F"&amp;ROW(AC68))="VACA","VACA",
"")))))</f>
        <v/>
      </c>
      <c r="AD68" s="111" t="str" cm="1">
        <f t="array" aca="1" ref="AD68" ca="1">IF(INDIRECT("'"&amp;AD$2&amp;"'!F"&amp;ROW(AD68))="CC","CC",
IF(INDIRECT("'"&amp;AD$2&amp;"'!F"&amp;ROW(AD68))="DOWN","DOWN",
IF(INDIRECT("'"&amp;AD$2&amp;"'!F"&amp;ROW(AD68))="OFF","OFF",
IF(INDIRECT("'"&amp;AD$2&amp;"'!F"&amp;ROW(AD68))="PARK","PARK",
IF(INDIRECT("'"&amp;AD$2&amp;"'!F"&amp;ROW(AD68))="VACA","VACA",
"")))))</f>
        <v/>
      </c>
      <c r="AE68" s="111" t="str" cm="1">
        <f t="array" aca="1" ref="AE68" ca="1">IF(INDIRECT("'"&amp;AE$2&amp;"'!F"&amp;ROW(AE68))="CC","CC",
IF(INDIRECT("'"&amp;AE$2&amp;"'!F"&amp;ROW(AE68))="DOWN","DOWN",
IF(INDIRECT("'"&amp;AE$2&amp;"'!F"&amp;ROW(AE68))="OFF","OFF",
IF(INDIRECT("'"&amp;AE$2&amp;"'!F"&amp;ROW(AE68))="PARK","PARK",
IF(INDIRECT("'"&amp;AE$2&amp;"'!F"&amp;ROW(AE68))="VACA","VACA",
"")))))</f>
        <v/>
      </c>
      <c r="AF68" s="111" t="str" cm="1">
        <f t="array" aca="1" ref="AF68" ca="1">IF(INDIRECT("'"&amp;AF$2&amp;"'!F"&amp;ROW(AF68))="CC","CC",
IF(INDIRECT("'"&amp;AF$2&amp;"'!F"&amp;ROW(AF68))="DOWN","DOWN",
IF(INDIRECT("'"&amp;AF$2&amp;"'!F"&amp;ROW(AF68))="OFF","OFF",
IF(INDIRECT("'"&amp;AF$2&amp;"'!F"&amp;ROW(AF68))="PARK","PARK",
IF(INDIRECT("'"&amp;AF$2&amp;"'!F"&amp;ROW(AF68))="VACA","VACA",
"")))))</f>
        <v/>
      </c>
      <c r="AG68" s="111" t="str" cm="1">
        <f t="array" aca="1" ref="AG68" ca="1">IF(INDIRECT("'"&amp;AG$2&amp;"'!F"&amp;ROW(AG68))="CC","CC",
IF(INDIRECT("'"&amp;AG$2&amp;"'!F"&amp;ROW(AG68))="DOWN","DOWN",
IF(INDIRECT("'"&amp;AG$2&amp;"'!F"&amp;ROW(AG68))="OFF","OFF",
IF(INDIRECT("'"&amp;AG$2&amp;"'!F"&amp;ROW(AG68))="PARK","PARK",
IF(INDIRECT("'"&amp;AG$2&amp;"'!F"&amp;ROW(AG68))="VACA","VACA",
"")))))</f>
        <v/>
      </c>
      <c r="AH68" s="124"/>
      <c r="AI68" s="111" t="str">
        <f t="shared" si="7"/>
        <v xml:space="preserve">Kevin Lugo Cuevas </v>
      </c>
      <c r="AJ68" s="111" cm="1">
        <f t="array" aca="1" ref="AJ68" ca="1">INDIRECT("'"&amp;AJ$2&amp;"'!AB"&amp;ROW($AJ68))</f>
        <v>4</v>
      </c>
      <c r="AK68" s="111" cm="1">
        <f t="array" aca="1" ref="AK68" ca="1">INDIRECT("'"&amp;AK$2&amp;"'!AB"&amp;ROW($AJ68))</f>
        <v>5</v>
      </c>
      <c r="AL68" s="111" cm="1">
        <f t="array" aca="1" ref="AL68" ca="1">INDIRECT("'"&amp;AL$2&amp;"'!AB"&amp;ROW($AJ68))</f>
        <v>4</v>
      </c>
      <c r="AM68" s="111" t="str" cm="1">
        <f t="array" aca="1" ref="AM68" ca="1">INDIRECT("'"&amp;AM$2&amp;"'!AB"&amp;ROW($AJ68))</f>
        <v/>
      </c>
      <c r="AN68" s="111" t="str" cm="1">
        <f t="array" aca="1" ref="AN68" ca="1">INDIRECT("'"&amp;AN$2&amp;"'!AB"&amp;ROW($AJ68))</f>
        <v/>
      </c>
      <c r="AO68" s="111" cm="1">
        <f t="array" aca="1" ref="AO68" ca="1">INDIRECT("'"&amp;AO$2&amp;"'!AB"&amp;ROW($AJ68))</f>
        <v>4</v>
      </c>
      <c r="AP68" s="111" cm="1">
        <f t="array" aca="1" ref="AP68" ca="1">INDIRECT("'"&amp;AP$2&amp;"'!AB"&amp;ROW($AJ68))</f>
        <v>4</v>
      </c>
      <c r="AQ68" s="111" t="str" cm="1">
        <f t="array" aca="1" ref="AQ68" ca="1">INDIRECT("'"&amp;AQ$2&amp;"'!AB"&amp;ROW($AJ68))</f>
        <v/>
      </c>
      <c r="AR68" s="111" t="str" cm="1">
        <f t="array" aca="1" ref="AR68" ca="1">INDIRECT("'"&amp;AR$2&amp;"'!AB"&amp;ROW($AJ68))</f>
        <v/>
      </c>
      <c r="AS68" s="111" t="str" cm="1">
        <f t="array" aca="1" ref="AS68" ca="1">INDIRECT("'"&amp;AS$2&amp;"'!AB"&amp;ROW($AJ68))</f>
        <v/>
      </c>
      <c r="AT68" s="111" t="str" cm="1">
        <f t="array" aca="1" ref="AT68" ca="1">INDIRECT("'"&amp;AT$2&amp;"'!AB"&amp;ROW($AJ68))</f>
        <v/>
      </c>
      <c r="AU68" s="111" t="str" cm="1">
        <f t="array" aca="1" ref="AU68" ca="1">INDIRECT("'"&amp;AU$2&amp;"'!AB"&amp;ROW($AJ68))</f>
        <v/>
      </c>
      <c r="AV68" s="111" t="str" cm="1">
        <f t="array" aca="1" ref="AV68" ca="1">INDIRECT("'"&amp;AV$2&amp;"'!AB"&amp;ROW($AJ68))</f>
        <v/>
      </c>
      <c r="AW68" s="111" t="str" cm="1">
        <f t="array" aca="1" ref="AW68" ca="1">INDIRECT("'"&amp;AW$2&amp;"'!AB"&amp;ROW($AJ68))</f>
        <v/>
      </c>
      <c r="AX68" s="111" t="str" cm="1">
        <f t="array" aca="1" ref="AX68" ca="1">INDIRECT("'"&amp;AX$2&amp;"'!AB"&amp;ROW($AJ68))</f>
        <v/>
      </c>
      <c r="AY68" s="111" t="str" cm="1">
        <f t="array" aca="1" ref="AY68" ca="1">INDIRECT("'"&amp;AY$2&amp;"'!AB"&amp;ROW($AJ68))</f>
        <v/>
      </c>
      <c r="AZ68" s="111" t="str" cm="1">
        <f t="array" aca="1" ref="AZ68" ca="1">INDIRECT("'"&amp;AZ$2&amp;"'!AB"&amp;ROW($AJ68))</f>
        <v/>
      </c>
      <c r="BA68" s="111" t="str" cm="1">
        <f t="array" aca="1" ref="BA68" ca="1">INDIRECT("'"&amp;BA$2&amp;"'!AB"&amp;ROW($AJ68))</f>
        <v/>
      </c>
      <c r="BB68" s="111" t="str" cm="1">
        <f t="array" aca="1" ref="BB68" ca="1">INDIRECT("'"&amp;BB$2&amp;"'!AB"&amp;ROW($AJ68))</f>
        <v/>
      </c>
      <c r="BC68" s="111" t="str" cm="1">
        <f t="array" aca="1" ref="BC68" ca="1">INDIRECT("'"&amp;BC$2&amp;"'!AB"&amp;ROW($AJ68))</f>
        <v/>
      </c>
      <c r="BD68" s="111" t="str" cm="1">
        <f t="array" aca="1" ref="BD68" ca="1">INDIRECT("'"&amp;BD$2&amp;"'!AB"&amp;ROW($AJ68))</f>
        <v/>
      </c>
      <c r="BE68" s="111" t="str" cm="1">
        <f t="array" aca="1" ref="BE68" ca="1">INDIRECT("'"&amp;BE$2&amp;"'!AB"&amp;ROW($AJ68))</f>
        <v/>
      </c>
      <c r="BF68" s="111" t="str" cm="1">
        <f t="array" aca="1" ref="BF68" ca="1">INDIRECT("'"&amp;BF$2&amp;"'!AB"&amp;ROW($AJ68))</f>
        <v/>
      </c>
      <c r="BG68" s="111" t="str" cm="1">
        <f t="array" aca="1" ref="BG68" ca="1">INDIRECT("'"&amp;BG$2&amp;"'!AB"&amp;ROW($AJ68))</f>
        <v/>
      </c>
      <c r="BH68" s="111" t="str" cm="1">
        <f t="array" aca="1" ref="BH68" ca="1">INDIRECT("'"&amp;BH$2&amp;"'!AB"&amp;ROW($AJ68))</f>
        <v/>
      </c>
      <c r="BI68" s="111" t="str" cm="1">
        <f t="array" aca="1" ref="BI68" ca="1">INDIRECT("'"&amp;BI$2&amp;"'!AB"&amp;ROW($AJ68))</f>
        <v/>
      </c>
      <c r="BJ68" s="111" t="str" cm="1">
        <f t="array" aca="1" ref="BJ68" ca="1">INDIRECT("'"&amp;BJ$2&amp;"'!AB"&amp;ROW($AJ68))</f>
        <v/>
      </c>
      <c r="BK68" s="111" t="str" cm="1">
        <f t="array" aca="1" ref="BK68" ca="1">INDIRECT("'"&amp;BK$2&amp;"'!AB"&amp;ROW($AJ68))</f>
        <v/>
      </c>
      <c r="BL68" s="111" t="str" cm="1">
        <f t="array" aca="1" ref="BL68" ca="1">INDIRECT("'"&amp;BL$2&amp;"'!AB"&amp;ROW($AJ68))</f>
        <v/>
      </c>
      <c r="BM68" s="111" t="str" cm="1">
        <f t="array" aca="1" ref="BM68" ca="1">INDIRECT("'"&amp;BM$2&amp;"'!AB"&amp;ROW($AJ68))</f>
        <v/>
      </c>
      <c r="BN68" s="111" t="str" cm="1">
        <f t="array" aca="1" ref="BN68" ca="1">INDIRECT("'"&amp;BN$2&amp;"'!AB"&amp;ROW($AJ68))</f>
        <v/>
      </c>
      <c r="BO68" s="124"/>
      <c r="BP68" s="110" t="str">
        <f t="shared" si="8"/>
        <v xml:space="preserve">Kevin Lugo Cuevas </v>
      </c>
      <c r="BQ68" s="127" cm="1">
        <f t="array" aca="1" ref="BQ68" ca="1">IF(INDIRECT("'"&amp;BQ$2&amp;"'!P"&amp;ROW($BQ68))=0,"",INDIRECT("'"&amp;BQ$2&amp;"'!P"&amp;ROW($BQ68)))</f>
        <v>31.45</v>
      </c>
      <c r="BR68" s="127" cm="1">
        <f t="array" aca="1" ref="BR68" ca="1">IF(INDIRECT("'"&amp;BR$2&amp;"'!P"&amp;ROW($BQ68))=0,"",INDIRECT("'"&amp;BR$2&amp;"'!P"&amp;ROW($BQ68)))</f>
        <v>30.87</v>
      </c>
      <c r="BS68" s="127" cm="1">
        <f t="array" aca="1" ref="BS68" ca="1">IF(INDIRECT("'"&amp;BS$2&amp;"'!P"&amp;ROW($BQ68))=0,"",INDIRECT("'"&amp;BS$2&amp;"'!P"&amp;ROW($BQ68)))</f>
        <v>33.590000000000003</v>
      </c>
      <c r="BT68" s="127" t="str" cm="1">
        <f t="array" aca="1" ref="BT68" ca="1">IF(INDIRECT("'"&amp;BT$2&amp;"'!P"&amp;ROW($BQ68))=0,"",INDIRECT("'"&amp;BT$2&amp;"'!P"&amp;ROW($BQ68)))</f>
        <v/>
      </c>
      <c r="BU68" s="127" t="str" cm="1">
        <f t="array" aca="1" ref="BU68" ca="1">IF(INDIRECT("'"&amp;BU$2&amp;"'!P"&amp;ROW($BQ68))=0,"",INDIRECT("'"&amp;BU$2&amp;"'!P"&amp;ROW($BQ68)))</f>
        <v/>
      </c>
      <c r="BV68" s="127" cm="1">
        <f t="array" aca="1" ref="BV68" ca="1">IF(INDIRECT("'"&amp;BV$2&amp;"'!P"&amp;ROW($BQ68))=0,"",INDIRECT("'"&amp;BV$2&amp;"'!P"&amp;ROW($BQ68)))</f>
        <v>46</v>
      </c>
      <c r="BW68" s="127" cm="1">
        <f t="array" aca="1" ref="BW68" ca="1">IF(INDIRECT("'"&amp;BW$2&amp;"'!P"&amp;ROW($BQ68))=0,"",INDIRECT("'"&amp;BW$2&amp;"'!P"&amp;ROW($BQ68)))</f>
        <v>37.25</v>
      </c>
      <c r="BX68" s="127" t="str" cm="1">
        <f t="array" aca="1" ref="BX68" ca="1">IF(INDIRECT("'"&amp;BX$2&amp;"'!P"&amp;ROW($BQ68))=0,"",INDIRECT("'"&amp;BX$2&amp;"'!P"&amp;ROW($BQ68)))</f>
        <v/>
      </c>
      <c r="BY68" s="127" t="str" cm="1">
        <f t="array" aca="1" ref="BY68" ca="1">IF(INDIRECT("'"&amp;BY$2&amp;"'!P"&amp;ROW($BQ68))=0,"",INDIRECT("'"&amp;BY$2&amp;"'!P"&amp;ROW($BQ68)))</f>
        <v/>
      </c>
      <c r="BZ68" s="127" t="str" cm="1">
        <f t="array" aca="1" ref="BZ68" ca="1">IF(INDIRECT("'"&amp;BZ$2&amp;"'!P"&amp;ROW($BQ68))=0,"",INDIRECT("'"&amp;BZ$2&amp;"'!P"&amp;ROW($BQ68)))</f>
        <v/>
      </c>
      <c r="CA68" s="127" t="str" cm="1">
        <f t="array" aca="1" ref="CA68" ca="1">IF(INDIRECT("'"&amp;CA$2&amp;"'!P"&amp;ROW($BQ68))=0,"",INDIRECT("'"&amp;CA$2&amp;"'!P"&amp;ROW($BQ68)))</f>
        <v/>
      </c>
      <c r="CB68" s="127" t="str" cm="1">
        <f t="array" aca="1" ref="CB68" ca="1">IF(INDIRECT("'"&amp;CB$2&amp;"'!P"&amp;ROW($BQ68))=0,"",INDIRECT("'"&amp;CB$2&amp;"'!P"&amp;ROW($BQ68)))</f>
        <v/>
      </c>
      <c r="CC68" s="127" t="str" cm="1">
        <f t="array" aca="1" ref="CC68" ca="1">IF(INDIRECT("'"&amp;CC$2&amp;"'!P"&amp;ROW($BQ68))=0,"",INDIRECT("'"&amp;CC$2&amp;"'!P"&amp;ROW($BQ68)))</f>
        <v/>
      </c>
      <c r="CD68" s="127" t="str" cm="1">
        <f t="array" aca="1" ref="CD68" ca="1">IF(INDIRECT("'"&amp;CD$2&amp;"'!P"&amp;ROW($BQ68))=0,"",INDIRECT("'"&amp;CD$2&amp;"'!P"&amp;ROW($BQ68)))</f>
        <v/>
      </c>
      <c r="CE68" s="127" t="str" cm="1">
        <f t="array" aca="1" ref="CE68" ca="1">IF(INDIRECT("'"&amp;CE$2&amp;"'!P"&amp;ROW($BQ68))=0,"",INDIRECT("'"&amp;CE$2&amp;"'!P"&amp;ROW($BQ68)))</f>
        <v/>
      </c>
      <c r="CF68" s="127" t="str" cm="1">
        <f t="array" aca="1" ref="CF68" ca="1">IF(INDIRECT("'"&amp;CF$2&amp;"'!P"&amp;ROW($BQ68))=0,"",INDIRECT("'"&amp;CF$2&amp;"'!P"&amp;ROW($BQ68)))</f>
        <v/>
      </c>
      <c r="CG68" s="127" t="str" cm="1">
        <f t="array" aca="1" ref="CG68" ca="1">IF(INDIRECT("'"&amp;CG$2&amp;"'!P"&amp;ROW($BQ68))=0,"",INDIRECT("'"&amp;CG$2&amp;"'!P"&amp;ROW($BQ68)))</f>
        <v/>
      </c>
      <c r="CH68" s="127" t="str" cm="1">
        <f t="array" aca="1" ref="CH68" ca="1">IF(INDIRECT("'"&amp;CH$2&amp;"'!P"&amp;ROW($BQ68))=0,"",INDIRECT("'"&amp;CH$2&amp;"'!P"&amp;ROW($BQ68)))</f>
        <v/>
      </c>
      <c r="CI68" s="127" t="str" cm="1">
        <f t="array" aca="1" ref="CI68" ca="1">IF(INDIRECT("'"&amp;CI$2&amp;"'!P"&amp;ROW($BQ68))=0,"",INDIRECT("'"&amp;CI$2&amp;"'!P"&amp;ROW($BQ68)))</f>
        <v/>
      </c>
      <c r="CJ68" s="127" t="str" cm="1">
        <f t="array" aca="1" ref="CJ68" ca="1">IF(INDIRECT("'"&amp;CJ$2&amp;"'!P"&amp;ROW($BQ68))=0,"",INDIRECT("'"&amp;CJ$2&amp;"'!P"&amp;ROW($BQ68)))</f>
        <v/>
      </c>
      <c r="CK68" s="127" t="str" cm="1">
        <f t="array" aca="1" ref="CK68" ca="1">IF(INDIRECT("'"&amp;CK$2&amp;"'!P"&amp;ROW($BQ68))=0,"",INDIRECT("'"&amp;CK$2&amp;"'!P"&amp;ROW($BQ68)))</f>
        <v/>
      </c>
      <c r="CL68" s="127" t="str" cm="1">
        <f t="array" aca="1" ref="CL68" ca="1">IF(INDIRECT("'"&amp;CL$2&amp;"'!P"&amp;ROW($BQ68))=0,"",INDIRECT("'"&amp;CL$2&amp;"'!P"&amp;ROW($BQ68)))</f>
        <v/>
      </c>
      <c r="CM68" s="127" t="str" cm="1">
        <f t="array" aca="1" ref="CM68" ca="1">IF(INDIRECT("'"&amp;CM$2&amp;"'!P"&amp;ROW($BQ68))=0,"",INDIRECT("'"&amp;CM$2&amp;"'!P"&amp;ROW($BQ68)))</f>
        <v/>
      </c>
      <c r="CN68" s="127" t="str" cm="1">
        <f t="array" aca="1" ref="CN68" ca="1">IF(INDIRECT("'"&amp;CN$2&amp;"'!P"&amp;ROW($BQ68))=0,"",INDIRECT("'"&amp;CN$2&amp;"'!P"&amp;ROW($BQ68)))</f>
        <v/>
      </c>
      <c r="CO68" s="127" t="str" cm="1">
        <f t="array" aca="1" ref="CO68" ca="1">IF(INDIRECT("'"&amp;CO$2&amp;"'!P"&amp;ROW($BQ68))=0,"",INDIRECT("'"&amp;CO$2&amp;"'!P"&amp;ROW($BQ68)))</f>
        <v/>
      </c>
      <c r="CP68" s="127" t="str" cm="1">
        <f t="array" aca="1" ref="CP68" ca="1">IF(INDIRECT("'"&amp;CP$2&amp;"'!P"&amp;ROW($BQ68))=0,"",INDIRECT("'"&amp;CP$2&amp;"'!P"&amp;ROW($BQ68)))</f>
        <v/>
      </c>
      <c r="CQ68" s="127" t="str" cm="1">
        <f t="array" aca="1" ref="CQ68" ca="1">IF(INDIRECT("'"&amp;CQ$2&amp;"'!P"&amp;ROW($BQ68))=0,"",INDIRECT("'"&amp;CQ$2&amp;"'!P"&amp;ROW($BQ68)))</f>
        <v/>
      </c>
      <c r="CR68" s="127" t="str" cm="1">
        <f t="array" aca="1" ref="CR68" ca="1">IF(INDIRECT("'"&amp;CR$2&amp;"'!P"&amp;ROW($BQ68))=0,"",INDIRECT("'"&amp;CR$2&amp;"'!P"&amp;ROW($BQ68)))</f>
        <v/>
      </c>
      <c r="CS68" s="127" t="str" cm="1">
        <f t="array" aca="1" ref="CS68" ca="1">IF(INDIRECT("'"&amp;CS$2&amp;"'!P"&amp;ROW($BQ68))=0,"",INDIRECT("'"&amp;CS$2&amp;"'!P"&amp;ROW($BQ68)))</f>
        <v/>
      </c>
      <c r="CT68" s="127" t="str" cm="1">
        <f t="array" aca="1" ref="CT68" ca="1">IF(INDIRECT("'"&amp;CT$2&amp;"'!P"&amp;ROW($BQ68))=0,"",INDIRECT("'"&amp;CT$2&amp;"'!P"&amp;ROW($BQ68)))</f>
        <v/>
      </c>
      <c r="CU68" s="127" t="str" cm="1">
        <f t="array" aca="1" ref="CU68" ca="1">IF(INDIRECT("'"&amp;CU$2&amp;"'!P"&amp;ROW($BQ68))=0,"",INDIRECT("'"&amp;CU$2&amp;"'!P"&amp;ROW($BQ68)))</f>
        <v/>
      </c>
      <c r="CV68" s="128">
        <f t="shared" ref="CV68:CV131" ca="1" si="9">IF(BP68="","",SUM(BQ68:CU68))</f>
        <v>179.16</v>
      </c>
    </row>
    <row r="69" spans="1:100" x14ac:dyDescent="0.2">
      <c r="A69" s="111">
        <f>IF('Driver List'!D69=0,"",'Driver List'!D69)</f>
        <v>6454</v>
      </c>
      <c r="B69" s="111" t="str">
        <f>IF(A69="","",VLOOKUP(A69,'Driver List'!D:E,2,0))</f>
        <v>Raul Sandoval Murcia</v>
      </c>
      <c r="C69" s="111" t="str" cm="1">
        <f t="array" aca="1" ref="C69" ca="1">IF(INDIRECT("'"&amp;C$2&amp;"'!F"&amp;ROW(C69))="CC","CC",
IF(INDIRECT("'"&amp;C$2&amp;"'!F"&amp;ROW(C69))="DOWN","DOWN",
IF(INDIRECT("'"&amp;C$2&amp;"'!F"&amp;ROW(C69))="OFF","OFF",
IF(INDIRECT("'"&amp;C$2&amp;"'!F"&amp;ROW(C69))="PARK","PARK",
IF(INDIRECT("'"&amp;C$2&amp;"'!F"&amp;ROW(C69))="VACA","VACA",
"")))))</f>
        <v/>
      </c>
      <c r="D69" s="111" t="str" cm="1">
        <f t="array" aca="1" ref="D69" ca="1">IF(INDIRECT("'"&amp;D$2&amp;"'!F"&amp;ROW(D69))="CC","CC",
IF(INDIRECT("'"&amp;D$2&amp;"'!F"&amp;ROW(D69))="DOWN","DOWN",
IF(INDIRECT("'"&amp;D$2&amp;"'!F"&amp;ROW(D69))="OFF","OFF",
IF(INDIRECT("'"&amp;D$2&amp;"'!F"&amp;ROW(D69))="PARK","PARK",
IF(INDIRECT("'"&amp;D$2&amp;"'!F"&amp;ROW(D69))="VACA","VACA",
"")))))</f>
        <v/>
      </c>
      <c r="E69" s="111" t="str" cm="1">
        <f t="array" aca="1" ref="E69" ca="1">IF(INDIRECT("'"&amp;E$2&amp;"'!F"&amp;ROW(E69))="CC","CC",
IF(INDIRECT("'"&amp;E$2&amp;"'!F"&amp;ROW(E69))="DOWN","DOWN",
IF(INDIRECT("'"&amp;E$2&amp;"'!F"&amp;ROW(E69))="OFF","OFF",
IF(INDIRECT("'"&amp;E$2&amp;"'!F"&amp;ROW(E69))="PARK","PARK",
IF(INDIRECT("'"&amp;E$2&amp;"'!F"&amp;ROW(E69))="VACA","VACA",
"")))))</f>
        <v/>
      </c>
      <c r="F69" s="111" t="str" cm="1">
        <f t="array" aca="1" ref="F69" ca="1">IF(INDIRECT("'"&amp;F$2&amp;"'!F"&amp;ROW(F69))="CC","CC",
IF(INDIRECT("'"&amp;F$2&amp;"'!F"&amp;ROW(F69))="DOWN","DOWN",
IF(INDIRECT("'"&amp;F$2&amp;"'!F"&amp;ROW(F69))="OFF","OFF",
IF(INDIRECT("'"&amp;F$2&amp;"'!F"&amp;ROW(F69))="PARK","PARK",
IF(INDIRECT("'"&amp;F$2&amp;"'!F"&amp;ROW(F69))="VACA","VACA",
"")))))</f>
        <v/>
      </c>
      <c r="G69" s="111" t="str" cm="1">
        <f t="array" aca="1" ref="G69" ca="1">IF(INDIRECT("'"&amp;G$2&amp;"'!F"&amp;ROW(G69))="CC","CC",
IF(INDIRECT("'"&amp;G$2&amp;"'!F"&amp;ROW(G69))="DOWN","DOWN",
IF(INDIRECT("'"&amp;G$2&amp;"'!F"&amp;ROW(G69))="OFF","OFF",
IF(INDIRECT("'"&amp;G$2&amp;"'!F"&amp;ROW(G69))="PARK","PARK",
IF(INDIRECT("'"&amp;G$2&amp;"'!F"&amp;ROW(G69))="VACA","VACA",
"")))))</f>
        <v/>
      </c>
      <c r="H69" s="111" t="str" cm="1">
        <f t="array" aca="1" ref="H69" ca="1">IF(INDIRECT("'"&amp;H$2&amp;"'!F"&amp;ROW(H69))="CC","CC",
IF(INDIRECT("'"&amp;H$2&amp;"'!F"&amp;ROW(H69))="DOWN","DOWN",
IF(INDIRECT("'"&amp;H$2&amp;"'!F"&amp;ROW(H69))="OFF","OFF",
IF(INDIRECT("'"&amp;H$2&amp;"'!F"&amp;ROW(H69))="PARK","PARK",
IF(INDIRECT("'"&amp;H$2&amp;"'!F"&amp;ROW(H69))="VACA","VACA",
"")))))</f>
        <v/>
      </c>
      <c r="I69" s="111" t="str" cm="1">
        <f t="array" aca="1" ref="I69" ca="1">IF(INDIRECT("'"&amp;I$2&amp;"'!F"&amp;ROW(I69))="CC","CC",
IF(INDIRECT("'"&amp;I$2&amp;"'!F"&amp;ROW(I69))="DOWN","DOWN",
IF(INDIRECT("'"&amp;I$2&amp;"'!F"&amp;ROW(I69))="OFF","OFF",
IF(INDIRECT("'"&amp;I$2&amp;"'!F"&amp;ROW(I69))="PARK","PARK",
IF(INDIRECT("'"&amp;I$2&amp;"'!F"&amp;ROW(I69))="VACA","VACA",
"")))))</f>
        <v/>
      </c>
      <c r="J69" s="111" t="str" cm="1">
        <f t="array" aca="1" ref="J69" ca="1">IF(INDIRECT("'"&amp;J$2&amp;"'!F"&amp;ROW(J69))="CC","CC",
IF(INDIRECT("'"&amp;J$2&amp;"'!F"&amp;ROW(J69))="DOWN","DOWN",
IF(INDIRECT("'"&amp;J$2&amp;"'!F"&amp;ROW(J69))="OFF","OFF",
IF(INDIRECT("'"&amp;J$2&amp;"'!F"&amp;ROW(J69))="PARK","PARK",
IF(INDIRECT("'"&amp;J$2&amp;"'!F"&amp;ROW(J69))="VACA","VACA",
"")))))</f>
        <v/>
      </c>
      <c r="K69" s="111" t="str" cm="1">
        <f t="array" aca="1" ref="K69" ca="1">IF(INDIRECT("'"&amp;K$2&amp;"'!F"&amp;ROW(K69))="CC","CC",
IF(INDIRECT("'"&amp;K$2&amp;"'!F"&amp;ROW(K69))="DOWN","DOWN",
IF(INDIRECT("'"&amp;K$2&amp;"'!F"&amp;ROW(K69))="OFF","OFF",
IF(INDIRECT("'"&amp;K$2&amp;"'!F"&amp;ROW(K69))="PARK","PARK",
IF(INDIRECT("'"&amp;K$2&amp;"'!F"&amp;ROW(K69))="VACA","VACA",
"")))))</f>
        <v/>
      </c>
      <c r="L69" s="111" t="str" cm="1">
        <f t="array" aca="1" ref="L69" ca="1">IF(INDIRECT("'"&amp;L$2&amp;"'!F"&amp;ROW(L69))="CC","CC",
IF(INDIRECT("'"&amp;L$2&amp;"'!F"&amp;ROW(L69))="DOWN","DOWN",
IF(INDIRECT("'"&amp;L$2&amp;"'!F"&amp;ROW(L69))="OFF","OFF",
IF(INDIRECT("'"&amp;L$2&amp;"'!F"&amp;ROW(L69))="PARK","PARK",
IF(INDIRECT("'"&amp;L$2&amp;"'!F"&amp;ROW(L69))="VACA","VACA",
"")))))</f>
        <v/>
      </c>
      <c r="M69" s="111" t="str" cm="1">
        <f t="array" aca="1" ref="M69" ca="1">IF(INDIRECT("'"&amp;M$2&amp;"'!F"&amp;ROW(M69))="CC","CC",
IF(INDIRECT("'"&amp;M$2&amp;"'!F"&amp;ROW(M69))="DOWN","DOWN",
IF(INDIRECT("'"&amp;M$2&amp;"'!F"&amp;ROW(M69))="OFF","OFF",
IF(INDIRECT("'"&amp;M$2&amp;"'!F"&amp;ROW(M69))="PARK","PARK",
IF(INDIRECT("'"&amp;M$2&amp;"'!F"&amp;ROW(M69))="VACA","VACA",
"")))))</f>
        <v/>
      </c>
      <c r="N69" s="111" t="str" cm="1">
        <f t="array" aca="1" ref="N69" ca="1">IF(INDIRECT("'"&amp;N$2&amp;"'!F"&amp;ROW(N69))="CC","CC",
IF(INDIRECT("'"&amp;N$2&amp;"'!F"&amp;ROW(N69))="DOWN","DOWN",
IF(INDIRECT("'"&amp;N$2&amp;"'!F"&amp;ROW(N69))="OFF","OFF",
IF(INDIRECT("'"&amp;N$2&amp;"'!F"&amp;ROW(N69))="PARK","PARK",
IF(INDIRECT("'"&amp;N$2&amp;"'!F"&amp;ROW(N69))="VACA","VACA",
"")))))</f>
        <v/>
      </c>
      <c r="O69" s="111" t="str" cm="1">
        <f t="array" aca="1" ref="O69" ca="1">IF(INDIRECT("'"&amp;O$2&amp;"'!F"&amp;ROW(O69))="CC","CC",
IF(INDIRECT("'"&amp;O$2&amp;"'!F"&amp;ROW(O69))="DOWN","DOWN",
IF(INDIRECT("'"&amp;O$2&amp;"'!F"&amp;ROW(O69))="OFF","OFF",
IF(INDIRECT("'"&amp;O$2&amp;"'!F"&amp;ROW(O69))="PARK","PARK",
IF(INDIRECT("'"&amp;O$2&amp;"'!F"&amp;ROW(O69))="VACA","VACA",
"")))))</f>
        <v/>
      </c>
      <c r="P69" s="111" t="str" cm="1">
        <f t="array" aca="1" ref="P69" ca="1">IF(INDIRECT("'"&amp;P$2&amp;"'!F"&amp;ROW(P69))="CC","CC",
IF(INDIRECT("'"&amp;P$2&amp;"'!F"&amp;ROW(P69))="DOWN","DOWN",
IF(INDIRECT("'"&amp;P$2&amp;"'!F"&amp;ROW(P69))="OFF","OFF",
IF(INDIRECT("'"&amp;P$2&amp;"'!F"&amp;ROW(P69))="PARK","PARK",
IF(INDIRECT("'"&amp;P$2&amp;"'!F"&amp;ROW(P69))="VACA","VACA",
"")))))</f>
        <v/>
      </c>
      <c r="Q69" s="111" t="str" cm="1">
        <f t="array" aca="1" ref="Q69" ca="1">IF(INDIRECT("'"&amp;Q$2&amp;"'!F"&amp;ROW(Q69))="CC","CC",
IF(INDIRECT("'"&amp;Q$2&amp;"'!F"&amp;ROW(Q69))="DOWN","DOWN",
IF(INDIRECT("'"&amp;Q$2&amp;"'!F"&amp;ROW(Q69))="OFF","OFF",
IF(INDIRECT("'"&amp;Q$2&amp;"'!F"&amp;ROW(Q69))="PARK","PARK",
IF(INDIRECT("'"&amp;Q$2&amp;"'!F"&amp;ROW(Q69))="VACA","VACA",
"")))))</f>
        <v/>
      </c>
      <c r="R69" s="111" t="str" cm="1">
        <f t="array" aca="1" ref="R69" ca="1">IF(INDIRECT("'"&amp;R$2&amp;"'!F"&amp;ROW(R69))="CC","CC",
IF(INDIRECT("'"&amp;R$2&amp;"'!F"&amp;ROW(R69))="DOWN","DOWN",
IF(INDIRECT("'"&amp;R$2&amp;"'!F"&amp;ROW(R69))="OFF","OFF",
IF(INDIRECT("'"&amp;R$2&amp;"'!F"&amp;ROW(R69))="PARK","PARK",
IF(INDIRECT("'"&amp;R$2&amp;"'!F"&amp;ROW(R69))="VACA","VACA",
"")))))</f>
        <v/>
      </c>
      <c r="S69" s="111" t="str" cm="1">
        <f t="array" aca="1" ref="S69" ca="1">IF(INDIRECT("'"&amp;S$2&amp;"'!F"&amp;ROW(S69))="CC","CC",
IF(INDIRECT("'"&amp;S$2&amp;"'!F"&amp;ROW(S69))="DOWN","DOWN",
IF(INDIRECT("'"&amp;S$2&amp;"'!F"&amp;ROW(S69))="OFF","OFF",
IF(INDIRECT("'"&amp;S$2&amp;"'!F"&amp;ROW(S69))="PARK","PARK",
IF(INDIRECT("'"&amp;S$2&amp;"'!F"&amp;ROW(S69))="VACA","VACA",
"")))))</f>
        <v/>
      </c>
      <c r="T69" s="111" t="str" cm="1">
        <f t="array" aca="1" ref="T69" ca="1">IF(INDIRECT("'"&amp;T$2&amp;"'!F"&amp;ROW(T69))="CC","CC",
IF(INDIRECT("'"&amp;T$2&amp;"'!F"&amp;ROW(T69))="DOWN","DOWN",
IF(INDIRECT("'"&amp;T$2&amp;"'!F"&amp;ROW(T69))="OFF","OFF",
IF(INDIRECT("'"&amp;T$2&amp;"'!F"&amp;ROW(T69))="PARK","PARK",
IF(INDIRECT("'"&amp;T$2&amp;"'!F"&amp;ROW(T69))="VACA","VACA",
"")))))</f>
        <v/>
      </c>
      <c r="U69" s="111" t="str" cm="1">
        <f t="array" aca="1" ref="U69" ca="1">IF(INDIRECT("'"&amp;U$2&amp;"'!F"&amp;ROW(U69))="CC","CC",
IF(INDIRECT("'"&amp;U$2&amp;"'!F"&amp;ROW(U69))="DOWN","DOWN",
IF(INDIRECT("'"&amp;U$2&amp;"'!F"&amp;ROW(U69))="OFF","OFF",
IF(INDIRECT("'"&amp;U$2&amp;"'!F"&amp;ROW(U69))="PARK","PARK",
IF(INDIRECT("'"&amp;U$2&amp;"'!F"&amp;ROW(U69))="VACA","VACA",
"")))))</f>
        <v/>
      </c>
      <c r="V69" s="111" t="str" cm="1">
        <f t="array" aca="1" ref="V69" ca="1">IF(INDIRECT("'"&amp;V$2&amp;"'!F"&amp;ROW(V69))="CC","CC",
IF(INDIRECT("'"&amp;V$2&amp;"'!F"&amp;ROW(V69))="DOWN","DOWN",
IF(INDIRECT("'"&amp;V$2&amp;"'!F"&amp;ROW(V69))="OFF","OFF",
IF(INDIRECT("'"&amp;V$2&amp;"'!F"&amp;ROW(V69))="PARK","PARK",
IF(INDIRECT("'"&amp;V$2&amp;"'!F"&amp;ROW(V69))="VACA","VACA",
"")))))</f>
        <v/>
      </c>
      <c r="W69" s="111" t="str" cm="1">
        <f t="array" aca="1" ref="W69" ca="1">IF(INDIRECT("'"&amp;W$2&amp;"'!F"&amp;ROW(W69))="CC","CC",
IF(INDIRECT("'"&amp;W$2&amp;"'!F"&amp;ROW(W69))="DOWN","DOWN",
IF(INDIRECT("'"&amp;W$2&amp;"'!F"&amp;ROW(W69))="OFF","OFF",
IF(INDIRECT("'"&amp;W$2&amp;"'!F"&amp;ROW(W69))="PARK","PARK",
IF(INDIRECT("'"&amp;W$2&amp;"'!F"&amp;ROW(W69))="VACA","VACA",
"")))))</f>
        <v/>
      </c>
      <c r="X69" s="111" t="str" cm="1">
        <f t="array" aca="1" ref="X69" ca="1">IF(INDIRECT("'"&amp;X$2&amp;"'!F"&amp;ROW(X69))="CC","CC",
IF(INDIRECT("'"&amp;X$2&amp;"'!F"&amp;ROW(X69))="DOWN","DOWN",
IF(INDIRECT("'"&amp;X$2&amp;"'!F"&amp;ROW(X69))="OFF","OFF",
IF(INDIRECT("'"&amp;X$2&amp;"'!F"&amp;ROW(X69))="PARK","PARK",
IF(INDIRECT("'"&amp;X$2&amp;"'!F"&amp;ROW(X69))="VACA","VACA",
"")))))</f>
        <v/>
      </c>
      <c r="Y69" s="111" t="str" cm="1">
        <f t="array" aca="1" ref="Y69" ca="1">IF(INDIRECT("'"&amp;Y$2&amp;"'!F"&amp;ROW(Y69))="CC","CC",
IF(INDIRECT("'"&amp;Y$2&amp;"'!F"&amp;ROW(Y69))="DOWN","DOWN",
IF(INDIRECT("'"&amp;Y$2&amp;"'!F"&amp;ROW(Y69))="OFF","OFF",
IF(INDIRECT("'"&amp;Y$2&amp;"'!F"&amp;ROW(Y69))="PARK","PARK",
IF(INDIRECT("'"&amp;Y$2&amp;"'!F"&amp;ROW(Y69))="VACA","VACA",
"")))))</f>
        <v/>
      </c>
      <c r="Z69" s="111" t="str" cm="1">
        <f t="array" aca="1" ref="Z69" ca="1">IF(INDIRECT("'"&amp;Z$2&amp;"'!F"&amp;ROW(Z69))="CC","CC",
IF(INDIRECT("'"&amp;Z$2&amp;"'!F"&amp;ROW(Z69))="DOWN","DOWN",
IF(INDIRECT("'"&amp;Z$2&amp;"'!F"&amp;ROW(Z69))="OFF","OFF",
IF(INDIRECT("'"&amp;Z$2&amp;"'!F"&amp;ROW(Z69))="PARK","PARK",
IF(INDIRECT("'"&amp;Z$2&amp;"'!F"&amp;ROW(Z69))="VACA","VACA",
"")))))</f>
        <v/>
      </c>
      <c r="AA69" s="111" t="str" cm="1">
        <f t="array" aca="1" ref="AA69" ca="1">IF(INDIRECT("'"&amp;AA$2&amp;"'!F"&amp;ROW(AA69))="CC","CC",
IF(INDIRECT("'"&amp;AA$2&amp;"'!F"&amp;ROW(AA69))="DOWN","DOWN",
IF(INDIRECT("'"&amp;AA$2&amp;"'!F"&amp;ROW(AA69))="OFF","OFF",
IF(INDIRECT("'"&amp;AA$2&amp;"'!F"&amp;ROW(AA69))="PARK","PARK",
IF(INDIRECT("'"&amp;AA$2&amp;"'!F"&amp;ROW(AA69))="VACA","VACA",
"")))))</f>
        <v/>
      </c>
      <c r="AB69" s="111" t="str" cm="1">
        <f t="array" aca="1" ref="AB69" ca="1">IF(INDIRECT("'"&amp;AB$2&amp;"'!F"&amp;ROW(AB69))="CC","CC",
IF(INDIRECT("'"&amp;AB$2&amp;"'!F"&amp;ROW(AB69))="DOWN","DOWN",
IF(INDIRECT("'"&amp;AB$2&amp;"'!F"&amp;ROW(AB69))="OFF","OFF",
IF(INDIRECT("'"&amp;AB$2&amp;"'!F"&amp;ROW(AB69))="PARK","PARK",
IF(INDIRECT("'"&amp;AB$2&amp;"'!F"&amp;ROW(AB69))="VACA","VACA",
"")))))</f>
        <v/>
      </c>
      <c r="AC69" s="111" t="str" cm="1">
        <f t="array" aca="1" ref="AC69" ca="1">IF(INDIRECT("'"&amp;AC$2&amp;"'!F"&amp;ROW(AC69))="CC","CC",
IF(INDIRECT("'"&amp;AC$2&amp;"'!F"&amp;ROW(AC69))="DOWN","DOWN",
IF(INDIRECT("'"&amp;AC$2&amp;"'!F"&amp;ROW(AC69))="OFF","OFF",
IF(INDIRECT("'"&amp;AC$2&amp;"'!F"&amp;ROW(AC69))="PARK","PARK",
IF(INDIRECT("'"&amp;AC$2&amp;"'!F"&amp;ROW(AC69))="VACA","VACA",
"")))))</f>
        <v/>
      </c>
      <c r="AD69" s="111" t="str" cm="1">
        <f t="array" aca="1" ref="AD69" ca="1">IF(INDIRECT("'"&amp;AD$2&amp;"'!F"&amp;ROW(AD69))="CC","CC",
IF(INDIRECT("'"&amp;AD$2&amp;"'!F"&amp;ROW(AD69))="DOWN","DOWN",
IF(INDIRECT("'"&amp;AD$2&amp;"'!F"&amp;ROW(AD69))="OFF","OFF",
IF(INDIRECT("'"&amp;AD$2&amp;"'!F"&amp;ROW(AD69))="PARK","PARK",
IF(INDIRECT("'"&amp;AD$2&amp;"'!F"&amp;ROW(AD69))="VACA","VACA",
"")))))</f>
        <v/>
      </c>
      <c r="AE69" s="111" t="str" cm="1">
        <f t="array" aca="1" ref="AE69" ca="1">IF(INDIRECT("'"&amp;AE$2&amp;"'!F"&amp;ROW(AE69))="CC","CC",
IF(INDIRECT("'"&amp;AE$2&amp;"'!F"&amp;ROW(AE69))="DOWN","DOWN",
IF(INDIRECT("'"&amp;AE$2&amp;"'!F"&amp;ROW(AE69))="OFF","OFF",
IF(INDIRECT("'"&amp;AE$2&amp;"'!F"&amp;ROW(AE69))="PARK","PARK",
IF(INDIRECT("'"&amp;AE$2&amp;"'!F"&amp;ROW(AE69))="VACA","VACA",
"")))))</f>
        <v/>
      </c>
      <c r="AF69" s="111" t="str" cm="1">
        <f t="array" aca="1" ref="AF69" ca="1">IF(INDIRECT("'"&amp;AF$2&amp;"'!F"&amp;ROW(AF69))="CC","CC",
IF(INDIRECT("'"&amp;AF$2&amp;"'!F"&amp;ROW(AF69))="DOWN","DOWN",
IF(INDIRECT("'"&amp;AF$2&amp;"'!F"&amp;ROW(AF69))="OFF","OFF",
IF(INDIRECT("'"&amp;AF$2&amp;"'!F"&amp;ROW(AF69))="PARK","PARK",
IF(INDIRECT("'"&amp;AF$2&amp;"'!F"&amp;ROW(AF69))="VACA","VACA",
"")))))</f>
        <v/>
      </c>
      <c r="AG69" s="111" t="str" cm="1">
        <f t="array" aca="1" ref="AG69" ca="1">IF(INDIRECT("'"&amp;AG$2&amp;"'!F"&amp;ROW(AG69))="CC","CC",
IF(INDIRECT("'"&amp;AG$2&amp;"'!F"&amp;ROW(AG69))="DOWN","DOWN",
IF(INDIRECT("'"&amp;AG$2&amp;"'!F"&amp;ROW(AG69))="OFF","OFF",
IF(INDIRECT("'"&amp;AG$2&amp;"'!F"&amp;ROW(AG69))="PARK","PARK",
IF(INDIRECT("'"&amp;AG$2&amp;"'!F"&amp;ROW(AG69))="VACA","VACA",
"")))))</f>
        <v/>
      </c>
      <c r="AH69" s="124"/>
      <c r="AI69" s="111" t="str">
        <f t="shared" si="7"/>
        <v>Raul Sandoval Murcia</v>
      </c>
      <c r="AJ69" s="111" cm="1">
        <f t="array" aca="1" ref="AJ69" ca="1">INDIRECT("'"&amp;AJ$2&amp;"'!AB"&amp;ROW($AJ69))</f>
        <v>4</v>
      </c>
      <c r="AK69" s="111" cm="1">
        <f t="array" aca="1" ref="AK69" ca="1">INDIRECT("'"&amp;AK$2&amp;"'!AB"&amp;ROW($AJ69))</f>
        <v>5</v>
      </c>
      <c r="AL69" s="111" cm="1">
        <f t="array" aca="1" ref="AL69" ca="1">INDIRECT("'"&amp;AL$2&amp;"'!AB"&amp;ROW($AJ69))</f>
        <v>4</v>
      </c>
      <c r="AM69" s="111" t="str" cm="1">
        <f t="array" aca="1" ref="AM69" ca="1">INDIRECT("'"&amp;AM$2&amp;"'!AB"&amp;ROW($AJ69))</f>
        <v/>
      </c>
      <c r="AN69" s="111" t="str" cm="1">
        <f t="array" aca="1" ref="AN69" ca="1">INDIRECT("'"&amp;AN$2&amp;"'!AB"&amp;ROW($AJ69))</f>
        <v/>
      </c>
      <c r="AO69" s="111" cm="1">
        <f t="array" aca="1" ref="AO69" ca="1">INDIRECT("'"&amp;AO$2&amp;"'!AB"&amp;ROW($AJ69))</f>
        <v>4</v>
      </c>
      <c r="AP69" s="111" cm="1">
        <f t="array" aca="1" ref="AP69" ca="1">INDIRECT("'"&amp;AP$2&amp;"'!AB"&amp;ROW($AJ69))</f>
        <v>4</v>
      </c>
      <c r="AQ69" s="111" t="str" cm="1">
        <f t="array" aca="1" ref="AQ69" ca="1">INDIRECT("'"&amp;AQ$2&amp;"'!AB"&amp;ROW($AJ69))</f>
        <v/>
      </c>
      <c r="AR69" s="111" t="str" cm="1">
        <f t="array" aca="1" ref="AR69" ca="1">INDIRECT("'"&amp;AR$2&amp;"'!AB"&amp;ROW($AJ69))</f>
        <v/>
      </c>
      <c r="AS69" s="111" t="str" cm="1">
        <f t="array" aca="1" ref="AS69" ca="1">INDIRECT("'"&amp;AS$2&amp;"'!AB"&amp;ROW($AJ69))</f>
        <v/>
      </c>
      <c r="AT69" s="111" t="str" cm="1">
        <f t="array" aca="1" ref="AT69" ca="1">INDIRECT("'"&amp;AT$2&amp;"'!AB"&amp;ROW($AJ69))</f>
        <v/>
      </c>
      <c r="AU69" s="111" t="str" cm="1">
        <f t="array" aca="1" ref="AU69" ca="1">INDIRECT("'"&amp;AU$2&amp;"'!AB"&amp;ROW($AJ69))</f>
        <v/>
      </c>
      <c r="AV69" s="111" t="str" cm="1">
        <f t="array" aca="1" ref="AV69" ca="1">INDIRECT("'"&amp;AV$2&amp;"'!AB"&amp;ROW($AJ69))</f>
        <v/>
      </c>
      <c r="AW69" s="111" t="str" cm="1">
        <f t="array" aca="1" ref="AW69" ca="1">INDIRECT("'"&amp;AW$2&amp;"'!AB"&amp;ROW($AJ69))</f>
        <v/>
      </c>
      <c r="AX69" s="111" t="str" cm="1">
        <f t="array" aca="1" ref="AX69" ca="1">INDIRECT("'"&amp;AX$2&amp;"'!AB"&amp;ROW($AJ69))</f>
        <v/>
      </c>
      <c r="AY69" s="111" t="str" cm="1">
        <f t="array" aca="1" ref="AY69" ca="1">INDIRECT("'"&amp;AY$2&amp;"'!AB"&amp;ROW($AJ69))</f>
        <v/>
      </c>
      <c r="AZ69" s="111" t="str" cm="1">
        <f t="array" aca="1" ref="AZ69" ca="1">INDIRECT("'"&amp;AZ$2&amp;"'!AB"&amp;ROW($AJ69))</f>
        <v/>
      </c>
      <c r="BA69" s="111" t="str" cm="1">
        <f t="array" aca="1" ref="BA69" ca="1">INDIRECT("'"&amp;BA$2&amp;"'!AB"&amp;ROW($AJ69))</f>
        <v/>
      </c>
      <c r="BB69" s="111" t="str" cm="1">
        <f t="array" aca="1" ref="BB69" ca="1">INDIRECT("'"&amp;BB$2&amp;"'!AB"&amp;ROW($AJ69))</f>
        <v/>
      </c>
      <c r="BC69" s="111" t="str" cm="1">
        <f t="array" aca="1" ref="BC69" ca="1">INDIRECT("'"&amp;BC$2&amp;"'!AB"&amp;ROW($AJ69))</f>
        <v/>
      </c>
      <c r="BD69" s="111" t="str" cm="1">
        <f t="array" aca="1" ref="BD69" ca="1">INDIRECT("'"&amp;BD$2&amp;"'!AB"&amp;ROW($AJ69))</f>
        <v/>
      </c>
      <c r="BE69" s="111" t="str" cm="1">
        <f t="array" aca="1" ref="BE69" ca="1">INDIRECT("'"&amp;BE$2&amp;"'!AB"&amp;ROW($AJ69))</f>
        <v/>
      </c>
      <c r="BF69" s="111" t="str" cm="1">
        <f t="array" aca="1" ref="BF69" ca="1">INDIRECT("'"&amp;BF$2&amp;"'!AB"&amp;ROW($AJ69))</f>
        <v/>
      </c>
      <c r="BG69" s="111" t="str" cm="1">
        <f t="array" aca="1" ref="BG69" ca="1">INDIRECT("'"&amp;BG$2&amp;"'!AB"&amp;ROW($AJ69))</f>
        <v/>
      </c>
      <c r="BH69" s="111" t="str" cm="1">
        <f t="array" aca="1" ref="BH69" ca="1">INDIRECT("'"&amp;BH$2&amp;"'!AB"&amp;ROW($AJ69))</f>
        <v/>
      </c>
      <c r="BI69" s="111" t="str" cm="1">
        <f t="array" aca="1" ref="BI69" ca="1">INDIRECT("'"&amp;BI$2&amp;"'!AB"&amp;ROW($AJ69))</f>
        <v/>
      </c>
      <c r="BJ69" s="111" t="str" cm="1">
        <f t="array" aca="1" ref="BJ69" ca="1">INDIRECT("'"&amp;BJ$2&amp;"'!AB"&amp;ROW($AJ69))</f>
        <v/>
      </c>
      <c r="BK69" s="111" t="str" cm="1">
        <f t="array" aca="1" ref="BK69" ca="1">INDIRECT("'"&amp;BK$2&amp;"'!AB"&amp;ROW($AJ69))</f>
        <v/>
      </c>
      <c r="BL69" s="111" t="str" cm="1">
        <f t="array" aca="1" ref="BL69" ca="1">INDIRECT("'"&amp;BL$2&amp;"'!AB"&amp;ROW($AJ69))</f>
        <v/>
      </c>
      <c r="BM69" s="111" t="str" cm="1">
        <f t="array" aca="1" ref="BM69" ca="1">INDIRECT("'"&amp;BM$2&amp;"'!AB"&amp;ROW($AJ69))</f>
        <v/>
      </c>
      <c r="BN69" s="111" t="str" cm="1">
        <f t="array" aca="1" ref="BN69" ca="1">INDIRECT("'"&amp;BN$2&amp;"'!AB"&amp;ROW($AJ69))</f>
        <v/>
      </c>
      <c r="BO69" s="124"/>
      <c r="BP69" s="110" t="str">
        <f t="shared" si="8"/>
        <v>Raul Sandoval Murcia</v>
      </c>
      <c r="BQ69" s="127" cm="1">
        <f t="array" aca="1" ref="BQ69" ca="1">IF(INDIRECT("'"&amp;BQ$2&amp;"'!P"&amp;ROW($BQ69))=0,"",INDIRECT("'"&amp;BQ$2&amp;"'!P"&amp;ROW($BQ69)))</f>
        <v>33.450000000000003</v>
      </c>
      <c r="BR69" s="127" cm="1">
        <f t="array" aca="1" ref="BR69" ca="1">IF(INDIRECT("'"&amp;BR$2&amp;"'!P"&amp;ROW($BQ69))=0,"",INDIRECT("'"&amp;BR$2&amp;"'!P"&amp;ROW($BQ69)))</f>
        <v>30.87</v>
      </c>
      <c r="BS69" s="127" cm="1">
        <f t="array" aca="1" ref="BS69" ca="1">IF(INDIRECT("'"&amp;BS$2&amp;"'!P"&amp;ROW($BQ69))=0,"",INDIRECT("'"&amp;BS$2&amp;"'!P"&amp;ROW($BQ69)))</f>
        <v>33.590000000000003</v>
      </c>
      <c r="BT69" s="127" t="str" cm="1">
        <f t="array" aca="1" ref="BT69" ca="1">IF(INDIRECT("'"&amp;BT$2&amp;"'!P"&amp;ROW($BQ69))=0,"",INDIRECT("'"&amp;BT$2&amp;"'!P"&amp;ROW($BQ69)))</f>
        <v/>
      </c>
      <c r="BU69" s="127" t="str" cm="1">
        <f t="array" aca="1" ref="BU69" ca="1">IF(INDIRECT("'"&amp;BU$2&amp;"'!P"&amp;ROW($BQ69))=0,"",INDIRECT("'"&amp;BU$2&amp;"'!P"&amp;ROW($BQ69)))</f>
        <v/>
      </c>
      <c r="BV69" s="127" cm="1">
        <f t="array" aca="1" ref="BV69" ca="1">IF(INDIRECT("'"&amp;BV$2&amp;"'!P"&amp;ROW($BQ69))=0,"",INDIRECT("'"&amp;BV$2&amp;"'!P"&amp;ROW($BQ69)))</f>
        <v>37</v>
      </c>
      <c r="BW69" s="127" cm="1">
        <f t="array" aca="1" ref="BW69" ca="1">IF(INDIRECT("'"&amp;BW$2&amp;"'!P"&amp;ROW($BQ69))=0,"",INDIRECT("'"&amp;BW$2&amp;"'!P"&amp;ROW($BQ69)))</f>
        <v>37.25</v>
      </c>
      <c r="BX69" s="127" t="str" cm="1">
        <f t="array" aca="1" ref="BX69" ca="1">IF(INDIRECT("'"&amp;BX$2&amp;"'!P"&amp;ROW($BQ69))=0,"",INDIRECT("'"&amp;BX$2&amp;"'!P"&amp;ROW($BQ69)))</f>
        <v/>
      </c>
      <c r="BY69" s="127" t="str" cm="1">
        <f t="array" aca="1" ref="BY69" ca="1">IF(INDIRECT("'"&amp;BY$2&amp;"'!P"&amp;ROW($BQ69))=0,"",INDIRECT("'"&amp;BY$2&amp;"'!P"&amp;ROW($BQ69)))</f>
        <v/>
      </c>
      <c r="BZ69" s="127" t="str" cm="1">
        <f t="array" aca="1" ref="BZ69" ca="1">IF(INDIRECT("'"&amp;BZ$2&amp;"'!P"&amp;ROW($BQ69))=0,"",INDIRECT("'"&amp;BZ$2&amp;"'!P"&amp;ROW($BQ69)))</f>
        <v/>
      </c>
      <c r="CA69" s="127" t="str" cm="1">
        <f t="array" aca="1" ref="CA69" ca="1">IF(INDIRECT("'"&amp;CA$2&amp;"'!P"&amp;ROW($BQ69))=0,"",INDIRECT("'"&amp;CA$2&amp;"'!P"&amp;ROW($BQ69)))</f>
        <v/>
      </c>
      <c r="CB69" s="127" t="str" cm="1">
        <f t="array" aca="1" ref="CB69" ca="1">IF(INDIRECT("'"&amp;CB$2&amp;"'!P"&amp;ROW($BQ69))=0,"",INDIRECT("'"&amp;CB$2&amp;"'!P"&amp;ROW($BQ69)))</f>
        <v/>
      </c>
      <c r="CC69" s="127" t="str" cm="1">
        <f t="array" aca="1" ref="CC69" ca="1">IF(INDIRECT("'"&amp;CC$2&amp;"'!P"&amp;ROW($BQ69))=0,"",INDIRECT("'"&amp;CC$2&amp;"'!P"&amp;ROW($BQ69)))</f>
        <v/>
      </c>
      <c r="CD69" s="127" t="str" cm="1">
        <f t="array" aca="1" ref="CD69" ca="1">IF(INDIRECT("'"&amp;CD$2&amp;"'!P"&amp;ROW($BQ69))=0,"",INDIRECT("'"&amp;CD$2&amp;"'!P"&amp;ROW($BQ69)))</f>
        <v/>
      </c>
      <c r="CE69" s="127" t="str" cm="1">
        <f t="array" aca="1" ref="CE69" ca="1">IF(INDIRECT("'"&amp;CE$2&amp;"'!P"&amp;ROW($BQ69))=0,"",INDIRECT("'"&amp;CE$2&amp;"'!P"&amp;ROW($BQ69)))</f>
        <v/>
      </c>
      <c r="CF69" s="127" t="str" cm="1">
        <f t="array" aca="1" ref="CF69" ca="1">IF(INDIRECT("'"&amp;CF$2&amp;"'!P"&amp;ROW($BQ69))=0,"",INDIRECT("'"&amp;CF$2&amp;"'!P"&amp;ROW($BQ69)))</f>
        <v/>
      </c>
      <c r="CG69" s="127" t="str" cm="1">
        <f t="array" aca="1" ref="CG69" ca="1">IF(INDIRECT("'"&amp;CG$2&amp;"'!P"&amp;ROW($BQ69))=0,"",INDIRECT("'"&amp;CG$2&amp;"'!P"&amp;ROW($BQ69)))</f>
        <v/>
      </c>
      <c r="CH69" s="127" t="str" cm="1">
        <f t="array" aca="1" ref="CH69" ca="1">IF(INDIRECT("'"&amp;CH$2&amp;"'!P"&amp;ROW($BQ69))=0,"",INDIRECT("'"&amp;CH$2&amp;"'!P"&amp;ROW($BQ69)))</f>
        <v/>
      </c>
      <c r="CI69" s="127" t="str" cm="1">
        <f t="array" aca="1" ref="CI69" ca="1">IF(INDIRECT("'"&amp;CI$2&amp;"'!P"&amp;ROW($BQ69))=0,"",INDIRECT("'"&amp;CI$2&amp;"'!P"&amp;ROW($BQ69)))</f>
        <v/>
      </c>
      <c r="CJ69" s="127" t="str" cm="1">
        <f t="array" aca="1" ref="CJ69" ca="1">IF(INDIRECT("'"&amp;CJ$2&amp;"'!P"&amp;ROW($BQ69))=0,"",INDIRECT("'"&amp;CJ$2&amp;"'!P"&amp;ROW($BQ69)))</f>
        <v/>
      </c>
      <c r="CK69" s="127" t="str" cm="1">
        <f t="array" aca="1" ref="CK69" ca="1">IF(INDIRECT("'"&amp;CK$2&amp;"'!P"&amp;ROW($BQ69))=0,"",INDIRECT("'"&amp;CK$2&amp;"'!P"&amp;ROW($BQ69)))</f>
        <v/>
      </c>
      <c r="CL69" s="127" t="str" cm="1">
        <f t="array" aca="1" ref="CL69" ca="1">IF(INDIRECT("'"&amp;CL$2&amp;"'!P"&amp;ROW($BQ69))=0,"",INDIRECT("'"&amp;CL$2&amp;"'!P"&amp;ROW($BQ69)))</f>
        <v/>
      </c>
      <c r="CM69" s="127" t="str" cm="1">
        <f t="array" aca="1" ref="CM69" ca="1">IF(INDIRECT("'"&amp;CM$2&amp;"'!P"&amp;ROW($BQ69))=0,"",INDIRECT("'"&amp;CM$2&amp;"'!P"&amp;ROW($BQ69)))</f>
        <v/>
      </c>
      <c r="CN69" s="127" t="str" cm="1">
        <f t="array" aca="1" ref="CN69" ca="1">IF(INDIRECT("'"&amp;CN$2&amp;"'!P"&amp;ROW($BQ69))=0,"",INDIRECT("'"&amp;CN$2&amp;"'!P"&amp;ROW($BQ69)))</f>
        <v/>
      </c>
      <c r="CO69" s="127" t="str" cm="1">
        <f t="array" aca="1" ref="CO69" ca="1">IF(INDIRECT("'"&amp;CO$2&amp;"'!P"&amp;ROW($BQ69))=0,"",INDIRECT("'"&amp;CO$2&amp;"'!P"&amp;ROW($BQ69)))</f>
        <v/>
      </c>
      <c r="CP69" s="127" t="str" cm="1">
        <f t="array" aca="1" ref="CP69" ca="1">IF(INDIRECT("'"&amp;CP$2&amp;"'!P"&amp;ROW($BQ69))=0,"",INDIRECT("'"&amp;CP$2&amp;"'!P"&amp;ROW($BQ69)))</f>
        <v/>
      </c>
      <c r="CQ69" s="127" t="str" cm="1">
        <f t="array" aca="1" ref="CQ69" ca="1">IF(INDIRECT("'"&amp;CQ$2&amp;"'!P"&amp;ROW($BQ69))=0,"",INDIRECT("'"&amp;CQ$2&amp;"'!P"&amp;ROW($BQ69)))</f>
        <v/>
      </c>
      <c r="CR69" s="127" t="str" cm="1">
        <f t="array" aca="1" ref="CR69" ca="1">IF(INDIRECT("'"&amp;CR$2&amp;"'!P"&amp;ROW($BQ69))=0,"",INDIRECT("'"&amp;CR$2&amp;"'!P"&amp;ROW($BQ69)))</f>
        <v/>
      </c>
      <c r="CS69" s="127" t="str" cm="1">
        <f t="array" aca="1" ref="CS69" ca="1">IF(INDIRECT("'"&amp;CS$2&amp;"'!P"&amp;ROW($BQ69))=0,"",INDIRECT("'"&amp;CS$2&amp;"'!P"&amp;ROW($BQ69)))</f>
        <v/>
      </c>
      <c r="CT69" s="127" t="str" cm="1">
        <f t="array" aca="1" ref="CT69" ca="1">IF(INDIRECT("'"&amp;CT$2&amp;"'!P"&amp;ROW($BQ69))=0,"",INDIRECT("'"&amp;CT$2&amp;"'!P"&amp;ROW($BQ69)))</f>
        <v/>
      </c>
      <c r="CU69" s="127" t="str" cm="1">
        <f t="array" aca="1" ref="CU69" ca="1">IF(INDIRECT("'"&amp;CU$2&amp;"'!P"&amp;ROW($BQ69))=0,"",INDIRECT("'"&amp;CU$2&amp;"'!P"&amp;ROW($BQ69)))</f>
        <v/>
      </c>
      <c r="CV69" s="128">
        <f t="shared" ca="1" si="9"/>
        <v>172.16000000000003</v>
      </c>
    </row>
    <row r="70" spans="1:100" x14ac:dyDescent="0.2">
      <c r="A70" s="111">
        <f>IF('Driver List'!D70=0,"",'Driver List'!D70)</f>
        <v>6486</v>
      </c>
      <c r="B70" s="111" t="str">
        <f>IF(A70="","",VLOOKUP(A70,'Driver List'!D:E,2,0))</f>
        <v>Francisco Rivera</v>
      </c>
      <c r="C70" s="111" t="str" cm="1">
        <f t="array" aca="1" ref="C70" ca="1">IF(INDIRECT("'"&amp;C$2&amp;"'!F"&amp;ROW(C70))="CC","CC",
IF(INDIRECT("'"&amp;C$2&amp;"'!F"&amp;ROW(C70))="DOWN","DOWN",
IF(INDIRECT("'"&amp;C$2&amp;"'!F"&amp;ROW(C70))="OFF","OFF",
IF(INDIRECT("'"&amp;C$2&amp;"'!F"&amp;ROW(C70))="PARK","PARK",
IF(INDIRECT("'"&amp;C$2&amp;"'!F"&amp;ROW(C70))="VACA","VACA",
"")))))</f>
        <v/>
      </c>
      <c r="D70" s="111" t="str" cm="1">
        <f t="array" aca="1" ref="D70" ca="1">IF(INDIRECT("'"&amp;D$2&amp;"'!F"&amp;ROW(D70))="CC","CC",
IF(INDIRECT("'"&amp;D$2&amp;"'!F"&amp;ROW(D70))="DOWN","DOWN",
IF(INDIRECT("'"&amp;D$2&amp;"'!F"&amp;ROW(D70))="OFF","OFF",
IF(INDIRECT("'"&amp;D$2&amp;"'!F"&amp;ROW(D70))="PARK","PARK",
IF(INDIRECT("'"&amp;D$2&amp;"'!F"&amp;ROW(D70))="VACA","VACA",
"")))))</f>
        <v/>
      </c>
      <c r="E70" s="111" t="str" cm="1">
        <f t="array" aca="1" ref="E70" ca="1">IF(INDIRECT("'"&amp;E$2&amp;"'!F"&amp;ROW(E70))="CC","CC",
IF(INDIRECT("'"&amp;E$2&amp;"'!F"&amp;ROW(E70))="DOWN","DOWN",
IF(INDIRECT("'"&amp;E$2&amp;"'!F"&amp;ROW(E70))="OFF","OFF",
IF(INDIRECT("'"&amp;E$2&amp;"'!F"&amp;ROW(E70))="PARK","PARK",
IF(INDIRECT("'"&amp;E$2&amp;"'!F"&amp;ROW(E70))="VACA","VACA",
"")))))</f>
        <v/>
      </c>
      <c r="F70" s="111" t="str" cm="1">
        <f t="array" aca="1" ref="F70" ca="1">IF(INDIRECT("'"&amp;F$2&amp;"'!F"&amp;ROW(F70))="CC","CC",
IF(INDIRECT("'"&amp;F$2&amp;"'!F"&amp;ROW(F70))="DOWN","DOWN",
IF(INDIRECT("'"&amp;F$2&amp;"'!F"&amp;ROW(F70))="OFF","OFF",
IF(INDIRECT("'"&amp;F$2&amp;"'!F"&amp;ROW(F70))="PARK","PARK",
IF(INDIRECT("'"&amp;F$2&amp;"'!F"&amp;ROW(F70))="VACA","VACA",
"")))))</f>
        <v/>
      </c>
      <c r="G70" s="111" t="str" cm="1">
        <f t="array" aca="1" ref="G70" ca="1">IF(INDIRECT("'"&amp;G$2&amp;"'!F"&amp;ROW(G70))="CC","CC",
IF(INDIRECT("'"&amp;G$2&amp;"'!F"&amp;ROW(G70))="DOWN","DOWN",
IF(INDIRECT("'"&amp;G$2&amp;"'!F"&amp;ROW(G70))="OFF","OFF",
IF(INDIRECT("'"&amp;G$2&amp;"'!F"&amp;ROW(G70))="PARK","PARK",
IF(INDIRECT("'"&amp;G$2&amp;"'!F"&amp;ROW(G70))="VACA","VACA",
"")))))</f>
        <v/>
      </c>
      <c r="H70" s="111" t="str" cm="1">
        <f t="array" aca="1" ref="H70" ca="1">IF(INDIRECT("'"&amp;H$2&amp;"'!F"&amp;ROW(H70))="CC","CC",
IF(INDIRECT("'"&amp;H$2&amp;"'!F"&amp;ROW(H70))="DOWN","DOWN",
IF(INDIRECT("'"&amp;H$2&amp;"'!F"&amp;ROW(H70))="OFF","OFF",
IF(INDIRECT("'"&amp;H$2&amp;"'!F"&amp;ROW(H70))="PARK","PARK",
IF(INDIRECT("'"&amp;H$2&amp;"'!F"&amp;ROW(H70))="VACA","VACA",
"")))))</f>
        <v/>
      </c>
      <c r="I70" s="111" t="str" cm="1">
        <f t="array" aca="1" ref="I70" ca="1">IF(INDIRECT("'"&amp;I$2&amp;"'!F"&amp;ROW(I70))="CC","CC",
IF(INDIRECT("'"&amp;I$2&amp;"'!F"&amp;ROW(I70))="DOWN","DOWN",
IF(INDIRECT("'"&amp;I$2&amp;"'!F"&amp;ROW(I70))="OFF","OFF",
IF(INDIRECT("'"&amp;I$2&amp;"'!F"&amp;ROW(I70))="PARK","PARK",
IF(INDIRECT("'"&amp;I$2&amp;"'!F"&amp;ROW(I70))="VACA","VACA",
"")))))</f>
        <v/>
      </c>
      <c r="J70" s="111" t="str" cm="1">
        <f t="array" aca="1" ref="J70" ca="1">IF(INDIRECT("'"&amp;J$2&amp;"'!F"&amp;ROW(J70))="CC","CC",
IF(INDIRECT("'"&amp;J$2&amp;"'!F"&amp;ROW(J70))="DOWN","DOWN",
IF(INDIRECT("'"&amp;J$2&amp;"'!F"&amp;ROW(J70))="OFF","OFF",
IF(INDIRECT("'"&amp;J$2&amp;"'!F"&amp;ROW(J70))="PARK","PARK",
IF(INDIRECT("'"&amp;J$2&amp;"'!F"&amp;ROW(J70))="VACA","VACA",
"")))))</f>
        <v/>
      </c>
      <c r="K70" s="111" t="str" cm="1">
        <f t="array" aca="1" ref="K70" ca="1">IF(INDIRECT("'"&amp;K$2&amp;"'!F"&amp;ROW(K70))="CC","CC",
IF(INDIRECT("'"&amp;K$2&amp;"'!F"&amp;ROW(K70))="DOWN","DOWN",
IF(INDIRECT("'"&amp;K$2&amp;"'!F"&amp;ROW(K70))="OFF","OFF",
IF(INDIRECT("'"&amp;K$2&amp;"'!F"&amp;ROW(K70))="PARK","PARK",
IF(INDIRECT("'"&amp;K$2&amp;"'!F"&amp;ROW(K70))="VACA","VACA",
"")))))</f>
        <v/>
      </c>
      <c r="L70" s="111" t="str" cm="1">
        <f t="array" aca="1" ref="L70" ca="1">IF(INDIRECT("'"&amp;L$2&amp;"'!F"&amp;ROW(L70))="CC","CC",
IF(INDIRECT("'"&amp;L$2&amp;"'!F"&amp;ROW(L70))="DOWN","DOWN",
IF(INDIRECT("'"&amp;L$2&amp;"'!F"&amp;ROW(L70))="OFF","OFF",
IF(INDIRECT("'"&amp;L$2&amp;"'!F"&amp;ROW(L70))="PARK","PARK",
IF(INDIRECT("'"&amp;L$2&amp;"'!F"&amp;ROW(L70))="VACA","VACA",
"")))))</f>
        <v/>
      </c>
      <c r="M70" s="111" t="str" cm="1">
        <f t="array" aca="1" ref="M70" ca="1">IF(INDIRECT("'"&amp;M$2&amp;"'!F"&amp;ROW(M70))="CC","CC",
IF(INDIRECT("'"&amp;M$2&amp;"'!F"&amp;ROW(M70))="DOWN","DOWN",
IF(INDIRECT("'"&amp;M$2&amp;"'!F"&amp;ROW(M70))="OFF","OFF",
IF(INDIRECT("'"&amp;M$2&amp;"'!F"&amp;ROW(M70))="PARK","PARK",
IF(INDIRECT("'"&amp;M$2&amp;"'!F"&amp;ROW(M70))="VACA","VACA",
"")))))</f>
        <v/>
      </c>
      <c r="N70" s="111" t="str" cm="1">
        <f t="array" aca="1" ref="N70" ca="1">IF(INDIRECT("'"&amp;N$2&amp;"'!F"&amp;ROW(N70))="CC","CC",
IF(INDIRECT("'"&amp;N$2&amp;"'!F"&amp;ROW(N70))="DOWN","DOWN",
IF(INDIRECT("'"&amp;N$2&amp;"'!F"&amp;ROW(N70))="OFF","OFF",
IF(INDIRECT("'"&amp;N$2&amp;"'!F"&amp;ROW(N70))="PARK","PARK",
IF(INDIRECT("'"&amp;N$2&amp;"'!F"&amp;ROW(N70))="VACA","VACA",
"")))))</f>
        <v/>
      </c>
      <c r="O70" s="111" t="str" cm="1">
        <f t="array" aca="1" ref="O70" ca="1">IF(INDIRECT("'"&amp;O$2&amp;"'!F"&amp;ROW(O70))="CC","CC",
IF(INDIRECT("'"&amp;O$2&amp;"'!F"&amp;ROW(O70))="DOWN","DOWN",
IF(INDIRECT("'"&amp;O$2&amp;"'!F"&amp;ROW(O70))="OFF","OFF",
IF(INDIRECT("'"&amp;O$2&amp;"'!F"&amp;ROW(O70))="PARK","PARK",
IF(INDIRECT("'"&amp;O$2&amp;"'!F"&amp;ROW(O70))="VACA","VACA",
"")))))</f>
        <v/>
      </c>
      <c r="P70" s="111" t="str" cm="1">
        <f t="array" aca="1" ref="P70" ca="1">IF(INDIRECT("'"&amp;P$2&amp;"'!F"&amp;ROW(P70))="CC","CC",
IF(INDIRECT("'"&amp;P$2&amp;"'!F"&amp;ROW(P70))="DOWN","DOWN",
IF(INDIRECT("'"&amp;P$2&amp;"'!F"&amp;ROW(P70))="OFF","OFF",
IF(INDIRECT("'"&amp;P$2&amp;"'!F"&amp;ROW(P70))="PARK","PARK",
IF(INDIRECT("'"&amp;P$2&amp;"'!F"&amp;ROW(P70))="VACA","VACA",
"")))))</f>
        <v/>
      </c>
      <c r="Q70" s="111" t="str" cm="1">
        <f t="array" aca="1" ref="Q70" ca="1">IF(INDIRECT("'"&amp;Q$2&amp;"'!F"&amp;ROW(Q70))="CC","CC",
IF(INDIRECT("'"&amp;Q$2&amp;"'!F"&amp;ROW(Q70))="DOWN","DOWN",
IF(INDIRECT("'"&amp;Q$2&amp;"'!F"&amp;ROW(Q70))="OFF","OFF",
IF(INDIRECT("'"&amp;Q$2&amp;"'!F"&amp;ROW(Q70))="PARK","PARK",
IF(INDIRECT("'"&amp;Q$2&amp;"'!F"&amp;ROW(Q70))="VACA","VACA",
"")))))</f>
        <v/>
      </c>
      <c r="R70" s="111" t="str" cm="1">
        <f t="array" aca="1" ref="R70" ca="1">IF(INDIRECT("'"&amp;R$2&amp;"'!F"&amp;ROW(R70))="CC","CC",
IF(INDIRECT("'"&amp;R$2&amp;"'!F"&amp;ROW(R70))="DOWN","DOWN",
IF(INDIRECT("'"&amp;R$2&amp;"'!F"&amp;ROW(R70))="OFF","OFF",
IF(INDIRECT("'"&amp;R$2&amp;"'!F"&amp;ROW(R70))="PARK","PARK",
IF(INDIRECT("'"&amp;R$2&amp;"'!F"&amp;ROW(R70))="VACA","VACA",
"")))))</f>
        <v/>
      </c>
      <c r="S70" s="111" t="str" cm="1">
        <f t="array" aca="1" ref="S70" ca="1">IF(INDIRECT("'"&amp;S$2&amp;"'!F"&amp;ROW(S70))="CC","CC",
IF(INDIRECT("'"&amp;S$2&amp;"'!F"&amp;ROW(S70))="DOWN","DOWN",
IF(INDIRECT("'"&amp;S$2&amp;"'!F"&amp;ROW(S70))="OFF","OFF",
IF(INDIRECT("'"&amp;S$2&amp;"'!F"&amp;ROW(S70))="PARK","PARK",
IF(INDIRECT("'"&amp;S$2&amp;"'!F"&amp;ROW(S70))="VACA","VACA",
"")))))</f>
        <v/>
      </c>
      <c r="T70" s="111" t="str" cm="1">
        <f t="array" aca="1" ref="T70" ca="1">IF(INDIRECT("'"&amp;T$2&amp;"'!F"&amp;ROW(T70))="CC","CC",
IF(INDIRECT("'"&amp;T$2&amp;"'!F"&amp;ROW(T70))="DOWN","DOWN",
IF(INDIRECT("'"&amp;T$2&amp;"'!F"&amp;ROW(T70))="OFF","OFF",
IF(INDIRECT("'"&amp;T$2&amp;"'!F"&amp;ROW(T70))="PARK","PARK",
IF(INDIRECT("'"&amp;T$2&amp;"'!F"&amp;ROW(T70))="VACA","VACA",
"")))))</f>
        <v/>
      </c>
      <c r="U70" s="111" t="str" cm="1">
        <f t="array" aca="1" ref="U70" ca="1">IF(INDIRECT("'"&amp;U$2&amp;"'!F"&amp;ROW(U70))="CC","CC",
IF(INDIRECT("'"&amp;U$2&amp;"'!F"&amp;ROW(U70))="DOWN","DOWN",
IF(INDIRECT("'"&amp;U$2&amp;"'!F"&amp;ROW(U70))="OFF","OFF",
IF(INDIRECT("'"&amp;U$2&amp;"'!F"&amp;ROW(U70))="PARK","PARK",
IF(INDIRECT("'"&amp;U$2&amp;"'!F"&amp;ROW(U70))="VACA","VACA",
"")))))</f>
        <v/>
      </c>
      <c r="V70" s="111" t="str" cm="1">
        <f t="array" aca="1" ref="V70" ca="1">IF(INDIRECT("'"&amp;V$2&amp;"'!F"&amp;ROW(V70))="CC","CC",
IF(INDIRECT("'"&amp;V$2&amp;"'!F"&amp;ROW(V70))="DOWN","DOWN",
IF(INDIRECT("'"&amp;V$2&amp;"'!F"&amp;ROW(V70))="OFF","OFF",
IF(INDIRECT("'"&amp;V$2&amp;"'!F"&amp;ROW(V70))="PARK","PARK",
IF(INDIRECT("'"&amp;V$2&amp;"'!F"&amp;ROW(V70))="VACA","VACA",
"")))))</f>
        <v/>
      </c>
      <c r="W70" s="111" t="str" cm="1">
        <f t="array" aca="1" ref="W70" ca="1">IF(INDIRECT("'"&amp;W$2&amp;"'!F"&amp;ROW(W70))="CC","CC",
IF(INDIRECT("'"&amp;W$2&amp;"'!F"&amp;ROW(W70))="DOWN","DOWN",
IF(INDIRECT("'"&amp;W$2&amp;"'!F"&amp;ROW(W70))="OFF","OFF",
IF(INDIRECT("'"&amp;W$2&amp;"'!F"&amp;ROW(W70))="PARK","PARK",
IF(INDIRECT("'"&amp;W$2&amp;"'!F"&amp;ROW(W70))="VACA","VACA",
"")))))</f>
        <v/>
      </c>
      <c r="X70" s="111" t="str" cm="1">
        <f t="array" aca="1" ref="X70" ca="1">IF(INDIRECT("'"&amp;X$2&amp;"'!F"&amp;ROW(X70))="CC","CC",
IF(INDIRECT("'"&amp;X$2&amp;"'!F"&amp;ROW(X70))="DOWN","DOWN",
IF(INDIRECT("'"&amp;X$2&amp;"'!F"&amp;ROW(X70))="OFF","OFF",
IF(INDIRECT("'"&amp;X$2&amp;"'!F"&amp;ROW(X70))="PARK","PARK",
IF(INDIRECT("'"&amp;X$2&amp;"'!F"&amp;ROW(X70))="VACA","VACA",
"")))))</f>
        <v/>
      </c>
      <c r="Y70" s="111" t="str" cm="1">
        <f t="array" aca="1" ref="Y70" ca="1">IF(INDIRECT("'"&amp;Y$2&amp;"'!F"&amp;ROW(Y70))="CC","CC",
IF(INDIRECT("'"&amp;Y$2&amp;"'!F"&amp;ROW(Y70))="DOWN","DOWN",
IF(INDIRECT("'"&amp;Y$2&amp;"'!F"&amp;ROW(Y70))="OFF","OFF",
IF(INDIRECT("'"&amp;Y$2&amp;"'!F"&amp;ROW(Y70))="PARK","PARK",
IF(INDIRECT("'"&amp;Y$2&amp;"'!F"&amp;ROW(Y70))="VACA","VACA",
"")))))</f>
        <v/>
      </c>
      <c r="Z70" s="111" t="str" cm="1">
        <f t="array" aca="1" ref="Z70" ca="1">IF(INDIRECT("'"&amp;Z$2&amp;"'!F"&amp;ROW(Z70))="CC","CC",
IF(INDIRECT("'"&amp;Z$2&amp;"'!F"&amp;ROW(Z70))="DOWN","DOWN",
IF(INDIRECT("'"&amp;Z$2&amp;"'!F"&amp;ROW(Z70))="OFF","OFF",
IF(INDIRECT("'"&amp;Z$2&amp;"'!F"&amp;ROW(Z70))="PARK","PARK",
IF(INDIRECT("'"&amp;Z$2&amp;"'!F"&amp;ROW(Z70))="VACA","VACA",
"")))))</f>
        <v/>
      </c>
      <c r="AA70" s="111" t="str" cm="1">
        <f t="array" aca="1" ref="AA70" ca="1">IF(INDIRECT("'"&amp;AA$2&amp;"'!F"&amp;ROW(AA70))="CC","CC",
IF(INDIRECT("'"&amp;AA$2&amp;"'!F"&amp;ROW(AA70))="DOWN","DOWN",
IF(INDIRECT("'"&amp;AA$2&amp;"'!F"&amp;ROW(AA70))="OFF","OFF",
IF(INDIRECT("'"&amp;AA$2&amp;"'!F"&amp;ROW(AA70))="PARK","PARK",
IF(INDIRECT("'"&amp;AA$2&amp;"'!F"&amp;ROW(AA70))="VACA","VACA",
"")))))</f>
        <v/>
      </c>
      <c r="AB70" s="111" t="str" cm="1">
        <f t="array" aca="1" ref="AB70" ca="1">IF(INDIRECT("'"&amp;AB$2&amp;"'!F"&amp;ROW(AB70))="CC","CC",
IF(INDIRECT("'"&amp;AB$2&amp;"'!F"&amp;ROW(AB70))="DOWN","DOWN",
IF(INDIRECT("'"&amp;AB$2&amp;"'!F"&amp;ROW(AB70))="OFF","OFF",
IF(INDIRECT("'"&amp;AB$2&amp;"'!F"&amp;ROW(AB70))="PARK","PARK",
IF(INDIRECT("'"&amp;AB$2&amp;"'!F"&amp;ROW(AB70))="VACA","VACA",
"")))))</f>
        <v/>
      </c>
      <c r="AC70" s="111" t="str" cm="1">
        <f t="array" aca="1" ref="AC70" ca="1">IF(INDIRECT("'"&amp;AC$2&amp;"'!F"&amp;ROW(AC70))="CC","CC",
IF(INDIRECT("'"&amp;AC$2&amp;"'!F"&amp;ROW(AC70))="DOWN","DOWN",
IF(INDIRECT("'"&amp;AC$2&amp;"'!F"&amp;ROW(AC70))="OFF","OFF",
IF(INDIRECT("'"&amp;AC$2&amp;"'!F"&amp;ROW(AC70))="PARK","PARK",
IF(INDIRECT("'"&amp;AC$2&amp;"'!F"&amp;ROW(AC70))="VACA","VACA",
"")))))</f>
        <v/>
      </c>
      <c r="AD70" s="111" t="str" cm="1">
        <f t="array" aca="1" ref="AD70" ca="1">IF(INDIRECT("'"&amp;AD$2&amp;"'!F"&amp;ROW(AD70))="CC","CC",
IF(INDIRECT("'"&amp;AD$2&amp;"'!F"&amp;ROW(AD70))="DOWN","DOWN",
IF(INDIRECT("'"&amp;AD$2&amp;"'!F"&amp;ROW(AD70))="OFF","OFF",
IF(INDIRECT("'"&amp;AD$2&amp;"'!F"&amp;ROW(AD70))="PARK","PARK",
IF(INDIRECT("'"&amp;AD$2&amp;"'!F"&amp;ROW(AD70))="VACA","VACA",
"")))))</f>
        <v/>
      </c>
      <c r="AE70" s="111" t="str" cm="1">
        <f t="array" aca="1" ref="AE70" ca="1">IF(INDIRECT("'"&amp;AE$2&amp;"'!F"&amp;ROW(AE70))="CC","CC",
IF(INDIRECT("'"&amp;AE$2&amp;"'!F"&amp;ROW(AE70))="DOWN","DOWN",
IF(INDIRECT("'"&amp;AE$2&amp;"'!F"&amp;ROW(AE70))="OFF","OFF",
IF(INDIRECT("'"&amp;AE$2&amp;"'!F"&amp;ROW(AE70))="PARK","PARK",
IF(INDIRECT("'"&amp;AE$2&amp;"'!F"&amp;ROW(AE70))="VACA","VACA",
"")))))</f>
        <v/>
      </c>
      <c r="AF70" s="111" t="str" cm="1">
        <f t="array" aca="1" ref="AF70" ca="1">IF(INDIRECT("'"&amp;AF$2&amp;"'!F"&amp;ROW(AF70))="CC","CC",
IF(INDIRECT("'"&amp;AF$2&amp;"'!F"&amp;ROW(AF70))="DOWN","DOWN",
IF(INDIRECT("'"&amp;AF$2&amp;"'!F"&amp;ROW(AF70))="OFF","OFF",
IF(INDIRECT("'"&amp;AF$2&amp;"'!F"&amp;ROW(AF70))="PARK","PARK",
IF(INDIRECT("'"&amp;AF$2&amp;"'!F"&amp;ROW(AF70))="VACA","VACA",
"")))))</f>
        <v/>
      </c>
      <c r="AG70" s="111" t="str" cm="1">
        <f t="array" aca="1" ref="AG70" ca="1">IF(INDIRECT("'"&amp;AG$2&amp;"'!F"&amp;ROW(AG70))="CC","CC",
IF(INDIRECT("'"&amp;AG$2&amp;"'!F"&amp;ROW(AG70))="DOWN","DOWN",
IF(INDIRECT("'"&amp;AG$2&amp;"'!F"&amp;ROW(AG70))="OFF","OFF",
IF(INDIRECT("'"&amp;AG$2&amp;"'!F"&amp;ROW(AG70))="PARK","PARK",
IF(INDIRECT("'"&amp;AG$2&amp;"'!F"&amp;ROW(AG70))="VACA","VACA",
"")))))</f>
        <v/>
      </c>
      <c r="AH70" s="124"/>
      <c r="AI70" s="111" t="str">
        <f t="shared" si="7"/>
        <v>Francisco Rivera</v>
      </c>
      <c r="AJ70" s="111" cm="1">
        <f t="array" aca="1" ref="AJ70" ca="1">INDIRECT("'"&amp;AJ$2&amp;"'!AB"&amp;ROW($AJ70))</f>
        <v>4</v>
      </c>
      <c r="AK70" s="111" cm="1">
        <f t="array" aca="1" ref="AK70" ca="1">INDIRECT("'"&amp;AK$2&amp;"'!AB"&amp;ROW($AJ70))</f>
        <v>5</v>
      </c>
      <c r="AL70" s="111" cm="1">
        <f t="array" aca="1" ref="AL70" ca="1">INDIRECT("'"&amp;AL$2&amp;"'!AB"&amp;ROW($AJ70))</f>
        <v>4</v>
      </c>
      <c r="AM70" s="111" t="str" cm="1">
        <f t="array" aca="1" ref="AM70" ca="1">INDIRECT("'"&amp;AM$2&amp;"'!AB"&amp;ROW($AJ70))</f>
        <v/>
      </c>
      <c r="AN70" s="111" t="str" cm="1">
        <f t="array" aca="1" ref="AN70" ca="1">INDIRECT("'"&amp;AN$2&amp;"'!AB"&amp;ROW($AJ70))</f>
        <v/>
      </c>
      <c r="AO70" s="111" cm="1">
        <f t="array" aca="1" ref="AO70" ca="1">INDIRECT("'"&amp;AO$2&amp;"'!AB"&amp;ROW($AJ70))</f>
        <v>4</v>
      </c>
      <c r="AP70" s="111" cm="1">
        <f t="array" aca="1" ref="AP70" ca="1">INDIRECT("'"&amp;AP$2&amp;"'!AB"&amp;ROW($AJ70))</f>
        <v>4</v>
      </c>
      <c r="AQ70" s="111" t="str" cm="1">
        <f t="array" aca="1" ref="AQ70" ca="1">INDIRECT("'"&amp;AQ$2&amp;"'!AB"&amp;ROW($AJ70))</f>
        <v/>
      </c>
      <c r="AR70" s="111" t="str" cm="1">
        <f t="array" aca="1" ref="AR70" ca="1">INDIRECT("'"&amp;AR$2&amp;"'!AB"&amp;ROW($AJ70))</f>
        <v/>
      </c>
      <c r="AS70" s="111" t="str" cm="1">
        <f t="array" aca="1" ref="AS70" ca="1">INDIRECT("'"&amp;AS$2&amp;"'!AB"&amp;ROW($AJ70))</f>
        <v/>
      </c>
      <c r="AT70" s="111" t="str" cm="1">
        <f t="array" aca="1" ref="AT70" ca="1">INDIRECT("'"&amp;AT$2&amp;"'!AB"&amp;ROW($AJ70))</f>
        <v/>
      </c>
      <c r="AU70" s="111" t="str" cm="1">
        <f t="array" aca="1" ref="AU70" ca="1">INDIRECT("'"&amp;AU$2&amp;"'!AB"&amp;ROW($AJ70))</f>
        <v/>
      </c>
      <c r="AV70" s="111" t="str" cm="1">
        <f t="array" aca="1" ref="AV70" ca="1">INDIRECT("'"&amp;AV$2&amp;"'!AB"&amp;ROW($AJ70))</f>
        <v/>
      </c>
      <c r="AW70" s="111" t="str" cm="1">
        <f t="array" aca="1" ref="AW70" ca="1">INDIRECT("'"&amp;AW$2&amp;"'!AB"&amp;ROW($AJ70))</f>
        <v/>
      </c>
      <c r="AX70" s="111" t="str" cm="1">
        <f t="array" aca="1" ref="AX70" ca="1">INDIRECT("'"&amp;AX$2&amp;"'!AB"&amp;ROW($AJ70))</f>
        <v/>
      </c>
      <c r="AY70" s="111" t="str" cm="1">
        <f t="array" aca="1" ref="AY70" ca="1">INDIRECT("'"&amp;AY$2&amp;"'!AB"&amp;ROW($AJ70))</f>
        <v/>
      </c>
      <c r="AZ70" s="111" t="str" cm="1">
        <f t="array" aca="1" ref="AZ70" ca="1">INDIRECT("'"&amp;AZ$2&amp;"'!AB"&amp;ROW($AJ70))</f>
        <v/>
      </c>
      <c r="BA70" s="111" t="str" cm="1">
        <f t="array" aca="1" ref="BA70" ca="1">INDIRECT("'"&amp;BA$2&amp;"'!AB"&amp;ROW($AJ70))</f>
        <v/>
      </c>
      <c r="BB70" s="111" t="str" cm="1">
        <f t="array" aca="1" ref="BB70" ca="1">INDIRECT("'"&amp;BB$2&amp;"'!AB"&amp;ROW($AJ70))</f>
        <v/>
      </c>
      <c r="BC70" s="111" t="str" cm="1">
        <f t="array" aca="1" ref="BC70" ca="1">INDIRECT("'"&amp;BC$2&amp;"'!AB"&amp;ROW($AJ70))</f>
        <v/>
      </c>
      <c r="BD70" s="111" t="str" cm="1">
        <f t="array" aca="1" ref="BD70" ca="1">INDIRECT("'"&amp;BD$2&amp;"'!AB"&amp;ROW($AJ70))</f>
        <v/>
      </c>
      <c r="BE70" s="111" t="str" cm="1">
        <f t="array" aca="1" ref="BE70" ca="1">INDIRECT("'"&amp;BE$2&amp;"'!AB"&amp;ROW($AJ70))</f>
        <v/>
      </c>
      <c r="BF70" s="111" t="str" cm="1">
        <f t="array" aca="1" ref="BF70" ca="1">INDIRECT("'"&amp;BF$2&amp;"'!AB"&amp;ROW($AJ70))</f>
        <v/>
      </c>
      <c r="BG70" s="111" t="str" cm="1">
        <f t="array" aca="1" ref="BG70" ca="1">INDIRECT("'"&amp;BG$2&amp;"'!AB"&amp;ROW($AJ70))</f>
        <v/>
      </c>
      <c r="BH70" s="111" t="str" cm="1">
        <f t="array" aca="1" ref="BH70" ca="1">INDIRECT("'"&amp;BH$2&amp;"'!AB"&amp;ROW($AJ70))</f>
        <v/>
      </c>
      <c r="BI70" s="111" t="str" cm="1">
        <f t="array" aca="1" ref="BI70" ca="1">INDIRECT("'"&amp;BI$2&amp;"'!AB"&amp;ROW($AJ70))</f>
        <v/>
      </c>
      <c r="BJ70" s="111" t="str" cm="1">
        <f t="array" aca="1" ref="BJ70" ca="1">INDIRECT("'"&amp;BJ$2&amp;"'!AB"&amp;ROW($AJ70))</f>
        <v/>
      </c>
      <c r="BK70" s="111" t="str" cm="1">
        <f t="array" aca="1" ref="BK70" ca="1">INDIRECT("'"&amp;BK$2&amp;"'!AB"&amp;ROW($AJ70))</f>
        <v/>
      </c>
      <c r="BL70" s="111" t="str" cm="1">
        <f t="array" aca="1" ref="BL70" ca="1">INDIRECT("'"&amp;BL$2&amp;"'!AB"&amp;ROW($AJ70))</f>
        <v/>
      </c>
      <c r="BM70" s="111" t="str" cm="1">
        <f t="array" aca="1" ref="BM70" ca="1">INDIRECT("'"&amp;BM$2&amp;"'!AB"&amp;ROW($AJ70))</f>
        <v/>
      </c>
      <c r="BN70" s="111" t="str" cm="1">
        <f t="array" aca="1" ref="BN70" ca="1">INDIRECT("'"&amp;BN$2&amp;"'!AB"&amp;ROW($AJ70))</f>
        <v/>
      </c>
      <c r="BO70" s="124"/>
      <c r="BP70" s="110" t="str">
        <f t="shared" si="8"/>
        <v>Francisco Rivera</v>
      </c>
      <c r="BQ70" s="127" cm="1">
        <f t="array" aca="1" ref="BQ70" ca="1">IF(INDIRECT("'"&amp;BQ$2&amp;"'!P"&amp;ROW($BQ70))=0,"",INDIRECT("'"&amp;BQ$2&amp;"'!P"&amp;ROW($BQ70)))</f>
        <v>33.450000000000003</v>
      </c>
      <c r="BR70" s="127" cm="1">
        <f t="array" aca="1" ref="BR70" ca="1">IF(INDIRECT("'"&amp;BR$2&amp;"'!P"&amp;ROW($BQ70))=0,"",INDIRECT("'"&amp;BR$2&amp;"'!P"&amp;ROW($BQ70)))</f>
        <v>30.87</v>
      </c>
      <c r="BS70" s="127" cm="1">
        <f t="array" aca="1" ref="BS70" ca="1">IF(INDIRECT("'"&amp;BS$2&amp;"'!P"&amp;ROW($BQ70))=0,"",INDIRECT("'"&amp;BS$2&amp;"'!P"&amp;ROW($BQ70)))</f>
        <v>33.590000000000003</v>
      </c>
      <c r="BT70" s="127" t="str" cm="1">
        <f t="array" aca="1" ref="BT70" ca="1">IF(INDIRECT("'"&amp;BT$2&amp;"'!P"&amp;ROW($BQ70))=0,"",INDIRECT("'"&amp;BT$2&amp;"'!P"&amp;ROW($BQ70)))</f>
        <v/>
      </c>
      <c r="BU70" s="127" t="str" cm="1">
        <f t="array" aca="1" ref="BU70" ca="1">IF(INDIRECT("'"&amp;BU$2&amp;"'!P"&amp;ROW($BQ70))=0,"",INDIRECT("'"&amp;BU$2&amp;"'!P"&amp;ROW($BQ70)))</f>
        <v/>
      </c>
      <c r="BV70" s="127" cm="1">
        <f t="array" aca="1" ref="BV70" ca="1">IF(INDIRECT("'"&amp;BV$2&amp;"'!P"&amp;ROW($BQ70))=0,"",INDIRECT("'"&amp;BV$2&amp;"'!P"&amp;ROW($BQ70)))</f>
        <v>36.700000000000003</v>
      </c>
      <c r="BW70" s="127" cm="1">
        <f t="array" aca="1" ref="BW70" ca="1">IF(INDIRECT("'"&amp;BW$2&amp;"'!P"&amp;ROW($BQ70))=0,"",INDIRECT("'"&amp;BW$2&amp;"'!P"&amp;ROW($BQ70)))</f>
        <v>37.25</v>
      </c>
      <c r="BX70" s="127" t="str" cm="1">
        <f t="array" aca="1" ref="BX70" ca="1">IF(INDIRECT("'"&amp;BX$2&amp;"'!P"&amp;ROW($BQ70))=0,"",INDIRECT("'"&amp;BX$2&amp;"'!P"&amp;ROW($BQ70)))</f>
        <v/>
      </c>
      <c r="BY70" s="127" t="str" cm="1">
        <f t="array" aca="1" ref="BY70" ca="1">IF(INDIRECT("'"&amp;BY$2&amp;"'!P"&amp;ROW($BQ70))=0,"",INDIRECT("'"&amp;BY$2&amp;"'!P"&amp;ROW($BQ70)))</f>
        <v/>
      </c>
      <c r="BZ70" s="127" t="str" cm="1">
        <f t="array" aca="1" ref="BZ70" ca="1">IF(INDIRECT("'"&amp;BZ$2&amp;"'!P"&amp;ROW($BQ70))=0,"",INDIRECT("'"&amp;BZ$2&amp;"'!P"&amp;ROW($BQ70)))</f>
        <v/>
      </c>
      <c r="CA70" s="127" t="str" cm="1">
        <f t="array" aca="1" ref="CA70" ca="1">IF(INDIRECT("'"&amp;CA$2&amp;"'!P"&amp;ROW($BQ70))=0,"",INDIRECT("'"&amp;CA$2&amp;"'!P"&amp;ROW($BQ70)))</f>
        <v/>
      </c>
      <c r="CB70" s="127" t="str" cm="1">
        <f t="array" aca="1" ref="CB70" ca="1">IF(INDIRECT("'"&amp;CB$2&amp;"'!P"&amp;ROW($BQ70))=0,"",INDIRECT("'"&amp;CB$2&amp;"'!P"&amp;ROW($BQ70)))</f>
        <v/>
      </c>
      <c r="CC70" s="127" t="str" cm="1">
        <f t="array" aca="1" ref="CC70" ca="1">IF(INDIRECT("'"&amp;CC$2&amp;"'!P"&amp;ROW($BQ70))=0,"",INDIRECT("'"&amp;CC$2&amp;"'!P"&amp;ROW($BQ70)))</f>
        <v/>
      </c>
      <c r="CD70" s="127" t="str" cm="1">
        <f t="array" aca="1" ref="CD70" ca="1">IF(INDIRECT("'"&amp;CD$2&amp;"'!P"&amp;ROW($BQ70))=0,"",INDIRECT("'"&amp;CD$2&amp;"'!P"&amp;ROW($BQ70)))</f>
        <v/>
      </c>
      <c r="CE70" s="127" t="str" cm="1">
        <f t="array" aca="1" ref="CE70" ca="1">IF(INDIRECT("'"&amp;CE$2&amp;"'!P"&amp;ROW($BQ70))=0,"",INDIRECT("'"&amp;CE$2&amp;"'!P"&amp;ROW($BQ70)))</f>
        <v/>
      </c>
      <c r="CF70" s="127" t="str" cm="1">
        <f t="array" aca="1" ref="CF70" ca="1">IF(INDIRECT("'"&amp;CF$2&amp;"'!P"&amp;ROW($BQ70))=0,"",INDIRECT("'"&amp;CF$2&amp;"'!P"&amp;ROW($BQ70)))</f>
        <v/>
      </c>
      <c r="CG70" s="127" t="str" cm="1">
        <f t="array" aca="1" ref="CG70" ca="1">IF(INDIRECT("'"&amp;CG$2&amp;"'!P"&amp;ROW($BQ70))=0,"",INDIRECT("'"&amp;CG$2&amp;"'!P"&amp;ROW($BQ70)))</f>
        <v/>
      </c>
      <c r="CH70" s="127" t="str" cm="1">
        <f t="array" aca="1" ref="CH70" ca="1">IF(INDIRECT("'"&amp;CH$2&amp;"'!P"&amp;ROW($BQ70))=0,"",INDIRECT("'"&amp;CH$2&amp;"'!P"&amp;ROW($BQ70)))</f>
        <v/>
      </c>
      <c r="CI70" s="127" t="str" cm="1">
        <f t="array" aca="1" ref="CI70" ca="1">IF(INDIRECT("'"&amp;CI$2&amp;"'!P"&amp;ROW($BQ70))=0,"",INDIRECT("'"&amp;CI$2&amp;"'!P"&amp;ROW($BQ70)))</f>
        <v/>
      </c>
      <c r="CJ70" s="127" t="str" cm="1">
        <f t="array" aca="1" ref="CJ70" ca="1">IF(INDIRECT("'"&amp;CJ$2&amp;"'!P"&amp;ROW($BQ70))=0,"",INDIRECT("'"&amp;CJ$2&amp;"'!P"&amp;ROW($BQ70)))</f>
        <v/>
      </c>
      <c r="CK70" s="127" t="str" cm="1">
        <f t="array" aca="1" ref="CK70" ca="1">IF(INDIRECT("'"&amp;CK$2&amp;"'!P"&amp;ROW($BQ70))=0,"",INDIRECT("'"&amp;CK$2&amp;"'!P"&amp;ROW($BQ70)))</f>
        <v/>
      </c>
      <c r="CL70" s="127" t="str" cm="1">
        <f t="array" aca="1" ref="CL70" ca="1">IF(INDIRECT("'"&amp;CL$2&amp;"'!P"&amp;ROW($BQ70))=0,"",INDIRECT("'"&amp;CL$2&amp;"'!P"&amp;ROW($BQ70)))</f>
        <v/>
      </c>
      <c r="CM70" s="127" t="str" cm="1">
        <f t="array" aca="1" ref="CM70" ca="1">IF(INDIRECT("'"&amp;CM$2&amp;"'!P"&amp;ROW($BQ70))=0,"",INDIRECT("'"&amp;CM$2&amp;"'!P"&amp;ROW($BQ70)))</f>
        <v/>
      </c>
      <c r="CN70" s="127" t="str" cm="1">
        <f t="array" aca="1" ref="CN70" ca="1">IF(INDIRECT("'"&amp;CN$2&amp;"'!P"&amp;ROW($BQ70))=0,"",INDIRECT("'"&amp;CN$2&amp;"'!P"&amp;ROW($BQ70)))</f>
        <v/>
      </c>
      <c r="CO70" s="127" t="str" cm="1">
        <f t="array" aca="1" ref="CO70" ca="1">IF(INDIRECT("'"&amp;CO$2&amp;"'!P"&amp;ROW($BQ70))=0,"",INDIRECT("'"&amp;CO$2&amp;"'!P"&amp;ROW($BQ70)))</f>
        <v/>
      </c>
      <c r="CP70" s="127" t="str" cm="1">
        <f t="array" aca="1" ref="CP70" ca="1">IF(INDIRECT("'"&amp;CP$2&amp;"'!P"&amp;ROW($BQ70))=0,"",INDIRECT("'"&amp;CP$2&amp;"'!P"&amp;ROW($BQ70)))</f>
        <v/>
      </c>
      <c r="CQ70" s="127" t="str" cm="1">
        <f t="array" aca="1" ref="CQ70" ca="1">IF(INDIRECT("'"&amp;CQ$2&amp;"'!P"&amp;ROW($BQ70))=0,"",INDIRECT("'"&amp;CQ$2&amp;"'!P"&amp;ROW($BQ70)))</f>
        <v/>
      </c>
      <c r="CR70" s="127" t="str" cm="1">
        <f t="array" aca="1" ref="CR70" ca="1">IF(INDIRECT("'"&amp;CR$2&amp;"'!P"&amp;ROW($BQ70))=0,"",INDIRECT("'"&amp;CR$2&amp;"'!P"&amp;ROW($BQ70)))</f>
        <v/>
      </c>
      <c r="CS70" s="127" t="str" cm="1">
        <f t="array" aca="1" ref="CS70" ca="1">IF(INDIRECT("'"&amp;CS$2&amp;"'!P"&amp;ROW($BQ70))=0,"",INDIRECT("'"&amp;CS$2&amp;"'!P"&amp;ROW($BQ70)))</f>
        <v/>
      </c>
      <c r="CT70" s="127" t="str" cm="1">
        <f t="array" aca="1" ref="CT70" ca="1">IF(INDIRECT("'"&amp;CT$2&amp;"'!P"&amp;ROW($BQ70))=0,"",INDIRECT("'"&amp;CT$2&amp;"'!P"&amp;ROW($BQ70)))</f>
        <v/>
      </c>
      <c r="CU70" s="127" t="str" cm="1">
        <f t="array" aca="1" ref="CU70" ca="1">IF(INDIRECT("'"&amp;CU$2&amp;"'!P"&amp;ROW($BQ70))=0,"",INDIRECT("'"&amp;CU$2&amp;"'!P"&amp;ROW($BQ70)))</f>
        <v/>
      </c>
      <c r="CV70" s="128">
        <f t="shared" ca="1" si="9"/>
        <v>171.86</v>
      </c>
    </row>
    <row r="71" spans="1:100" x14ac:dyDescent="0.2">
      <c r="A71" s="111" t="str">
        <f>IF('Driver List'!D71=0,"",'Driver List'!D71)</f>
        <v/>
      </c>
      <c r="B71" s="111" t="str">
        <f>IF(A71="","",VLOOKUP(A71,'Driver List'!D:E,2,0))</f>
        <v/>
      </c>
      <c r="C71" s="111" t="str" cm="1">
        <f t="array" aca="1" ref="C71" ca="1">IF(INDIRECT("'"&amp;C$2&amp;"'!F"&amp;ROW(C71))="CC","CC",
IF(INDIRECT("'"&amp;C$2&amp;"'!F"&amp;ROW(C71))="DOWN","DOWN",
IF(INDIRECT("'"&amp;C$2&amp;"'!F"&amp;ROW(C71))="OFF","OFF",
IF(INDIRECT("'"&amp;C$2&amp;"'!F"&amp;ROW(C71))="PARK","PARK",
IF(INDIRECT("'"&amp;C$2&amp;"'!F"&amp;ROW(C71))="VACA","VACA",
"")))))</f>
        <v/>
      </c>
      <c r="D71" s="111" t="str" cm="1">
        <f t="array" aca="1" ref="D71" ca="1">IF(INDIRECT("'"&amp;D$2&amp;"'!F"&amp;ROW(D71))="CC","CC",
IF(INDIRECT("'"&amp;D$2&amp;"'!F"&amp;ROW(D71))="DOWN","DOWN",
IF(INDIRECT("'"&amp;D$2&amp;"'!F"&amp;ROW(D71))="OFF","OFF",
IF(INDIRECT("'"&amp;D$2&amp;"'!F"&amp;ROW(D71))="PARK","PARK",
IF(INDIRECT("'"&amp;D$2&amp;"'!F"&amp;ROW(D71))="VACA","VACA",
"")))))</f>
        <v/>
      </c>
      <c r="E71" s="111" t="str" cm="1">
        <f t="array" aca="1" ref="E71" ca="1">IF(INDIRECT("'"&amp;E$2&amp;"'!F"&amp;ROW(E71))="CC","CC",
IF(INDIRECT("'"&amp;E$2&amp;"'!F"&amp;ROW(E71))="DOWN","DOWN",
IF(INDIRECT("'"&amp;E$2&amp;"'!F"&amp;ROW(E71))="OFF","OFF",
IF(INDIRECT("'"&amp;E$2&amp;"'!F"&amp;ROW(E71))="PARK","PARK",
IF(INDIRECT("'"&amp;E$2&amp;"'!F"&amp;ROW(E71))="VACA","VACA",
"")))))</f>
        <v/>
      </c>
      <c r="F71" s="111" t="str" cm="1">
        <f t="array" aca="1" ref="F71" ca="1">IF(INDIRECT("'"&amp;F$2&amp;"'!F"&amp;ROW(F71))="CC","CC",
IF(INDIRECT("'"&amp;F$2&amp;"'!F"&amp;ROW(F71))="DOWN","DOWN",
IF(INDIRECT("'"&amp;F$2&amp;"'!F"&amp;ROW(F71))="OFF","OFF",
IF(INDIRECT("'"&amp;F$2&amp;"'!F"&amp;ROW(F71))="PARK","PARK",
IF(INDIRECT("'"&amp;F$2&amp;"'!F"&amp;ROW(F71))="VACA","VACA",
"")))))</f>
        <v/>
      </c>
      <c r="G71" s="111" t="str" cm="1">
        <f t="array" aca="1" ref="G71" ca="1">IF(INDIRECT("'"&amp;G$2&amp;"'!F"&amp;ROW(G71))="CC","CC",
IF(INDIRECT("'"&amp;G$2&amp;"'!F"&amp;ROW(G71))="DOWN","DOWN",
IF(INDIRECT("'"&amp;G$2&amp;"'!F"&amp;ROW(G71))="OFF","OFF",
IF(INDIRECT("'"&amp;G$2&amp;"'!F"&amp;ROW(G71))="PARK","PARK",
IF(INDIRECT("'"&amp;G$2&amp;"'!F"&amp;ROW(G71))="VACA","VACA",
"")))))</f>
        <v/>
      </c>
      <c r="H71" s="111" t="str" cm="1">
        <f t="array" aca="1" ref="H71" ca="1">IF(INDIRECT("'"&amp;H$2&amp;"'!F"&amp;ROW(H71))="CC","CC",
IF(INDIRECT("'"&amp;H$2&amp;"'!F"&amp;ROW(H71))="DOWN","DOWN",
IF(INDIRECT("'"&amp;H$2&amp;"'!F"&amp;ROW(H71))="OFF","OFF",
IF(INDIRECT("'"&amp;H$2&amp;"'!F"&amp;ROW(H71))="PARK","PARK",
IF(INDIRECT("'"&amp;H$2&amp;"'!F"&amp;ROW(H71))="VACA","VACA",
"")))))</f>
        <v/>
      </c>
      <c r="I71" s="111" t="str" cm="1">
        <f t="array" aca="1" ref="I71" ca="1">IF(INDIRECT("'"&amp;I$2&amp;"'!F"&amp;ROW(I71))="CC","CC",
IF(INDIRECT("'"&amp;I$2&amp;"'!F"&amp;ROW(I71))="DOWN","DOWN",
IF(INDIRECT("'"&amp;I$2&amp;"'!F"&amp;ROW(I71))="OFF","OFF",
IF(INDIRECT("'"&amp;I$2&amp;"'!F"&amp;ROW(I71))="PARK","PARK",
IF(INDIRECT("'"&amp;I$2&amp;"'!F"&amp;ROW(I71))="VACA","VACA",
"")))))</f>
        <v/>
      </c>
      <c r="J71" s="111" t="str" cm="1">
        <f t="array" aca="1" ref="J71" ca="1">IF(INDIRECT("'"&amp;J$2&amp;"'!F"&amp;ROW(J71))="CC","CC",
IF(INDIRECT("'"&amp;J$2&amp;"'!F"&amp;ROW(J71))="DOWN","DOWN",
IF(INDIRECT("'"&amp;J$2&amp;"'!F"&amp;ROW(J71))="OFF","OFF",
IF(INDIRECT("'"&amp;J$2&amp;"'!F"&amp;ROW(J71))="PARK","PARK",
IF(INDIRECT("'"&amp;J$2&amp;"'!F"&amp;ROW(J71))="VACA","VACA",
"")))))</f>
        <v/>
      </c>
      <c r="K71" s="111" t="str" cm="1">
        <f t="array" aca="1" ref="K71" ca="1">IF(INDIRECT("'"&amp;K$2&amp;"'!F"&amp;ROW(K71))="CC","CC",
IF(INDIRECT("'"&amp;K$2&amp;"'!F"&amp;ROW(K71))="DOWN","DOWN",
IF(INDIRECT("'"&amp;K$2&amp;"'!F"&amp;ROW(K71))="OFF","OFF",
IF(INDIRECT("'"&amp;K$2&amp;"'!F"&amp;ROW(K71))="PARK","PARK",
IF(INDIRECT("'"&amp;K$2&amp;"'!F"&amp;ROW(K71))="VACA","VACA",
"")))))</f>
        <v/>
      </c>
      <c r="L71" s="111" t="str" cm="1">
        <f t="array" aca="1" ref="L71" ca="1">IF(INDIRECT("'"&amp;L$2&amp;"'!F"&amp;ROW(L71))="CC","CC",
IF(INDIRECT("'"&amp;L$2&amp;"'!F"&amp;ROW(L71))="DOWN","DOWN",
IF(INDIRECT("'"&amp;L$2&amp;"'!F"&amp;ROW(L71))="OFF","OFF",
IF(INDIRECT("'"&amp;L$2&amp;"'!F"&amp;ROW(L71))="PARK","PARK",
IF(INDIRECT("'"&amp;L$2&amp;"'!F"&amp;ROW(L71))="VACA","VACA",
"")))))</f>
        <v/>
      </c>
      <c r="M71" s="111" t="str" cm="1">
        <f t="array" aca="1" ref="M71" ca="1">IF(INDIRECT("'"&amp;M$2&amp;"'!F"&amp;ROW(M71))="CC","CC",
IF(INDIRECT("'"&amp;M$2&amp;"'!F"&amp;ROW(M71))="DOWN","DOWN",
IF(INDIRECT("'"&amp;M$2&amp;"'!F"&amp;ROW(M71))="OFF","OFF",
IF(INDIRECT("'"&amp;M$2&amp;"'!F"&amp;ROW(M71))="PARK","PARK",
IF(INDIRECT("'"&amp;M$2&amp;"'!F"&amp;ROW(M71))="VACA","VACA",
"")))))</f>
        <v/>
      </c>
      <c r="N71" s="111" t="str" cm="1">
        <f t="array" aca="1" ref="N71" ca="1">IF(INDIRECT("'"&amp;N$2&amp;"'!F"&amp;ROW(N71))="CC","CC",
IF(INDIRECT("'"&amp;N$2&amp;"'!F"&amp;ROW(N71))="DOWN","DOWN",
IF(INDIRECT("'"&amp;N$2&amp;"'!F"&amp;ROW(N71))="OFF","OFF",
IF(INDIRECT("'"&amp;N$2&amp;"'!F"&amp;ROW(N71))="PARK","PARK",
IF(INDIRECT("'"&amp;N$2&amp;"'!F"&amp;ROW(N71))="VACA","VACA",
"")))))</f>
        <v/>
      </c>
      <c r="O71" s="111" t="str" cm="1">
        <f t="array" aca="1" ref="O71" ca="1">IF(INDIRECT("'"&amp;O$2&amp;"'!F"&amp;ROW(O71))="CC","CC",
IF(INDIRECT("'"&amp;O$2&amp;"'!F"&amp;ROW(O71))="DOWN","DOWN",
IF(INDIRECT("'"&amp;O$2&amp;"'!F"&amp;ROW(O71))="OFF","OFF",
IF(INDIRECT("'"&amp;O$2&amp;"'!F"&amp;ROW(O71))="PARK","PARK",
IF(INDIRECT("'"&amp;O$2&amp;"'!F"&amp;ROW(O71))="VACA","VACA",
"")))))</f>
        <v/>
      </c>
      <c r="P71" s="111" t="str" cm="1">
        <f t="array" aca="1" ref="P71" ca="1">IF(INDIRECT("'"&amp;P$2&amp;"'!F"&amp;ROW(P71))="CC","CC",
IF(INDIRECT("'"&amp;P$2&amp;"'!F"&amp;ROW(P71))="DOWN","DOWN",
IF(INDIRECT("'"&amp;P$2&amp;"'!F"&amp;ROW(P71))="OFF","OFF",
IF(INDIRECT("'"&amp;P$2&amp;"'!F"&amp;ROW(P71))="PARK","PARK",
IF(INDIRECT("'"&amp;P$2&amp;"'!F"&amp;ROW(P71))="VACA","VACA",
"")))))</f>
        <v/>
      </c>
      <c r="Q71" s="111" t="str" cm="1">
        <f t="array" aca="1" ref="Q71" ca="1">IF(INDIRECT("'"&amp;Q$2&amp;"'!F"&amp;ROW(Q71))="CC","CC",
IF(INDIRECT("'"&amp;Q$2&amp;"'!F"&amp;ROW(Q71))="DOWN","DOWN",
IF(INDIRECT("'"&amp;Q$2&amp;"'!F"&amp;ROW(Q71))="OFF","OFF",
IF(INDIRECT("'"&amp;Q$2&amp;"'!F"&amp;ROW(Q71))="PARK","PARK",
IF(INDIRECT("'"&amp;Q$2&amp;"'!F"&amp;ROW(Q71))="VACA","VACA",
"")))))</f>
        <v/>
      </c>
      <c r="R71" s="111" t="str" cm="1">
        <f t="array" aca="1" ref="R71" ca="1">IF(INDIRECT("'"&amp;R$2&amp;"'!F"&amp;ROW(R71))="CC","CC",
IF(INDIRECT("'"&amp;R$2&amp;"'!F"&amp;ROW(R71))="DOWN","DOWN",
IF(INDIRECT("'"&amp;R$2&amp;"'!F"&amp;ROW(R71))="OFF","OFF",
IF(INDIRECT("'"&amp;R$2&amp;"'!F"&amp;ROW(R71))="PARK","PARK",
IF(INDIRECT("'"&amp;R$2&amp;"'!F"&amp;ROW(R71))="VACA","VACA",
"")))))</f>
        <v/>
      </c>
      <c r="S71" s="111" t="str" cm="1">
        <f t="array" aca="1" ref="S71" ca="1">IF(INDIRECT("'"&amp;S$2&amp;"'!F"&amp;ROW(S71))="CC","CC",
IF(INDIRECT("'"&amp;S$2&amp;"'!F"&amp;ROW(S71))="DOWN","DOWN",
IF(INDIRECT("'"&amp;S$2&amp;"'!F"&amp;ROW(S71))="OFF","OFF",
IF(INDIRECT("'"&amp;S$2&amp;"'!F"&amp;ROW(S71))="PARK","PARK",
IF(INDIRECT("'"&amp;S$2&amp;"'!F"&amp;ROW(S71))="VACA","VACA",
"")))))</f>
        <v/>
      </c>
      <c r="T71" s="111" t="str" cm="1">
        <f t="array" aca="1" ref="T71" ca="1">IF(INDIRECT("'"&amp;T$2&amp;"'!F"&amp;ROW(T71))="CC","CC",
IF(INDIRECT("'"&amp;T$2&amp;"'!F"&amp;ROW(T71))="DOWN","DOWN",
IF(INDIRECT("'"&amp;T$2&amp;"'!F"&amp;ROW(T71))="OFF","OFF",
IF(INDIRECT("'"&amp;T$2&amp;"'!F"&amp;ROW(T71))="PARK","PARK",
IF(INDIRECT("'"&amp;T$2&amp;"'!F"&amp;ROW(T71))="VACA","VACA",
"")))))</f>
        <v/>
      </c>
      <c r="U71" s="111" t="str" cm="1">
        <f t="array" aca="1" ref="U71" ca="1">IF(INDIRECT("'"&amp;U$2&amp;"'!F"&amp;ROW(U71))="CC","CC",
IF(INDIRECT("'"&amp;U$2&amp;"'!F"&amp;ROW(U71))="DOWN","DOWN",
IF(INDIRECT("'"&amp;U$2&amp;"'!F"&amp;ROW(U71))="OFF","OFF",
IF(INDIRECT("'"&amp;U$2&amp;"'!F"&amp;ROW(U71))="PARK","PARK",
IF(INDIRECT("'"&amp;U$2&amp;"'!F"&amp;ROW(U71))="VACA","VACA",
"")))))</f>
        <v/>
      </c>
      <c r="V71" s="111" t="str" cm="1">
        <f t="array" aca="1" ref="V71" ca="1">IF(INDIRECT("'"&amp;V$2&amp;"'!F"&amp;ROW(V71))="CC","CC",
IF(INDIRECT("'"&amp;V$2&amp;"'!F"&amp;ROW(V71))="DOWN","DOWN",
IF(INDIRECT("'"&amp;V$2&amp;"'!F"&amp;ROW(V71))="OFF","OFF",
IF(INDIRECT("'"&amp;V$2&amp;"'!F"&amp;ROW(V71))="PARK","PARK",
IF(INDIRECT("'"&amp;V$2&amp;"'!F"&amp;ROW(V71))="VACA","VACA",
"")))))</f>
        <v/>
      </c>
      <c r="W71" s="111" t="str" cm="1">
        <f t="array" aca="1" ref="W71" ca="1">IF(INDIRECT("'"&amp;W$2&amp;"'!F"&amp;ROW(W71))="CC","CC",
IF(INDIRECT("'"&amp;W$2&amp;"'!F"&amp;ROW(W71))="DOWN","DOWN",
IF(INDIRECT("'"&amp;W$2&amp;"'!F"&amp;ROW(W71))="OFF","OFF",
IF(INDIRECT("'"&amp;W$2&amp;"'!F"&amp;ROW(W71))="PARK","PARK",
IF(INDIRECT("'"&amp;W$2&amp;"'!F"&amp;ROW(W71))="VACA","VACA",
"")))))</f>
        <v/>
      </c>
      <c r="X71" s="111" t="str" cm="1">
        <f t="array" aca="1" ref="X71" ca="1">IF(INDIRECT("'"&amp;X$2&amp;"'!F"&amp;ROW(X71))="CC","CC",
IF(INDIRECT("'"&amp;X$2&amp;"'!F"&amp;ROW(X71))="DOWN","DOWN",
IF(INDIRECT("'"&amp;X$2&amp;"'!F"&amp;ROW(X71))="OFF","OFF",
IF(INDIRECT("'"&amp;X$2&amp;"'!F"&amp;ROW(X71))="PARK","PARK",
IF(INDIRECT("'"&amp;X$2&amp;"'!F"&amp;ROW(X71))="VACA","VACA",
"")))))</f>
        <v/>
      </c>
      <c r="Y71" s="111" t="str" cm="1">
        <f t="array" aca="1" ref="Y71" ca="1">IF(INDIRECT("'"&amp;Y$2&amp;"'!F"&amp;ROW(Y71))="CC","CC",
IF(INDIRECT("'"&amp;Y$2&amp;"'!F"&amp;ROW(Y71))="DOWN","DOWN",
IF(INDIRECT("'"&amp;Y$2&amp;"'!F"&amp;ROW(Y71))="OFF","OFF",
IF(INDIRECT("'"&amp;Y$2&amp;"'!F"&amp;ROW(Y71))="PARK","PARK",
IF(INDIRECT("'"&amp;Y$2&amp;"'!F"&amp;ROW(Y71))="VACA","VACA",
"")))))</f>
        <v/>
      </c>
      <c r="Z71" s="111" t="str" cm="1">
        <f t="array" aca="1" ref="Z71" ca="1">IF(INDIRECT("'"&amp;Z$2&amp;"'!F"&amp;ROW(Z71))="CC","CC",
IF(INDIRECT("'"&amp;Z$2&amp;"'!F"&amp;ROW(Z71))="DOWN","DOWN",
IF(INDIRECT("'"&amp;Z$2&amp;"'!F"&amp;ROW(Z71))="OFF","OFF",
IF(INDIRECT("'"&amp;Z$2&amp;"'!F"&amp;ROW(Z71))="PARK","PARK",
IF(INDIRECT("'"&amp;Z$2&amp;"'!F"&amp;ROW(Z71))="VACA","VACA",
"")))))</f>
        <v/>
      </c>
      <c r="AA71" s="111" t="str" cm="1">
        <f t="array" aca="1" ref="AA71" ca="1">IF(INDIRECT("'"&amp;AA$2&amp;"'!F"&amp;ROW(AA71))="CC","CC",
IF(INDIRECT("'"&amp;AA$2&amp;"'!F"&amp;ROW(AA71))="DOWN","DOWN",
IF(INDIRECT("'"&amp;AA$2&amp;"'!F"&amp;ROW(AA71))="OFF","OFF",
IF(INDIRECT("'"&amp;AA$2&amp;"'!F"&amp;ROW(AA71))="PARK","PARK",
IF(INDIRECT("'"&amp;AA$2&amp;"'!F"&amp;ROW(AA71))="VACA","VACA",
"")))))</f>
        <v/>
      </c>
      <c r="AB71" s="111" t="str" cm="1">
        <f t="array" aca="1" ref="AB71" ca="1">IF(INDIRECT("'"&amp;AB$2&amp;"'!F"&amp;ROW(AB71))="CC","CC",
IF(INDIRECT("'"&amp;AB$2&amp;"'!F"&amp;ROW(AB71))="DOWN","DOWN",
IF(INDIRECT("'"&amp;AB$2&amp;"'!F"&amp;ROW(AB71))="OFF","OFF",
IF(INDIRECT("'"&amp;AB$2&amp;"'!F"&amp;ROW(AB71))="PARK","PARK",
IF(INDIRECT("'"&amp;AB$2&amp;"'!F"&amp;ROW(AB71))="VACA","VACA",
"")))))</f>
        <v/>
      </c>
      <c r="AC71" s="111" t="str" cm="1">
        <f t="array" aca="1" ref="AC71" ca="1">IF(INDIRECT("'"&amp;AC$2&amp;"'!F"&amp;ROW(AC71))="CC","CC",
IF(INDIRECT("'"&amp;AC$2&amp;"'!F"&amp;ROW(AC71))="DOWN","DOWN",
IF(INDIRECT("'"&amp;AC$2&amp;"'!F"&amp;ROW(AC71))="OFF","OFF",
IF(INDIRECT("'"&amp;AC$2&amp;"'!F"&amp;ROW(AC71))="PARK","PARK",
IF(INDIRECT("'"&amp;AC$2&amp;"'!F"&amp;ROW(AC71))="VACA","VACA",
"")))))</f>
        <v/>
      </c>
      <c r="AD71" s="111" t="str" cm="1">
        <f t="array" aca="1" ref="AD71" ca="1">IF(INDIRECT("'"&amp;AD$2&amp;"'!F"&amp;ROW(AD71))="CC","CC",
IF(INDIRECT("'"&amp;AD$2&amp;"'!F"&amp;ROW(AD71))="DOWN","DOWN",
IF(INDIRECT("'"&amp;AD$2&amp;"'!F"&amp;ROW(AD71))="OFF","OFF",
IF(INDIRECT("'"&amp;AD$2&amp;"'!F"&amp;ROW(AD71))="PARK","PARK",
IF(INDIRECT("'"&amp;AD$2&amp;"'!F"&amp;ROW(AD71))="VACA","VACA",
"")))))</f>
        <v/>
      </c>
      <c r="AE71" s="111" t="str" cm="1">
        <f t="array" aca="1" ref="AE71" ca="1">IF(INDIRECT("'"&amp;AE$2&amp;"'!F"&amp;ROW(AE71))="CC","CC",
IF(INDIRECT("'"&amp;AE$2&amp;"'!F"&amp;ROW(AE71))="DOWN","DOWN",
IF(INDIRECT("'"&amp;AE$2&amp;"'!F"&amp;ROW(AE71))="OFF","OFF",
IF(INDIRECT("'"&amp;AE$2&amp;"'!F"&amp;ROW(AE71))="PARK","PARK",
IF(INDIRECT("'"&amp;AE$2&amp;"'!F"&amp;ROW(AE71))="VACA","VACA",
"")))))</f>
        <v/>
      </c>
      <c r="AF71" s="111" t="str" cm="1">
        <f t="array" aca="1" ref="AF71" ca="1">IF(INDIRECT("'"&amp;AF$2&amp;"'!F"&amp;ROW(AF71))="CC","CC",
IF(INDIRECT("'"&amp;AF$2&amp;"'!F"&amp;ROW(AF71))="DOWN","DOWN",
IF(INDIRECT("'"&amp;AF$2&amp;"'!F"&amp;ROW(AF71))="OFF","OFF",
IF(INDIRECT("'"&amp;AF$2&amp;"'!F"&amp;ROW(AF71))="PARK","PARK",
IF(INDIRECT("'"&amp;AF$2&amp;"'!F"&amp;ROW(AF71))="VACA","VACA",
"")))))</f>
        <v/>
      </c>
      <c r="AG71" s="111" t="str" cm="1">
        <f t="array" aca="1" ref="AG71" ca="1">IF(INDIRECT("'"&amp;AG$2&amp;"'!F"&amp;ROW(AG71))="CC","CC",
IF(INDIRECT("'"&amp;AG$2&amp;"'!F"&amp;ROW(AG71))="DOWN","DOWN",
IF(INDIRECT("'"&amp;AG$2&amp;"'!F"&amp;ROW(AG71))="OFF","OFF",
IF(INDIRECT("'"&amp;AG$2&amp;"'!F"&amp;ROW(AG71))="PARK","PARK",
IF(INDIRECT("'"&amp;AG$2&amp;"'!F"&amp;ROW(AG71))="VACA","VACA",
"")))))</f>
        <v/>
      </c>
      <c r="AH71" s="124"/>
      <c r="AI71" s="111" t="str">
        <f t="shared" si="7"/>
        <v/>
      </c>
      <c r="AJ71" s="111" t="str" cm="1">
        <f t="array" aca="1" ref="AJ71" ca="1">INDIRECT("'"&amp;AJ$2&amp;"'!AB"&amp;ROW($AJ71))</f>
        <v/>
      </c>
      <c r="AK71" s="111" t="str" cm="1">
        <f t="array" aca="1" ref="AK71" ca="1">INDIRECT("'"&amp;AK$2&amp;"'!AB"&amp;ROW($AJ71))</f>
        <v/>
      </c>
      <c r="AL71" s="111" t="str" cm="1">
        <f t="array" aca="1" ref="AL71" ca="1">INDIRECT("'"&amp;AL$2&amp;"'!AB"&amp;ROW($AJ71))</f>
        <v/>
      </c>
      <c r="AM71" s="111" t="str" cm="1">
        <f t="array" aca="1" ref="AM71" ca="1">INDIRECT("'"&amp;AM$2&amp;"'!AB"&amp;ROW($AJ71))</f>
        <v/>
      </c>
      <c r="AN71" s="111" t="str" cm="1">
        <f t="array" aca="1" ref="AN71" ca="1">INDIRECT("'"&amp;AN$2&amp;"'!AB"&amp;ROW($AJ71))</f>
        <v/>
      </c>
      <c r="AO71" s="111" t="str" cm="1">
        <f t="array" aca="1" ref="AO71" ca="1">INDIRECT("'"&amp;AO$2&amp;"'!AB"&amp;ROW($AJ71))</f>
        <v/>
      </c>
      <c r="AP71" s="111" t="str" cm="1">
        <f t="array" aca="1" ref="AP71" ca="1">INDIRECT("'"&amp;AP$2&amp;"'!AB"&amp;ROW($AJ71))</f>
        <v/>
      </c>
      <c r="AQ71" s="111" t="str" cm="1">
        <f t="array" aca="1" ref="AQ71" ca="1">INDIRECT("'"&amp;AQ$2&amp;"'!AB"&amp;ROW($AJ71))</f>
        <v/>
      </c>
      <c r="AR71" s="111" t="str" cm="1">
        <f t="array" aca="1" ref="AR71" ca="1">INDIRECT("'"&amp;AR$2&amp;"'!AB"&amp;ROW($AJ71))</f>
        <v/>
      </c>
      <c r="AS71" s="111" t="str" cm="1">
        <f t="array" aca="1" ref="AS71" ca="1">INDIRECT("'"&amp;AS$2&amp;"'!AB"&amp;ROW($AJ71))</f>
        <v/>
      </c>
      <c r="AT71" s="111" t="str" cm="1">
        <f t="array" aca="1" ref="AT71" ca="1">INDIRECT("'"&amp;AT$2&amp;"'!AB"&amp;ROW($AJ71))</f>
        <v/>
      </c>
      <c r="AU71" s="111" t="str" cm="1">
        <f t="array" aca="1" ref="AU71" ca="1">INDIRECT("'"&amp;AU$2&amp;"'!AB"&amp;ROW($AJ71))</f>
        <v/>
      </c>
      <c r="AV71" s="111" t="str" cm="1">
        <f t="array" aca="1" ref="AV71" ca="1">INDIRECT("'"&amp;AV$2&amp;"'!AB"&amp;ROW($AJ71))</f>
        <v/>
      </c>
      <c r="AW71" s="111" t="str" cm="1">
        <f t="array" aca="1" ref="AW71" ca="1">INDIRECT("'"&amp;AW$2&amp;"'!AB"&amp;ROW($AJ71))</f>
        <v/>
      </c>
      <c r="AX71" s="111" t="str" cm="1">
        <f t="array" aca="1" ref="AX71" ca="1">INDIRECT("'"&amp;AX$2&amp;"'!AB"&amp;ROW($AJ71))</f>
        <v/>
      </c>
      <c r="AY71" s="111" t="str" cm="1">
        <f t="array" aca="1" ref="AY71" ca="1">INDIRECT("'"&amp;AY$2&amp;"'!AB"&amp;ROW($AJ71))</f>
        <v/>
      </c>
      <c r="AZ71" s="111" t="str" cm="1">
        <f t="array" aca="1" ref="AZ71" ca="1">INDIRECT("'"&amp;AZ$2&amp;"'!AB"&amp;ROW($AJ71))</f>
        <v/>
      </c>
      <c r="BA71" s="111" t="str" cm="1">
        <f t="array" aca="1" ref="BA71" ca="1">INDIRECT("'"&amp;BA$2&amp;"'!AB"&amp;ROW($AJ71))</f>
        <v/>
      </c>
      <c r="BB71" s="111" t="str" cm="1">
        <f t="array" aca="1" ref="BB71" ca="1">INDIRECT("'"&amp;BB$2&amp;"'!AB"&amp;ROW($AJ71))</f>
        <v/>
      </c>
      <c r="BC71" s="111" t="str" cm="1">
        <f t="array" aca="1" ref="BC71" ca="1">INDIRECT("'"&amp;BC$2&amp;"'!AB"&amp;ROW($AJ71))</f>
        <v/>
      </c>
      <c r="BD71" s="111" t="str" cm="1">
        <f t="array" aca="1" ref="BD71" ca="1">INDIRECT("'"&amp;BD$2&amp;"'!AB"&amp;ROW($AJ71))</f>
        <v/>
      </c>
      <c r="BE71" s="111" t="str" cm="1">
        <f t="array" aca="1" ref="BE71" ca="1">INDIRECT("'"&amp;BE$2&amp;"'!AB"&amp;ROW($AJ71))</f>
        <v/>
      </c>
      <c r="BF71" s="111" t="str" cm="1">
        <f t="array" aca="1" ref="BF71" ca="1">INDIRECT("'"&amp;BF$2&amp;"'!AB"&amp;ROW($AJ71))</f>
        <v/>
      </c>
      <c r="BG71" s="111" t="str" cm="1">
        <f t="array" aca="1" ref="BG71" ca="1">INDIRECT("'"&amp;BG$2&amp;"'!AB"&amp;ROW($AJ71))</f>
        <v/>
      </c>
      <c r="BH71" s="111" t="str" cm="1">
        <f t="array" aca="1" ref="BH71" ca="1">INDIRECT("'"&amp;BH$2&amp;"'!AB"&amp;ROW($AJ71))</f>
        <v/>
      </c>
      <c r="BI71" s="111" t="str" cm="1">
        <f t="array" aca="1" ref="BI71" ca="1">INDIRECT("'"&amp;BI$2&amp;"'!AB"&amp;ROW($AJ71))</f>
        <v/>
      </c>
      <c r="BJ71" s="111" t="str" cm="1">
        <f t="array" aca="1" ref="BJ71" ca="1">INDIRECT("'"&amp;BJ$2&amp;"'!AB"&amp;ROW($AJ71))</f>
        <v/>
      </c>
      <c r="BK71" s="111" t="str" cm="1">
        <f t="array" aca="1" ref="BK71" ca="1">INDIRECT("'"&amp;BK$2&amp;"'!AB"&amp;ROW($AJ71))</f>
        <v/>
      </c>
      <c r="BL71" s="111" t="str" cm="1">
        <f t="array" aca="1" ref="BL71" ca="1">INDIRECT("'"&amp;BL$2&amp;"'!AB"&amp;ROW($AJ71))</f>
        <v/>
      </c>
      <c r="BM71" s="111" t="str" cm="1">
        <f t="array" aca="1" ref="BM71" ca="1">INDIRECT("'"&amp;BM$2&amp;"'!AB"&amp;ROW($AJ71))</f>
        <v/>
      </c>
      <c r="BN71" s="111" t="str" cm="1">
        <f t="array" aca="1" ref="BN71" ca="1">INDIRECT("'"&amp;BN$2&amp;"'!AB"&amp;ROW($AJ71))</f>
        <v/>
      </c>
      <c r="BO71" s="124"/>
      <c r="BP71" s="110" t="str">
        <f t="shared" si="8"/>
        <v/>
      </c>
      <c r="BQ71" s="127" t="str" cm="1">
        <f t="array" aca="1" ref="BQ71" ca="1">IF(INDIRECT("'"&amp;BQ$2&amp;"'!P"&amp;ROW($BQ71))=0,"",INDIRECT("'"&amp;BQ$2&amp;"'!P"&amp;ROW($BQ71)))</f>
        <v/>
      </c>
      <c r="BR71" s="127" t="str" cm="1">
        <f t="array" aca="1" ref="BR71" ca="1">IF(INDIRECT("'"&amp;BR$2&amp;"'!P"&amp;ROW($BQ71))=0,"",INDIRECT("'"&amp;BR$2&amp;"'!P"&amp;ROW($BQ71)))</f>
        <v/>
      </c>
      <c r="BS71" s="127" t="str" cm="1">
        <f t="array" aca="1" ref="BS71" ca="1">IF(INDIRECT("'"&amp;BS$2&amp;"'!P"&amp;ROW($BQ71))=0,"",INDIRECT("'"&amp;BS$2&amp;"'!P"&amp;ROW($BQ71)))</f>
        <v/>
      </c>
      <c r="BT71" s="127" t="str" cm="1">
        <f t="array" aca="1" ref="BT71" ca="1">IF(INDIRECT("'"&amp;BT$2&amp;"'!P"&amp;ROW($BQ71))=0,"",INDIRECT("'"&amp;BT$2&amp;"'!P"&amp;ROW($BQ71)))</f>
        <v/>
      </c>
      <c r="BU71" s="127" t="str" cm="1">
        <f t="array" aca="1" ref="BU71" ca="1">IF(INDIRECT("'"&amp;BU$2&amp;"'!P"&amp;ROW($BQ71))=0,"",INDIRECT("'"&amp;BU$2&amp;"'!P"&amp;ROW($BQ71)))</f>
        <v/>
      </c>
      <c r="BV71" s="127" t="str" cm="1">
        <f t="array" aca="1" ref="BV71" ca="1">IF(INDIRECT("'"&amp;BV$2&amp;"'!P"&amp;ROW($BQ71))=0,"",INDIRECT("'"&amp;BV$2&amp;"'!P"&amp;ROW($BQ71)))</f>
        <v/>
      </c>
      <c r="BW71" s="127" t="str" cm="1">
        <f t="array" aca="1" ref="BW71" ca="1">IF(INDIRECT("'"&amp;BW$2&amp;"'!P"&amp;ROW($BQ71))=0,"",INDIRECT("'"&amp;BW$2&amp;"'!P"&amp;ROW($BQ71)))</f>
        <v/>
      </c>
      <c r="BX71" s="127" t="str" cm="1">
        <f t="array" aca="1" ref="BX71" ca="1">IF(INDIRECT("'"&amp;BX$2&amp;"'!P"&amp;ROW($BQ71))=0,"",INDIRECT("'"&amp;BX$2&amp;"'!P"&amp;ROW($BQ71)))</f>
        <v/>
      </c>
      <c r="BY71" s="127" t="str" cm="1">
        <f t="array" aca="1" ref="BY71" ca="1">IF(INDIRECT("'"&amp;BY$2&amp;"'!P"&amp;ROW($BQ71))=0,"",INDIRECT("'"&amp;BY$2&amp;"'!P"&amp;ROW($BQ71)))</f>
        <v/>
      </c>
      <c r="BZ71" s="127" t="str" cm="1">
        <f t="array" aca="1" ref="BZ71" ca="1">IF(INDIRECT("'"&amp;BZ$2&amp;"'!P"&amp;ROW($BQ71))=0,"",INDIRECT("'"&amp;BZ$2&amp;"'!P"&amp;ROW($BQ71)))</f>
        <v/>
      </c>
      <c r="CA71" s="127" t="str" cm="1">
        <f t="array" aca="1" ref="CA71" ca="1">IF(INDIRECT("'"&amp;CA$2&amp;"'!P"&amp;ROW($BQ71))=0,"",INDIRECT("'"&amp;CA$2&amp;"'!P"&amp;ROW($BQ71)))</f>
        <v/>
      </c>
      <c r="CB71" s="127" t="str" cm="1">
        <f t="array" aca="1" ref="CB71" ca="1">IF(INDIRECT("'"&amp;CB$2&amp;"'!P"&amp;ROW($BQ71))=0,"",INDIRECT("'"&amp;CB$2&amp;"'!P"&amp;ROW($BQ71)))</f>
        <v/>
      </c>
      <c r="CC71" s="127" t="str" cm="1">
        <f t="array" aca="1" ref="CC71" ca="1">IF(INDIRECT("'"&amp;CC$2&amp;"'!P"&amp;ROW($BQ71))=0,"",INDIRECT("'"&amp;CC$2&amp;"'!P"&amp;ROW($BQ71)))</f>
        <v/>
      </c>
      <c r="CD71" s="127" t="str" cm="1">
        <f t="array" aca="1" ref="CD71" ca="1">IF(INDIRECT("'"&amp;CD$2&amp;"'!P"&amp;ROW($BQ71))=0,"",INDIRECT("'"&amp;CD$2&amp;"'!P"&amp;ROW($BQ71)))</f>
        <v/>
      </c>
      <c r="CE71" s="127" t="str" cm="1">
        <f t="array" aca="1" ref="CE71" ca="1">IF(INDIRECT("'"&amp;CE$2&amp;"'!P"&amp;ROW($BQ71))=0,"",INDIRECT("'"&amp;CE$2&amp;"'!P"&amp;ROW($BQ71)))</f>
        <v/>
      </c>
      <c r="CF71" s="127" t="str" cm="1">
        <f t="array" aca="1" ref="CF71" ca="1">IF(INDIRECT("'"&amp;CF$2&amp;"'!P"&amp;ROW($BQ71))=0,"",INDIRECT("'"&amp;CF$2&amp;"'!P"&amp;ROW($BQ71)))</f>
        <v/>
      </c>
      <c r="CG71" s="127" t="str" cm="1">
        <f t="array" aca="1" ref="CG71" ca="1">IF(INDIRECT("'"&amp;CG$2&amp;"'!P"&amp;ROW($BQ71))=0,"",INDIRECT("'"&amp;CG$2&amp;"'!P"&amp;ROW($BQ71)))</f>
        <v/>
      </c>
      <c r="CH71" s="127" t="str" cm="1">
        <f t="array" aca="1" ref="CH71" ca="1">IF(INDIRECT("'"&amp;CH$2&amp;"'!P"&amp;ROW($BQ71))=0,"",INDIRECT("'"&amp;CH$2&amp;"'!P"&amp;ROW($BQ71)))</f>
        <v/>
      </c>
      <c r="CI71" s="127" t="str" cm="1">
        <f t="array" aca="1" ref="CI71" ca="1">IF(INDIRECT("'"&amp;CI$2&amp;"'!P"&amp;ROW($BQ71))=0,"",INDIRECT("'"&amp;CI$2&amp;"'!P"&amp;ROW($BQ71)))</f>
        <v/>
      </c>
      <c r="CJ71" s="127" t="str" cm="1">
        <f t="array" aca="1" ref="CJ71" ca="1">IF(INDIRECT("'"&amp;CJ$2&amp;"'!P"&amp;ROW($BQ71))=0,"",INDIRECT("'"&amp;CJ$2&amp;"'!P"&amp;ROW($BQ71)))</f>
        <v/>
      </c>
      <c r="CK71" s="127" t="str" cm="1">
        <f t="array" aca="1" ref="CK71" ca="1">IF(INDIRECT("'"&amp;CK$2&amp;"'!P"&amp;ROW($BQ71))=0,"",INDIRECT("'"&amp;CK$2&amp;"'!P"&amp;ROW($BQ71)))</f>
        <v/>
      </c>
      <c r="CL71" s="127" t="str" cm="1">
        <f t="array" aca="1" ref="CL71" ca="1">IF(INDIRECT("'"&amp;CL$2&amp;"'!P"&amp;ROW($BQ71))=0,"",INDIRECT("'"&amp;CL$2&amp;"'!P"&amp;ROW($BQ71)))</f>
        <v/>
      </c>
      <c r="CM71" s="127" t="str" cm="1">
        <f t="array" aca="1" ref="CM71" ca="1">IF(INDIRECT("'"&amp;CM$2&amp;"'!P"&amp;ROW($BQ71))=0,"",INDIRECT("'"&amp;CM$2&amp;"'!P"&amp;ROW($BQ71)))</f>
        <v/>
      </c>
      <c r="CN71" s="127" t="str" cm="1">
        <f t="array" aca="1" ref="CN71" ca="1">IF(INDIRECT("'"&amp;CN$2&amp;"'!P"&amp;ROW($BQ71))=0,"",INDIRECT("'"&amp;CN$2&amp;"'!P"&amp;ROW($BQ71)))</f>
        <v/>
      </c>
      <c r="CO71" s="127" t="str" cm="1">
        <f t="array" aca="1" ref="CO71" ca="1">IF(INDIRECT("'"&amp;CO$2&amp;"'!P"&amp;ROW($BQ71))=0,"",INDIRECT("'"&amp;CO$2&amp;"'!P"&amp;ROW($BQ71)))</f>
        <v/>
      </c>
      <c r="CP71" s="127" t="str" cm="1">
        <f t="array" aca="1" ref="CP71" ca="1">IF(INDIRECT("'"&amp;CP$2&amp;"'!P"&amp;ROW($BQ71))=0,"",INDIRECT("'"&amp;CP$2&amp;"'!P"&amp;ROW($BQ71)))</f>
        <v/>
      </c>
      <c r="CQ71" s="127" t="str" cm="1">
        <f t="array" aca="1" ref="CQ71" ca="1">IF(INDIRECT("'"&amp;CQ$2&amp;"'!P"&amp;ROW($BQ71))=0,"",INDIRECT("'"&amp;CQ$2&amp;"'!P"&amp;ROW($BQ71)))</f>
        <v/>
      </c>
      <c r="CR71" s="127" t="str" cm="1">
        <f t="array" aca="1" ref="CR71" ca="1">IF(INDIRECT("'"&amp;CR$2&amp;"'!P"&amp;ROW($BQ71))=0,"",INDIRECT("'"&amp;CR$2&amp;"'!P"&amp;ROW($BQ71)))</f>
        <v/>
      </c>
      <c r="CS71" s="127" t="str" cm="1">
        <f t="array" aca="1" ref="CS71" ca="1">IF(INDIRECT("'"&amp;CS$2&amp;"'!P"&amp;ROW($BQ71))=0,"",INDIRECT("'"&amp;CS$2&amp;"'!P"&amp;ROW($BQ71)))</f>
        <v/>
      </c>
      <c r="CT71" s="127" t="str" cm="1">
        <f t="array" aca="1" ref="CT71" ca="1">IF(INDIRECT("'"&amp;CT$2&amp;"'!P"&amp;ROW($BQ71))=0,"",INDIRECT("'"&amp;CT$2&amp;"'!P"&amp;ROW($BQ71)))</f>
        <v/>
      </c>
      <c r="CU71" s="127" t="str" cm="1">
        <f t="array" aca="1" ref="CU71" ca="1">IF(INDIRECT("'"&amp;CU$2&amp;"'!P"&amp;ROW($BQ71))=0,"",INDIRECT("'"&amp;CU$2&amp;"'!P"&amp;ROW($BQ71)))</f>
        <v/>
      </c>
      <c r="CV71" s="128" t="str">
        <f t="shared" si="9"/>
        <v/>
      </c>
    </row>
    <row r="72" spans="1:100" x14ac:dyDescent="0.2">
      <c r="A72" s="111" t="str">
        <f>IF('Driver List'!D72=0,"",'Driver List'!D72)</f>
        <v/>
      </c>
      <c r="B72" s="111" t="str">
        <f>IF(A72="","",VLOOKUP(A72,'Driver List'!D:E,2,0))</f>
        <v/>
      </c>
      <c r="C72" s="111" t="str" cm="1">
        <f t="array" aca="1" ref="C72" ca="1">IF(INDIRECT("'"&amp;C$2&amp;"'!F"&amp;ROW(C72))="CC","CC",
IF(INDIRECT("'"&amp;C$2&amp;"'!F"&amp;ROW(C72))="DOWN","DOWN",
IF(INDIRECT("'"&amp;C$2&amp;"'!F"&amp;ROW(C72))="OFF","OFF",
IF(INDIRECT("'"&amp;C$2&amp;"'!F"&amp;ROW(C72))="PARK","PARK",
IF(INDIRECT("'"&amp;C$2&amp;"'!F"&amp;ROW(C72))="VACA","VACA",
"")))))</f>
        <v/>
      </c>
      <c r="D72" s="111" t="str" cm="1">
        <f t="array" aca="1" ref="D72" ca="1">IF(INDIRECT("'"&amp;D$2&amp;"'!F"&amp;ROW(D72))="CC","CC",
IF(INDIRECT("'"&amp;D$2&amp;"'!F"&amp;ROW(D72))="DOWN","DOWN",
IF(INDIRECT("'"&amp;D$2&amp;"'!F"&amp;ROW(D72))="OFF","OFF",
IF(INDIRECT("'"&amp;D$2&amp;"'!F"&amp;ROW(D72))="PARK","PARK",
IF(INDIRECT("'"&amp;D$2&amp;"'!F"&amp;ROW(D72))="VACA","VACA",
"")))))</f>
        <v/>
      </c>
      <c r="E72" s="111" t="str" cm="1">
        <f t="array" aca="1" ref="E72" ca="1">IF(INDIRECT("'"&amp;E$2&amp;"'!F"&amp;ROW(E72))="CC","CC",
IF(INDIRECT("'"&amp;E$2&amp;"'!F"&amp;ROW(E72))="DOWN","DOWN",
IF(INDIRECT("'"&amp;E$2&amp;"'!F"&amp;ROW(E72))="OFF","OFF",
IF(INDIRECT("'"&amp;E$2&amp;"'!F"&amp;ROW(E72))="PARK","PARK",
IF(INDIRECT("'"&amp;E$2&amp;"'!F"&amp;ROW(E72))="VACA","VACA",
"")))))</f>
        <v/>
      </c>
      <c r="F72" s="111" t="str" cm="1">
        <f t="array" aca="1" ref="F72" ca="1">IF(INDIRECT("'"&amp;F$2&amp;"'!F"&amp;ROW(F72))="CC","CC",
IF(INDIRECT("'"&amp;F$2&amp;"'!F"&amp;ROW(F72))="DOWN","DOWN",
IF(INDIRECT("'"&amp;F$2&amp;"'!F"&amp;ROW(F72))="OFF","OFF",
IF(INDIRECT("'"&amp;F$2&amp;"'!F"&amp;ROW(F72))="PARK","PARK",
IF(INDIRECT("'"&amp;F$2&amp;"'!F"&amp;ROW(F72))="VACA","VACA",
"")))))</f>
        <v/>
      </c>
      <c r="G72" s="111" t="str" cm="1">
        <f t="array" aca="1" ref="G72" ca="1">IF(INDIRECT("'"&amp;G$2&amp;"'!F"&amp;ROW(G72))="CC","CC",
IF(INDIRECT("'"&amp;G$2&amp;"'!F"&amp;ROW(G72))="DOWN","DOWN",
IF(INDIRECT("'"&amp;G$2&amp;"'!F"&amp;ROW(G72))="OFF","OFF",
IF(INDIRECT("'"&amp;G$2&amp;"'!F"&amp;ROW(G72))="PARK","PARK",
IF(INDIRECT("'"&amp;G$2&amp;"'!F"&amp;ROW(G72))="VACA","VACA",
"")))))</f>
        <v/>
      </c>
      <c r="H72" s="111" t="str" cm="1">
        <f t="array" aca="1" ref="H72" ca="1">IF(INDIRECT("'"&amp;H$2&amp;"'!F"&amp;ROW(H72))="CC","CC",
IF(INDIRECT("'"&amp;H$2&amp;"'!F"&amp;ROW(H72))="DOWN","DOWN",
IF(INDIRECT("'"&amp;H$2&amp;"'!F"&amp;ROW(H72))="OFF","OFF",
IF(INDIRECT("'"&amp;H$2&amp;"'!F"&amp;ROW(H72))="PARK","PARK",
IF(INDIRECT("'"&amp;H$2&amp;"'!F"&amp;ROW(H72))="VACA","VACA",
"")))))</f>
        <v/>
      </c>
      <c r="I72" s="111" t="str" cm="1">
        <f t="array" aca="1" ref="I72" ca="1">IF(INDIRECT("'"&amp;I$2&amp;"'!F"&amp;ROW(I72))="CC","CC",
IF(INDIRECT("'"&amp;I$2&amp;"'!F"&amp;ROW(I72))="DOWN","DOWN",
IF(INDIRECT("'"&amp;I$2&amp;"'!F"&amp;ROW(I72))="OFF","OFF",
IF(INDIRECT("'"&amp;I$2&amp;"'!F"&amp;ROW(I72))="PARK","PARK",
IF(INDIRECT("'"&amp;I$2&amp;"'!F"&amp;ROW(I72))="VACA","VACA",
"")))))</f>
        <v/>
      </c>
      <c r="J72" s="111" t="str" cm="1">
        <f t="array" aca="1" ref="J72" ca="1">IF(INDIRECT("'"&amp;J$2&amp;"'!F"&amp;ROW(J72))="CC","CC",
IF(INDIRECT("'"&amp;J$2&amp;"'!F"&amp;ROW(J72))="DOWN","DOWN",
IF(INDIRECT("'"&amp;J$2&amp;"'!F"&amp;ROW(J72))="OFF","OFF",
IF(INDIRECT("'"&amp;J$2&amp;"'!F"&amp;ROW(J72))="PARK","PARK",
IF(INDIRECT("'"&amp;J$2&amp;"'!F"&amp;ROW(J72))="VACA","VACA",
"")))))</f>
        <v/>
      </c>
      <c r="K72" s="111" t="str" cm="1">
        <f t="array" aca="1" ref="K72" ca="1">IF(INDIRECT("'"&amp;K$2&amp;"'!F"&amp;ROW(K72))="CC","CC",
IF(INDIRECT("'"&amp;K$2&amp;"'!F"&amp;ROW(K72))="DOWN","DOWN",
IF(INDIRECT("'"&amp;K$2&amp;"'!F"&amp;ROW(K72))="OFF","OFF",
IF(INDIRECT("'"&amp;K$2&amp;"'!F"&amp;ROW(K72))="PARK","PARK",
IF(INDIRECT("'"&amp;K$2&amp;"'!F"&amp;ROW(K72))="VACA","VACA",
"")))))</f>
        <v/>
      </c>
      <c r="L72" s="111" t="str" cm="1">
        <f t="array" aca="1" ref="L72" ca="1">IF(INDIRECT("'"&amp;L$2&amp;"'!F"&amp;ROW(L72))="CC","CC",
IF(INDIRECT("'"&amp;L$2&amp;"'!F"&amp;ROW(L72))="DOWN","DOWN",
IF(INDIRECT("'"&amp;L$2&amp;"'!F"&amp;ROW(L72))="OFF","OFF",
IF(INDIRECT("'"&amp;L$2&amp;"'!F"&amp;ROW(L72))="PARK","PARK",
IF(INDIRECT("'"&amp;L$2&amp;"'!F"&amp;ROW(L72))="VACA","VACA",
"")))))</f>
        <v/>
      </c>
      <c r="M72" s="111" t="str" cm="1">
        <f t="array" aca="1" ref="M72" ca="1">IF(INDIRECT("'"&amp;M$2&amp;"'!F"&amp;ROW(M72))="CC","CC",
IF(INDIRECT("'"&amp;M$2&amp;"'!F"&amp;ROW(M72))="DOWN","DOWN",
IF(INDIRECT("'"&amp;M$2&amp;"'!F"&amp;ROW(M72))="OFF","OFF",
IF(INDIRECT("'"&amp;M$2&amp;"'!F"&amp;ROW(M72))="PARK","PARK",
IF(INDIRECT("'"&amp;M$2&amp;"'!F"&amp;ROW(M72))="VACA","VACA",
"")))))</f>
        <v/>
      </c>
      <c r="N72" s="111" t="str" cm="1">
        <f t="array" aca="1" ref="N72" ca="1">IF(INDIRECT("'"&amp;N$2&amp;"'!F"&amp;ROW(N72))="CC","CC",
IF(INDIRECT("'"&amp;N$2&amp;"'!F"&amp;ROW(N72))="DOWN","DOWN",
IF(INDIRECT("'"&amp;N$2&amp;"'!F"&amp;ROW(N72))="OFF","OFF",
IF(INDIRECT("'"&amp;N$2&amp;"'!F"&amp;ROW(N72))="PARK","PARK",
IF(INDIRECT("'"&amp;N$2&amp;"'!F"&amp;ROW(N72))="VACA","VACA",
"")))))</f>
        <v/>
      </c>
      <c r="O72" s="111" t="str" cm="1">
        <f t="array" aca="1" ref="O72" ca="1">IF(INDIRECT("'"&amp;O$2&amp;"'!F"&amp;ROW(O72))="CC","CC",
IF(INDIRECT("'"&amp;O$2&amp;"'!F"&amp;ROW(O72))="DOWN","DOWN",
IF(INDIRECT("'"&amp;O$2&amp;"'!F"&amp;ROW(O72))="OFF","OFF",
IF(INDIRECT("'"&amp;O$2&amp;"'!F"&amp;ROW(O72))="PARK","PARK",
IF(INDIRECT("'"&amp;O$2&amp;"'!F"&amp;ROW(O72))="VACA","VACA",
"")))))</f>
        <v/>
      </c>
      <c r="P72" s="111" t="str" cm="1">
        <f t="array" aca="1" ref="P72" ca="1">IF(INDIRECT("'"&amp;P$2&amp;"'!F"&amp;ROW(P72))="CC","CC",
IF(INDIRECT("'"&amp;P$2&amp;"'!F"&amp;ROW(P72))="DOWN","DOWN",
IF(INDIRECT("'"&amp;P$2&amp;"'!F"&amp;ROW(P72))="OFF","OFF",
IF(INDIRECT("'"&amp;P$2&amp;"'!F"&amp;ROW(P72))="PARK","PARK",
IF(INDIRECT("'"&amp;P$2&amp;"'!F"&amp;ROW(P72))="VACA","VACA",
"")))))</f>
        <v/>
      </c>
      <c r="Q72" s="111" t="str" cm="1">
        <f t="array" aca="1" ref="Q72" ca="1">IF(INDIRECT("'"&amp;Q$2&amp;"'!F"&amp;ROW(Q72))="CC","CC",
IF(INDIRECT("'"&amp;Q$2&amp;"'!F"&amp;ROW(Q72))="DOWN","DOWN",
IF(INDIRECT("'"&amp;Q$2&amp;"'!F"&amp;ROW(Q72))="OFF","OFF",
IF(INDIRECT("'"&amp;Q$2&amp;"'!F"&amp;ROW(Q72))="PARK","PARK",
IF(INDIRECT("'"&amp;Q$2&amp;"'!F"&amp;ROW(Q72))="VACA","VACA",
"")))))</f>
        <v/>
      </c>
      <c r="R72" s="111" t="str" cm="1">
        <f t="array" aca="1" ref="R72" ca="1">IF(INDIRECT("'"&amp;R$2&amp;"'!F"&amp;ROW(R72))="CC","CC",
IF(INDIRECT("'"&amp;R$2&amp;"'!F"&amp;ROW(R72))="DOWN","DOWN",
IF(INDIRECT("'"&amp;R$2&amp;"'!F"&amp;ROW(R72))="OFF","OFF",
IF(INDIRECT("'"&amp;R$2&amp;"'!F"&amp;ROW(R72))="PARK","PARK",
IF(INDIRECT("'"&amp;R$2&amp;"'!F"&amp;ROW(R72))="VACA","VACA",
"")))))</f>
        <v/>
      </c>
      <c r="S72" s="111" t="str" cm="1">
        <f t="array" aca="1" ref="S72" ca="1">IF(INDIRECT("'"&amp;S$2&amp;"'!F"&amp;ROW(S72))="CC","CC",
IF(INDIRECT("'"&amp;S$2&amp;"'!F"&amp;ROW(S72))="DOWN","DOWN",
IF(INDIRECT("'"&amp;S$2&amp;"'!F"&amp;ROW(S72))="OFF","OFF",
IF(INDIRECT("'"&amp;S$2&amp;"'!F"&amp;ROW(S72))="PARK","PARK",
IF(INDIRECT("'"&amp;S$2&amp;"'!F"&amp;ROW(S72))="VACA","VACA",
"")))))</f>
        <v/>
      </c>
      <c r="T72" s="111" t="str" cm="1">
        <f t="array" aca="1" ref="T72" ca="1">IF(INDIRECT("'"&amp;T$2&amp;"'!F"&amp;ROW(T72))="CC","CC",
IF(INDIRECT("'"&amp;T$2&amp;"'!F"&amp;ROW(T72))="DOWN","DOWN",
IF(INDIRECT("'"&amp;T$2&amp;"'!F"&amp;ROW(T72))="OFF","OFF",
IF(INDIRECT("'"&amp;T$2&amp;"'!F"&amp;ROW(T72))="PARK","PARK",
IF(INDIRECT("'"&amp;T$2&amp;"'!F"&amp;ROW(T72))="VACA","VACA",
"")))))</f>
        <v/>
      </c>
      <c r="U72" s="111" t="str" cm="1">
        <f t="array" aca="1" ref="U72" ca="1">IF(INDIRECT("'"&amp;U$2&amp;"'!F"&amp;ROW(U72))="CC","CC",
IF(INDIRECT("'"&amp;U$2&amp;"'!F"&amp;ROW(U72))="DOWN","DOWN",
IF(INDIRECT("'"&amp;U$2&amp;"'!F"&amp;ROW(U72))="OFF","OFF",
IF(INDIRECT("'"&amp;U$2&amp;"'!F"&amp;ROW(U72))="PARK","PARK",
IF(INDIRECT("'"&amp;U$2&amp;"'!F"&amp;ROW(U72))="VACA","VACA",
"")))))</f>
        <v/>
      </c>
      <c r="V72" s="111" t="str" cm="1">
        <f t="array" aca="1" ref="V72" ca="1">IF(INDIRECT("'"&amp;V$2&amp;"'!F"&amp;ROW(V72))="CC","CC",
IF(INDIRECT("'"&amp;V$2&amp;"'!F"&amp;ROW(V72))="DOWN","DOWN",
IF(INDIRECT("'"&amp;V$2&amp;"'!F"&amp;ROW(V72))="OFF","OFF",
IF(INDIRECT("'"&amp;V$2&amp;"'!F"&amp;ROW(V72))="PARK","PARK",
IF(INDIRECT("'"&amp;V$2&amp;"'!F"&amp;ROW(V72))="VACA","VACA",
"")))))</f>
        <v/>
      </c>
      <c r="W72" s="111" t="str" cm="1">
        <f t="array" aca="1" ref="W72" ca="1">IF(INDIRECT("'"&amp;W$2&amp;"'!F"&amp;ROW(W72))="CC","CC",
IF(INDIRECT("'"&amp;W$2&amp;"'!F"&amp;ROW(W72))="DOWN","DOWN",
IF(INDIRECT("'"&amp;W$2&amp;"'!F"&amp;ROW(W72))="OFF","OFF",
IF(INDIRECT("'"&amp;W$2&amp;"'!F"&amp;ROW(W72))="PARK","PARK",
IF(INDIRECT("'"&amp;W$2&amp;"'!F"&amp;ROW(W72))="VACA","VACA",
"")))))</f>
        <v/>
      </c>
      <c r="X72" s="111" t="str" cm="1">
        <f t="array" aca="1" ref="X72" ca="1">IF(INDIRECT("'"&amp;X$2&amp;"'!F"&amp;ROW(X72))="CC","CC",
IF(INDIRECT("'"&amp;X$2&amp;"'!F"&amp;ROW(X72))="DOWN","DOWN",
IF(INDIRECT("'"&amp;X$2&amp;"'!F"&amp;ROW(X72))="OFF","OFF",
IF(INDIRECT("'"&amp;X$2&amp;"'!F"&amp;ROW(X72))="PARK","PARK",
IF(INDIRECT("'"&amp;X$2&amp;"'!F"&amp;ROW(X72))="VACA","VACA",
"")))))</f>
        <v/>
      </c>
      <c r="Y72" s="111" t="str" cm="1">
        <f t="array" aca="1" ref="Y72" ca="1">IF(INDIRECT("'"&amp;Y$2&amp;"'!F"&amp;ROW(Y72))="CC","CC",
IF(INDIRECT("'"&amp;Y$2&amp;"'!F"&amp;ROW(Y72))="DOWN","DOWN",
IF(INDIRECT("'"&amp;Y$2&amp;"'!F"&amp;ROW(Y72))="OFF","OFF",
IF(INDIRECT("'"&amp;Y$2&amp;"'!F"&amp;ROW(Y72))="PARK","PARK",
IF(INDIRECT("'"&amp;Y$2&amp;"'!F"&amp;ROW(Y72))="VACA","VACA",
"")))))</f>
        <v/>
      </c>
      <c r="Z72" s="111" t="str" cm="1">
        <f t="array" aca="1" ref="Z72" ca="1">IF(INDIRECT("'"&amp;Z$2&amp;"'!F"&amp;ROW(Z72))="CC","CC",
IF(INDIRECT("'"&amp;Z$2&amp;"'!F"&amp;ROW(Z72))="DOWN","DOWN",
IF(INDIRECT("'"&amp;Z$2&amp;"'!F"&amp;ROW(Z72))="OFF","OFF",
IF(INDIRECT("'"&amp;Z$2&amp;"'!F"&amp;ROW(Z72))="PARK","PARK",
IF(INDIRECT("'"&amp;Z$2&amp;"'!F"&amp;ROW(Z72))="VACA","VACA",
"")))))</f>
        <v/>
      </c>
      <c r="AA72" s="111" t="str" cm="1">
        <f t="array" aca="1" ref="AA72" ca="1">IF(INDIRECT("'"&amp;AA$2&amp;"'!F"&amp;ROW(AA72))="CC","CC",
IF(INDIRECT("'"&amp;AA$2&amp;"'!F"&amp;ROW(AA72))="DOWN","DOWN",
IF(INDIRECT("'"&amp;AA$2&amp;"'!F"&amp;ROW(AA72))="OFF","OFF",
IF(INDIRECT("'"&amp;AA$2&amp;"'!F"&amp;ROW(AA72))="PARK","PARK",
IF(INDIRECT("'"&amp;AA$2&amp;"'!F"&amp;ROW(AA72))="VACA","VACA",
"")))))</f>
        <v/>
      </c>
      <c r="AB72" s="111" t="str" cm="1">
        <f t="array" aca="1" ref="AB72" ca="1">IF(INDIRECT("'"&amp;AB$2&amp;"'!F"&amp;ROW(AB72))="CC","CC",
IF(INDIRECT("'"&amp;AB$2&amp;"'!F"&amp;ROW(AB72))="DOWN","DOWN",
IF(INDIRECT("'"&amp;AB$2&amp;"'!F"&amp;ROW(AB72))="OFF","OFF",
IF(INDIRECT("'"&amp;AB$2&amp;"'!F"&amp;ROW(AB72))="PARK","PARK",
IF(INDIRECT("'"&amp;AB$2&amp;"'!F"&amp;ROW(AB72))="VACA","VACA",
"")))))</f>
        <v/>
      </c>
      <c r="AC72" s="111" t="str" cm="1">
        <f t="array" aca="1" ref="AC72" ca="1">IF(INDIRECT("'"&amp;AC$2&amp;"'!F"&amp;ROW(AC72))="CC","CC",
IF(INDIRECT("'"&amp;AC$2&amp;"'!F"&amp;ROW(AC72))="DOWN","DOWN",
IF(INDIRECT("'"&amp;AC$2&amp;"'!F"&amp;ROW(AC72))="OFF","OFF",
IF(INDIRECT("'"&amp;AC$2&amp;"'!F"&amp;ROW(AC72))="PARK","PARK",
IF(INDIRECT("'"&amp;AC$2&amp;"'!F"&amp;ROW(AC72))="VACA","VACA",
"")))))</f>
        <v/>
      </c>
      <c r="AD72" s="111" t="str" cm="1">
        <f t="array" aca="1" ref="AD72" ca="1">IF(INDIRECT("'"&amp;AD$2&amp;"'!F"&amp;ROW(AD72))="CC","CC",
IF(INDIRECT("'"&amp;AD$2&amp;"'!F"&amp;ROW(AD72))="DOWN","DOWN",
IF(INDIRECT("'"&amp;AD$2&amp;"'!F"&amp;ROW(AD72))="OFF","OFF",
IF(INDIRECT("'"&amp;AD$2&amp;"'!F"&amp;ROW(AD72))="PARK","PARK",
IF(INDIRECT("'"&amp;AD$2&amp;"'!F"&amp;ROW(AD72))="VACA","VACA",
"")))))</f>
        <v/>
      </c>
      <c r="AE72" s="111" t="str" cm="1">
        <f t="array" aca="1" ref="AE72" ca="1">IF(INDIRECT("'"&amp;AE$2&amp;"'!F"&amp;ROW(AE72))="CC","CC",
IF(INDIRECT("'"&amp;AE$2&amp;"'!F"&amp;ROW(AE72))="DOWN","DOWN",
IF(INDIRECT("'"&amp;AE$2&amp;"'!F"&amp;ROW(AE72))="OFF","OFF",
IF(INDIRECT("'"&amp;AE$2&amp;"'!F"&amp;ROW(AE72))="PARK","PARK",
IF(INDIRECT("'"&amp;AE$2&amp;"'!F"&amp;ROW(AE72))="VACA","VACA",
"")))))</f>
        <v/>
      </c>
      <c r="AF72" s="111" t="str" cm="1">
        <f t="array" aca="1" ref="AF72" ca="1">IF(INDIRECT("'"&amp;AF$2&amp;"'!F"&amp;ROW(AF72))="CC","CC",
IF(INDIRECT("'"&amp;AF$2&amp;"'!F"&amp;ROW(AF72))="DOWN","DOWN",
IF(INDIRECT("'"&amp;AF$2&amp;"'!F"&amp;ROW(AF72))="OFF","OFF",
IF(INDIRECT("'"&amp;AF$2&amp;"'!F"&amp;ROW(AF72))="PARK","PARK",
IF(INDIRECT("'"&amp;AF$2&amp;"'!F"&amp;ROW(AF72))="VACA","VACA",
"")))))</f>
        <v/>
      </c>
      <c r="AG72" s="111" t="str" cm="1">
        <f t="array" aca="1" ref="AG72" ca="1">IF(INDIRECT("'"&amp;AG$2&amp;"'!F"&amp;ROW(AG72))="CC","CC",
IF(INDIRECT("'"&amp;AG$2&amp;"'!F"&amp;ROW(AG72))="DOWN","DOWN",
IF(INDIRECT("'"&amp;AG$2&amp;"'!F"&amp;ROW(AG72))="OFF","OFF",
IF(INDIRECT("'"&amp;AG$2&amp;"'!F"&amp;ROW(AG72))="PARK","PARK",
IF(INDIRECT("'"&amp;AG$2&amp;"'!F"&amp;ROW(AG72))="VACA","VACA",
"")))))</f>
        <v/>
      </c>
      <c r="AH72" s="124"/>
      <c r="AI72" s="111" t="str">
        <f t="shared" si="7"/>
        <v/>
      </c>
      <c r="AJ72" s="111" t="str" cm="1">
        <f t="array" aca="1" ref="AJ72" ca="1">INDIRECT("'"&amp;AJ$2&amp;"'!AB"&amp;ROW($AJ72))</f>
        <v/>
      </c>
      <c r="AK72" s="111" t="str" cm="1">
        <f t="array" aca="1" ref="AK72" ca="1">INDIRECT("'"&amp;AK$2&amp;"'!AB"&amp;ROW($AJ72))</f>
        <v/>
      </c>
      <c r="AL72" s="111" t="str" cm="1">
        <f t="array" aca="1" ref="AL72" ca="1">INDIRECT("'"&amp;AL$2&amp;"'!AB"&amp;ROW($AJ72))</f>
        <v/>
      </c>
      <c r="AM72" s="111" t="str" cm="1">
        <f t="array" aca="1" ref="AM72" ca="1">INDIRECT("'"&amp;AM$2&amp;"'!AB"&amp;ROW($AJ72))</f>
        <v/>
      </c>
      <c r="AN72" s="111" t="str" cm="1">
        <f t="array" aca="1" ref="AN72" ca="1">INDIRECT("'"&amp;AN$2&amp;"'!AB"&amp;ROW($AJ72))</f>
        <v/>
      </c>
      <c r="AO72" s="111" t="str" cm="1">
        <f t="array" aca="1" ref="AO72" ca="1">INDIRECT("'"&amp;AO$2&amp;"'!AB"&amp;ROW($AJ72))</f>
        <v/>
      </c>
      <c r="AP72" s="111" t="str" cm="1">
        <f t="array" aca="1" ref="AP72" ca="1">INDIRECT("'"&amp;AP$2&amp;"'!AB"&amp;ROW($AJ72))</f>
        <v/>
      </c>
      <c r="AQ72" s="111" t="str" cm="1">
        <f t="array" aca="1" ref="AQ72" ca="1">INDIRECT("'"&amp;AQ$2&amp;"'!AB"&amp;ROW($AJ72))</f>
        <v/>
      </c>
      <c r="AR72" s="111" t="str" cm="1">
        <f t="array" aca="1" ref="AR72" ca="1">INDIRECT("'"&amp;AR$2&amp;"'!AB"&amp;ROW($AJ72))</f>
        <v/>
      </c>
      <c r="AS72" s="111" t="str" cm="1">
        <f t="array" aca="1" ref="AS72" ca="1">INDIRECT("'"&amp;AS$2&amp;"'!AB"&amp;ROW($AJ72))</f>
        <v/>
      </c>
      <c r="AT72" s="111" t="str" cm="1">
        <f t="array" aca="1" ref="AT72" ca="1">INDIRECT("'"&amp;AT$2&amp;"'!AB"&amp;ROW($AJ72))</f>
        <v/>
      </c>
      <c r="AU72" s="111" t="str" cm="1">
        <f t="array" aca="1" ref="AU72" ca="1">INDIRECT("'"&amp;AU$2&amp;"'!AB"&amp;ROW($AJ72))</f>
        <v/>
      </c>
      <c r="AV72" s="111" t="str" cm="1">
        <f t="array" aca="1" ref="AV72" ca="1">INDIRECT("'"&amp;AV$2&amp;"'!AB"&amp;ROW($AJ72))</f>
        <v/>
      </c>
      <c r="AW72" s="111" t="str" cm="1">
        <f t="array" aca="1" ref="AW72" ca="1">INDIRECT("'"&amp;AW$2&amp;"'!AB"&amp;ROW($AJ72))</f>
        <v/>
      </c>
      <c r="AX72" s="111" t="str" cm="1">
        <f t="array" aca="1" ref="AX72" ca="1">INDIRECT("'"&amp;AX$2&amp;"'!AB"&amp;ROW($AJ72))</f>
        <v/>
      </c>
      <c r="AY72" s="111" t="str" cm="1">
        <f t="array" aca="1" ref="AY72" ca="1">INDIRECT("'"&amp;AY$2&amp;"'!AB"&amp;ROW($AJ72))</f>
        <v/>
      </c>
      <c r="AZ72" s="111" t="str" cm="1">
        <f t="array" aca="1" ref="AZ72" ca="1">INDIRECT("'"&amp;AZ$2&amp;"'!AB"&amp;ROW($AJ72))</f>
        <v/>
      </c>
      <c r="BA72" s="111" t="str" cm="1">
        <f t="array" aca="1" ref="BA72" ca="1">INDIRECT("'"&amp;BA$2&amp;"'!AB"&amp;ROW($AJ72))</f>
        <v/>
      </c>
      <c r="BB72" s="111" t="str" cm="1">
        <f t="array" aca="1" ref="BB72" ca="1">INDIRECT("'"&amp;BB$2&amp;"'!AB"&amp;ROW($AJ72))</f>
        <v/>
      </c>
      <c r="BC72" s="111" t="str" cm="1">
        <f t="array" aca="1" ref="BC72" ca="1">INDIRECT("'"&amp;BC$2&amp;"'!AB"&amp;ROW($AJ72))</f>
        <v/>
      </c>
      <c r="BD72" s="111" t="str" cm="1">
        <f t="array" aca="1" ref="BD72" ca="1">INDIRECT("'"&amp;BD$2&amp;"'!AB"&amp;ROW($AJ72))</f>
        <v/>
      </c>
      <c r="BE72" s="111" t="str" cm="1">
        <f t="array" aca="1" ref="BE72" ca="1">INDIRECT("'"&amp;BE$2&amp;"'!AB"&amp;ROW($AJ72))</f>
        <v/>
      </c>
      <c r="BF72" s="111" t="str" cm="1">
        <f t="array" aca="1" ref="BF72" ca="1">INDIRECT("'"&amp;BF$2&amp;"'!AB"&amp;ROW($AJ72))</f>
        <v/>
      </c>
      <c r="BG72" s="111" t="str" cm="1">
        <f t="array" aca="1" ref="BG72" ca="1">INDIRECT("'"&amp;BG$2&amp;"'!AB"&amp;ROW($AJ72))</f>
        <v/>
      </c>
      <c r="BH72" s="111" t="str" cm="1">
        <f t="array" aca="1" ref="BH72" ca="1">INDIRECT("'"&amp;BH$2&amp;"'!AB"&amp;ROW($AJ72))</f>
        <v/>
      </c>
      <c r="BI72" s="111" t="str" cm="1">
        <f t="array" aca="1" ref="BI72" ca="1">INDIRECT("'"&amp;BI$2&amp;"'!AB"&amp;ROW($AJ72))</f>
        <v/>
      </c>
      <c r="BJ72" s="111" t="str" cm="1">
        <f t="array" aca="1" ref="BJ72" ca="1">INDIRECT("'"&amp;BJ$2&amp;"'!AB"&amp;ROW($AJ72))</f>
        <v/>
      </c>
      <c r="BK72" s="111" t="str" cm="1">
        <f t="array" aca="1" ref="BK72" ca="1">INDIRECT("'"&amp;BK$2&amp;"'!AB"&amp;ROW($AJ72))</f>
        <v/>
      </c>
      <c r="BL72" s="111" t="str" cm="1">
        <f t="array" aca="1" ref="BL72" ca="1">INDIRECT("'"&amp;BL$2&amp;"'!AB"&amp;ROW($AJ72))</f>
        <v/>
      </c>
      <c r="BM72" s="111" t="str" cm="1">
        <f t="array" aca="1" ref="BM72" ca="1">INDIRECT("'"&amp;BM$2&amp;"'!AB"&amp;ROW($AJ72))</f>
        <v/>
      </c>
      <c r="BN72" s="111" t="str" cm="1">
        <f t="array" aca="1" ref="BN72" ca="1">INDIRECT("'"&amp;BN$2&amp;"'!AB"&amp;ROW($AJ72))</f>
        <v/>
      </c>
      <c r="BO72" s="124"/>
      <c r="BP72" s="110" t="str">
        <f t="shared" si="8"/>
        <v/>
      </c>
      <c r="BQ72" s="127" t="str" cm="1">
        <f t="array" aca="1" ref="BQ72" ca="1">IF(INDIRECT("'"&amp;BQ$2&amp;"'!P"&amp;ROW($BQ72))=0,"",INDIRECT("'"&amp;BQ$2&amp;"'!P"&amp;ROW($BQ72)))</f>
        <v/>
      </c>
      <c r="BR72" s="127" t="str" cm="1">
        <f t="array" aca="1" ref="BR72" ca="1">IF(INDIRECT("'"&amp;BR$2&amp;"'!P"&amp;ROW($BQ72))=0,"",INDIRECT("'"&amp;BR$2&amp;"'!P"&amp;ROW($BQ72)))</f>
        <v/>
      </c>
      <c r="BS72" s="127" t="str" cm="1">
        <f t="array" aca="1" ref="BS72" ca="1">IF(INDIRECT("'"&amp;BS$2&amp;"'!P"&amp;ROW($BQ72))=0,"",INDIRECT("'"&amp;BS$2&amp;"'!P"&amp;ROW($BQ72)))</f>
        <v/>
      </c>
      <c r="BT72" s="127" t="str" cm="1">
        <f t="array" aca="1" ref="BT72" ca="1">IF(INDIRECT("'"&amp;BT$2&amp;"'!P"&amp;ROW($BQ72))=0,"",INDIRECT("'"&amp;BT$2&amp;"'!P"&amp;ROW($BQ72)))</f>
        <v/>
      </c>
      <c r="BU72" s="127" t="str" cm="1">
        <f t="array" aca="1" ref="BU72" ca="1">IF(INDIRECT("'"&amp;BU$2&amp;"'!P"&amp;ROW($BQ72))=0,"",INDIRECT("'"&amp;BU$2&amp;"'!P"&amp;ROW($BQ72)))</f>
        <v/>
      </c>
      <c r="BV72" s="127" t="str" cm="1">
        <f t="array" aca="1" ref="BV72" ca="1">IF(INDIRECT("'"&amp;BV$2&amp;"'!P"&amp;ROW($BQ72))=0,"",INDIRECT("'"&amp;BV$2&amp;"'!P"&amp;ROW($BQ72)))</f>
        <v/>
      </c>
      <c r="BW72" s="127" t="str" cm="1">
        <f t="array" aca="1" ref="BW72" ca="1">IF(INDIRECT("'"&amp;BW$2&amp;"'!P"&amp;ROW($BQ72))=0,"",INDIRECT("'"&amp;BW$2&amp;"'!P"&amp;ROW($BQ72)))</f>
        <v/>
      </c>
      <c r="BX72" s="127" t="str" cm="1">
        <f t="array" aca="1" ref="BX72" ca="1">IF(INDIRECT("'"&amp;BX$2&amp;"'!P"&amp;ROW($BQ72))=0,"",INDIRECT("'"&amp;BX$2&amp;"'!P"&amp;ROW($BQ72)))</f>
        <v/>
      </c>
      <c r="BY72" s="127" t="str" cm="1">
        <f t="array" aca="1" ref="BY72" ca="1">IF(INDIRECT("'"&amp;BY$2&amp;"'!P"&amp;ROW($BQ72))=0,"",INDIRECT("'"&amp;BY$2&amp;"'!P"&amp;ROW($BQ72)))</f>
        <v/>
      </c>
      <c r="BZ72" s="127" t="str" cm="1">
        <f t="array" aca="1" ref="BZ72" ca="1">IF(INDIRECT("'"&amp;BZ$2&amp;"'!P"&amp;ROW($BQ72))=0,"",INDIRECT("'"&amp;BZ$2&amp;"'!P"&amp;ROW($BQ72)))</f>
        <v/>
      </c>
      <c r="CA72" s="127" t="str" cm="1">
        <f t="array" aca="1" ref="CA72" ca="1">IF(INDIRECT("'"&amp;CA$2&amp;"'!P"&amp;ROW($BQ72))=0,"",INDIRECT("'"&amp;CA$2&amp;"'!P"&amp;ROW($BQ72)))</f>
        <v/>
      </c>
      <c r="CB72" s="127" t="str" cm="1">
        <f t="array" aca="1" ref="CB72" ca="1">IF(INDIRECT("'"&amp;CB$2&amp;"'!P"&amp;ROW($BQ72))=0,"",INDIRECT("'"&amp;CB$2&amp;"'!P"&amp;ROW($BQ72)))</f>
        <v/>
      </c>
      <c r="CC72" s="127" t="str" cm="1">
        <f t="array" aca="1" ref="CC72" ca="1">IF(INDIRECT("'"&amp;CC$2&amp;"'!P"&amp;ROW($BQ72))=0,"",INDIRECT("'"&amp;CC$2&amp;"'!P"&amp;ROW($BQ72)))</f>
        <v/>
      </c>
      <c r="CD72" s="127" t="str" cm="1">
        <f t="array" aca="1" ref="CD72" ca="1">IF(INDIRECT("'"&amp;CD$2&amp;"'!P"&amp;ROW($BQ72))=0,"",INDIRECT("'"&amp;CD$2&amp;"'!P"&amp;ROW($BQ72)))</f>
        <v/>
      </c>
      <c r="CE72" s="127" t="str" cm="1">
        <f t="array" aca="1" ref="CE72" ca="1">IF(INDIRECT("'"&amp;CE$2&amp;"'!P"&amp;ROW($BQ72))=0,"",INDIRECT("'"&amp;CE$2&amp;"'!P"&amp;ROW($BQ72)))</f>
        <v/>
      </c>
      <c r="CF72" s="127" t="str" cm="1">
        <f t="array" aca="1" ref="CF72" ca="1">IF(INDIRECT("'"&amp;CF$2&amp;"'!P"&amp;ROW($BQ72))=0,"",INDIRECT("'"&amp;CF$2&amp;"'!P"&amp;ROW($BQ72)))</f>
        <v/>
      </c>
      <c r="CG72" s="127" t="str" cm="1">
        <f t="array" aca="1" ref="CG72" ca="1">IF(INDIRECT("'"&amp;CG$2&amp;"'!P"&amp;ROW($BQ72))=0,"",INDIRECT("'"&amp;CG$2&amp;"'!P"&amp;ROW($BQ72)))</f>
        <v/>
      </c>
      <c r="CH72" s="127" t="str" cm="1">
        <f t="array" aca="1" ref="CH72" ca="1">IF(INDIRECT("'"&amp;CH$2&amp;"'!P"&amp;ROW($BQ72))=0,"",INDIRECT("'"&amp;CH$2&amp;"'!P"&amp;ROW($BQ72)))</f>
        <v/>
      </c>
      <c r="CI72" s="127" t="str" cm="1">
        <f t="array" aca="1" ref="CI72" ca="1">IF(INDIRECT("'"&amp;CI$2&amp;"'!P"&amp;ROW($BQ72))=0,"",INDIRECT("'"&amp;CI$2&amp;"'!P"&amp;ROW($BQ72)))</f>
        <v/>
      </c>
      <c r="CJ72" s="127" t="str" cm="1">
        <f t="array" aca="1" ref="CJ72" ca="1">IF(INDIRECT("'"&amp;CJ$2&amp;"'!P"&amp;ROW($BQ72))=0,"",INDIRECT("'"&amp;CJ$2&amp;"'!P"&amp;ROW($BQ72)))</f>
        <v/>
      </c>
      <c r="CK72" s="127" t="str" cm="1">
        <f t="array" aca="1" ref="CK72" ca="1">IF(INDIRECT("'"&amp;CK$2&amp;"'!P"&amp;ROW($BQ72))=0,"",INDIRECT("'"&amp;CK$2&amp;"'!P"&amp;ROW($BQ72)))</f>
        <v/>
      </c>
      <c r="CL72" s="127" t="str" cm="1">
        <f t="array" aca="1" ref="CL72" ca="1">IF(INDIRECT("'"&amp;CL$2&amp;"'!P"&amp;ROW($BQ72))=0,"",INDIRECT("'"&amp;CL$2&amp;"'!P"&amp;ROW($BQ72)))</f>
        <v/>
      </c>
      <c r="CM72" s="127" t="str" cm="1">
        <f t="array" aca="1" ref="CM72" ca="1">IF(INDIRECT("'"&amp;CM$2&amp;"'!P"&amp;ROW($BQ72))=0,"",INDIRECT("'"&amp;CM$2&amp;"'!P"&amp;ROW($BQ72)))</f>
        <v/>
      </c>
      <c r="CN72" s="127" t="str" cm="1">
        <f t="array" aca="1" ref="CN72" ca="1">IF(INDIRECT("'"&amp;CN$2&amp;"'!P"&amp;ROW($BQ72))=0,"",INDIRECT("'"&amp;CN$2&amp;"'!P"&amp;ROW($BQ72)))</f>
        <v/>
      </c>
      <c r="CO72" s="127" t="str" cm="1">
        <f t="array" aca="1" ref="CO72" ca="1">IF(INDIRECT("'"&amp;CO$2&amp;"'!P"&amp;ROW($BQ72))=0,"",INDIRECT("'"&amp;CO$2&amp;"'!P"&amp;ROW($BQ72)))</f>
        <v/>
      </c>
      <c r="CP72" s="127" t="str" cm="1">
        <f t="array" aca="1" ref="CP72" ca="1">IF(INDIRECT("'"&amp;CP$2&amp;"'!P"&amp;ROW($BQ72))=0,"",INDIRECT("'"&amp;CP$2&amp;"'!P"&amp;ROW($BQ72)))</f>
        <v/>
      </c>
      <c r="CQ72" s="127" t="str" cm="1">
        <f t="array" aca="1" ref="CQ72" ca="1">IF(INDIRECT("'"&amp;CQ$2&amp;"'!P"&amp;ROW($BQ72))=0,"",INDIRECT("'"&amp;CQ$2&amp;"'!P"&amp;ROW($BQ72)))</f>
        <v/>
      </c>
      <c r="CR72" s="127" t="str" cm="1">
        <f t="array" aca="1" ref="CR72" ca="1">IF(INDIRECT("'"&amp;CR$2&amp;"'!P"&amp;ROW($BQ72))=0,"",INDIRECT("'"&amp;CR$2&amp;"'!P"&amp;ROW($BQ72)))</f>
        <v/>
      </c>
      <c r="CS72" s="127" t="str" cm="1">
        <f t="array" aca="1" ref="CS72" ca="1">IF(INDIRECT("'"&amp;CS$2&amp;"'!P"&amp;ROW($BQ72))=0,"",INDIRECT("'"&amp;CS$2&amp;"'!P"&amp;ROW($BQ72)))</f>
        <v/>
      </c>
      <c r="CT72" s="127" t="str" cm="1">
        <f t="array" aca="1" ref="CT72" ca="1">IF(INDIRECT("'"&amp;CT$2&amp;"'!P"&amp;ROW($BQ72))=0,"",INDIRECT("'"&amp;CT$2&amp;"'!P"&amp;ROW($BQ72)))</f>
        <v/>
      </c>
      <c r="CU72" s="127" t="str" cm="1">
        <f t="array" aca="1" ref="CU72" ca="1">IF(INDIRECT("'"&amp;CU$2&amp;"'!P"&amp;ROW($BQ72))=0,"",INDIRECT("'"&amp;CU$2&amp;"'!P"&amp;ROW($BQ72)))</f>
        <v/>
      </c>
      <c r="CV72" s="128" t="str">
        <f t="shared" si="9"/>
        <v/>
      </c>
    </row>
    <row r="73" spans="1:100" x14ac:dyDescent="0.2">
      <c r="A73" s="111" t="str">
        <f>IF('Driver List'!D73=0,"",'Driver List'!D73)</f>
        <v/>
      </c>
      <c r="B73" s="111" t="str">
        <f>IF(A73="","",VLOOKUP(A73,'Driver List'!D:E,2,0))</f>
        <v/>
      </c>
      <c r="C73" s="111" t="str" cm="1">
        <f t="array" aca="1" ref="C73" ca="1">IF(INDIRECT("'"&amp;C$2&amp;"'!F"&amp;ROW(C73))="CC","CC",
IF(INDIRECT("'"&amp;C$2&amp;"'!F"&amp;ROW(C73))="DOWN","DOWN",
IF(INDIRECT("'"&amp;C$2&amp;"'!F"&amp;ROW(C73))="OFF","OFF",
IF(INDIRECT("'"&amp;C$2&amp;"'!F"&amp;ROW(C73))="PARK","PARK",
IF(INDIRECT("'"&amp;C$2&amp;"'!F"&amp;ROW(C73))="VACA","VACA",
"")))))</f>
        <v/>
      </c>
      <c r="D73" s="111" t="str" cm="1">
        <f t="array" aca="1" ref="D73" ca="1">IF(INDIRECT("'"&amp;D$2&amp;"'!F"&amp;ROW(D73))="CC","CC",
IF(INDIRECT("'"&amp;D$2&amp;"'!F"&amp;ROW(D73))="DOWN","DOWN",
IF(INDIRECT("'"&amp;D$2&amp;"'!F"&amp;ROW(D73))="OFF","OFF",
IF(INDIRECT("'"&amp;D$2&amp;"'!F"&amp;ROW(D73))="PARK","PARK",
IF(INDIRECT("'"&amp;D$2&amp;"'!F"&amp;ROW(D73))="VACA","VACA",
"")))))</f>
        <v/>
      </c>
      <c r="E73" s="111" t="str" cm="1">
        <f t="array" aca="1" ref="E73" ca="1">IF(INDIRECT("'"&amp;E$2&amp;"'!F"&amp;ROW(E73))="CC","CC",
IF(INDIRECT("'"&amp;E$2&amp;"'!F"&amp;ROW(E73))="DOWN","DOWN",
IF(INDIRECT("'"&amp;E$2&amp;"'!F"&amp;ROW(E73))="OFF","OFF",
IF(INDIRECT("'"&amp;E$2&amp;"'!F"&amp;ROW(E73))="PARK","PARK",
IF(INDIRECT("'"&amp;E$2&amp;"'!F"&amp;ROW(E73))="VACA","VACA",
"")))))</f>
        <v/>
      </c>
      <c r="F73" s="111" t="str" cm="1">
        <f t="array" aca="1" ref="F73" ca="1">IF(INDIRECT("'"&amp;F$2&amp;"'!F"&amp;ROW(F73))="CC","CC",
IF(INDIRECT("'"&amp;F$2&amp;"'!F"&amp;ROW(F73))="DOWN","DOWN",
IF(INDIRECT("'"&amp;F$2&amp;"'!F"&amp;ROW(F73))="OFF","OFF",
IF(INDIRECT("'"&amp;F$2&amp;"'!F"&amp;ROW(F73))="PARK","PARK",
IF(INDIRECT("'"&amp;F$2&amp;"'!F"&amp;ROW(F73))="VACA","VACA",
"")))))</f>
        <v/>
      </c>
      <c r="G73" s="111" t="str" cm="1">
        <f t="array" aca="1" ref="G73" ca="1">IF(INDIRECT("'"&amp;G$2&amp;"'!F"&amp;ROW(G73))="CC","CC",
IF(INDIRECT("'"&amp;G$2&amp;"'!F"&amp;ROW(G73))="DOWN","DOWN",
IF(INDIRECT("'"&amp;G$2&amp;"'!F"&amp;ROW(G73))="OFF","OFF",
IF(INDIRECT("'"&amp;G$2&amp;"'!F"&amp;ROW(G73))="PARK","PARK",
IF(INDIRECT("'"&amp;G$2&amp;"'!F"&amp;ROW(G73))="VACA","VACA",
"")))))</f>
        <v/>
      </c>
      <c r="H73" s="111" t="str" cm="1">
        <f t="array" aca="1" ref="H73" ca="1">IF(INDIRECT("'"&amp;H$2&amp;"'!F"&amp;ROW(H73))="CC","CC",
IF(INDIRECT("'"&amp;H$2&amp;"'!F"&amp;ROW(H73))="DOWN","DOWN",
IF(INDIRECT("'"&amp;H$2&amp;"'!F"&amp;ROW(H73))="OFF","OFF",
IF(INDIRECT("'"&amp;H$2&amp;"'!F"&amp;ROW(H73))="PARK","PARK",
IF(INDIRECT("'"&amp;H$2&amp;"'!F"&amp;ROW(H73))="VACA","VACA",
"")))))</f>
        <v/>
      </c>
      <c r="I73" s="111" t="str" cm="1">
        <f t="array" aca="1" ref="I73" ca="1">IF(INDIRECT("'"&amp;I$2&amp;"'!F"&amp;ROW(I73))="CC","CC",
IF(INDIRECT("'"&amp;I$2&amp;"'!F"&amp;ROW(I73))="DOWN","DOWN",
IF(INDIRECT("'"&amp;I$2&amp;"'!F"&amp;ROW(I73))="OFF","OFF",
IF(INDIRECT("'"&amp;I$2&amp;"'!F"&amp;ROW(I73))="PARK","PARK",
IF(INDIRECT("'"&amp;I$2&amp;"'!F"&amp;ROW(I73))="VACA","VACA",
"")))))</f>
        <v/>
      </c>
      <c r="J73" s="111" t="str" cm="1">
        <f t="array" aca="1" ref="J73" ca="1">IF(INDIRECT("'"&amp;J$2&amp;"'!F"&amp;ROW(J73))="CC","CC",
IF(INDIRECT("'"&amp;J$2&amp;"'!F"&amp;ROW(J73))="DOWN","DOWN",
IF(INDIRECT("'"&amp;J$2&amp;"'!F"&amp;ROW(J73))="OFF","OFF",
IF(INDIRECT("'"&amp;J$2&amp;"'!F"&amp;ROW(J73))="PARK","PARK",
IF(INDIRECT("'"&amp;J$2&amp;"'!F"&amp;ROW(J73))="VACA","VACA",
"")))))</f>
        <v/>
      </c>
      <c r="K73" s="111" t="str" cm="1">
        <f t="array" aca="1" ref="K73" ca="1">IF(INDIRECT("'"&amp;K$2&amp;"'!F"&amp;ROW(K73))="CC","CC",
IF(INDIRECT("'"&amp;K$2&amp;"'!F"&amp;ROW(K73))="DOWN","DOWN",
IF(INDIRECT("'"&amp;K$2&amp;"'!F"&amp;ROW(K73))="OFF","OFF",
IF(INDIRECT("'"&amp;K$2&amp;"'!F"&amp;ROW(K73))="PARK","PARK",
IF(INDIRECT("'"&amp;K$2&amp;"'!F"&amp;ROW(K73))="VACA","VACA",
"")))))</f>
        <v/>
      </c>
      <c r="L73" s="111" t="str" cm="1">
        <f t="array" aca="1" ref="L73" ca="1">IF(INDIRECT("'"&amp;L$2&amp;"'!F"&amp;ROW(L73))="CC","CC",
IF(INDIRECT("'"&amp;L$2&amp;"'!F"&amp;ROW(L73))="DOWN","DOWN",
IF(INDIRECT("'"&amp;L$2&amp;"'!F"&amp;ROW(L73))="OFF","OFF",
IF(INDIRECT("'"&amp;L$2&amp;"'!F"&amp;ROW(L73))="PARK","PARK",
IF(INDIRECT("'"&amp;L$2&amp;"'!F"&amp;ROW(L73))="VACA","VACA",
"")))))</f>
        <v/>
      </c>
      <c r="M73" s="111" t="str" cm="1">
        <f t="array" aca="1" ref="M73" ca="1">IF(INDIRECT("'"&amp;M$2&amp;"'!F"&amp;ROW(M73))="CC","CC",
IF(INDIRECT("'"&amp;M$2&amp;"'!F"&amp;ROW(M73))="DOWN","DOWN",
IF(INDIRECT("'"&amp;M$2&amp;"'!F"&amp;ROW(M73))="OFF","OFF",
IF(INDIRECT("'"&amp;M$2&amp;"'!F"&amp;ROW(M73))="PARK","PARK",
IF(INDIRECT("'"&amp;M$2&amp;"'!F"&amp;ROW(M73))="VACA","VACA",
"")))))</f>
        <v/>
      </c>
      <c r="N73" s="111" t="str" cm="1">
        <f t="array" aca="1" ref="N73" ca="1">IF(INDIRECT("'"&amp;N$2&amp;"'!F"&amp;ROW(N73))="CC","CC",
IF(INDIRECT("'"&amp;N$2&amp;"'!F"&amp;ROW(N73))="DOWN","DOWN",
IF(INDIRECT("'"&amp;N$2&amp;"'!F"&amp;ROW(N73))="OFF","OFF",
IF(INDIRECT("'"&amp;N$2&amp;"'!F"&amp;ROW(N73))="PARK","PARK",
IF(INDIRECT("'"&amp;N$2&amp;"'!F"&amp;ROW(N73))="VACA","VACA",
"")))))</f>
        <v/>
      </c>
      <c r="O73" s="111" t="str" cm="1">
        <f t="array" aca="1" ref="O73" ca="1">IF(INDIRECT("'"&amp;O$2&amp;"'!F"&amp;ROW(O73))="CC","CC",
IF(INDIRECT("'"&amp;O$2&amp;"'!F"&amp;ROW(O73))="DOWN","DOWN",
IF(INDIRECT("'"&amp;O$2&amp;"'!F"&amp;ROW(O73))="OFF","OFF",
IF(INDIRECT("'"&amp;O$2&amp;"'!F"&amp;ROW(O73))="PARK","PARK",
IF(INDIRECT("'"&amp;O$2&amp;"'!F"&amp;ROW(O73))="VACA","VACA",
"")))))</f>
        <v/>
      </c>
      <c r="P73" s="111" t="str" cm="1">
        <f t="array" aca="1" ref="P73" ca="1">IF(INDIRECT("'"&amp;P$2&amp;"'!F"&amp;ROW(P73))="CC","CC",
IF(INDIRECT("'"&amp;P$2&amp;"'!F"&amp;ROW(P73))="DOWN","DOWN",
IF(INDIRECT("'"&amp;P$2&amp;"'!F"&amp;ROW(P73))="OFF","OFF",
IF(INDIRECT("'"&amp;P$2&amp;"'!F"&amp;ROW(P73))="PARK","PARK",
IF(INDIRECT("'"&amp;P$2&amp;"'!F"&amp;ROW(P73))="VACA","VACA",
"")))))</f>
        <v/>
      </c>
      <c r="Q73" s="111" t="str" cm="1">
        <f t="array" aca="1" ref="Q73" ca="1">IF(INDIRECT("'"&amp;Q$2&amp;"'!F"&amp;ROW(Q73))="CC","CC",
IF(INDIRECT("'"&amp;Q$2&amp;"'!F"&amp;ROW(Q73))="DOWN","DOWN",
IF(INDIRECT("'"&amp;Q$2&amp;"'!F"&amp;ROW(Q73))="OFF","OFF",
IF(INDIRECT("'"&amp;Q$2&amp;"'!F"&amp;ROW(Q73))="PARK","PARK",
IF(INDIRECT("'"&amp;Q$2&amp;"'!F"&amp;ROW(Q73))="VACA","VACA",
"")))))</f>
        <v/>
      </c>
      <c r="R73" s="111" t="str" cm="1">
        <f t="array" aca="1" ref="R73" ca="1">IF(INDIRECT("'"&amp;R$2&amp;"'!F"&amp;ROW(R73))="CC","CC",
IF(INDIRECT("'"&amp;R$2&amp;"'!F"&amp;ROW(R73))="DOWN","DOWN",
IF(INDIRECT("'"&amp;R$2&amp;"'!F"&amp;ROW(R73))="OFF","OFF",
IF(INDIRECT("'"&amp;R$2&amp;"'!F"&amp;ROW(R73))="PARK","PARK",
IF(INDIRECT("'"&amp;R$2&amp;"'!F"&amp;ROW(R73))="VACA","VACA",
"")))))</f>
        <v/>
      </c>
      <c r="S73" s="111" t="str" cm="1">
        <f t="array" aca="1" ref="S73" ca="1">IF(INDIRECT("'"&amp;S$2&amp;"'!F"&amp;ROW(S73))="CC","CC",
IF(INDIRECT("'"&amp;S$2&amp;"'!F"&amp;ROW(S73))="DOWN","DOWN",
IF(INDIRECT("'"&amp;S$2&amp;"'!F"&amp;ROW(S73))="OFF","OFF",
IF(INDIRECT("'"&amp;S$2&amp;"'!F"&amp;ROW(S73))="PARK","PARK",
IF(INDIRECT("'"&amp;S$2&amp;"'!F"&amp;ROW(S73))="VACA","VACA",
"")))))</f>
        <v/>
      </c>
      <c r="T73" s="111" t="str" cm="1">
        <f t="array" aca="1" ref="T73" ca="1">IF(INDIRECT("'"&amp;T$2&amp;"'!F"&amp;ROW(T73))="CC","CC",
IF(INDIRECT("'"&amp;T$2&amp;"'!F"&amp;ROW(T73))="DOWN","DOWN",
IF(INDIRECT("'"&amp;T$2&amp;"'!F"&amp;ROW(T73))="OFF","OFF",
IF(INDIRECT("'"&amp;T$2&amp;"'!F"&amp;ROW(T73))="PARK","PARK",
IF(INDIRECT("'"&amp;T$2&amp;"'!F"&amp;ROW(T73))="VACA","VACA",
"")))))</f>
        <v/>
      </c>
      <c r="U73" s="111" t="str" cm="1">
        <f t="array" aca="1" ref="U73" ca="1">IF(INDIRECT("'"&amp;U$2&amp;"'!F"&amp;ROW(U73))="CC","CC",
IF(INDIRECT("'"&amp;U$2&amp;"'!F"&amp;ROW(U73))="DOWN","DOWN",
IF(INDIRECT("'"&amp;U$2&amp;"'!F"&amp;ROW(U73))="OFF","OFF",
IF(INDIRECT("'"&amp;U$2&amp;"'!F"&amp;ROW(U73))="PARK","PARK",
IF(INDIRECT("'"&amp;U$2&amp;"'!F"&amp;ROW(U73))="VACA","VACA",
"")))))</f>
        <v/>
      </c>
      <c r="V73" s="111" t="str" cm="1">
        <f t="array" aca="1" ref="V73" ca="1">IF(INDIRECT("'"&amp;V$2&amp;"'!F"&amp;ROW(V73))="CC","CC",
IF(INDIRECT("'"&amp;V$2&amp;"'!F"&amp;ROW(V73))="DOWN","DOWN",
IF(INDIRECT("'"&amp;V$2&amp;"'!F"&amp;ROW(V73))="OFF","OFF",
IF(INDIRECT("'"&amp;V$2&amp;"'!F"&amp;ROW(V73))="PARK","PARK",
IF(INDIRECT("'"&amp;V$2&amp;"'!F"&amp;ROW(V73))="VACA","VACA",
"")))))</f>
        <v/>
      </c>
      <c r="W73" s="111" t="str" cm="1">
        <f t="array" aca="1" ref="W73" ca="1">IF(INDIRECT("'"&amp;W$2&amp;"'!F"&amp;ROW(W73))="CC","CC",
IF(INDIRECT("'"&amp;W$2&amp;"'!F"&amp;ROW(W73))="DOWN","DOWN",
IF(INDIRECT("'"&amp;W$2&amp;"'!F"&amp;ROW(W73))="OFF","OFF",
IF(INDIRECT("'"&amp;W$2&amp;"'!F"&amp;ROW(W73))="PARK","PARK",
IF(INDIRECT("'"&amp;W$2&amp;"'!F"&amp;ROW(W73))="VACA","VACA",
"")))))</f>
        <v/>
      </c>
      <c r="X73" s="111" t="str" cm="1">
        <f t="array" aca="1" ref="X73" ca="1">IF(INDIRECT("'"&amp;X$2&amp;"'!F"&amp;ROW(X73))="CC","CC",
IF(INDIRECT("'"&amp;X$2&amp;"'!F"&amp;ROW(X73))="DOWN","DOWN",
IF(INDIRECT("'"&amp;X$2&amp;"'!F"&amp;ROW(X73))="OFF","OFF",
IF(INDIRECT("'"&amp;X$2&amp;"'!F"&amp;ROW(X73))="PARK","PARK",
IF(INDIRECT("'"&amp;X$2&amp;"'!F"&amp;ROW(X73))="VACA","VACA",
"")))))</f>
        <v/>
      </c>
      <c r="Y73" s="111" t="str" cm="1">
        <f t="array" aca="1" ref="Y73" ca="1">IF(INDIRECT("'"&amp;Y$2&amp;"'!F"&amp;ROW(Y73))="CC","CC",
IF(INDIRECT("'"&amp;Y$2&amp;"'!F"&amp;ROW(Y73))="DOWN","DOWN",
IF(INDIRECT("'"&amp;Y$2&amp;"'!F"&amp;ROW(Y73))="OFF","OFF",
IF(INDIRECT("'"&amp;Y$2&amp;"'!F"&amp;ROW(Y73))="PARK","PARK",
IF(INDIRECT("'"&amp;Y$2&amp;"'!F"&amp;ROW(Y73))="VACA","VACA",
"")))))</f>
        <v/>
      </c>
      <c r="Z73" s="111" t="str" cm="1">
        <f t="array" aca="1" ref="Z73" ca="1">IF(INDIRECT("'"&amp;Z$2&amp;"'!F"&amp;ROW(Z73))="CC","CC",
IF(INDIRECT("'"&amp;Z$2&amp;"'!F"&amp;ROW(Z73))="DOWN","DOWN",
IF(INDIRECT("'"&amp;Z$2&amp;"'!F"&amp;ROW(Z73))="OFF","OFF",
IF(INDIRECT("'"&amp;Z$2&amp;"'!F"&amp;ROW(Z73))="PARK","PARK",
IF(INDIRECT("'"&amp;Z$2&amp;"'!F"&amp;ROW(Z73))="VACA","VACA",
"")))))</f>
        <v/>
      </c>
      <c r="AA73" s="111" t="str" cm="1">
        <f t="array" aca="1" ref="AA73" ca="1">IF(INDIRECT("'"&amp;AA$2&amp;"'!F"&amp;ROW(AA73))="CC","CC",
IF(INDIRECT("'"&amp;AA$2&amp;"'!F"&amp;ROW(AA73))="DOWN","DOWN",
IF(INDIRECT("'"&amp;AA$2&amp;"'!F"&amp;ROW(AA73))="OFF","OFF",
IF(INDIRECT("'"&amp;AA$2&amp;"'!F"&amp;ROW(AA73))="PARK","PARK",
IF(INDIRECT("'"&amp;AA$2&amp;"'!F"&amp;ROW(AA73))="VACA","VACA",
"")))))</f>
        <v/>
      </c>
      <c r="AB73" s="111" t="str" cm="1">
        <f t="array" aca="1" ref="AB73" ca="1">IF(INDIRECT("'"&amp;AB$2&amp;"'!F"&amp;ROW(AB73))="CC","CC",
IF(INDIRECT("'"&amp;AB$2&amp;"'!F"&amp;ROW(AB73))="DOWN","DOWN",
IF(INDIRECT("'"&amp;AB$2&amp;"'!F"&amp;ROW(AB73))="OFF","OFF",
IF(INDIRECT("'"&amp;AB$2&amp;"'!F"&amp;ROW(AB73))="PARK","PARK",
IF(INDIRECT("'"&amp;AB$2&amp;"'!F"&amp;ROW(AB73))="VACA","VACA",
"")))))</f>
        <v/>
      </c>
      <c r="AC73" s="111" t="str" cm="1">
        <f t="array" aca="1" ref="AC73" ca="1">IF(INDIRECT("'"&amp;AC$2&amp;"'!F"&amp;ROW(AC73))="CC","CC",
IF(INDIRECT("'"&amp;AC$2&amp;"'!F"&amp;ROW(AC73))="DOWN","DOWN",
IF(INDIRECT("'"&amp;AC$2&amp;"'!F"&amp;ROW(AC73))="OFF","OFF",
IF(INDIRECT("'"&amp;AC$2&amp;"'!F"&amp;ROW(AC73))="PARK","PARK",
IF(INDIRECT("'"&amp;AC$2&amp;"'!F"&amp;ROW(AC73))="VACA","VACA",
"")))))</f>
        <v/>
      </c>
      <c r="AD73" s="111" t="str" cm="1">
        <f t="array" aca="1" ref="AD73" ca="1">IF(INDIRECT("'"&amp;AD$2&amp;"'!F"&amp;ROW(AD73))="CC","CC",
IF(INDIRECT("'"&amp;AD$2&amp;"'!F"&amp;ROW(AD73))="DOWN","DOWN",
IF(INDIRECT("'"&amp;AD$2&amp;"'!F"&amp;ROW(AD73))="OFF","OFF",
IF(INDIRECT("'"&amp;AD$2&amp;"'!F"&amp;ROW(AD73))="PARK","PARK",
IF(INDIRECT("'"&amp;AD$2&amp;"'!F"&amp;ROW(AD73))="VACA","VACA",
"")))))</f>
        <v/>
      </c>
      <c r="AE73" s="111" t="str" cm="1">
        <f t="array" aca="1" ref="AE73" ca="1">IF(INDIRECT("'"&amp;AE$2&amp;"'!F"&amp;ROW(AE73))="CC","CC",
IF(INDIRECT("'"&amp;AE$2&amp;"'!F"&amp;ROW(AE73))="DOWN","DOWN",
IF(INDIRECT("'"&amp;AE$2&amp;"'!F"&amp;ROW(AE73))="OFF","OFF",
IF(INDIRECT("'"&amp;AE$2&amp;"'!F"&amp;ROW(AE73))="PARK","PARK",
IF(INDIRECT("'"&amp;AE$2&amp;"'!F"&amp;ROW(AE73))="VACA","VACA",
"")))))</f>
        <v/>
      </c>
      <c r="AF73" s="111" t="str" cm="1">
        <f t="array" aca="1" ref="AF73" ca="1">IF(INDIRECT("'"&amp;AF$2&amp;"'!F"&amp;ROW(AF73))="CC","CC",
IF(INDIRECT("'"&amp;AF$2&amp;"'!F"&amp;ROW(AF73))="DOWN","DOWN",
IF(INDIRECT("'"&amp;AF$2&amp;"'!F"&amp;ROW(AF73))="OFF","OFF",
IF(INDIRECT("'"&amp;AF$2&amp;"'!F"&amp;ROW(AF73))="PARK","PARK",
IF(INDIRECT("'"&amp;AF$2&amp;"'!F"&amp;ROW(AF73))="VACA","VACA",
"")))))</f>
        <v/>
      </c>
      <c r="AG73" s="111" t="str" cm="1">
        <f t="array" aca="1" ref="AG73" ca="1">IF(INDIRECT("'"&amp;AG$2&amp;"'!F"&amp;ROW(AG73))="CC","CC",
IF(INDIRECT("'"&amp;AG$2&amp;"'!F"&amp;ROW(AG73))="DOWN","DOWN",
IF(INDIRECT("'"&amp;AG$2&amp;"'!F"&amp;ROW(AG73))="OFF","OFF",
IF(INDIRECT("'"&amp;AG$2&amp;"'!F"&amp;ROW(AG73))="PARK","PARK",
IF(INDIRECT("'"&amp;AG$2&amp;"'!F"&amp;ROW(AG73))="VACA","VACA",
"")))))</f>
        <v/>
      </c>
      <c r="AH73" s="124"/>
      <c r="AI73" s="111" t="str">
        <f t="shared" si="7"/>
        <v/>
      </c>
      <c r="AJ73" s="111" t="str" cm="1">
        <f t="array" aca="1" ref="AJ73" ca="1">INDIRECT("'"&amp;AJ$2&amp;"'!AB"&amp;ROW($AJ73))</f>
        <v/>
      </c>
      <c r="AK73" s="111" t="str" cm="1">
        <f t="array" aca="1" ref="AK73" ca="1">INDIRECT("'"&amp;AK$2&amp;"'!AB"&amp;ROW($AJ73))</f>
        <v/>
      </c>
      <c r="AL73" s="111" t="str" cm="1">
        <f t="array" aca="1" ref="AL73" ca="1">INDIRECT("'"&amp;AL$2&amp;"'!AB"&amp;ROW($AJ73))</f>
        <v/>
      </c>
      <c r="AM73" s="111" t="str" cm="1">
        <f t="array" aca="1" ref="AM73" ca="1">INDIRECT("'"&amp;AM$2&amp;"'!AB"&amp;ROW($AJ73))</f>
        <v/>
      </c>
      <c r="AN73" s="111" t="str" cm="1">
        <f t="array" aca="1" ref="AN73" ca="1">INDIRECT("'"&amp;AN$2&amp;"'!AB"&amp;ROW($AJ73))</f>
        <v/>
      </c>
      <c r="AO73" s="111" t="str" cm="1">
        <f t="array" aca="1" ref="AO73" ca="1">INDIRECT("'"&amp;AO$2&amp;"'!AB"&amp;ROW($AJ73))</f>
        <v/>
      </c>
      <c r="AP73" s="111" t="str" cm="1">
        <f t="array" aca="1" ref="AP73" ca="1">INDIRECT("'"&amp;AP$2&amp;"'!AB"&amp;ROW($AJ73))</f>
        <v/>
      </c>
      <c r="AQ73" s="111" t="str" cm="1">
        <f t="array" aca="1" ref="AQ73" ca="1">INDIRECT("'"&amp;AQ$2&amp;"'!AB"&amp;ROW($AJ73))</f>
        <v/>
      </c>
      <c r="AR73" s="111" t="str" cm="1">
        <f t="array" aca="1" ref="AR73" ca="1">INDIRECT("'"&amp;AR$2&amp;"'!AB"&amp;ROW($AJ73))</f>
        <v/>
      </c>
      <c r="AS73" s="111" t="str" cm="1">
        <f t="array" aca="1" ref="AS73" ca="1">INDIRECT("'"&amp;AS$2&amp;"'!AB"&amp;ROW($AJ73))</f>
        <v/>
      </c>
      <c r="AT73" s="111" t="str" cm="1">
        <f t="array" aca="1" ref="AT73" ca="1">INDIRECT("'"&amp;AT$2&amp;"'!AB"&amp;ROW($AJ73))</f>
        <v/>
      </c>
      <c r="AU73" s="111" t="str" cm="1">
        <f t="array" aca="1" ref="AU73" ca="1">INDIRECT("'"&amp;AU$2&amp;"'!AB"&amp;ROW($AJ73))</f>
        <v/>
      </c>
      <c r="AV73" s="111" t="str" cm="1">
        <f t="array" aca="1" ref="AV73" ca="1">INDIRECT("'"&amp;AV$2&amp;"'!AB"&amp;ROW($AJ73))</f>
        <v/>
      </c>
      <c r="AW73" s="111" t="str" cm="1">
        <f t="array" aca="1" ref="AW73" ca="1">INDIRECT("'"&amp;AW$2&amp;"'!AB"&amp;ROW($AJ73))</f>
        <v/>
      </c>
      <c r="AX73" s="111" t="str" cm="1">
        <f t="array" aca="1" ref="AX73" ca="1">INDIRECT("'"&amp;AX$2&amp;"'!AB"&amp;ROW($AJ73))</f>
        <v/>
      </c>
      <c r="AY73" s="111" t="str" cm="1">
        <f t="array" aca="1" ref="AY73" ca="1">INDIRECT("'"&amp;AY$2&amp;"'!AB"&amp;ROW($AJ73))</f>
        <v/>
      </c>
      <c r="AZ73" s="111" t="str" cm="1">
        <f t="array" aca="1" ref="AZ73" ca="1">INDIRECT("'"&amp;AZ$2&amp;"'!AB"&amp;ROW($AJ73))</f>
        <v/>
      </c>
      <c r="BA73" s="111" t="str" cm="1">
        <f t="array" aca="1" ref="BA73" ca="1">INDIRECT("'"&amp;BA$2&amp;"'!AB"&amp;ROW($AJ73))</f>
        <v/>
      </c>
      <c r="BB73" s="111" t="str" cm="1">
        <f t="array" aca="1" ref="BB73" ca="1">INDIRECT("'"&amp;BB$2&amp;"'!AB"&amp;ROW($AJ73))</f>
        <v/>
      </c>
      <c r="BC73" s="111" t="str" cm="1">
        <f t="array" aca="1" ref="BC73" ca="1">INDIRECT("'"&amp;BC$2&amp;"'!AB"&amp;ROW($AJ73))</f>
        <v/>
      </c>
      <c r="BD73" s="111" t="str" cm="1">
        <f t="array" aca="1" ref="BD73" ca="1">INDIRECT("'"&amp;BD$2&amp;"'!AB"&amp;ROW($AJ73))</f>
        <v/>
      </c>
      <c r="BE73" s="111" t="str" cm="1">
        <f t="array" aca="1" ref="BE73" ca="1">INDIRECT("'"&amp;BE$2&amp;"'!AB"&amp;ROW($AJ73))</f>
        <v/>
      </c>
      <c r="BF73" s="111" t="str" cm="1">
        <f t="array" aca="1" ref="BF73" ca="1">INDIRECT("'"&amp;BF$2&amp;"'!AB"&amp;ROW($AJ73))</f>
        <v/>
      </c>
      <c r="BG73" s="111" t="str" cm="1">
        <f t="array" aca="1" ref="BG73" ca="1">INDIRECT("'"&amp;BG$2&amp;"'!AB"&amp;ROW($AJ73))</f>
        <v/>
      </c>
      <c r="BH73" s="111" t="str" cm="1">
        <f t="array" aca="1" ref="BH73" ca="1">INDIRECT("'"&amp;BH$2&amp;"'!AB"&amp;ROW($AJ73))</f>
        <v/>
      </c>
      <c r="BI73" s="111" t="str" cm="1">
        <f t="array" aca="1" ref="BI73" ca="1">INDIRECT("'"&amp;BI$2&amp;"'!AB"&amp;ROW($AJ73))</f>
        <v/>
      </c>
      <c r="BJ73" s="111" t="str" cm="1">
        <f t="array" aca="1" ref="BJ73" ca="1">INDIRECT("'"&amp;BJ$2&amp;"'!AB"&amp;ROW($AJ73))</f>
        <v/>
      </c>
      <c r="BK73" s="111" t="str" cm="1">
        <f t="array" aca="1" ref="BK73" ca="1">INDIRECT("'"&amp;BK$2&amp;"'!AB"&amp;ROW($AJ73))</f>
        <v/>
      </c>
      <c r="BL73" s="111" t="str" cm="1">
        <f t="array" aca="1" ref="BL73" ca="1">INDIRECT("'"&amp;BL$2&amp;"'!AB"&amp;ROW($AJ73))</f>
        <v/>
      </c>
      <c r="BM73" s="111" t="str" cm="1">
        <f t="array" aca="1" ref="BM73" ca="1">INDIRECT("'"&amp;BM$2&amp;"'!AB"&amp;ROW($AJ73))</f>
        <v/>
      </c>
      <c r="BN73" s="111" t="str" cm="1">
        <f t="array" aca="1" ref="BN73" ca="1">INDIRECT("'"&amp;BN$2&amp;"'!AB"&amp;ROW($AJ73))</f>
        <v/>
      </c>
      <c r="BO73" s="124"/>
      <c r="BP73" s="110" t="str">
        <f t="shared" si="8"/>
        <v/>
      </c>
      <c r="BQ73" s="127" t="str" cm="1">
        <f t="array" aca="1" ref="BQ73" ca="1">IF(INDIRECT("'"&amp;BQ$2&amp;"'!P"&amp;ROW($BQ73))=0,"",INDIRECT("'"&amp;BQ$2&amp;"'!P"&amp;ROW($BQ73)))</f>
        <v/>
      </c>
      <c r="BR73" s="127" t="str" cm="1">
        <f t="array" aca="1" ref="BR73" ca="1">IF(INDIRECT("'"&amp;BR$2&amp;"'!P"&amp;ROW($BQ73))=0,"",INDIRECT("'"&amp;BR$2&amp;"'!P"&amp;ROW($BQ73)))</f>
        <v/>
      </c>
      <c r="BS73" s="127" t="str" cm="1">
        <f t="array" aca="1" ref="BS73" ca="1">IF(INDIRECT("'"&amp;BS$2&amp;"'!P"&amp;ROW($BQ73))=0,"",INDIRECT("'"&amp;BS$2&amp;"'!P"&amp;ROW($BQ73)))</f>
        <v/>
      </c>
      <c r="BT73" s="127" t="str" cm="1">
        <f t="array" aca="1" ref="BT73" ca="1">IF(INDIRECT("'"&amp;BT$2&amp;"'!P"&amp;ROW($BQ73))=0,"",INDIRECT("'"&amp;BT$2&amp;"'!P"&amp;ROW($BQ73)))</f>
        <v/>
      </c>
      <c r="BU73" s="127" t="str" cm="1">
        <f t="array" aca="1" ref="BU73" ca="1">IF(INDIRECT("'"&amp;BU$2&amp;"'!P"&amp;ROW($BQ73))=0,"",INDIRECT("'"&amp;BU$2&amp;"'!P"&amp;ROW($BQ73)))</f>
        <v/>
      </c>
      <c r="BV73" s="127" t="str" cm="1">
        <f t="array" aca="1" ref="BV73" ca="1">IF(INDIRECT("'"&amp;BV$2&amp;"'!P"&amp;ROW($BQ73))=0,"",INDIRECT("'"&amp;BV$2&amp;"'!P"&amp;ROW($BQ73)))</f>
        <v/>
      </c>
      <c r="BW73" s="127" t="str" cm="1">
        <f t="array" aca="1" ref="BW73" ca="1">IF(INDIRECT("'"&amp;BW$2&amp;"'!P"&amp;ROW($BQ73))=0,"",INDIRECT("'"&amp;BW$2&amp;"'!P"&amp;ROW($BQ73)))</f>
        <v/>
      </c>
      <c r="BX73" s="127" t="str" cm="1">
        <f t="array" aca="1" ref="BX73" ca="1">IF(INDIRECT("'"&amp;BX$2&amp;"'!P"&amp;ROW($BQ73))=0,"",INDIRECT("'"&amp;BX$2&amp;"'!P"&amp;ROW($BQ73)))</f>
        <v/>
      </c>
      <c r="BY73" s="127" t="str" cm="1">
        <f t="array" aca="1" ref="BY73" ca="1">IF(INDIRECT("'"&amp;BY$2&amp;"'!P"&amp;ROW($BQ73))=0,"",INDIRECT("'"&amp;BY$2&amp;"'!P"&amp;ROW($BQ73)))</f>
        <v/>
      </c>
      <c r="BZ73" s="127" t="str" cm="1">
        <f t="array" aca="1" ref="BZ73" ca="1">IF(INDIRECT("'"&amp;BZ$2&amp;"'!P"&amp;ROW($BQ73))=0,"",INDIRECT("'"&amp;BZ$2&amp;"'!P"&amp;ROW($BQ73)))</f>
        <v/>
      </c>
      <c r="CA73" s="127" t="str" cm="1">
        <f t="array" aca="1" ref="CA73" ca="1">IF(INDIRECT("'"&amp;CA$2&amp;"'!P"&amp;ROW($BQ73))=0,"",INDIRECT("'"&amp;CA$2&amp;"'!P"&amp;ROW($BQ73)))</f>
        <v/>
      </c>
      <c r="CB73" s="127" t="str" cm="1">
        <f t="array" aca="1" ref="CB73" ca="1">IF(INDIRECT("'"&amp;CB$2&amp;"'!P"&amp;ROW($BQ73))=0,"",INDIRECT("'"&amp;CB$2&amp;"'!P"&amp;ROW($BQ73)))</f>
        <v/>
      </c>
      <c r="CC73" s="127" t="str" cm="1">
        <f t="array" aca="1" ref="CC73" ca="1">IF(INDIRECT("'"&amp;CC$2&amp;"'!P"&amp;ROW($BQ73))=0,"",INDIRECT("'"&amp;CC$2&amp;"'!P"&amp;ROW($BQ73)))</f>
        <v/>
      </c>
      <c r="CD73" s="127" t="str" cm="1">
        <f t="array" aca="1" ref="CD73" ca="1">IF(INDIRECT("'"&amp;CD$2&amp;"'!P"&amp;ROW($BQ73))=0,"",INDIRECT("'"&amp;CD$2&amp;"'!P"&amp;ROW($BQ73)))</f>
        <v/>
      </c>
      <c r="CE73" s="127" t="str" cm="1">
        <f t="array" aca="1" ref="CE73" ca="1">IF(INDIRECT("'"&amp;CE$2&amp;"'!P"&amp;ROW($BQ73))=0,"",INDIRECT("'"&amp;CE$2&amp;"'!P"&amp;ROW($BQ73)))</f>
        <v/>
      </c>
      <c r="CF73" s="127" t="str" cm="1">
        <f t="array" aca="1" ref="CF73" ca="1">IF(INDIRECT("'"&amp;CF$2&amp;"'!P"&amp;ROW($BQ73))=0,"",INDIRECT("'"&amp;CF$2&amp;"'!P"&amp;ROW($BQ73)))</f>
        <v/>
      </c>
      <c r="CG73" s="127" t="str" cm="1">
        <f t="array" aca="1" ref="CG73" ca="1">IF(INDIRECT("'"&amp;CG$2&amp;"'!P"&amp;ROW($BQ73))=0,"",INDIRECT("'"&amp;CG$2&amp;"'!P"&amp;ROW($BQ73)))</f>
        <v/>
      </c>
      <c r="CH73" s="127" t="str" cm="1">
        <f t="array" aca="1" ref="CH73" ca="1">IF(INDIRECT("'"&amp;CH$2&amp;"'!P"&amp;ROW($BQ73))=0,"",INDIRECT("'"&amp;CH$2&amp;"'!P"&amp;ROW($BQ73)))</f>
        <v/>
      </c>
      <c r="CI73" s="127" t="str" cm="1">
        <f t="array" aca="1" ref="CI73" ca="1">IF(INDIRECT("'"&amp;CI$2&amp;"'!P"&amp;ROW($BQ73))=0,"",INDIRECT("'"&amp;CI$2&amp;"'!P"&amp;ROW($BQ73)))</f>
        <v/>
      </c>
      <c r="CJ73" s="127" t="str" cm="1">
        <f t="array" aca="1" ref="CJ73" ca="1">IF(INDIRECT("'"&amp;CJ$2&amp;"'!P"&amp;ROW($BQ73))=0,"",INDIRECT("'"&amp;CJ$2&amp;"'!P"&amp;ROW($BQ73)))</f>
        <v/>
      </c>
      <c r="CK73" s="127" t="str" cm="1">
        <f t="array" aca="1" ref="CK73" ca="1">IF(INDIRECT("'"&amp;CK$2&amp;"'!P"&amp;ROW($BQ73))=0,"",INDIRECT("'"&amp;CK$2&amp;"'!P"&amp;ROW($BQ73)))</f>
        <v/>
      </c>
      <c r="CL73" s="127" t="str" cm="1">
        <f t="array" aca="1" ref="CL73" ca="1">IF(INDIRECT("'"&amp;CL$2&amp;"'!P"&amp;ROW($BQ73))=0,"",INDIRECT("'"&amp;CL$2&amp;"'!P"&amp;ROW($BQ73)))</f>
        <v/>
      </c>
      <c r="CM73" s="127" t="str" cm="1">
        <f t="array" aca="1" ref="CM73" ca="1">IF(INDIRECT("'"&amp;CM$2&amp;"'!P"&amp;ROW($BQ73))=0,"",INDIRECT("'"&amp;CM$2&amp;"'!P"&amp;ROW($BQ73)))</f>
        <v/>
      </c>
      <c r="CN73" s="127" t="str" cm="1">
        <f t="array" aca="1" ref="CN73" ca="1">IF(INDIRECT("'"&amp;CN$2&amp;"'!P"&amp;ROW($BQ73))=0,"",INDIRECT("'"&amp;CN$2&amp;"'!P"&amp;ROW($BQ73)))</f>
        <v/>
      </c>
      <c r="CO73" s="127" t="str" cm="1">
        <f t="array" aca="1" ref="CO73" ca="1">IF(INDIRECT("'"&amp;CO$2&amp;"'!P"&amp;ROW($BQ73))=0,"",INDIRECT("'"&amp;CO$2&amp;"'!P"&amp;ROW($BQ73)))</f>
        <v/>
      </c>
      <c r="CP73" s="127" t="str" cm="1">
        <f t="array" aca="1" ref="CP73" ca="1">IF(INDIRECT("'"&amp;CP$2&amp;"'!P"&amp;ROW($BQ73))=0,"",INDIRECT("'"&amp;CP$2&amp;"'!P"&amp;ROW($BQ73)))</f>
        <v/>
      </c>
      <c r="CQ73" s="127" t="str" cm="1">
        <f t="array" aca="1" ref="CQ73" ca="1">IF(INDIRECT("'"&amp;CQ$2&amp;"'!P"&amp;ROW($BQ73))=0,"",INDIRECT("'"&amp;CQ$2&amp;"'!P"&amp;ROW($BQ73)))</f>
        <v/>
      </c>
      <c r="CR73" s="127" t="str" cm="1">
        <f t="array" aca="1" ref="CR73" ca="1">IF(INDIRECT("'"&amp;CR$2&amp;"'!P"&amp;ROW($BQ73))=0,"",INDIRECT("'"&amp;CR$2&amp;"'!P"&amp;ROW($BQ73)))</f>
        <v/>
      </c>
      <c r="CS73" s="127" t="str" cm="1">
        <f t="array" aca="1" ref="CS73" ca="1">IF(INDIRECT("'"&amp;CS$2&amp;"'!P"&amp;ROW($BQ73))=0,"",INDIRECT("'"&amp;CS$2&amp;"'!P"&amp;ROW($BQ73)))</f>
        <v/>
      </c>
      <c r="CT73" s="127" t="str" cm="1">
        <f t="array" aca="1" ref="CT73" ca="1">IF(INDIRECT("'"&amp;CT$2&amp;"'!P"&amp;ROW($BQ73))=0,"",INDIRECT("'"&amp;CT$2&amp;"'!P"&amp;ROW($BQ73)))</f>
        <v/>
      </c>
      <c r="CU73" s="127" t="str" cm="1">
        <f t="array" aca="1" ref="CU73" ca="1">IF(INDIRECT("'"&amp;CU$2&amp;"'!P"&amp;ROW($BQ73))=0,"",INDIRECT("'"&amp;CU$2&amp;"'!P"&amp;ROW($BQ73)))</f>
        <v/>
      </c>
      <c r="CV73" s="128" t="str">
        <f t="shared" si="9"/>
        <v/>
      </c>
    </row>
    <row r="74" spans="1:100" x14ac:dyDescent="0.2">
      <c r="A74" s="111" t="str">
        <f>IF('Driver List'!D74=0,"",'Driver List'!D74)</f>
        <v/>
      </c>
      <c r="B74" s="111" t="str">
        <f>IF(A74="","",VLOOKUP(A74,'Driver List'!D:E,2,0))</f>
        <v/>
      </c>
      <c r="C74" s="111" t="str" cm="1">
        <f t="array" aca="1" ref="C74" ca="1">IF(INDIRECT("'"&amp;C$2&amp;"'!F"&amp;ROW(C74))="CC","CC",
IF(INDIRECT("'"&amp;C$2&amp;"'!F"&amp;ROW(C74))="DOWN","DOWN",
IF(INDIRECT("'"&amp;C$2&amp;"'!F"&amp;ROW(C74))="OFF","OFF",
IF(INDIRECT("'"&amp;C$2&amp;"'!F"&amp;ROW(C74))="PARK","PARK",
IF(INDIRECT("'"&amp;C$2&amp;"'!F"&amp;ROW(C74))="VACA","VACA",
"")))))</f>
        <v/>
      </c>
      <c r="D74" s="111" t="str" cm="1">
        <f t="array" aca="1" ref="D74" ca="1">IF(INDIRECT("'"&amp;D$2&amp;"'!F"&amp;ROW(D74))="CC","CC",
IF(INDIRECT("'"&amp;D$2&amp;"'!F"&amp;ROW(D74))="DOWN","DOWN",
IF(INDIRECT("'"&amp;D$2&amp;"'!F"&amp;ROW(D74))="OFF","OFF",
IF(INDIRECT("'"&amp;D$2&amp;"'!F"&amp;ROW(D74))="PARK","PARK",
IF(INDIRECT("'"&amp;D$2&amp;"'!F"&amp;ROW(D74))="VACA","VACA",
"")))))</f>
        <v/>
      </c>
      <c r="E74" s="111" t="str" cm="1">
        <f t="array" aca="1" ref="E74" ca="1">IF(INDIRECT("'"&amp;E$2&amp;"'!F"&amp;ROW(E74))="CC","CC",
IF(INDIRECT("'"&amp;E$2&amp;"'!F"&amp;ROW(E74))="DOWN","DOWN",
IF(INDIRECT("'"&amp;E$2&amp;"'!F"&amp;ROW(E74))="OFF","OFF",
IF(INDIRECT("'"&amp;E$2&amp;"'!F"&amp;ROW(E74))="PARK","PARK",
IF(INDIRECT("'"&amp;E$2&amp;"'!F"&amp;ROW(E74))="VACA","VACA",
"")))))</f>
        <v/>
      </c>
      <c r="F74" s="111" t="str" cm="1">
        <f t="array" aca="1" ref="F74" ca="1">IF(INDIRECT("'"&amp;F$2&amp;"'!F"&amp;ROW(F74))="CC","CC",
IF(INDIRECT("'"&amp;F$2&amp;"'!F"&amp;ROW(F74))="DOWN","DOWN",
IF(INDIRECT("'"&amp;F$2&amp;"'!F"&amp;ROW(F74))="OFF","OFF",
IF(INDIRECT("'"&amp;F$2&amp;"'!F"&amp;ROW(F74))="PARK","PARK",
IF(INDIRECT("'"&amp;F$2&amp;"'!F"&amp;ROW(F74))="VACA","VACA",
"")))))</f>
        <v/>
      </c>
      <c r="G74" s="111" t="str" cm="1">
        <f t="array" aca="1" ref="G74" ca="1">IF(INDIRECT("'"&amp;G$2&amp;"'!F"&amp;ROW(G74))="CC","CC",
IF(INDIRECT("'"&amp;G$2&amp;"'!F"&amp;ROW(G74))="DOWN","DOWN",
IF(INDIRECT("'"&amp;G$2&amp;"'!F"&amp;ROW(G74))="OFF","OFF",
IF(INDIRECT("'"&amp;G$2&amp;"'!F"&amp;ROW(G74))="PARK","PARK",
IF(INDIRECT("'"&amp;G$2&amp;"'!F"&amp;ROW(G74))="VACA","VACA",
"")))))</f>
        <v/>
      </c>
      <c r="H74" s="111" t="str" cm="1">
        <f t="array" aca="1" ref="H74" ca="1">IF(INDIRECT("'"&amp;H$2&amp;"'!F"&amp;ROW(H74))="CC","CC",
IF(INDIRECT("'"&amp;H$2&amp;"'!F"&amp;ROW(H74))="DOWN","DOWN",
IF(INDIRECT("'"&amp;H$2&amp;"'!F"&amp;ROW(H74))="OFF","OFF",
IF(INDIRECT("'"&amp;H$2&amp;"'!F"&amp;ROW(H74))="PARK","PARK",
IF(INDIRECT("'"&amp;H$2&amp;"'!F"&amp;ROW(H74))="VACA","VACA",
"")))))</f>
        <v/>
      </c>
      <c r="I74" s="111" t="str" cm="1">
        <f t="array" aca="1" ref="I74" ca="1">IF(INDIRECT("'"&amp;I$2&amp;"'!F"&amp;ROW(I74))="CC","CC",
IF(INDIRECT("'"&amp;I$2&amp;"'!F"&amp;ROW(I74))="DOWN","DOWN",
IF(INDIRECT("'"&amp;I$2&amp;"'!F"&amp;ROW(I74))="OFF","OFF",
IF(INDIRECT("'"&amp;I$2&amp;"'!F"&amp;ROW(I74))="PARK","PARK",
IF(INDIRECT("'"&amp;I$2&amp;"'!F"&amp;ROW(I74))="VACA","VACA",
"")))))</f>
        <v/>
      </c>
      <c r="J74" s="111" t="str" cm="1">
        <f t="array" aca="1" ref="J74" ca="1">IF(INDIRECT("'"&amp;J$2&amp;"'!F"&amp;ROW(J74))="CC","CC",
IF(INDIRECT("'"&amp;J$2&amp;"'!F"&amp;ROW(J74))="DOWN","DOWN",
IF(INDIRECT("'"&amp;J$2&amp;"'!F"&amp;ROW(J74))="OFF","OFF",
IF(INDIRECT("'"&amp;J$2&amp;"'!F"&amp;ROW(J74))="PARK","PARK",
IF(INDIRECT("'"&amp;J$2&amp;"'!F"&amp;ROW(J74))="VACA","VACA",
"")))))</f>
        <v/>
      </c>
      <c r="K74" s="111" t="str" cm="1">
        <f t="array" aca="1" ref="K74" ca="1">IF(INDIRECT("'"&amp;K$2&amp;"'!F"&amp;ROW(K74))="CC","CC",
IF(INDIRECT("'"&amp;K$2&amp;"'!F"&amp;ROW(K74))="DOWN","DOWN",
IF(INDIRECT("'"&amp;K$2&amp;"'!F"&amp;ROW(K74))="OFF","OFF",
IF(INDIRECT("'"&amp;K$2&amp;"'!F"&amp;ROW(K74))="PARK","PARK",
IF(INDIRECT("'"&amp;K$2&amp;"'!F"&amp;ROW(K74))="VACA","VACA",
"")))))</f>
        <v/>
      </c>
      <c r="L74" s="111" t="str" cm="1">
        <f t="array" aca="1" ref="L74" ca="1">IF(INDIRECT("'"&amp;L$2&amp;"'!F"&amp;ROW(L74))="CC","CC",
IF(INDIRECT("'"&amp;L$2&amp;"'!F"&amp;ROW(L74))="DOWN","DOWN",
IF(INDIRECT("'"&amp;L$2&amp;"'!F"&amp;ROW(L74))="OFF","OFF",
IF(INDIRECT("'"&amp;L$2&amp;"'!F"&amp;ROW(L74))="PARK","PARK",
IF(INDIRECT("'"&amp;L$2&amp;"'!F"&amp;ROW(L74))="VACA","VACA",
"")))))</f>
        <v/>
      </c>
      <c r="M74" s="111" t="str" cm="1">
        <f t="array" aca="1" ref="M74" ca="1">IF(INDIRECT("'"&amp;M$2&amp;"'!F"&amp;ROW(M74))="CC","CC",
IF(INDIRECT("'"&amp;M$2&amp;"'!F"&amp;ROW(M74))="DOWN","DOWN",
IF(INDIRECT("'"&amp;M$2&amp;"'!F"&amp;ROW(M74))="OFF","OFF",
IF(INDIRECT("'"&amp;M$2&amp;"'!F"&amp;ROW(M74))="PARK","PARK",
IF(INDIRECT("'"&amp;M$2&amp;"'!F"&amp;ROW(M74))="VACA","VACA",
"")))))</f>
        <v/>
      </c>
      <c r="N74" s="111" t="str" cm="1">
        <f t="array" aca="1" ref="N74" ca="1">IF(INDIRECT("'"&amp;N$2&amp;"'!F"&amp;ROW(N74))="CC","CC",
IF(INDIRECT("'"&amp;N$2&amp;"'!F"&amp;ROW(N74))="DOWN","DOWN",
IF(INDIRECT("'"&amp;N$2&amp;"'!F"&amp;ROW(N74))="OFF","OFF",
IF(INDIRECT("'"&amp;N$2&amp;"'!F"&amp;ROW(N74))="PARK","PARK",
IF(INDIRECT("'"&amp;N$2&amp;"'!F"&amp;ROW(N74))="VACA","VACA",
"")))))</f>
        <v/>
      </c>
      <c r="O74" s="111" t="str" cm="1">
        <f t="array" aca="1" ref="O74" ca="1">IF(INDIRECT("'"&amp;O$2&amp;"'!F"&amp;ROW(O74))="CC","CC",
IF(INDIRECT("'"&amp;O$2&amp;"'!F"&amp;ROW(O74))="DOWN","DOWN",
IF(INDIRECT("'"&amp;O$2&amp;"'!F"&amp;ROW(O74))="OFF","OFF",
IF(INDIRECT("'"&amp;O$2&amp;"'!F"&amp;ROW(O74))="PARK","PARK",
IF(INDIRECT("'"&amp;O$2&amp;"'!F"&amp;ROW(O74))="VACA","VACA",
"")))))</f>
        <v/>
      </c>
      <c r="P74" s="111" t="str" cm="1">
        <f t="array" aca="1" ref="P74" ca="1">IF(INDIRECT("'"&amp;P$2&amp;"'!F"&amp;ROW(P74))="CC","CC",
IF(INDIRECT("'"&amp;P$2&amp;"'!F"&amp;ROW(P74))="DOWN","DOWN",
IF(INDIRECT("'"&amp;P$2&amp;"'!F"&amp;ROW(P74))="OFF","OFF",
IF(INDIRECT("'"&amp;P$2&amp;"'!F"&amp;ROW(P74))="PARK","PARK",
IF(INDIRECT("'"&amp;P$2&amp;"'!F"&amp;ROW(P74))="VACA","VACA",
"")))))</f>
        <v/>
      </c>
      <c r="Q74" s="111" t="str" cm="1">
        <f t="array" aca="1" ref="Q74" ca="1">IF(INDIRECT("'"&amp;Q$2&amp;"'!F"&amp;ROW(Q74))="CC","CC",
IF(INDIRECT("'"&amp;Q$2&amp;"'!F"&amp;ROW(Q74))="DOWN","DOWN",
IF(INDIRECT("'"&amp;Q$2&amp;"'!F"&amp;ROW(Q74))="OFF","OFF",
IF(INDIRECT("'"&amp;Q$2&amp;"'!F"&amp;ROW(Q74))="PARK","PARK",
IF(INDIRECT("'"&amp;Q$2&amp;"'!F"&amp;ROW(Q74))="VACA","VACA",
"")))))</f>
        <v/>
      </c>
      <c r="R74" s="111" t="str" cm="1">
        <f t="array" aca="1" ref="R74" ca="1">IF(INDIRECT("'"&amp;R$2&amp;"'!F"&amp;ROW(R74))="CC","CC",
IF(INDIRECT("'"&amp;R$2&amp;"'!F"&amp;ROW(R74))="DOWN","DOWN",
IF(INDIRECT("'"&amp;R$2&amp;"'!F"&amp;ROW(R74))="OFF","OFF",
IF(INDIRECT("'"&amp;R$2&amp;"'!F"&amp;ROW(R74))="PARK","PARK",
IF(INDIRECT("'"&amp;R$2&amp;"'!F"&amp;ROW(R74))="VACA","VACA",
"")))))</f>
        <v/>
      </c>
      <c r="S74" s="111" t="str" cm="1">
        <f t="array" aca="1" ref="S74" ca="1">IF(INDIRECT("'"&amp;S$2&amp;"'!F"&amp;ROW(S74))="CC","CC",
IF(INDIRECT("'"&amp;S$2&amp;"'!F"&amp;ROW(S74))="DOWN","DOWN",
IF(INDIRECT("'"&amp;S$2&amp;"'!F"&amp;ROW(S74))="OFF","OFF",
IF(INDIRECT("'"&amp;S$2&amp;"'!F"&amp;ROW(S74))="PARK","PARK",
IF(INDIRECT("'"&amp;S$2&amp;"'!F"&amp;ROW(S74))="VACA","VACA",
"")))))</f>
        <v/>
      </c>
      <c r="T74" s="111" t="str" cm="1">
        <f t="array" aca="1" ref="T74" ca="1">IF(INDIRECT("'"&amp;T$2&amp;"'!F"&amp;ROW(T74))="CC","CC",
IF(INDIRECT("'"&amp;T$2&amp;"'!F"&amp;ROW(T74))="DOWN","DOWN",
IF(INDIRECT("'"&amp;T$2&amp;"'!F"&amp;ROW(T74))="OFF","OFF",
IF(INDIRECT("'"&amp;T$2&amp;"'!F"&amp;ROW(T74))="PARK","PARK",
IF(INDIRECT("'"&amp;T$2&amp;"'!F"&amp;ROW(T74))="VACA","VACA",
"")))))</f>
        <v/>
      </c>
      <c r="U74" s="111" t="str" cm="1">
        <f t="array" aca="1" ref="U74" ca="1">IF(INDIRECT("'"&amp;U$2&amp;"'!F"&amp;ROW(U74))="CC","CC",
IF(INDIRECT("'"&amp;U$2&amp;"'!F"&amp;ROW(U74))="DOWN","DOWN",
IF(INDIRECT("'"&amp;U$2&amp;"'!F"&amp;ROW(U74))="OFF","OFF",
IF(INDIRECT("'"&amp;U$2&amp;"'!F"&amp;ROW(U74))="PARK","PARK",
IF(INDIRECT("'"&amp;U$2&amp;"'!F"&amp;ROW(U74))="VACA","VACA",
"")))))</f>
        <v/>
      </c>
      <c r="V74" s="111" t="str" cm="1">
        <f t="array" aca="1" ref="V74" ca="1">IF(INDIRECT("'"&amp;V$2&amp;"'!F"&amp;ROW(V74))="CC","CC",
IF(INDIRECT("'"&amp;V$2&amp;"'!F"&amp;ROW(V74))="DOWN","DOWN",
IF(INDIRECT("'"&amp;V$2&amp;"'!F"&amp;ROW(V74))="OFF","OFF",
IF(INDIRECT("'"&amp;V$2&amp;"'!F"&amp;ROW(V74))="PARK","PARK",
IF(INDIRECT("'"&amp;V$2&amp;"'!F"&amp;ROW(V74))="VACA","VACA",
"")))))</f>
        <v/>
      </c>
      <c r="W74" s="111" t="str" cm="1">
        <f t="array" aca="1" ref="W74" ca="1">IF(INDIRECT("'"&amp;W$2&amp;"'!F"&amp;ROW(W74))="CC","CC",
IF(INDIRECT("'"&amp;W$2&amp;"'!F"&amp;ROW(W74))="DOWN","DOWN",
IF(INDIRECT("'"&amp;W$2&amp;"'!F"&amp;ROW(W74))="OFF","OFF",
IF(INDIRECT("'"&amp;W$2&amp;"'!F"&amp;ROW(W74))="PARK","PARK",
IF(INDIRECT("'"&amp;W$2&amp;"'!F"&amp;ROW(W74))="VACA","VACA",
"")))))</f>
        <v/>
      </c>
      <c r="X74" s="111" t="str" cm="1">
        <f t="array" aca="1" ref="X74" ca="1">IF(INDIRECT("'"&amp;X$2&amp;"'!F"&amp;ROW(X74))="CC","CC",
IF(INDIRECT("'"&amp;X$2&amp;"'!F"&amp;ROW(X74))="DOWN","DOWN",
IF(INDIRECT("'"&amp;X$2&amp;"'!F"&amp;ROW(X74))="OFF","OFF",
IF(INDIRECT("'"&amp;X$2&amp;"'!F"&amp;ROW(X74))="PARK","PARK",
IF(INDIRECT("'"&amp;X$2&amp;"'!F"&amp;ROW(X74))="VACA","VACA",
"")))))</f>
        <v/>
      </c>
      <c r="Y74" s="111" t="str" cm="1">
        <f t="array" aca="1" ref="Y74" ca="1">IF(INDIRECT("'"&amp;Y$2&amp;"'!F"&amp;ROW(Y74))="CC","CC",
IF(INDIRECT("'"&amp;Y$2&amp;"'!F"&amp;ROW(Y74))="DOWN","DOWN",
IF(INDIRECT("'"&amp;Y$2&amp;"'!F"&amp;ROW(Y74))="OFF","OFF",
IF(INDIRECT("'"&amp;Y$2&amp;"'!F"&amp;ROW(Y74))="PARK","PARK",
IF(INDIRECT("'"&amp;Y$2&amp;"'!F"&amp;ROW(Y74))="VACA","VACA",
"")))))</f>
        <v/>
      </c>
      <c r="Z74" s="111" t="str" cm="1">
        <f t="array" aca="1" ref="Z74" ca="1">IF(INDIRECT("'"&amp;Z$2&amp;"'!F"&amp;ROW(Z74))="CC","CC",
IF(INDIRECT("'"&amp;Z$2&amp;"'!F"&amp;ROW(Z74))="DOWN","DOWN",
IF(INDIRECT("'"&amp;Z$2&amp;"'!F"&amp;ROW(Z74))="OFF","OFF",
IF(INDIRECT("'"&amp;Z$2&amp;"'!F"&amp;ROW(Z74))="PARK","PARK",
IF(INDIRECT("'"&amp;Z$2&amp;"'!F"&amp;ROW(Z74))="VACA","VACA",
"")))))</f>
        <v/>
      </c>
      <c r="AA74" s="111" t="str" cm="1">
        <f t="array" aca="1" ref="AA74" ca="1">IF(INDIRECT("'"&amp;AA$2&amp;"'!F"&amp;ROW(AA74))="CC","CC",
IF(INDIRECT("'"&amp;AA$2&amp;"'!F"&amp;ROW(AA74))="DOWN","DOWN",
IF(INDIRECT("'"&amp;AA$2&amp;"'!F"&amp;ROW(AA74))="OFF","OFF",
IF(INDIRECT("'"&amp;AA$2&amp;"'!F"&amp;ROW(AA74))="PARK","PARK",
IF(INDIRECT("'"&amp;AA$2&amp;"'!F"&amp;ROW(AA74))="VACA","VACA",
"")))))</f>
        <v/>
      </c>
      <c r="AB74" s="111" t="str" cm="1">
        <f t="array" aca="1" ref="AB74" ca="1">IF(INDIRECT("'"&amp;AB$2&amp;"'!F"&amp;ROW(AB74))="CC","CC",
IF(INDIRECT("'"&amp;AB$2&amp;"'!F"&amp;ROW(AB74))="DOWN","DOWN",
IF(INDIRECT("'"&amp;AB$2&amp;"'!F"&amp;ROW(AB74))="OFF","OFF",
IF(INDIRECT("'"&amp;AB$2&amp;"'!F"&amp;ROW(AB74))="PARK","PARK",
IF(INDIRECT("'"&amp;AB$2&amp;"'!F"&amp;ROW(AB74))="VACA","VACA",
"")))))</f>
        <v/>
      </c>
      <c r="AC74" s="111" t="str" cm="1">
        <f t="array" aca="1" ref="AC74" ca="1">IF(INDIRECT("'"&amp;AC$2&amp;"'!F"&amp;ROW(AC74))="CC","CC",
IF(INDIRECT("'"&amp;AC$2&amp;"'!F"&amp;ROW(AC74))="DOWN","DOWN",
IF(INDIRECT("'"&amp;AC$2&amp;"'!F"&amp;ROW(AC74))="OFF","OFF",
IF(INDIRECT("'"&amp;AC$2&amp;"'!F"&amp;ROW(AC74))="PARK","PARK",
IF(INDIRECT("'"&amp;AC$2&amp;"'!F"&amp;ROW(AC74))="VACA","VACA",
"")))))</f>
        <v/>
      </c>
      <c r="AD74" s="111" t="str" cm="1">
        <f t="array" aca="1" ref="AD74" ca="1">IF(INDIRECT("'"&amp;AD$2&amp;"'!F"&amp;ROW(AD74))="CC","CC",
IF(INDIRECT("'"&amp;AD$2&amp;"'!F"&amp;ROW(AD74))="DOWN","DOWN",
IF(INDIRECT("'"&amp;AD$2&amp;"'!F"&amp;ROW(AD74))="OFF","OFF",
IF(INDIRECT("'"&amp;AD$2&amp;"'!F"&amp;ROW(AD74))="PARK","PARK",
IF(INDIRECT("'"&amp;AD$2&amp;"'!F"&amp;ROW(AD74))="VACA","VACA",
"")))))</f>
        <v/>
      </c>
      <c r="AE74" s="111" t="str" cm="1">
        <f t="array" aca="1" ref="AE74" ca="1">IF(INDIRECT("'"&amp;AE$2&amp;"'!F"&amp;ROW(AE74))="CC","CC",
IF(INDIRECT("'"&amp;AE$2&amp;"'!F"&amp;ROW(AE74))="DOWN","DOWN",
IF(INDIRECT("'"&amp;AE$2&amp;"'!F"&amp;ROW(AE74))="OFF","OFF",
IF(INDIRECT("'"&amp;AE$2&amp;"'!F"&amp;ROW(AE74))="PARK","PARK",
IF(INDIRECT("'"&amp;AE$2&amp;"'!F"&amp;ROW(AE74))="VACA","VACA",
"")))))</f>
        <v/>
      </c>
      <c r="AF74" s="111" t="str" cm="1">
        <f t="array" aca="1" ref="AF74" ca="1">IF(INDIRECT("'"&amp;AF$2&amp;"'!F"&amp;ROW(AF74))="CC","CC",
IF(INDIRECT("'"&amp;AF$2&amp;"'!F"&amp;ROW(AF74))="DOWN","DOWN",
IF(INDIRECT("'"&amp;AF$2&amp;"'!F"&amp;ROW(AF74))="OFF","OFF",
IF(INDIRECT("'"&amp;AF$2&amp;"'!F"&amp;ROW(AF74))="PARK","PARK",
IF(INDIRECT("'"&amp;AF$2&amp;"'!F"&amp;ROW(AF74))="VACA","VACA",
"")))))</f>
        <v/>
      </c>
      <c r="AG74" s="111" t="str" cm="1">
        <f t="array" aca="1" ref="AG74" ca="1">IF(INDIRECT("'"&amp;AG$2&amp;"'!F"&amp;ROW(AG74))="CC","CC",
IF(INDIRECT("'"&amp;AG$2&amp;"'!F"&amp;ROW(AG74))="DOWN","DOWN",
IF(INDIRECT("'"&amp;AG$2&amp;"'!F"&amp;ROW(AG74))="OFF","OFF",
IF(INDIRECT("'"&amp;AG$2&amp;"'!F"&amp;ROW(AG74))="PARK","PARK",
IF(INDIRECT("'"&amp;AG$2&amp;"'!F"&amp;ROW(AG74))="VACA","VACA",
"")))))</f>
        <v/>
      </c>
      <c r="AH74" s="124"/>
      <c r="AI74" s="111" t="str">
        <f t="shared" si="7"/>
        <v/>
      </c>
      <c r="AJ74" s="111" t="str" cm="1">
        <f t="array" aca="1" ref="AJ74" ca="1">INDIRECT("'"&amp;AJ$2&amp;"'!AB"&amp;ROW($AJ74))</f>
        <v/>
      </c>
      <c r="AK74" s="111" t="str" cm="1">
        <f t="array" aca="1" ref="AK74" ca="1">INDIRECT("'"&amp;AK$2&amp;"'!AB"&amp;ROW($AJ74))</f>
        <v/>
      </c>
      <c r="AL74" s="111" t="str" cm="1">
        <f t="array" aca="1" ref="AL74" ca="1">INDIRECT("'"&amp;AL$2&amp;"'!AB"&amp;ROW($AJ74))</f>
        <v/>
      </c>
      <c r="AM74" s="111" t="str" cm="1">
        <f t="array" aca="1" ref="AM74" ca="1">INDIRECT("'"&amp;AM$2&amp;"'!AB"&amp;ROW($AJ74))</f>
        <v/>
      </c>
      <c r="AN74" s="111" t="str" cm="1">
        <f t="array" aca="1" ref="AN74" ca="1">INDIRECT("'"&amp;AN$2&amp;"'!AB"&amp;ROW($AJ74))</f>
        <v/>
      </c>
      <c r="AO74" s="111" t="str" cm="1">
        <f t="array" aca="1" ref="AO74" ca="1">INDIRECT("'"&amp;AO$2&amp;"'!AB"&amp;ROW($AJ74))</f>
        <v/>
      </c>
      <c r="AP74" s="111" t="str" cm="1">
        <f t="array" aca="1" ref="AP74" ca="1">INDIRECT("'"&amp;AP$2&amp;"'!AB"&amp;ROW($AJ74))</f>
        <v/>
      </c>
      <c r="AQ74" s="111" t="str" cm="1">
        <f t="array" aca="1" ref="AQ74" ca="1">INDIRECT("'"&amp;AQ$2&amp;"'!AB"&amp;ROW($AJ74))</f>
        <v/>
      </c>
      <c r="AR74" s="111" t="str" cm="1">
        <f t="array" aca="1" ref="AR74" ca="1">INDIRECT("'"&amp;AR$2&amp;"'!AB"&amp;ROW($AJ74))</f>
        <v/>
      </c>
      <c r="AS74" s="111" t="str" cm="1">
        <f t="array" aca="1" ref="AS74" ca="1">INDIRECT("'"&amp;AS$2&amp;"'!AB"&amp;ROW($AJ74))</f>
        <v/>
      </c>
      <c r="AT74" s="111" t="str" cm="1">
        <f t="array" aca="1" ref="AT74" ca="1">INDIRECT("'"&amp;AT$2&amp;"'!AB"&amp;ROW($AJ74))</f>
        <v/>
      </c>
      <c r="AU74" s="111" t="str" cm="1">
        <f t="array" aca="1" ref="AU74" ca="1">INDIRECT("'"&amp;AU$2&amp;"'!AB"&amp;ROW($AJ74))</f>
        <v/>
      </c>
      <c r="AV74" s="111" t="str" cm="1">
        <f t="array" aca="1" ref="AV74" ca="1">INDIRECT("'"&amp;AV$2&amp;"'!AB"&amp;ROW($AJ74))</f>
        <v/>
      </c>
      <c r="AW74" s="111" t="str" cm="1">
        <f t="array" aca="1" ref="AW74" ca="1">INDIRECT("'"&amp;AW$2&amp;"'!AB"&amp;ROW($AJ74))</f>
        <v/>
      </c>
      <c r="AX74" s="111" t="str" cm="1">
        <f t="array" aca="1" ref="AX74" ca="1">INDIRECT("'"&amp;AX$2&amp;"'!AB"&amp;ROW($AJ74))</f>
        <v/>
      </c>
      <c r="AY74" s="111" t="str" cm="1">
        <f t="array" aca="1" ref="AY74" ca="1">INDIRECT("'"&amp;AY$2&amp;"'!AB"&amp;ROW($AJ74))</f>
        <v/>
      </c>
      <c r="AZ74" s="111" t="str" cm="1">
        <f t="array" aca="1" ref="AZ74" ca="1">INDIRECT("'"&amp;AZ$2&amp;"'!AB"&amp;ROW($AJ74))</f>
        <v/>
      </c>
      <c r="BA74" s="111" t="str" cm="1">
        <f t="array" aca="1" ref="BA74" ca="1">INDIRECT("'"&amp;BA$2&amp;"'!AB"&amp;ROW($AJ74))</f>
        <v/>
      </c>
      <c r="BB74" s="111" t="str" cm="1">
        <f t="array" aca="1" ref="BB74" ca="1">INDIRECT("'"&amp;BB$2&amp;"'!AB"&amp;ROW($AJ74))</f>
        <v/>
      </c>
      <c r="BC74" s="111" t="str" cm="1">
        <f t="array" aca="1" ref="BC74" ca="1">INDIRECT("'"&amp;BC$2&amp;"'!AB"&amp;ROW($AJ74))</f>
        <v/>
      </c>
      <c r="BD74" s="111" t="str" cm="1">
        <f t="array" aca="1" ref="BD74" ca="1">INDIRECT("'"&amp;BD$2&amp;"'!AB"&amp;ROW($AJ74))</f>
        <v/>
      </c>
      <c r="BE74" s="111" t="str" cm="1">
        <f t="array" aca="1" ref="BE74" ca="1">INDIRECT("'"&amp;BE$2&amp;"'!AB"&amp;ROW($AJ74))</f>
        <v/>
      </c>
      <c r="BF74" s="111" t="str" cm="1">
        <f t="array" aca="1" ref="BF74" ca="1">INDIRECT("'"&amp;BF$2&amp;"'!AB"&amp;ROW($AJ74))</f>
        <v/>
      </c>
      <c r="BG74" s="111" t="str" cm="1">
        <f t="array" aca="1" ref="BG74" ca="1">INDIRECT("'"&amp;BG$2&amp;"'!AB"&amp;ROW($AJ74))</f>
        <v/>
      </c>
      <c r="BH74" s="111" t="str" cm="1">
        <f t="array" aca="1" ref="BH74" ca="1">INDIRECT("'"&amp;BH$2&amp;"'!AB"&amp;ROW($AJ74))</f>
        <v/>
      </c>
      <c r="BI74" s="111" t="str" cm="1">
        <f t="array" aca="1" ref="BI74" ca="1">INDIRECT("'"&amp;BI$2&amp;"'!AB"&amp;ROW($AJ74))</f>
        <v/>
      </c>
      <c r="BJ74" s="111" t="str" cm="1">
        <f t="array" aca="1" ref="BJ74" ca="1">INDIRECT("'"&amp;BJ$2&amp;"'!AB"&amp;ROW($AJ74))</f>
        <v/>
      </c>
      <c r="BK74" s="111" t="str" cm="1">
        <f t="array" aca="1" ref="BK74" ca="1">INDIRECT("'"&amp;BK$2&amp;"'!AB"&amp;ROW($AJ74))</f>
        <v/>
      </c>
      <c r="BL74" s="111" t="str" cm="1">
        <f t="array" aca="1" ref="BL74" ca="1">INDIRECT("'"&amp;BL$2&amp;"'!AB"&amp;ROW($AJ74))</f>
        <v/>
      </c>
      <c r="BM74" s="111" t="str" cm="1">
        <f t="array" aca="1" ref="BM74" ca="1">INDIRECT("'"&amp;BM$2&amp;"'!AB"&amp;ROW($AJ74))</f>
        <v/>
      </c>
      <c r="BN74" s="111" t="str" cm="1">
        <f t="array" aca="1" ref="BN74" ca="1">INDIRECT("'"&amp;BN$2&amp;"'!AB"&amp;ROW($AJ74))</f>
        <v/>
      </c>
      <c r="BO74" s="124"/>
      <c r="BP74" s="110" t="str">
        <f t="shared" si="8"/>
        <v/>
      </c>
      <c r="BQ74" s="127" t="str" cm="1">
        <f t="array" aca="1" ref="BQ74" ca="1">IF(INDIRECT("'"&amp;BQ$2&amp;"'!P"&amp;ROW($BQ74))=0,"",INDIRECT("'"&amp;BQ$2&amp;"'!P"&amp;ROW($BQ74)))</f>
        <v/>
      </c>
      <c r="BR74" s="127" t="str" cm="1">
        <f t="array" aca="1" ref="BR74" ca="1">IF(INDIRECT("'"&amp;BR$2&amp;"'!P"&amp;ROW($BQ74))=0,"",INDIRECT("'"&amp;BR$2&amp;"'!P"&amp;ROW($BQ74)))</f>
        <v/>
      </c>
      <c r="BS74" s="127" t="str" cm="1">
        <f t="array" aca="1" ref="BS74" ca="1">IF(INDIRECT("'"&amp;BS$2&amp;"'!P"&amp;ROW($BQ74))=0,"",INDIRECT("'"&amp;BS$2&amp;"'!P"&amp;ROW($BQ74)))</f>
        <v/>
      </c>
      <c r="BT74" s="127" t="str" cm="1">
        <f t="array" aca="1" ref="BT74" ca="1">IF(INDIRECT("'"&amp;BT$2&amp;"'!P"&amp;ROW($BQ74))=0,"",INDIRECT("'"&amp;BT$2&amp;"'!P"&amp;ROW($BQ74)))</f>
        <v/>
      </c>
      <c r="BU74" s="127" t="str" cm="1">
        <f t="array" aca="1" ref="BU74" ca="1">IF(INDIRECT("'"&amp;BU$2&amp;"'!P"&amp;ROW($BQ74))=0,"",INDIRECT("'"&amp;BU$2&amp;"'!P"&amp;ROW($BQ74)))</f>
        <v/>
      </c>
      <c r="BV74" s="127" t="str" cm="1">
        <f t="array" aca="1" ref="BV74" ca="1">IF(INDIRECT("'"&amp;BV$2&amp;"'!P"&amp;ROW($BQ74))=0,"",INDIRECT("'"&amp;BV$2&amp;"'!P"&amp;ROW($BQ74)))</f>
        <v/>
      </c>
      <c r="BW74" s="127" t="str" cm="1">
        <f t="array" aca="1" ref="BW74" ca="1">IF(INDIRECT("'"&amp;BW$2&amp;"'!P"&amp;ROW($BQ74))=0,"",INDIRECT("'"&amp;BW$2&amp;"'!P"&amp;ROW($BQ74)))</f>
        <v/>
      </c>
      <c r="BX74" s="127" t="str" cm="1">
        <f t="array" aca="1" ref="BX74" ca="1">IF(INDIRECT("'"&amp;BX$2&amp;"'!P"&amp;ROW($BQ74))=0,"",INDIRECT("'"&amp;BX$2&amp;"'!P"&amp;ROW($BQ74)))</f>
        <v/>
      </c>
      <c r="BY74" s="127" t="str" cm="1">
        <f t="array" aca="1" ref="BY74" ca="1">IF(INDIRECT("'"&amp;BY$2&amp;"'!P"&amp;ROW($BQ74))=0,"",INDIRECT("'"&amp;BY$2&amp;"'!P"&amp;ROW($BQ74)))</f>
        <v/>
      </c>
      <c r="BZ74" s="127" t="str" cm="1">
        <f t="array" aca="1" ref="BZ74" ca="1">IF(INDIRECT("'"&amp;BZ$2&amp;"'!P"&amp;ROW($BQ74))=0,"",INDIRECT("'"&amp;BZ$2&amp;"'!P"&amp;ROW($BQ74)))</f>
        <v/>
      </c>
      <c r="CA74" s="127" t="str" cm="1">
        <f t="array" aca="1" ref="CA74" ca="1">IF(INDIRECT("'"&amp;CA$2&amp;"'!P"&amp;ROW($BQ74))=0,"",INDIRECT("'"&amp;CA$2&amp;"'!P"&amp;ROW($BQ74)))</f>
        <v/>
      </c>
      <c r="CB74" s="127" t="str" cm="1">
        <f t="array" aca="1" ref="CB74" ca="1">IF(INDIRECT("'"&amp;CB$2&amp;"'!P"&amp;ROW($BQ74))=0,"",INDIRECT("'"&amp;CB$2&amp;"'!P"&amp;ROW($BQ74)))</f>
        <v/>
      </c>
      <c r="CC74" s="127" t="str" cm="1">
        <f t="array" aca="1" ref="CC74" ca="1">IF(INDIRECT("'"&amp;CC$2&amp;"'!P"&amp;ROW($BQ74))=0,"",INDIRECT("'"&amp;CC$2&amp;"'!P"&amp;ROW($BQ74)))</f>
        <v/>
      </c>
      <c r="CD74" s="127" t="str" cm="1">
        <f t="array" aca="1" ref="CD74" ca="1">IF(INDIRECT("'"&amp;CD$2&amp;"'!P"&amp;ROW($BQ74))=0,"",INDIRECT("'"&amp;CD$2&amp;"'!P"&amp;ROW($BQ74)))</f>
        <v/>
      </c>
      <c r="CE74" s="127" t="str" cm="1">
        <f t="array" aca="1" ref="CE74" ca="1">IF(INDIRECT("'"&amp;CE$2&amp;"'!P"&amp;ROW($BQ74))=0,"",INDIRECT("'"&amp;CE$2&amp;"'!P"&amp;ROW($BQ74)))</f>
        <v/>
      </c>
      <c r="CF74" s="127" t="str" cm="1">
        <f t="array" aca="1" ref="CF74" ca="1">IF(INDIRECT("'"&amp;CF$2&amp;"'!P"&amp;ROW($BQ74))=0,"",INDIRECT("'"&amp;CF$2&amp;"'!P"&amp;ROW($BQ74)))</f>
        <v/>
      </c>
      <c r="CG74" s="127" t="str" cm="1">
        <f t="array" aca="1" ref="CG74" ca="1">IF(INDIRECT("'"&amp;CG$2&amp;"'!P"&amp;ROW($BQ74))=0,"",INDIRECT("'"&amp;CG$2&amp;"'!P"&amp;ROW($BQ74)))</f>
        <v/>
      </c>
      <c r="CH74" s="127" t="str" cm="1">
        <f t="array" aca="1" ref="CH74" ca="1">IF(INDIRECT("'"&amp;CH$2&amp;"'!P"&amp;ROW($BQ74))=0,"",INDIRECT("'"&amp;CH$2&amp;"'!P"&amp;ROW($BQ74)))</f>
        <v/>
      </c>
      <c r="CI74" s="127" t="str" cm="1">
        <f t="array" aca="1" ref="CI74" ca="1">IF(INDIRECT("'"&amp;CI$2&amp;"'!P"&amp;ROW($BQ74))=0,"",INDIRECT("'"&amp;CI$2&amp;"'!P"&amp;ROW($BQ74)))</f>
        <v/>
      </c>
      <c r="CJ74" s="127" t="str" cm="1">
        <f t="array" aca="1" ref="CJ74" ca="1">IF(INDIRECT("'"&amp;CJ$2&amp;"'!P"&amp;ROW($BQ74))=0,"",INDIRECT("'"&amp;CJ$2&amp;"'!P"&amp;ROW($BQ74)))</f>
        <v/>
      </c>
      <c r="CK74" s="127" t="str" cm="1">
        <f t="array" aca="1" ref="CK74" ca="1">IF(INDIRECT("'"&amp;CK$2&amp;"'!P"&amp;ROW($BQ74))=0,"",INDIRECT("'"&amp;CK$2&amp;"'!P"&amp;ROW($BQ74)))</f>
        <v/>
      </c>
      <c r="CL74" s="127" t="str" cm="1">
        <f t="array" aca="1" ref="CL74" ca="1">IF(INDIRECT("'"&amp;CL$2&amp;"'!P"&amp;ROW($BQ74))=0,"",INDIRECT("'"&amp;CL$2&amp;"'!P"&amp;ROW($BQ74)))</f>
        <v/>
      </c>
      <c r="CM74" s="127" t="str" cm="1">
        <f t="array" aca="1" ref="CM74" ca="1">IF(INDIRECT("'"&amp;CM$2&amp;"'!P"&amp;ROW($BQ74))=0,"",INDIRECT("'"&amp;CM$2&amp;"'!P"&amp;ROW($BQ74)))</f>
        <v/>
      </c>
      <c r="CN74" s="127" t="str" cm="1">
        <f t="array" aca="1" ref="CN74" ca="1">IF(INDIRECT("'"&amp;CN$2&amp;"'!P"&amp;ROW($BQ74))=0,"",INDIRECT("'"&amp;CN$2&amp;"'!P"&amp;ROW($BQ74)))</f>
        <v/>
      </c>
      <c r="CO74" s="127" t="str" cm="1">
        <f t="array" aca="1" ref="CO74" ca="1">IF(INDIRECT("'"&amp;CO$2&amp;"'!P"&amp;ROW($BQ74))=0,"",INDIRECT("'"&amp;CO$2&amp;"'!P"&amp;ROW($BQ74)))</f>
        <v/>
      </c>
      <c r="CP74" s="127" t="str" cm="1">
        <f t="array" aca="1" ref="CP74" ca="1">IF(INDIRECT("'"&amp;CP$2&amp;"'!P"&amp;ROW($BQ74))=0,"",INDIRECT("'"&amp;CP$2&amp;"'!P"&amp;ROW($BQ74)))</f>
        <v/>
      </c>
      <c r="CQ74" s="127" t="str" cm="1">
        <f t="array" aca="1" ref="CQ74" ca="1">IF(INDIRECT("'"&amp;CQ$2&amp;"'!P"&amp;ROW($BQ74))=0,"",INDIRECT("'"&amp;CQ$2&amp;"'!P"&amp;ROW($BQ74)))</f>
        <v/>
      </c>
      <c r="CR74" s="127" t="str" cm="1">
        <f t="array" aca="1" ref="CR74" ca="1">IF(INDIRECT("'"&amp;CR$2&amp;"'!P"&amp;ROW($BQ74))=0,"",INDIRECT("'"&amp;CR$2&amp;"'!P"&amp;ROW($BQ74)))</f>
        <v/>
      </c>
      <c r="CS74" s="127" t="str" cm="1">
        <f t="array" aca="1" ref="CS74" ca="1">IF(INDIRECT("'"&amp;CS$2&amp;"'!P"&amp;ROW($BQ74))=0,"",INDIRECT("'"&amp;CS$2&amp;"'!P"&amp;ROW($BQ74)))</f>
        <v/>
      </c>
      <c r="CT74" s="127" t="str" cm="1">
        <f t="array" aca="1" ref="CT74" ca="1">IF(INDIRECT("'"&amp;CT$2&amp;"'!P"&amp;ROW($BQ74))=0,"",INDIRECT("'"&amp;CT$2&amp;"'!P"&amp;ROW($BQ74)))</f>
        <v/>
      </c>
      <c r="CU74" s="127" t="str" cm="1">
        <f t="array" aca="1" ref="CU74" ca="1">IF(INDIRECT("'"&amp;CU$2&amp;"'!P"&amp;ROW($BQ74))=0,"",INDIRECT("'"&amp;CU$2&amp;"'!P"&amp;ROW($BQ74)))</f>
        <v/>
      </c>
      <c r="CV74" s="128" t="str">
        <f t="shared" si="9"/>
        <v/>
      </c>
    </row>
    <row r="75" spans="1:100" x14ac:dyDescent="0.2">
      <c r="A75" s="111" t="str">
        <f>IF('Driver List'!D75=0,"",'Driver List'!D75)</f>
        <v/>
      </c>
      <c r="B75" s="111" t="str">
        <f>IF(A75="","",VLOOKUP(A75,'Driver List'!D:E,2,0))</f>
        <v/>
      </c>
      <c r="C75" s="111" t="str" cm="1">
        <f t="array" aca="1" ref="C75" ca="1">IF(INDIRECT("'"&amp;C$2&amp;"'!F"&amp;ROW(C75))="CC","CC",
IF(INDIRECT("'"&amp;C$2&amp;"'!F"&amp;ROW(C75))="DOWN","DOWN",
IF(INDIRECT("'"&amp;C$2&amp;"'!F"&amp;ROW(C75))="OFF","OFF",
IF(INDIRECT("'"&amp;C$2&amp;"'!F"&amp;ROW(C75))="PARK","PARK",
IF(INDIRECT("'"&amp;C$2&amp;"'!F"&amp;ROW(C75))="VACA","VACA",
"")))))</f>
        <v/>
      </c>
      <c r="D75" s="111" t="str" cm="1">
        <f t="array" aca="1" ref="D75" ca="1">IF(INDIRECT("'"&amp;D$2&amp;"'!F"&amp;ROW(D75))="CC","CC",
IF(INDIRECT("'"&amp;D$2&amp;"'!F"&amp;ROW(D75))="DOWN","DOWN",
IF(INDIRECT("'"&amp;D$2&amp;"'!F"&amp;ROW(D75))="OFF","OFF",
IF(INDIRECT("'"&amp;D$2&amp;"'!F"&amp;ROW(D75))="PARK","PARK",
IF(INDIRECT("'"&amp;D$2&amp;"'!F"&amp;ROW(D75))="VACA","VACA",
"")))))</f>
        <v/>
      </c>
      <c r="E75" s="111" t="str" cm="1">
        <f t="array" aca="1" ref="E75" ca="1">IF(INDIRECT("'"&amp;E$2&amp;"'!F"&amp;ROW(E75))="CC","CC",
IF(INDIRECT("'"&amp;E$2&amp;"'!F"&amp;ROW(E75))="DOWN","DOWN",
IF(INDIRECT("'"&amp;E$2&amp;"'!F"&amp;ROW(E75))="OFF","OFF",
IF(INDIRECT("'"&amp;E$2&amp;"'!F"&amp;ROW(E75))="PARK","PARK",
IF(INDIRECT("'"&amp;E$2&amp;"'!F"&amp;ROW(E75))="VACA","VACA",
"")))))</f>
        <v/>
      </c>
      <c r="F75" s="111" t="str" cm="1">
        <f t="array" aca="1" ref="F75" ca="1">IF(INDIRECT("'"&amp;F$2&amp;"'!F"&amp;ROW(F75))="CC","CC",
IF(INDIRECT("'"&amp;F$2&amp;"'!F"&amp;ROW(F75))="DOWN","DOWN",
IF(INDIRECT("'"&amp;F$2&amp;"'!F"&amp;ROW(F75))="OFF","OFF",
IF(INDIRECT("'"&amp;F$2&amp;"'!F"&amp;ROW(F75))="PARK","PARK",
IF(INDIRECT("'"&amp;F$2&amp;"'!F"&amp;ROW(F75))="VACA","VACA",
"")))))</f>
        <v/>
      </c>
      <c r="G75" s="111" t="str" cm="1">
        <f t="array" aca="1" ref="G75" ca="1">IF(INDIRECT("'"&amp;G$2&amp;"'!F"&amp;ROW(G75))="CC","CC",
IF(INDIRECT("'"&amp;G$2&amp;"'!F"&amp;ROW(G75))="DOWN","DOWN",
IF(INDIRECT("'"&amp;G$2&amp;"'!F"&amp;ROW(G75))="OFF","OFF",
IF(INDIRECT("'"&amp;G$2&amp;"'!F"&amp;ROW(G75))="PARK","PARK",
IF(INDIRECT("'"&amp;G$2&amp;"'!F"&amp;ROW(G75))="VACA","VACA",
"")))))</f>
        <v/>
      </c>
      <c r="H75" s="111" t="str" cm="1">
        <f t="array" aca="1" ref="H75" ca="1">IF(INDIRECT("'"&amp;H$2&amp;"'!F"&amp;ROW(H75))="CC","CC",
IF(INDIRECT("'"&amp;H$2&amp;"'!F"&amp;ROW(H75))="DOWN","DOWN",
IF(INDIRECT("'"&amp;H$2&amp;"'!F"&amp;ROW(H75))="OFF","OFF",
IF(INDIRECT("'"&amp;H$2&amp;"'!F"&amp;ROW(H75))="PARK","PARK",
IF(INDIRECT("'"&amp;H$2&amp;"'!F"&amp;ROW(H75))="VACA","VACA",
"")))))</f>
        <v/>
      </c>
      <c r="I75" s="111" t="str" cm="1">
        <f t="array" aca="1" ref="I75" ca="1">IF(INDIRECT("'"&amp;I$2&amp;"'!F"&amp;ROW(I75))="CC","CC",
IF(INDIRECT("'"&amp;I$2&amp;"'!F"&amp;ROW(I75))="DOWN","DOWN",
IF(INDIRECT("'"&amp;I$2&amp;"'!F"&amp;ROW(I75))="OFF","OFF",
IF(INDIRECT("'"&amp;I$2&amp;"'!F"&amp;ROW(I75))="PARK","PARK",
IF(INDIRECT("'"&amp;I$2&amp;"'!F"&amp;ROW(I75))="VACA","VACA",
"")))))</f>
        <v/>
      </c>
      <c r="J75" s="111" t="str" cm="1">
        <f t="array" aca="1" ref="J75" ca="1">IF(INDIRECT("'"&amp;J$2&amp;"'!F"&amp;ROW(J75))="CC","CC",
IF(INDIRECT("'"&amp;J$2&amp;"'!F"&amp;ROW(J75))="DOWN","DOWN",
IF(INDIRECT("'"&amp;J$2&amp;"'!F"&amp;ROW(J75))="OFF","OFF",
IF(INDIRECT("'"&amp;J$2&amp;"'!F"&amp;ROW(J75))="PARK","PARK",
IF(INDIRECT("'"&amp;J$2&amp;"'!F"&amp;ROW(J75))="VACA","VACA",
"")))))</f>
        <v/>
      </c>
      <c r="K75" s="111" t="str" cm="1">
        <f t="array" aca="1" ref="K75" ca="1">IF(INDIRECT("'"&amp;K$2&amp;"'!F"&amp;ROW(K75))="CC","CC",
IF(INDIRECT("'"&amp;K$2&amp;"'!F"&amp;ROW(K75))="DOWN","DOWN",
IF(INDIRECT("'"&amp;K$2&amp;"'!F"&amp;ROW(K75))="OFF","OFF",
IF(INDIRECT("'"&amp;K$2&amp;"'!F"&amp;ROW(K75))="PARK","PARK",
IF(INDIRECT("'"&amp;K$2&amp;"'!F"&amp;ROW(K75))="VACA","VACA",
"")))))</f>
        <v/>
      </c>
      <c r="L75" s="111" t="str" cm="1">
        <f t="array" aca="1" ref="L75" ca="1">IF(INDIRECT("'"&amp;L$2&amp;"'!F"&amp;ROW(L75))="CC","CC",
IF(INDIRECT("'"&amp;L$2&amp;"'!F"&amp;ROW(L75))="DOWN","DOWN",
IF(INDIRECT("'"&amp;L$2&amp;"'!F"&amp;ROW(L75))="OFF","OFF",
IF(INDIRECT("'"&amp;L$2&amp;"'!F"&amp;ROW(L75))="PARK","PARK",
IF(INDIRECT("'"&amp;L$2&amp;"'!F"&amp;ROW(L75))="VACA","VACA",
"")))))</f>
        <v/>
      </c>
      <c r="M75" s="111" t="str" cm="1">
        <f t="array" aca="1" ref="M75" ca="1">IF(INDIRECT("'"&amp;M$2&amp;"'!F"&amp;ROW(M75))="CC","CC",
IF(INDIRECT("'"&amp;M$2&amp;"'!F"&amp;ROW(M75))="DOWN","DOWN",
IF(INDIRECT("'"&amp;M$2&amp;"'!F"&amp;ROW(M75))="OFF","OFF",
IF(INDIRECT("'"&amp;M$2&amp;"'!F"&amp;ROW(M75))="PARK","PARK",
IF(INDIRECT("'"&amp;M$2&amp;"'!F"&amp;ROW(M75))="VACA","VACA",
"")))))</f>
        <v/>
      </c>
      <c r="N75" s="111" t="str" cm="1">
        <f t="array" aca="1" ref="N75" ca="1">IF(INDIRECT("'"&amp;N$2&amp;"'!F"&amp;ROW(N75))="CC","CC",
IF(INDIRECT("'"&amp;N$2&amp;"'!F"&amp;ROW(N75))="DOWN","DOWN",
IF(INDIRECT("'"&amp;N$2&amp;"'!F"&amp;ROW(N75))="OFF","OFF",
IF(INDIRECT("'"&amp;N$2&amp;"'!F"&amp;ROW(N75))="PARK","PARK",
IF(INDIRECT("'"&amp;N$2&amp;"'!F"&amp;ROW(N75))="VACA","VACA",
"")))))</f>
        <v/>
      </c>
      <c r="O75" s="111" t="str" cm="1">
        <f t="array" aca="1" ref="O75" ca="1">IF(INDIRECT("'"&amp;O$2&amp;"'!F"&amp;ROW(O75))="CC","CC",
IF(INDIRECT("'"&amp;O$2&amp;"'!F"&amp;ROW(O75))="DOWN","DOWN",
IF(INDIRECT("'"&amp;O$2&amp;"'!F"&amp;ROW(O75))="OFF","OFF",
IF(INDIRECT("'"&amp;O$2&amp;"'!F"&amp;ROW(O75))="PARK","PARK",
IF(INDIRECT("'"&amp;O$2&amp;"'!F"&amp;ROW(O75))="VACA","VACA",
"")))))</f>
        <v/>
      </c>
      <c r="P75" s="111" t="str" cm="1">
        <f t="array" aca="1" ref="P75" ca="1">IF(INDIRECT("'"&amp;P$2&amp;"'!F"&amp;ROW(P75))="CC","CC",
IF(INDIRECT("'"&amp;P$2&amp;"'!F"&amp;ROW(P75))="DOWN","DOWN",
IF(INDIRECT("'"&amp;P$2&amp;"'!F"&amp;ROW(P75))="OFF","OFF",
IF(INDIRECT("'"&amp;P$2&amp;"'!F"&amp;ROW(P75))="PARK","PARK",
IF(INDIRECT("'"&amp;P$2&amp;"'!F"&amp;ROW(P75))="VACA","VACA",
"")))))</f>
        <v/>
      </c>
      <c r="Q75" s="111" t="str" cm="1">
        <f t="array" aca="1" ref="Q75" ca="1">IF(INDIRECT("'"&amp;Q$2&amp;"'!F"&amp;ROW(Q75))="CC","CC",
IF(INDIRECT("'"&amp;Q$2&amp;"'!F"&amp;ROW(Q75))="DOWN","DOWN",
IF(INDIRECT("'"&amp;Q$2&amp;"'!F"&amp;ROW(Q75))="OFF","OFF",
IF(INDIRECT("'"&amp;Q$2&amp;"'!F"&amp;ROW(Q75))="PARK","PARK",
IF(INDIRECT("'"&amp;Q$2&amp;"'!F"&amp;ROW(Q75))="VACA","VACA",
"")))))</f>
        <v/>
      </c>
      <c r="R75" s="111" t="str" cm="1">
        <f t="array" aca="1" ref="R75" ca="1">IF(INDIRECT("'"&amp;R$2&amp;"'!F"&amp;ROW(R75))="CC","CC",
IF(INDIRECT("'"&amp;R$2&amp;"'!F"&amp;ROW(R75))="DOWN","DOWN",
IF(INDIRECT("'"&amp;R$2&amp;"'!F"&amp;ROW(R75))="OFF","OFF",
IF(INDIRECT("'"&amp;R$2&amp;"'!F"&amp;ROW(R75))="PARK","PARK",
IF(INDIRECT("'"&amp;R$2&amp;"'!F"&amp;ROW(R75))="VACA","VACA",
"")))))</f>
        <v/>
      </c>
      <c r="S75" s="111" t="str" cm="1">
        <f t="array" aca="1" ref="S75" ca="1">IF(INDIRECT("'"&amp;S$2&amp;"'!F"&amp;ROW(S75))="CC","CC",
IF(INDIRECT("'"&amp;S$2&amp;"'!F"&amp;ROW(S75))="DOWN","DOWN",
IF(INDIRECT("'"&amp;S$2&amp;"'!F"&amp;ROW(S75))="OFF","OFF",
IF(INDIRECT("'"&amp;S$2&amp;"'!F"&amp;ROW(S75))="PARK","PARK",
IF(INDIRECT("'"&amp;S$2&amp;"'!F"&amp;ROW(S75))="VACA","VACA",
"")))))</f>
        <v/>
      </c>
      <c r="T75" s="111" t="str" cm="1">
        <f t="array" aca="1" ref="T75" ca="1">IF(INDIRECT("'"&amp;T$2&amp;"'!F"&amp;ROW(T75))="CC","CC",
IF(INDIRECT("'"&amp;T$2&amp;"'!F"&amp;ROW(T75))="DOWN","DOWN",
IF(INDIRECT("'"&amp;T$2&amp;"'!F"&amp;ROW(T75))="OFF","OFF",
IF(INDIRECT("'"&amp;T$2&amp;"'!F"&amp;ROW(T75))="PARK","PARK",
IF(INDIRECT("'"&amp;T$2&amp;"'!F"&amp;ROW(T75))="VACA","VACA",
"")))))</f>
        <v/>
      </c>
      <c r="U75" s="111" t="str" cm="1">
        <f t="array" aca="1" ref="U75" ca="1">IF(INDIRECT("'"&amp;U$2&amp;"'!F"&amp;ROW(U75))="CC","CC",
IF(INDIRECT("'"&amp;U$2&amp;"'!F"&amp;ROW(U75))="DOWN","DOWN",
IF(INDIRECT("'"&amp;U$2&amp;"'!F"&amp;ROW(U75))="OFF","OFF",
IF(INDIRECT("'"&amp;U$2&amp;"'!F"&amp;ROW(U75))="PARK","PARK",
IF(INDIRECT("'"&amp;U$2&amp;"'!F"&amp;ROW(U75))="VACA","VACA",
"")))))</f>
        <v/>
      </c>
      <c r="V75" s="111" t="str" cm="1">
        <f t="array" aca="1" ref="V75" ca="1">IF(INDIRECT("'"&amp;V$2&amp;"'!F"&amp;ROW(V75))="CC","CC",
IF(INDIRECT("'"&amp;V$2&amp;"'!F"&amp;ROW(V75))="DOWN","DOWN",
IF(INDIRECT("'"&amp;V$2&amp;"'!F"&amp;ROW(V75))="OFF","OFF",
IF(INDIRECT("'"&amp;V$2&amp;"'!F"&amp;ROW(V75))="PARK","PARK",
IF(INDIRECT("'"&amp;V$2&amp;"'!F"&amp;ROW(V75))="VACA","VACA",
"")))))</f>
        <v/>
      </c>
      <c r="W75" s="111" t="str" cm="1">
        <f t="array" aca="1" ref="W75" ca="1">IF(INDIRECT("'"&amp;W$2&amp;"'!F"&amp;ROW(W75))="CC","CC",
IF(INDIRECT("'"&amp;W$2&amp;"'!F"&amp;ROW(W75))="DOWN","DOWN",
IF(INDIRECT("'"&amp;W$2&amp;"'!F"&amp;ROW(W75))="OFF","OFF",
IF(INDIRECT("'"&amp;W$2&amp;"'!F"&amp;ROW(W75))="PARK","PARK",
IF(INDIRECT("'"&amp;W$2&amp;"'!F"&amp;ROW(W75))="VACA","VACA",
"")))))</f>
        <v/>
      </c>
      <c r="X75" s="111" t="str" cm="1">
        <f t="array" aca="1" ref="X75" ca="1">IF(INDIRECT("'"&amp;X$2&amp;"'!F"&amp;ROW(X75))="CC","CC",
IF(INDIRECT("'"&amp;X$2&amp;"'!F"&amp;ROW(X75))="DOWN","DOWN",
IF(INDIRECT("'"&amp;X$2&amp;"'!F"&amp;ROW(X75))="OFF","OFF",
IF(INDIRECT("'"&amp;X$2&amp;"'!F"&amp;ROW(X75))="PARK","PARK",
IF(INDIRECT("'"&amp;X$2&amp;"'!F"&amp;ROW(X75))="VACA","VACA",
"")))))</f>
        <v/>
      </c>
      <c r="Y75" s="111" t="str" cm="1">
        <f t="array" aca="1" ref="Y75" ca="1">IF(INDIRECT("'"&amp;Y$2&amp;"'!F"&amp;ROW(Y75))="CC","CC",
IF(INDIRECT("'"&amp;Y$2&amp;"'!F"&amp;ROW(Y75))="DOWN","DOWN",
IF(INDIRECT("'"&amp;Y$2&amp;"'!F"&amp;ROW(Y75))="OFF","OFF",
IF(INDIRECT("'"&amp;Y$2&amp;"'!F"&amp;ROW(Y75))="PARK","PARK",
IF(INDIRECT("'"&amp;Y$2&amp;"'!F"&amp;ROW(Y75))="VACA","VACA",
"")))))</f>
        <v/>
      </c>
      <c r="Z75" s="111" t="str" cm="1">
        <f t="array" aca="1" ref="Z75" ca="1">IF(INDIRECT("'"&amp;Z$2&amp;"'!F"&amp;ROW(Z75))="CC","CC",
IF(INDIRECT("'"&amp;Z$2&amp;"'!F"&amp;ROW(Z75))="DOWN","DOWN",
IF(INDIRECT("'"&amp;Z$2&amp;"'!F"&amp;ROW(Z75))="OFF","OFF",
IF(INDIRECT("'"&amp;Z$2&amp;"'!F"&amp;ROW(Z75))="PARK","PARK",
IF(INDIRECT("'"&amp;Z$2&amp;"'!F"&amp;ROW(Z75))="VACA","VACA",
"")))))</f>
        <v/>
      </c>
      <c r="AA75" s="111" t="str" cm="1">
        <f t="array" aca="1" ref="AA75" ca="1">IF(INDIRECT("'"&amp;AA$2&amp;"'!F"&amp;ROW(AA75))="CC","CC",
IF(INDIRECT("'"&amp;AA$2&amp;"'!F"&amp;ROW(AA75))="DOWN","DOWN",
IF(INDIRECT("'"&amp;AA$2&amp;"'!F"&amp;ROW(AA75))="OFF","OFF",
IF(INDIRECT("'"&amp;AA$2&amp;"'!F"&amp;ROW(AA75))="PARK","PARK",
IF(INDIRECT("'"&amp;AA$2&amp;"'!F"&amp;ROW(AA75))="VACA","VACA",
"")))))</f>
        <v/>
      </c>
      <c r="AB75" s="111" t="str" cm="1">
        <f t="array" aca="1" ref="AB75" ca="1">IF(INDIRECT("'"&amp;AB$2&amp;"'!F"&amp;ROW(AB75))="CC","CC",
IF(INDIRECT("'"&amp;AB$2&amp;"'!F"&amp;ROW(AB75))="DOWN","DOWN",
IF(INDIRECT("'"&amp;AB$2&amp;"'!F"&amp;ROW(AB75))="OFF","OFF",
IF(INDIRECT("'"&amp;AB$2&amp;"'!F"&amp;ROW(AB75))="PARK","PARK",
IF(INDIRECT("'"&amp;AB$2&amp;"'!F"&amp;ROW(AB75))="VACA","VACA",
"")))))</f>
        <v/>
      </c>
      <c r="AC75" s="111" t="str" cm="1">
        <f t="array" aca="1" ref="AC75" ca="1">IF(INDIRECT("'"&amp;AC$2&amp;"'!F"&amp;ROW(AC75))="CC","CC",
IF(INDIRECT("'"&amp;AC$2&amp;"'!F"&amp;ROW(AC75))="DOWN","DOWN",
IF(INDIRECT("'"&amp;AC$2&amp;"'!F"&amp;ROW(AC75))="OFF","OFF",
IF(INDIRECT("'"&amp;AC$2&amp;"'!F"&amp;ROW(AC75))="PARK","PARK",
IF(INDIRECT("'"&amp;AC$2&amp;"'!F"&amp;ROW(AC75))="VACA","VACA",
"")))))</f>
        <v/>
      </c>
      <c r="AD75" s="111" t="str" cm="1">
        <f t="array" aca="1" ref="AD75" ca="1">IF(INDIRECT("'"&amp;AD$2&amp;"'!F"&amp;ROW(AD75))="CC","CC",
IF(INDIRECT("'"&amp;AD$2&amp;"'!F"&amp;ROW(AD75))="DOWN","DOWN",
IF(INDIRECT("'"&amp;AD$2&amp;"'!F"&amp;ROW(AD75))="OFF","OFF",
IF(INDIRECT("'"&amp;AD$2&amp;"'!F"&amp;ROW(AD75))="PARK","PARK",
IF(INDIRECT("'"&amp;AD$2&amp;"'!F"&amp;ROW(AD75))="VACA","VACA",
"")))))</f>
        <v/>
      </c>
      <c r="AE75" s="111" t="str" cm="1">
        <f t="array" aca="1" ref="AE75" ca="1">IF(INDIRECT("'"&amp;AE$2&amp;"'!F"&amp;ROW(AE75))="CC","CC",
IF(INDIRECT("'"&amp;AE$2&amp;"'!F"&amp;ROW(AE75))="DOWN","DOWN",
IF(INDIRECT("'"&amp;AE$2&amp;"'!F"&amp;ROW(AE75))="OFF","OFF",
IF(INDIRECT("'"&amp;AE$2&amp;"'!F"&amp;ROW(AE75))="PARK","PARK",
IF(INDIRECT("'"&amp;AE$2&amp;"'!F"&amp;ROW(AE75))="VACA","VACA",
"")))))</f>
        <v/>
      </c>
      <c r="AF75" s="111" t="str" cm="1">
        <f t="array" aca="1" ref="AF75" ca="1">IF(INDIRECT("'"&amp;AF$2&amp;"'!F"&amp;ROW(AF75))="CC","CC",
IF(INDIRECT("'"&amp;AF$2&amp;"'!F"&amp;ROW(AF75))="DOWN","DOWN",
IF(INDIRECT("'"&amp;AF$2&amp;"'!F"&amp;ROW(AF75))="OFF","OFF",
IF(INDIRECT("'"&amp;AF$2&amp;"'!F"&amp;ROW(AF75))="PARK","PARK",
IF(INDIRECT("'"&amp;AF$2&amp;"'!F"&amp;ROW(AF75))="VACA","VACA",
"")))))</f>
        <v/>
      </c>
      <c r="AG75" s="111" t="str" cm="1">
        <f t="array" aca="1" ref="AG75" ca="1">IF(INDIRECT("'"&amp;AG$2&amp;"'!F"&amp;ROW(AG75))="CC","CC",
IF(INDIRECT("'"&amp;AG$2&amp;"'!F"&amp;ROW(AG75))="DOWN","DOWN",
IF(INDIRECT("'"&amp;AG$2&amp;"'!F"&amp;ROW(AG75))="OFF","OFF",
IF(INDIRECT("'"&amp;AG$2&amp;"'!F"&amp;ROW(AG75))="PARK","PARK",
IF(INDIRECT("'"&amp;AG$2&amp;"'!F"&amp;ROW(AG75))="VACA","VACA",
"")))))</f>
        <v/>
      </c>
      <c r="AH75" s="124"/>
      <c r="AI75" s="111" t="str">
        <f t="shared" si="7"/>
        <v/>
      </c>
      <c r="AJ75" s="111" t="str" cm="1">
        <f t="array" aca="1" ref="AJ75" ca="1">INDIRECT("'"&amp;AJ$2&amp;"'!AB"&amp;ROW($AJ75))</f>
        <v/>
      </c>
      <c r="AK75" s="111" t="str" cm="1">
        <f t="array" aca="1" ref="AK75" ca="1">INDIRECT("'"&amp;AK$2&amp;"'!AB"&amp;ROW($AJ75))</f>
        <v/>
      </c>
      <c r="AL75" s="111" t="str" cm="1">
        <f t="array" aca="1" ref="AL75" ca="1">INDIRECT("'"&amp;AL$2&amp;"'!AB"&amp;ROW($AJ75))</f>
        <v/>
      </c>
      <c r="AM75" s="111" t="str" cm="1">
        <f t="array" aca="1" ref="AM75" ca="1">INDIRECT("'"&amp;AM$2&amp;"'!AB"&amp;ROW($AJ75))</f>
        <v/>
      </c>
      <c r="AN75" s="111" t="str" cm="1">
        <f t="array" aca="1" ref="AN75" ca="1">INDIRECT("'"&amp;AN$2&amp;"'!AB"&amp;ROW($AJ75))</f>
        <v/>
      </c>
      <c r="AO75" s="111" t="str" cm="1">
        <f t="array" aca="1" ref="AO75" ca="1">INDIRECT("'"&amp;AO$2&amp;"'!AB"&amp;ROW($AJ75))</f>
        <v/>
      </c>
      <c r="AP75" s="111" t="str" cm="1">
        <f t="array" aca="1" ref="AP75" ca="1">INDIRECT("'"&amp;AP$2&amp;"'!AB"&amp;ROW($AJ75))</f>
        <v/>
      </c>
      <c r="AQ75" s="111" t="str" cm="1">
        <f t="array" aca="1" ref="AQ75" ca="1">INDIRECT("'"&amp;AQ$2&amp;"'!AB"&amp;ROW($AJ75))</f>
        <v/>
      </c>
      <c r="AR75" s="111" t="str" cm="1">
        <f t="array" aca="1" ref="AR75" ca="1">INDIRECT("'"&amp;AR$2&amp;"'!AB"&amp;ROW($AJ75))</f>
        <v/>
      </c>
      <c r="AS75" s="111" t="str" cm="1">
        <f t="array" aca="1" ref="AS75" ca="1">INDIRECT("'"&amp;AS$2&amp;"'!AB"&amp;ROW($AJ75))</f>
        <v/>
      </c>
      <c r="AT75" s="111" t="str" cm="1">
        <f t="array" aca="1" ref="AT75" ca="1">INDIRECT("'"&amp;AT$2&amp;"'!AB"&amp;ROW($AJ75))</f>
        <v/>
      </c>
      <c r="AU75" s="111" t="str" cm="1">
        <f t="array" aca="1" ref="AU75" ca="1">INDIRECT("'"&amp;AU$2&amp;"'!AB"&amp;ROW($AJ75))</f>
        <v/>
      </c>
      <c r="AV75" s="111" t="str" cm="1">
        <f t="array" aca="1" ref="AV75" ca="1">INDIRECT("'"&amp;AV$2&amp;"'!AB"&amp;ROW($AJ75))</f>
        <v/>
      </c>
      <c r="AW75" s="111" t="str" cm="1">
        <f t="array" aca="1" ref="AW75" ca="1">INDIRECT("'"&amp;AW$2&amp;"'!AB"&amp;ROW($AJ75))</f>
        <v/>
      </c>
      <c r="AX75" s="111" t="str" cm="1">
        <f t="array" aca="1" ref="AX75" ca="1">INDIRECT("'"&amp;AX$2&amp;"'!AB"&amp;ROW($AJ75))</f>
        <v/>
      </c>
      <c r="AY75" s="111" t="str" cm="1">
        <f t="array" aca="1" ref="AY75" ca="1">INDIRECT("'"&amp;AY$2&amp;"'!AB"&amp;ROW($AJ75))</f>
        <v/>
      </c>
      <c r="AZ75" s="111" t="str" cm="1">
        <f t="array" aca="1" ref="AZ75" ca="1">INDIRECT("'"&amp;AZ$2&amp;"'!AB"&amp;ROW($AJ75))</f>
        <v/>
      </c>
      <c r="BA75" s="111" t="str" cm="1">
        <f t="array" aca="1" ref="BA75" ca="1">INDIRECT("'"&amp;BA$2&amp;"'!AB"&amp;ROW($AJ75))</f>
        <v/>
      </c>
      <c r="BB75" s="111" t="str" cm="1">
        <f t="array" aca="1" ref="BB75" ca="1">INDIRECT("'"&amp;BB$2&amp;"'!AB"&amp;ROW($AJ75))</f>
        <v/>
      </c>
      <c r="BC75" s="111" t="str" cm="1">
        <f t="array" aca="1" ref="BC75" ca="1">INDIRECT("'"&amp;BC$2&amp;"'!AB"&amp;ROW($AJ75))</f>
        <v/>
      </c>
      <c r="BD75" s="111" t="str" cm="1">
        <f t="array" aca="1" ref="BD75" ca="1">INDIRECT("'"&amp;BD$2&amp;"'!AB"&amp;ROW($AJ75))</f>
        <v/>
      </c>
      <c r="BE75" s="111" t="str" cm="1">
        <f t="array" aca="1" ref="BE75" ca="1">INDIRECT("'"&amp;BE$2&amp;"'!AB"&amp;ROW($AJ75))</f>
        <v/>
      </c>
      <c r="BF75" s="111" t="str" cm="1">
        <f t="array" aca="1" ref="BF75" ca="1">INDIRECT("'"&amp;BF$2&amp;"'!AB"&amp;ROW($AJ75))</f>
        <v/>
      </c>
      <c r="BG75" s="111" t="str" cm="1">
        <f t="array" aca="1" ref="BG75" ca="1">INDIRECT("'"&amp;BG$2&amp;"'!AB"&amp;ROW($AJ75))</f>
        <v/>
      </c>
      <c r="BH75" s="111" t="str" cm="1">
        <f t="array" aca="1" ref="BH75" ca="1">INDIRECT("'"&amp;BH$2&amp;"'!AB"&amp;ROW($AJ75))</f>
        <v/>
      </c>
      <c r="BI75" s="111" t="str" cm="1">
        <f t="array" aca="1" ref="BI75" ca="1">INDIRECT("'"&amp;BI$2&amp;"'!AB"&amp;ROW($AJ75))</f>
        <v/>
      </c>
      <c r="BJ75" s="111" t="str" cm="1">
        <f t="array" aca="1" ref="BJ75" ca="1">INDIRECT("'"&amp;BJ$2&amp;"'!AB"&amp;ROW($AJ75))</f>
        <v/>
      </c>
      <c r="BK75" s="111" t="str" cm="1">
        <f t="array" aca="1" ref="BK75" ca="1">INDIRECT("'"&amp;BK$2&amp;"'!AB"&amp;ROW($AJ75))</f>
        <v/>
      </c>
      <c r="BL75" s="111" t="str" cm="1">
        <f t="array" aca="1" ref="BL75" ca="1">INDIRECT("'"&amp;BL$2&amp;"'!AB"&amp;ROW($AJ75))</f>
        <v/>
      </c>
      <c r="BM75" s="111" t="str" cm="1">
        <f t="array" aca="1" ref="BM75" ca="1">INDIRECT("'"&amp;BM$2&amp;"'!AB"&amp;ROW($AJ75))</f>
        <v/>
      </c>
      <c r="BN75" s="111" t="str" cm="1">
        <f t="array" aca="1" ref="BN75" ca="1">INDIRECT("'"&amp;BN$2&amp;"'!AB"&amp;ROW($AJ75))</f>
        <v/>
      </c>
      <c r="BO75" s="124"/>
      <c r="BP75" s="110" t="str">
        <f t="shared" si="8"/>
        <v/>
      </c>
      <c r="BQ75" s="127" t="str" cm="1">
        <f t="array" aca="1" ref="BQ75" ca="1">IF(INDIRECT("'"&amp;BQ$2&amp;"'!P"&amp;ROW($BQ75))=0,"",INDIRECT("'"&amp;BQ$2&amp;"'!P"&amp;ROW($BQ75)))</f>
        <v/>
      </c>
      <c r="BR75" s="127" t="str" cm="1">
        <f t="array" aca="1" ref="BR75" ca="1">IF(INDIRECT("'"&amp;BR$2&amp;"'!P"&amp;ROW($BQ75))=0,"",INDIRECT("'"&amp;BR$2&amp;"'!P"&amp;ROW($BQ75)))</f>
        <v/>
      </c>
      <c r="BS75" s="127" t="str" cm="1">
        <f t="array" aca="1" ref="BS75" ca="1">IF(INDIRECT("'"&amp;BS$2&amp;"'!P"&amp;ROW($BQ75))=0,"",INDIRECT("'"&amp;BS$2&amp;"'!P"&amp;ROW($BQ75)))</f>
        <v/>
      </c>
      <c r="BT75" s="127" t="str" cm="1">
        <f t="array" aca="1" ref="BT75" ca="1">IF(INDIRECT("'"&amp;BT$2&amp;"'!P"&amp;ROW($BQ75))=0,"",INDIRECT("'"&amp;BT$2&amp;"'!P"&amp;ROW($BQ75)))</f>
        <v/>
      </c>
      <c r="BU75" s="127" t="str" cm="1">
        <f t="array" aca="1" ref="BU75" ca="1">IF(INDIRECT("'"&amp;BU$2&amp;"'!P"&amp;ROW($BQ75))=0,"",INDIRECT("'"&amp;BU$2&amp;"'!P"&amp;ROW($BQ75)))</f>
        <v/>
      </c>
      <c r="BV75" s="127" t="str" cm="1">
        <f t="array" aca="1" ref="BV75" ca="1">IF(INDIRECT("'"&amp;BV$2&amp;"'!P"&amp;ROW($BQ75))=0,"",INDIRECT("'"&amp;BV$2&amp;"'!P"&amp;ROW($BQ75)))</f>
        <v/>
      </c>
      <c r="BW75" s="127" t="str" cm="1">
        <f t="array" aca="1" ref="BW75" ca="1">IF(INDIRECT("'"&amp;BW$2&amp;"'!P"&amp;ROW($BQ75))=0,"",INDIRECT("'"&amp;BW$2&amp;"'!P"&amp;ROW($BQ75)))</f>
        <v/>
      </c>
      <c r="BX75" s="127" t="str" cm="1">
        <f t="array" aca="1" ref="BX75" ca="1">IF(INDIRECT("'"&amp;BX$2&amp;"'!P"&amp;ROW($BQ75))=0,"",INDIRECT("'"&amp;BX$2&amp;"'!P"&amp;ROW($BQ75)))</f>
        <v/>
      </c>
      <c r="BY75" s="127" t="str" cm="1">
        <f t="array" aca="1" ref="BY75" ca="1">IF(INDIRECT("'"&amp;BY$2&amp;"'!P"&amp;ROW($BQ75))=0,"",INDIRECT("'"&amp;BY$2&amp;"'!P"&amp;ROW($BQ75)))</f>
        <v/>
      </c>
      <c r="BZ75" s="127" t="str" cm="1">
        <f t="array" aca="1" ref="BZ75" ca="1">IF(INDIRECT("'"&amp;BZ$2&amp;"'!P"&amp;ROW($BQ75))=0,"",INDIRECT("'"&amp;BZ$2&amp;"'!P"&amp;ROW($BQ75)))</f>
        <v/>
      </c>
      <c r="CA75" s="127" t="str" cm="1">
        <f t="array" aca="1" ref="CA75" ca="1">IF(INDIRECT("'"&amp;CA$2&amp;"'!P"&amp;ROW($BQ75))=0,"",INDIRECT("'"&amp;CA$2&amp;"'!P"&amp;ROW($BQ75)))</f>
        <v/>
      </c>
      <c r="CB75" s="127" t="str" cm="1">
        <f t="array" aca="1" ref="CB75" ca="1">IF(INDIRECT("'"&amp;CB$2&amp;"'!P"&amp;ROW($BQ75))=0,"",INDIRECT("'"&amp;CB$2&amp;"'!P"&amp;ROW($BQ75)))</f>
        <v/>
      </c>
      <c r="CC75" s="127" t="str" cm="1">
        <f t="array" aca="1" ref="CC75" ca="1">IF(INDIRECT("'"&amp;CC$2&amp;"'!P"&amp;ROW($BQ75))=0,"",INDIRECT("'"&amp;CC$2&amp;"'!P"&amp;ROW($BQ75)))</f>
        <v/>
      </c>
      <c r="CD75" s="127" t="str" cm="1">
        <f t="array" aca="1" ref="CD75" ca="1">IF(INDIRECT("'"&amp;CD$2&amp;"'!P"&amp;ROW($BQ75))=0,"",INDIRECT("'"&amp;CD$2&amp;"'!P"&amp;ROW($BQ75)))</f>
        <v/>
      </c>
      <c r="CE75" s="127" t="str" cm="1">
        <f t="array" aca="1" ref="CE75" ca="1">IF(INDIRECT("'"&amp;CE$2&amp;"'!P"&amp;ROW($BQ75))=0,"",INDIRECT("'"&amp;CE$2&amp;"'!P"&amp;ROW($BQ75)))</f>
        <v/>
      </c>
      <c r="CF75" s="127" t="str" cm="1">
        <f t="array" aca="1" ref="CF75" ca="1">IF(INDIRECT("'"&amp;CF$2&amp;"'!P"&amp;ROW($BQ75))=0,"",INDIRECT("'"&amp;CF$2&amp;"'!P"&amp;ROW($BQ75)))</f>
        <v/>
      </c>
      <c r="CG75" s="127" t="str" cm="1">
        <f t="array" aca="1" ref="CG75" ca="1">IF(INDIRECT("'"&amp;CG$2&amp;"'!P"&amp;ROW($BQ75))=0,"",INDIRECT("'"&amp;CG$2&amp;"'!P"&amp;ROW($BQ75)))</f>
        <v/>
      </c>
      <c r="CH75" s="127" t="str" cm="1">
        <f t="array" aca="1" ref="CH75" ca="1">IF(INDIRECT("'"&amp;CH$2&amp;"'!P"&amp;ROW($BQ75))=0,"",INDIRECT("'"&amp;CH$2&amp;"'!P"&amp;ROW($BQ75)))</f>
        <v/>
      </c>
      <c r="CI75" s="127" t="str" cm="1">
        <f t="array" aca="1" ref="CI75" ca="1">IF(INDIRECT("'"&amp;CI$2&amp;"'!P"&amp;ROW($BQ75))=0,"",INDIRECT("'"&amp;CI$2&amp;"'!P"&amp;ROW($BQ75)))</f>
        <v/>
      </c>
      <c r="CJ75" s="127" t="str" cm="1">
        <f t="array" aca="1" ref="CJ75" ca="1">IF(INDIRECT("'"&amp;CJ$2&amp;"'!P"&amp;ROW($BQ75))=0,"",INDIRECT("'"&amp;CJ$2&amp;"'!P"&amp;ROW($BQ75)))</f>
        <v/>
      </c>
      <c r="CK75" s="127" t="str" cm="1">
        <f t="array" aca="1" ref="CK75" ca="1">IF(INDIRECT("'"&amp;CK$2&amp;"'!P"&amp;ROW($BQ75))=0,"",INDIRECT("'"&amp;CK$2&amp;"'!P"&amp;ROW($BQ75)))</f>
        <v/>
      </c>
      <c r="CL75" s="127" t="str" cm="1">
        <f t="array" aca="1" ref="CL75" ca="1">IF(INDIRECT("'"&amp;CL$2&amp;"'!P"&amp;ROW($BQ75))=0,"",INDIRECT("'"&amp;CL$2&amp;"'!P"&amp;ROW($BQ75)))</f>
        <v/>
      </c>
      <c r="CM75" s="127" t="str" cm="1">
        <f t="array" aca="1" ref="CM75" ca="1">IF(INDIRECT("'"&amp;CM$2&amp;"'!P"&amp;ROW($BQ75))=0,"",INDIRECT("'"&amp;CM$2&amp;"'!P"&amp;ROW($BQ75)))</f>
        <v/>
      </c>
      <c r="CN75" s="127" t="str" cm="1">
        <f t="array" aca="1" ref="CN75" ca="1">IF(INDIRECT("'"&amp;CN$2&amp;"'!P"&amp;ROW($BQ75))=0,"",INDIRECT("'"&amp;CN$2&amp;"'!P"&amp;ROW($BQ75)))</f>
        <v/>
      </c>
      <c r="CO75" s="127" t="str" cm="1">
        <f t="array" aca="1" ref="CO75" ca="1">IF(INDIRECT("'"&amp;CO$2&amp;"'!P"&amp;ROW($BQ75))=0,"",INDIRECT("'"&amp;CO$2&amp;"'!P"&amp;ROW($BQ75)))</f>
        <v/>
      </c>
      <c r="CP75" s="127" t="str" cm="1">
        <f t="array" aca="1" ref="CP75" ca="1">IF(INDIRECT("'"&amp;CP$2&amp;"'!P"&amp;ROW($BQ75))=0,"",INDIRECT("'"&amp;CP$2&amp;"'!P"&amp;ROW($BQ75)))</f>
        <v/>
      </c>
      <c r="CQ75" s="127" t="str" cm="1">
        <f t="array" aca="1" ref="CQ75" ca="1">IF(INDIRECT("'"&amp;CQ$2&amp;"'!P"&amp;ROW($BQ75))=0,"",INDIRECT("'"&amp;CQ$2&amp;"'!P"&amp;ROW($BQ75)))</f>
        <v/>
      </c>
      <c r="CR75" s="127" t="str" cm="1">
        <f t="array" aca="1" ref="CR75" ca="1">IF(INDIRECT("'"&amp;CR$2&amp;"'!P"&amp;ROW($BQ75))=0,"",INDIRECT("'"&amp;CR$2&amp;"'!P"&amp;ROW($BQ75)))</f>
        <v/>
      </c>
      <c r="CS75" s="127" t="str" cm="1">
        <f t="array" aca="1" ref="CS75" ca="1">IF(INDIRECT("'"&amp;CS$2&amp;"'!P"&amp;ROW($BQ75))=0,"",INDIRECT("'"&amp;CS$2&amp;"'!P"&amp;ROW($BQ75)))</f>
        <v/>
      </c>
      <c r="CT75" s="127" t="str" cm="1">
        <f t="array" aca="1" ref="CT75" ca="1">IF(INDIRECT("'"&amp;CT$2&amp;"'!P"&amp;ROW($BQ75))=0,"",INDIRECT("'"&amp;CT$2&amp;"'!P"&amp;ROW($BQ75)))</f>
        <v/>
      </c>
      <c r="CU75" s="127" t="str" cm="1">
        <f t="array" aca="1" ref="CU75" ca="1">IF(INDIRECT("'"&amp;CU$2&amp;"'!P"&amp;ROW($BQ75))=0,"",INDIRECT("'"&amp;CU$2&amp;"'!P"&amp;ROW($BQ75)))</f>
        <v/>
      </c>
      <c r="CV75" s="128" t="str">
        <f t="shared" si="9"/>
        <v/>
      </c>
    </row>
    <row r="76" spans="1:100" x14ac:dyDescent="0.2">
      <c r="A76" s="111" t="str">
        <f>IF('Driver List'!D76=0,"",'Driver List'!D76)</f>
        <v/>
      </c>
      <c r="B76" s="111" t="str">
        <f>IF(A76="","",VLOOKUP(A76,'Driver List'!D:E,2,0))</f>
        <v/>
      </c>
      <c r="C76" s="111" t="str" cm="1">
        <f t="array" aca="1" ref="C76" ca="1">IF(INDIRECT("'"&amp;C$2&amp;"'!F"&amp;ROW(C76))="CC","CC",
IF(INDIRECT("'"&amp;C$2&amp;"'!F"&amp;ROW(C76))="DOWN","DOWN",
IF(INDIRECT("'"&amp;C$2&amp;"'!F"&amp;ROW(C76))="OFF","OFF",
IF(INDIRECT("'"&amp;C$2&amp;"'!F"&amp;ROW(C76))="PARK","PARK",
IF(INDIRECT("'"&amp;C$2&amp;"'!F"&amp;ROW(C76))="VACA","VACA",
"")))))</f>
        <v/>
      </c>
      <c r="D76" s="111" t="str" cm="1">
        <f t="array" aca="1" ref="D76" ca="1">IF(INDIRECT("'"&amp;D$2&amp;"'!F"&amp;ROW(D76))="CC","CC",
IF(INDIRECT("'"&amp;D$2&amp;"'!F"&amp;ROW(D76))="DOWN","DOWN",
IF(INDIRECT("'"&amp;D$2&amp;"'!F"&amp;ROW(D76))="OFF","OFF",
IF(INDIRECT("'"&amp;D$2&amp;"'!F"&amp;ROW(D76))="PARK","PARK",
IF(INDIRECT("'"&amp;D$2&amp;"'!F"&amp;ROW(D76))="VACA","VACA",
"")))))</f>
        <v/>
      </c>
      <c r="E76" s="111" t="str" cm="1">
        <f t="array" aca="1" ref="E76" ca="1">IF(INDIRECT("'"&amp;E$2&amp;"'!F"&amp;ROW(E76))="CC","CC",
IF(INDIRECT("'"&amp;E$2&amp;"'!F"&amp;ROW(E76))="DOWN","DOWN",
IF(INDIRECT("'"&amp;E$2&amp;"'!F"&amp;ROW(E76))="OFF","OFF",
IF(INDIRECT("'"&amp;E$2&amp;"'!F"&amp;ROW(E76))="PARK","PARK",
IF(INDIRECT("'"&amp;E$2&amp;"'!F"&amp;ROW(E76))="VACA","VACA",
"")))))</f>
        <v/>
      </c>
      <c r="F76" s="111" t="str" cm="1">
        <f t="array" aca="1" ref="F76" ca="1">IF(INDIRECT("'"&amp;F$2&amp;"'!F"&amp;ROW(F76))="CC","CC",
IF(INDIRECT("'"&amp;F$2&amp;"'!F"&amp;ROW(F76))="DOWN","DOWN",
IF(INDIRECT("'"&amp;F$2&amp;"'!F"&amp;ROW(F76))="OFF","OFF",
IF(INDIRECT("'"&amp;F$2&amp;"'!F"&amp;ROW(F76))="PARK","PARK",
IF(INDIRECT("'"&amp;F$2&amp;"'!F"&amp;ROW(F76))="VACA","VACA",
"")))))</f>
        <v/>
      </c>
      <c r="G76" s="111" t="str" cm="1">
        <f t="array" aca="1" ref="G76" ca="1">IF(INDIRECT("'"&amp;G$2&amp;"'!F"&amp;ROW(G76))="CC","CC",
IF(INDIRECT("'"&amp;G$2&amp;"'!F"&amp;ROW(G76))="DOWN","DOWN",
IF(INDIRECT("'"&amp;G$2&amp;"'!F"&amp;ROW(G76))="OFF","OFF",
IF(INDIRECT("'"&amp;G$2&amp;"'!F"&amp;ROW(G76))="PARK","PARK",
IF(INDIRECT("'"&amp;G$2&amp;"'!F"&amp;ROW(G76))="VACA","VACA",
"")))))</f>
        <v/>
      </c>
      <c r="H76" s="111" t="str" cm="1">
        <f t="array" aca="1" ref="H76" ca="1">IF(INDIRECT("'"&amp;H$2&amp;"'!F"&amp;ROW(H76))="CC","CC",
IF(INDIRECT("'"&amp;H$2&amp;"'!F"&amp;ROW(H76))="DOWN","DOWN",
IF(INDIRECT("'"&amp;H$2&amp;"'!F"&amp;ROW(H76))="OFF","OFF",
IF(INDIRECT("'"&amp;H$2&amp;"'!F"&amp;ROW(H76))="PARK","PARK",
IF(INDIRECT("'"&amp;H$2&amp;"'!F"&amp;ROW(H76))="VACA","VACA",
"")))))</f>
        <v/>
      </c>
      <c r="I76" s="111" t="str" cm="1">
        <f t="array" aca="1" ref="I76" ca="1">IF(INDIRECT("'"&amp;I$2&amp;"'!F"&amp;ROW(I76))="CC","CC",
IF(INDIRECT("'"&amp;I$2&amp;"'!F"&amp;ROW(I76))="DOWN","DOWN",
IF(INDIRECT("'"&amp;I$2&amp;"'!F"&amp;ROW(I76))="OFF","OFF",
IF(INDIRECT("'"&amp;I$2&amp;"'!F"&amp;ROW(I76))="PARK","PARK",
IF(INDIRECT("'"&amp;I$2&amp;"'!F"&amp;ROW(I76))="VACA","VACA",
"")))))</f>
        <v/>
      </c>
      <c r="J76" s="111" t="str" cm="1">
        <f t="array" aca="1" ref="J76" ca="1">IF(INDIRECT("'"&amp;J$2&amp;"'!F"&amp;ROW(J76))="CC","CC",
IF(INDIRECT("'"&amp;J$2&amp;"'!F"&amp;ROW(J76))="DOWN","DOWN",
IF(INDIRECT("'"&amp;J$2&amp;"'!F"&amp;ROW(J76))="OFF","OFF",
IF(INDIRECT("'"&amp;J$2&amp;"'!F"&amp;ROW(J76))="PARK","PARK",
IF(INDIRECT("'"&amp;J$2&amp;"'!F"&amp;ROW(J76))="VACA","VACA",
"")))))</f>
        <v/>
      </c>
      <c r="K76" s="111" t="str" cm="1">
        <f t="array" aca="1" ref="K76" ca="1">IF(INDIRECT("'"&amp;K$2&amp;"'!F"&amp;ROW(K76))="CC","CC",
IF(INDIRECT("'"&amp;K$2&amp;"'!F"&amp;ROW(K76))="DOWN","DOWN",
IF(INDIRECT("'"&amp;K$2&amp;"'!F"&amp;ROW(K76))="OFF","OFF",
IF(INDIRECT("'"&amp;K$2&amp;"'!F"&amp;ROW(K76))="PARK","PARK",
IF(INDIRECT("'"&amp;K$2&amp;"'!F"&amp;ROW(K76))="VACA","VACA",
"")))))</f>
        <v/>
      </c>
      <c r="L76" s="111" t="str" cm="1">
        <f t="array" aca="1" ref="L76" ca="1">IF(INDIRECT("'"&amp;L$2&amp;"'!F"&amp;ROW(L76))="CC","CC",
IF(INDIRECT("'"&amp;L$2&amp;"'!F"&amp;ROW(L76))="DOWN","DOWN",
IF(INDIRECT("'"&amp;L$2&amp;"'!F"&amp;ROW(L76))="OFF","OFF",
IF(INDIRECT("'"&amp;L$2&amp;"'!F"&amp;ROW(L76))="PARK","PARK",
IF(INDIRECT("'"&amp;L$2&amp;"'!F"&amp;ROW(L76))="VACA","VACA",
"")))))</f>
        <v/>
      </c>
      <c r="M76" s="111" t="str" cm="1">
        <f t="array" aca="1" ref="M76" ca="1">IF(INDIRECT("'"&amp;M$2&amp;"'!F"&amp;ROW(M76))="CC","CC",
IF(INDIRECT("'"&amp;M$2&amp;"'!F"&amp;ROW(M76))="DOWN","DOWN",
IF(INDIRECT("'"&amp;M$2&amp;"'!F"&amp;ROW(M76))="OFF","OFF",
IF(INDIRECT("'"&amp;M$2&amp;"'!F"&amp;ROW(M76))="PARK","PARK",
IF(INDIRECT("'"&amp;M$2&amp;"'!F"&amp;ROW(M76))="VACA","VACA",
"")))))</f>
        <v/>
      </c>
      <c r="N76" s="111" t="str" cm="1">
        <f t="array" aca="1" ref="N76" ca="1">IF(INDIRECT("'"&amp;N$2&amp;"'!F"&amp;ROW(N76))="CC","CC",
IF(INDIRECT("'"&amp;N$2&amp;"'!F"&amp;ROW(N76))="DOWN","DOWN",
IF(INDIRECT("'"&amp;N$2&amp;"'!F"&amp;ROW(N76))="OFF","OFF",
IF(INDIRECT("'"&amp;N$2&amp;"'!F"&amp;ROW(N76))="PARK","PARK",
IF(INDIRECT("'"&amp;N$2&amp;"'!F"&amp;ROW(N76))="VACA","VACA",
"")))))</f>
        <v/>
      </c>
      <c r="O76" s="111" t="str" cm="1">
        <f t="array" aca="1" ref="O76" ca="1">IF(INDIRECT("'"&amp;O$2&amp;"'!F"&amp;ROW(O76))="CC","CC",
IF(INDIRECT("'"&amp;O$2&amp;"'!F"&amp;ROW(O76))="DOWN","DOWN",
IF(INDIRECT("'"&amp;O$2&amp;"'!F"&amp;ROW(O76))="OFF","OFF",
IF(INDIRECT("'"&amp;O$2&amp;"'!F"&amp;ROW(O76))="PARK","PARK",
IF(INDIRECT("'"&amp;O$2&amp;"'!F"&amp;ROW(O76))="VACA","VACA",
"")))))</f>
        <v/>
      </c>
      <c r="P76" s="111" t="str" cm="1">
        <f t="array" aca="1" ref="P76" ca="1">IF(INDIRECT("'"&amp;P$2&amp;"'!F"&amp;ROW(P76))="CC","CC",
IF(INDIRECT("'"&amp;P$2&amp;"'!F"&amp;ROW(P76))="DOWN","DOWN",
IF(INDIRECT("'"&amp;P$2&amp;"'!F"&amp;ROW(P76))="OFF","OFF",
IF(INDIRECT("'"&amp;P$2&amp;"'!F"&amp;ROW(P76))="PARK","PARK",
IF(INDIRECT("'"&amp;P$2&amp;"'!F"&amp;ROW(P76))="VACA","VACA",
"")))))</f>
        <v/>
      </c>
      <c r="Q76" s="111" t="str" cm="1">
        <f t="array" aca="1" ref="Q76" ca="1">IF(INDIRECT("'"&amp;Q$2&amp;"'!F"&amp;ROW(Q76))="CC","CC",
IF(INDIRECT("'"&amp;Q$2&amp;"'!F"&amp;ROW(Q76))="DOWN","DOWN",
IF(INDIRECT("'"&amp;Q$2&amp;"'!F"&amp;ROW(Q76))="OFF","OFF",
IF(INDIRECT("'"&amp;Q$2&amp;"'!F"&amp;ROW(Q76))="PARK","PARK",
IF(INDIRECT("'"&amp;Q$2&amp;"'!F"&amp;ROW(Q76))="VACA","VACA",
"")))))</f>
        <v/>
      </c>
      <c r="R76" s="111" t="str" cm="1">
        <f t="array" aca="1" ref="R76" ca="1">IF(INDIRECT("'"&amp;R$2&amp;"'!F"&amp;ROW(R76))="CC","CC",
IF(INDIRECT("'"&amp;R$2&amp;"'!F"&amp;ROW(R76))="DOWN","DOWN",
IF(INDIRECT("'"&amp;R$2&amp;"'!F"&amp;ROW(R76))="OFF","OFF",
IF(INDIRECT("'"&amp;R$2&amp;"'!F"&amp;ROW(R76))="PARK","PARK",
IF(INDIRECT("'"&amp;R$2&amp;"'!F"&amp;ROW(R76))="VACA","VACA",
"")))))</f>
        <v/>
      </c>
      <c r="S76" s="111" t="str" cm="1">
        <f t="array" aca="1" ref="S76" ca="1">IF(INDIRECT("'"&amp;S$2&amp;"'!F"&amp;ROW(S76))="CC","CC",
IF(INDIRECT("'"&amp;S$2&amp;"'!F"&amp;ROW(S76))="DOWN","DOWN",
IF(INDIRECT("'"&amp;S$2&amp;"'!F"&amp;ROW(S76))="OFF","OFF",
IF(INDIRECT("'"&amp;S$2&amp;"'!F"&amp;ROW(S76))="PARK","PARK",
IF(INDIRECT("'"&amp;S$2&amp;"'!F"&amp;ROW(S76))="VACA","VACA",
"")))))</f>
        <v/>
      </c>
      <c r="T76" s="111" t="str" cm="1">
        <f t="array" aca="1" ref="T76" ca="1">IF(INDIRECT("'"&amp;T$2&amp;"'!F"&amp;ROW(T76))="CC","CC",
IF(INDIRECT("'"&amp;T$2&amp;"'!F"&amp;ROW(T76))="DOWN","DOWN",
IF(INDIRECT("'"&amp;T$2&amp;"'!F"&amp;ROW(T76))="OFF","OFF",
IF(INDIRECT("'"&amp;T$2&amp;"'!F"&amp;ROW(T76))="PARK","PARK",
IF(INDIRECT("'"&amp;T$2&amp;"'!F"&amp;ROW(T76))="VACA","VACA",
"")))))</f>
        <v/>
      </c>
      <c r="U76" s="111" t="str" cm="1">
        <f t="array" aca="1" ref="U76" ca="1">IF(INDIRECT("'"&amp;U$2&amp;"'!F"&amp;ROW(U76))="CC","CC",
IF(INDIRECT("'"&amp;U$2&amp;"'!F"&amp;ROW(U76))="DOWN","DOWN",
IF(INDIRECT("'"&amp;U$2&amp;"'!F"&amp;ROW(U76))="OFF","OFF",
IF(INDIRECT("'"&amp;U$2&amp;"'!F"&amp;ROW(U76))="PARK","PARK",
IF(INDIRECT("'"&amp;U$2&amp;"'!F"&amp;ROW(U76))="VACA","VACA",
"")))))</f>
        <v/>
      </c>
      <c r="V76" s="111" t="str" cm="1">
        <f t="array" aca="1" ref="V76" ca="1">IF(INDIRECT("'"&amp;V$2&amp;"'!F"&amp;ROW(V76))="CC","CC",
IF(INDIRECT("'"&amp;V$2&amp;"'!F"&amp;ROW(V76))="DOWN","DOWN",
IF(INDIRECT("'"&amp;V$2&amp;"'!F"&amp;ROW(V76))="OFF","OFF",
IF(INDIRECT("'"&amp;V$2&amp;"'!F"&amp;ROW(V76))="PARK","PARK",
IF(INDIRECT("'"&amp;V$2&amp;"'!F"&amp;ROW(V76))="VACA","VACA",
"")))))</f>
        <v/>
      </c>
      <c r="W76" s="111" t="str" cm="1">
        <f t="array" aca="1" ref="W76" ca="1">IF(INDIRECT("'"&amp;W$2&amp;"'!F"&amp;ROW(W76))="CC","CC",
IF(INDIRECT("'"&amp;W$2&amp;"'!F"&amp;ROW(W76))="DOWN","DOWN",
IF(INDIRECT("'"&amp;W$2&amp;"'!F"&amp;ROW(W76))="OFF","OFF",
IF(INDIRECT("'"&amp;W$2&amp;"'!F"&amp;ROW(W76))="PARK","PARK",
IF(INDIRECT("'"&amp;W$2&amp;"'!F"&amp;ROW(W76))="VACA","VACA",
"")))))</f>
        <v/>
      </c>
      <c r="X76" s="111" t="str" cm="1">
        <f t="array" aca="1" ref="X76" ca="1">IF(INDIRECT("'"&amp;X$2&amp;"'!F"&amp;ROW(X76))="CC","CC",
IF(INDIRECT("'"&amp;X$2&amp;"'!F"&amp;ROW(X76))="DOWN","DOWN",
IF(INDIRECT("'"&amp;X$2&amp;"'!F"&amp;ROW(X76))="OFF","OFF",
IF(INDIRECT("'"&amp;X$2&amp;"'!F"&amp;ROW(X76))="PARK","PARK",
IF(INDIRECT("'"&amp;X$2&amp;"'!F"&amp;ROW(X76))="VACA","VACA",
"")))))</f>
        <v/>
      </c>
      <c r="Y76" s="111" t="str" cm="1">
        <f t="array" aca="1" ref="Y76" ca="1">IF(INDIRECT("'"&amp;Y$2&amp;"'!F"&amp;ROW(Y76))="CC","CC",
IF(INDIRECT("'"&amp;Y$2&amp;"'!F"&amp;ROW(Y76))="DOWN","DOWN",
IF(INDIRECT("'"&amp;Y$2&amp;"'!F"&amp;ROW(Y76))="OFF","OFF",
IF(INDIRECT("'"&amp;Y$2&amp;"'!F"&amp;ROW(Y76))="PARK","PARK",
IF(INDIRECT("'"&amp;Y$2&amp;"'!F"&amp;ROW(Y76))="VACA","VACA",
"")))))</f>
        <v/>
      </c>
      <c r="Z76" s="111" t="str" cm="1">
        <f t="array" aca="1" ref="Z76" ca="1">IF(INDIRECT("'"&amp;Z$2&amp;"'!F"&amp;ROW(Z76))="CC","CC",
IF(INDIRECT("'"&amp;Z$2&amp;"'!F"&amp;ROW(Z76))="DOWN","DOWN",
IF(INDIRECT("'"&amp;Z$2&amp;"'!F"&amp;ROW(Z76))="OFF","OFF",
IF(INDIRECT("'"&amp;Z$2&amp;"'!F"&amp;ROW(Z76))="PARK","PARK",
IF(INDIRECT("'"&amp;Z$2&amp;"'!F"&amp;ROW(Z76))="VACA","VACA",
"")))))</f>
        <v/>
      </c>
      <c r="AA76" s="111" t="str" cm="1">
        <f t="array" aca="1" ref="AA76" ca="1">IF(INDIRECT("'"&amp;AA$2&amp;"'!F"&amp;ROW(AA76))="CC","CC",
IF(INDIRECT("'"&amp;AA$2&amp;"'!F"&amp;ROW(AA76))="DOWN","DOWN",
IF(INDIRECT("'"&amp;AA$2&amp;"'!F"&amp;ROW(AA76))="OFF","OFF",
IF(INDIRECT("'"&amp;AA$2&amp;"'!F"&amp;ROW(AA76))="PARK","PARK",
IF(INDIRECT("'"&amp;AA$2&amp;"'!F"&amp;ROW(AA76))="VACA","VACA",
"")))))</f>
        <v/>
      </c>
      <c r="AB76" s="111" t="str" cm="1">
        <f t="array" aca="1" ref="AB76" ca="1">IF(INDIRECT("'"&amp;AB$2&amp;"'!F"&amp;ROW(AB76))="CC","CC",
IF(INDIRECT("'"&amp;AB$2&amp;"'!F"&amp;ROW(AB76))="DOWN","DOWN",
IF(INDIRECT("'"&amp;AB$2&amp;"'!F"&amp;ROW(AB76))="OFF","OFF",
IF(INDIRECT("'"&amp;AB$2&amp;"'!F"&amp;ROW(AB76))="PARK","PARK",
IF(INDIRECT("'"&amp;AB$2&amp;"'!F"&amp;ROW(AB76))="VACA","VACA",
"")))))</f>
        <v/>
      </c>
      <c r="AC76" s="111" t="str" cm="1">
        <f t="array" aca="1" ref="AC76" ca="1">IF(INDIRECT("'"&amp;AC$2&amp;"'!F"&amp;ROW(AC76))="CC","CC",
IF(INDIRECT("'"&amp;AC$2&amp;"'!F"&amp;ROW(AC76))="DOWN","DOWN",
IF(INDIRECT("'"&amp;AC$2&amp;"'!F"&amp;ROW(AC76))="OFF","OFF",
IF(INDIRECT("'"&amp;AC$2&amp;"'!F"&amp;ROW(AC76))="PARK","PARK",
IF(INDIRECT("'"&amp;AC$2&amp;"'!F"&amp;ROW(AC76))="VACA","VACA",
"")))))</f>
        <v/>
      </c>
      <c r="AD76" s="111" t="str" cm="1">
        <f t="array" aca="1" ref="AD76" ca="1">IF(INDIRECT("'"&amp;AD$2&amp;"'!F"&amp;ROW(AD76))="CC","CC",
IF(INDIRECT("'"&amp;AD$2&amp;"'!F"&amp;ROW(AD76))="DOWN","DOWN",
IF(INDIRECT("'"&amp;AD$2&amp;"'!F"&amp;ROW(AD76))="OFF","OFF",
IF(INDIRECT("'"&amp;AD$2&amp;"'!F"&amp;ROW(AD76))="PARK","PARK",
IF(INDIRECT("'"&amp;AD$2&amp;"'!F"&amp;ROW(AD76))="VACA","VACA",
"")))))</f>
        <v/>
      </c>
      <c r="AE76" s="111" t="str" cm="1">
        <f t="array" aca="1" ref="AE76" ca="1">IF(INDIRECT("'"&amp;AE$2&amp;"'!F"&amp;ROW(AE76))="CC","CC",
IF(INDIRECT("'"&amp;AE$2&amp;"'!F"&amp;ROW(AE76))="DOWN","DOWN",
IF(INDIRECT("'"&amp;AE$2&amp;"'!F"&amp;ROW(AE76))="OFF","OFF",
IF(INDIRECT("'"&amp;AE$2&amp;"'!F"&amp;ROW(AE76))="PARK","PARK",
IF(INDIRECT("'"&amp;AE$2&amp;"'!F"&amp;ROW(AE76))="VACA","VACA",
"")))))</f>
        <v/>
      </c>
      <c r="AF76" s="111" t="str" cm="1">
        <f t="array" aca="1" ref="AF76" ca="1">IF(INDIRECT("'"&amp;AF$2&amp;"'!F"&amp;ROW(AF76))="CC","CC",
IF(INDIRECT("'"&amp;AF$2&amp;"'!F"&amp;ROW(AF76))="DOWN","DOWN",
IF(INDIRECT("'"&amp;AF$2&amp;"'!F"&amp;ROW(AF76))="OFF","OFF",
IF(INDIRECT("'"&amp;AF$2&amp;"'!F"&amp;ROW(AF76))="PARK","PARK",
IF(INDIRECT("'"&amp;AF$2&amp;"'!F"&amp;ROW(AF76))="VACA","VACA",
"")))))</f>
        <v/>
      </c>
      <c r="AG76" s="111" t="str" cm="1">
        <f t="array" aca="1" ref="AG76" ca="1">IF(INDIRECT("'"&amp;AG$2&amp;"'!F"&amp;ROW(AG76))="CC","CC",
IF(INDIRECT("'"&amp;AG$2&amp;"'!F"&amp;ROW(AG76))="DOWN","DOWN",
IF(INDIRECT("'"&amp;AG$2&amp;"'!F"&amp;ROW(AG76))="OFF","OFF",
IF(INDIRECT("'"&amp;AG$2&amp;"'!F"&amp;ROW(AG76))="PARK","PARK",
IF(INDIRECT("'"&amp;AG$2&amp;"'!F"&amp;ROW(AG76))="VACA","VACA",
"")))))</f>
        <v/>
      </c>
      <c r="AH76" s="124"/>
      <c r="AI76" s="111" t="str">
        <f t="shared" si="7"/>
        <v/>
      </c>
      <c r="AJ76" s="111" t="str" cm="1">
        <f t="array" aca="1" ref="AJ76" ca="1">INDIRECT("'"&amp;AJ$2&amp;"'!AB"&amp;ROW($AJ76))</f>
        <v/>
      </c>
      <c r="AK76" s="111" t="str" cm="1">
        <f t="array" aca="1" ref="AK76" ca="1">INDIRECT("'"&amp;AK$2&amp;"'!AB"&amp;ROW($AJ76))</f>
        <v/>
      </c>
      <c r="AL76" s="111" t="str" cm="1">
        <f t="array" aca="1" ref="AL76" ca="1">INDIRECT("'"&amp;AL$2&amp;"'!AB"&amp;ROW($AJ76))</f>
        <v/>
      </c>
      <c r="AM76" s="111" t="str" cm="1">
        <f t="array" aca="1" ref="AM76" ca="1">INDIRECT("'"&amp;AM$2&amp;"'!AB"&amp;ROW($AJ76))</f>
        <v/>
      </c>
      <c r="AN76" s="111" t="str" cm="1">
        <f t="array" aca="1" ref="AN76" ca="1">INDIRECT("'"&amp;AN$2&amp;"'!AB"&amp;ROW($AJ76))</f>
        <v/>
      </c>
      <c r="AO76" s="111" t="str" cm="1">
        <f t="array" aca="1" ref="AO76" ca="1">INDIRECT("'"&amp;AO$2&amp;"'!AB"&amp;ROW($AJ76))</f>
        <v/>
      </c>
      <c r="AP76" s="111" t="str" cm="1">
        <f t="array" aca="1" ref="AP76" ca="1">INDIRECT("'"&amp;AP$2&amp;"'!AB"&amp;ROW($AJ76))</f>
        <v/>
      </c>
      <c r="AQ76" s="111" t="str" cm="1">
        <f t="array" aca="1" ref="AQ76" ca="1">INDIRECT("'"&amp;AQ$2&amp;"'!AB"&amp;ROW($AJ76))</f>
        <v/>
      </c>
      <c r="AR76" s="111" t="str" cm="1">
        <f t="array" aca="1" ref="AR76" ca="1">INDIRECT("'"&amp;AR$2&amp;"'!AB"&amp;ROW($AJ76))</f>
        <v/>
      </c>
      <c r="AS76" s="111" t="str" cm="1">
        <f t="array" aca="1" ref="AS76" ca="1">INDIRECT("'"&amp;AS$2&amp;"'!AB"&amp;ROW($AJ76))</f>
        <v/>
      </c>
      <c r="AT76" s="111" t="str" cm="1">
        <f t="array" aca="1" ref="AT76" ca="1">INDIRECT("'"&amp;AT$2&amp;"'!AB"&amp;ROW($AJ76))</f>
        <v/>
      </c>
      <c r="AU76" s="111" t="str" cm="1">
        <f t="array" aca="1" ref="AU76" ca="1">INDIRECT("'"&amp;AU$2&amp;"'!AB"&amp;ROW($AJ76))</f>
        <v/>
      </c>
      <c r="AV76" s="111" t="str" cm="1">
        <f t="array" aca="1" ref="AV76" ca="1">INDIRECT("'"&amp;AV$2&amp;"'!AB"&amp;ROW($AJ76))</f>
        <v/>
      </c>
      <c r="AW76" s="111" t="str" cm="1">
        <f t="array" aca="1" ref="AW76" ca="1">INDIRECT("'"&amp;AW$2&amp;"'!AB"&amp;ROW($AJ76))</f>
        <v/>
      </c>
      <c r="AX76" s="111" t="str" cm="1">
        <f t="array" aca="1" ref="AX76" ca="1">INDIRECT("'"&amp;AX$2&amp;"'!AB"&amp;ROW($AJ76))</f>
        <v/>
      </c>
      <c r="AY76" s="111" t="str" cm="1">
        <f t="array" aca="1" ref="AY76" ca="1">INDIRECT("'"&amp;AY$2&amp;"'!AB"&amp;ROW($AJ76))</f>
        <v/>
      </c>
      <c r="AZ76" s="111" t="str" cm="1">
        <f t="array" aca="1" ref="AZ76" ca="1">INDIRECT("'"&amp;AZ$2&amp;"'!AB"&amp;ROW($AJ76))</f>
        <v/>
      </c>
      <c r="BA76" s="111" t="str" cm="1">
        <f t="array" aca="1" ref="BA76" ca="1">INDIRECT("'"&amp;BA$2&amp;"'!AB"&amp;ROW($AJ76))</f>
        <v/>
      </c>
      <c r="BB76" s="111" t="str" cm="1">
        <f t="array" aca="1" ref="BB76" ca="1">INDIRECT("'"&amp;BB$2&amp;"'!AB"&amp;ROW($AJ76))</f>
        <v/>
      </c>
      <c r="BC76" s="111" t="str" cm="1">
        <f t="array" aca="1" ref="BC76" ca="1">INDIRECT("'"&amp;BC$2&amp;"'!AB"&amp;ROW($AJ76))</f>
        <v/>
      </c>
      <c r="BD76" s="111" t="str" cm="1">
        <f t="array" aca="1" ref="BD76" ca="1">INDIRECT("'"&amp;BD$2&amp;"'!AB"&amp;ROW($AJ76))</f>
        <v/>
      </c>
      <c r="BE76" s="111" t="str" cm="1">
        <f t="array" aca="1" ref="BE76" ca="1">INDIRECT("'"&amp;BE$2&amp;"'!AB"&amp;ROW($AJ76))</f>
        <v/>
      </c>
      <c r="BF76" s="111" t="str" cm="1">
        <f t="array" aca="1" ref="BF76" ca="1">INDIRECT("'"&amp;BF$2&amp;"'!AB"&amp;ROW($AJ76))</f>
        <v/>
      </c>
      <c r="BG76" s="111" t="str" cm="1">
        <f t="array" aca="1" ref="BG76" ca="1">INDIRECT("'"&amp;BG$2&amp;"'!AB"&amp;ROW($AJ76))</f>
        <v/>
      </c>
      <c r="BH76" s="111" t="str" cm="1">
        <f t="array" aca="1" ref="BH76" ca="1">INDIRECT("'"&amp;BH$2&amp;"'!AB"&amp;ROW($AJ76))</f>
        <v/>
      </c>
      <c r="BI76" s="111" t="str" cm="1">
        <f t="array" aca="1" ref="BI76" ca="1">INDIRECT("'"&amp;BI$2&amp;"'!AB"&amp;ROW($AJ76))</f>
        <v/>
      </c>
      <c r="BJ76" s="111" t="str" cm="1">
        <f t="array" aca="1" ref="BJ76" ca="1">INDIRECT("'"&amp;BJ$2&amp;"'!AB"&amp;ROW($AJ76))</f>
        <v/>
      </c>
      <c r="BK76" s="111" t="str" cm="1">
        <f t="array" aca="1" ref="BK76" ca="1">INDIRECT("'"&amp;BK$2&amp;"'!AB"&amp;ROW($AJ76))</f>
        <v/>
      </c>
      <c r="BL76" s="111" t="str" cm="1">
        <f t="array" aca="1" ref="BL76" ca="1">INDIRECT("'"&amp;BL$2&amp;"'!AB"&amp;ROW($AJ76))</f>
        <v/>
      </c>
      <c r="BM76" s="111" t="str" cm="1">
        <f t="array" aca="1" ref="BM76" ca="1">INDIRECT("'"&amp;BM$2&amp;"'!AB"&amp;ROW($AJ76))</f>
        <v/>
      </c>
      <c r="BN76" s="111" t="str" cm="1">
        <f t="array" aca="1" ref="BN76" ca="1">INDIRECT("'"&amp;BN$2&amp;"'!AB"&amp;ROW($AJ76))</f>
        <v/>
      </c>
      <c r="BO76" s="124"/>
      <c r="BP76" s="110" t="str">
        <f t="shared" si="8"/>
        <v/>
      </c>
      <c r="BQ76" s="127" t="str" cm="1">
        <f t="array" aca="1" ref="BQ76" ca="1">IF(INDIRECT("'"&amp;BQ$2&amp;"'!P"&amp;ROW($BQ76))=0,"",INDIRECT("'"&amp;BQ$2&amp;"'!P"&amp;ROW($BQ76)))</f>
        <v/>
      </c>
      <c r="BR76" s="127" t="str" cm="1">
        <f t="array" aca="1" ref="BR76" ca="1">IF(INDIRECT("'"&amp;BR$2&amp;"'!P"&amp;ROW($BQ76))=0,"",INDIRECT("'"&amp;BR$2&amp;"'!P"&amp;ROW($BQ76)))</f>
        <v/>
      </c>
      <c r="BS76" s="127" t="str" cm="1">
        <f t="array" aca="1" ref="BS76" ca="1">IF(INDIRECT("'"&amp;BS$2&amp;"'!P"&amp;ROW($BQ76))=0,"",INDIRECT("'"&amp;BS$2&amp;"'!P"&amp;ROW($BQ76)))</f>
        <v/>
      </c>
      <c r="BT76" s="127" t="str" cm="1">
        <f t="array" aca="1" ref="BT76" ca="1">IF(INDIRECT("'"&amp;BT$2&amp;"'!P"&amp;ROW($BQ76))=0,"",INDIRECT("'"&amp;BT$2&amp;"'!P"&amp;ROW($BQ76)))</f>
        <v/>
      </c>
      <c r="BU76" s="127" t="str" cm="1">
        <f t="array" aca="1" ref="BU76" ca="1">IF(INDIRECT("'"&amp;BU$2&amp;"'!P"&amp;ROW($BQ76))=0,"",INDIRECT("'"&amp;BU$2&amp;"'!P"&amp;ROW($BQ76)))</f>
        <v/>
      </c>
      <c r="BV76" s="127" t="str" cm="1">
        <f t="array" aca="1" ref="BV76" ca="1">IF(INDIRECT("'"&amp;BV$2&amp;"'!P"&amp;ROW($BQ76))=0,"",INDIRECT("'"&amp;BV$2&amp;"'!P"&amp;ROW($BQ76)))</f>
        <v/>
      </c>
      <c r="BW76" s="127" t="str" cm="1">
        <f t="array" aca="1" ref="BW76" ca="1">IF(INDIRECT("'"&amp;BW$2&amp;"'!P"&amp;ROW($BQ76))=0,"",INDIRECT("'"&amp;BW$2&amp;"'!P"&amp;ROW($BQ76)))</f>
        <v/>
      </c>
      <c r="BX76" s="127" t="str" cm="1">
        <f t="array" aca="1" ref="BX76" ca="1">IF(INDIRECT("'"&amp;BX$2&amp;"'!P"&amp;ROW($BQ76))=0,"",INDIRECT("'"&amp;BX$2&amp;"'!P"&amp;ROW($BQ76)))</f>
        <v/>
      </c>
      <c r="BY76" s="127" t="str" cm="1">
        <f t="array" aca="1" ref="BY76" ca="1">IF(INDIRECT("'"&amp;BY$2&amp;"'!P"&amp;ROW($BQ76))=0,"",INDIRECT("'"&amp;BY$2&amp;"'!P"&amp;ROW($BQ76)))</f>
        <v/>
      </c>
      <c r="BZ76" s="127" t="str" cm="1">
        <f t="array" aca="1" ref="BZ76" ca="1">IF(INDIRECT("'"&amp;BZ$2&amp;"'!P"&amp;ROW($BQ76))=0,"",INDIRECT("'"&amp;BZ$2&amp;"'!P"&amp;ROW($BQ76)))</f>
        <v/>
      </c>
      <c r="CA76" s="127" t="str" cm="1">
        <f t="array" aca="1" ref="CA76" ca="1">IF(INDIRECT("'"&amp;CA$2&amp;"'!P"&amp;ROW($BQ76))=0,"",INDIRECT("'"&amp;CA$2&amp;"'!P"&amp;ROW($BQ76)))</f>
        <v/>
      </c>
      <c r="CB76" s="127" t="str" cm="1">
        <f t="array" aca="1" ref="CB76" ca="1">IF(INDIRECT("'"&amp;CB$2&amp;"'!P"&amp;ROW($BQ76))=0,"",INDIRECT("'"&amp;CB$2&amp;"'!P"&amp;ROW($BQ76)))</f>
        <v/>
      </c>
      <c r="CC76" s="127" t="str" cm="1">
        <f t="array" aca="1" ref="CC76" ca="1">IF(INDIRECT("'"&amp;CC$2&amp;"'!P"&amp;ROW($BQ76))=0,"",INDIRECT("'"&amp;CC$2&amp;"'!P"&amp;ROW($BQ76)))</f>
        <v/>
      </c>
      <c r="CD76" s="127" t="str" cm="1">
        <f t="array" aca="1" ref="CD76" ca="1">IF(INDIRECT("'"&amp;CD$2&amp;"'!P"&amp;ROW($BQ76))=0,"",INDIRECT("'"&amp;CD$2&amp;"'!P"&amp;ROW($BQ76)))</f>
        <v/>
      </c>
      <c r="CE76" s="127" t="str" cm="1">
        <f t="array" aca="1" ref="CE76" ca="1">IF(INDIRECT("'"&amp;CE$2&amp;"'!P"&amp;ROW($BQ76))=0,"",INDIRECT("'"&amp;CE$2&amp;"'!P"&amp;ROW($BQ76)))</f>
        <v/>
      </c>
      <c r="CF76" s="127" t="str" cm="1">
        <f t="array" aca="1" ref="CF76" ca="1">IF(INDIRECT("'"&amp;CF$2&amp;"'!P"&amp;ROW($BQ76))=0,"",INDIRECT("'"&amp;CF$2&amp;"'!P"&amp;ROW($BQ76)))</f>
        <v/>
      </c>
      <c r="CG76" s="127" t="str" cm="1">
        <f t="array" aca="1" ref="CG76" ca="1">IF(INDIRECT("'"&amp;CG$2&amp;"'!P"&amp;ROW($BQ76))=0,"",INDIRECT("'"&amp;CG$2&amp;"'!P"&amp;ROW($BQ76)))</f>
        <v/>
      </c>
      <c r="CH76" s="127" t="str" cm="1">
        <f t="array" aca="1" ref="CH76" ca="1">IF(INDIRECT("'"&amp;CH$2&amp;"'!P"&amp;ROW($BQ76))=0,"",INDIRECT("'"&amp;CH$2&amp;"'!P"&amp;ROW($BQ76)))</f>
        <v/>
      </c>
      <c r="CI76" s="127" t="str" cm="1">
        <f t="array" aca="1" ref="CI76" ca="1">IF(INDIRECT("'"&amp;CI$2&amp;"'!P"&amp;ROW($BQ76))=0,"",INDIRECT("'"&amp;CI$2&amp;"'!P"&amp;ROW($BQ76)))</f>
        <v/>
      </c>
      <c r="CJ76" s="127" t="str" cm="1">
        <f t="array" aca="1" ref="CJ76" ca="1">IF(INDIRECT("'"&amp;CJ$2&amp;"'!P"&amp;ROW($BQ76))=0,"",INDIRECT("'"&amp;CJ$2&amp;"'!P"&amp;ROW($BQ76)))</f>
        <v/>
      </c>
      <c r="CK76" s="127" t="str" cm="1">
        <f t="array" aca="1" ref="CK76" ca="1">IF(INDIRECT("'"&amp;CK$2&amp;"'!P"&amp;ROW($BQ76))=0,"",INDIRECT("'"&amp;CK$2&amp;"'!P"&amp;ROW($BQ76)))</f>
        <v/>
      </c>
      <c r="CL76" s="127" t="str" cm="1">
        <f t="array" aca="1" ref="CL76" ca="1">IF(INDIRECT("'"&amp;CL$2&amp;"'!P"&amp;ROW($BQ76))=0,"",INDIRECT("'"&amp;CL$2&amp;"'!P"&amp;ROW($BQ76)))</f>
        <v/>
      </c>
      <c r="CM76" s="127" t="str" cm="1">
        <f t="array" aca="1" ref="CM76" ca="1">IF(INDIRECT("'"&amp;CM$2&amp;"'!P"&amp;ROW($BQ76))=0,"",INDIRECT("'"&amp;CM$2&amp;"'!P"&amp;ROW($BQ76)))</f>
        <v/>
      </c>
      <c r="CN76" s="127" t="str" cm="1">
        <f t="array" aca="1" ref="CN76" ca="1">IF(INDIRECT("'"&amp;CN$2&amp;"'!P"&amp;ROW($BQ76))=0,"",INDIRECT("'"&amp;CN$2&amp;"'!P"&amp;ROW($BQ76)))</f>
        <v/>
      </c>
      <c r="CO76" s="127" t="str" cm="1">
        <f t="array" aca="1" ref="CO76" ca="1">IF(INDIRECT("'"&amp;CO$2&amp;"'!P"&amp;ROW($BQ76))=0,"",INDIRECT("'"&amp;CO$2&amp;"'!P"&amp;ROW($BQ76)))</f>
        <v/>
      </c>
      <c r="CP76" s="127" t="str" cm="1">
        <f t="array" aca="1" ref="CP76" ca="1">IF(INDIRECT("'"&amp;CP$2&amp;"'!P"&amp;ROW($BQ76))=0,"",INDIRECT("'"&amp;CP$2&amp;"'!P"&amp;ROW($BQ76)))</f>
        <v/>
      </c>
      <c r="CQ76" s="127" t="str" cm="1">
        <f t="array" aca="1" ref="CQ76" ca="1">IF(INDIRECT("'"&amp;CQ$2&amp;"'!P"&amp;ROW($BQ76))=0,"",INDIRECT("'"&amp;CQ$2&amp;"'!P"&amp;ROW($BQ76)))</f>
        <v/>
      </c>
      <c r="CR76" s="127" t="str" cm="1">
        <f t="array" aca="1" ref="CR76" ca="1">IF(INDIRECT("'"&amp;CR$2&amp;"'!P"&amp;ROW($BQ76))=0,"",INDIRECT("'"&amp;CR$2&amp;"'!P"&amp;ROW($BQ76)))</f>
        <v/>
      </c>
      <c r="CS76" s="127" t="str" cm="1">
        <f t="array" aca="1" ref="CS76" ca="1">IF(INDIRECT("'"&amp;CS$2&amp;"'!P"&amp;ROW($BQ76))=0,"",INDIRECT("'"&amp;CS$2&amp;"'!P"&amp;ROW($BQ76)))</f>
        <v/>
      </c>
      <c r="CT76" s="127" t="str" cm="1">
        <f t="array" aca="1" ref="CT76" ca="1">IF(INDIRECT("'"&amp;CT$2&amp;"'!P"&amp;ROW($BQ76))=0,"",INDIRECT("'"&amp;CT$2&amp;"'!P"&amp;ROW($BQ76)))</f>
        <v/>
      </c>
      <c r="CU76" s="127" t="str" cm="1">
        <f t="array" aca="1" ref="CU76" ca="1">IF(INDIRECT("'"&amp;CU$2&amp;"'!P"&amp;ROW($BQ76))=0,"",INDIRECT("'"&amp;CU$2&amp;"'!P"&amp;ROW($BQ76)))</f>
        <v/>
      </c>
      <c r="CV76" s="128" t="str">
        <f t="shared" si="9"/>
        <v/>
      </c>
    </row>
    <row r="77" spans="1:100" x14ac:dyDescent="0.2">
      <c r="A77" s="111" t="str">
        <f>IF('Driver List'!D77=0,"",'Driver List'!D77)</f>
        <v/>
      </c>
      <c r="B77" s="111" t="str">
        <f>IF(A77="","",VLOOKUP(A77,'Driver List'!D:E,2,0))</f>
        <v/>
      </c>
      <c r="C77" s="111" t="str" cm="1">
        <f t="array" aca="1" ref="C77" ca="1">IF(INDIRECT("'"&amp;C$2&amp;"'!F"&amp;ROW(C77))="CC","CC",
IF(INDIRECT("'"&amp;C$2&amp;"'!F"&amp;ROW(C77))="DOWN","DOWN",
IF(INDIRECT("'"&amp;C$2&amp;"'!F"&amp;ROW(C77))="OFF","OFF",
IF(INDIRECT("'"&amp;C$2&amp;"'!F"&amp;ROW(C77))="PARK","PARK",
IF(INDIRECT("'"&amp;C$2&amp;"'!F"&amp;ROW(C77))="VACA","VACA",
"")))))</f>
        <v/>
      </c>
      <c r="D77" s="111" t="str" cm="1">
        <f t="array" aca="1" ref="D77" ca="1">IF(INDIRECT("'"&amp;D$2&amp;"'!F"&amp;ROW(D77))="CC","CC",
IF(INDIRECT("'"&amp;D$2&amp;"'!F"&amp;ROW(D77))="DOWN","DOWN",
IF(INDIRECT("'"&amp;D$2&amp;"'!F"&amp;ROW(D77))="OFF","OFF",
IF(INDIRECT("'"&amp;D$2&amp;"'!F"&amp;ROW(D77))="PARK","PARK",
IF(INDIRECT("'"&amp;D$2&amp;"'!F"&amp;ROW(D77))="VACA","VACA",
"")))))</f>
        <v/>
      </c>
      <c r="E77" s="111" t="str" cm="1">
        <f t="array" aca="1" ref="E77" ca="1">IF(INDIRECT("'"&amp;E$2&amp;"'!F"&amp;ROW(E77))="CC","CC",
IF(INDIRECT("'"&amp;E$2&amp;"'!F"&amp;ROW(E77))="DOWN","DOWN",
IF(INDIRECT("'"&amp;E$2&amp;"'!F"&amp;ROW(E77))="OFF","OFF",
IF(INDIRECT("'"&amp;E$2&amp;"'!F"&amp;ROW(E77))="PARK","PARK",
IF(INDIRECT("'"&amp;E$2&amp;"'!F"&amp;ROW(E77))="VACA","VACA",
"")))))</f>
        <v/>
      </c>
      <c r="F77" s="111" t="str" cm="1">
        <f t="array" aca="1" ref="F77" ca="1">IF(INDIRECT("'"&amp;F$2&amp;"'!F"&amp;ROW(F77))="CC","CC",
IF(INDIRECT("'"&amp;F$2&amp;"'!F"&amp;ROW(F77))="DOWN","DOWN",
IF(INDIRECT("'"&amp;F$2&amp;"'!F"&amp;ROW(F77))="OFF","OFF",
IF(INDIRECT("'"&amp;F$2&amp;"'!F"&amp;ROW(F77))="PARK","PARK",
IF(INDIRECT("'"&amp;F$2&amp;"'!F"&amp;ROW(F77))="VACA","VACA",
"")))))</f>
        <v/>
      </c>
      <c r="G77" s="111" t="str" cm="1">
        <f t="array" aca="1" ref="G77" ca="1">IF(INDIRECT("'"&amp;G$2&amp;"'!F"&amp;ROW(G77))="CC","CC",
IF(INDIRECT("'"&amp;G$2&amp;"'!F"&amp;ROW(G77))="DOWN","DOWN",
IF(INDIRECT("'"&amp;G$2&amp;"'!F"&amp;ROW(G77))="OFF","OFF",
IF(INDIRECT("'"&amp;G$2&amp;"'!F"&amp;ROW(G77))="PARK","PARK",
IF(INDIRECT("'"&amp;G$2&amp;"'!F"&amp;ROW(G77))="VACA","VACA",
"")))))</f>
        <v/>
      </c>
      <c r="H77" s="111" t="str" cm="1">
        <f t="array" aca="1" ref="H77" ca="1">IF(INDIRECT("'"&amp;H$2&amp;"'!F"&amp;ROW(H77))="CC","CC",
IF(INDIRECT("'"&amp;H$2&amp;"'!F"&amp;ROW(H77))="DOWN","DOWN",
IF(INDIRECT("'"&amp;H$2&amp;"'!F"&amp;ROW(H77))="OFF","OFF",
IF(INDIRECT("'"&amp;H$2&amp;"'!F"&amp;ROW(H77))="PARK","PARK",
IF(INDIRECT("'"&amp;H$2&amp;"'!F"&amp;ROW(H77))="VACA","VACA",
"")))))</f>
        <v/>
      </c>
      <c r="I77" s="111" t="str" cm="1">
        <f t="array" aca="1" ref="I77" ca="1">IF(INDIRECT("'"&amp;I$2&amp;"'!F"&amp;ROW(I77))="CC","CC",
IF(INDIRECT("'"&amp;I$2&amp;"'!F"&amp;ROW(I77))="DOWN","DOWN",
IF(INDIRECT("'"&amp;I$2&amp;"'!F"&amp;ROW(I77))="OFF","OFF",
IF(INDIRECT("'"&amp;I$2&amp;"'!F"&amp;ROW(I77))="PARK","PARK",
IF(INDIRECT("'"&amp;I$2&amp;"'!F"&amp;ROW(I77))="VACA","VACA",
"")))))</f>
        <v/>
      </c>
      <c r="J77" s="111" t="str" cm="1">
        <f t="array" aca="1" ref="J77" ca="1">IF(INDIRECT("'"&amp;J$2&amp;"'!F"&amp;ROW(J77))="CC","CC",
IF(INDIRECT("'"&amp;J$2&amp;"'!F"&amp;ROW(J77))="DOWN","DOWN",
IF(INDIRECT("'"&amp;J$2&amp;"'!F"&amp;ROW(J77))="OFF","OFF",
IF(INDIRECT("'"&amp;J$2&amp;"'!F"&amp;ROW(J77))="PARK","PARK",
IF(INDIRECT("'"&amp;J$2&amp;"'!F"&amp;ROW(J77))="VACA","VACA",
"")))))</f>
        <v/>
      </c>
      <c r="K77" s="111" t="str" cm="1">
        <f t="array" aca="1" ref="K77" ca="1">IF(INDIRECT("'"&amp;K$2&amp;"'!F"&amp;ROW(K77))="CC","CC",
IF(INDIRECT("'"&amp;K$2&amp;"'!F"&amp;ROW(K77))="DOWN","DOWN",
IF(INDIRECT("'"&amp;K$2&amp;"'!F"&amp;ROW(K77))="OFF","OFF",
IF(INDIRECT("'"&amp;K$2&amp;"'!F"&amp;ROW(K77))="PARK","PARK",
IF(INDIRECT("'"&amp;K$2&amp;"'!F"&amp;ROW(K77))="VACA","VACA",
"")))))</f>
        <v/>
      </c>
      <c r="L77" s="111" t="str" cm="1">
        <f t="array" aca="1" ref="L77" ca="1">IF(INDIRECT("'"&amp;L$2&amp;"'!F"&amp;ROW(L77))="CC","CC",
IF(INDIRECT("'"&amp;L$2&amp;"'!F"&amp;ROW(L77))="DOWN","DOWN",
IF(INDIRECT("'"&amp;L$2&amp;"'!F"&amp;ROW(L77))="OFF","OFF",
IF(INDIRECT("'"&amp;L$2&amp;"'!F"&amp;ROW(L77))="PARK","PARK",
IF(INDIRECT("'"&amp;L$2&amp;"'!F"&amp;ROW(L77))="VACA","VACA",
"")))))</f>
        <v/>
      </c>
      <c r="M77" s="111" t="str" cm="1">
        <f t="array" aca="1" ref="M77" ca="1">IF(INDIRECT("'"&amp;M$2&amp;"'!F"&amp;ROW(M77))="CC","CC",
IF(INDIRECT("'"&amp;M$2&amp;"'!F"&amp;ROW(M77))="DOWN","DOWN",
IF(INDIRECT("'"&amp;M$2&amp;"'!F"&amp;ROW(M77))="OFF","OFF",
IF(INDIRECT("'"&amp;M$2&amp;"'!F"&amp;ROW(M77))="PARK","PARK",
IF(INDIRECT("'"&amp;M$2&amp;"'!F"&amp;ROW(M77))="VACA","VACA",
"")))))</f>
        <v/>
      </c>
      <c r="N77" s="111" t="str" cm="1">
        <f t="array" aca="1" ref="N77" ca="1">IF(INDIRECT("'"&amp;N$2&amp;"'!F"&amp;ROW(N77))="CC","CC",
IF(INDIRECT("'"&amp;N$2&amp;"'!F"&amp;ROW(N77))="DOWN","DOWN",
IF(INDIRECT("'"&amp;N$2&amp;"'!F"&amp;ROW(N77))="OFF","OFF",
IF(INDIRECT("'"&amp;N$2&amp;"'!F"&amp;ROW(N77))="PARK","PARK",
IF(INDIRECT("'"&amp;N$2&amp;"'!F"&amp;ROW(N77))="VACA","VACA",
"")))))</f>
        <v/>
      </c>
      <c r="O77" s="111" t="str" cm="1">
        <f t="array" aca="1" ref="O77" ca="1">IF(INDIRECT("'"&amp;O$2&amp;"'!F"&amp;ROW(O77))="CC","CC",
IF(INDIRECT("'"&amp;O$2&amp;"'!F"&amp;ROW(O77))="DOWN","DOWN",
IF(INDIRECT("'"&amp;O$2&amp;"'!F"&amp;ROW(O77))="OFF","OFF",
IF(INDIRECT("'"&amp;O$2&amp;"'!F"&amp;ROW(O77))="PARK","PARK",
IF(INDIRECT("'"&amp;O$2&amp;"'!F"&amp;ROW(O77))="VACA","VACA",
"")))))</f>
        <v/>
      </c>
      <c r="P77" s="111" t="str" cm="1">
        <f t="array" aca="1" ref="P77" ca="1">IF(INDIRECT("'"&amp;P$2&amp;"'!F"&amp;ROW(P77))="CC","CC",
IF(INDIRECT("'"&amp;P$2&amp;"'!F"&amp;ROW(P77))="DOWN","DOWN",
IF(INDIRECT("'"&amp;P$2&amp;"'!F"&amp;ROW(P77))="OFF","OFF",
IF(INDIRECT("'"&amp;P$2&amp;"'!F"&amp;ROW(P77))="PARK","PARK",
IF(INDIRECT("'"&amp;P$2&amp;"'!F"&amp;ROW(P77))="VACA","VACA",
"")))))</f>
        <v/>
      </c>
      <c r="Q77" s="111" t="str" cm="1">
        <f t="array" aca="1" ref="Q77" ca="1">IF(INDIRECT("'"&amp;Q$2&amp;"'!F"&amp;ROW(Q77))="CC","CC",
IF(INDIRECT("'"&amp;Q$2&amp;"'!F"&amp;ROW(Q77))="DOWN","DOWN",
IF(INDIRECT("'"&amp;Q$2&amp;"'!F"&amp;ROW(Q77))="OFF","OFF",
IF(INDIRECT("'"&amp;Q$2&amp;"'!F"&amp;ROW(Q77))="PARK","PARK",
IF(INDIRECT("'"&amp;Q$2&amp;"'!F"&amp;ROW(Q77))="VACA","VACA",
"")))))</f>
        <v/>
      </c>
      <c r="R77" s="111" t="str" cm="1">
        <f t="array" aca="1" ref="R77" ca="1">IF(INDIRECT("'"&amp;R$2&amp;"'!F"&amp;ROW(R77))="CC","CC",
IF(INDIRECT("'"&amp;R$2&amp;"'!F"&amp;ROW(R77))="DOWN","DOWN",
IF(INDIRECT("'"&amp;R$2&amp;"'!F"&amp;ROW(R77))="OFF","OFF",
IF(INDIRECT("'"&amp;R$2&amp;"'!F"&amp;ROW(R77))="PARK","PARK",
IF(INDIRECT("'"&amp;R$2&amp;"'!F"&amp;ROW(R77))="VACA","VACA",
"")))))</f>
        <v/>
      </c>
      <c r="S77" s="111" t="str" cm="1">
        <f t="array" aca="1" ref="S77" ca="1">IF(INDIRECT("'"&amp;S$2&amp;"'!F"&amp;ROW(S77))="CC","CC",
IF(INDIRECT("'"&amp;S$2&amp;"'!F"&amp;ROW(S77))="DOWN","DOWN",
IF(INDIRECT("'"&amp;S$2&amp;"'!F"&amp;ROW(S77))="OFF","OFF",
IF(INDIRECT("'"&amp;S$2&amp;"'!F"&amp;ROW(S77))="PARK","PARK",
IF(INDIRECT("'"&amp;S$2&amp;"'!F"&amp;ROW(S77))="VACA","VACA",
"")))))</f>
        <v/>
      </c>
      <c r="T77" s="111" t="str" cm="1">
        <f t="array" aca="1" ref="T77" ca="1">IF(INDIRECT("'"&amp;T$2&amp;"'!F"&amp;ROW(T77))="CC","CC",
IF(INDIRECT("'"&amp;T$2&amp;"'!F"&amp;ROW(T77))="DOWN","DOWN",
IF(INDIRECT("'"&amp;T$2&amp;"'!F"&amp;ROW(T77))="OFF","OFF",
IF(INDIRECT("'"&amp;T$2&amp;"'!F"&amp;ROW(T77))="PARK","PARK",
IF(INDIRECT("'"&amp;T$2&amp;"'!F"&amp;ROW(T77))="VACA","VACA",
"")))))</f>
        <v/>
      </c>
      <c r="U77" s="111" t="str" cm="1">
        <f t="array" aca="1" ref="U77" ca="1">IF(INDIRECT("'"&amp;U$2&amp;"'!F"&amp;ROW(U77))="CC","CC",
IF(INDIRECT("'"&amp;U$2&amp;"'!F"&amp;ROW(U77))="DOWN","DOWN",
IF(INDIRECT("'"&amp;U$2&amp;"'!F"&amp;ROW(U77))="OFF","OFF",
IF(INDIRECT("'"&amp;U$2&amp;"'!F"&amp;ROW(U77))="PARK","PARK",
IF(INDIRECT("'"&amp;U$2&amp;"'!F"&amp;ROW(U77))="VACA","VACA",
"")))))</f>
        <v/>
      </c>
      <c r="V77" s="111" t="str" cm="1">
        <f t="array" aca="1" ref="V77" ca="1">IF(INDIRECT("'"&amp;V$2&amp;"'!F"&amp;ROW(V77))="CC","CC",
IF(INDIRECT("'"&amp;V$2&amp;"'!F"&amp;ROW(V77))="DOWN","DOWN",
IF(INDIRECT("'"&amp;V$2&amp;"'!F"&amp;ROW(V77))="OFF","OFF",
IF(INDIRECT("'"&amp;V$2&amp;"'!F"&amp;ROW(V77))="PARK","PARK",
IF(INDIRECT("'"&amp;V$2&amp;"'!F"&amp;ROW(V77))="VACA","VACA",
"")))))</f>
        <v/>
      </c>
      <c r="W77" s="111" t="str" cm="1">
        <f t="array" aca="1" ref="W77" ca="1">IF(INDIRECT("'"&amp;W$2&amp;"'!F"&amp;ROW(W77))="CC","CC",
IF(INDIRECT("'"&amp;W$2&amp;"'!F"&amp;ROW(W77))="DOWN","DOWN",
IF(INDIRECT("'"&amp;W$2&amp;"'!F"&amp;ROW(W77))="OFF","OFF",
IF(INDIRECT("'"&amp;W$2&amp;"'!F"&amp;ROW(W77))="PARK","PARK",
IF(INDIRECT("'"&amp;W$2&amp;"'!F"&amp;ROW(W77))="VACA","VACA",
"")))))</f>
        <v/>
      </c>
      <c r="X77" s="111" t="str" cm="1">
        <f t="array" aca="1" ref="X77" ca="1">IF(INDIRECT("'"&amp;X$2&amp;"'!F"&amp;ROW(X77))="CC","CC",
IF(INDIRECT("'"&amp;X$2&amp;"'!F"&amp;ROW(X77))="DOWN","DOWN",
IF(INDIRECT("'"&amp;X$2&amp;"'!F"&amp;ROW(X77))="OFF","OFF",
IF(INDIRECT("'"&amp;X$2&amp;"'!F"&amp;ROW(X77))="PARK","PARK",
IF(INDIRECT("'"&amp;X$2&amp;"'!F"&amp;ROW(X77))="VACA","VACA",
"")))))</f>
        <v/>
      </c>
      <c r="Y77" s="111" t="str" cm="1">
        <f t="array" aca="1" ref="Y77" ca="1">IF(INDIRECT("'"&amp;Y$2&amp;"'!F"&amp;ROW(Y77))="CC","CC",
IF(INDIRECT("'"&amp;Y$2&amp;"'!F"&amp;ROW(Y77))="DOWN","DOWN",
IF(INDIRECT("'"&amp;Y$2&amp;"'!F"&amp;ROW(Y77))="OFF","OFF",
IF(INDIRECT("'"&amp;Y$2&amp;"'!F"&amp;ROW(Y77))="PARK","PARK",
IF(INDIRECT("'"&amp;Y$2&amp;"'!F"&amp;ROW(Y77))="VACA","VACA",
"")))))</f>
        <v/>
      </c>
      <c r="Z77" s="111" t="str" cm="1">
        <f t="array" aca="1" ref="Z77" ca="1">IF(INDIRECT("'"&amp;Z$2&amp;"'!F"&amp;ROW(Z77))="CC","CC",
IF(INDIRECT("'"&amp;Z$2&amp;"'!F"&amp;ROW(Z77))="DOWN","DOWN",
IF(INDIRECT("'"&amp;Z$2&amp;"'!F"&amp;ROW(Z77))="OFF","OFF",
IF(INDIRECT("'"&amp;Z$2&amp;"'!F"&amp;ROW(Z77))="PARK","PARK",
IF(INDIRECT("'"&amp;Z$2&amp;"'!F"&amp;ROW(Z77))="VACA","VACA",
"")))))</f>
        <v/>
      </c>
      <c r="AA77" s="111" t="str" cm="1">
        <f t="array" aca="1" ref="AA77" ca="1">IF(INDIRECT("'"&amp;AA$2&amp;"'!F"&amp;ROW(AA77))="CC","CC",
IF(INDIRECT("'"&amp;AA$2&amp;"'!F"&amp;ROW(AA77))="DOWN","DOWN",
IF(INDIRECT("'"&amp;AA$2&amp;"'!F"&amp;ROW(AA77))="OFF","OFF",
IF(INDIRECT("'"&amp;AA$2&amp;"'!F"&amp;ROW(AA77))="PARK","PARK",
IF(INDIRECT("'"&amp;AA$2&amp;"'!F"&amp;ROW(AA77))="VACA","VACA",
"")))))</f>
        <v/>
      </c>
      <c r="AB77" s="111" t="str" cm="1">
        <f t="array" aca="1" ref="AB77" ca="1">IF(INDIRECT("'"&amp;AB$2&amp;"'!F"&amp;ROW(AB77))="CC","CC",
IF(INDIRECT("'"&amp;AB$2&amp;"'!F"&amp;ROW(AB77))="DOWN","DOWN",
IF(INDIRECT("'"&amp;AB$2&amp;"'!F"&amp;ROW(AB77))="OFF","OFF",
IF(INDIRECT("'"&amp;AB$2&amp;"'!F"&amp;ROW(AB77))="PARK","PARK",
IF(INDIRECT("'"&amp;AB$2&amp;"'!F"&amp;ROW(AB77))="VACA","VACA",
"")))))</f>
        <v/>
      </c>
      <c r="AC77" s="111" t="str" cm="1">
        <f t="array" aca="1" ref="AC77" ca="1">IF(INDIRECT("'"&amp;AC$2&amp;"'!F"&amp;ROW(AC77))="CC","CC",
IF(INDIRECT("'"&amp;AC$2&amp;"'!F"&amp;ROW(AC77))="DOWN","DOWN",
IF(INDIRECT("'"&amp;AC$2&amp;"'!F"&amp;ROW(AC77))="OFF","OFF",
IF(INDIRECT("'"&amp;AC$2&amp;"'!F"&amp;ROW(AC77))="PARK","PARK",
IF(INDIRECT("'"&amp;AC$2&amp;"'!F"&amp;ROW(AC77))="VACA","VACA",
"")))))</f>
        <v/>
      </c>
      <c r="AD77" s="111" t="str" cm="1">
        <f t="array" aca="1" ref="AD77" ca="1">IF(INDIRECT("'"&amp;AD$2&amp;"'!F"&amp;ROW(AD77))="CC","CC",
IF(INDIRECT("'"&amp;AD$2&amp;"'!F"&amp;ROW(AD77))="DOWN","DOWN",
IF(INDIRECT("'"&amp;AD$2&amp;"'!F"&amp;ROW(AD77))="OFF","OFF",
IF(INDIRECT("'"&amp;AD$2&amp;"'!F"&amp;ROW(AD77))="PARK","PARK",
IF(INDIRECT("'"&amp;AD$2&amp;"'!F"&amp;ROW(AD77))="VACA","VACA",
"")))))</f>
        <v/>
      </c>
      <c r="AE77" s="111" t="str" cm="1">
        <f t="array" aca="1" ref="AE77" ca="1">IF(INDIRECT("'"&amp;AE$2&amp;"'!F"&amp;ROW(AE77))="CC","CC",
IF(INDIRECT("'"&amp;AE$2&amp;"'!F"&amp;ROW(AE77))="DOWN","DOWN",
IF(INDIRECT("'"&amp;AE$2&amp;"'!F"&amp;ROW(AE77))="OFF","OFF",
IF(INDIRECT("'"&amp;AE$2&amp;"'!F"&amp;ROW(AE77))="PARK","PARK",
IF(INDIRECT("'"&amp;AE$2&amp;"'!F"&amp;ROW(AE77))="VACA","VACA",
"")))))</f>
        <v/>
      </c>
      <c r="AF77" s="111" t="str" cm="1">
        <f t="array" aca="1" ref="AF77" ca="1">IF(INDIRECT("'"&amp;AF$2&amp;"'!F"&amp;ROW(AF77))="CC","CC",
IF(INDIRECT("'"&amp;AF$2&amp;"'!F"&amp;ROW(AF77))="DOWN","DOWN",
IF(INDIRECT("'"&amp;AF$2&amp;"'!F"&amp;ROW(AF77))="OFF","OFF",
IF(INDIRECT("'"&amp;AF$2&amp;"'!F"&amp;ROW(AF77))="PARK","PARK",
IF(INDIRECT("'"&amp;AF$2&amp;"'!F"&amp;ROW(AF77))="VACA","VACA",
"")))))</f>
        <v/>
      </c>
      <c r="AG77" s="111" t="str" cm="1">
        <f t="array" aca="1" ref="AG77" ca="1">IF(INDIRECT("'"&amp;AG$2&amp;"'!F"&amp;ROW(AG77))="CC","CC",
IF(INDIRECT("'"&amp;AG$2&amp;"'!F"&amp;ROW(AG77))="DOWN","DOWN",
IF(INDIRECT("'"&amp;AG$2&amp;"'!F"&amp;ROW(AG77))="OFF","OFF",
IF(INDIRECT("'"&amp;AG$2&amp;"'!F"&amp;ROW(AG77))="PARK","PARK",
IF(INDIRECT("'"&amp;AG$2&amp;"'!F"&amp;ROW(AG77))="VACA","VACA",
"")))))</f>
        <v/>
      </c>
      <c r="AH77" s="124"/>
      <c r="AI77" s="111" t="str">
        <f t="shared" si="7"/>
        <v/>
      </c>
      <c r="AJ77" s="111" t="str" cm="1">
        <f t="array" aca="1" ref="AJ77" ca="1">INDIRECT("'"&amp;AJ$2&amp;"'!AB"&amp;ROW($AJ77))</f>
        <v/>
      </c>
      <c r="AK77" s="111" t="str" cm="1">
        <f t="array" aca="1" ref="AK77" ca="1">INDIRECT("'"&amp;AK$2&amp;"'!AB"&amp;ROW($AJ77))</f>
        <v/>
      </c>
      <c r="AL77" s="111" t="str" cm="1">
        <f t="array" aca="1" ref="AL77" ca="1">INDIRECT("'"&amp;AL$2&amp;"'!AB"&amp;ROW($AJ77))</f>
        <v/>
      </c>
      <c r="AM77" s="111" t="str" cm="1">
        <f t="array" aca="1" ref="AM77" ca="1">INDIRECT("'"&amp;AM$2&amp;"'!AB"&amp;ROW($AJ77))</f>
        <v/>
      </c>
      <c r="AN77" s="111" t="str" cm="1">
        <f t="array" aca="1" ref="AN77" ca="1">INDIRECT("'"&amp;AN$2&amp;"'!AB"&amp;ROW($AJ77))</f>
        <v/>
      </c>
      <c r="AO77" s="111" t="str" cm="1">
        <f t="array" aca="1" ref="AO77" ca="1">INDIRECT("'"&amp;AO$2&amp;"'!AB"&amp;ROW($AJ77))</f>
        <v/>
      </c>
      <c r="AP77" s="111" t="str" cm="1">
        <f t="array" aca="1" ref="AP77" ca="1">INDIRECT("'"&amp;AP$2&amp;"'!AB"&amp;ROW($AJ77))</f>
        <v/>
      </c>
      <c r="AQ77" s="111" t="str" cm="1">
        <f t="array" aca="1" ref="AQ77" ca="1">INDIRECT("'"&amp;AQ$2&amp;"'!AB"&amp;ROW($AJ77))</f>
        <v/>
      </c>
      <c r="AR77" s="111" t="str" cm="1">
        <f t="array" aca="1" ref="AR77" ca="1">INDIRECT("'"&amp;AR$2&amp;"'!AB"&amp;ROW($AJ77))</f>
        <v/>
      </c>
      <c r="AS77" s="111" t="str" cm="1">
        <f t="array" aca="1" ref="AS77" ca="1">INDIRECT("'"&amp;AS$2&amp;"'!AB"&amp;ROW($AJ77))</f>
        <v/>
      </c>
      <c r="AT77" s="111" t="str" cm="1">
        <f t="array" aca="1" ref="AT77" ca="1">INDIRECT("'"&amp;AT$2&amp;"'!AB"&amp;ROW($AJ77))</f>
        <v/>
      </c>
      <c r="AU77" s="111" t="str" cm="1">
        <f t="array" aca="1" ref="AU77" ca="1">INDIRECT("'"&amp;AU$2&amp;"'!AB"&amp;ROW($AJ77))</f>
        <v/>
      </c>
      <c r="AV77" s="111" t="str" cm="1">
        <f t="array" aca="1" ref="AV77" ca="1">INDIRECT("'"&amp;AV$2&amp;"'!AB"&amp;ROW($AJ77))</f>
        <v/>
      </c>
      <c r="AW77" s="111" t="str" cm="1">
        <f t="array" aca="1" ref="AW77" ca="1">INDIRECT("'"&amp;AW$2&amp;"'!AB"&amp;ROW($AJ77))</f>
        <v/>
      </c>
      <c r="AX77" s="111" t="str" cm="1">
        <f t="array" aca="1" ref="AX77" ca="1">INDIRECT("'"&amp;AX$2&amp;"'!AB"&amp;ROW($AJ77))</f>
        <v/>
      </c>
      <c r="AY77" s="111" t="str" cm="1">
        <f t="array" aca="1" ref="AY77" ca="1">INDIRECT("'"&amp;AY$2&amp;"'!AB"&amp;ROW($AJ77))</f>
        <v/>
      </c>
      <c r="AZ77" s="111" t="str" cm="1">
        <f t="array" aca="1" ref="AZ77" ca="1">INDIRECT("'"&amp;AZ$2&amp;"'!AB"&amp;ROW($AJ77))</f>
        <v/>
      </c>
      <c r="BA77" s="111" t="str" cm="1">
        <f t="array" aca="1" ref="BA77" ca="1">INDIRECT("'"&amp;BA$2&amp;"'!AB"&amp;ROW($AJ77))</f>
        <v/>
      </c>
      <c r="BB77" s="111" t="str" cm="1">
        <f t="array" aca="1" ref="BB77" ca="1">INDIRECT("'"&amp;BB$2&amp;"'!AB"&amp;ROW($AJ77))</f>
        <v/>
      </c>
      <c r="BC77" s="111" t="str" cm="1">
        <f t="array" aca="1" ref="BC77" ca="1">INDIRECT("'"&amp;BC$2&amp;"'!AB"&amp;ROW($AJ77))</f>
        <v/>
      </c>
      <c r="BD77" s="111" t="str" cm="1">
        <f t="array" aca="1" ref="BD77" ca="1">INDIRECT("'"&amp;BD$2&amp;"'!AB"&amp;ROW($AJ77))</f>
        <v/>
      </c>
      <c r="BE77" s="111" t="str" cm="1">
        <f t="array" aca="1" ref="BE77" ca="1">INDIRECT("'"&amp;BE$2&amp;"'!AB"&amp;ROW($AJ77))</f>
        <v/>
      </c>
      <c r="BF77" s="111" t="str" cm="1">
        <f t="array" aca="1" ref="BF77" ca="1">INDIRECT("'"&amp;BF$2&amp;"'!AB"&amp;ROW($AJ77))</f>
        <v/>
      </c>
      <c r="BG77" s="111" t="str" cm="1">
        <f t="array" aca="1" ref="BG77" ca="1">INDIRECT("'"&amp;BG$2&amp;"'!AB"&amp;ROW($AJ77))</f>
        <v/>
      </c>
      <c r="BH77" s="111" t="str" cm="1">
        <f t="array" aca="1" ref="BH77" ca="1">INDIRECT("'"&amp;BH$2&amp;"'!AB"&amp;ROW($AJ77))</f>
        <v/>
      </c>
      <c r="BI77" s="111" t="str" cm="1">
        <f t="array" aca="1" ref="BI77" ca="1">INDIRECT("'"&amp;BI$2&amp;"'!AB"&amp;ROW($AJ77))</f>
        <v/>
      </c>
      <c r="BJ77" s="111" t="str" cm="1">
        <f t="array" aca="1" ref="BJ77" ca="1">INDIRECT("'"&amp;BJ$2&amp;"'!AB"&amp;ROW($AJ77))</f>
        <v/>
      </c>
      <c r="BK77" s="111" t="str" cm="1">
        <f t="array" aca="1" ref="BK77" ca="1">INDIRECT("'"&amp;BK$2&amp;"'!AB"&amp;ROW($AJ77))</f>
        <v/>
      </c>
      <c r="BL77" s="111" t="str" cm="1">
        <f t="array" aca="1" ref="BL77" ca="1">INDIRECT("'"&amp;BL$2&amp;"'!AB"&amp;ROW($AJ77))</f>
        <v/>
      </c>
      <c r="BM77" s="111" t="str" cm="1">
        <f t="array" aca="1" ref="BM77" ca="1">INDIRECT("'"&amp;BM$2&amp;"'!AB"&amp;ROW($AJ77))</f>
        <v/>
      </c>
      <c r="BN77" s="111" t="str" cm="1">
        <f t="array" aca="1" ref="BN77" ca="1">INDIRECT("'"&amp;BN$2&amp;"'!AB"&amp;ROW($AJ77))</f>
        <v/>
      </c>
      <c r="BO77" s="124"/>
      <c r="BP77" s="110" t="str">
        <f t="shared" si="8"/>
        <v/>
      </c>
      <c r="BQ77" s="127" t="str" cm="1">
        <f t="array" aca="1" ref="BQ77" ca="1">IF(INDIRECT("'"&amp;BQ$2&amp;"'!P"&amp;ROW($BQ77))=0,"",INDIRECT("'"&amp;BQ$2&amp;"'!P"&amp;ROW($BQ77)))</f>
        <v/>
      </c>
      <c r="BR77" s="127" t="str" cm="1">
        <f t="array" aca="1" ref="BR77" ca="1">IF(INDIRECT("'"&amp;BR$2&amp;"'!P"&amp;ROW($BQ77))=0,"",INDIRECT("'"&amp;BR$2&amp;"'!P"&amp;ROW($BQ77)))</f>
        <v/>
      </c>
      <c r="BS77" s="127" t="str" cm="1">
        <f t="array" aca="1" ref="BS77" ca="1">IF(INDIRECT("'"&amp;BS$2&amp;"'!P"&amp;ROW($BQ77))=0,"",INDIRECT("'"&amp;BS$2&amp;"'!P"&amp;ROW($BQ77)))</f>
        <v/>
      </c>
      <c r="BT77" s="127" t="str" cm="1">
        <f t="array" aca="1" ref="BT77" ca="1">IF(INDIRECT("'"&amp;BT$2&amp;"'!P"&amp;ROW($BQ77))=0,"",INDIRECT("'"&amp;BT$2&amp;"'!P"&amp;ROW($BQ77)))</f>
        <v/>
      </c>
      <c r="BU77" s="127" t="str" cm="1">
        <f t="array" aca="1" ref="BU77" ca="1">IF(INDIRECT("'"&amp;BU$2&amp;"'!P"&amp;ROW($BQ77))=0,"",INDIRECT("'"&amp;BU$2&amp;"'!P"&amp;ROW($BQ77)))</f>
        <v/>
      </c>
      <c r="BV77" s="127" t="str" cm="1">
        <f t="array" aca="1" ref="BV77" ca="1">IF(INDIRECT("'"&amp;BV$2&amp;"'!P"&amp;ROW($BQ77))=0,"",INDIRECT("'"&amp;BV$2&amp;"'!P"&amp;ROW($BQ77)))</f>
        <v/>
      </c>
      <c r="BW77" s="127" t="str" cm="1">
        <f t="array" aca="1" ref="BW77" ca="1">IF(INDIRECT("'"&amp;BW$2&amp;"'!P"&amp;ROW($BQ77))=0,"",INDIRECT("'"&amp;BW$2&amp;"'!P"&amp;ROW($BQ77)))</f>
        <v/>
      </c>
      <c r="BX77" s="127" t="str" cm="1">
        <f t="array" aca="1" ref="BX77" ca="1">IF(INDIRECT("'"&amp;BX$2&amp;"'!P"&amp;ROW($BQ77))=0,"",INDIRECT("'"&amp;BX$2&amp;"'!P"&amp;ROW($BQ77)))</f>
        <v/>
      </c>
      <c r="BY77" s="127" t="str" cm="1">
        <f t="array" aca="1" ref="BY77" ca="1">IF(INDIRECT("'"&amp;BY$2&amp;"'!P"&amp;ROW($BQ77))=0,"",INDIRECT("'"&amp;BY$2&amp;"'!P"&amp;ROW($BQ77)))</f>
        <v/>
      </c>
      <c r="BZ77" s="127" t="str" cm="1">
        <f t="array" aca="1" ref="BZ77" ca="1">IF(INDIRECT("'"&amp;BZ$2&amp;"'!P"&amp;ROW($BQ77))=0,"",INDIRECT("'"&amp;BZ$2&amp;"'!P"&amp;ROW($BQ77)))</f>
        <v/>
      </c>
      <c r="CA77" s="127" t="str" cm="1">
        <f t="array" aca="1" ref="CA77" ca="1">IF(INDIRECT("'"&amp;CA$2&amp;"'!P"&amp;ROW($BQ77))=0,"",INDIRECT("'"&amp;CA$2&amp;"'!P"&amp;ROW($BQ77)))</f>
        <v/>
      </c>
      <c r="CB77" s="127" t="str" cm="1">
        <f t="array" aca="1" ref="CB77" ca="1">IF(INDIRECT("'"&amp;CB$2&amp;"'!P"&amp;ROW($BQ77))=0,"",INDIRECT("'"&amp;CB$2&amp;"'!P"&amp;ROW($BQ77)))</f>
        <v/>
      </c>
      <c r="CC77" s="127" t="str" cm="1">
        <f t="array" aca="1" ref="CC77" ca="1">IF(INDIRECT("'"&amp;CC$2&amp;"'!P"&amp;ROW($BQ77))=0,"",INDIRECT("'"&amp;CC$2&amp;"'!P"&amp;ROW($BQ77)))</f>
        <v/>
      </c>
      <c r="CD77" s="127" t="str" cm="1">
        <f t="array" aca="1" ref="CD77" ca="1">IF(INDIRECT("'"&amp;CD$2&amp;"'!P"&amp;ROW($BQ77))=0,"",INDIRECT("'"&amp;CD$2&amp;"'!P"&amp;ROW($BQ77)))</f>
        <v/>
      </c>
      <c r="CE77" s="127" t="str" cm="1">
        <f t="array" aca="1" ref="CE77" ca="1">IF(INDIRECT("'"&amp;CE$2&amp;"'!P"&amp;ROW($BQ77))=0,"",INDIRECT("'"&amp;CE$2&amp;"'!P"&amp;ROW($BQ77)))</f>
        <v/>
      </c>
      <c r="CF77" s="127" t="str" cm="1">
        <f t="array" aca="1" ref="CF77" ca="1">IF(INDIRECT("'"&amp;CF$2&amp;"'!P"&amp;ROW($BQ77))=0,"",INDIRECT("'"&amp;CF$2&amp;"'!P"&amp;ROW($BQ77)))</f>
        <v/>
      </c>
      <c r="CG77" s="127" t="str" cm="1">
        <f t="array" aca="1" ref="CG77" ca="1">IF(INDIRECT("'"&amp;CG$2&amp;"'!P"&amp;ROW($BQ77))=0,"",INDIRECT("'"&amp;CG$2&amp;"'!P"&amp;ROW($BQ77)))</f>
        <v/>
      </c>
      <c r="CH77" s="127" t="str" cm="1">
        <f t="array" aca="1" ref="CH77" ca="1">IF(INDIRECT("'"&amp;CH$2&amp;"'!P"&amp;ROW($BQ77))=0,"",INDIRECT("'"&amp;CH$2&amp;"'!P"&amp;ROW($BQ77)))</f>
        <v/>
      </c>
      <c r="CI77" s="127" t="str" cm="1">
        <f t="array" aca="1" ref="CI77" ca="1">IF(INDIRECT("'"&amp;CI$2&amp;"'!P"&amp;ROW($BQ77))=0,"",INDIRECT("'"&amp;CI$2&amp;"'!P"&amp;ROW($BQ77)))</f>
        <v/>
      </c>
      <c r="CJ77" s="127" t="str" cm="1">
        <f t="array" aca="1" ref="CJ77" ca="1">IF(INDIRECT("'"&amp;CJ$2&amp;"'!P"&amp;ROW($BQ77))=0,"",INDIRECT("'"&amp;CJ$2&amp;"'!P"&amp;ROW($BQ77)))</f>
        <v/>
      </c>
      <c r="CK77" s="127" t="str" cm="1">
        <f t="array" aca="1" ref="CK77" ca="1">IF(INDIRECT("'"&amp;CK$2&amp;"'!P"&amp;ROW($BQ77))=0,"",INDIRECT("'"&amp;CK$2&amp;"'!P"&amp;ROW($BQ77)))</f>
        <v/>
      </c>
      <c r="CL77" s="127" t="str" cm="1">
        <f t="array" aca="1" ref="CL77" ca="1">IF(INDIRECT("'"&amp;CL$2&amp;"'!P"&amp;ROW($BQ77))=0,"",INDIRECT("'"&amp;CL$2&amp;"'!P"&amp;ROW($BQ77)))</f>
        <v/>
      </c>
      <c r="CM77" s="127" t="str" cm="1">
        <f t="array" aca="1" ref="CM77" ca="1">IF(INDIRECT("'"&amp;CM$2&amp;"'!P"&amp;ROW($BQ77))=0,"",INDIRECT("'"&amp;CM$2&amp;"'!P"&amp;ROW($BQ77)))</f>
        <v/>
      </c>
      <c r="CN77" s="127" t="str" cm="1">
        <f t="array" aca="1" ref="CN77" ca="1">IF(INDIRECT("'"&amp;CN$2&amp;"'!P"&amp;ROW($BQ77))=0,"",INDIRECT("'"&amp;CN$2&amp;"'!P"&amp;ROW($BQ77)))</f>
        <v/>
      </c>
      <c r="CO77" s="127" t="str" cm="1">
        <f t="array" aca="1" ref="CO77" ca="1">IF(INDIRECT("'"&amp;CO$2&amp;"'!P"&amp;ROW($BQ77))=0,"",INDIRECT("'"&amp;CO$2&amp;"'!P"&amp;ROW($BQ77)))</f>
        <v/>
      </c>
      <c r="CP77" s="127" t="str" cm="1">
        <f t="array" aca="1" ref="CP77" ca="1">IF(INDIRECT("'"&amp;CP$2&amp;"'!P"&amp;ROW($BQ77))=0,"",INDIRECT("'"&amp;CP$2&amp;"'!P"&amp;ROW($BQ77)))</f>
        <v/>
      </c>
      <c r="CQ77" s="127" t="str" cm="1">
        <f t="array" aca="1" ref="CQ77" ca="1">IF(INDIRECT("'"&amp;CQ$2&amp;"'!P"&amp;ROW($BQ77))=0,"",INDIRECT("'"&amp;CQ$2&amp;"'!P"&amp;ROW($BQ77)))</f>
        <v/>
      </c>
      <c r="CR77" s="127" t="str" cm="1">
        <f t="array" aca="1" ref="CR77" ca="1">IF(INDIRECT("'"&amp;CR$2&amp;"'!P"&amp;ROW($BQ77))=0,"",INDIRECT("'"&amp;CR$2&amp;"'!P"&amp;ROW($BQ77)))</f>
        <v/>
      </c>
      <c r="CS77" s="127" t="str" cm="1">
        <f t="array" aca="1" ref="CS77" ca="1">IF(INDIRECT("'"&amp;CS$2&amp;"'!P"&amp;ROW($BQ77))=0,"",INDIRECT("'"&amp;CS$2&amp;"'!P"&amp;ROW($BQ77)))</f>
        <v/>
      </c>
      <c r="CT77" s="127" t="str" cm="1">
        <f t="array" aca="1" ref="CT77" ca="1">IF(INDIRECT("'"&amp;CT$2&amp;"'!P"&amp;ROW($BQ77))=0,"",INDIRECT("'"&amp;CT$2&amp;"'!P"&amp;ROW($BQ77)))</f>
        <v/>
      </c>
      <c r="CU77" s="127" t="str" cm="1">
        <f t="array" aca="1" ref="CU77" ca="1">IF(INDIRECT("'"&amp;CU$2&amp;"'!P"&amp;ROW($BQ77))=0,"",INDIRECT("'"&amp;CU$2&amp;"'!P"&amp;ROW($BQ77)))</f>
        <v/>
      </c>
      <c r="CV77" s="128" t="str">
        <f t="shared" si="9"/>
        <v/>
      </c>
    </row>
    <row r="78" spans="1:100" x14ac:dyDescent="0.2">
      <c r="A78" s="111">
        <f>IF('Driver List'!D78=0,"",'Driver List'!D78)</f>
        <v>6253</v>
      </c>
      <c r="B78" s="111" t="str">
        <f>IF(A78="","",VLOOKUP(A78,'Driver List'!D:E,2,0))</f>
        <v>Angel De Jesus</v>
      </c>
      <c r="C78" s="111" t="str" cm="1">
        <f t="array" aca="1" ref="C78" ca="1">IF(INDIRECT("'"&amp;C$2&amp;"'!F"&amp;ROW(C78))="CC","CC",
IF(INDIRECT("'"&amp;C$2&amp;"'!F"&amp;ROW(C78))="DOWN","DOWN",
IF(INDIRECT("'"&amp;C$2&amp;"'!F"&amp;ROW(C78))="OFF","OFF",
IF(INDIRECT("'"&amp;C$2&amp;"'!F"&amp;ROW(C78))="PARK","PARK",
IF(INDIRECT("'"&amp;C$2&amp;"'!F"&amp;ROW(C78))="VACA","VACA",
"")))))</f>
        <v/>
      </c>
      <c r="D78" s="111" t="str" cm="1">
        <f t="array" aca="1" ref="D78" ca="1">IF(INDIRECT("'"&amp;D$2&amp;"'!F"&amp;ROW(D78))="CC","CC",
IF(INDIRECT("'"&amp;D$2&amp;"'!F"&amp;ROW(D78))="DOWN","DOWN",
IF(INDIRECT("'"&amp;D$2&amp;"'!F"&amp;ROW(D78))="OFF","OFF",
IF(INDIRECT("'"&amp;D$2&amp;"'!F"&amp;ROW(D78))="PARK","PARK",
IF(INDIRECT("'"&amp;D$2&amp;"'!F"&amp;ROW(D78))="VACA","VACA",
"")))))</f>
        <v/>
      </c>
      <c r="E78" s="111" t="str" cm="1">
        <f t="array" aca="1" ref="E78" ca="1">IF(INDIRECT("'"&amp;E$2&amp;"'!F"&amp;ROW(E78))="CC","CC",
IF(INDIRECT("'"&amp;E$2&amp;"'!F"&amp;ROW(E78))="DOWN","DOWN",
IF(INDIRECT("'"&amp;E$2&amp;"'!F"&amp;ROW(E78))="OFF","OFF",
IF(INDIRECT("'"&amp;E$2&amp;"'!F"&amp;ROW(E78))="PARK","PARK",
IF(INDIRECT("'"&amp;E$2&amp;"'!F"&amp;ROW(E78))="VACA","VACA",
"")))))</f>
        <v/>
      </c>
      <c r="F78" s="111" t="str" cm="1">
        <f t="array" aca="1" ref="F78" ca="1">IF(INDIRECT("'"&amp;F$2&amp;"'!F"&amp;ROW(F78))="CC","CC",
IF(INDIRECT("'"&amp;F$2&amp;"'!F"&amp;ROW(F78))="DOWN","DOWN",
IF(INDIRECT("'"&amp;F$2&amp;"'!F"&amp;ROW(F78))="OFF","OFF",
IF(INDIRECT("'"&amp;F$2&amp;"'!F"&amp;ROW(F78))="PARK","PARK",
IF(INDIRECT("'"&amp;F$2&amp;"'!F"&amp;ROW(F78))="VACA","VACA",
"")))))</f>
        <v/>
      </c>
      <c r="G78" s="111" t="str" cm="1">
        <f t="array" aca="1" ref="G78" ca="1">IF(INDIRECT("'"&amp;G$2&amp;"'!F"&amp;ROW(G78))="CC","CC",
IF(INDIRECT("'"&amp;G$2&amp;"'!F"&amp;ROW(G78))="DOWN","DOWN",
IF(INDIRECT("'"&amp;G$2&amp;"'!F"&amp;ROW(G78))="OFF","OFF",
IF(INDIRECT("'"&amp;G$2&amp;"'!F"&amp;ROW(G78))="PARK","PARK",
IF(INDIRECT("'"&amp;G$2&amp;"'!F"&amp;ROW(G78))="VACA","VACA",
"")))))</f>
        <v/>
      </c>
      <c r="H78" s="111" t="str" cm="1">
        <f t="array" aca="1" ref="H78" ca="1">IF(INDIRECT("'"&amp;H$2&amp;"'!F"&amp;ROW(H78))="CC","CC",
IF(INDIRECT("'"&amp;H$2&amp;"'!F"&amp;ROW(H78))="DOWN","DOWN",
IF(INDIRECT("'"&amp;H$2&amp;"'!F"&amp;ROW(H78))="OFF","OFF",
IF(INDIRECT("'"&amp;H$2&amp;"'!F"&amp;ROW(H78))="PARK","PARK",
IF(INDIRECT("'"&amp;H$2&amp;"'!F"&amp;ROW(H78))="VACA","VACA",
"")))))</f>
        <v>CC</v>
      </c>
      <c r="I78" s="111" t="str" cm="1">
        <f t="array" aca="1" ref="I78" ca="1">IF(INDIRECT("'"&amp;I$2&amp;"'!F"&amp;ROW(I78))="CC","CC",
IF(INDIRECT("'"&amp;I$2&amp;"'!F"&amp;ROW(I78))="DOWN","DOWN",
IF(INDIRECT("'"&amp;I$2&amp;"'!F"&amp;ROW(I78))="OFF","OFF",
IF(INDIRECT("'"&amp;I$2&amp;"'!F"&amp;ROW(I78))="PARK","PARK",
IF(INDIRECT("'"&amp;I$2&amp;"'!F"&amp;ROW(I78))="VACA","VACA",
"")))))</f>
        <v/>
      </c>
      <c r="J78" s="111" t="str" cm="1">
        <f t="array" aca="1" ref="J78" ca="1">IF(INDIRECT("'"&amp;J$2&amp;"'!F"&amp;ROW(J78))="CC","CC",
IF(INDIRECT("'"&amp;J$2&amp;"'!F"&amp;ROW(J78))="DOWN","DOWN",
IF(INDIRECT("'"&amp;J$2&amp;"'!F"&amp;ROW(J78))="OFF","OFF",
IF(INDIRECT("'"&amp;J$2&amp;"'!F"&amp;ROW(J78))="PARK","PARK",
IF(INDIRECT("'"&amp;J$2&amp;"'!F"&amp;ROW(J78))="VACA","VACA",
"")))))</f>
        <v/>
      </c>
      <c r="K78" s="111" t="str" cm="1">
        <f t="array" aca="1" ref="K78" ca="1">IF(INDIRECT("'"&amp;K$2&amp;"'!F"&amp;ROW(K78))="CC","CC",
IF(INDIRECT("'"&amp;K$2&amp;"'!F"&amp;ROW(K78))="DOWN","DOWN",
IF(INDIRECT("'"&amp;K$2&amp;"'!F"&amp;ROW(K78))="OFF","OFF",
IF(INDIRECT("'"&amp;K$2&amp;"'!F"&amp;ROW(K78))="PARK","PARK",
IF(INDIRECT("'"&amp;K$2&amp;"'!F"&amp;ROW(K78))="VACA","VACA",
"")))))</f>
        <v/>
      </c>
      <c r="L78" s="111" t="str" cm="1">
        <f t="array" aca="1" ref="L78" ca="1">IF(INDIRECT("'"&amp;L$2&amp;"'!F"&amp;ROW(L78))="CC","CC",
IF(INDIRECT("'"&amp;L$2&amp;"'!F"&amp;ROW(L78))="DOWN","DOWN",
IF(INDIRECT("'"&amp;L$2&amp;"'!F"&amp;ROW(L78))="OFF","OFF",
IF(INDIRECT("'"&amp;L$2&amp;"'!F"&amp;ROW(L78))="PARK","PARK",
IF(INDIRECT("'"&amp;L$2&amp;"'!F"&amp;ROW(L78))="VACA","VACA",
"")))))</f>
        <v/>
      </c>
      <c r="M78" s="111" t="str" cm="1">
        <f t="array" aca="1" ref="M78" ca="1">IF(INDIRECT("'"&amp;M$2&amp;"'!F"&amp;ROW(M78))="CC","CC",
IF(INDIRECT("'"&amp;M$2&amp;"'!F"&amp;ROW(M78))="DOWN","DOWN",
IF(INDIRECT("'"&amp;M$2&amp;"'!F"&amp;ROW(M78))="OFF","OFF",
IF(INDIRECT("'"&amp;M$2&amp;"'!F"&amp;ROW(M78))="PARK","PARK",
IF(INDIRECT("'"&amp;M$2&amp;"'!F"&amp;ROW(M78))="VACA","VACA",
"")))))</f>
        <v/>
      </c>
      <c r="N78" s="111" t="str" cm="1">
        <f t="array" aca="1" ref="N78" ca="1">IF(INDIRECT("'"&amp;N$2&amp;"'!F"&amp;ROW(N78))="CC","CC",
IF(INDIRECT("'"&amp;N$2&amp;"'!F"&amp;ROW(N78))="DOWN","DOWN",
IF(INDIRECT("'"&amp;N$2&amp;"'!F"&amp;ROW(N78))="OFF","OFF",
IF(INDIRECT("'"&amp;N$2&amp;"'!F"&amp;ROW(N78))="PARK","PARK",
IF(INDIRECT("'"&amp;N$2&amp;"'!F"&amp;ROW(N78))="VACA","VACA",
"")))))</f>
        <v/>
      </c>
      <c r="O78" s="111" t="str" cm="1">
        <f t="array" aca="1" ref="O78" ca="1">IF(INDIRECT("'"&amp;O$2&amp;"'!F"&amp;ROW(O78))="CC","CC",
IF(INDIRECT("'"&amp;O$2&amp;"'!F"&amp;ROW(O78))="DOWN","DOWN",
IF(INDIRECT("'"&amp;O$2&amp;"'!F"&amp;ROW(O78))="OFF","OFF",
IF(INDIRECT("'"&amp;O$2&amp;"'!F"&amp;ROW(O78))="PARK","PARK",
IF(INDIRECT("'"&amp;O$2&amp;"'!F"&amp;ROW(O78))="VACA","VACA",
"")))))</f>
        <v/>
      </c>
      <c r="P78" s="111" t="str" cm="1">
        <f t="array" aca="1" ref="P78" ca="1">IF(INDIRECT("'"&amp;P$2&amp;"'!F"&amp;ROW(P78))="CC","CC",
IF(INDIRECT("'"&amp;P$2&amp;"'!F"&amp;ROW(P78))="DOWN","DOWN",
IF(INDIRECT("'"&amp;P$2&amp;"'!F"&amp;ROW(P78))="OFF","OFF",
IF(INDIRECT("'"&amp;P$2&amp;"'!F"&amp;ROW(P78))="PARK","PARK",
IF(INDIRECT("'"&amp;P$2&amp;"'!F"&amp;ROW(P78))="VACA","VACA",
"")))))</f>
        <v/>
      </c>
      <c r="Q78" s="111" t="str" cm="1">
        <f t="array" aca="1" ref="Q78" ca="1">IF(INDIRECT("'"&amp;Q$2&amp;"'!F"&amp;ROW(Q78))="CC","CC",
IF(INDIRECT("'"&amp;Q$2&amp;"'!F"&amp;ROW(Q78))="DOWN","DOWN",
IF(INDIRECT("'"&amp;Q$2&amp;"'!F"&amp;ROW(Q78))="OFF","OFF",
IF(INDIRECT("'"&amp;Q$2&amp;"'!F"&amp;ROW(Q78))="PARK","PARK",
IF(INDIRECT("'"&amp;Q$2&amp;"'!F"&amp;ROW(Q78))="VACA","VACA",
"")))))</f>
        <v/>
      </c>
      <c r="R78" s="111" t="str" cm="1">
        <f t="array" aca="1" ref="R78" ca="1">IF(INDIRECT("'"&amp;R$2&amp;"'!F"&amp;ROW(R78))="CC","CC",
IF(INDIRECT("'"&amp;R$2&amp;"'!F"&amp;ROW(R78))="DOWN","DOWN",
IF(INDIRECT("'"&amp;R$2&amp;"'!F"&amp;ROW(R78))="OFF","OFF",
IF(INDIRECT("'"&amp;R$2&amp;"'!F"&amp;ROW(R78))="PARK","PARK",
IF(INDIRECT("'"&amp;R$2&amp;"'!F"&amp;ROW(R78))="VACA","VACA",
"")))))</f>
        <v/>
      </c>
      <c r="S78" s="111" t="str" cm="1">
        <f t="array" aca="1" ref="S78" ca="1">IF(INDIRECT("'"&amp;S$2&amp;"'!F"&amp;ROW(S78))="CC","CC",
IF(INDIRECT("'"&amp;S$2&amp;"'!F"&amp;ROW(S78))="DOWN","DOWN",
IF(INDIRECT("'"&amp;S$2&amp;"'!F"&amp;ROW(S78))="OFF","OFF",
IF(INDIRECT("'"&amp;S$2&amp;"'!F"&amp;ROW(S78))="PARK","PARK",
IF(INDIRECT("'"&amp;S$2&amp;"'!F"&amp;ROW(S78))="VACA","VACA",
"")))))</f>
        <v/>
      </c>
      <c r="T78" s="111" t="str" cm="1">
        <f t="array" aca="1" ref="T78" ca="1">IF(INDIRECT("'"&amp;T$2&amp;"'!F"&amp;ROW(T78))="CC","CC",
IF(INDIRECT("'"&amp;T$2&amp;"'!F"&amp;ROW(T78))="DOWN","DOWN",
IF(INDIRECT("'"&amp;T$2&amp;"'!F"&amp;ROW(T78))="OFF","OFF",
IF(INDIRECT("'"&amp;T$2&amp;"'!F"&amp;ROW(T78))="PARK","PARK",
IF(INDIRECT("'"&amp;T$2&amp;"'!F"&amp;ROW(T78))="VACA","VACA",
"")))))</f>
        <v/>
      </c>
      <c r="U78" s="111" t="str" cm="1">
        <f t="array" aca="1" ref="U78" ca="1">IF(INDIRECT("'"&amp;U$2&amp;"'!F"&amp;ROW(U78))="CC","CC",
IF(INDIRECT("'"&amp;U$2&amp;"'!F"&amp;ROW(U78))="DOWN","DOWN",
IF(INDIRECT("'"&amp;U$2&amp;"'!F"&amp;ROW(U78))="OFF","OFF",
IF(INDIRECT("'"&amp;U$2&amp;"'!F"&amp;ROW(U78))="PARK","PARK",
IF(INDIRECT("'"&amp;U$2&amp;"'!F"&amp;ROW(U78))="VACA","VACA",
"")))))</f>
        <v/>
      </c>
      <c r="V78" s="111" t="str" cm="1">
        <f t="array" aca="1" ref="V78" ca="1">IF(INDIRECT("'"&amp;V$2&amp;"'!F"&amp;ROW(V78))="CC","CC",
IF(INDIRECT("'"&amp;V$2&amp;"'!F"&amp;ROW(V78))="DOWN","DOWN",
IF(INDIRECT("'"&amp;V$2&amp;"'!F"&amp;ROW(V78))="OFF","OFF",
IF(INDIRECT("'"&amp;V$2&amp;"'!F"&amp;ROW(V78))="PARK","PARK",
IF(INDIRECT("'"&amp;V$2&amp;"'!F"&amp;ROW(V78))="VACA","VACA",
"")))))</f>
        <v/>
      </c>
      <c r="W78" s="111" t="str" cm="1">
        <f t="array" aca="1" ref="W78" ca="1">IF(INDIRECT("'"&amp;W$2&amp;"'!F"&amp;ROW(W78))="CC","CC",
IF(INDIRECT("'"&amp;W$2&amp;"'!F"&amp;ROW(W78))="DOWN","DOWN",
IF(INDIRECT("'"&amp;W$2&amp;"'!F"&amp;ROW(W78))="OFF","OFF",
IF(INDIRECT("'"&amp;W$2&amp;"'!F"&amp;ROW(W78))="PARK","PARK",
IF(INDIRECT("'"&amp;W$2&amp;"'!F"&amp;ROW(W78))="VACA","VACA",
"")))))</f>
        <v/>
      </c>
      <c r="X78" s="111" t="str" cm="1">
        <f t="array" aca="1" ref="X78" ca="1">IF(INDIRECT("'"&amp;X$2&amp;"'!F"&amp;ROW(X78))="CC","CC",
IF(INDIRECT("'"&amp;X$2&amp;"'!F"&amp;ROW(X78))="DOWN","DOWN",
IF(INDIRECT("'"&amp;X$2&amp;"'!F"&amp;ROW(X78))="OFF","OFF",
IF(INDIRECT("'"&amp;X$2&amp;"'!F"&amp;ROW(X78))="PARK","PARK",
IF(INDIRECT("'"&amp;X$2&amp;"'!F"&amp;ROW(X78))="VACA","VACA",
"")))))</f>
        <v/>
      </c>
      <c r="Y78" s="111" t="str" cm="1">
        <f t="array" aca="1" ref="Y78" ca="1">IF(INDIRECT("'"&amp;Y$2&amp;"'!F"&amp;ROW(Y78))="CC","CC",
IF(INDIRECT("'"&amp;Y$2&amp;"'!F"&amp;ROW(Y78))="DOWN","DOWN",
IF(INDIRECT("'"&amp;Y$2&amp;"'!F"&amp;ROW(Y78))="OFF","OFF",
IF(INDIRECT("'"&amp;Y$2&amp;"'!F"&amp;ROW(Y78))="PARK","PARK",
IF(INDIRECT("'"&amp;Y$2&amp;"'!F"&amp;ROW(Y78))="VACA","VACA",
"")))))</f>
        <v/>
      </c>
      <c r="Z78" s="111" t="str" cm="1">
        <f t="array" aca="1" ref="Z78" ca="1">IF(INDIRECT("'"&amp;Z$2&amp;"'!F"&amp;ROW(Z78))="CC","CC",
IF(INDIRECT("'"&amp;Z$2&amp;"'!F"&amp;ROW(Z78))="DOWN","DOWN",
IF(INDIRECT("'"&amp;Z$2&amp;"'!F"&amp;ROW(Z78))="OFF","OFF",
IF(INDIRECT("'"&amp;Z$2&amp;"'!F"&amp;ROW(Z78))="PARK","PARK",
IF(INDIRECT("'"&amp;Z$2&amp;"'!F"&amp;ROW(Z78))="VACA","VACA",
"")))))</f>
        <v/>
      </c>
      <c r="AA78" s="111" t="str" cm="1">
        <f t="array" aca="1" ref="AA78" ca="1">IF(INDIRECT("'"&amp;AA$2&amp;"'!F"&amp;ROW(AA78))="CC","CC",
IF(INDIRECT("'"&amp;AA$2&amp;"'!F"&amp;ROW(AA78))="DOWN","DOWN",
IF(INDIRECT("'"&amp;AA$2&amp;"'!F"&amp;ROW(AA78))="OFF","OFF",
IF(INDIRECT("'"&amp;AA$2&amp;"'!F"&amp;ROW(AA78))="PARK","PARK",
IF(INDIRECT("'"&amp;AA$2&amp;"'!F"&amp;ROW(AA78))="VACA","VACA",
"")))))</f>
        <v/>
      </c>
      <c r="AB78" s="111" t="str" cm="1">
        <f t="array" aca="1" ref="AB78" ca="1">IF(INDIRECT("'"&amp;AB$2&amp;"'!F"&amp;ROW(AB78))="CC","CC",
IF(INDIRECT("'"&amp;AB$2&amp;"'!F"&amp;ROW(AB78))="DOWN","DOWN",
IF(INDIRECT("'"&amp;AB$2&amp;"'!F"&amp;ROW(AB78))="OFF","OFF",
IF(INDIRECT("'"&amp;AB$2&amp;"'!F"&amp;ROW(AB78))="PARK","PARK",
IF(INDIRECT("'"&amp;AB$2&amp;"'!F"&amp;ROW(AB78))="VACA","VACA",
"")))))</f>
        <v/>
      </c>
      <c r="AC78" s="111" t="str" cm="1">
        <f t="array" aca="1" ref="AC78" ca="1">IF(INDIRECT("'"&amp;AC$2&amp;"'!F"&amp;ROW(AC78))="CC","CC",
IF(INDIRECT("'"&amp;AC$2&amp;"'!F"&amp;ROW(AC78))="DOWN","DOWN",
IF(INDIRECT("'"&amp;AC$2&amp;"'!F"&amp;ROW(AC78))="OFF","OFF",
IF(INDIRECT("'"&amp;AC$2&amp;"'!F"&amp;ROW(AC78))="PARK","PARK",
IF(INDIRECT("'"&amp;AC$2&amp;"'!F"&amp;ROW(AC78))="VACA","VACA",
"")))))</f>
        <v/>
      </c>
      <c r="AD78" s="111" t="str" cm="1">
        <f t="array" aca="1" ref="AD78" ca="1">IF(INDIRECT("'"&amp;AD$2&amp;"'!F"&amp;ROW(AD78))="CC","CC",
IF(INDIRECT("'"&amp;AD$2&amp;"'!F"&amp;ROW(AD78))="DOWN","DOWN",
IF(INDIRECT("'"&amp;AD$2&amp;"'!F"&amp;ROW(AD78))="OFF","OFF",
IF(INDIRECT("'"&amp;AD$2&amp;"'!F"&amp;ROW(AD78))="PARK","PARK",
IF(INDIRECT("'"&amp;AD$2&amp;"'!F"&amp;ROW(AD78))="VACA","VACA",
"")))))</f>
        <v/>
      </c>
      <c r="AE78" s="111" t="str" cm="1">
        <f t="array" aca="1" ref="AE78" ca="1">IF(INDIRECT("'"&amp;AE$2&amp;"'!F"&amp;ROW(AE78))="CC","CC",
IF(INDIRECT("'"&amp;AE$2&amp;"'!F"&amp;ROW(AE78))="DOWN","DOWN",
IF(INDIRECT("'"&amp;AE$2&amp;"'!F"&amp;ROW(AE78))="OFF","OFF",
IF(INDIRECT("'"&amp;AE$2&amp;"'!F"&amp;ROW(AE78))="PARK","PARK",
IF(INDIRECT("'"&amp;AE$2&amp;"'!F"&amp;ROW(AE78))="VACA","VACA",
"")))))</f>
        <v/>
      </c>
      <c r="AF78" s="111" t="str" cm="1">
        <f t="array" aca="1" ref="AF78" ca="1">IF(INDIRECT("'"&amp;AF$2&amp;"'!F"&amp;ROW(AF78))="CC","CC",
IF(INDIRECT("'"&amp;AF$2&amp;"'!F"&amp;ROW(AF78))="DOWN","DOWN",
IF(INDIRECT("'"&amp;AF$2&amp;"'!F"&amp;ROW(AF78))="OFF","OFF",
IF(INDIRECT("'"&amp;AF$2&amp;"'!F"&amp;ROW(AF78))="PARK","PARK",
IF(INDIRECT("'"&amp;AF$2&amp;"'!F"&amp;ROW(AF78))="VACA","VACA",
"")))))</f>
        <v/>
      </c>
      <c r="AG78" s="111" t="str" cm="1">
        <f t="array" aca="1" ref="AG78" ca="1">IF(INDIRECT("'"&amp;AG$2&amp;"'!F"&amp;ROW(AG78))="CC","CC",
IF(INDIRECT("'"&amp;AG$2&amp;"'!F"&amp;ROW(AG78))="DOWN","DOWN",
IF(INDIRECT("'"&amp;AG$2&amp;"'!F"&amp;ROW(AG78))="OFF","OFF",
IF(INDIRECT("'"&amp;AG$2&amp;"'!F"&amp;ROW(AG78))="PARK","PARK",
IF(INDIRECT("'"&amp;AG$2&amp;"'!F"&amp;ROW(AG78))="VACA","VACA",
"")))))</f>
        <v/>
      </c>
      <c r="AH78" s="124"/>
      <c r="AI78" s="111" t="str">
        <f t="shared" si="7"/>
        <v>Angel De Jesus</v>
      </c>
      <c r="AJ78" s="111" cm="1">
        <f t="array" aca="1" ref="AJ78" ca="1">INDIRECT("'"&amp;AJ$2&amp;"'!AB"&amp;ROW($AJ78))</f>
        <v>4</v>
      </c>
      <c r="AK78" s="111" cm="1">
        <f t="array" aca="1" ref="AK78" ca="1">INDIRECT("'"&amp;AK$2&amp;"'!AB"&amp;ROW($AJ78))</f>
        <v>3</v>
      </c>
      <c r="AL78" s="111" cm="1">
        <f t="array" aca="1" ref="AL78" ca="1">INDIRECT("'"&amp;AL$2&amp;"'!AB"&amp;ROW($AJ78))</f>
        <v>4</v>
      </c>
      <c r="AM78" s="111" t="str" cm="1">
        <f t="array" aca="1" ref="AM78" ca="1">INDIRECT("'"&amp;AM$2&amp;"'!AB"&amp;ROW($AJ78))</f>
        <v/>
      </c>
      <c r="AN78" s="111" t="str" cm="1">
        <f t="array" aca="1" ref="AN78" ca="1">INDIRECT("'"&amp;AN$2&amp;"'!AB"&amp;ROW($AJ78))</f>
        <v/>
      </c>
      <c r="AO78" s="111" cm="1">
        <f t="array" aca="1" ref="AO78" ca="1">INDIRECT("'"&amp;AO$2&amp;"'!AB"&amp;ROW($AJ78))</f>
        <v>1</v>
      </c>
      <c r="AP78" s="111" cm="1">
        <f t="array" aca="1" ref="AP78" ca="1">INDIRECT("'"&amp;AP$2&amp;"'!AB"&amp;ROW($AJ78))</f>
        <v>3</v>
      </c>
      <c r="AQ78" s="111" t="str" cm="1">
        <f t="array" aca="1" ref="AQ78" ca="1">INDIRECT("'"&amp;AQ$2&amp;"'!AB"&amp;ROW($AJ78))</f>
        <v/>
      </c>
      <c r="AR78" s="111" t="str" cm="1">
        <f t="array" aca="1" ref="AR78" ca="1">INDIRECT("'"&amp;AR$2&amp;"'!AB"&amp;ROW($AJ78))</f>
        <v/>
      </c>
      <c r="AS78" s="111" t="str" cm="1">
        <f t="array" aca="1" ref="AS78" ca="1">INDIRECT("'"&amp;AS$2&amp;"'!AB"&amp;ROW($AJ78))</f>
        <v/>
      </c>
      <c r="AT78" s="111" t="str" cm="1">
        <f t="array" aca="1" ref="AT78" ca="1">INDIRECT("'"&amp;AT$2&amp;"'!AB"&amp;ROW($AJ78))</f>
        <v/>
      </c>
      <c r="AU78" s="111" t="str" cm="1">
        <f t="array" aca="1" ref="AU78" ca="1">INDIRECT("'"&amp;AU$2&amp;"'!AB"&amp;ROW($AJ78))</f>
        <v/>
      </c>
      <c r="AV78" s="111" t="str" cm="1">
        <f t="array" aca="1" ref="AV78" ca="1">INDIRECT("'"&amp;AV$2&amp;"'!AB"&amp;ROW($AJ78))</f>
        <v/>
      </c>
      <c r="AW78" s="111" t="str" cm="1">
        <f t="array" aca="1" ref="AW78" ca="1">INDIRECT("'"&amp;AW$2&amp;"'!AB"&amp;ROW($AJ78))</f>
        <v/>
      </c>
      <c r="AX78" s="111" t="str" cm="1">
        <f t="array" aca="1" ref="AX78" ca="1">INDIRECT("'"&amp;AX$2&amp;"'!AB"&amp;ROW($AJ78))</f>
        <v/>
      </c>
      <c r="AY78" s="111" t="str" cm="1">
        <f t="array" aca="1" ref="AY78" ca="1">INDIRECT("'"&amp;AY$2&amp;"'!AB"&amp;ROW($AJ78))</f>
        <v/>
      </c>
      <c r="AZ78" s="111" t="str" cm="1">
        <f t="array" aca="1" ref="AZ78" ca="1">INDIRECT("'"&amp;AZ$2&amp;"'!AB"&amp;ROW($AJ78))</f>
        <v/>
      </c>
      <c r="BA78" s="111" t="str" cm="1">
        <f t="array" aca="1" ref="BA78" ca="1">INDIRECT("'"&amp;BA$2&amp;"'!AB"&amp;ROW($AJ78))</f>
        <v/>
      </c>
      <c r="BB78" s="111" t="str" cm="1">
        <f t="array" aca="1" ref="BB78" ca="1">INDIRECT("'"&amp;BB$2&amp;"'!AB"&amp;ROW($AJ78))</f>
        <v/>
      </c>
      <c r="BC78" s="111" t="str" cm="1">
        <f t="array" aca="1" ref="BC78" ca="1">INDIRECT("'"&amp;BC$2&amp;"'!AB"&amp;ROW($AJ78))</f>
        <v/>
      </c>
      <c r="BD78" s="111" t="str" cm="1">
        <f t="array" aca="1" ref="BD78" ca="1">INDIRECT("'"&amp;BD$2&amp;"'!AB"&amp;ROW($AJ78))</f>
        <v/>
      </c>
      <c r="BE78" s="111" t="str" cm="1">
        <f t="array" aca="1" ref="BE78" ca="1">INDIRECT("'"&amp;BE$2&amp;"'!AB"&amp;ROW($AJ78))</f>
        <v/>
      </c>
      <c r="BF78" s="111" t="str" cm="1">
        <f t="array" aca="1" ref="BF78" ca="1">INDIRECT("'"&amp;BF$2&amp;"'!AB"&amp;ROW($AJ78))</f>
        <v/>
      </c>
      <c r="BG78" s="111" t="str" cm="1">
        <f t="array" aca="1" ref="BG78" ca="1">INDIRECT("'"&amp;BG$2&amp;"'!AB"&amp;ROW($AJ78))</f>
        <v/>
      </c>
      <c r="BH78" s="111" t="str" cm="1">
        <f t="array" aca="1" ref="BH78" ca="1">INDIRECT("'"&amp;BH$2&amp;"'!AB"&amp;ROW($AJ78))</f>
        <v/>
      </c>
      <c r="BI78" s="111" t="str" cm="1">
        <f t="array" aca="1" ref="BI78" ca="1">INDIRECT("'"&amp;BI$2&amp;"'!AB"&amp;ROW($AJ78))</f>
        <v/>
      </c>
      <c r="BJ78" s="111" t="str" cm="1">
        <f t="array" aca="1" ref="BJ78" ca="1">INDIRECT("'"&amp;BJ$2&amp;"'!AB"&amp;ROW($AJ78))</f>
        <v/>
      </c>
      <c r="BK78" s="111" t="str" cm="1">
        <f t="array" aca="1" ref="BK78" ca="1">INDIRECT("'"&amp;BK$2&amp;"'!AB"&amp;ROW($AJ78))</f>
        <v/>
      </c>
      <c r="BL78" s="111" t="str" cm="1">
        <f t="array" aca="1" ref="BL78" ca="1">INDIRECT("'"&amp;BL$2&amp;"'!AB"&amp;ROW($AJ78))</f>
        <v/>
      </c>
      <c r="BM78" s="111" t="str" cm="1">
        <f t="array" aca="1" ref="BM78" ca="1">INDIRECT("'"&amp;BM$2&amp;"'!AB"&amp;ROW($AJ78))</f>
        <v/>
      </c>
      <c r="BN78" s="111" t="str" cm="1">
        <f t="array" aca="1" ref="BN78" ca="1">INDIRECT("'"&amp;BN$2&amp;"'!AB"&amp;ROW($AJ78))</f>
        <v/>
      </c>
      <c r="BO78" s="124"/>
      <c r="BP78" s="110" t="str">
        <f t="shared" si="8"/>
        <v>Angel De Jesus</v>
      </c>
      <c r="BQ78" s="127" cm="1">
        <f t="array" aca="1" ref="BQ78" ca="1">IF(INDIRECT("'"&amp;BQ$2&amp;"'!P"&amp;ROW($BQ78))=0,"",INDIRECT("'"&amp;BQ$2&amp;"'!P"&amp;ROW($BQ78)))</f>
        <v>33.75</v>
      </c>
      <c r="BR78" s="127" cm="1">
        <f t="array" aca="1" ref="BR78" ca="1">IF(INDIRECT("'"&amp;BR$2&amp;"'!P"&amp;ROW($BQ78))=0,"",INDIRECT("'"&amp;BR$2&amp;"'!P"&amp;ROW($BQ78)))</f>
        <v>32.700000000000003</v>
      </c>
      <c r="BS78" s="127" cm="1">
        <f t="array" aca="1" ref="BS78" ca="1">IF(INDIRECT("'"&amp;BS$2&amp;"'!P"&amp;ROW($BQ78))=0,"",INDIRECT("'"&amp;BS$2&amp;"'!P"&amp;ROW($BQ78)))</f>
        <v>43.370000000000005</v>
      </c>
      <c r="BT78" s="127" t="str" cm="1">
        <f t="array" aca="1" ref="BT78" ca="1">IF(INDIRECT("'"&amp;BT$2&amp;"'!P"&amp;ROW($BQ78))=0,"",INDIRECT("'"&amp;BT$2&amp;"'!P"&amp;ROW($BQ78)))</f>
        <v/>
      </c>
      <c r="BU78" s="127" t="str" cm="1">
        <f t="array" aca="1" ref="BU78" ca="1">IF(INDIRECT("'"&amp;BU$2&amp;"'!P"&amp;ROW($BQ78))=0,"",INDIRECT("'"&amp;BU$2&amp;"'!P"&amp;ROW($BQ78)))</f>
        <v/>
      </c>
      <c r="BV78" s="127" t="str" cm="1">
        <f t="array" aca="1" ref="BV78" ca="1">IF(INDIRECT("'"&amp;BV$2&amp;"'!P"&amp;ROW($BQ78))=0,"",INDIRECT("'"&amp;BV$2&amp;"'!P"&amp;ROW($BQ78)))</f>
        <v/>
      </c>
      <c r="BW78" s="127" cm="1">
        <f t="array" aca="1" ref="BW78" ca="1">IF(INDIRECT("'"&amp;BW$2&amp;"'!P"&amp;ROW($BQ78))=0,"",INDIRECT("'"&amp;BW$2&amp;"'!P"&amp;ROW($BQ78)))</f>
        <v>31.5</v>
      </c>
      <c r="BX78" s="127" t="str" cm="1">
        <f t="array" aca="1" ref="BX78" ca="1">IF(INDIRECT("'"&amp;BX$2&amp;"'!P"&amp;ROW($BQ78))=0,"",INDIRECT("'"&amp;BX$2&amp;"'!P"&amp;ROW($BQ78)))</f>
        <v/>
      </c>
      <c r="BY78" s="127" t="str" cm="1">
        <f t="array" aca="1" ref="BY78" ca="1">IF(INDIRECT("'"&amp;BY$2&amp;"'!P"&amp;ROW($BQ78))=0,"",INDIRECT("'"&amp;BY$2&amp;"'!P"&amp;ROW($BQ78)))</f>
        <v/>
      </c>
      <c r="BZ78" s="127" t="str" cm="1">
        <f t="array" aca="1" ref="BZ78" ca="1">IF(INDIRECT("'"&amp;BZ$2&amp;"'!P"&amp;ROW($BQ78))=0,"",INDIRECT("'"&amp;BZ$2&amp;"'!P"&amp;ROW($BQ78)))</f>
        <v/>
      </c>
      <c r="CA78" s="127" t="str" cm="1">
        <f t="array" aca="1" ref="CA78" ca="1">IF(INDIRECT("'"&amp;CA$2&amp;"'!P"&amp;ROW($BQ78))=0,"",INDIRECT("'"&amp;CA$2&amp;"'!P"&amp;ROW($BQ78)))</f>
        <v/>
      </c>
      <c r="CB78" s="127" t="str" cm="1">
        <f t="array" aca="1" ref="CB78" ca="1">IF(INDIRECT("'"&amp;CB$2&amp;"'!P"&amp;ROW($BQ78))=0,"",INDIRECT("'"&amp;CB$2&amp;"'!P"&amp;ROW($BQ78)))</f>
        <v/>
      </c>
      <c r="CC78" s="127" t="str" cm="1">
        <f t="array" aca="1" ref="CC78" ca="1">IF(INDIRECT("'"&amp;CC$2&amp;"'!P"&amp;ROW($BQ78))=0,"",INDIRECT("'"&amp;CC$2&amp;"'!P"&amp;ROW($BQ78)))</f>
        <v/>
      </c>
      <c r="CD78" s="127" t="str" cm="1">
        <f t="array" aca="1" ref="CD78" ca="1">IF(INDIRECT("'"&amp;CD$2&amp;"'!P"&amp;ROW($BQ78))=0,"",INDIRECT("'"&amp;CD$2&amp;"'!P"&amp;ROW($BQ78)))</f>
        <v/>
      </c>
      <c r="CE78" s="127" t="str" cm="1">
        <f t="array" aca="1" ref="CE78" ca="1">IF(INDIRECT("'"&amp;CE$2&amp;"'!P"&amp;ROW($BQ78))=0,"",INDIRECT("'"&amp;CE$2&amp;"'!P"&amp;ROW($BQ78)))</f>
        <v/>
      </c>
      <c r="CF78" s="127" t="str" cm="1">
        <f t="array" aca="1" ref="CF78" ca="1">IF(INDIRECT("'"&amp;CF$2&amp;"'!P"&amp;ROW($BQ78))=0,"",INDIRECT("'"&amp;CF$2&amp;"'!P"&amp;ROW($BQ78)))</f>
        <v/>
      </c>
      <c r="CG78" s="127" t="str" cm="1">
        <f t="array" aca="1" ref="CG78" ca="1">IF(INDIRECT("'"&amp;CG$2&amp;"'!P"&amp;ROW($BQ78))=0,"",INDIRECT("'"&amp;CG$2&amp;"'!P"&amp;ROW($BQ78)))</f>
        <v/>
      </c>
      <c r="CH78" s="127" t="str" cm="1">
        <f t="array" aca="1" ref="CH78" ca="1">IF(INDIRECT("'"&amp;CH$2&amp;"'!P"&amp;ROW($BQ78))=0,"",INDIRECT("'"&amp;CH$2&amp;"'!P"&amp;ROW($BQ78)))</f>
        <v/>
      </c>
      <c r="CI78" s="127" t="str" cm="1">
        <f t="array" aca="1" ref="CI78" ca="1">IF(INDIRECT("'"&amp;CI$2&amp;"'!P"&amp;ROW($BQ78))=0,"",INDIRECT("'"&amp;CI$2&amp;"'!P"&amp;ROW($BQ78)))</f>
        <v/>
      </c>
      <c r="CJ78" s="127" t="str" cm="1">
        <f t="array" aca="1" ref="CJ78" ca="1">IF(INDIRECT("'"&amp;CJ$2&amp;"'!P"&amp;ROW($BQ78))=0,"",INDIRECT("'"&amp;CJ$2&amp;"'!P"&amp;ROW($BQ78)))</f>
        <v/>
      </c>
      <c r="CK78" s="127" t="str" cm="1">
        <f t="array" aca="1" ref="CK78" ca="1">IF(INDIRECT("'"&amp;CK$2&amp;"'!P"&amp;ROW($BQ78))=0,"",INDIRECT("'"&amp;CK$2&amp;"'!P"&amp;ROW($BQ78)))</f>
        <v/>
      </c>
      <c r="CL78" s="127" t="str" cm="1">
        <f t="array" aca="1" ref="CL78" ca="1">IF(INDIRECT("'"&amp;CL$2&amp;"'!P"&amp;ROW($BQ78))=0,"",INDIRECT("'"&amp;CL$2&amp;"'!P"&amp;ROW($BQ78)))</f>
        <v/>
      </c>
      <c r="CM78" s="127" t="str" cm="1">
        <f t="array" aca="1" ref="CM78" ca="1">IF(INDIRECT("'"&amp;CM$2&amp;"'!P"&amp;ROW($BQ78))=0,"",INDIRECT("'"&amp;CM$2&amp;"'!P"&amp;ROW($BQ78)))</f>
        <v/>
      </c>
      <c r="CN78" s="127" t="str" cm="1">
        <f t="array" aca="1" ref="CN78" ca="1">IF(INDIRECT("'"&amp;CN$2&amp;"'!P"&amp;ROW($BQ78))=0,"",INDIRECT("'"&amp;CN$2&amp;"'!P"&amp;ROW($BQ78)))</f>
        <v/>
      </c>
      <c r="CO78" s="127" t="str" cm="1">
        <f t="array" aca="1" ref="CO78" ca="1">IF(INDIRECT("'"&amp;CO$2&amp;"'!P"&amp;ROW($BQ78))=0,"",INDIRECT("'"&amp;CO$2&amp;"'!P"&amp;ROW($BQ78)))</f>
        <v/>
      </c>
      <c r="CP78" s="127" t="str" cm="1">
        <f t="array" aca="1" ref="CP78" ca="1">IF(INDIRECT("'"&amp;CP$2&amp;"'!P"&amp;ROW($BQ78))=0,"",INDIRECT("'"&amp;CP$2&amp;"'!P"&amp;ROW($BQ78)))</f>
        <v/>
      </c>
      <c r="CQ78" s="127" t="str" cm="1">
        <f t="array" aca="1" ref="CQ78" ca="1">IF(INDIRECT("'"&amp;CQ$2&amp;"'!P"&amp;ROW($BQ78))=0,"",INDIRECT("'"&amp;CQ$2&amp;"'!P"&amp;ROW($BQ78)))</f>
        <v/>
      </c>
      <c r="CR78" s="127" t="str" cm="1">
        <f t="array" aca="1" ref="CR78" ca="1">IF(INDIRECT("'"&amp;CR$2&amp;"'!P"&amp;ROW($BQ78))=0,"",INDIRECT("'"&amp;CR$2&amp;"'!P"&amp;ROW($BQ78)))</f>
        <v/>
      </c>
      <c r="CS78" s="127" t="str" cm="1">
        <f t="array" aca="1" ref="CS78" ca="1">IF(INDIRECT("'"&amp;CS$2&amp;"'!P"&amp;ROW($BQ78))=0,"",INDIRECT("'"&amp;CS$2&amp;"'!P"&amp;ROW($BQ78)))</f>
        <v/>
      </c>
      <c r="CT78" s="127" t="str" cm="1">
        <f t="array" aca="1" ref="CT78" ca="1">IF(INDIRECT("'"&amp;CT$2&amp;"'!P"&amp;ROW($BQ78))=0,"",INDIRECT("'"&amp;CT$2&amp;"'!P"&amp;ROW($BQ78)))</f>
        <v/>
      </c>
      <c r="CU78" s="127" t="str" cm="1">
        <f t="array" aca="1" ref="CU78" ca="1">IF(INDIRECT("'"&amp;CU$2&amp;"'!P"&amp;ROW($BQ78))=0,"",INDIRECT("'"&amp;CU$2&amp;"'!P"&amp;ROW($BQ78)))</f>
        <v/>
      </c>
      <c r="CV78" s="128">
        <f t="shared" ca="1" si="9"/>
        <v>141.32</v>
      </c>
    </row>
    <row r="79" spans="1:100" x14ac:dyDescent="0.2">
      <c r="A79" s="111">
        <f>IF('Driver List'!D79=0,"",'Driver List'!D79)</f>
        <v>6028</v>
      </c>
      <c r="B79" s="111" t="str">
        <f>IF(A79="","",VLOOKUP(A79,'Driver List'!D:E,2,0))</f>
        <v>Elmi Candelaria</v>
      </c>
      <c r="C79" s="111" t="str" cm="1">
        <f t="array" aca="1" ref="C79" ca="1">IF(INDIRECT("'"&amp;C$2&amp;"'!F"&amp;ROW(C79))="CC","CC",
IF(INDIRECT("'"&amp;C$2&amp;"'!F"&amp;ROW(C79))="DOWN","DOWN",
IF(INDIRECT("'"&amp;C$2&amp;"'!F"&amp;ROW(C79))="OFF","OFF",
IF(INDIRECT("'"&amp;C$2&amp;"'!F"&amp;ROW(C79))="PARK","PARK",
IF(INDIRECT("'"&amp;C$2&amp;"'!F"&amp;ROW(C79))="VACA","VACA",
"")))))</f>
        <v/>
      </c>
      <c r="D79" s="111" t="str" cm="1">
        <f t="array" aca="1" ref="D79" ca="1">IF(INDIRECT("'"&amp;D$2&amp;"'!F"&amp;ROW(D79))="CC","CC",
IF(INDIRECT("'"&amp;D$2&amp;"'!F"&amp;ROW(D79))="DOWN","DOWN",
IF(INDIRECT("'"&amp;D$2&amp;"'!F"&amp;ROW(D79))="OFF","OFF",
IF(INDIRECT("'"&amp;D$2&amp;"'!F"&amp;ROW(D79))="PARK","PARK",
IF(INDIRECT("'"&amp;D$2&amp;"'!F"&amp;ROW(D79))="VACA","VACA",
"")))))</f>
        <v/>
      </c>
      <c r="E79" s="111" t="str" cm="1">
        <f t="array" aca="1" ref="E79" ca="1">IF(INDIRECT("'"&amp;E$2&amp;"'!F"&amp;ROW(E79))="CC","CC",
IF(INDIRECT("'"&amp;E$2&amp;"'!F"&amp;ROW(E79))="DOWN","DOWN",
IF(INDIRECT("'"&amp;E$2&amp;"'!F"&amp;ROW(E79))="OFF","OFF",
IF(INDIRECT("'"&amp;E$2&amp;"'!F"&amp;ROW(E79))="PARK","PARK",
IF(INDIRECT("'"&amp;E$2&amp;"'!F"&amp;ROW(E79))="VACA","VACA",
"")))))</f>
        <v/>
      </c>
      <c r="F79" s="111" t="str" cm="1">
        <f t="array" aca="1" ref="F79" ca="1">IF(INDIRECT("'"&amp;F$2&amp;"'!F"&amp;ROW(F79))="CC","CC",
IF(INDIRECT("'"&amp;F$2&amp;"'!F"&amp;ROW(F79))="DOWN","DOWN",
IF(INDIRECT("'"&amp;F$2&amp;"'!F"&amp;ROW(F79))="OFF","OFF",
IF(INDIRECT("'"&amp;F$2&amp;"'!F"&amp;ROW(F79))="PARK","PARK",
IF(INDIRECT("'"&amp;F$2&amp;"'!F"&amp;ROW(F79))="VACA","VACA",
"")))))</f>
        <v/>
      </c>
      <c r="G79" s="111" t="str" cm="1">
        <f t="array" aca="1" ref="G79" ca="1">IF(INDIRECT("'"&amp;G$2&amp;"'!F"&amp;ROW(G79))="CC","CC",
IF(INDIRECT("'"&amp;G$2&amp;"'!F"&amp;ROW(G79))="DOWN","DOWN",
IF(INDIRECT("'"&amp;G$2&amp;"'!F"&amp;ROW(G79))="OFF","OFF",
IF(INDIRECT("'"&amp;G$2&amp;"'!F"&amp;ROW(G79))="PARK","PARK",
IF(INDIRECT("'"&amp;G$2&amp;"'!F"&amp;ROW(G79))="VACA","VACA",
"")))))</f>
        <v/>
      </c>
      <c r="H79" s="111" t="str" cm="1">
        <f t="array" aca="1" ref="H79" ca="1">IF(INDIRECT("'"&amp;H$2&amp;"'!F"&amp;ROW(H79))="CC","CC",
IF(INDIRECT("'"&amp;H$2&amp;"'!F"&amp;ROW(H79))="DOWN","DOWN",
IF(INDIRECT("'"&amp;H$2&amp;"'!F"&amp;ROW(H79))="OFF","OFF",
IF(INDIRECT("'"&amp;H$2&amp;"'!F"&amp;ROW(H79))="PARK","PARK",
IF(INDIRECT("'"&amp;H$2&amp;"'!F"&amp;ROW(H79))="VACA","VACA",
"")))))</f>
        <v>CC</v>
      </c>
      <c r="I79" s="111" t="str" cm="1">
        <f t="array" aca="1" ref="I79" ca="1">IF(INDIRECT("'"&amp;I$2&amp;"'!F"&amp;ROW(I79))="CC","CC",
IF(INDIRECT("'"&amp;I$2&amp;"'!F"&amp;ROW(I79))="DOWN","DOWN",
IF(INDIRECT("'"&amp;I$2&amp;"'!F"&amp;ROW(I79))="OFF","OFF",
IF(INDIRECT("'"&amp;I$2&amp;"'!F"&amp;ROW(I79))="PARK","PARK",
IF(INDIRECT("'"&amp;I$2&amp;"'!F"&amp;ROW(I79))="VACA","VACA",
"")))))</f>
        <v/>
      </c>
      <c r="J79" s="111" t="str" cm="1">
        <f t="array" aca="1" ref="J79" ca="1">IF(INDIRECT("'"&amp;J$2&amp;"'!F"&amp;ROW(J79))="CC","CC",
IF(INDIRECT("'"&amp;J$2&amp;"'!F"&amp;ROW(J79))="DOWN","DOWN",
IF(INDIRECT("'"&amp;J$2&amp;"'!F"&amp;ROW(J79))="OFF","OFF",
IF(INDIRECT("'"&amp;J$2&amp;"'!F"&amp;ROW(J79))="PARK","PARK",
IF(INDIRECT("'"&amp;J$2&amp;"'!F"&amp;ROW(J79))="VACA","VACA",
"")))))</f>
        <v/>
      </c>
      <c r="K79" s="111" t="str" cm="1">
        <f t="array" aca="1" ref="K79" ca="1">IF(INDIRECT("'"&amp;K$2&amp;"'!F"&amp;ROW(K79))="CC","CC",
IF(INDIRECT("'"&amp;K$2&amp;"'!F"&amp;ROW(K79))="DOWN","DOWN",
IF(INDIRECT("'"&amp;K$2&amp;"'!F"&amp;ROW(K79))="OFF","OFF",
IF(INDIRECT("'"&amp;K$2&amp;"'!F"&amp;ROW(K79))="PARK","PARK",
IF(INDIRECT("'"&amp;K$2&amp;"'!F"&amp;ROW(K79))="VACA","VACA",
"")))))</f>
        <v/>
      </c>
      <c r="L79" s="111" t="str" cm="1">
        <f t="array" aca="1" ref="L79" ca="1">IF(INDIRECT("'"&amp;L$2&amp;"'!F"&amp;ROW(L79))="CC","CC",
IF(INDIRECT("'"&amp;L$2&amp;"'!F"&amp;ROW(L79))="DOWN","DOWN",
IF(INDIRECT("'"&amp;L$2&amp;"'!F"&amp;ROW(L79))="OFF","OFF",
IF(INDIRECT("'"&amp;L$2&amp;"'!F"&amp;ROW(L79))="PARK","PARK",
IF(INDIRECT("'"&amp;L$2&amp;"'!F"&amp;ROW(L79))="VACA","VACA",
"")))))</f>
        <v/>
      </c>
      <c r="M79" s="111" t="str" cm="1">
        <f t="array" aca="1" ref="M79" ca="1">IF(INDIRECT("'"&amp;M$2&amp;"'!F"&amp;ROW(M79))="CC","CC",
IF(INDIRECT("'"&amp;M$2&amp;"'!F"&amp;ROW(M79))="DOWN","DOWN",
IF(INDIRECT("'"&amp;M$2&amp;"'!F"&amp;ROW(M79))="OFF","OFF",
IF(INDIRECT("'"&amp;M$2&amp;"'!F"&amp;ROW(M79))="PARK","PARK",
IF(INDIRECT("'"&amp;M$2&amp;"'!F"&amp;ROW(M79))="VACA","VACA",
"")))))</f>
        <v/>
      </c>
      <c r="N79" s="111" t="str" cm="1">
        <f t="array" aca="1" ref="N79" ca="1">IF(INDIRECT("'"&amp;N$2&amp;"'!F"&amp;ROW(N79))="CC","CC",
IF(INDIRECT("'"&amp;N$2&amp;"'!F"&amp;ROW(N79))="DOWN","DOWN",
IF(INDIRECT("'"&amp;N$2&amp;"'!F"&amp;ROW(N79))="OFF","OFF",
IF(INDIRECT("'"&amp;N$2&amp;"'!F"&amp;ROW(N79))="PARK","PARK",
IF(INDIRECT("'"&amp;N$2&amp;"'!F"&amp;ROW(N79))="VACA","VACA",
"")))))</f>
        <v/>
      </c>
      <c r="O79" s="111" t="str" cm="1">
        <f t="array" aca="1" ref="O79" ca="1">IF(INDIRECT("'"&amp;O$2&amp;"'!F"&amp;ROW(O79))="CC","CC",
IF(INDIRECT("'"&amp;O$2&amp;"'!F"&amp;ROW(O79))="DOWN","DOWN",
IF(INDIRECT("'"&amp;O$2&amp;"'!F"&amp;ROW(O79))="OFF","OFF",
IF(INDIRECT("'"&amp;O$2&amp;"'!F"&amp;ROW(O79))="PARK","PARK",
IF(INDIRECT("'"&amp;O$2&amp;"'!F"&amp;ROW(O79))="VACA","VACA",
"")))))</f>
        <v/>
      </c>
      <c r="P79" s="111" t="str" cm="1">
        <f t="array" aca="1" ref="P79" ca="1">IF(INDIRECT("'"&amp;P$2&amp;"'!F"&amp;ROW(P79))="CC","CC",
IF(INDIRECT("'"&amp;P$2&amp;"'!F"&amp;ROW(P79))="DOWN","DOWN",
IF(INDIRECT("'"&amp;P$2&amp;"'!F"&amp;ROW(P79))="OFF","OFF",
IF(INDIRECT("'"&amp;P$2&amp;"'!F"&amp;ROW(P79))="PARK","PARK",
IF(INDIRECT("'"&amp;P$2&amp;"'!F"&amp;ROW(P79))="VACA","VACA",
"")))))</f>
        <v/>
      </c>
      <c r="Q79" s="111" t="str" cm="1">
        <f t="array" aca="1" ref="Q79" ca="1">IF(INDIRECT("'"&amp;Q$2&amp;"'!F"&amp;ROW(Q79))="CC","CC",
IF(INDIRECT("'"&amp;Q$2&amp;"'!F"&amp;ROW(Q79))="DOWN","DOWN",
IF(INDIRECT("'"&amp;Q$2&amp;"'!F"&amp;ROW(Q79))="OFF","OFF",
IF(INDIRECT("'"&amp;Q$2&amp;"'!F"&amp;ROW(Q79))="PARK","PARK",
IF(INDIRECT("'"&amp;Q$2&amp;"'!F"&amp;ROW(Q79))="VACA","VACA",
"")))))</f>
        <v/>
      </c>
      <c r="R79" s="111" t="str" cm="1">
        <f t="array" aca="1" ref="R79" ca="1">IF(INDIRECT("'"&amp;R$2&amp;"'!F"&amp;ROW(R79))="CC","CC",
IF(INDIRECT("'"&amp;R$2&amp;"'!F"&amp;ROW(R79))="DOWN","DOWN",
IF(INDIRECT("'"&amp;R$2&amp;"'!F"&amp;ROW(R79))="OFF","OFF",
IF(INDIRECT("'"&amp;R$2&amp;"'!F"&amp;ROW(R79))="PARK","PARK",
IF(INDIRECT("'"&amp;R$2&amp;"'!F"&amp;ROW(R79))="VACA","VACA",
"")))))</f>
        <v/>
      </c>
      <c r="S79" s="111" t="str" cm="1">
        <f t="array" aca="1" ref="S79" ca="1">IF(INDIRECT("'"&amp;S$2&amp;"'!F"&amp;ROW(S79))="CC","CC",
IF(INDIRECT("'"&amp;S$2&amp;"'!F"&amp;ROW(S79))="DOWN","DOWN",
IF(INDIRECT("'"&amp;S$2&amp;"'!F"&amp;ROW(S79))="OFF","OFF",
IF(INDIRECT("'"&amp;S$2&amp;"'!F"&amp;ROW(S79))="PARK","PARK",
IF(INDIRECT("'"&amp;S$2&amp;"'!F"&amp;ROW(S79))="VACA","VACA",
"")))))</f>
        <v/>
      </c>
      <c r="T79" s="111" t="str" cm="1">
        <f t="array" aca="1" ref="T79" ca="1">IF(INDIRECT("'"&amp;T$2&amp;"'!F"&amp;ROW(T79))="CC","CC",
IF(INDIRECT("'"&amp;T$2&amp;"'!F"&amp;ROW(T79))="DOWN","DOWN",
IF(INDIRECT("'"&amp;T$2&amp;"'!F"&amp;ROW(T79))="OFF","OFF",
IF(INDIRECT("'"&amp;T$2&amp;"'!F"&amp;ROW(T79))="PARK","PARK",
IF(INDIRECT("'"&amp;T$2&amp;"'!F"&amp;ROW(T79))="VACA","VACA",
"")))))</f>
        <v/>
      </c>
      <c r="U79" s="111" t="str" cm="1">
        <f t="array" aca="1" ref="U79" ca="1">IF(INDIRECT("'"&amp;U$2&amp;"'!F"&amp;ROW(U79))="CC","CC",
IF(INDIRECT("'"&amp;U$2&amp;"'!F"&amp;ROW(U79))="DOWN","DOWN",
IF(INDIRECT("'"&amp;U$2&amp;"'!F"&amp;ROW(U79))="OFF","OFF",
IF(INDIRECT("'"&amp;U$2&amp;"'!F"&amp;ROW(U79))="PARK","PARK",
IF(INDIRECT("'"&amp;U$2&amp;"'!F"&amp;ROW(U79))="VACA","VACA",
"")))))</f>
        <v/>
      </c>
      <c r="V79" s="111" t="str" cm="1">
        <f t="array" aca="1" ref="V79" ca="1">IF(INDIRECT("'"&amp;V$2&amp;"'!F"&amp;ROW(V79))="CC","CC",
IF(INDIRECT("'"&amp;V$2&amp;"'!F"&amp;ROW(V79))="DOWN","DOWN",
IF(INDIRECT("'"&amp;V$2&amp;"'!F"&amp;ROW(V79))="OFF","OFF",
IF(INDIRECT("'"&amp;V$2&amp;"'!F"&amp;ROW(V79))="PARK","PARK",
IF(INDIRECT("'"&amp;V$2&amp;"'!F"&amp;ROW(V79))="VACA","VACA",
"")))))</f>
        <v/>
      </c>
      <c r="W79" s="111" t="str" cm="1">
        <f t="array" aca="1" ref="W79" ca="1">IF(INDIRECT("'"&amp;W$2&amp;"'!F"&amp;ROW(W79))="CC","CC",
IF(INDIRECT("'"&amp;W$2&amp;"'!F"&amp;ROW(W79))="DOWN","DOWN",
IF(INDIRECT("'"&amp;W$2&amp;"'!F"&amp;ROW(W79))="OFF","OFF",
IF(INDIRECT("'"&amp;W$2&amp;"'!F"&amp;ROW(W79))="PARK","PARK",
IF(INDIRECT("'"&amp;W$2&amp;"'!F"&amp;ROW(W79))="VACA","VACA",
"")))))</f>
        <v/>
      </c>
      <c r="X79" s="111" t="str" cm="1">
        <f t="array" aca="1" ref="X79" ca="1">IF(INDIRECT("'"&amp;X$2&amp;"'!F"&amp;ROW(X79))="CC","CC",
IF(INDIRECT("'"&amp;X$2&amp;"'!F"&amp;ROW(X79))="DOWN","DOWN",
IF(INDIRECT("'"&amp;X$2&amp;"'!F"&amp;ROW(X79))="OFF","OFF",
IF(INDIRECT("'"&amp;X$2&amp;"'!F"&amp;ROW(X79))="PARK","PARK",
IF(INDIRECT("'"&amp;X$2&amp;"'!F"&amp;ROW(X79))="VACA","VACA",
"")))))</f>
        <v/>
      </c>
      <c r="Y79" s="111" t="str" cm="1">
        <f t="array" aca="1" ref="Y79" ca="1">IF(INDIRECT("'"&amp;Y$2&amp;"'!F"&amp;ROW(Y79))="CC","CC",
IF(INDIRECT("'"&amp;Y$2&amp;"'!F"&amp;ROW(Y79))="DOWN","DOWN",
IF(INDIRECT("'"&amp;Y$2&amp;"'!F"&amp;ROW(Y79))="OFF","OFF",
IF(INDIRECT("'"&amp;Y$2&amp;"'!F"&amp;ROW(Y79))="PARK","PARK",
IF(INDIRECT("'"&amp;Y$2&amp;"'!F"&amp;ROW(Y79))="VACA","VACA",
"")))))</f>
        <v/>
      </c>
      <c r="Z79" s="111" t="str" cm="1">
        <f t="array" aca="1" ref="Z79" ca="1">IF(INDIRECT("'"&amp;Z$2&amp;"'!F"&amp;ROW(Z79))="CC","CC",
IF(INDIRECT("'"&amp;Z$2&amp;"'!F"&amp;ROW(Z79))="DOWN","DOWN",
IF(INDIRECT("'"&amp;Z$2&amp;"'!F"&amp;ROW(Z79))="OFF","OFF",
IF(INDIRECT("'"&amp;Z$2&amp;"'!F"&amp;ROW(Z79))="PARK","PARK",
IF(INDIRECT("'"&amp;Z$2&amp;"'!F"&amp;ROW(Z79))="VACA","VACA",
"")))))</f>
        <v/>
      </c>
      <c r="AA79" s="111" t="str" cm="1">
        <f t="array" aca="1" ref="AA79" ca="1">IF(INDIRECT("'"&amp;AA$2&amp;"'!F"&amp;ROW(AA79))="CC","CC",
IF(INDIRECT("'"&amp;AA$2&amp;"'!F"&amp;ROW(AA79))="DOWN","DOWN",
IF(INDIRECT("'"&amp;AA$2&amp;"'!F"&amp;ROW(AA79))="OFF","OFF",
IF(INDIRECT("'"&amp;AA$2&amp;"'!F"&amp;ROW(AA79))="PARK","PARK",
IF(INDIRECT("'"&amp;AA$2&amp;"'!F"&amp;ROW(AA79))="VACA","VACA",
"")))))</f>
        <v/>
      </c>
      <c r="AB79" s="111" t="str" cm="1">
        <f t="array" aca="1" ref="AB79" ca="1">IF(INDIRECT("'"&amp;AB$2&amp;"'!F"&amp;ROW(AB79))="CC","CC",
IF(INDIRECT("'"&amp;AB$2&amp;"'!F"&amp;ROW(AB79))="DOWN","DOWN",
IF(INDIRECT("'"&amp;AB$2&amp;"'!F"&amp;ROW(AB79))="OFF","OFF",
IF(INDIRECT("'"&amp;AB$2&amp;"'!F"&amp;ROW(AB79))="PARK","PARK",
IF(INDIRECT("'"&amp;AB$2&amp;"'!F"&amp;ROW(AB79))="VACA","VACA",
"")))))</f>
        <v/>
      </c>
      <c r="AC79" s="111" t="str" cm="1">
        <f t="array" aca="1" ref="AC79" ca="1">IF(INDIRECT("'"&amp;AC$2&amp;"'!F"&amp;ROW(AC79))="CC","CC",
IF(INDIRECT("'"&amp;AC$2&amp;"'!F"&amp;ROW(AC79))="DOWN","DOWN",
IF(INDIRECT("'"&amp;AC$2&amp;"'!F"&amp;ROW(AC79))="OFF","OFF",
IF(INDIRECT("'"&amp;AC$2&amp;"'!F"&amp;ROW(AC79))="PARK","PARK",
IF(INDIRECT("'"&amp;AC$2&amp;"'!F"&amp;ROW(AC79))="VACA","VACA",
"")))))</f>
        <v/>
      </c>
      <c r="AD79" s="111" t="str" cm="1">
        <f t="array" aca="1" ref="AD79" ca="1">IF(INDIRECT("'"&amp;AD$2&amp;"'!F"&amp;ROW(AD79))="CC","CC",
IF(INDIRECT("'"&amp;AD$2&amp;"'!F"&amp;ROW(AD79))="DOWN","DOWN",
IF(INDIRECT("'"&amp;AD$2&amp;"'!F"&amp;ROW(AD79))="OFF","OFF",
IF(INDIRECT("'"&amp;AD$2&amp;"'!F"&amp;ROW(AD79))="PARK","PARK",
IF(INDIRECT("'"&amp;AD$2&amp;"'!F"&amp;ROW(AD79))="VACA","VACA",
"")))))</f>
        <v/>
      </c>
      <c r="AE79" s="111" t="str" cm="1">
        <f t="array" aca="1" ref="AE79" ca="1">IF(INDIRECT("'"&amp;AE$2&amp;"'!F"&amp;ROW(AE79))="CC","CC",
IF(INDIRECT("'"&amp;AE$2&amp;"'!F"&amp;ROW(AE79))="DOWN","DOWN",
IF(INDIRECT("'"&amp;AE$2&amp;"'!F"&amp;ROW(AE79))="OFF","OFF",
IF(INDIRECT("'"&amp;AE$2&amp;"'!F"&amp;ROW(AE79))="PARK","PARK",
IF(INDIRECT("'"&amp;AE$2&amp;"'!F"&amp;ROW(AE79))="VACA","VACA",
"")))))</f>
        <v/>
      </c>
      <c r="AF79" s="111" t="str" cm="1">
        <f t="array" aca="1" ref="AF79" ca="1">IF(INDIRECT("'"&amp;AF$2&amp;"'!F"&amp;ROW(AF79))="CC","CC",
IF(INDIRECT("'"&amp;AF$2&amp;"'!F"&amp;ROW(AF79))="DOWN","DOWN",
IF(INDIRECT("'"&amp;AF$2&amp;"'!F"&amp;ROW(AF79))="OFF","OFF",
IF(INDIRECT("'"&amp;AF$2&amp;"'!F"&amp;ROW(AF79))="PARK","PARK",
IF(INDIRECT("'"&amp;AF$2&amp;"'!F"&amp;ROW(AF79))="VACA","VACA",
"")))))</f>
        <v/>
      </c>
      <c r="AG79" s="111" t="str" cm="1">
        <f t="array" aca="1" ref="AG79" ca="1">IF(INDIRECT("'"&amp;AG$2&amp;"'!F"&amp;ROW(AG79))="CC","CC",
IF(INDIRECT("'"&amp;AG$2&amp;"'!F"&amp;ROW(AG79))="DOWN","DOWN",
IF(INDIRECT("'"&amp;AG$2&amp;"'!F"&amp;ROW(AG79))="OFF","OFF",
IF(INDIRECT("'"&amp;AG$2&amp;"'!F"&amp;ROW(AG79))="PARK","PARK",
IF(INDIRECT("'"&amp;AG$2&amp;"'!F"&amp;ROW(AG79))="VACA","VACA",
"")))))</f>
        <v/>
      </c>
      <c r="AH79" s="124"/>
      <c r="AI79" s="111" t="str">
        <f t="shared" si="7"/>
        <v>Elmi Candelaria</v>
      </c>
      <c r="AJ79" s="111" cm="1">
        <f t="array" aca="1" ref="AJ79" ca="1">INDIRECT("'"&amp;AJ$2&amp;"'!AB"&amp;ROW($AJ79))</f>
        <v>4</v>
      </c>
      <c r="AK79" s="111" cm="1">
        <f t="array" aca="1" ref="AK79" ca="1">INDIRECT("'"&amp;AK$2&amp;"'!AB"&amp;ROW($AJ79))</f>
        <v>3</v>
      </c>
      <c r="AL79" s="111" cm="1">
        <f t="array" aca="1" ref="AL79" ca="1">INDIRECT("'"&amp;AL$2&amp;"'!AB"&amp;ROW($AJ79))</f>
        <v>3</v>
      </c>
      <c r="AM79" s="111" t="str" cm="1">
        <f t="array" aca="1" ref="AM79" ca="1">INDIRECT("'"&amp;AM$2&amp;"'!AB"&amp;ROW($AJ79))</f>
        <v/>
      </c>
      <c r="AN79" s="111" t="str" cm="1">
        <f t="array" aca="1" ref="AN79" ca="1">INDIRECT("'"&amp;AN$2&amp;"'!AB"&amp;ROW($AJ79))</f>
        <v/>
      </c>
      <c r="AO79" s="111" cm="1">
        <f t="array" aca="1" ref="AO79" ca="1">INDIRECT("'"&amp;AO$2&amp;"'!AB"&amp;ROW($AJ79))</f>
        <v>1</v>
      </c>
      <c r="AP79" s="111" cm="1">
        <f t="array" aca="1" ref="AP79" ca="1">INDIRECT("'"&amp;AP$2&amp;"'!AB"&amp;ROW($AJ79))</f>
        <v>4</v>
      </c>
      <c r="AQ79" s="111" t="str" cm="1">
        <f t="array" aca="1" ref="AQ79" ca="1">INDIRECT("'"&amp;AQ$2&amp;"'!AB"&amp;ROW($AJ79))</f>
        <v/>
      </c>
      <c r="AR79" s="111" t="str" cm="1">
        <f t="array" aca="1" ref="AR79" ca="1">INDIRECT("'"&amp;AR$2&amp;"'!AB"&amp;ROW($AJ79))</f>
        <v/>
      </c>
      <c r="AS79" s="111" t="str" cm="1">
        <f t="array" aca="1" ref="AS79" ca="1">INDIRECT("'"&amp;AS$2&amp;"'!AB"&amp;ROW($AJ79))</f>
        <v/>
      </c>
      <c r="AT79" s="111" t="str" cm="1">
        <f t="array" aca="1" ref="AT79" ca="1">INDIRECT("'"&amp;AT$2&amp;"'!AB"&amp;ROW($AJ79))</f>
        <v/>
      </c>
      <c r="AU79" s="111" t="str" cm="1">
        <f t="array" aca="1" ref="AU79" ca="1">INDIRECT("'"&amp;AU$2&amp;"'!AB"&amp;ROW($AJ79))</f>
        <v/>
      </c>
      <c r="AV79" s="111" t="str" cm="1">
        <f t="array" aca="1" ref="AV79" ca="1">INDIRECT("'"&amp;AV$2&amp;"'!AB"&amp;ROW($AJ79))</f>
        <v/>
      </c>
      <c r="AW79" s="111" t="str" cm="1">
        <f t="array" aca="1" ref="AW79" ca="1">INDIRECT("'"&amp;AW$2&amp;"'!AB"&amp;ROW($AJ79))</f>
        <v/>
      </c>
      <c r="AX79" s="111" t="str" cm="1">
        <f t="array" aca="1" ref="AX79" ca="1">INDIRECT("'"&amp;AX$2&amp;"'!AB"&amp;ROW($AJ79))</f>
        <v/>
      </c>
      <c r="AY79" s="111" t="str" cm="1">
        <f t="array" aca="1" ref="AY79" ca="1">INDIRECT("'"&amp;AY$2&amp;"'!AB"&amp;ROW($AJ79))</f>
        <v/>
      </c>
      <c r="AZ79" s="111" t="str" cm="1">
        <f t="array" aca="1" ref="AZ79" ca="1">INDIRECT("'"&amp;AZ$2&amp;"'!AB"&amp;ROW($AJ79))</f>
        <v/>
      </c>
      <c r="BA79" s="111" t="str" cm="1">
        <f t="array" aca="1" ref="BA79" ca="1">INDIRECT("'"&amp;BA$2&amp;"'!AB"&amp;ROW($AJ79))</f>
        <v/>
      </c>
      <c r="BB79" s="111" t="str" cm="1">
        <f t="array" aca="1" ref="BB79" ca="1">INDIRECT("'"&amp;BB$2&amp;"'!AB"&amp;ROW($AJ79))</f>
        <v/>
      </c>
      <c r="BC79" s="111" t="str" cm="1">
        <f t="array" aca="1" ref="BC79" ca="1">INDIRECT("'"&amp;BC$2&amp;"'!AB"&amp;ROW($AJ79))</f>
        <v/>
      </c>
      <c r="BD79" s="111" t="str" cm="1">
        <f t="array" aca="1" ref="BD79" ca="1">INDIRECT("'"&amp;BD$2&amp;"'!AB"&amp;ROW($AJ79))</f>
        <v/>
      </c>
      <c r="BE79" s="111" t="str" cm="1">
        <f t="array" aca="1" ref="BE79" ca="1">INDIRECT("'"&amp;BE$2&amp;"'!AB"&amp;ROW($AJ79))</f>
        <v/>
      </c>
      <c r="BF79" s="111" t="str" cm="1">
        <f t="array" aca="1" ref="BF79" ca="1">INDIRECT("'"&amp;BF$2&amp;"'!AB"&amp;ROW($AJ79))</f>
        <v/>
      </c>
      <c r="BG79" s="111" t="str" cm="1">
        <f t="array" aca="1" ref="BG79" ca="1">INDIRECT("'"&amp;BG$2&amp;"'!AB"&amp;ROW($AJ79))</f>
        <v/>
      </c>
      <c r="BH79" s="111" t="str" cm="1">
        <f t="array" aca="1" ref="BH79" ca="1">INDIRECT("'"&amp;BH$2&amp;"'!AB"&amp;ROW($AJ79))</f>
        <v/>
      </c>
      <c r="BI79" s="111" t="str" cm="1">
        <f t="array" aca="1" ref="BI79" ca="1">INDIRECT("'"&amp;BI$2&amp;"'!AB"&amp;ROW($AJ79))</f>
        <v/>
      </c>
      <c r="BJ79" s="111" t="str" cm="1">
        <f t="array" aca="1" ref="BJ79" ca="1">INDIRECT("'"&amp;BJ$2&amp;"'!AB"&amp;ROW($AJ79))</f>
        <v/>
      </c>
      <c r="BK79" s="111" t="str" cm="1">
        <f t="array" aca="1" ref="BK79" ca="1">INDIRECT("'"&amp;BK$2&amp;"'!AB"&amp;ROW($AJ79))</f>
        <v/>
      </c>
      <c r="BL79" s="111" t="str" cm="1">
        <f t="array" aca="1" ref="BL79" ca="1">INDIRECT("'"&amp;BL$2&amp;"'!AB"&amp;ROW($AJ79))</f>
        <v/>
      </c>
      <c r="BM79" s="111" t="str" cm="1">
        <f t="array" aca="1" ref="BM79" ca="1">INDIRECT("'"&amp;BM$2&amp;"'!AB"&amp;ROW($AJ79))</f>
        <v/>
      </c>
      <c r="BN79" s="111" t="str" cm="1">
        <f t="array" aca="1" ref="BN79" ca="1">INDIRECT("'"&amp;BN$2&amp;"'!AB"&amp;ROW($AJ79))</f>
        <v/>
      </c>
      <c r="BO79" s="124"/>
      <c r="BP79" s="110" t="str">
        <f t="shared" si="8"/>
        <v>Elmi Candelaria</v>
      </c>
      <c r="BQ79" s="127" cm="1">
        <f t="array" aca="1" ref="BQ79" ca="1">IF(INDIRECT("'"&amp;BQ$2&amp;"'!P"&amp;ROW($BQ79))=0,"",INDIRECT("'"&amp;BQ$2&amp;"'!P"&amp;ROW($BQ79)))</f>
        <v>33.75</v>
      </c>
      <c r="BR79" s="127" cm="1">
        <f t="array" aca="1" ref="BR79" ca="1">IF(INDIRECT("'"&amp;BR$2&amp;"'!P"&amp;ROW($BQ79))=0,"",INDIRECT("'"&amp;BR$2&amp;"'!P"&amp;ROW($BQ79)))</f>
        <v>32.700000000000003</v>
      </c>
      <c r="BS79" s="127" cm="1">
        <f t="array" aca="1" ref="BS79" ca="1">IF(INDIRECT("'"&amp;BS$2&amp;"'!P"&amp;ROW($BQ79))=0,"",INDIRECT("'"&amp;BS$2&amp;"'!P"&amp;ROW($BQ79)))</f>
        <v>36.870000000000005</v>
      </c>
      <c r="BT79" s="127" t="str" cm="1">
        <f t="array" aca="1" ref="BT79" ca="1">IF(INDIRECT("'"&amp;BT$2&amp;"'!P"&amp;ROW($BQ79))=0,"",INDIRECT("'"&amp;BT$2&amp;"'!P"&amp;ROW($BQ79)))</f>
        <v/>
      </c>
      <c r="BU79" s="127" t="str" cm="1">
        <f t="array" aca="1" ref="BU79" ca="1">IF(INDIRECT("'"&amp;BU$2&amp;"'!P"&amp;ROW($BQ79))=0,"",INDIRECT("'"&amp;BU$2&amp;"'!P"&amp;ROW($BQ79)))</f>
        <v/>
      </c>
      <c r="BV79" s="127" t="str" cm="1">
        <f t="array" aca="1" ref="BV79" ca="1">IF(INDIRECT("'"&amp;BV$2&amp;"'!P"&amp;ROW($BQ79))=0,"",INDIRECT("'"&amp;BV$2&amp;"'!P"&amp;ROW($BQ79)))</f>
        <v/>
      </c>
      <c r="BW79" s="127" cm="1">
        <f t="array" aca="1" ref="BW79" ca="1">IF(INDIRECT("'"&amp;BW$2&amp;"'!P"&amp;ROW($BQ79))=0,"",INDIRECT("'"&amp;BW$2&amp;"'!P"&amp;ROW($BQ79)))</f>
        <v>37.25</v>
      </c>
      <c r="BX79" s="127" t="str" cm="1">
        <f t="array" aca="1" ref="BX79" ca="1">IF(INDIRECT("'"&amp;BX$2&amp;"'!P"&amp;ROW($BQ79))=0,"",INDIRECT("'"&amp;BX$2&amp;"'!P"&amp;ROW($BQ79)))</f>
        <v/>
      </c>
      <c r="BY79" s="127" t="str" cm="1">
        <f t="array" aca="1" ref="BY79" ca="1">IF(INDIRECT("'"&amp;BY$2&amp;"'!P"&amp;ROW($BQ79))=0,"",INDIRECT("'"&amp;BY$2&amp;"'!P"&amp;ROW($BQ79)))</f>
        <v/>
      </c>
      <c r="BZ79" s="127" t="str" cm="1">
        <f t="array" aca="1" ref="BZ79" ca="1">IF(INDIRECT("'"&amp;BZ$2&amp;"'!P"&amp;ROW($BQ79))=0,"",INDIRECT("'"&amp;BZ$2&amp;"'!P"&amp;ROW($BQ79)))</f>
        <v/>
      </c>
      <c r="CA79" s="127" t="str" cm="1">
        <f t="array" aca="1" ref="CA79" ca="1">IF(INDIRECT("'"&amp;CA$2&amp;"'!P"&amp;ROW($BQ79))=0,"",INDIRECT("'"&amp;CA$2&amp;"'!P"&amp;ROW($BQ79)))</f>
        <v/>
      </c>
      <c r="CB79" s="127" t="str" cm="1">
        <f t="array" aca="1" ref="CB79" ca="1">IF(INDIRECT("'"&amp;CB$2&amp;"'!P"&amp;ROW($BQ79))=0,"",INDIRECT("'"&amp;CB$2&amp;"'!P"&amp;ROW($BQ79)))</f>
        <v/>
      </c>
      <c r="CC79" s="127" t="str" cm="1">
        <f t="array" aca="1" ref="CC79" ca="1">IF(INDIRECT("'"&amp;CC$2&amp;"'!P"&amp;ROW($BQ79))=0,"",INDIRECT("'"&amp;CC$2&amp;"'!P"&amp;ROW($BQ79)))</f>
        <v/>
      </c>
      <c r="CD79" s="127" t="str" cm="1">
        <f t="array" aca="1" ref="CD79" ca="1">IF(INDIRECT("'"&amp;CD$2&amp;"'!P"&amp;ROW($BQ79))=0,"",INDIRECT("'"&amp;CD$2&amp;"'!P"&amp;ROW($BQ79)))</f>
        <v/>
      </c>
      <c r="CE79" s="127" t="str" cm="1">
        <f t="array" aca="1" ref="CE79" ca="1">IF(INDIRECT("'"&amp;CE$2&amp;"'!P"&amp;ROW($BQ79))=0,"",INDIRECT("'"&amp;CE$2&amp;"'!P"&amp;ROW($BQ79)))</f>
        <v/>
      </c>
      <c r="CF79" s="127" t="str" cm="1">
        <f t="array" aca="1" ref="CF79" ca="1">IF(INDIRECT("'"&amp;CF$2&amp;"'!P"&amp;ROW($BQ79))=0,"",INDIRECT("'"&amp;CF$2&amp;"'!P"&amp;ROW($BQ79)))</f>
        <v/>
      </c>
      <c r="CG79" s="127" t="str" cm="1">
        <f t="array" aca="1" ref="CG79" ca="1">IF(INDIRECT("'"&amp;CG$2&amp;"'!P"&amp;ROW($BQ79))=0,"",INDIRECT("'"&amp;CG$2&amp;"'!P"&amp;ROW($BQ79)))</f>
        <v/>
      </c>
      <c r="CH79" s="127" t="str" cm="1">
        <f t="array" aca="1" ref="CH79" ca="1">IF(INDIRECT("'"&amp;CH$2&amp;"'!P"&amp;ROW($BQ79))=0,"",INDIRECT("'"&amp;CH$2&amp;"'!P"&amp;ROW($BQ79)))</f>
        <v/>
      </c>
      <c r="CI79" s="127" t="str" cm="1">
        <f t="array" aca="1" ref="CI79" ca="1">IF(INDIRECT("'"&amp;CI$2&amp;"'!P"&amp;ROW($BQ79))=0,"",INDIRECT("'"&amp;CI$2&amp;"'!P"&amp;ROW($BQ79)))</f>
        <v/>
      </c>
      <c r="CJ79" s="127" t="str" cm="1">
        <f t="array" aca="1" ref="CJ79" ca="1">IF(INDIRECT("'"&amp;CJ$2&amp;"'!P"&amp;ROW($BQ79))=0,"",INDIRECT("'"&amp;CJ$2&amp;"'!P"&amp;ROW($BQ79)))</f>
        <v/>
      </c>
      <c r="CK79" s="127" t="str" cm="1">
        <f t="array" aca="1" ref="CK79" ca="1">IF(INDIRECT("'"&amp;CK$2&amp;"'!P"&amp;ROW($BQ79))=0,"",INDIRECT("'"&amp;CK$2&amp;"'!P"&amp;ROW($BQ79)))</f>
        <v/>
      </c>
      <c r="CL79" s="127" t="str" cm="1">
        <f t="array" aca="1" ref="CL79" ca="1">IF(INDIRECT("'"&amp;CL$2&amp;"'!P"&amp;ROW($BQ79))=0,"",INDIRECT("'"&amp;CL$2&amp;"'!P"&amp;ROW($BQ79)))</f>
        <v/>
      </c>
      <c r="CM79" s="127" t="str" cm="1">
        <f t="array" aca="1" ref="CM79" ca="1">IF(INDIRECT("'"&amp;CM$2&amp;"'!P"&amp;ROW($BQ79))=0,"",INDIRECT("'"&amp;CM$2&amp;"'!P"&amp;ROW($BQ79)))</f>
        <v/>
      </c>
      <c r="CN79" s="127" t="str" cm="1">
        <f t="array" aca="1" ref="CN79" ca="1">IF(INDIRECT("'"&amp;CN$2&amp;"'!P"&amp;ROW($BQ79))=0,"",INDIRECT("'"&amp;CN$2&amp;"'!P"&amp;ROW($BQ79)))</f>
        <v/>
      </c>
      <c r="CO79" s="127" t="str" cm="1">
        <f t="array" aca="1" ref="CO79" ca="1">IF(INDIRECT("'"&amp;CO$2&amp;"'!P"&amp;ROW($BQ79))=0,"",INDIRECT("'"&amp;CO$2&amp;"'!P"&amp;ROW($BQ79)))</f>
        <v/>
      </c>
      <c r="CP79" s="127" t="str" cm="1">
        <f t="array" aca="1" ref="CP79" ca="1">IF(INDIRECT("'"&amp;CP$2&amp;"'!P"&amp;ROW($BQ79))=0,"",INDIRECT("'"&amp;CP$2&amp;"'!P"&amp;ROW($BQ79)))</f>
        <v/>
      </c>
      <c r="CQ79" s="127" t="str" cm="1">
        <f t="array" aca="1" ref="CQ79" ca="1">IF(INDIRECT("'"&amp;CQ$2&amp;"'!P"&amp;ROW($BQ79))=0,"",INDIRECT("'"&amp;CQ$2&amp;"'!P"&amp;ROW($BQ79)))</f>
        <v/>
      </c>
      <c r="CR79" s="127" t="str" cm="1">
        <f t="array" aca="1" ref="CR79" ca="1">IF(INDIRECT("'"&amp;CR$2&amp;"'!P"&amp;ROW($BQ79))=0,"",INDIRECT("'"&amp;CR$2&amp;"'!P"&amp;ROW($BQ79)))</f>
        <v/>
      </c>
      <c r="CS79" s="127" t="str" cm="1">
        <f t="array" aca="1" ref="CS79" ca="1">IF(INDIRECT("'"&amp;CS$2&amp;"'!P"&amp;ROW($BQ79))=0,"",INDIRECT("'"&amp;CS$2&amp;"'!P"&amp;ROW($BQ79)))</f>
        <v/>
      </c>
      <c r="CT79" s="127" t="str" cm="1">
        <f t="array" aca="1" ref="CT79" ca="1">IF(INDIRECT("'"&amp;CT$2&amp;"'!P"&amp;ROW($BQ79))=0,"",INDIRECT("'"&amp;CT$2&amp;"'!P"&amp;ROW($BQ79)))</f>
        <v/>
      </c>
      <c r="CU79" s="127" t="str" cm="1">
        <f t="array" aca="1" ref="CU79" ca="1">IF(INDIRECT("'"&amp;CU$2&amp;"'!P"&amp;ROW($BQ79))=0,"",INDIRECT("'"&amp;CU$2&amp;"'!P"&amp;ROW($BQ79)))</f>
        <v/>
      </c>
      <c r="CV79" s="128">
        <f t="shared" ca="1" si="9"/>
        <v>140.57</v>
      </c>
    </row>
    <row r="80" spans="1:100" x14ac:dyDescent="0.2">
      <c r="A80" s="111">
        <f>IF('Driver List'!D80=0,"",'Driver List'!D80)</f>
        <v>6177</v>
      </c>
      <c r="B80" s="111" t="str">
        <f>IF(A80="","",VLOOKUP(A80,'Driver List'!D:E,2,0))</f>
        <v>Guillermo Torres</v>
      </c>
      <c r="C80" s="111" t="str" cm="1">
        <f t="array" aca="1" ref="C80" ca="1">IF(INDIRECT("'"&amp;C$2&amp;"'!F"&amp;ROW(C80))="CC","CC",
IF(INDIRECT("'"&amp;C$2&amp;"'!F"&amp;ROW(C80))="DOWN","DOWN",
IF(INDIRECT("'"&amp;C$2&amp;"'!F"&amp;ROW(C80))="OFF","OFF",
IF(INDIRECT("'"&amp;C$2&amp;"'!F"&amp;ROW(C80))="PARK","PARK",
IF(INDIRECT("'"&amp;C$2&amp;"'!F"&amp;ROW(C80))="VACA","VACA",
"")))))</f>
        <v>DOWN</v>
      </c>
      <c r="D80" s="111" t="str" cm="1">
        <f t="array" aca="1" ref="D80" ca="1">IF(INDIRECT("'"&amp;D$2&amp;"'!F"&amp;ROW(D80))="CC","CC",
IF(INDIRECT("'"&amp;D$2&amp;"'!F"&amp;ROW(D80))="DOWN","DOWN",
IF(INDIRECT("'"&amp;D$2&amp;"'!F"&amp;ROW(D80))="OFF","OFF",
IF(INDIRECT("'"&amp;D$2&amp;"'!F"&amp;ROW(D80))="PARK","PARK",
IF(INDIRECT("'"&amp;D$2&amp;"'!F"&amp;ROW(D80))="VACA","VACA",
"")))))</f>
        <v>DOWN</v>
      </c>
      <c r="E80" s="111" t="str" cm="1">
        <f t="array" aca="1" ref="E80" ca="1">IF(INDIRECT("'"&amp;E$2&amp;"'!F"&amp;ROW(E80))="CC","CC",
IF(INDIRECT("'"&amp;E$2&amp;"'!F"&amp;ROW(E80))="DOWN","DOWN",
IF(INDIRECT("'"&amp;E$2&amp;"'!F"&amp;ROW(E80))="OFF","OFF",
IF(INDIRECT("'"&amp;E$2&amp;"'!F"&amp;ROW(E80))="PARK","PARK",
IF(INDIRECT("'"&amp;E$2&amp;"'!F"&amp;ROW(E80))="VACA","VACA",
"")))))</f>
        <v>DOWN</v>
      </c>
      <c r="F80" s="111" t="str" cm="1">
        <f t="array" aca="1" ref="F80" ca="1">IF(INDIRECT("'"&amp;F$2&amp;"'!F"&amp;ROW(F80))="CC","CC",
IF(INDIRECT("'"&amp;F$2&amp;"'!F"&amp;ROW(F80))="DOWN","DOWN",
IF(INDIRECT("'"&amp;F$2&amp;"'!F"&amp;ROW(F80))="OFF","OFF",
IF(INDIRECT("'"&amp;F$2&amp;"'!F"&amp;ROW(F80))="PARK","PARK",
IF(INDIRECT("'"&amp;F$2&amp;"'!F"&amp;ROW(F80))="VACA","VACA",
"")))))</f>
        <v/>
      </c>
      <c r="G80" s="111" t="str" cm="1">
        <f t="array" aca="1" ref="G80" ca="1">IF(INDIRECT("'"&amp;G$2&amp;"'!F"&amp;ROW(G80))="CC","CC",
IF(INDIRECT("'"&amp;G$2&amp;"'!F"&amp;ROW(G80))="DOWN","DOWN",
IF(INDIRECT("'"&amp;G$2&amp;"'!F"&amp;ROW(G80))="OFF","OFF",
IF(INDIRECT("'"&amp;G$2&amp;"'!F"&amp;ROW(G80))="PARK","PARK",
IF(INDIRECT("'"&amp;G$2&amp;"'!F"&amp;ROW(G80))="VACA","VACA",
"")))))</f>
        <v/>
      </c>
      <c r="H80" s="111" t="str" cm="1">
        <f t="array" aca="1" ref="H80" ca="1">IF(INDIRECT("'"&amp;H$2&amp;"'!F"&amp;ROW(H80))="CC","CC",
IF(INDIRECT("'"&amp;H$2&amp;"'!F"&amp;ROW(H80))="DOWN","DOWN",
IF(INDIRECT("'"&amp;H$2&amp;"'!F"&amp;ROW(H80))="OFF","OFF",
IF(INDIRECT("'"&amp;H$2&amp;"'!F"&amp;ROW(H80))="PARK","PARK",
IF(INDIRECT("'"&amp;H$2&amp;"'!F"&amp;ROW(H80))="VACA","VACA",
"")))))</f>
        <v>DOWN</v>
      </c>
      <c r="I80" s="111" t="str" cm="1">
        <f t="array" aca="1" ref="I80" ca="1">IF(INDIRECT("'"&amp;I$2&amp;"'!F"&amp;ROW(I80))="CC","CC",
IF(INDIRECT("'"&amp;I$2&amp;"'!F"&amp;ROW(I80))="DOWN","DOWN",
IF(INDIRECT("'"&amp;I$2&amp;"'!F"&amp;ROW(I80))="OFF","OFF",
IF(INDIRECT("'"&amp;I$2&amp;"'!F"&amp;ROW(I80))="PARK","PARK",
IF(INDIRECT("'"&amp;I$2&amp;"'!F"&amp;ROW(I80))="VACA","VACA",
"")))))</f>
        <v>DOWN</v>
      </c>
      <c r="J80" s="111" t="str" cm="1">
        <f t="array" aca="1" ref="J80" ca="1">IF(INDIRECT("'"&amp;J$2&amp;"'!F"&amp;ROW(J80))="CC","CC",
IF(INDIRECT("'"&amp;J$2&amp;"'!F"&amp;ROW(J80))="DOWN","DOWN",
IF(INDIRECT("'"&amp;J$2&amp;"'!F"&amp;ROW(J80))="OFF","OFF",
IF(INDIRECT("'"&amp;J$2&amp;"'!F"&amp;ROW(J80))="PARK","PARK",
IF(INDIRECT("'"&amp;J$2&amp;"'!F"&amp;ROW(J80))="VACA","VACA",
"")))))</f>
        <v>OFF</v>
      </c>
      <c r="K80" s="111" t="str" cm="1">
        <f t="array" aca="1" ref="K80" ca="1">IF(INDIRECT("'"&amp;K$2&amp;"'!F"&amp;ROW(K80))="CC","CC",
IF(INDIRECT("'"&amp;K$2&amp;"'!F"&amp;ROW(K80))="DOWN","DOWN",
IF(INDIRECT("'"&amp;K$2&amp;"'!F"&amp;ROW(K80))="OFF","OFF",
IF(INDIRECT("'"&amp;K$2&amp;"'!F"&amp;ROW(K80))="PARK","PARK",
IF(INDIRECT("'"&amp;K$2&amp;"'!F"&amp;ROW(K80))="VACA","VACA",
"")))))</f>
        <v/>
      </c>
      <c r="L80" s="111" t="str" cm="1">
        <f t="array" aca="1" ref="L80" ca="1">IF(INDIRECT("'"&amp;L$2&amp;"'!F"&amp;ROW(L80))="CC","CC",
IF(INDIRECT("'"&amp;L$2&amp;"'!F"&amp;ROW(L80))="DOWN","DOWN",
IF(INDIRECT("'"&amp;L$2&amp;"'!F"&amp;ROW(L80))="OFF","OFF",
IF(INDIRECT("'"&amp;L$2&amp;"'!F"&amp;ROW(L80))="PARK","PARK",
IF(INDIRECT("'"&amp;L$2&amp;"'!F"&amp;ROW(L80))="VACA","VACA",
"")))))</f>
        <v/>
      </c>
      <c r="M80" s="111" t="str" cm="1">
        <f t="array" aca="1" ref="M80" ca="1">IF(INDIRECT("'"&amp;M$2&amp;"'!F"&amp;ROW(M80))="CC","CC",
IF(INDIRECT("'"&amp;M$2&amp;"'!F"&amp;ROW(M80))="DOWN","DOWN",
IF(INDIRECT("'"&amp;M$2&amp;"'!F"&amp;ROW(M80))="OFF","OFF",
IF(INDIRECT("'"&amp;M$2&amp;"'!F"&amp;ROW(M80))="PARK","PARK",
IF(INDIRECT("'"&amp;M$2&amp;"'!F"&amp;ROW(M80))="VACA","VACA",
"")))))</f>
        <v/>
      </c>
      <c r="N80" s="111" t="str" cm="1">
        <f t="array" aca="1" ref="N80" ca="1">IF(INDIRECT("'"&amp;N$2&amp;"'!F"&amp;ROW(N80))="CC","CC",
IF(INDIRECT("'"&amp;N$2&amp;"'!F"&amp;ROW(N80))="DOWN","DOWN",
IF(INDIRECT("'"&amp;N$2&amp;"'!F"&amp;ROW(N80))="OFF","OFF",
IF(INDIRECT("'"&amp;N$2&amp;"'!F"&amp;ROW(N80))="PARK","PARK",
IF(INDIRECT("'"&amp;N$2&amp;"'!F"&amp;ROW(N80))="VACA","VACA",
"")))))</f>
        <v/>
      </c>
      <c r="O80" s="111" t="str" cm="1">
        <f t="array" aca="1" ref="O80" ca="1">IF(INDIRECT("'"&amp;O$2&amp;"'!F"&amp;ROW(O80))="CC","CC",
IF(INDIRECT("'"&amp;O$2&amp;"'!F"&amp;ROW(O80))="DOWN","DOWN",
IF(INDIRECT("'"&amp;O$2&amp;"'!F"&amp;ROW(O80))="OFF","OFF",
IF(INDIRECT("'"&amp;O$2&amp;"'!F"&amp;ROW(O80))="PARK","PARK",
IF(INDIRECT("'"&amp;O$2&amp;"'!F"&amp;ROW(O80))="VACA","VACA",
"")))))</f>
        <v/>
      </c>
      <c r="P80" s="111" t="str" cm="1">
        <f t="array" aca="1" ref="P80" ca="1">IF(INDIRECT("'"&amp;P$2&amp;"'!F"&amp;ROW(P80))="CC","CC",
IF(INDIRECT("'"&amp;P$2&amp;"'!F"&amp;ROW(P80))="DOWN","DOWN",
IF(INDIRECT("'"&amp;P$2&amp;"'!F"&amp;ROW(P80))="OFF","OFF",
IF(INDIRECT("'"&amp;P$2&amp;"'!F"&amp;ROW(P80))="PARK","PARK",
IF(INDIRECT("'"&amp;P$2&amp;"'!F"&amp;ROW(P80))="VACA","VACA",
"")))))</f>
        <v/>
      </c>
      <c r="Q80" s="111" t="str" cm="1">
        <f t="array" aca="1" ref="Q80" ca="1">IF(INDIRECT("'"&amp;Q$2&amp;"'!F"&amp;ROW(Q80))="CC","CC",
IF(INDIRECT("'"&amp;Q$2&amp;"'!F"&amp;ROW(Q80))="DOWN","DOWN",
IF(INDIRECT("'"&amp;Q$2&amp;"'!F"&amp;ROW(Q80))="OFF","OFF",
IF(INDIRECT("'"&amp;Q$2&amp;"'!F"&amp;ROW(Q80))="PARK","PARK",
IF(INDIRECT("'"&amp;Q$2&amp;"'!F"&amp;ROW(Q80))="VACA","VACA",
"")))))</f>
        <v/>
      </c>
      <c r="R80" s="111" t="str" cm="1">
        <f t="array" aca="1" ref="R80" ca="1">IF(INDIRECT("'"&amp;R$2&amp;"'!F"&amp;ROW(R80))="CC","CC",
IF(INDIRECT("'"&amp;R$2&amp;"'!F"&amp;ROW(R80))="DOWN","DOWN",
IF(INDIRECT("'"&amp;R$2&amp;"'!F"&amp;ROW(R80))="OFF","OFF",
IF(INDIRECT("'"&amp;R$2&amp;"'!F"&amp;ROW(R80))="PARK","PARK",
IF(INDIRECT("'"&amp;R$2&amp;"'!F"&amp;ROW(R80))="VACA","VACA",
"")))))</f>
        <v/>
      </c>
      <c r="S80" s="111" t="str" cm="1">
        <f t="array" aca="1" ref="S80" ca="1">IF(INDIRECT("'"&amp;S$2&amp;"'!F"&amp;ROW(S80))="CC","CC",
IF(INDIRECT("'"&amp;S$2&amp;"'!F"&amp;ROW(S80))="DOWN","DOWN",
IF(INDIRECT("'"&amp;S$2&amp;"'!F"&amp;ROW(S80))="OFF","OFF",
IF(INDIRECT("'"&amp;S$2&amp;"'!F"&amp;ROW(S80))="PARK","PARK",
IF(INDIRECT("'"&amp;S$2&amp;"'!F"&amp;ROW(S80))="VACA","VACA",
"")))))</f>
        <v/>
      </c>
      <c r="T80" s="111" t="str" cm="1">
        <f t="array" aca="1" ref="T80" ca="1">IF(INDIRECT("'"&amp;T$2&amp;"'!F"&amp;ROW(T80))="CC","CC",
IF(INDIRECT("'"&amp;T$2&amp;"'!F"&amp;ROW(T80))="DOWN","DOWN",
IF(INDIRECT("'"&amp;T$2&amp;"'!F"&amp;ROW(T80))="OFF","OFF",
IF(INDIRECT("'"&amp;T$2&amp;"'!F"&amp;ROW(T80))="PARK","PARK",
IF(INDIRECT("'"&amp;T$2&amp;"'!F"&amp;ROW(T80))="VACA","VACA",
"")))))</f>
        <v/>
      </c>
      <c r="U80" s="111" t="str" cm="1">
        <f t="array" aca="1" ref="U80" ca="1">IF(INDIRECT("'"&amp;U$2&amp;"'!F"&amp;ROW(U80))="CC","CC",
IF(INDIRECT("'"&amp;U$2&amp;"'!F"&amp;ROW(U80))="DOWN","DOWN",
IF(INDIRECT("'"&amp;U$2&amp;"'!F"&amp;ROW(U80))="OFF","OFF",
IF(INDIRECT("'"&amp;U$2&amp;"'!F"&amp;ROW(U80))="PARK","PARK",
IF(INDIRECT("'"&amp;U$2&amp;"'!F"&amp;ROW(U80))="VACA","VACA",
"")))))</f>
        <v/>
      </c>
      <c r="V80" s="111" t="str" cm="1">
        <f t="array" aca="1" ref="V80" ca="1">IF(INDIRECT("'"&amp;V$2&amp;"'!F"&amp;ROW(V80))="CC","CC",
IF(INDIRECT("'"&amp;V$2&amp;"'!F"&amp;ROW(V80))="DOWN","DOWN",
IF(INDIRECT("'"&amp;V$2&amp;"'!F"&amp;ROW(V80))="OFF","OFF",
IF(INDIRECT("'"&amp;V$2&amp;"'!F"&amp;ROW(V80))="PARK","PARK",
IF(INDIRECT("'"&amp;V$2&amp;"'!F"&amp;ROW(V80))="VACA","VACA",
"")))))</f>
        <v/>
      </c>
      <c r="W80" s="111" t="str" cm="1">
        <f t="array" aca="1" ref="W80" ca="1">IF(INDIRECT("'"&amp;W$2&amp;"'!F"&amp;ROW(W80))="CC","CC",
IF(INDIRECT("'"&amp;W$2&amp;"'!F"&amp;ROW(W80))="DOWN","DOWN",
IF(INDIRECT("'"&amp;W$2&amp;"'!F"&amp;ROW(W80))="OFF","OFF",
IF(INDIRECT("'"&amp;W$2&amp;"'!F"&amp;ROW(W80))="PARK","PARK",
IF(INDIRECT("'"&amp;W$2&amp;"'!F"&amp;ROW(W80))="VACA","VACA",
"")))))</f>
        <v/>
      </c>
      <c r="X80" s="111" t="str" cm="1">
        <f t="array" aca="1" ref="X80" ca="1">IF(INDIRECT("'"&amp;X$2&amp;"'!F"&amp;ROW(X80))="CC","CC",
IF(INDIRECT("'"&amp;X$2&amp;"'!F"&amp;ROW(X80))="DOWN","DOWN",
IF(INDIRECT("'"&amp;X$2&amp;"'!F"&amp;ROW(X80))="OFF","OFF",
IF(INDIRECT("'"&amp;X$2&amp;"'!F"&amp;ROW(X80))="PARK","PARK",
IF(INDIRECT("'"&amp;X$2&amp;"'!F"&amp;ROW(X80))="VACA","VACA",
"")))))</f>
        <v/>
      </c>
      <c r="Y80" s="111" t="str" cm="1">
        <f t="array" aca="1" ref="Y80" ca="1">IF(INDIRECT("'"&amp;Y$2&amp;"'!F"&amp;ROW(Y80))="CC","CC",
IF(INDIRECT("'"&amp;Y$2&amp;"'!F"&amp;ROW(Y80))="DOWN","DOWN",
IF(INDIRECT("'"&amp;Y$2&amp;"'!F"&amp;ROW(Y80))="OFF","OFF",
IF(INDIRECT("'"&amp;Y$2&amp;"'!F"&amp;ROW(Y80))="PARK","PARK",
IF(INDIRECT("'"&amp;Y$2&amp;"'!F"&amp;ROW(Y80))="VACA","VACA",
"")))))</f>
        <v/>
      </c>
      <c r="Z80" s="111" t="str" cm="1">
        <f t="array" aca="1" ref="Z80" ca="1">IF(INDIRECT("'"&amp;Z$2&amp;"'!F"&amp;ROW(Z80))="CC","CC",
IF(INDIRECT("'"&amp;Z$2&amp;"'!F"&amp;ROW(Z80))="DOWN","DOWN",
IF(INDIRECT("'"&amp;Z$2&amp;"'!F"&amp;ROW(Z80))="OFF","OFF",
IF(INDIRECT("'"&amp;Z$2&amp;"'!F"&amp;ROW(Z80))="PARK","PARK",
IF(INDIRECT("'"&amp;Z$2&amp;"'!F"&amp;ROW(Z80))="VACA","VACA",
"")))))</f>
        <v/>
      </c>
      <c r="AA80" s="111" t="str" cm="1">
        <f t="array" aca="1" ref="AA80" ca="1">IF(INDIRECT("'"&amp;AA$2&amp;"'!F"&amp;ROW(AA80))="CC","CC",
IF(INDIRECT("'"&amp;AA$2&amp;"'!F"&amp;ROW(AA80))="DOWN","DOWN",
IF(INDIRECT("'"&amp;AA$2&amp;"'!F"&amp;ROW(AA80))="OFF","OFF",
IF(INDIRECT("'"&amp;AA$2&amp;"'!F"&amp;ROW(AA80))="PARK","PARK",
IF(INDIRECT("'"&amp;AA$2&amp;"'!F"&amp;ROW(AA80))="VACA","VACA",
"")))))</f>
        <v/>
      </c>
      <c r="AB80" s="111" t="str" cm="1">
        <f t="array" aca="1" ref="AB80" ca="1">IF(INDIRECT("'"&amp;AB$2&amp;"'!F"&amp;ROW(AB80))="CC","CC",
IF(INDIRECT("'"&amp;AB$2&amp;"'!F"&amp;ROW(AB80))="DOWN","DOWN",
IF(INDIRECT("'"&amp;AB$2&amp;"'!F"&amp;ROW(AB80))="OFF","OFF",
IF(INDIRECT("'"&amp;AB$2&amp;"'!F"&amp;ROW(AB80))="PARK","PARK",
IF(INDIRECT("'"&amp;AB$2&amp;"'!F"&amp;ROW(AB80))="VACA","VACA",
"")))))</f>
        <v/>
      </c>
      <c r="AC80" s="111" t="str" cm="1">
        <f t="array" aca="1" ref="AC80" ca="1">IF(INDIRECT("'"&amp;AC$2&amp;"'!F"&amp;ROW(AC80))="CC","CC",
IF(INDIRECT("'"&amp;AC$2&amp;"'!F"&amp;ROW(AC80))="DOWN","DOWN",
IF(INDIRECT("'"&amp;AC$2&amp;"'!F"&amp;ROW(AC80))="OFF","OFF",
IF(INDIRECT("'"&amp;AC$2&amp;"'!F"&amp;ROW(AC80))="PARK","PARK",
IF(INDIRECT("'"&amp;AC$2&amp;"'!F"&amp;ROW(AC80))="VACA","VACA",
"")))))</f>
        <v/>
      </c>
      <c r="AD80" s="111" t="str" cm="1">
        <f t="array" aca="1" ref="AD80" ca="1">IF(INDIRECT("'"&amp;AD$2&amp;"'!F"&amp;ROW(AD80))="CC","CC",
IF(INDIRECT("'"&amp;AD$2&amp;"'!F"&amp;ROW(AD80))="DOWN","DOWN",
IF(INDIRECT("'"&amp;AD$2&amp;"'!F"&amp;ROW(AD80))="OFF","OFF",
IF(INDIRECT("'"&amp;AD$2&amp;"'!F"&amp;ROW(AD80))="PARK","PARK",
IF(INDIRECT("'"&amp;AD$2&amp;"'!F"&amp;ROW(AD80))="VACA","VACA",
"")))))</f>
        <v/>
      </c>
      <c r="AE80" s="111" t="str" cm="1">
        <f t="array" aca="1" ref="AE80" ca="1">IF(INDIRECT("'"&amp;AE$2&amp;"'!F"&amp;ROW(AE80))="CC","CC",
IF(INDIRECT("'"&amp;AE$2&amp;"'!F"&amp;ROW(AE80))="DOWN","DOWN",
IF(INDIRECT("'"&amp;AE$2&amp;"'!F"&amp;ROW(AE80))="OFF","OFF",
IF(INDIRECT("'"&amp;AE$2&amp;"'!F"&amp;ROW(AE80))="PARK","PARK",
IF(INDIRECT("'"&amp;AE$2&amp;"'!F"&amp;ROW(AE80))="VACA","VACA",
"")))))</f>
        <v/>
      </c>
      <c r="AF80" s="111" t="str" cm="1">
        <f t="array" aca="1" ref="AF80" ca="1">IF(INDIRECT("'"&amp;AF$2&amp;"'!F"&amp;ROW(AF80))="CC","CC",
IF(INDIRECT("'"&amp;AF$2&amp;"'!F"&amp;ROW(AF80))="DOWN","DOWN",
IF(INDIRECT("'"&amp;AF$2&amp;"'!F"&amp;ROW(AF80))="OFF","OFF",
IF(INDIRECT("'"&amp;AF$2&amp;"'!F"&amp;ROW(AF80))="PARK","PARK",
IF(INDIRECT("'"&amp;AF$2&amp;"'!F"&amp;ROW(AF80))="VACA","VACA",
"")))))</f>
        <v/>
      </c>
      <c r="AG80" s="111" t="str" cm="1">
        <f t="array" aca="1" ref="AG80" ca="1">IF(INDIRECT("'"&amp;AG$2&amp;"'!F"&amp;ROW(AG80))="CC","CC",
IF(INDIRECT("'"&amp;AG$2&amp;"'!F"&amp;ROW(AG80))="DOWN","DOWN",
IF(INDIRECT("'"&amp;AG$2&amp;"'!F"&amp;ROW(AG80))="OFF","OFF",
IF(INDIRECT("'"&amp;AG$2&amp;"'!F"&amp;ROW(AG80))="PARK","PARK",
IF(INDIRECT("'"&amp;AG$2&amp;"'!F"&amp;ROW(AG80))="VACA","VACA",
"")))))</f>
        <v/>
      </c>
      <c r="AH80" s="124"/>
      <c r="AI80" s="111" t="str">
        <f t="shared" si="7"/>
        <v>Guillermo Torres</v>
      </c>
      <c r="AJ80" s="111" t="str" cm="1">
        <f t="array" aca="1" ref="AJ80" ca="1">INDIRECT("'"&amp;AJ$2&amp;"'!AB"&amp;ROW($AJ80))</f>
        <v/>
      </c>
      <c r="AK80" s="111" t="str" cm="1">
        <f t="array" aca="1" ref="AK80" ca="1">INDIRECT("'"&amp;AK$2&amp;"'!AB"&amp;ROW($AJ80))</f>
        <v/>
      </c>
      <c r="AL80" s="111" t="str" cm="1">
        <f t="array" aca="1" ref="AL80" ca="1">INDIRECT("'"&amp;AL$2&amp;"'!AB"&amp;ROW($AJ80))</f>
        <v/>
      </c>
      <c r="AM80" s="111" t="str" cm="1">
        <f t="array" aca="1" ref="AM80" ca="1">INDIRECT("'"&amp;AM$2&amp;"'!AB"&amp;ROW($AJ80))</f>
        <v/>
      </c>
      <c r="AN80" s="111" t="str" cm="1">
        <f t="array" aca="1" ref="AN80" ca="1">INDIRECT("'"&amp;AN$2&amp;"'!AB"&amp;ROW($AJ80))</f>
        <v/>
      </c>
      <c r="AO80" s="111" t="str" cm="1">
        <f t="array" aca="1" ref="AO80" ca="1">INDIRECT("'"&amp;AO$2&amp;"'!AB"&amp;ROW($AJ80))</f>
        <v/>
      </c>
      <c r="AP80" s="111" t="str" cm="1">
        <f t="array" aca="1" ref="AP80" ca="1">INDIRECT("'"&amp;AP$2&amp;"'!AB"&amp;ROW($AJ80))</f>
        <v/>
      </c>
      <c r="AQ80" s="111" cm="1">
        <f t="array" aca="1" ref="AQ80" ca="1">INDIRECT("'"&amp;AQ$2&amp;"'!AB"&amp;ROW($AJ80))</f>
        <v>1</v>
      </c>
      <c r="AR80" s="111" t="str" cm="1">
        <f t="array" aca="1" ref="AR80" ca="1">INDIRECT("'"&amp;AR$2&amp;"'!AB"&amp;ROW($AJ80))</f>
        <v/>
      </c>
      <c r="AS80" s="111" t="str" cm="1">
        <f t="array" aca="1" ref="AS80" ca="1">INDIRECT("'"&amp;AS$2&amp;"'!AB"&amp;ROW($AJ80))</f>
        <v/>
      </c>
      <c r="AT80" s="111" t="str" cm="1">
        <f t="array" aca="1" ref="AT80" ca="1">INDIRECT("'"&amp;AT$2&amp;"'!AB"&amp;ROW($AJ80))</f>
        <v/>
      </c>
      <c r="AU80" s="111" t="str" cm="1">
        <f t="array" aca="1" ref="AU80" ca="1">INDIRECT("'"&amp;AU$2&amp;"'!AB"&amp;ROW($AJ80))</f>
        <v/>
      </c>
      <c r="AV80" s="111" t="str" cm="1">
        <f t="array" aca="1" ref="AV80" ca="1">INDIRECT("'"&amp;AV$2&amp;"'!AB"&amp;ROW($AJ80))</f>
        <v/>
      </c>
      <c r="AW80" s="111" t="str" cm="1">
        <f t="array" aca="1" ref="AW80" ca="1">INDIRECT("'"&amp;AW$2&amp;"'!AB"&amp;ROW($AJ80))</f>
        <v/>
      </c>
      <c r="AX80" s="111" t="str" cm="1">
        <f t="array" aca="1" ref="AX80" ca="1">INDIRECT("'"&amp;AX$2&amp;"'!AB"&amp;ROW($AJ80))</f>
        <v/>
      </c>
      <c r="AY80" s="111" t="str" cm="1">
        <f t="array" aca="1" ref="AY80" ca="1">INDIRECT("'"&amp;AY$2&amp;"'!AB"&amp;ROW($AJ80))</f>
        <v/>
      </c>
      <c r="AZ80" s="111" t="str" cm="1">
        <f t="array" aca="1" ref="AZ80" ca="1">INDIRECT("'"&amp;AZ$2&amp;"'!AB"&amp;ROW($AJ80))</f>
        <v/>
      </c>
      <c r="BA80" s="111" t="str" cm="1">
        <f t="array" aca="1" ref="BA80" ca="1">INDIRECT("'"&amp;BA$2&amp;"'!AB"&amp;ROW($AJ80))</f>
        <v/>
      </c>
      <c r="BB80" s="111" t="str" cm="1">
        <f t="array" aca="1" ref="BB80" ca="1">INDIRECT("'"&amp;BB$2&amp;"'!AB"&amp;ROW($AJ80))</f>
        <v/>
      </c>
      <c r="BC80" s="111" t="str" cm="1">
        <f t="array" aca="1" ref="BC80" ca="1">INDIRECT("'"&amp;BC$2&amp;"'!AB"&amp;ROW($AJ80))</f>
        <v/>
      </c>
      <c r="BD80" s="111" t="str" cm="1">
        <f t="array" aca="1" ref="BD80" ca="1">INDIRECT("'"&amp;BD$2&amp;"'!AB"&amp;ROW($AJ80))</f>
        <v/>
      </c>
      <c r="BE80" s="111" t="str" cm="1">
        <f t="array" aca="1" ref="BE80" ca="1">INDIRECT("'"&amp;BE$2&amp;"'!AB"&amp;ROW($AJ80))</f>
        <v/>
      </c>
      <c r="BF80" s="111" t="str" cm="1">
        <f t="array" aca="1" ref="BF80" ca="1">INDIRECT("'"&amp;BF$2&amp;"'!AB"&amp;ROW($AJ80))</f>
        <v/>
      </c>
      <c r="BG80" s="111" t="str" cm="1">
        <f t="array" aca="1" ref="BG80" ca="1">INDIRECT("'"&amp;BG$2&amp;"'!AB"&amp;ROW($AJ80))</f>
        <v/>
      </c>
      <c r="BH80" s="111" t="str" cm="1">
        <f t="array" aca="1" ref="BH80" ca="1">INDIRECT("'"&amp;BH$2&amp;"'!AB"&amp;ROW($AJ80))</f>
        <v/>
      </c>
      <c r="BI80" s="111" t="str" cm="1">
        <f t="array" aca="1" ref="BI80" ca="1">INDIRECT("'"&amp;BI$2&amp;"'!AB"&amp;ROW($AJ80))</f>
        <v/>
      </c>
      <c r="BJ80" s="111" t="str" cm="1">
        <f t="array" aca="1" ref="BJ80" ca="1">INDIRECT("'"&amp;BJ$2&amp;"'!AB"&amp;ROW($AJ80))</f>
        <v/>
      </c>
      <c r="BK80" s="111" t="str" cm="1">
        <f t="array" aca="1" ref="BK80" ca="1">INDIRECT("'"&amp;BK$2&amp;"'!AB"&amp;ROW($AJ80))</f>
        <v/>
      </c>
      <c r="BL80" s="111" t="str" cm="1">
        <f t="array" aca="1" ref="BL80" ca="1">INDIRECT("'"&amp;BL$2&amp;"'!AB"&amp;ROW($AJ80))</f>
        <v/>
      </c>
      <c r="BM80" s="111" t="str" cm="1">
        <f t="array" aca="1" ref="BM80" ca="1">INDIRECT("'"&amp;BM$2&amp;"'!AB"&amp;ROW($AJ80))</f>
        <v/>
      </c>
      <c r="BN80" s="111" t="str" cm="1">
        <f t="array" aca="1" ref="BN80" ca="1">INDIRECT("'"&amp;BN$2&amp;"'!AB"&amp;ROW($AJ80))</f>
        <v/>
      </c>
      <c r="BO80" s="124"/>
      <c r="BP80" s="110" t="str">
        <f t="shared" si="8"/>
        <v>Guillermo Torres</v>
      </c>
      <c r="BQ80" s="127" t="str" cm="1">
        <f t="array" aca="1" ref="BQ80" ca="1">IF(INDIRECT("'"&amp;BQ$2&amp;"'!P"&amp;ROW($BQ80))=0,"",INDIRECT("'"&amp;BQ$2&amp;"'!P"&amp;ROW($BQ80)))</f>
        <v/>
      </c>
      <c r="BR80" s="127" t="str" cm="1">
        <f t="array" aca="1" ref="BR80" ca="1">IF(INDIRECT("'"&amp;BR$2&amp;"'!P"&amp;ROW($BQ80))=0,"",INDIRECT("'"&amp;BR$2&amp;"'!P"&amp;ROW($BQ80)))</f>
        <v/>
      </c>
      <c r="BS80" s="127" t="str" cm="1">
        <f t="array" aca="1" ref="BS80" ca="1">IF(INDIRECT("'"&amp;BS$2&amp;"'!P"&amp;ROW($BQ80))=0,"",INDIRECT("'"&amp;BS$2&amp;"'!P"&amp;ROW($BQ80)))</f>
        <v/>
      </c>
      <c r="BT80" s="127" t="str" cm="1">
        <f t="array" aca="1" ref="BT80" ca="1">IF(INDIRECT("'"&amp;BT$2&amp;"'!P"&amp;ROW($BQ80))=0,"",INDIRECT("'"&amp;BT$2&amp;"'!P"&amp;ROW($BQ80)))</f>
        <v/>
      </c>
      <c r="BU80" s="127" t="str" cm="1">
        <f t="array" aca="1" ref="BU80" ca="1">IF(INDIRECT("'"&amp;BU$2&amp;"'!P"&amp;ROW($BQ80))=0,"",INDIRECT("'"&amp;BU$2&amp;"'!P"&amp;ROW($BQ80)))</f>
        <v/>
      </c>
      <c r="BV80" s="127" t="str" cm="1">
        <f t="array" aca="1" ref="BV80" ca="1">IF(INDIRECT("'"&amp;BV$2&amp;"'!P"&amp;ROW($BQ80))=0,"",INDIRECT("'"&amp;BV$2&amp;"'!P"&amp;ROW($BQ80)))</f>
        <v/>
      </c>
      <c r="BW80" s="127" t="str" cm="1">
        <f t="array" aca="1" ref="BW80" ca="1">IF(INDIRECT("'"&amp;BW$2&amp;"'!P"&amp;ROW($BQ80))=0,"",INDIRECT("'"&amp;BW$2&amp;"'!P"&amp;ROW($BQ80)))</f>
        <v/>
      </c>
      <c r="BX80" s="127" t="str" cm="1">
        <f t="array" aca="1" ref="BX80" ca="1">IF(INDIRECT("'"&amp;BX$2&amp;"'!P"&amp;ROW($BQ80))=0,"",INDIRECT("'"&amp;BX$2&amp;"'!P"&amp;ROW($BQ80)))</f>
        <v/>
      </c>
      <c r="BY80" s="127" t="str" cm="1">
        <f t="array" aca="1" ref="BY80" ca="1">IF(INDIRECT("'"&amp;BY$2&amp;"'!P"&amp;ROW($BQ80))=0,"",INDIRECT("'"&amp;BY$2&amp;"'!P"&amp;ROW($BQ80)))</f>
        <v/>
      </c>
      <c r="BZ80" s="127" t="str" cm="1">
        <f t="array" aca="1" ref="BZ80" ca="1">IF(INDIRECT("'"&amp;BZ$2&amp;"'!P"&amp;ROW($BQ80))=0,"",INDIRECT("'"&amp;BZ$2&amp;"'!P"&amp;ROW($BQ80)))</f>
        <v/>
      </c>
      <c r="CA80" s="127" t="str" cm="1">
        <f t="array" aca="1" ref="CA80" ca="1">IF(INDIRECT("'"&amp;CA$2&amp;"'!P"&amp;ROW($BQ80))=0,"",INDIRECT("'"&amp;CA$2&amp;"'!P"&amp;ROW($BQ80)))</f>
        <v/>
      </c>
      <c r="CB80" s="127" t="str" cm="1">
        <f t="array" aca="1" ref="CB80" ca="1">IF(INDIRECT("'"&amp;CB$2&amp;"'!P"&amp;ROW($BQ80))=0,"",INDIRECT("'"&amp;CB$2&amp;"'!P"&amp;ROW($BQ80)))</f>
        <v/>
      </c>
      <c r="CC80" s="127" t="str" cm="1">
        <f t="array" aca="1" ref="CC80" ca="1">IF(INDIRECT("'"&amp;CC$2&amp;"'!P"&amp;ROW($BQ80))=0,"",INDIRECT("'"&amp;CC$2&amp;"'!P"&amp;ROW($BQ80)))</f>
        <v/>
      </c>
      <c r="CD80" s="127" t="str" cm="1">
        <f t="array" aca="1" ref="CD80" ca="1">IF(INDIRECT("'"&amp;CD$2&amp;"'!P"&amp;ROW($BQ80))=0,"",INDIRECT("'"&amp;CD$2&amp;"'!P"&amp;ROW($BQ80)))</f>
        <v/>
      </c>
      <c r="CE80" s="127" t="str" cm="1">
        <f t="array" aca="1" ref="CE80" ca="1">IF(INDIRECT("'"&amp;CE$2&amp;"'!P"&amp;ROW($BQ80))=0,"",INDIRECT("'"&amp;CE$2&amp;"'!P"&amp;ROW($BQ80)))</f>
        <v/>
      </c>
      <c r="CF80" s="127" t="str" cm="1">
        <f t="array" aca="1" ref="CF80" ca="1">IF(INDIRECT("'"&amp;CF$2&amp;"'!P"&amp;ROW($BQ80))=0,"",INDIRECT("'"&amp;CF$2&amp;"'!P"&amp;ROW($BQ80)))</f>
        <v/>
      </c>
      <c r="CG80" s="127" t="str" cm="1">
        <f t="array" aca="1" ref="CG80" ca="1">IF(INDIRECT("'"&amp;CG$2&amp;"'!P"&amp;ROW($BQ80))=0,"",INDIRECT("'"&amp;CG$2&amp;"'!P"&amp;ROW($BQ80)))</f>
        <v/>
      </c>
      <c r="CH80" s="127" t="str" cm="1">
        <f t="array" aca="1" ref="CH80" ca="1">IF(INDIRECT("'"&amp;CH$2&amp;"'!P"&amp;ROW($BQ80))=0,"",INDIRECT("'"&amp;CH$2&amp;"'!P"&amp;ROW($BQ80)))</f>
        <v/>
      </c>
      <c r="CI80" s="127" t="str" cm="1">
        <f t="array" aca="1" ref="CI80" ca="1">IF(INDIRECT("'"&amp;CI$2&amp;"'!P"&amp;ROW($BQ80))=0,"",INDIRECT("'"&amp;CI$2&amp;"'!P"&amp;ROW($BQ80)))</f>
        <v/>
      </c>
      <c r="CJ80" s="127" t="str" cm="1">
        <f t="array" aca="1" ref="CJ80" ca="1">IF(INDIRECT("'"&amp;CJ$2&amp;"'!P"&amp;ROW($BQ80))=0,"",INDIRECT("'"&amp;CJ$2&amp;"'!P"&amp;ROW($BQ80)))</f>
        <v/>
      </c>
      <c r="CK80" s="127" t="str" cm="1">
        <f t="array" aca="1" ref="CK80" ca="1">IF(INDIRECT("'"&amp;CK$2&amp;"'!P"&amp;ROW($BQ80))=0,"",INDIRECT("'"&amp;CK$2&amp;"'!P"&amp;ROW($BQ80)))</f>
        <v/>
      </c>
      <c r="CL80" s="127" t="str" cm="1">
        <f t="array" aca="1" ref="CL80" ca="1">IF(INDIRECT("'"&amp;CL$2&amp;"'!P"&amp;ROW($BQ80))=0,"",INDIRECT("'"&amp;CL$2&amp;"'!P"&amp;ROW($BQ80)))</f>
        <v/>
      </c>
      <c r="CM80" s="127" t="str" cm="1">
        <f t="array" aca="1" ref="CM80" ca="1">IF(INDIRECT("'"&amp;CM$2&amp;"'!P"&amp;ROW($BQ80))=0,"",INDIRECT("'"&amp;CM$2&amp;"'!P"&amp;ROW($BQ80)))</f>
        <v/>
      </c>
      <c r="CN80" s="127" t="str" cm="1">
        <f t="array" aca="1" ref="CN80" ca="1">IF(INDIRECT("'"&amp;CN$2&amp;"'!P"&amp;ROW($BQ80))=0,"",INDIRECT("'"&amp;CN$2&amp;"'!P"&amp;ROW($BQ80)))</f>
        <v/>
      </c>
      <c r="CO80" s="127" t="str" cm="1">
        <f t="array" aca="1" ref="CO80" ca="1">IF(INDIRECT("'"&amp;CO$2&amp;"'!P"&amp;ROW($BQ80))=0,"",INDIRECT("'"&amp;CO$2&amp;"'!P"&amp;ROW($BQ80)))</f>
        <v/>
      </c>
      <c r="CP80" s="127" t="str" cm="1">
        <f t="array" aca="1" ref="CP80" ca="1">IF(INDIRECT("'"&amp;CP$2&amp;"'!P"&amp;ROW($BQ80))=0,"",INDIRECT("'"&amp;CP$2&amp;"'!P"&amp;ROW($BQ80)))</f>
        <v/>
      </c>
      <c r="CQ80" s="127" t="str" cm="1">
        <f t="array" aca="1" ref="CQ80" ca="1">IF(INDIRECT("'"&amp;CQ$2&amp;"'!P"&amp;ROW($BQ80))=0,"",INDIRECT("'"&amp;CQ$2&amp;"'!P"&amp;ROW($BQ80)))</f>
        <v/>
      </c>
      <c r="CR80" s="127" t="str" cm="1">
        <f t="array" aca="1" ref="CR80" ca="1">IF(INDIRECT("'"&amp;CR$2&amp;"'!P"&amp;ROW($BQ80))=0,"",INDIRECT("'"&amp;CR$2&amp;"'!P"&amp;ROW($BQ80)))</f>
        <v/>
      </c>
      <c r="CS80" s="127" t="str" cm="1">
        <f t="array" aca="1" ref="CS80" ca="1">IF(INDIRECT("'"&amp;CS$2&amp;"'!P"&amp;ROW($BQ80))=0,"",INDIRECT("'"&amp;CS$2&amp;"'!P"&amp;ROW($BQ80)))</f>
        <v/>
      </c>
      <c r="CT80" s="127" t="str" cm="1">
        <f t="array" aca="1" ref="CT80" ca="1">IF(INDIRECT("'"&amp;CT$2&amp;"'!P"&amp;ROW($BQ80))=0,"",INDIRECT("'"&amp;CT$2&amp;"'!P"&amp;ROW($BQ80)))</f>
        <v/>
      </c>
      <c r="CU80" s="127" t="str" cm="1">
        <f t="array" aca="1" ref="CU80" ca="1">IF(INDIRECT("'"&amp;CU$2&amp;"'!P"&amp;ROW($BQ80))=0,"",INDIRECT("'"&amp;CU$2&amp;"'!P"&amp;ROW($BQ80)))</f>
        <v/>
      </c>
      <c r="CV80" s="128">
        <f t="shared" ca="1" si="9"/>
        <v>0</v>
      </c>
    </row>
    <row r="81" spans="1:100" x14ac:dyDescent="0.2">
      <c r="A81" s="111" t="str">
        <f>IF('Driver List'!D81=0,"",'Driver List'!D81)</f>
        <v/>
      </c>
      <c r="B81" s="111" t="str">
        <f>IF(A81="","",VLOOKUP(A81,'Driver List'!D:E,2,0))</f>
        <v/>
      </c>
      <c r="C81" s="111" t="str" cm="1">
        <f t="array" aca="1" ref="C81" ca="1">IF(INDIRECT("'"&amp;C$2&amp;"'!F"&amp;ROW(C81))="CC","CC",
IF(INDIRECT("'"&amp;C$2&amp;"'!F"&amp;ROW(C81))="DOWN","DOWN",
IF(INDIRECT("'"&amp;C$2&amp;"'!F"&amp;ROW(C81))="OFF","OFF",
IF(INDIRECT("'"&amp;C$2&amp;"'!F"&amp;ROW(C81))="PARK","PARK",
IF(INDIRECT("'"&amp;C$2&amp;"'!F"&amp;ROW(C81))="VACA","VACA",
"")))))</f>
        <v/>
      </c>
      <c r="D81" s="111" t="str" cm="1">
        <f t="array" aca="1" ref="D81" ca="1">IF(INDIRECT("'"&amp;D$2&amp;"'!F"&amp;ROW(D81))="CC","CC",
IF(INDIRECT("'"&amp;D$2&amp;"'!F"&amp;ROW(D81))="DOWN","DOWN",
IF(INDIRECT("'"&amp;D$2&amp;"'!F"&amp;ROW(D81))="OFF","OFF",
IF(INDIRECT("'"&amp;D$2&amp;"'!F"&amp;ROW(D81))="PARK","PARK",
IF(INDIRECT("'"&amp;D$2&amp;"'!F"&amp;ROW(D81))="VACA","VACA",
"")))))</f>
        <v/>
      </c>
      <c r="E81" s="111" t="str" cm="1">
        <f t="array" aca="1" ref="E81" ca="1">IF(INDIRECT("'"&amp;E$2&amp;"'!F"&amp;ROW(E81))="CC","CC",
IF(INDIRECT("'"&amp;E$2&amp;"'!F"&amp;ROW(E81))="DOWN","DOWN",
IF(INDIRECT("'"&amp;E$2&amp;"'!F"&amp;ROW(E81))="OFF","OFF",
IF(INDIRECT("'"&amp;E$2&amp;"'!F"&amp;ROW(E81))="PARK","PARK",
IF(INDIRECT("'"&amp;E$2&amp;"'!F"&amp;ROW(E81))="VACA","VACA",
"")))))</f>
        <v/>
      </c>
      <c r="F81" s="111" t="str" cm="1">
        <f t="array" aca="1" ref="F81" ca="1">IF(INDIRECT("'"&amp;F$2&amp;"'!F"&amp;ROW(F81))="CC","CC",
IF(INDIRECT("'"&amp;F$2&amp;"'!F"&amp;ROW(F81))="DOWN","DOWN",
IF(INDIRECT("'"&amp;F$2&amp;"'!F"&amp;ROW(F81))="OFF","OFF",
IF(INDIRECT("'"&amp;F$2&amp;"'!F"&amp;ROW(F81))="PARK","PARK",
IF(INDIRECT("'"&amp;F$2&amp;"'!F"&amp;ROW(F81))="VACA","VACA",
"")))))</f>
        <v/>
      </c>
      <c r="G81" s="111" t="str" cm="1">
        <f t="array" aca="1" ref="G81" ca="1">IF(INDIRECT("'"&amp;G$2&amp;"'!F"&amp;ROW(G81))="CC","CC",
IF(INDIRECT("'"&amp;G$2&amp;"'!F"&amp;ROW(G81))="DOWN","DOWN",
IF(INDIRECT("'"&amp;G$2&amp;"'!F"&amp;ROW(G81))="OFF","OFF",
IF(INDIRECT("'"&amp;G$2&amp;"'!F"&amp;ROW(G81))="PARK","PARK",
IF(INDIRECT("'"&amp;G$2&amp;"'!F"&amp;ROW(G81))="VACA","VACA",
"")))))</f>
        <v/>
      </c>
      <c r="H81" s="111" t="str" cm="1">
        <f t="array" aca="1" ref="H81" ca="1">IF(INDIRECT("'"&amp;H$2&amp;"'!F"&amp;ROW(H81))="CC","CC",
IF(INDIRECT("'"&amp;H$2&amp;"'!F"&amp;ROW(H81))="DOWN","DOWN",
IF(INDIRECT("'"&amp;H$2&amp;"'!F"&amp;ROW(H81))="OFF","OFF",
IF(INDIRECT("'"&amp;H$2&amp;"'!F"&amp;ROW(H81))="PARK","PARK",
IF(INDIRECT("'"&amp;H$2&amp;"'!F"&amp;ROW(H81))="VACA","VACA",
"")))))</f>
        <v/>
      </c>
      <c r="I81" s="111" t="str" cm="1">
        <f t="array" aca="1" ref="I81" ca="1">IF(INDIRECT("'"&amp;I$2&amp;"'!F"&amp;ROW(I81))="CC","CC",
IF(INDIRECT("'"&amp;I$2&amp;"'!F"&amp;ROW(I81))="DOWN","DOWN",
IF(INDIRECT("'"&amp;I$2&amp;"'!F"&amp;ROW(I81))="OFF","OFF",
IF(INDIRECT("'"&amp;I$2&amp;"'!F"&amp;ROW(I81))="PARK","PARK",
IF(INDIRECT("'"&amp;I$2&amp;"'!F"&amp;ROW(I81))="VACA","VACA",
"")))))</f>
        <v/>
      </c>
      <c r="J81" s="111" t="str" cm="1">
        <f t="array" aca="1" ref="J81" ca="1">IF(INDIRECT("'"&amp;J$2&amp;"'!F"&amp;ROW(J81))="CC","CC",
IF(INDIRECT("'"&amp;J$2&amp;"'!F"&amp;ROW(J81))="DOWN","DOWN",
IF(INDIRECT("'"&amp;J$2&amp;"'!F"&amp;ROW(J81))="OFF","OFF",
IF(INDIRECT("'"&amp;J$2&amp;"'!F"&amp;ROW(J81))="PARK","PARK",
IF(INDIRECT("'"&amp;J$2&amp;"'!F"&amp;ROW(J81))="VACA","VACA",
"")))))</f>
        <v/>
      </c>
      <c r="K81" s="111" t="str" cm="1">
        <f t="array" aca="1" ref="K81" ca="1">IF(INDIRECT("'"&amp;K$2&amp;"'!F"&amp;ROW(K81))="CC","CC",
IF(INDIRECT("'"&amp;K$2&amp;"'!F"&amp;ROW(K81))="DOWN","DOWN",
IF(INDIRECT("'"&amp;K$2&amp;"'!F"&amp;ROW(K81))="OFF","OFF",
IF(INDIRECT("'"&amp;K$2&amp;"'!F"&amp;ROW(K81))="PARK","PARK",
IF(INDIRECT("'"&amp;K$2&amp;"'!F"&amp;ROW(K81))="VACA","VACA",
"")))))</f>
        <v/>
      </c>
      <c r="L81" s="111" t="str" cm="1">
        <f t="array" aca="1" ref="L81" ca="1">IF(INDIRECT("'"&amp;L$2&amp;"'!F"&amp;ROW(L81))="CC","CC",
IF(INDIRECT("'"&amp;L$2&amp;"'!F"&amp;ROW(L81))="DOWN","DOWN",
IF(INDIRECT("'"&amp;L$2&amp;"'!F"&amp;ROW(L81))="OFF","OFF",
IF(INDIRECT("'"&amp;L$2&amp;"'!F"&amp;ROW(L81))="PARK","PARK",
IF(INDIRECT("'"&amp;L$2&amp;"'!F"&amp;ROW(L81))="VACA","VACA",
"")))))</f>
        <v/>
      </c>
      <c r="M81" s="111" t="str" cm="1">
        <f t="array" aca="1" ref="M81" ca="1">IF(INDIRECT("'"&amp;M$2&amp;"'!F"&amp;ROW(M81))="CC","CC",
IF(INDIRECT("'"&amp;M$2&amp;"'!F"&amp;ROW(M81))="DOWN","DOWN",
IF(INDIRECT("'"&amp;M$2&amp;"'!F"&amp;ROW(M81))="OFF","OFF",
IF(INDIRECT("'"&amp;M$2&amp;"'!F"&amp;ROW(M81))="PARK","PARK",
IF(INDIRECT("'"&amp;M$2&amp;"'!F"&amp;ROW(M81))="VACA","VACA",
"")))))</f>
        <v/>
      </c>
      <c r="N81" s="111" t="str" cm="1">
        <f t="array" aca="1" ref="N81" ca="1">IF(INDIRECT("'"&amp;N$2&amp;"'!F"&amp;ROW(N81))="CC","CC",
IF(INDIRECT("'"&amp;N$2&amp;"'!F"&amp;ROW(N81))="DOWN","DOWN",
IF(INDIRECT("'"&amp;N$2&amp;"'!F"&amp;ROW(N81))="OFF","OFF",
IF(INDIRECT("'"&amp;N$2&amp;"'!F"&amp;ROW(N81))="PARK","PARK",
IF(INDIRECT("'"&amp;N$2&amp;"'!F"&amp;ROW(N81))="VACA","VACA",
"")))))</f>
        <v/>
      </c>
      <c r="O81" s="111" t="str" cm="1">
        <f t="array" aca="1" ref="O81" ca="1">IF(INDIRECT("'"&amp;O$2&amp;"'!F"&amp;ROW(O81))="CC","CC",
IF(INDIRECT("'"&amp;O$2&amp;"'!F"&amp;ROW(O81))="DOWN","DOWN",
IF(INDIRECT("'"&amp;O$2&amp;"'!F"&amp;ROW(O81))="OFF","OFF",
IF(INDIRECT("'"&amp;O$2&amp;"'!F"&amp;ROW(O81))="PARK","PARK",
IF(INDIRECT("'"&amp;O$2&amp;"'!F"&amp;ROW(O81))="VACA","VACA",
"")))))</f>
        <v/>
      </c>
      <c r="P81" s="111" t="str" cm="1">
        <f t="array" aca="1" ref="P81" ca="1">IF(INDIRECT("'"&amp;P$2&amp;"'!F"&amp;ROW(P81))="CC","CC",
IF(INDIRECT("'"&amp;P$2&amp;"'!F"&amp;ROW(P81))="DOWN","DOWN",
IF(INDIRECT("'"&amp;P$2&amp;"'!F"&amp;ROW(P81))="OFF","OFF",
IF(INDIRECT("'"&amp;P$2&amp;"'!F"&amp;ROW(P81))="PARK","PARK",
IF(INDIRECT("'"&amp;P$2&amp;"'!F"&amp;ROW(P81))="VACA","VACA",
"")))))</f>
        <v/>
      </c>
      <c r="Q81" s="111" t="str" cm="1">
        <f t="array" aca="1" ref="Q81" ca="1">IF(INDIRECT("'"&amp;Q$2&amp;"'!F"&amp;ROW(Q81))="CC","CC",
IF(INDIRECT("'"&amp;Q$2&amp;"'!F"&amp;ROW(Q81))="DOWN","DOWN",
IF(INDIRECT("'"&amp;Q$2&amp;"'!F"&amp;ROW(Q81))="OFF","OFF",
IF(INDIRECT("'"&amp;Q$2&amp;"'!F"&amp;ROW(Q81))="PARK","PARK",
IF(INDIRECT("'"&amp;Q$2&amp;"'!F"&amp;ROW(Q81))="VACA","VACA",
"")))))</f>
        <v/>
      </c>
      <c r="R81" s="111" t="str" cm="1">
        <f t="array" aca="1" ref="R81" ca="1">IF(INDIRECT("'"&amp;R$2&amp;"'!F"&amp;ROW(R81))="CC","CC",
IF(INDIRECT("'"&amp;R$2&amp;"'!F"&amp;ROW(R81))="DOWN","DOWN",
IF(INDIRECT("'"&amp;R$2&amp;"'!F"&amp;ROW(R81))="OFF","OFF",
IF(INDIRECT("'"&amp;R$2&amp;"'!F"&amp;ROW(R81))="PARK","PARK",
IF(INDIRECT("'"&amp;R$2&amp;"'!F"&amp;ROW(R81))="VACA","VACA",
"")))))</f>
        <v/>
      </c>
      <c r="S81" s="111" t="str" cm="1">
        <f t="array" aca="1" ref="S81" ca="1">IF(INDIRECT("'"&amp;S$2&amp;"'!F"&amp;ROW(S81))="CC","CC",
IF(INDIRECT("'"&amp;S$2&amp;"'!F"&amp;ROW(S81))="DOWN","DOWN",
IF(INDIRECT("'"&amp;S$2&amp;"'!F"&amp;ROW(S81))="OFF","OFF",
IF(INDIRECT("'"&amp;S$2&amp;"'!F"&amp;ROW(S81))="PARK","PARK",
IF(INDIRECT("'"&amp;S$2&amp;"'!F"&amp;ROW(S81))="VACA","VACA",
"")))))</f>
        <v/>
      </c>
      <c r="T81" s="111" t="str" cm="1">
        <f t="array" aca="1" ref="T81" ca="1">IF(INDIRECT("'"&amp;T$2&amp;"'!F"&amp;ROW(T81))="CC","CC",
IF(INDIRECT("'"&amp;T$2&amp;"'!F"&amp;ROW(T81))="DOWN","DOWN",
IF(INDIRECT("'"&amp;T$2&amp;"'!F"&amp;ROW(T81))="OFF","OFF",
IF(INDIRECT("'"&amp;T$2&amp;"'!F"&amp;ROW(T81))="PARK","PARK",
IF(INDIRECT("'"&amp;T$2&amp;"'!F"&amp;ROW(T81))="VACA","VACA",
"")))))</f>
        <v/>
      </c>
      <c r="U81" s="111" t="str" cm="1">
        <f t="array" aca="1" ref="U81" ca="1">IF(INDIRECT("'"&amp;U$2&amp;"'!F"&amp;ROW(U81))="CC","CC",
IF(INDIRECT("'"&amp;U$2&amp;"'!F"&amp;ROW(U81))="DOWN","DOWN",
IF(INDIRECT("'"&amp;U$2&amp;"'!F"&amp;ROW(U81))="OFF","OFF",
IF(INDIRECT("'"&amp;U$2&amp;"'!F"&amp;ROW(U81))="PARK","PARK",
IF(INDIRECT("'"&amp;U$2&amp;"'!F"&amp;ROW(U81))="VACA","VACA",
"")))))</f>
        <v/>
      </c>
      <c r="V81" s="111" t="str" cm="1">
        <f t="array" aca="1" ref="V81" ca="1">IF(INDIRECT("'"&amp;V$2&amp;"'!F"&amp;ROW(V81))="CC","CC",
IF(INDIRECT("'"&amp;V$2&amp;"'!F"&amp;ROW(V81))="DOWN","DOWN",
IF(INDIRECT("'"&amp;V$2&amp;"'!F"&amp;ROW(V81))="OFF","OFF",
IF(INDIRECT("'"&amp;V$2&amp;"'!F"&amp;ROW(V81))="PARK","PARK",
IF(INDIRECT("'"&amp;V$2&amp;"'!F"&amp;ROW(V81))="VACA","VACA",
"")))))</f>
        <v/>
      </c>
      <c r="W81" s="111" t="str" cm="1">
        <f t="array" aca="1" ref="W81" ca="1">IF(INDIRECT("'"&amp;W$2&amp;"'!F"&amp;ROW(W81))="CC","CC",
IF(INDIRECT("'"&amp;W$2&amp;"'!F"&amp;ROW(W81))="DOWN","DOWN",
IF(INDIRECT("'"&amp;W$2&amp;"'!F"&amp;ROW(W81))="OFF","OFF",
IF(INDIRECT("'"&amp;W$2&amp;"'!F"&amp;ROW(W81))="PARK","PARK",
IF(INDIRECT("'"&amp;W$2&amp;"'!F"&amp;ROW(W81))="VACA","VACA",
"")))))</f>
        <v/>
      </c>
      <c r="X81" s="111" t="str" cm="1">
        <f t="array" aca="1" ref="X81" ca="1">IF(INDIRECT("'"&amp;X$2&amp;"'!F"&amp;ROW(X81))="CC","CC",
IF(INDIRECT("'"&amp;X$2&amp;"'!F"&amp;ROW(X81))="DOWN","DOWN",
IF(INDIRECT("'"&amp;X$2&amp;"'!F"&amp;ROW(X81))="OFF","OFF",
IF(INDIRECT("'"&amp;X$2&amp;"'!F"&amp;ROW(X81))="PARK","PARK",
IF(INDIRECT("'"&amp;X$2&amp;"'!F"&amp;ROW(X81))="VACA","VACA",
"")))))</f>
        <v/>
      </c>
      <c r="Y81" s="111" t="str" cm="1">
        <f t="array" aca="1" ref="Y81" ca="1">IF(INDIRECT("'"&amp;Y$2&amp;"'!F"&amp;ROW(Y81))="CC","CC",
IF(INDIRECT("'"&amp;Y$2&amp;"'!F"&amp;ROW(Y81))="DOWN","DOWN",
IF(INDIRECT("'"&amp;Y$2&amp;"'!F"&amp;ROW(Y81))="OFF","OFF",
IF(INDIRECT("'"&amp;Y$2&amp;"'!F"&amp;ROW(Y81))="PARK","PARK",
IF(INDIRECT("'"&amp;Y$2&amp;"'!F"&amp;ROW(Y81))="VACA","VACA",
"")))))</f>
        <v/>
      </c>
      <c r="Z81" s="111" t="str" cm="1">
        <f t="array" aca="1" ref="Z81" ca="1">IF(INDIRECT("'"&amp;Z$2&amp;"'!F"&amp;ROW(Z81))="CC","CC",
IF(INDIRECT("'"&amp;Z$2&amp;"'!F"&amp;ROW(Z81))="DOWN","DOWN",
IF(INDIRECT("'"&amp;Z$2&amp;"'!F"&amp;ROW(Z81))="OFF","OFF",
IF(INDIRECT("'"&amp;Z$2&amp;"'!F"&amp;ROW(Z81))="PARK","PARK",
IF(INDIRECT("'"&amp;Z$2&amp;"'!F"&amp;ROW(Z81))="VACA","VACA",
"")))))</f>
        <v/>
      </c>
      <c r="AA81" s="111" t="str" cm="1">
        <f t="array" aca="1" ref="AA81" ca="1">IF(INDIRECT("'"&amp;AA$2&amp;"'!F"&amp;ROW(AA81))="CC","CC",
IF(INDIRECT("'"&amp;AA$2&amp;"'!F"&amp;ROW(AA81))="DOWN","DOWN",
IF(INDIRECT("'"&amp;AA$2&amp;"'!F"&amp;ROW(AA81))="OFF","OFF",
IF(INDIRECT("'"&amp;AA$2&amp;"'!F"&amp;ROW(AA81))="PARK","PARK",
IF(INDIRECT("'"&amp;AA$2&amp;"'!F"&amp;ROW(AA81))="VACA","VACA",
"")))))</f>
        <v/>
      </c>
      <c r="AB81" s="111" t="str" cm="1">
        <f t="array" aca="1" ref="AB81" ca="1">IF(INDIRECT("'"&amp;AB$2&amp;"'!F"&amp;ROW(AB81))="CC","CC",
IF(INDIRECT("'"&amp;AB$2&amp;"'!F"&amp;ROW(AB81))="DOWN","DOWN",
IF(INDIRECT("'"&amp;AB$2&amp;"'!F"&amp;ROW(AB81))="OFF","OFF",
IF(INDIRECT("'"&amp;AB$2&amp;"'!F"&amp;ROW(AB81))="PARK","PARK",
IF(INDIRECT("'"&amp;AB$2&amp;"'!F"&amp;ROW(AB81))="VACA","VACA",
"")))))</f>
        <v/>
      </c>
      <c r="AC81" s="111" t="str" cm="1">
        <f t="array" aca="1" ref="AC81" ca="1">IF(INDIRECT("'"&amp;AC$2&amp;"'!F"&amp;ROW(AC81))="CC","CC",
IF(INDIRECT("'"&amp;AC$2&amp;"'!F"&amp;ROW(AC81))="DOWN","DOWN",
IF(INDIRECT("'"&amp;AC$2&amp;"'!F"&amp;ROW(AC81))="OFF","OFF",
IF(INDIRECT("'"&amp;AC$2&amp;"'!F"&amp;ROW(AC81))="PARK","PARK",
IF(INDIRECT("'"&amp;AC$2&amp;"'!F"&amp;ROW(AC81))="VACA","VACA",
"")))))</f>
        <v/>
      </c>
      <c r="AD81" s="111" t="str" cm="1">
        <f t="array" aca="1" ref="AD81" ca="1">IF(INDIRECT("'"&amp;AD$2&amp;"'!F"&amp;ROW(AD81))="CC","CC",
IF(INDIRECT("'"&amp;AD$2&amp;"'!F"&amp;ROW(AD81))="DOWN","DOWN",
IF(INDIRECT("'"&amp;AD$2&amp;"'!F"&amp;ROW(AD81))="OFF","OFF",
IF(INDIRECT("'"&amp;AD$2&amp;"'!F"&amp;ROW(AD81))="PARK","PARK",
IF(INDIRECT("'"&amp;AD$2&amp;"'!F"&amp;ROW(AD81))="VACA","VACA",
"")))))</f>
        <v/>
      </c>
      <c r="AE81" s="111" t="str" cm="1">
        <f t="array" aca="1" ref="AE81" ca="1">IF(INDIRECT("'"&amp;AE$2&amp;"'!F"&amp;ROW(AE81))="CC","CC",
IF(INDIRECT("'"&amp;AE$2&amp;"'!F"&amp;ROW(AE81))="DOWN","DOWN",
IF(INDIRECT("'"&amp;AE$2&amp;"'!F"&amp;ROW(AE81))="OFF","OFF",
IF(INDIRECT("'"&amp;AE$2&amp;"'!F"&amp;ROW(AE81))="PARK","PARK",
IF(INDIRECT("'"&amp;AE$2&amp;"'!F"&amp;ROW(AE81))="VACA","VACA",
"")))))</f>
        <v/>
      </c>
      <c r="AF81" s="111" t="str" cm="1">
        <f t="array" aca="1" ref="AF81" ca="1">IF(INDIRECT("'"&amp;AF$2&amp;"'!F"&amp;ROW(AF81))="CC","CC",
IF(INDIRECT("'"&amp;AF$2&amp;"'!F"&amp;ROW(AF81))="DOWN","DOWN",
IF(INDIRECT("'"&amp;AF$2&amp;"'!F"&amp;ROW(AF81))="OFF","OFF",
IF(INDIRECT("'"&amp;AF$2&amp;"'!F"&amp;ROW(AF81))="PARK","PARK",
IF(INDIRECT("'"&amp;AF$2&amp;"'!F"&amp;ROW(AF81))="VACA","VACA",
"")))))</f>
        <v/>
      </c>
      <c r="AG81" s="111" t="str" cm="1">
        <f t="array" aca="1" ref="AG81" ca="1">IF(INDIRECT("'"&amp;AG$2&amp;"'!F"&amp;ROW(AG81))="CC","CC",
IF(INDIRECT("'"&amp;AG$2&amp;"'!F"&amp;ROW(AG81))="DOWN","DOWN",
IF(INDIRECT("'"&amp;AG$2&amp;"'!F"&amp;ROW(AG81))="OFF","OFF",
IF(INDIRECT("'"&amp;AG$2&amp;"'!F"&amp;ROW(AG81))="PARK","PARK",
IF(INDIRECT("'"&amp;AG$2&amp;"'!F"&amp;ROW(AG81))="VACA","VACA",
"")))))</f>
        <v/>
      </c>
      <c r="AH81" s="124"/>
      <c r="AI81" s="111" t="str">
        <f t="shared" si="7"/>
        <v/>
      </c>
      <c r="AJ81" s="111" t="str" cm="1">
        <f t="array" aca="1" ref="AJ81" ca="1">INDIRECT("'"&amp;AJ$2&amp;"'!AB"&amp;ROW($AJ81))</f>
        <v/>
      </c>
      <c r="AK81" s="111" t="str" cm="1">
        <f t="array" aca="1" ref="AK81" ca="1">INDIRECT("'"&amp;AK$2&amp;"'!AB"&amp;ROW($AJ81))</f>
        <v/>
      </c>
      <c r="AL81" s="111" t="str" cm="1">
        <f t="array" aca="1" ref="AL81" ca="1">INDIRECT("'"&amp;AL$2&amp;"'!AB"&amp;ROW($AJ81))</f>
        <v/>
      </c>
      <c r="AM81" s="111" t="str" cm="1">
        <f t="array" aca="1" ref="AM81" ca="1">INDIRECT("'"&amp;AM$2&amp;"'!AB"&amp;ROW($AJ81))</f>
        <v/>
      </c>
      <c r="AN81" s="111" t="str" cm="1">
        <f t="array" aca="1" ref="AN81" ca="1">INDIRECT("'"&amp;AN$2&amp;"'!AB"&amp;ROW($AJ81))</f>
        <v/>
      </c>
      <c r="AO81" s="111" t="str" cm="1">
        <f t="array" aca="1" ref="AO81" ca="1">INDIRECT("'"&amp;AO$2&amp;"'!AB"&amp;ROW($AJ81))</f>
        <v/>
      </c>
      <c r="AP81" s="111" t="str" cm="1">
        <f t="array" aca="1" ref="AP81" ca="1">INDIRECT("'"&amp;AP$2&amp;"'!AB"&amp;ROW($AJ81))</f>
        <v/>
      </c>
      <c r="AQ81" s="111" t="str" cm="1">
        <f t="array" aca="1" ref="AQ81" ca="1">INDIRECT("'"&amp;AQ$2&amp;"'!AB"&amp;ROW($AJ81))</f>
        <v/>
      </c>
      <c r="AR81" s="111" t="str" cm="1">
        <f t="array" aca="1" ref="AR81" ca="1">INDIRECT("'"&amp;AR$2&amp;"'!AB"&amp;ROW($AJ81))</f>
        <v/>
      </c>
      <c r="AS81" s="111" t="str" cm="1">
        <f t="array" aca="1" ref="AS81" ca="1">INDIRECT("'"&amp;AS$2&amp;"'!AB"&amp;ROW($AJ81))</f>
        <v/>
      </c>
      <c r="AT81" s="111" t="str" cm="1">
        <f t="array" aca="1" ref="AT81" ca="1">INDIRECT("'"&amp;AT$2&amp;"'!AB"&amp;ROW($AJ81))</f>
        <v/>
      </c>
      <c r="AU81" s="111" t="str" cm="1">
        <f t="array" aca="1" ref="AU81" ca="1">INDIRECT("'"&amp;AU$2&amp;"'!AB"&amp;ROW($AJ81))</f>
        <v/>
      </c>
      <c r="AV81" s="111" t="str" cm="1">
        <f t="array" aca="1" ref="AV81" ca="1">INDIRECT("'"&amp;AV$2&amp;"'!AB"&amp;ROW($AJ81))</f>
        <v/>
      </c>
      <c r="AW81" s="111" t="str" cm="1">
        <f t="array" aca="1" ref="AW81" ca="1">INDIRECT("'"&amp;AW$2&amp;"'!AB"&amp;ROW($AJ81))</f>
        <v/>
      </c>
      <c r="AX81" s="111" t="str" cm="1">
        <f t="array" aca="1" ref="AX81" ca="1">INDIRECT("'"&amp;AX$2&amp;"'!AB"&amp;ROW($AJ81))</f>
        <v/>
      </c>
      <c r="AY81" s="111" t="str" cm="1">
        <f t="array" aca="1" ref="AY81" ca="1">INDIRECT("'"&amp;AY$2&amp;"'!AB"&amp;ROW($AJ81))</f>
        <v/>
      </c>
      <c r="AZ81" s="111" t="str" cm="1">
        <f t="array" aca="1" ref="AZ81" ca="1">INDIRECT("'"&amp;AZ$2&amp;"'!AB"&amp;ROW($AJ81))</f>
        <v/>
      </c>
      <c r="BA81" s="111" t="str" cm="1">
        <f t="array" aca="1" ref="BA81" ca="1">INDIRECT("'"&amp;BA$2&amp;"'!AB"&amp;ROW($AJ81))</f>
        <v/>
      </c>
      <c r="BB81" s="111" t="str" cm="1">
        <f t="array" aca="1" ref="BB81" ca="1">INDIRECT("'"&amp;BB$2&amp;"'!AB"&amp;ROW($AJ81))</f>
        <v/>
      </c>
      <c r="BC81" s="111" t="str" cm="1">
        <f t="array" aca="1" ref="BC81" ca="1">INDIRECT("'"&amp;BC$2&amp;"'!AB"&amp;ROW($AJ81))</f>
        <v/>
      </c>
      <c r="BD81" s="111" t="str" cm="1">
        <f t="array" aca="1" ref="BD81" ca="1">INDIRECT("'"&amp;BD$2&amp;"'!AB"&amp;ROW($AJ81))</f>
        <v/>
      </c>
      <c r="BE81" s="111" t="str" cm="1">
        <f t="array" aca="1" ref="BE81" ca="1">INDIRECT("'"&amp;BE$2&amp;"'!AB"&amp;ROW($AJ81))</f>
        <v/>
      </c>
      <c r="BF81" s="111" t="str" cm="1">
        <f t="array" aca="1" ref="BF81" ca="1">INDIRECT("'"&amp;BF$2&amp;"'!AB"&amp;ROW($AJ81))</f>
        <v/>
      </c>
      <c r="BG81" s="111" t="str" cm="1">
        <f t="array" aca="1" ref="BG81" ca="1">INDIRECT("'"&amp;BG$2&amp;"'!AB"&amp;ROW($AJ81))</f>
        <v/>
      </c>
      <c r="BH81" s="111" t="str" cm="1">
        <f t="array" aca="1" ref="BH81" ca="1">INDIRECT("'"&amp;BH$2&amp;"'!AB"&amp;ROW($AJ81))</f>
        <v/>
      </c>
      <c r="BI81" s="111" t="str" cm="1">
        <f t="array" aca="1" ref="BI81" ca="1">INDIRECT("'"&amp;BI$2&amp;"'!AB"&amp;ROW($AJ81))</f>
        <v/>
      </c>
      <c r="BJ81" s="111" t="str" cm="1">
        <f t="array" aca="1" ref="BJ81" ca="1">INDIRECT("'"&amp;BJ$2&amp;"'!AB"&amp;ROW($AJ81))</f>
        <v/>
      </c>
      <c r="BK81" s="111" t="str" cm="1">
        <f t="array" aca="1" ref="BK81" ca="1">INDIRECT("'"&amp;BK$2&amp;"'!AB"&amp;ROW($AJ81))</f>
        <v/>
      </c>
      <c r="BL81" s="111" t="str" cm="1">
        <f t="array" aca="1" ref="BL81" ca="1">INDIRECT("'"&amp;BL$2&amp;"'!AB"&amp;ROW($AJ81))</f>
        <v/>
      </c>
      <c r="BM81" s="111" t="str" cm="1">
        <f t="array" aca="1" ref="BM81" ca="1">INDIRECT("'"&amp;BM$2&amp;"'!AB"&amp;ROW($AJ81))</f>
        <v/>
      </c>
      <c r="BN81" s="111" t="str" cm="1">
        <f t="array" aca="1" ref="BN81" ca="1">INDIRECT("'"&amp;BN$2&amp;"'!AB"&amp;ROW($AJ81))</f>
        <v/>
      </c>
      <c r="BO81" s="124"/>
      <c r="BP81" s="110" t="str">
        <f t="shared" si="8"/>
        <v/>
      </c>
      <c r="BQ81" s="127" t="str" cm="1">
        <f t="array" aca="1" ref="BQ81" ca="1">IF(INDIRECT("'"&amp;BQ$2&amp;"'!P"&amp;ROW($BQ81))=0,"",INDIRECT("'"&amp;BQ$2&amp;"'!P"&amp;ROW($BQ81)))</f>
        <v/>
      </c>
      <c r="BR81" s="127" t="str" cm="1">
        <f t="array" aca="1" ref="BR81" ca="1">IF(INDIRECT("'"&amp;BR$2&amp;"'!P"&amp;ROW($BQ81))=0,"",INDIRECT("'"&amp;BR$2&amp;"'!P"&amp;ROW($BQ81)))</f>
        <v/>
      </c>
      <c r="BS81" s="127" t="str" cm="1">
        <f t="array" aca="1" ref="BS81" ca="1">IF(INDIRECT("'"&amp;BS$2&amp;"'!P"&amp;ROW($BQ81))=0,"",INDIRECT("'"&amp;BS$2&amp;"'!P"&amp;ROW($BQ81)))</f>
        <v/>
      </c>
      <c r="BT81" s="127" t="str" cm="1">
        <f t="array" aca="1" ref="BT81" ca="1">IF(INDIRECT("'"&amp;BT$2&amp;"'!P"&amp;ROW($BQ81))=0,"",INDIRECT("'"&amp;BT$2&amp;"'!P"&amp;ROW($BQ81)))</f>
        <v/>
      </c>
      <c r="BU81" s="127" t="str" cm="1">
        <f t="array" aca="1" ref="BU81" ca="1">IF(INDIRECT("'"&amp;BU$2&amp;"'!P"&amp;ROW($BQ81))=0,"",INDIRECT("'"&amp;BU$2&amp;"'!P"&amp;ROW($BQ81)))</f>
        <v/>
      </c>
      <c r="BV81" s="127" t="str" cm="1">
        <f t="array" aca="1" ref="BV81" ca="1">IF(INDIRECT("'"&amp;BV$2&amp;"'!P"&amp;ROW($BQ81))=0,"",INDIRECT("'"&amp;BV$2&amp;"'!P"&amp;ROW($BQ81)))</f>
        <v/>
      </c>
      <c r="BW81" s="127" t="str" cm="1">
        <f t="array" aca="1" ref="BW81" ca="1">IF(INDIRECT("'"&amp;BW$2&amp;"'!P"&amp;ROW($BQ81))=0,"",INDIRECT("'"&amp;BW$2&amp;"'!P"&amp;ROW($BQ81)))</f>
        <v/>
      </c>
      <c r="BX81" s="127" t="str" cm="1">
        <f t="array" aca="1" ref="BX81" ca="1">IF(INDIRECT("'"&amp;BX$2&amp;"'!P"&amp;ROW($BQ81))=0,"",INDIRECT("'"&amp;BX$2&amp;"'!P"&amp;ROW($BQ81)))</f>
        <v/>
      </c>
      <c r="BY81" s="127" t="str" cm="1">
        <f t="array" aca="1" ref="BY81" ca="1">IF(INDIRECT("'"&amp;BY$2&amp;"'!P"&amp;ROW($BQ81))=0,"",INDIRECT("'"&amp;BY$2&amp;"'!P"&amp;ROW($BQ81)))</f>
        <v/>
      </c>
      <c r="BZ81" s="127" t="str" cm="1">
        <f t="array" aca="1" ref="BZ81" ca="1">IF(INDIRECT("'"&amp;BZ$2&amp;"'!P"&amp;ROW($BQ81))=0,"",INDIRECT("'"&amp;BZ$2&amp;"'!P"&amp;ROW($BQ81)))</f>
        <v/>
      </c>
      <c r="CA81" s="127" t="str" cm="1">
        <f t="array" aca="1" ref="CA81" ca="1">IF(INDIRECT("'"&amp;CA$2&amp;"'!P"&amp;ROW($BQ81))=0,"",INDIRECT("'"&amp;CA$2&amp;"'!P"&amp;ROW($BQ81)))</f>
        <v/>
      </c>
      <c r="CB81" s="127" t="str" cm="1">
        <f t="array" aca="1" ref="CB81" ca="1">IF(INDIRECT("'"&amp;CB$2&amp;"'!P"&amp;ROW($BQ81))=0,"",INDIRECT("'"&amp;CB$2&amp;"'!P"&amp;ROW($BQ81)))</f>
        <v/>
      </c>
      <c r="CC81" s="127" t="str" cm="1">
        <f t="array" aca="1" ref="CC81" ca="1">IF(INDIRECT("'"&amp;CC$2&amp;"'!P"&amp;ROW($BQ81))=0,"",INDIRECT("'"&amp;CC$2&amp;"'!P"&amp;ROW($BQ81)))</f>
        <v/>
      </c>
      <c r="CD81" s="127" t="str" cm="1">
        <f t="array" aca="1" ref="CD81" ca="1">IF(INDIRECT("'"&amp;CD$2&amp;"'!P"&amp;ROW($BQ81))=0,"",INDIRECT("'"&amp;CD$2&amp;"'!P"&amp;ROW($BQ81)))</f>
        <v/>
      </c>
      <c r="CE81" s="127" t="str" cm="1">
        <f t="array" aca="1" ref="CE81" ca="1">IF(INDIRECT("'"&amp;CE$2&amp;"'!P"&amp;ROW($BQ81))=0,"",INDIRECT("'"&amp;CE$2&amp;"'!P"&amp;ROW($BQ81)))</f>
        <v/>
      </c>
      <c r="CF81" s="127" t="str" cm="1">
        <f t="array" aca="1" ref="CF81" ca="1">IF(INDIRECT("'"&amp;CF$2&amp;"'!P"&amp;ROW($BQ81))=0,"",INDIRECT("'"&amp;CF$2&amp;"'!P"&amp;ROW($BQ81)))</f>
        <v/>
      </c>
      <c r="CG81" s="127" t="str" cm="1">
        <f t="array" aca="1" ref="CG81" ca="1">IF(INDIRECT("'"&amp;CG$2&amp;"'!P"&amp;ROW($BQ81))=0,"",INDIRECT("'"&amp;CG$2&amp;"'!P"&amp;ROW($BQ81)))</f>
        <v/>
      </c>
      <c r="CH81" s="127" t="str" cm="1">
        <f t="array" aca="1" ref="CH81" ca="1">IF(INDIRECT("'"&amp;CH$2&amp;"'!P"&amp;ROW($BQ81))=0,"",INDIRECT("'"&amp;CH$2&amp;"'!P"&amp;ROW($BQ81)))</f>
        <v/>
      </c>
      <c r="CI81" s="127" t="str" cm="1">
        <f t="array" aca="1" ref="CI81" ca="1">IF(INDIRECT("'"&amp;CI$2&amp;"'!P"&amp;ROW($BQ81))=0,"",INDIRECT("'"&amp;CI$2&amp;"'!P"&amp;ROW($BQ81)))</f>
        <v/>
      </c>
      <c r="CJ81" s="127" t="str" cm="1">
        <f t="array" aca="1" ref="CJ81" ca="1">IF(INDIRECT("'"&amp;CJ$2&amp;"'!P"&amp;ROW($BQ81))=0,"",INDIRECT("'"&amp;CJ$2&amp;"'!P"&amp;ROW($BQ81)))</f>
        <v/>
      </c>
      <c r="CK81" s="127" t="str" cm="1">
        <f t="array" aca="1" ref="CK81" ca="1">IF(INDIRECT("'"&amp;CK$2&amp;"'!P"&amp;ROW($BQ81))=0,"",INDIRECT("'"&amp;CK$2&amp;"'!P"&amp;ROW($BQ81)))</f>
        <v/>
      </c>
      <c r="CL81" s="127" t="str" cm="1">
        <f t="array" aca="1" ref="CL81" ca="1">IF(INDIRECT("'"&amp;CL$2&amp;"'!P"&amp;ROW($BQ81))=0,"",INDIRECT("'"&amp;CL$2&amp;"'!P"&amp;ROW($BQ81)))</f>
        <v/>
      </c>
      <c r="CM81" s="127" t="str" cm="1">
        <f t="array" aca="1" ref="CM81" ca="1">IF(INDIRECT("'"&amp;CM$2&amp;"'!P"&amp;ROW($BQ81))=0,"",INDIRECT("'"&amp;CM$2&amp;"'!P"&amp;ROW($BQ81)))</f>
        <v/>
      </c>
      <c r="CN81" s="127" t="str" cm="1">
        <f t="array" aca="1" ref="CN81" ca="1">IF(INDIRECT("'"&amp;CN$2&amp;"'!P"&amp;ROW($BQ81))=0,"",INDIRECT("'"&amp;CN$2&amp;"'!P"&amp;ROW($BQ81)))</f>
        <v/>
      </c>
      <c r="CO81" s="127" t="str" cm="1">
        <f t="array" aca="1" ref="CO81" ca="1">IF(INDIRECT("'"&amp;CO$2&amp;"'!P"&amp;ROW($BQ81))=0,"",INDIRECT("'"&amp;CO$2&amp;"'!P"&amp;ROW($BQ81)))</f>
        <v/>
      </c>
      <c r="CP81" s="127" t="str" cm="1">
        <f t="array" aca="1" ref="CP81" ca="1">IF(INDIRECT("'"&amp;CP$2&amp;"'!P"&amp;ROW($BQ81))=0,"",INDIRECT("'"&amp;CP$2&amp;"'!P"&amp;ROW($BQ81)))</f>
        <v/>
      </c>
      <c r="CQ81" s="127" t="str" cm="1">
        <f t="array" aca="1" ref="CQ81" ca="1">IF(INDIRECT("'"&amp;CQ$2&amp;"'!P"&amp;ROW($BQ81))=0,"",INDIRECT("'"&amp;CQ$2&amp;"'!P"&amp;ROW($BQ81)))</f>
        <v/>
      </c>
      <c r="CR81" s="127" t="str" cm="1">
        <f t="array" aca="1" ref="CR81" ca="1">IF(INDIRECT("'"&amp;CR$2&amp;"'!P"&amp;ROW($BQ81))=0,"",INDIRECT("'"&amp;CR$2&amp;"'!P"&amp;ROW($BQ81)))</f>
        <v/>
      </c>
      <c r="CS81" s="127" t="str" cm="1">
        <f t="array" aca="1" ref="CS81" ca="1">IF(INDIRECT("'"&amp;CS$2&amp;"'!P"&amp;ROW($BQ81))=0,"",INDIRECT("'"&amp;CS$2&amp;"'!P"&amp;ROW($BQ81)))</f>
        <v/>
      </c>
      <c r="CT81" s="127" t="str" cm="1">
        <f t="array" aca="1" ref="CT81" ca="1">IF(INDIRECT("'"&amp;CT$2&amp;"'!P"&amp;ROW($BQ81))=0,"",INDIRECT("'"&amp;CT$2&amp;"'!P"&amp;ROW($BQ81)))</f>
        <v/>
      </c>
      <c r="CU81" s="127" t="str" cm="1">
        <f t="array" aca="1" ref="CU81" ca="1">IF(INDIRECT("'"&amp;CU$2&amp;"'!P"&amp;ROW($BQ81))=0,"",INDIRECT("'"&amp;CU$2&amp;"'!P"&amp;ROW($BQ81)))</f>
        <v/>
      </c>
      <c r="CV81" s="128" t="str">
        <f t="shared" si="9"/>
        <v/>
      </c>
    </row>
    <row r="82" spans="1:100" x14ac:dyDescent="0.2">
      <c r="A82" s="111" t="str">
        <f>IF('Driver List'!D82=0,"",'Driver List'!D82)</f>
        <v/>
      </c>
      <c r="B82" s="111" t="str">
        <f>IF(A82="","",VLOOKUP(A82,'Driver List'!D:E,2,0))</f>
        <v/>
      </c>
      <c r="C82" s="111" t="str" cm="1">
        <f t="array" aca="1" ref="C82" ca="1">IF(INDIRECT("'"&amp;C$2&amp;"'!F"&amp;ROW(C82))="CC","CC",
IF(INDIRECT("'"&amp;C$2&amp;"'!F"&amp;ROW(C82))="DOWN","DOWN",
IF(INDIRECT("'"&amp;C$2&amp;"'!F"&amp;ROW(C82))="OFF","OFF",
IF(INDIRECT("'"&amp;C$2&amp;"'!F"&amp;ROW(C82))="PARK","PARK",
IF(INDIRECT("'"&amp;C$2&amp;"'!F"&amp;ROW(C82))="VACA","VACA",
"")))))</f>
        <v/>
      </c>
      <c r="D82" s="111" t="str" cm="1">
        <f t="array" aca="1" ref="D82" ca="1">IF(INDIRECT("'"&amp;D$2&amp;"'!F"&amp;ROW(D82))="CC","CC",
IF(INDIRECT("'"&amp;D$2&amp;"'!F"&amp;ROW(D82))="DOWN","DOWN",
IF(INDIRECT("'"&amp;D$2&amp;"'!F"&amp;ROW(D82))="OFF","OFF",
IF(INDIRECT("'"&amp;D$2&amp;"'!F"&amp;ROW(D82))="PARK","PARK",
IF(INDIRECT("'"&amp;D$2&amp;"'!F"&amp;ROW(D82))="VACA","VACA",
"")))))</f>
        <v/>
      </c>
      <c r="E82" s="111" t="str" cm="1">
        <f t="array" aca="1" ref="E82" ca="1">IF(INDIRECT("'"&amp;E$2&amp;"'!F"&amp;ROW(E82))="CC","CC",
IF(INDIRECT("'"&amp;E$2&amp;"'!F"&amp;ROW(E82))="DOWN","DOWN",
IF(INDIRECT("'"&amp;E$2&amp;"'!F"&amp;ROW(E82))="OFF","OFF",
IF(INDIRECT("'"&amp;E$2&amp;"'!F"&amp;ROW(E82))="PARK","PARK",
IF(INDIRECT("'"&amp;E$2&amp;"'!F"&amp;ROW(E82))="VACA","VACA",
"")))))</f>
        <v/>
      </c>
      <c r="F82" s="111" t="str" cm="1">
        <f t="array" aca="1" ref="F82" ca="1">IF(INDIRECT("'"&amp;F$2&amp;"'!F"&amp;ROW(F82))="CC","CC",
IF(INDIRECT("'"&amp;F$2&amp;"'!F"&amp;ROW(F82))="DOWN","DOWN",
IF(INDIRECT("'"&amp;F$2&amp;"'!F"&amp;ROW(F82))="OFF","OFF",
IF(INDIRECT("'"&amp;F$2&amp;"'!F"&amp;ROW(F82))="PARK","PARK",
IF(INDIRECT("'"&amp;F$2&amp;"'!F"&amp;ROW(F82))="VACA","VACA",
"")))))</f>
        <v/>
      </c>
      <c r="G82" s="111" t="str" cm="1">
        <f t="array" aca="1" ref="G82" ca="1">IF(INDIRECT("'"&amp;G$2&amp;"'!F"&amp;ROW(G82))="CC","CC",
IF(INDIRECT("'"&amp;G$2&amp;"'!F"&amp;ROW(G82))="DOWN","DOWN",
IF(INDIRECT("'"&amp;G$2&amp;"'!F"&amp;ROW(G82))="OFF","OFF",
IF(INDIRECT("'"&amp;G$2&amp;"'!F"&amp;ROW(G82))="PARK","PARK",
IF(INDIRECT("'"&amp;G$2&amp;"'!F"&amp;ROW(G82))="VACA","VACA",
"")))))</f>
        <v/>
      </c>
      <c r="H82" s="111" t="str" cm="1">
        <f t="array" aca="1" ref="H82" ca="1">IF(INDIRECT("'"&amp;H$2&amp;"'!F"&amp;ROW(H82))="CC","CC",
IF(INDIRECT("'"&amp;H$2&amp;"'!F"&amp;ROW(H82))="DOWN","DOWN",
IF(INDIRECT("'"&amp;H$2&amp;"'!F"&amp;ROW(H82))="OFF","OFF",
IF(INDIRECT("'"&amp;H$2&amp;"'!F"&amp;ROW(H82))="PARK","PARK",
IF(INDIRECT("'"&amp;H$2&amp;"'!F"&amp;ROW(H82))="VACA","VACA",
"")))))</f>
        <v/>
      </c>
      <c r="I82" s="111" t="str" cm="1">
        <f t="array" aca="1" ref="I82" ca="1">IF(INDIRECT("'"&amp;I$2&amp;"'!F"&amp;ROW(I82))="CC","CC",
IF(INDIRECT("'"&amp;I$2&amp;"'!F"&amp;ROW(I82))="DOWN","DOWN",
IF(INDIRECT("'"&amp;I$2&amp;"'!F"&amp;ROW(I82))="OFF","OFF",
IF(INDIRECT("'"&amp;I$2&amp;"'!F"&amp;ROW(I82))="PARK","PARK",
IF(INDIRECT("'"&amp;I$2&amp;"'!F"&amp;ROW(I82))="VACA","VACA",
"")))))</f>
        <v/>
      </c>
      <c r="J82" s="111" t="str" cm="1">
        <f t="array" aca="1" ref="J82" ca="1">IF(INDIRECT("'"&amp;J$2&amp;"'!F"&amp;ROW(J82))="CC","CC",
IF(INDIRECT("'"&amp;J$2&amp;"'!F"&amp;ROW(J82))="DOWN","DOWN",
IF(INDIRECT("'"&amp;J$2&amp;"'!F"&amp;ROW(J82))="OFF","OFF",
IF(INDIRECT("'"&amp;J$2&amp;"'!F"&amp;ROW(J82))="PARK","PARK",
IF(INDIRECT("'"&amp;J$2&amp;"'!F"&amp;ROW(J82))="VACA","VACA",
"")))))</f>
        <v/>
      </c>
      <c r="K82" s="111" t="str" cm="1">
        <f t="array" aca="1" ref="K82" ca="1">IF(INDIRECT("'"&amp;K$2&amp;"'!F"&amp;ROW(K82))="CC","CC",
IF(INDIRECT("'"&amp;K$2&amp;"'!F"&amp;ROW(K82))="DOWN","DOWN",
IF(INDIRECT("'"&amp;K$2&amp;"'!F"&amp;ROW(K82))="OFF","OFF",
IF(INDIRECT("'"&amp;K$2&amp;"'!F"&amp;ROW(K82))="PARK","PARK",
IF(INDIRECT("'"&amp;K$2&amp;"'!F"&amp;ROW(K82))="VACA","VACA",
"")))))</f>
        <v/>
      </c>
      <c r="L82" s="111" t="str" cm="1">
        <f t="array" aca="1" ref="L82" ca="1">IF(INDIRECT("'"&amp;L$2&amp;"'!F"&amp;ROW(L82))="CC","CC",
IF(INDIRECT("'"&amp;L$2&amp;"'!F"&amp;ROW(L82))="DOWN","DOWN",
IF(INDIRECT("'"&amp;L$2&amp;"'!F"&amp;ROW(L82))="OFF","OFF",
IF(INDIRECT("'"&amp;L$2&amp;"'!F"&amp;ROW(L82))="PARK","PARK",
IF(INDIRECT("'"&amp;L$2&amp;"'!F"&amp;ROW(L82))="VACA","VACA",
"")))))</f>
        <v/>
      </c>
      <c r="M82" s="111" t="str" cm="1">
        <f t="array" aca="1" ref="M82" ca="1">IF(INDIRECT("'"&amp;M$2&amp;"'!F"&amp;ROW(M82))="CC","CC",
IF(INDIRECT("'"&amp;M$2&amp;"'!F"&amp;ROW(M82))="DOWN","DOWN",
IF(INDIRECT("'"&amp;M$2&amp;"'!F"&amp;ROW(M82))="OFF","OFF",
IF(INDIRECT("'"&amp;M$2&amp;"'!F"&amp;ROW(M82))="PARK","PARK",
IF(INDIRECT("'"&amp;M$2&amp;"'!F"&amp;ROW(M82))="VACA","VACA",
"")))))</f>
        <v/>
      </c>
      <c r="N82" s="111" t="str" cm="1">
        <f t="array" aca="1" ref="N82" ca="1">IF(INDIRECT("'"&amp;N$2&amp;"'!F"&amp;ROW(N82))="CC","CC",
IF(INDIRECT("'"&amp;N$2&amp;"'!F"&amp;ROW(N82))="DOWN","DOWN",
IF(INDIRECT("'"&amp;N$2&amp;"'!F"&amp;ROW(N82))="OFF","OFF",
IF(INDIRECT("'"&amp;N$2&amp;"'!F"&amp;ROW(N82))="PARK","PARK",
IF(INDIRECT("'"&amp;N$2&amp;"'!F"&amp;ROW(N82))="VACA","VACA",
"")))))</f>
        <v/>
      </c>
      <c r="O82" s="111" t="str" cm="1">
        <f t="array" aca="1" ref="O82" ca="1">IF(INDIRECT("'"&amp;O$2&amp;"'!F"&amp;ROW(O82))="CC","CC",
IF(INDIRECT("'"&amp;O$2&amp;"'!F"&amp;ROW(O82))="DOWN","DOWN",
IF(INDIRECT("'"&amp;O$2&amp;"'!F"&amp;ROW(O82))="OFF","OFF",
IF(INDIRECT("'"&amp;O$2&amp;"'!F"&amp;ROW(O82))="PARK","PARK",
IF(INDIRECT("'"&amp;O$2&amp;"'!F"&amp;ROW(O82))="VACA","VACA",
"")))))</f>
        <v/>
      </c>
      <c r="P82" s="111" t="str" cm="1">
        <f t="array" aca="1" ref="P82" ca="1">IF(INDIRECT("'"&amp;P$2&amp;"'!F"&amp;ROW(P82))="CC","CC",
IF(INDIRECT("'"&amp;P$2&amp;"'!F"&amp;ROW(P82))="DOWN","DOWN",
IF(INDIRECT("'"&amp;P$2&amp;"'!F"&amp;ROW(P82))="OFF","OFF",
IF(INDIRECT("'"&amp;P$2&amp;"'!F"&amp;ROW(P82))="PARK","PARK",
IF(INDIRECT("'"&amp;P$2&amp;"'!F"&amp;ROW(P82))="VACA","VACA",
"")))))</f>
        <v/>
      </c>
      <c r="Q82" s="111" t="str" cm="1">
        <f t="array" aca="1" ref="Q82" ca="1">IF(INDIRECT("'"&amp;Q$2&amp;"'!F"&amp;ROW(Q82))="CC","CC",
IF(INDIRECT("'"&amp;Q$2&amp;"'!F"&amp;ROW(Q82))="DOWN","DOWN",
IF(INDIRECT("'"&amp;Q$2&amp;"'!F"&amp;ROW(Q82))="OFF","OFF",
IF(INDIRECT("'"&amp;Q$2&amp;"'!F"&amp;ROW(Q82))="PARK","PARK",
IF(INDIRECT("'"&amp;Q$2&amp;"'!F"&amp;ROW(Q82))="VACA","VACA",
"")))))</f>
        <v/>
      </c>
      <c r="R82" s="111" t="str" cm="1">
        <f t="array" aca="1" ref="R82" ca="1">IF(INDIRECT("'"&amp;R$2&amp;"'!F"&amp;ROW(R82))="CC","CC",
IF(INDIRECT("'"&amp;R$2&amp;"'!F"&amp;ROW(R82))="DOWN","DOWN",
IF(INDIRECT("'"&amp;R$2&amp;"'!F"&amp;ROW(R82))="OFF","OFF",
IF(INDIRECT("'"&amp;R$2&amp;"'!F"&amp;ROW(R82))="PARK","PARK",
IF(INDIRECT("'"&amp;R$2&amp;"'!F"&amp;ROW(R82))="VACA","VACA",
"")))))</f>
        <v/>
      </c>
      <c r="S82" s="111" t="str" cm="1">
        <f t="array" aca="1" ref="S82" ca="1">IF(INDIRECT("'"&amp;S$2&amp;"'!F"&amp;ROW(S82))="CC","CC",
IF(INDIRECT("'"&amp;S$2&amp;"'!F"&amp;ROW(S82))="DOWN","DOWN",
IF(INDIRECT("'"&amp;S$2&amp;"'!F"&amp;ROW(S82))="OFF","OFF",
IF(INDIRECT("'"&amp;S$2&amp;"'!F"&amp;ROW(S82))="PARK","PARK",
IF(INDIRECT("'"&amp;S$2&amp;"'!F"&amp;ROW(S82))="VACA","VACA",
"")))))</f>
        <v/>
      </c>
      <c r="T82" s="111" t="str" cm="1">
        <f t="array" aca="1" ref="T82" ca="1">IF(INDIRECT("'"&amp;T$2&amp;"'!F"&amp;ROW(T82))="CC","CC",
IF(INDIRECT("'"&amp;T$2&amp;"'!F"&amp;ROW(T82))="DOWN","DOWN",
IF(INDIRECT("'"&amp;T$2&amp;"'!F"&amp;ROW(T82))="OFF","OFF",
IF(INDIRECT("'"&amp;T$2&amp;"'!F"&amp;ROW(T82))="PARK","PARK",
IF(INDIRECT("'"&amp;T$2&amp;"'!F"&amp;ROW(T82))="VACA","VACA",
"")))))</f>
        <v/>
      </c>
      <c r="U82" s="111" t="str" cm="1">
        <f t="array" aca="1" ref="U82" ca="1">IF(INDIRECT("'"&amp;U$2&amp;"'!F"&amp;ROW(U82))="CC","CC",
IF(INDIRECT("'"&amp;U$2&amp;"'!F"&amp;ROW(U82))="DOWN","DOWN",
IF(INDIRECT("'"&amp;U$2&amp;"'!F"&amp;ROW(U82))="OFF","OFF",
IF(INDIRECT("'"&amp;U$2&amp;"'!F"&amp;ROW(U82))="PARK","PARK",
IF(INDIRECT("'"&amp;U$2&amp;"'!F"&amp;ROW(U82))="VACA","VACA",
"")))))</f>
        <v/>
      </c>
      <c r="V82" s="111" t="str" cm="1">
        <f t="array" aca="1" ref="V82" ca="1">IF(INDIRECT("'"&amp;V$2&amp;"'!F"&amp;ROW(V82))="CC","CC",
IF(INDIRECT("'"&amp;V$2&amp;"'!F"&amp;ROW(V82))="DOWN","DOWN",
IF(INDIRECT("'"&amp;V$2&amp;"'!F"&amp;ROW(V82))="OFF","OFF",
IF(INDIRECT("'"&amp;V$2&amp;"'!F"&amp;ROW(V82))="PARK","PARK",
IF(INDIRECT("'"&amp;V$2&amp;"'!F"&amp;ROW(V82))="VACA","VACA",
"")))))</f>
        <v/>
      </c>
      <c r="W82" s="111" t="str" cm="1">
        <f t="array" aca="1" ref="W82" ca="1">IF(INDIRECT("'"&amp;W$2&amp;"'!F"&amp;ROW(W82))="CC","CC",
IF(INDIRECT("'"&amp;W$2&amp;"'!F"&amp;ROW(W82))="DOWN","DOWN",
IF(INDIRECT("'"&amp;W$2&amp;"'!F"&amp;ROW(W82))="OFF","OFF",
IF(INDIRECT("'"&amp;W$2&amp;"'!F"&amp;ROW(W82))="PARK","PARK",
IF(INDIRECT("'"&amp;W$2&amp;"'!F"&amp;ROW(W82))="VACA","VACA",
"")))))</f>
        <v/>
      </c>
      <c r="X82" s="111" t="str" cm="1">
        <f t="array" aca="1" ref="X82" ca="1">IF(INDIRECT("'"&amp;X$2&amp;"'!F"&amp;ROW(X82))="CC","CC",
IF(INDIRECT("'"&amp;X$2&amp;"'!F"&amp;ROW(X82))="DOWN","DOWN",
IF(INDIRECT("'"&amp;X$2&amp;"'!F"&amp;ROW(X82))="OFF","OFF",
IF(INDIRECT("'"&amp;X$2&amp;"'!F"&amp;ROW(X82))="PARK","PARK",
IF(INDIRECT("'"&amp;X$2&amp;"'!F"&amp;ROW(X82))="VACA","VACA",
"")))))</f>
        <v/>
      </c>
      <c r="Y82" s="111" t="str" cm="1">
        <f t="array" aca="1" ref="Y82" ca="1">IF(INDIRECT("'"&amp;Y$2&amp;"'!F"&amp;ROW(Y82))="CC","CC",
IF(INDIRECT("'"&amp;Y$2&amp;"'!F"&amp;ROW(Y82))="DOWN","DOWN",
IF(INDIRECT("'"&amp;Y$2&amp;"'!F"&amp;ROW(Y82))="OFF","OFF",
IF(INDIRECT("'"&amp;Y$2&amp;"'!F"&amp;ROW(Y82))="PARK","PARK",
IF(INDIRECT("'"&amp;Y$2&amp;"'!F"&amp;ROW(Y82))="VACA","VACA",
"")))))</f>
        <v/>
      </c>
      <c r="Z82" s="111" t="str" cm="1">
        <f t="array" aca="1" ref="Z82" ca="1">IF(INDIRECT("'"&amp;Z$2&amp;"'!F"&amp;ROW(Z82))="CC","CC",
IF(INDIRECT("'"&amp;Z$2&amp;"'!F"&amp;ROW(Z82))="DOWN","DOWN",
IF(INDIRECT("'"&amp;Z$2&amp;"'!F"&amp;ROW(Z82))="OFF","OFF",
IF(INDIRECT("'"&amp;Z$2&amp;"'!F"&amp;ROW(Z82))="PARK","PARK",
IF(INDIRECT("'"&amp;Z$2&amp;"'!F"&amp;ROW(Z82))="VACA","VACA",
"")))))</f>
        <v/>
      </c>
      <c r="AA82" s="111" t="str" cm="1">
        <f t="array" aca="1" ref="AA82" ca="1">IF(INDIRECT("'"&amp;AA$2&amp;"'!F"&amp;ROW(AA82))="CC","CC",
IF(INDIRECT("'"&amp;AA$2&amp;"'!F"&amp;ROW(AA82))="DOWN","DOWN",
IF(INDIRECT("'"&amp;AA$2&amp;"'!F"&amp;ROW(AA82))="OFF","OFF",
IF(INDIRECT("'"&amp;AA$2&amp;"'!F"&amp;ROW(AA82))="PARK","PARK",
IF(INDIRECT("'"&amp;AA$2&amp;"'!F"&amp;ROW(AA82))="VACA","VACA",
"")))))</f>
        <v/>
      </c>
      <c r="AB82" s="111" t="str" cm="1">
        <f t="array" aca="1" ref="AB82" ca="1">IF(INDIRECT("'"&amp;AB$2&amp;"'!F"&amp;ROW(AB82))="CC","CC",
IF(INDIRECT("'"&amp;AB$2&amp;"'!F"&amp;ROW(AB82))="DOWN","DOWN",
IF(INDIRECT("'"&amp;AB$2&amp;"'!F"&amp;ROW(AB82))="OFF","OFF",
IF(INDIRECT("'"&amp;AB$2&amp;"'!F"&amp;ROW(AB82))="PARK","PARK",
IF(INDIRECT("'"&amp;AB$2&amp;"'!F"&amp;ROW(AB82))="VACA","VACA",
"")))))</f>
        <v/>
      </c>
      <c r="AC82" s="111" t="str" cm="1">
        <f t="array" aca="1" ref="AC82" ca="1">IF(INDIRECT("'"&amp;AC$2&amp;"'!F"&amp;ROW(AC82))="CC","CC",
IF(INDIRECT("'"&amp;AC$2&amp;"'!F"&amp;ROW(AC82))="DOWN","DOWN",
IF(INDIRECT("'"&amp;AC$2&amp;"'!F"&amp;ROW(AC82))="OFF","OFF",
IF(INDIRECT("'"&amp;AC$2&amp;"'!F"&amp;ROW(AC82))="PARK","PARK",
IF(INDIRECT("'"&amp;AC$2&amp;"'!F"&amp;ROW(AC82))="VACA","VACA",
"")))))</f>
        <v/>
      </c>
      <c r="AD82" s="111" t="str" cm="1">
        <f t="array" aca="1" ref="AD82" ca="1">IF(INDIRECT("'"&amp;AD$2&amp;"'!F"&amp;ROW(AD82))="CC","CC",
IF(INDIRECT("'"&amp;AD$2&amp;"'!F"&amp;ROW(AD82))="DOWN","DOWN",
IF(INDIRECT("'"&amp;AD$2&amp;"'!F"&amp;ROW(AD82))="OFF","OFF",
IF(INDIRECT("'"&amp;AD$2&amp;"'!F"&amp;ROW(AD82))="PARK","PARK",
IF(INDIRECT("'"&amp;AD$2&amp;"'!F"&amp;ROW(AD82))="VACA","VACA",
"")))))</f>
        <v/>
      </c>
      <c r="AE82" s="111" t="str" cm="1">
        <f t="array" aca="1" ref="AE82" ca="1">IF(INDIRECT("'"&amp;AE$2&amp;"'!F"&amp;ROW(AE82))="CC","CC",
IF(INDIRECT("'"&amp;AE$2&amp;"'!F"&amp;ROW(AE82))="DOWN","DOWN",
IF(INDIRECT("'"&amp;AE$2&amp;"'!F"&amp;ROW(AE82))="OFF","OFF",
IF(INDIRECT("'"&amp;AE$2&amp;"'!F"&amp;ROW(AE82))="PARK","PARK",
IF(INDIRECT("'"&amp;AE$2&amp;"'!F"&amp;ROW(AE82))="VACA","VACA",
"")))))</f>
        <v/>
      </c>
      <c r="AF82" s="111" t="str" cm="1">
        <f t="array" aca="1" ref="AF82" ca="1">IF(INDIRECT("'"&amp;AF$2&amp;"'!F"&amp;ROW(AF82))="CC","CC",
IF(INDIRECT("'"&amp;AF$2&amp;"'!F"&amp;ROW(AF82))="DOWN","DOWN",
IF(INDIRECT("'"&amp;AF$2&amp;"'!F"&amp;ROW(AF82))="OFF","OFF",
IF(INDIRECT("'"&amp;AF$2&amp;"'!F"&amp;ROW(AF82))="PARK","PARK",
IF(INDIRECT("'"&amp;AF$2&amp;"'!F"&amp;ROW(AF82))="VACA","VACA",
"")))))</f>
        <v/>
      </c>
      <c r="AG82" s="111" t="str" cm="1">
        <f t="array" aca="1" ref="AG82" ca="1">IF(INDIRECT("'"&amp;AG$2&amp;"'!F"&amp;ROW(AG82))="CC","CC",
IF(INDIRECT("'"&amp;AG$2&amp;"'!F"&amp;ROW(AG82))="DOWN","DOWN",
IF(INDIRECT("'"&amp;AG$2&amp;"'!F"&amp;ROW(AG82))="OFF","OFF",
IF(INDIRECT("'"&amp;AG$2&amp;"'!F"&amp;ROW(AG82))="PARK","PARK",
IF(INDIRECT("'"&amp;AG$2&amp;"'!F"&amp;ROW(AG82))="VACA","VACA",
"")))))</f>
        <v/>
      </c>
      <c r="AH82" s="124"/>
      <c r="AI82" s="111" t="str">
        <f t="shared" si="7"/>
        <v/>
      </c>
      <c r="AJ82" s="111" t="str" cm="1">
        <f t="array" aca="1" ref="AJ82" ca="1">INDIRECT("'"&amp;AJ$2&amp;"'!AB"&amp;ROW($AJ82))</f>
        <v/>
      </c>
      <c r="AK82" s="111" t="str" cm="1">
        <f t="array" aca="1" ref="AK82" ca="1">INDIRECT("'"&amp;AK$2&amp;"'!AB"&amp;ROW($AJ82))</f>
        <v/>
      </c>
      <c r="AL82" s="111" t="str" cm="1">
        <f t="array" aca="1" ref="AL82" ca="1">INDIRECT("'"&amp;AL$2&amp;"'!AB"&amp;ROW($AJ82))</f>
        <v/>
      </c>
      <c r="AM82" s="111" t="str" cm="1">
        <f t="array" aca="1" ref="AM82" ca="1">INDIRECT("'"&amp;AM$2&amp;"'!AB"&amp;ROW($AJ82))</f>
        <v/>
      </c>
      <c r="AN82" s="111" t="str" cm="1">
        <f t="array" aca="1" ref="AN82" ca="1">INDIRECT("'"&amp;AN$2&amp;"'!AB"&amp;ROW($AJ82))</f>
        <v/>
      </c>
      <c r="AO82" s="111" t="str" cm="1">
        <f t="array" aca="1" ref="AO82" ca="1">INDIRECT("'"&amp;AO$2&amp;"'!AB"&amp;ROW($AJ82))</f>
        <v/>
      </c>
      <c r="AP82" s="111" t="str" cm="1">
        <f t="array" aca="1" ref="AP82" ca="1">INDIRECT("'"&amp;AP$2&amp;"'!AB"&amp;ROW($AJ82))</f>
        <v/>
      </c>
      <c r="AQ82" s="111" t="str" cm="1">
        <f t="array" aca="1" ref="AQ82" ca="1">INDIRECT("'"&amp;AQ$2&amp;"'!AB"&amp;ROW($AJ82))</f>
        <v/>
      </c>
      <c r="AR82" s="111" t="str" cm="1">
        <f t="array" aca="1" ref="AR82" ca="1">INDIRECT("'"&amp;AR$2&amp;"'!AB"&amp;ROW($AJ82))</f>
        <v/>
      </c>
      <c r="AS82" s="111" t="str" cm="1">
        <f t="array" aca="1" ref="AS82" ca="1">INDIRECT("'"&amp;AS$2&amp;"'!AB"&amp;ROW($AJ82))</f>
        <v/>
      </c>
      <c r="AT82" s="111" t="str" cm="1">
        <f t="array" aca="1" ref="AT82" ca="1">INDIRECT("'"&amp;AT$2&amp;"'!AB"&amp;ROW($AJ82))</f>
        <v/>
      </c>
      <c r="AU82" s="111" t="str" cm="1">
        <f t="array" aca="1" ref="AU82" ca="1">INDIRECT("'"&amp;AU$2&amp;"'!AB"&amp;ROW($AJ82))</f>
        <v/>
      </c>
      <c r="AV82" s="111" t="str" cm="1">
        <f t="array" aca="1" ref="AV82" ca="1">INDIRECT("'"&amp;AV$2&amp;"'!AB"&amp;ROW($AJ82))</f>
        <v/>
      </c>
      <c r="AW82" s="111" t="str" cm="1">
        <f t="array" aca="1" ref="AW82" ca="1">INDIRECT("'"&amp;AW$2&amp;"'!AB"&amp;ROW($AJ82))</f>
        <v/>
      </c>
      <c r="AX82" s="111" t="str" cm="1">
        <f t="array" aca="1" ref="AX82" ca="1">INDIRECT("'"&amp;AX$2&amp;"'!AB"&amp;ROW($AJ82))</f>
        <v/>
      </c>
      <c r="AY82" s="111" t="str" cm="1">
        <f t="array" aca="1" ref="AY82" ca="1">INDIRECT("'"&amp;AY$2&amp;"'!AB"&amp;ROW($AJ82))</f>
        <v/>
      </c>
      <c r="AZ82" s="111" t="str" cm="1">
        <f t="array" aca="1" ref="AZ82" ca="1">INDIRECT("'"&amp;AZ$2&amp;"'!AB"&amp;ROW($AJ82))</f>
        <v/>
      </c>
      <c r="BA82" s="111" t="str" cm="1">
        <f t="array" aca="1" ref="BA82" ca="1">INDIRECT("'"&amp;BA$2&amp;"'!AB"&amp;ROW($AJ82))</f>
        <v/>
      </c>
      <c r="BB82" s="111" t="str" cm="1">
        <f t="array" aca="1" ref="BB82" ca="1">INDIRECT("'"&amp;BB$2&amp;"'!AB"&amp;ROW($AJ82))</f>
        <v/>
      </c>
      <c r="BC82" s="111" t="str" cm="1">
        <f t="array" aca="1" ref="BC82" ca="1">INDIRECT("'"&amp;BC$2&amp;"'!AB"&amp;ROW($AJ82))</f>
        <v/>
      </c>
      <c r="BD82" s="111" t="str" cm="1">
        <f t="array" aca="1" ref="BD82" ca="1">INDIRECT("'"&amp;BD$2&amp;"'!AB"&amp;ROW($AJ82))</f>
        <v/>
      </c>
      <c r="BE82" s="111" t="str" cm="1">
        <f t="array" aca="1" ref="BE82" ca="1">INDIRECT("'"&amp;BE$2&amp;"'!AB"&amp;ROW($AJ82))</f>
        <v/>
      </c>
      <c r="BF82" s="111" t="str" cm="1">
        <f t="array" aca="1" ref="BF82" ca="1">INDIRECT("'"&amp;BF$2&amp;"'!AB"&amp;ROW($AJ82))</f>
        <v/>
      </c>
      <c r="BG82" s="111" t="str" cm="1">
        <f t="array" aca="1" ref="BG82" ca="1">INDIRECT("'"&amp;BG$2&amp;"'!AB"&amp;ROW($AJ82))</f>
        <v/>
      </c>
      <c r="BH82" s="111" t="str" cm="1">
        <f t="array" aca="1" ref="BH82" ca="1">INDIRECT("'"&amp;BH$2&amp;"'!AB"&amp;ROW($AJ82))</f>
        <v/>
      </c>
      <c r="BI82" s="111" t="str" cm="1">
        <f t="array" aca="1" ref="BI82" ca="1">INDIRECT("'"&amp;BI$2&amp;"'!AB"&amp;ROW($AJ82))</f>
        <v/>
      </c>
      <c r="BJ82" s="111" t="str" cm="1">
        <f t="array" aca="1" ref="BJ82" ca="1">INDIRECT("'"&amp;BJ$2&amp;"'!AB"&amp;ROW($AJ82))</f>
        <v/>
      </c>
      <c r="BK82" s="111" t="str" cm="1">
        <f t="array" aca="1" ref="BK82" ca="1">INDIRECT("'"&amp;BK$2&amp;"'!AB"&amp;ROW($AJ82))</f>
        <v/>
      </c>
      <c r="BL82" s="111" t="str" cm="1">
        <f t="array" aca="1" ref="BL82" ca="1">INDIRECT("'"&amp;BL$2&amp;"'!AB"&amp;ROW($AJ82))</f>
        <v/>
      </c>
      <c r="BM82" s="111" t="str" cm="1">
        <f t="array" aca="1" ref="BM82" ca="1">INDIRECT("'"&amp;BM$2&amp;"'!AB"&amp;ROW($AJ82))</f>
        <v/>
      </c>
      <c r="BN82" s="111" t="str" cm="1">
        <f t="array" aca="1" ref="BN82" ca="1">INDIRECT("'"&amp;BN$2&amp;"'!AB"&amp;ROW($AJ82))</f>
        <v/>
      </c>
      <c r="BO82" s="124"/>
      <c r="BP82" s="110" t="str">
        <f t="shared" si="8"/>
        <v/>
      </c>
      <c r="BQ82" s="127" t="str" cm="1">
        <f t="array" aca="1" ref="BQ82" ca="1">IF(INDIRECT("'"&amp;BQ$2&amp;"'!P"&amp;ROW($BQ82))=0,"",INDIRECT("'"&amp;BQ$2&amp;"'!P"&amp;ROW($BQ82)))</f>
        <v/>
      </c>
      <c r="BR82" s="127" t="str" cm="1">
        <f t="array" aca="1" ref="BR82" ca="1">IF(INDIRECT("'"&amp;BR$2&amp;"'!P"&amp;ROW($BQ82))=0,"",INDIRECT("'"&amp;BR$2&amp;"'!P"&amp;ROW($BQ82)))</f>
        <v/>
      </c>
      <c r="BS82" s="127" t="str" cm="1">
        <f t="array" aca="1" ref="BS82" ca="1">IF(INDIRECT("'"&amp;BS$2&amp;"'!P"&amp;ROW($BQ82))=0,"",INDIRECT("'"&amp;BS$2&amp;"'!P"&amp;ROW($BQ82)))</f>
        <v/>
      </c>
      <c r="BT82" s="127" t="str" cm="1">
        <f t="array" aca="1" ref="BT82" ca="1">IF(INDIRECT("'"&amp;BT$2&amp;"'!P"&amp;ROW($BQ82))=0,"",INDIRECT("'"&amp;BT$2&amp;"'!P"&amp;ROW($BQ82)))</f>
        <v/>
      </c>
      <c r="BU82" s="127" t="str" cm="1">
        <f t="array" aca="1" ref="BU82" ca="1">IF(INDIRECT("'"&amp;BU$2&amp;"'!P"&amp;ROW($BQ82))=0,"",INDIRECT("'"&amp;BU$2&amp;"'!P"&amp;ROW($BQ82)))</f>
        <v/>
      </c>
      <c r="BV82" s="127" t="str" cm="1">
        <f t="array" aca="1" ref="BV82" ca="1">IF(INDIRECT("'"&amp;BV$2&amp;"'!P"&amp;ROW($BQ82))=0,"",INDIRECT("'"&amp;BV$2&amp;"'!P"&amp;ROW($BQ82)))</f>
        <v/>
      </c>
      <c r="BW82" s="127" t="str" cm="1">
        <f t="array" aca="1" ref="BW82" ca="1">IF(INDIRECT("'"&amp;BW$2&amp;"'!P"&amp;ROW($BQ82))=0,"",INDIRECT("'"&amp;BW$2&amp;"'!P"&amp;ROW($BQ82)))</f>
        <v/>
      </c>
      <c r="BX82" s="127" t="str" cm="1">
        <f t="array" aca="1" ref="BX82" ca="1">IF(INDIRECT("'"&amp;BX$2&amp;"'!P"&amp;ROW($BQ82))=0,"",INDIRECT("'"&amp;BX$2&amp;"'!P"&amp;ROW($BQ82)))</f>
        <v/>
      </c>
      <c r="BY82" s="127" t="str" cm="1">
        <f t="array" aca="1" ref="BY82" ca="1">IF(INDIRECT("'"&amp;BY$2&amp;"'!P"&amp;ROW($BQ82))=0,"",INDIRECT("'"&amp;BY$2&amp;"'!P"&amp;ROW($BQ82)))</f>
        <v/>
      </c>
      <c r="BZ82" s="127" t="str" cm="1">
        <f t="array" aca="1" ref="BZ82" ca="1">IF(INDIRECT("'"&amp;BZ$2&amp;"'!P"&amp;ROW($BQ82))=0,"",INDIRECT("'"&amp;BZ$2&amp;"'!P"&amp;ROW($BQ82)))</f>
        <v/>
      </c>
      <c r="CA82" s="127" t="str" cm="1">
        <f t="array" aca="1" ref="CA82" ca="1">IF(INDIRECT("'"&amp;CA$2&amp;"'!P"&amp;ROW($BQ82))=0,"",INDIRECT("'"&amp;CA$2&amp;"'!P"&amp;ROW($BQ82)))</f>
        <v/>
      </c>
      <c r="CB82" s="127" t="str" cm="1">
        <f t="array" aca="1" ref="CB82" ca="1">IF(INDIRECT("'"&amp;CB$2&amp;"'!P"&amp;ROW($BQ82))=0,"",INDIRECT("'"&amp;CB$2&amp;"'!P"&amp;ROW($BQ82)))</f>
        <v/>
      </c>
      <c r="CC82" s="127" t="str" cm="1">
        <f t="array" aca="1" ref="CC82" ca="1">IF(INDIRECT("'"&amp;CC$2&amp;"'!P"&amp;ROW($BQ82))=0,"",INDIRECT("'"&amp;CC$2&amp;"'!P"&amp;ROW($BQ82)))</f>
        <v/>
      </c>
      <c r="CD82" s="127" t="str" cm="1">
        <f t="array" aca="1" ref="CD82" ca="1">IF(INDIRECT("'"&amp;CD$2&amp;"'!P"&amp;ROW($BQ82))=0,"",INDIRECT("'"&amp;CD$2&amp;"'!P"&amp;ROW($BQ82)))</f>
        <v/>
      </c>
      <c r="CE82" s="127" t="str" cm="1">
        <f t="array" aca="1" ref="CE82" ca="1">IF(INDIRECT("'"&amp;CE$2&amp;"'!P"&amp;ROW($BQ82))=0,"",INDIRECT("'"&amp;CE$2&amp;"'!P"&amp;ROW($BQ82)))</f>
        <v/>
      </c>
      <c r="CF82" s="127" t="str" cm="1">
        <f t="array" aca="1" ref="CF82" ca="1">IF(INDIRECT("'"&amp;CF$2&amp;"'!P"&amp;ROW($BQ82))=0,"",INDIRECT("'"&amp;CF$2&amp;"'!P"&amp;ROW($BQ82)))</f>
        <v/>
      </c>
      <c r="CG82" s="127" t="str" cm="1">
        <f t="array" aca="1" ref="CG82" ca="1">IF(INDIRECT("'"&amp;CG$2&amp;"'!P"&amp;ROW($BQ82))=0,"",INDIRECT("'"&amp;CG$2&amp;"'!P"&amp;ROW($BQ82)))</f>
        <v/>
      </c>
      <c r="CH82" s="127" t="str" cm="1">
        <f t="array" aca="1" ref="CH82" ca="1">IF(INDIRECT("'"&amp;CH$2&amp;"'!P"&amp;ROW($BQ82))=0,"",INDIRECT("'"&amp;CH$2&amp;"'!P"&amp;ROW($BQ82)))</f>
        <v/>
      </c>
      <c r="CI82" s="127" t="str" cm="1">
        <f t="array" aca="1" ref="CI82" ca="1">IF(INDIRECT("'"&amp;CI$2&amp;"'!P"&amp;ROW($BQ82))=0,"",INDIRECT("'"&amp;CI$2&amp;"'!P"&amp;ROW($BQ82)))</f>
        <v/>
      </c>
      <c r="CJ82" s="127" t="str" cm="1">
        <f t="array" aca="1" ref="CJ82" ca="1">IF(INDIRECT("'"&amp;CJ$2&amp;"'!P"&amp;ROW($BQ82))=0,"",INDIRECT("'"&amp;CJ$2&amp;"'!P"&amp;ROW($BQ82)))</f>
        <v/>
      </c>
      <c r="CK82" s="127" t="str" cm="1">
        <f t="array" aca="1" ref="CK82" ca="1">IF(INDIRECT("'"&amp;CK$2&amp;"'!P"&amp;ROW($BQ82))=0,"",INDIRECT("'"&amp;CK$2&amp;"'!P"&amp;ROW($BQ82)))</f>
        <v/>
      </c>
      <c r="CL82" s="127" t="str" cm="1">
        <f t="array" aca="1" ref="CL82" ca="1">IF(INDIRECT("'"&amp;CL$2&amp;"'!P"&amp;ROW($BQ82))=0,"",INDIRECT("'"&amp;CL$2&amp;"'!P"&amp;ROW($BQ82)))</f>
        <v/>
      </c>
      <c r="CM82" s="127" t="str" cm="1">
        <f t="array" aca="1" ref="CM82" ca="1">IF(INDIRECT("'"&amp;CM$2&amp;"'!P"&amp;ROW($BQ82))=0,"",INDIRECT("'"&amp;CM$2&amp;"'!P"&amp;ROW($BQ82)))</f>
        <v/>
      </c>
      <c r="CN82" s="127" t="str" cm="1">
        <f t="array" aca="1" ref="CN82" ca="1">IF(INDIRECT("'"&amp;CN$2&amp;"'!P"&amp;ROW($BQ82))=0,"",INDIRECT("'"&amp;CN$2&amp;"'!P"&amp;ROW($BQ82)))</f>
        <v/>
      </c>
      <c r="CO82" s="127" t="str" cm="1">
        <f t="array" aca="1" ref="CO82" ca="1">IF(INDIRECT("'"&amp;CO$2&amp;"'!P"&amp;ROW($BQ82))=0,"",INDIRECT("'"&amp;CO$2&amp;"'!P"&amp;ROW($BQ82)))</f>
        <v/>
      </c>
      <c r="CP82" s="127" t="str" cm="1">
        <f t="array" aca="1" ref="CP82" ca="1">IF(INDIRECT("'"&amp;CP$2&amp;"'!P"&amp;ROW($BQ82))=0,"",INDIRECT("'"&amp;CP$2&amp;"'!P"&amp;ROW($BQ82)))</f>
        <v/>
      </c>
      <c r="CQ82" s="127" t="str" cm="1">
        <f t="array" aca="1" ref="CQ82" ca="1">IF(INDIRECT("'"&amp;CQ$2&amp;"'!P"&amp;ROW($BQ82))=0,"",INDIRECT("'"&amp;CQ$2&amp;"'!P"&amp;ROW($BQ82)))</f>
        <v/>
      </c>
      <c r="CR82" s="127" t="str" cm="1">
        <f t="array" aca="1" ref="CR82" ca="1">IF(INDIRECT("'"&amp;CR$2&amp;"'!P"&amp;ROW($BQ82))=0,"",INDIRECT("'"&amp;CR$2&amp;"'!P"&amp;ROW($BQ82)))</f>
        <v/>
      </c>
      <c r="CS82" s="127" t="str" cm="1">
        <f t="array" aca="1" ref="CS82" ca="1">IF(INDIRECT("'"&amp;CS$2&amp;"'!P"&amp;ROW($BQ82))=0,"",INDIRECT("'"&amp;CS$2&amp;"'!P"&amp;ROW($BQ82)))</f>
        <v/>
      </c>
      <c r="CT82" s="127" t="str" cm="1">
        <f t="array" aca="1" ref="CT82" ca="1">IF(INDIRECT("'"&amp;CT$2&amp;"'!P"&amp;ROW($BQ82))=0,"",INDIRECT("'"&amp;CT$2&amp;"'!P"&amp;ROW($BQ82)))</f>
        <v/>
      </c>
      <c r="CU82" s="127" t="str" cm="1">
        <f t="array" aca="1" ref="CU82" ca="1">IF(INDIRECT("'"&amp;CU$2&amp;"'!P"&amp;ROW($BQ82))=0,"",INDIRECT("'"&amp;CU$2&amp;"'!P"&amp;ROW($BQ82)))</f>
        <v/>
      </c>
      <c r="CV82" s="128" t="str">
        <f t="shared" si="9"/>
        <v/>
      </c>
    </row>
    <row r="83" spans="1:100" x14ac:dyDescent="0.2">
      <c r="A83" s="111" t="str">
        <f>IF('Driver List'!D83=0,"",'Driver List'!D83)</f>
        <v/>
      </c>
      <c r="B83" s="111" t="str">
        <f>IF(A83="","",VLOOKUP(A83,'Driver List'!D:E,2,0))</f>
        <v/>
      </c>
      <c r="C83" s="111" t="str" cm="1">
        <f t="array" aca="1" ref="C83" ca="1">IF(INDIRECT("'"&amp;C$2&amp;"'!F"&amp;ROW(C83))="CC","CC",
IF(INDIRECT("'"&amp;C$2&amp;"'!F"&amp;ROW(C83))="DOWN","DOWN",
IF(INDIRECT("'"&amp;C$2&amp;"'!F"&amp;ROW(C83))="OFF","OFF",
IF(INDIRECT("'"&amp;C$2&amp;"'!F"&amp;ROW(C83))="PARK","PARK",
IF(INDIRECT("'"&amp;C$2&amp;"'!F"&amp;ROW(C83))="VACA","VACA",
"")))))</f>
        <v/>
      </c>
      <c r="D83" s="111" t="str" cm="1">
        <f t="array" aca="1" ref="D83" ca="1">IF(INDIRECT("'"&amp;D$2&amp;"'!F"&amp;ROW(D83))="CC","CC",
IF(INDIRECT("'"&amp;D$2&amp;"'!F"&amp;ROW(D83))="DOWN","DOWN",
IF(INDIRECT("'"&amp;D$2&amp;"'!F"&amp;ROW(D83))="OFF","OFF",
IF(INDIRECT("'"&amp;D$2&amp;"'!F"&amp;ROW(D83))="PARK","PARK",
IF(INDIRECT("'"&amp;D$2&amp;"'!F"&amp;ROW(D83))="VACA","VACA",
"")))))</f>
        <v/>
      </c>
      <c r="E83" s="111" t="str" cm="1">
        <f t="array" aca="1" ref="E83" ca="1">IF(INDIRECT("'"&amp;E$2&amp;"'!F"&amp;ROW(E83))="CC","CC",
IF(INDIRECT("'"&amp;E$2&amp;"'!F"&amp;ROW(E83))="DOWN","DOWN",
IF(INDIRECT("'"&amp;E$2&amp;"'!F"&amp;ROW(E83))="OFF","OFF",
IF(INDIRECT("'"&amp;E$2&amp;"'!F"&amp;ROW(E83))="PARK","PARK",
IF(INDIRECT("'"&amp;E$2&amp;"'!F"&amp;ROW(E83))="VACA","VACA",
"")))))</f>
        <v/>
      </c>
      <c r="F83" s="111" t="str" cm="1">
        <f t="array" aca="1" ref="F83" ca="1">IF(INDIRECT("'"&amp;F$2&amp;"'!F"&amp;ROW(F83))="CC","CC",
IF(INDIRECT("'"&amp;F$2&amp;"'!F"&amp;ROW(F83))="DOWN","DOWN",
IF(INDIRECT("'"&amp;F$2&amp;"'!F"&amp;ROW(F83))="OFF","OFF",
IF(INDIRECT("'"&amp;F$2&amp;"'!F"&amp;ROW(F83))="PARK","PARK",
IF(INDIRECT("'"&amp;F$2&amp;"'!F"&amp;ROW(F83))="VACA","VACA",
"")))))</f>
        <v/>
      </c>
      <c r="G83" s="111" t="str" cm="1">
        <f t="array" aca="1" ref="G83" ca="1">IF(INDIRECT("'"&amp;G$2&amp;"'!F"&amp;ROW(G83))="CC","CC",
IF(INDIRECT("'"&amp;G$2&amp;"'!F"&amp;ROW(G83))="DOWN","DOWN",
IF(INDIRECT("'"&amp;G$2&amp;"'!F"&amp;ROW(G83))="OFF","OFF",
IF(INDIRECT("'"&amp;G$2&amp;"'!F"&amp;ROW(G83))="PARK","PARK",
IF(INDIRECT("'"&amp;G$2&amp;"'!F"&amp;ROW(G83))="VACA","VACA",
"")))))</f>
        <v/>
      </c>
      <c r="H83" s="111" t="str" cm="1">
        <f t="array" aca="1" ref="H83" ca="1">IF(INDIRECT("'"&amp;H$2&amp;"'!F"&amp;ROW(H83))="CC","CC",
IF(INDIRECT("'"&amp;H$2&amp;"'!F"&amp;ROW(H83))="DOWN","DOWN",
IF(INDIRECT("'"&amp;H$2&amp;"'!F"&amp;ROW(H83))="OFF","OFF",
IF(INDIRECT("'"&amp;H$2&amp;"'!F"&amp;ROW(H83))="PARK","PARK",
IF(INDIRECT("'"&amp;H$2&amp;"'!F"&amp;ROW(H83))="VACA","VACA",
"")))))</f>
        <v/>
      </c>
      <c r="I83" s="111" t="str" cm="1">
        <f t="array" aca="1" ref="I83" ca="1">IF(INDIRECT("'"&amp;I$2&amp;"'!F"&amp;ROW(I83))="CC","CC",
IF(INDIRECT("'"&amp;I$2&amp;"'!F"&amp;ROW(I83))="DOWN","DOWN",
IF(INDIRECT("'"&amp;I$2&amp;"'!F"&amp;ROW(I83))="OFF","OFF",
IF(INDIRECT("'"&amp;I$2&amp;"'!F"&amp;ROW(I83))="PARK","PARK",
IF(INDIRECT("'"&amp;I$2&amp;"'!F"&amp;ROW(I83))="VACA","VACA",
"")))))</f>
        <v/>
      </c>
      <c r="J83" s="111" t="str" cm="1">
        <f t="array" aca="1" ref="J83" ca="1">IF(INDIRECT("'"&amp;J$2&amp;"'!F"&amp;ROW(J83))="CC","CC",
IF(INDIRECT("'"&amp;J$2&amp;"'!F"&amp;ROW(J83))="DOWN","DOWN",
IF(INDIRECT("'"&amp;J$2&amp;"'!F"&amp;ROW(J83))="OFF","OFF",
IF(INDIRECT("'"&amp;J$2&amp;"'!F"&amp;ROW(J83))="PARK","PARK",
IF(INDIRECT("'"&amp;J$2&amp;"'!F"&amp;ROW(J83))="VACA","VACA",
"")))))</f>
        <v/>
      </c>
      <c r="K83" s="111" t="str" cm="1">
        <f t="array" aca="1" ref="K83" ca="1">IF(INDIRECT("'"&amp;K$2&amp;"'!F"&amp;ROW(K83))="CC","CC",
IF(INDIRECT("'"&amp;K$2&amp;"'!F"&amp;ROW(K83))="DOWN","DOWN",
IF(INDIRECT("'"&amp;K$2&amp;"'!F"&amp;ROW(K83))="OFF","OFF",
IF(INDIRECT("'"&amp;K$2&amp;"'!F"&amp;ROW(K83))="PARK","PARK",
IF(INDIRECT("'"&amp;K$2&amp;"'!F"&amp;ROW(K83))="VACA","VACA",
"")))))</f>
        <v/>
      </c>
      <c r="L83" s="111" t="str" cm="1">
        <f t="array" aca="1" ref="L83" ca="1">IF(INDIRECT("'"&amp;L$2&amp;"'!F"&amp;ROW(L83))="CC","CC",
IF(INDIRECT("'"&amp;L$2&amp;"'!F"&amp;ROW(L83))="DOWN","DOWN",
IF(INDIRECT("'"&amp;L$2&amp;"'!F"&amp;ROW(L83))="OFF","OFF",
IF(INDIRECT("'"&amp;L$2&amp;"'!F"&amp;ROW(L83))="PARK","PARK",
IF(INDIRECT("'"&amp;L$2&amp;"'!F"&amp;ROW(L83))="VACA","VACA",
"")))))</f>
        <v/>
      </c>
      <c r="M83" s="111" t="str" cm="1">
        <f t="array" aca="1" ref="M83" ca="1">IF(INDIRECT("'"&amp;M$2&amp;"'!F"&amp;ROW(M83))="CC","CC",
IF(INDIRECT("'"&amp;M$2&amp;"'!F"&amp;ROW(M83))="DOWN","DOWN",
IF(INDIRECT("'"&amp;M$2&amp;"'!F"&amp;ROW(M83))="OFF","OFF",
IF(INDIRECT("'"&amp;M$2&amp;"'!F"&amp;ROW(M83))="PARK","PARK",
IF(INDIRECT("'"&amp;M$2&amp;"'!F"&amp;ROW(M83))="VACA","VACA",
"")))))</f>
        <v/>
      </c>
      <c r="N83" s="111" t="str" cm="1">
        <f t="array" aca="1" ref="N83" ca="1">IF(INDIRECT("'"&amp;N$2&amp;"'!F"&amp;ROW(N83))="CC","CC",
IF(INDIRECT("'"&amp;N$2&amp;"'!F"&amp;ROW(N83))="DOWN","DOWN",
IF(INDIRECT("'"&amp;N$2&amp;"'!F"&amp;ROW(N83))="OFF","OFF",
IF(INDIRECT("'"&amp;N$2&amp;"'!F"&amp;ROW(N83))="PARK","PARK",
IF(INDIRECT("'"&amp;N$2&amp;"'!F"&amp;ROW(N83))="VACA","VACA",
"")))))</f>
        <v/>
      </c>
      <c r="O83" s="111" t="str" cm="1">
        <f t="array" aca="1" ref="O83" ca="1">IF(INDIRECT("'"&amp;O$2&amp;"'!F"&amp;ROW(O83))="CC","CC",
IF(INDIRECT("'"&amp;O$2&amp;"'!F"&amp;ROW(O83))="DOWN","DOWN",
IF(INDIRECT("'"&amp;O$2&amp;"'!F"&amp;ROW(O83))="OFF","OFF",
IF(INDIRECT("'"&amp;O$2&amp;"'!F"&amp;ROW(O83))="PARK","PARK",
IF(INDIRECT("'"&amp;O$2&amp;"'!F"&amp;ROW(O83))="VACA","VACA",
"")))))</f>
        <v/>
      </c>
      <c r="P83" s="111" t="str" cm="1">
        <f t="array" aca="1" ref="P83" ca="1">IF(INDIRECT("'"&amp;P$2&amp;"'!F"&amp;ROW(P83))="CC","CC",
IF(INDIRECT("'"&amp;P$2&amp;"'!F"&amp;ROW(P83))="DOWN","DOWN",
IF(INDIRECT("'"&amp;P$2&amp;"'!F"&amp;ROW(P83))="OFF","OFF",
IF(INDIRECT("'"&amp;P$2&amp;"'!F"&amp;ROW(P83))="PARK","PARK",
IF(INDIRECT("'"&amp;P$2&amp;"'!F"&amp;ROW(P83))="VACA","VACA",
"")))))</f>
        <v/>
      </c>
      <c r="Q83" s="111" t="str" cm="1">
        <f t="array" aca="1" ref="Q83" ca="1">IF(INDIRECT("'"&amp;Q$2&amp;"'!F"&amp;ROW(Q83))="CC","CC",
IF(INDIRECT("'"&amp;Q$2&amp;"'!F"&amp;ROW(Q83))="DOWN","DOWN",
IF(INDIRECT("'"&amp;Q$2&amp;"'!F"&amp;ROW(Q83))="OFF","OFF",
IF(INDIRECT("'"&amp;Q$2&amp;"'!F"&amp;ROW(Q83))="PARK","PARK",
IF(INDIRECT("'"&amp;Q$2&amp;"'!F"&amp;ROW(Q83))="VACA","VACA",
"")))))</f>
        <v/>
      </c>
      <c r="R83" s="111" t="str" cm="1">
        <f t="array" aca="1" ref="R83" ca="1">IF(INDIRECT("'"&amp;R$2&amp;"'!F"&amp;ROW(R83))="CC","CC",
IF(INDIRECT("'"&amp;R$2&amp;"'!F"&amp;ROW(R83))="DOWN","DOWN",
IF(INDIRECT("'"&amp;R$2&amp;"'!F"&amp;ROW(R83))="OFF","OFF",
IF(INDIRECT("'"&amp;R$2&amp;"'!F"&amp;ROW(R83))="PARK","PARK",
IF(INDIRECT("'"&amp;R$2&amp;"'!F"&amp;ROW(R83))="VACA","VACA",
"")))))</f>
        <v/>
      </c>
      <c r="S83" s="111" t="str" cm="1">
        <f t="array" aca="1" ref="S83" ca="1">IF(INDIRECT("'"&amp;S$2&amp;"'!F"&amp;ROW(S83))="CC","CC",
IF(INDIRECT("'"&amp;S$2&amp;"'!F"&amp;ROW(S83))="DOWN","DOWN",
IF(INDIRECT("'"&amp;S$2&amp;"'!F"&amp;ROW(S83))="OFF","OFF",
IF(INDIRECT("'"&amp;S$2&amp;"'!F"&amp;ROW(S83))="PARK","PARK",
IF(INDIRECT("'"&amp;S$2&amp;"'!F"&amp;ROW(S83))="VACA","VACA",
"")))))</f>
        <v/>
      </c>
      <c r="T83" s="111" t="str" cm="1">
        <f t="array" aca="1" ref="T83" ca="1">IF(INDIRECT("'"&amp;T$2&amp;"'!F"&amp;ROW(T83))="CC","CC",
IF(INDIRECT("'"&amp;T$2&amp;"'!F"&amp;ROW(T83))="DOWN","DOWN",
IF(INDIRECT("'"&amp;T$2&amp;"'!F"&amp;ROW(T83))="OFF","OFF",
IF(INDIRECT("'"&amp;T$2&amp;"'!F"&amp;ROW(T83))="PARK","PARK",
IF(INDIRECT("'"&amp;T$2&amp;"'!F"&amp;ROW(T83))="VACA","VACA",
"")))))</f>
        <v/>
      </c>
      <c r="U83" s="111" t="str" cm="1">
        <f t="array" aca="1" ref="U83" ca="1">IF(INDIRECT("'"&amp;U$2&amp;"'!F"&amp;ROW(U83))="CC","CC",
IF(INDIRECT("'"&amp;U$2&amp;"'!F"&amp;ROW(U83))="DOWN","DOWN",
IF(INDIRECT("'"&amp;U$2&amp;"'!F"&amp;ROW(U83))="OFF","OFF",
IF(INDIRECT("'"&amp;U$2&amp;"'!F"&amp;ROW(U83))="PARK","PARK",
IF(INDIRECT("'"&amp;U$2&amp;"'!F"&amp;ROW(U83))="VACA","VACA",
"")))))</f>
        <v/>
      </c>
      <c r="V83" s="111" t="str" cm="1">
        <f t="array" aca="1" ref="V83" ca="1">IF(INDIRECT("'"&amp;V$2&amp;"'!F"&amp;ROW(V83))="CC","CC",
IF(INDIRECT("'"&amp;V$2&amp;"'!F"&amp;ROW(V83))="DOWN","DOWN",
IF(INDIRECT("'"&amp;V$2&amp;"'!F"&amp;ROW(V83))="OFF","OFF",
IF(INDIRECT("'"&amp;V$2&amp;"'!F"&amp;ROW(V83))="PARK","PARK",
IF(INDIRECT("'"&amp;V$2&amp;"'!F"&amp;ROW(V83))="VACA","VACA",
"")))))</f>
        <v/>
      </c>
      <c r="W83" s="111" t="str" cm="1">
        <f t="array" aca="1" ref="W83" ca="1">IF(INDIRECT("'"&amp;W$2&amp;"'!F"&amp;ROW(W83))="CC","CC",
IF(INDIRECT("'"&amp;W$2&amp;"'!F"&amp;ROW(W83))="DOWN","DOWN",
IF(INDIRECT("'"&amp;W$2&amp;"'!F"&amp;ROW(W83))="OFF","OFF",
IF(INDIRECT("'"&amp;W$2&amp;"'!F"&amp;ROW(W83))="PARK","PARK",
IF(INDIRECT("'"&amp;W$2&amp;"'!F"&amp;ROW(W83))="VACA","VACA",
"")))))</f>
        <v/>
      </c>
      <c r="X83" s="111" t="str" cm="1">
        <f t="array" aca="1" ref="X83" ca="1">IF(INDIRECT("'"&amp;X$2&amp;"'!F"&amp;ROW(X83))="CC","CC",
IF(INDIRECT("'"&amp;X$2&amp;"'!F"&amp;ROW(X83))="DOWN","DOWN",
IF(INDIRECT("'"&amp;X$2&amp;"'!F"&amp;ROW(X83))="OFF","OFF",
IF(INDIRECT("'"&amp;X$2&amp;"'!F"&amp;ROW(X83))="PARK","PARK",
IF(INDIRECT("'"&amp;X$2&amp;"'!F"&amp;ROW(X83))="VACA","VACA",
"")))))</f>
        <v/>
      </c>
      <c r="Y83" s="111" t="str" cm="1">
        <f t="array" aca="1" ref="Y83" ca="1">IF(INDIRECT("'"&amp;Y$2&amp;"'!F"&amp;ROW(Y83))="CC","CC",
IF(INDIRECT("'"&amp;Y$2&amp;"'!F"&amp;ROW(Y83))="DOWN","DOWN",
IF(INDIRECT("'"&amp;Y$2&amp;"'!F"&amp;ROW(Y83))="OFF","OFF",
IF(INDIRECT("'"&amp;Y$2&amp;"'!F"&amp;ROW(Y83))="PARK","PARK",
IF(INDIRECT("'"&amp;Y$2&amp;"'!F"&amp;ROW(Y83))="VACA","VACA",
"")))))</f>
        <v/>
      </c>
      <c r="Z83" s="111" t="str" cm="1">
        <f t="array" aca="1" ref="Z83" ca="1">IF(INDIRECT("'"&amp;Z$2&amp;"'!F"&amp;ROW(Z83))="CC","CC",
IF(INDIRECT("'"&amp;Z$2&amp;"'!F"&amp;ROW(Z83))="DOWN","DOWN",
IF(INDIRECT("'"&amp;Z$2&amp;"'!F"&amp;ROW(Z83))="OFF","OFF",
IF(INDIRECT("'"&amp;Z$2&amp;"'!F"&amp;ROW(Z83))="PARK","PARK",
IF(INDIRECT("'"&amp;Z$2&amp;"'!F"&amp;ROW(Z83))="VACA","VACA",
"")))))</f>
        <v/>
      </c>
      <c r="AA83" s="111" t="str" cm="1">
        <f t="array" aca="1" ref="AA83" ca="1">IF(INDIRECT("'"&amp;AA$2&amp;"'!F"&amp;ROW(AA83))="CC","CC",
IF(INDIRECT("'"&amp;AA$2&amp;"'!F"&amp;ROW(AA83))="DOWN","DOWN",
IF(INDIRECT("'"&amp;AA$2&amp;"'!F"&amp;ROW(AA83))="OFF","OFF",
IF(INDIRECT("'"&amp;AA$2&amp;"'!F"&amp;ROW(AA83))="PARK","PARK",
IF(INDIRECT("'"&amp;AA$2&amp;"'!F"&amp;ROW(AA83))="VACA","VACA",
"")))))</f>
        <v/>
      </c>
      <c r="AB83" s="111" t="str" cm="1">
        <f t="array" aca="1" ref="AB83" ca="1">IF(INDIRECT("'"&amp;AB$2&amp;"'!F"&amp;ROW(AB83))="CC","CC",
IF(INDIRECT("'"&amp;AB$2&amp;"'!F"&amp;ROW(AB83))="DOWN","DOWN",
IF(INDIRECT("'"&amp;AB$2&amp;"'!F"&amp;ROW(AB83))="OFF","OFF",
IF(INDIRECT("'"&amp;AB$2&amp;"'!F"&amp;ROW(AB83))="PARK","PARK",
IF(INDIRECT("'"&amp;AB$2&amp;"'!F"&amp;ROW(AB83))="VACA","VACA",
"")))))</f>
        <v/>
      </c>
      <c r="AC83" s="111" t="str" cm="1">
        <f t="array" aca="1" ref="AC83" ca="1">IF(INDIRECT("'"&amp;AC$2&amp;"'!F"&amp;ROW(AC83))="CC","CC",
IF(INDIRECT("'"&amp;AC$2&amp;"'!F"&amp;ROW(AC83))="DOWN","DOWN",
IF(INDIRECT("'"&amp;AC$2&amp;"'!F"&amp;ROW(AC83))="OFF","OFF",
IF(INDIRECT("'"&amp;AC$2&amp;"'!F"&amp;ROW(AC83))="PARK","PARK",
IF(INDIRECT("'"&amp;AC$2&amp;"'!F"&amp;ROW(AC83))="VACA","VACA",
"")))))</f>
        <v/>
      </c>
      <c r="AD83" s="111" t="str" cm="1">
        <f t="array" aca="1" ref="AD83" ca="1">IF(INDIRECT("'"&amp;AD$2&amp;"'!F"&amp;ROW(AD83))="CC","CC",
IF(INDIRECT("'"&amp;AD$2&amp;"'!F"&amp;ROW(AD83))="DOWN","DOWN",
IF(INDIRECT("'"&amp;AD$2&amp;"'!F"&amp;ROW(AD83))="OFF","OFF",
IF(INDIRECT("'"&amp;AD$2&amp;"'!F"&amp;ROW(AD83))="PARK","PARK",
IF(INDIRECT("'"&amp;AD$2&amp;"'!F"&amp;ROW(AD83))="VACA","VACA",
"")))))</f>
        <v/>
      </c>
      <c r="AE83" s="111" t="str" cm="1">
        <f t="array" aca="1" ref="AE83" ca="1">IF(INDIRECT("'"&amp;AE$2&amp;"'!F"&amp;ROW(AE83))="CC","CC",
IF(INDIRECT("'"&amp;AE$2&amp;"'!F"&amp;ROW(AE83))="DOWN","DOWN",
IF(INDIRECT("'"&amp;AE$2&amp;"'!F"&amp;ROW(AE83))="OFF","OFF",
IF(INDIRECT("'"&amp;AE$2&amp;"'!F"&amp;ROW(AE83))="PARK","PARK",
IF(INDIRECT("'"&amp;AE$2&amp;"'!F"&amp;ROW(AE83))="VACA","VACA",
"")))))</f>
        <v/>
      </c>
      <c r="AF83" s="111" t="str" cm="1">
        <f t="array" aca="1" ref="AF83" ca="1">IF(INDIRECT("'"&amp;AF$2&amp;"'!F"&amp;ROW(AF83))="CC","CC",
IF(INDIRECT("'"&amp;AF$2&amp;"'!F"&amp;ROW(AF83))="DOWN","DOWN",
IF(INDIRECT("'"&amp;AF$2&amp;"'!F"&amp;ROW(AF83))="OFF","OFF",
IF(INDIRECT("'"&amp;AF$2&amp;"'!F"&amp;ROW(AF83))="PARK","PARK",
IF(INDIRECT("'"&amp;AF$2&amp;"'!F"&amp;ROW(AF83))="VACA","VACA",
"")))))</f>
        <v/>
      </c>
      <c r="AG83" s="111" t="str" cm="1">
        <f t="array" aca="1" ref="AG83" ca="1">IF(INDIRECT("'"&amp;AG$2&amp;"'!F"&amp;ROW(AG83))="CC","CC",
IF(INDIRECT("'"&amp;AG$2&amp;"'!F"&amp;ROW(AG83))="DOWN","DOWN",
IF(INDIRECT("'"&amp;AG$2&amp;"'!F"&amp;ROW(AG83))="OFF","OFF",
IF(INDIRECT("'"&amp;AG$2&amp;"'!F"&amp;ROW(AG83))="PARK","PARK",
IF(INDIRECT("'"&amp;AG$2&amp;"'!F"&amp;ROW(AG83))="VACA","VACA",
"")))))</f>
        <v/>
      </c>
      <c r="AH83" s="124"/>
      <c r="AI83" s="111" t="str">
        <f t="shared" si="7"/>
        <v/>
      </c>
      <c r="AJ83" s="111" t="str" cm="1">
        <f t="array" aca="1" ref="AJ83" ca="1">INDIRECT("'"&amp;AJ$2&amp;"'!AB"&amp;ROW($AJ83))</f>
        <v/>
      </c>
      <c r="AK83" s="111" t="str" cm="1">
        <f t="array" aca="1" ref="AK83" ca="1">INDIRECT("'"&amp;AK$2&amp;"'!AB"&amp;ROW($AJ83))</f>
        <v/>
      </c>
      <c r="AL83" s="111" t="str" cm="1">
        <f t="array" aca="1" ref="AL83" ca="1">INDIRECT("'"&amp;AL$2&amp;"'!AB"&amp;ROW($AJ83))</f>
        <v/>
      </c>
      <c r="AM83" s="111" t="str" cm="1">
        <f t="array" aca="1" ref="AM83" ca="1">INDIRECT("'"&amp;AM$2&amp;"'!AB"&amp;ROW($AJ83))</f>
        <v/>
      </c>
      <c r="AN83" s="111" t="str" cm="1">
        <f t="array" aca="1" ref="AN83" ca="1">INDIRECT("'"&amp;AN$2&amp;"'!AB"&amp;ROW($AJ83))</f>
        <v/>
      </c>
      <c r="AO83" s="111" t="str" cm="1">
        <f t="array" aca="1" ref="AO83" ca="1">INDIRECT("'"&amp;AO$2&amp;"'!AB"&amp;ROW($AJ83))</f>
        <v/>
      </c>
      <c r="AP83" s="111" t="str" cm="1">
        <f t="array" aca="1" ref="AP83" ca="1">INDIRECT("'"&amp;AP$2&amp;"'!AB"&amp;ROW($AJ83))</f>
        <v/>
      </c>
      <c r="AQ83" s="111" t="str" cm="1">
        <f t="array" aca="1" ref="AQ83" ca="1">INDIRECT("'"&amp;AQ$2&amp;"'!AB"&amp;ROW($AJ83))</f>
        <v/>
      </c>
      <c r="AR83" s="111" t="str" cm="1">
        <f t="array" aca="1" ref="AR83" ca="1">INDIRECT("'"&amp;AR$2&amp;"'!AB"&amp;ROW($AJ83))</f>
        <v/>
      </c>
      <c r="AS83" s="111" t="str" cm="1">
        <f t="array" aca="1" ref="AS83" ca="1">INDIRECT("'"&amp;AS$2&amp;"'!AB"&amp;ROW($AJ83))</f>
        <v/>
      </c>
      <c r="AT83" s="111" t="str" cm="1">
        <f t="array" aca="1" ref="AT83" ca="1">INDIRECT("'"&amp;AT$2&amp;"'!AB"&amp;ROW($AJ83))</f>
        <v/>
      </c>
      <c r="AU83" s="111" t="str" cm="1">
        <f t="array" aca="1" ref="AU83" ca="1">INDIRECT("'"&amp;AU$2&amp;"'!AB"&amp;ROW($AJ83))</f>
        <v/>
      </c>
      <c r="AV83" s="111" t="str" cm="1">
        <f t="array" aca="1" ref="AV83" ca="1">INDIRECT("'"&amp;AV$2&amp;"'!AB"&amp;ROW($AJ83))</f>
        <v/>
      </c>
      <c r="AW83" s="111" t="str" cm="1">
        <f t="array" aca="1" ref="AW83" ca="1">INDIRECT("'"&amp;AW$2&amp;"'!AB"&amp;ROW($AJ83))</f>
        <v/>
      </c>
      <c r="AX83" s="111" t="str" cm="1">
        <f t="array" aca="1" ref="AX83" ca="1">INDIRECT("'"&amp;AX$2&amp;"'!AB"&amp;ROW($AJ83))</f>
        <v/>
      </c>
      <c r="AY83" s="111" t="str" cm="1">
        <f t="array" aca="1" ref="AY83" ca="1">INDIRECT("'"&amp;AY$2&amp;"'!AB"&amp;ROW($AJ83))</f>
        <v/>
      </c>
      <c r="AZ83" s="111" t="str" cm="1">
        <f t="array" aca="1" ref="AZ83" ca="1">INDIRECT("'"&amp;AZ$2&amp;"'!AB"&amp;ROW($AJ83))</f>
        <v/>
      </c>
      <c r="BA83" s="111" t="str" cm="1">
        <f t="array" aca="1" ref="BA83" ca="1">INDIRECT("'"&amp;BA$2&amp;"'!AB"&amp;ROW($AJ83))</f>
        <v/>
      </c>
      <c r="BB83" s="111" t="str" cm="1">
        <f t="array" aca="1" ref="BB83" ca="1">INDIRECT("'"&amp;BB$2&amp;"'!AB"&amp;ROW($AJ83))</f>
        <v/>
      </c>
      <c r="BC83" s="111" t="str" cm="1">
        <f t="array" aca="1" ref="BC83" ca="1">INDIRECT("'"&amp;BC$2&amp;"'!AB"&amp;ROW($AJ83))</f>
        <v/>
      </c>
      <c r="BD83" s="111" t="str" cm="1">
        <f t="array" aca="1" ref="BD83" ca="1">INDIRECT("'"&amp;BD$2&amp;"'!AB"&amp;ROW($AJ83))</f>
        <v/>
      </c>
      <c r="BE83" s="111" t="str" cm="1">
        <f t="array" aca="1" ref="BE83" ca="1">INDIRECT("'"&amp;BE$2&amp;"'!AB"&amp;ROW($AJ83))</f>
        <v/>
      </c>
      <c r="BF83" s="111" t="str" cm="1">
        <f t="array" aca="1" ref="BF83" ca="1">INDIRECT("'"&amp;BF$2&amp;"'!AB"&amp;ROW($AJ83))</f>
        <v/>
      </c>
      <c r="BG83" s="111" t="str" cm="1">
        <f t="array" aca="1" ref="BG83" ca="1">INDIRECT("'"&amp;BG$2&amp;"'!AB"&amp;ROW($AJ83))</f>
        <v/>
      </c>
      <c r="BH83" s="111" t="str" cm="1">
        <f t="array" aca="1" ref="BH83" ca="1">INDIRECT("'"&amp;BH$2&amp;"'!AB"&amp;ROW($AJ83))</f>
        <v/>
      </c>
      <c r="BI83" s="111" t="str" cm="1">
        <f t="array" aca="1" ref="BI83" ca="1">INDIRECT("'"&amp;BI$2&amp;"'!AB"&amp;ROW($AJ83))</f>
        <v/>
      </c>
      <c r="BJ83" s="111" t="str" cm="1">
        <f t="array" aca="1" ref="BJ83" ca="1">INDIRECT("'"&amp;BJ$2&amp;"'!AB"&amp;ROW($AJ83))</f>
        <v/>
      </c>
      <c r="BK83" s="111" t="str" cm="1">
        <f t="array" aca="1" ref="BK83" ca="1">INDIRECT("'"&amp;BK$2&amp;"'!AB"&amp;ROW($AJ83))</f>
        <v/>
      </c>
      <c r="BL83" s="111" t="str" cm="1">
        <f t="array" aca="1" ref="BL83" ca="1">INDIRECT("'"&amp;BL$2&amp;"'!AB"&amp;ROW($AJ83))</f>
        <v/>
      </c>
      <c r="BM83" s="111" t="str" cm="1">
        <f t="array" aca="1" ref="BM83" ca="1">INDIRECT("'"&amp;BM$2&amp;"'!AB"&amp;ROW($AJ83))</f>
        <v/>
      </c>
      <c r="BN83" s="111" t="str" cm="1">
        <f t="array" aca="1" ref="BN83" ca="1">INDIRECT("'"&amp;BN$2&amp;"'!AB"&amp;ROW($AJ83))</f>
        <v/>
      </c>
      <c r="BO83" s="124"/>
      <c r="BP83" s="110" t="str">
        <f t="shared" si="8"/>
        <v/>
      </c>
      <c r="BQ83" s="127" t="str" cm="1">
        <f t="array" aca="1" ref="BQ83" ca="1">IF(INDIRECT("'"&amp;BQ$2&amp;"'!P"&amp;ROW($BQ83))=0,"",INDIRECT("'"&amp;BQ$2&amp;"'!P"&amp;ROW($BQ83)))</f>
        <v/>
      </c>
      <c r="BR83" s="127" t="str" cm="1">
        <f t="array" aca="1" ref="BR83" ca="1">IF(INDIRECT("'"&amp;BR$2&amp;"'!P"&amp;ROW($BQ83))=0,"",INDIRECT("'"&amp;BR$2&amp;"'!P"&amp;ROW($BQ83)))</f>
        <v/>
      </c>
      <c r="BS83" s="127" t="str" cm="1">
        <f t="array" aca="1" ref="BS83" ca="1">IF(INDIRECT("'"&amp;BS$2&amp;"'!P"&amp;ROW($BQ83))=0,"",INDIRECT("'"&amp;BS$2&amp;"'!P"&amp;ROW($BQ83)))</f>
        <v/>
      </c>
      <c r="BT83" s="127" t="str" cm="1">
        <f t="array" aca="1" ref="BT83" ca="1">IF(INDIRECT("'"&amp;BT$2&amp;"'!P"&amp;ROW($BQ83))=0,"",INDIRECT("'"&amp;BT$2&amp;"'!P"&amp;ROW($BQ83)))</f>
        <v/>
      </c>
      <c r="BU83" s="127" t="str" cm="1">
        <f t="array" aca="1" ref="BU83" ca="1">IF(INDIRECT("'"&amp;BU$2&amp;"'!P"&amp;ROW($BQ83))=0,"",INDIRECT("'"&amp;BU$2&amp;"'!P"&amp;ROW($BQ83)))</f>
        <v/>
      </c>
      <c r="BV83" s="127" t="str" cm="1">
        <f t="array" aca="1" ref="BV83" ca="1">IF(INDIRECT("'"&amp;BV$2&amp;"'!P"&amp;ROW($BQ83))=0,"",INDIRECT("'"&amp;BV$2&amp;"'!P"&amp;ROW($BQ83)))</f>
        <v/>
      </c>
      <c r="BW83" s="127" t="str" cm="1">
        <f t="array" aca="1" ref="BW83" ca="1">IF(INDIRECT("'"&amp;BW$2&amp;"'!P"&amp;ROW($BQ83))=0,"",INDIRECT("'"&amp;BW$2&amp;"'!P"&amp;ROW($BQ83)))</f>
        <v/>
      </c>
      <c r="BX83" s="127" t="str" cm="1">
        <f t="array" aca="1" ref="BX83" ca="1">IF(INDIRECT("'"&amp;BX$2&amp;"'!P"&amp;ROW($BQ83))=0,"",INDIRECT("'"&amp;BX$2&amp;"'!P"&amp;ROW($BQ83)))</f>
        <v/>
      </c>
      <c r="BY83" s="127" t="str" cm="1">
        <f t="array" aca="1" ref="BY83" ca="1">IF(INDIRECT("'"&amp;BY$2&amp;"'!P"&amp;ROW($BQ83))=0,"",INDIRECT("'"&amp;BY$2&amp;"'!P"&amp;ROW($BQ83)))</f>
        <v/>
      </c>
      <c r="BZ83" s="127" t="str" cm="1">
        <f t="array" aca="1" ref="BZ83" ca="1">IF(INDIRECT("'"&amp;BZ$2&amp;"'!P"&amp;ROW($BQ83))=0,"",INDIRECT("'"&amp;BZ$2&amp;"'!P"&amp;ROW($BQ83)))</f>
        <v/>
      </c>
      <c r="CA83" s="127" t="str" cm="1">
        <f t="array" aca="1" ref="CA83" ca="1">IF(INDIRECT("'"&amp;CA$2&amp;"'!P"&amp;ROW($BQ83))=0,"",INDIRECT("'"&amp;CA$2&amp;"'!P"&amp;ROW($BQ83)))</f>
        <v/>
      </c>
      <c r="CB83" s="127" t="str" cm="1">
        <f t="array" aca="1" ref="CB83" ca="1">IF(INDIRECT("'"&amp;CB$2&amp;"'!P"&amp;ROW($BQ83))=0,"",INDIRECT("'"&amp;CB$2&amp;"'!P"&amp;ROW($BQ83)))</f>
        <v/>
      </c>
      <c r="CC83" s="127" t="str" cm="1">
        <f t="array" aca="1" ref="CC83" ca="1">IF(INDIRECT("'"&amp;CC$2&amp;"'!P"&amp;ROW($BQ83))=0,"",INDIRECT("'"&amp;CC$2&amp;"'!P"&amp;ROW($BQ83)))</f>
        <v/>
      </c>
      <c r="CD83" s="127" t="str" cm="1">
        <f t="array" aca="1" ref="CD83" ca="1">IF(INDIRECT("'"&amp;CD$2&amp;"'!P"&amp;ROW($BQ83))=0,"",INDIRECT("'"&amp;CD$2&amp;"'!P"&amp;ROW($BQ83)))</f>
        <v/>
      </c>
      <c r="CE83" s="127" t="str" cm="1">
        <f t="array" aca="1" ref="CE83" ca="1">IF(INDIRECT("'"&amp;CE$2&amp;"'!P"&amp;ROW($BQ83))=0,"",INDIRECT("'"&amp;CE$2&amp;"'!P"&amp;ROW($BQ83)))</f>
        <v/>
      </c>
      <c r="CF83" s="127" t="str" cm="1">
        <f t="array" aca="1" ref="CF83" ca="1">IF(INDIRECT("'"&amp;CF$2&amp;"'!P"&amp;ROW($BQ83))=0,"",INDIRECT("'"&amp;CF$2&amp;"'!P"&amp;ROW($BQ83)))</f>
        <v/>
      </c>
      <c r="CG83" s="127" t="str" cm="1">
        <f t="array" aca="1" ref="CG83" ca="1">IF(INDIRECT("'"&amp;CG$2&amp;"'!P"&amp;ROW($BQ83))=0,"",INDIRECT("'"&amp;CG$2&amp;"'!P"&amp;ROW($BQ83)))</f>
        <v/>
      </c>
      <c r="CH83" s="127" t="str" cm="1">
        <f t="array" aca="1" ref="CH83" ca="1">IF(INDIRECT("'"&amp;CH$2&amp;"'!P"&amp;ROW($BQ83))=0,"",INDIRECT("'"&amp;CH$2&amp;"'!P"&amp;ROW($BQ83)))</f>
        <v/>
      </c>
      <c r="CI83" s="127" t="str" cm="1">
        <f t="array" aca="1" ref="CI83" ca="1">IF(INDIRECT("'"&amp;CI$2&amp;"'!P"&amp;ROW($BQ83))=0,"",INDIRECT("'"&amp;CI$2&amp;"'!P"&amp;ROW($BQ83)))</f>
        <v/>
      </c>
      <c r="CJ83" s="127" t="str" cm="1">
        <f t="array" aca="1" ref="CJ83" ca="1">IF(INDIRECT("'"&amp;CJ$2&amp;"'!P"&amp;ROW($BQ83))=0,"",INDIRECT("'"&amp;CJ$2&amp;"'!P"&amp;ROW($BQ83)))</f>
        <v/>
      </c>
      <c r="CK83" s="127" t="str" cm="1">
        <f t="array" aca="1" ref="CK83" ca="1">IF(INDIRECT("'"&amp;CK$2&amp;"'!P"&amp;ROW($BQ83))=0,"",INDIRECT("'"&amp;CK$2&amp;"'!P"&amp;ROW($BQ83)))</f>
        <v/>
      </c>
      <c r="CL83" s="127" t="str" cm="1">
        <f t="array" aca="1" ref="CL83" ca="1">IF(INDIRECT("'"&amp;CL$2&amp;"'!P"&amp;ROW($BQ83))=0,"",INDIRECT("'"&amp;CL$2&amp;"'!P"&amp;ROW($BQ83)))</f>
        <v/>
      </c>
      <c r="CM83" s="127" t="str" cm="1">
        <f t="array" aca="1" ref="CM83" ca="1">IF(INDIRECT("'"&amp;CM$2&amp;"'!P"&amp;ROW($BQ83))=0,"",INDIRECT("'"&amp;CM$2&amp;"'!P"&amp;ROW($BQ83)))</f>
        <v/>
      </c>
      <c r="CN83" s="127" t="str" cm="1">
        <f t="array" aca="1" ref="CN83" ca="1">IF(INDIRECT("'"&amp;CN$2&amp;"'!P"&amp;ROW($BQ83))=0,"",INDIRECT("'"&amp;CN$2&amp;"'!P"&amp;ROW($BQ83)))</f>
        <v/>
      </c>
      <c r="CO83" s="127" t="str" cm="1">
        <f t="array" aca="1" ref="CO83" ca="1">IF(INDIRECT("'"&amp;CO$2&amp;"'!P"&amp;ROW($BQ83))=0,"",INDIRECT("'"&amp;CO$2&amp;"'!P"&amp;ROW($BQ83)))</f>
        <v/>
      </c>
      <c r="CP83" s="127" t="str" cm="1">
        <f t="array" aca="1" ref="CP83" ca="1">IF(INDIRECT("'"&amp;CP$2&amp;"'!P"&amp;ROW($BQ83))=0,"",INDIRECT("'"&amp;CP$2&amp;"'!P"&amp;ROW($BQ83)))</f>
        <v/>
      </c>
      <c r="CQ83" s="127" t="str" cm="1">
        <f t="array" aca="1" ref="CQ83" ca="1">IF(INDIRECT("'"&amp;CQ$2&amp;"'!P"&amp;ROW($BQ83))=0,"",INDIRECT("'"&amp;CQ$2&amp;"'!P"&amp;ROW($BQ83)))</f>
        <v/>
      </c>
      <c r="CR83" s="127" t="str" cm="1">
        <f t="array" aca="1" ref="CR83" ca="1">IF(INDIRECT("'"&amp;CR$2&amp;"'!P"&amp;ROW($BQ83))=0,"",INDIRECT("'"&amp;CR$2&amp;"'!P"&amp;ROW($BQ83)))</f>
        <v/>
      </c>
      <c r="CS83" s="127" t="str" cm="1">
        <f t="array" aca="1" ref="CS83" ca="1">IF(INDIRECT("'"&amp;CS$2&amp;"'!P"&amp;ROW($BQ83))=0,"",INDIRECT("'"&amp;CS$2&amp;"'!P"&amp;ROW($BQ83)))</f>
        <v/>
      </c>
      <c r="CT83" s="127" t="str" cm="1">
        <f t="array" aca="1" ref="CT83" ca="1">IF(INDIRECT("'"&amp;CT$2&amp;"'!P"&amp;ROW($BQ83))=0,"",INDIRECT("'"&amp;CT$2&amp;"'!P"&amp;ROW($BQ83)))</f>
        <v/>
      </c>
      <c r="CU83" s="127" t="str" cm="1">
        <f t="array" aca="1" ref="CU83" ca="1">IF(INDIRECT("'"&amp;CU$2&amp;"'!P"&amp;ROW($BQ83))=0,"",INDIRECT("'"&amp;CU$2&amp;"'!P"&amp;ROW($BQ83)))</f>
        <v/>
      </c>
      <c r="CV83" s="128" t="str">
        <f t="shared" si="9"/>
        <v/>
      </c>
    </row>
    <row r="84" spans="1:100" x14ac:dyDescent="0.2">
      <c r="A84" s="111">
        <f>IF('Driver List'!D84=0,"",'Driver List'!D84)</f>
        <v>6350</v>
      </c>
      <c r="B84" s="111" t="str">
        <f>IF(A84="","",VLOOKUP(A84,'Driver List'!D:E,2,0))</f>
        <v>Juan B. Rivera</v>
      </c>
      <c r="C84" s="111" t="str" cm="1">
        <f t="array" aca="1" ref="C84" ca="1">IF(INDIRECT("'"&amp;C$2&amp;"'!F"&amp;ROW(C84))="CC","CC",
IF(INDIRECT("'"&amp;C$2&amp;"'!F"&amp;ROW(C84))="DOWN","DOWN",
IF(INDIRECT("'"&amp;C$2&amp;"'!F"&amp;ROW(C84))="OFF","OFF",
IF(INDIRECT("'"&amp;C$2&amp;"'!F"&amp;ROW(C84))="PARK","PARK",
IF(INDIRECT("'"&amp;C$2&amp;"'!F"&amp;ROW(C84))="VACA","VACA",
"")))))</f>
        <v/>
      </c>
      <c r="D84" s="111" t="str" cm="1">
        <f t="array" aca="1" ref="D84" ca="1">IF(INDIRECT("'"&amp;D$2&amp;"'!F"&amp;ROW(D84))="CC","CC",
IF(INDIRECT("'"&amp;D$2&amp;"'!F"&amp;ROW(D84))="DOWN","DOWN",
IF(INDIRECT("'"&amp;D$2&amp;"'!F"&amp;ROW(D84))="OFF","OFF",
IF(INDIRECT("'"&amp;D$2&amp;"'!F"&amp;ROW(D84))="PARK","PARK",
IF(INDIRECT("'"&amp;D$2&amp;"'!F"&amp;ROW(D84))="VACA","VACA",
"")))))</f>
        <v/>
      </c>
      <c r="E84" s="111" t="str" cm="1">
        <f t="array" aca="1" ref="E84" ca="1">IF(INDIRECT("'"&amp;E$2&amp;"'!F"&amp;ROW(E84))="CC","CC",
IF(INDIRECT("'"&amp;E$2&amp;"'!F"&amp;ROW(E84))="DOWN","DOWN",
IF(INDIRECT("'"&amp;E$2&amp;"'!F"&amp;ROW(E84))="OFF","OFF",
IF(INDIRECT("'"&amp;E$2&amp;"'!F"&amp;ROW(E84))="PARK","PARK",
IF(INDIRECT("'"&amp;E$2&amp;"'!F"&amp;ROW(E84))="VACA","VACA",
"")))))</f>
        <v/>
      </c>
      <c r="F84" s="111" t="str" cm="1">
        <f t="array" aca="1" ref="F84" ca="1">IF(INDIRECT("'"&amp;F$2&amp;"'!F"&amp;ROW(F84))="CC","CC",
IF(INDIRECT("'"&amp;F$2&amp;"'!F"&amp;ROW(F84))="DOWN","DOWN",
IF(INDIRECT("'"&amp;F$2&amp;"'!F"&amp;ROW(F84))="OFF","OFF",
IF(INDIRECT("'"&amp;F$2&amp;"'!F"&amp;ROW(F84))="PARK","PARK",
IF(INDIRECT("'"&amp;F$2&amp;"'!F"&amp;ROW(F84))="VACA","VACA",
"")))))</f>
        <v/>
      </c>
      <c r="G84" s="111" t="str" cm="1">
        <f t="array" aca="1" ref="G84" ca="1">IF(INDIRECT("'"&amp;G$2&amp;"'!F"&amp;ROW(G84))="CC","CC",
IF(INDIRECT("'"&amp;G$2&amp;"'!F"&amp;ROW(G84))="DOWN","DOWN",
IF(INDIRECT("'"&amp;G$2&amp;"'!F"&amp;ROW(G84))="OFF","OFF",
IF(INDIRECT("'"&amp;G$2&amp;"'!F"&amp;ROW(G84))="PARK","PARK",
IF(INDIRECT("'"&amp;G$2&amp;"'!F"&amp;ROW(G84))="VACA","VACA",
"")))))</f>
        <v/>
      </c>
      <c r="H84" s="111" t="str" cm="1">
        <f t="array" aca="1" ref="H84" ca="1">IF(INDIRECT("'"&amp;H$2&amp;"'!F"&amp;ROW(H84))="CC","CC",
IF(INDIRECT("'"&amp;H$2&amp;"'!F"&amp;ROW(H84))="DOWN","DOWN",
IF(INDIRECT("'"&amp;H$2&amp;"'!F"&amp;ROW(H84))="OFF","OFF",
IF(INDIRECT("'"&amp;H$2&amp;"'!F"&amp;ROW(H84))="PARK","PARK",
IF(INDIRECT("'"&amp;H$2&amp;"'!F"&amp;ROW(H84))="VACA","VACA",
"")))))</f>
        <v/>
      </c>
      <c r="I84" s="111" t="str" cm="1">
        <f t="array" aca="1" ref="I84" ca="1">IF(INDIRECT("'"&amp;I$2&amp;"'!F"&amp;ROW(I84))="CC","CC",
IF(INDIRECT("'"&amp;I$2&amp;"'!F"&amp;ROW(I84))="DOWN","DOWN",
IF(INDIRECT("'"&amp;I$2&amp;"'!F"&amp;ROW(I84))="OFF","OFF",
IF(INDIRECT("'"&amp;I$2&amp;"'!F"&amp;ROW(I84))="PARK","PARK",
IF(INDIRECT("'"&amp;I$2&amp;"'!F"&amp;ROW(I84))="VACA","VACA",
"")))))</f>
        <v/>
      </c>
      <c r="J84" s="111" t="str" cm="1">
        <f t="array" aca="1" ref="J84" ca="1">IF(INDIRECT("'"&amp;J$2&amp;"'!F"&amp;ROW(J84))="CC","CC",
IF(INDIRECT("'"&amp;J$2&amp;"'!F"&amp;ROW(J84))="DOWN","DOWN",
IF(INDIRECT("'"&amp;J$2&amp;"'!F"&amp;ROW(J84))="OFF","OFF",
IF(INDIRECT("'"&amp;J$2&amp;"'!F"&amp;ROW(J84))="PARK","PARK",
IF(INDIRECT("'"&amp;J$2&amp;"'!F"&amp;ROW(J84))="VACA","VACA",
"")))))</f>
        <v/>
      </c>
      <c r="K84" s="111" t="str" cm="1">
        <f t="array" aca="1" ref="K84" ca="1">IF(INDIRECT("'"&amp;K$2&amp;"'!F"&amp;ROW(K84))="CC","CC",
IF(INDIRECT("'"&amp;K$2&amp;"'!F"&amp;ROW(K84))="DOWN","DOWN",
IF(INDIRECT("'"&amp;K$2&amp;"'!F"&amp;ROW(K84))="OFF","OFF",
IF(INDIRECT("'"&amp;K$2&amp;"'!F"&amp;ROW(K84))="PARK","PARK",
IF(INDIRECT("'"&amp;K$2&amp;"'!F"&amp;ROW(K84))="VACA","VACA",
"")))))</f>
        <v/>
      </c>
      <c r="L84" s="111" t="str" cm="1">
        <f t="array" aca="1" ref="L84" ca="1">IF(INDIRECT("'"&amp;L$2&amp;"'!F"&amp;ROW(L84))="CC","CC",
IF(INDIRECT("'"&amp;L$2&amp;"'!F"&amp;ROW(L84))="DOWN","DOWN",
IF(INDIRECT("'"&amp;L$2&amp;"'!F"&amp;ROW(L84))="OFF","OFF",
IF(INDIRECT("'"&amp;L$2&amp;"'!F"&amp;ROW(L84))="PARK","PARK",
IF(INDIRECT("'"&amp;L$2&amp;"'!F"&amp;ROW(L84))="VACA","VACA",
"")))))</f>
        <v/>
      </c>
      <c r="M84" s="111" t="str" cm="1">
        <f t="array" aca="1" ref="M84" ca="1">IF(INDIRECT("'"&amp;M$2&amp;"'!F"&amp;ROW(M84))="CC","CC",
IF(INDIRECT("'"&amp;M$2&amp;"'!F"&amp;ROW(M84))="DOWN","DOWN",
IF(INDIRECT("'"&amp;M$2&amp;"'!F"&amp;ROW(M84))="OFF","OFF",
IF(INDIRECT("'"&amp;M$2&amp;"'!F"&amp;ROW(M84))="PARK","PARK",
IF(INDIRECT("'"&amp;M$2&amp;"'!F"&amp;ROW(M84))="VACA","VACA",
"")))))</f>
        <v/>
      </c>
      <c r="N84" s="111" t="str" cm="1">
        <f t="array" aca="1" ref="N84" ca="1">IF(INDIRECT("'"&amp;N$2&amp;"'!F"&amp;ROW(N84))="CC","CC",
IF(INDIRECT("'"&amp;N$2&amp;"'!F"&amp;ROW(N84))="DOWN","DOWN",
IF(INDIRECT("'"&amp;N$2&amp;"'!F"&amp;ROW(N84))="OFF","OFF",
IF(INDIRECT("'"&amp;N$2&amp;"'!F"&amp;ROW(N84))="PARK","PARK",
IF(INDIRECT("'"&amp;N$2&amp;"'!F"&amp;ROW(N84))="VACA","VACA",
"")))))</f>
        <v/>
      </c>
      <c r="O84" s="111" t="str" cm="1">
        <f t="array" aca="1" ref="O84" ca="1">IF(INDIRECT("'"&amp;O$2&amp;"'!F"&amp;ROW(O84))="CC","CC",
IF(INDIRECT("'"&amp;O$2&amp;"'!F"&amp;ROW(O84))="DOWN","DOWN",
IF(INDIRECT("'"&amp;O$2&amp;"'!F"&amp;ROW(O84))="OFF","OFF",
IF(INDIRECT("'"&amp;O$2&amp;"'!F"&amp;ROW(O84))="PARK","PARK",
IF(INDIRECT("'"&amp;O$2&amp;"'!F"&amp;ROW(O84))="VACA","VACA",
"")))))</f>
        <v/>
      </c>
      <c r="P84" s="111" t="str" cm="1">
        <f t="array" aca="1" ref="P84" ca="1">IF(INDIRECT("'"&amp;P$2&amp;"'!F"&amp;ROW(P84))="CC","CC",
IF(INDIRECT("'"&amp;P$2&amp;"'!F"&amp;ROW(P84))="DOWN","DOWN",
IF(INDIRECT("'"&amp;P$2&amp;"'!F"&amp;ROW(P84))="OFF","OFF",
IF(INDIRECT("'"&amp;P$2&amp;"'!F"&amp;ROW(P84))="PARK","PARK",
IF(INDIRECT("'"&amp;P$2&amp;"'!F"&amp;ROW(P84))="VACA","VACA",
"")))))</f>
        <v/>
      </c>
      <c r="Q84" s="111" t="str" cm="1">
        <f t="array" aca="1" ref="Q84" ca="1">IF(INDIRECT("'"&amp;Q$2&amp;"'!F"&amp;ROW(Q84))="CC","CC",
IF(INDIRECT("'"&amp;Q$2&amp;"'!F"&amp;ROW(Q84))="DOWN","DOWN",
IF(INDIRECT("'"&amp;Q$2&amp;"'!F"&amp;ROW(Q84))="OFF","OFF",
IF(INDIRECT("'"&amp;Q$2&amp;"'!F"&amp;ROW(Q84))="PARK","PARK",
IF(INDIRECT("'"&amp;Q$2&amp;"'!F"&amp;ROW(Q84))="VACA","VACA",
"")))))</f>
        <v/>
      </c>
      <c r="R84" s="111" t="str" cm="1">
        <f t="array" aca="1" ref="R84" ca="1">IF(INDIRECT("'"&amp;R$2&amp;"'!F"&amp;ROW(R84))="CC","CC",
IF(INDIRECT("'"&amp;R$2&amp;"'!F"&amp;ROW(R84))="DOWN","DOWN",
IF(INDIRECT("'"&amp;R$2&amp;"'!F"&amp;ROW(R84))="OFF","OFF",
IF(INDIRECT("'"&amp;R$2&amp;"'!F"&amp;ROW(R84))="PARK","PARK",
IF(INDIRECT("'"&amp;R$2&amp;"'!F"&amp;ROW(R84))="VACA","VACA",
"")))))</f>
        <v/>
      </c>
      <c r="S84" s="111" t="str" cm="1">
        <f t="array" aca="1" ref="S84" ca="1">IF(INDIRECT("'"&amp;S$2&amp;"'!F"&amp;ROW(S84))="CC","CC",
IF(INDIRECT("'"&amp;S$2&amp;"'!F"&amp;ROW(S84))="DOWN","DOWN",
IF(INDIRECT("'"&amp;S$2&amp;"'!F"&amp;ROW(S84))="OFF","OFF",
IF(INDIRECT("'"&amp;S$2&amp;"'!F"&amp;ROW(S84))="PARK","PARK",
IF(INDIRECT("'"&amp;S$2&amp;"'!F"&amp;ROW(S84))="VACA","VACA",
"")))))</f>
        <v/>
      </c>
      <c r="T84" s="111" t="str" cm="1">
        <f t="array" aca="1" ref="T84" ca="1">IF(INDIRECT("'"&amp;T$2&amp;"'!F"&amp;ROW(T84))="CC","CC",
IF(INDIRECT("'"&amp;T$2&amp;"'!F"&amp;ROW(T84))="DOWN","DOWN",
IF(INDIRECT("'"&amp;T$2&amp;"'!F"&amp;ROW(T84))="OFF","OFF",
IF(INDIRECT("'"&amp;T$2&amp;"'!F"&amp;ROW(T84))="PARK","PARK",
IF(INDIRECT("'"&amp;T$2&amp;"'!F"&amp;ROW(T84))="VACA","VACA",
"")))))</f>
        <v/>
      </c>
      <c r="U84" s="111" t="str" cm="1">
        <f t="array" aca="1" ref="U84" ca="1">IF(INDIRECT("'"&amp;U$2&amp;"'!F"&amp;ROW(U84))="CC","CC",
IF(INDIRECT("'"&amp;U$2&amp;"'!F"&amp;ROW(U84))="DOWN","DOWN",
IF(INDIRECT("'"&amp;U$2&amp;"'!F"&amp;ROW(U84))="OFF","OFF",
IF(INDIRECT("'"&amp;U$2&amp;"'!F"&amp;ROW(U84))="PARK","PARK",
IF(INDIRECT("'"&amp;U$2&amp;"'!F"&amp;ROW(U84))="VACA","VACA",
"")))))</f>
        <v/>
      </c>
      <c r="V84" s="111" t="str" cm="1">
        <f t="array" aca="1" ref="V84" ca="1">IF(INDIRECT("'"&amp;V$2&amp;"'!F"&amp;ROW(V84))="CC","CC",
IF(INDIRECT("'"&amp;V$2&amp;"'!F"&amp;ROW(V84))="DOWN","DOWN",
IF(INDIRECT("'"&amp;V$2&amp;"'!F"&amp;ROW(V84))="OFF","OFF",
IF(INDIRECT("'"&amp;V$2&amp;"'!F"&amp;ROW(V84))="PARK","PARK",
IF(INDIRECT("'"&amp;V$2&amp;"'!F"&amp;ROW(V84))="VACA","VACA",
"")))))</f>
        <v/>
      </c>
      <c r="W84" s="111" t="str" cm="1">
        <f t="array" aca="1" ref="W84" ca="1">IF(INDIRECT("'"&amp;W$2&amp;"'!F"&amp;ROW(W84))="CC","CC",
IF(INDIRECT("'"&amp;W$2&amp;"'!F"&amp;ROW(W84))="DOWN","DOWN",
IF(INDIRECT("'"&amp;W$2&amp;"'!F"&amp;ROW(W84))="OFF","OFF",
IF(INDIRECT("'"&amp;W$2&amp;"'!F"&amp;ROW(W84))="PARK","PARK",
IF(INDIRECT("'"&amp;W$2&amp;"'!F"&amp;ROW(W84))="VACA","VACA",
"")))))</f>
        <v/>
      </c>
      <c r="X84" s="111" t="str" cm="1">
        <f t="array" aca="1" ref="X84" ca="1">IF(INDIRECT("'"&amp;X$2&amp;"'!F"&amp;ROW(X84))="CC","CC",
IF(INDIRECT("'"&amp;X$2&amp;"'!F"&amp;ROW(X84))="DOWN","DOWN",
IF(INDIRECT("'"&amp;X$2&amp;"'!F"&amp;ROW(X84))="OFF","OFF",
IF(INDIRECT("'"&amp;X$2&amp;"'!F"&amp;ROW(X84))="PARK","PARK",
IF(INDIRECT("'"&amp;X$2&amp;"'!F"&amp;ROW(X84))="VACA","VACA",
"")))))</f>
        <v/>
      </c>
      <c r="Y84" s="111" t="str" cm="1">
        <f t="array" aca="1" ref="Y84" ca="1">IF(INDIRECT("'"&amp;Y$2&amp;"'!F"&amp;ROW(Y84))="CC","CC",
IF(INDIRECT("'"&amp;Y$2&amp;"'!F"&amp;ROW(Y84))="DOWN","DOWN",
IF(INDIRECT("'"&amp;Y$2&amp;"'!F"&amp;ROW(Y84))="OFF","OFF",
IF(INDIRECT("'"&amp;Y$2&amp;"'!F"&amp;ROW(Y84))="PARK","PARK",
IF(INDIRECT("'"&amp;Y$2&amp;"'!F"&amp;ROW(Y84))="VACA","VACA",
"")))))</f>
        <v/>
      </c>
      <c r="Z84" s="111" t="str" cm="1">
        <f t="array" aca="1" ref="Z84" ca="1">IF(INDIRECT("'"&amp;Z$2&amp;"'!F"&amp;ROW(Z84))="CC","CC",
IF(INDIRECT("'"&amp;Z$2&amp;"'!F"&amp;ROW(Z84))="DOWN","DOWN",
IF(INDIRECT("'"&amp;Z$2&amp;"'!F"&amp;ROW(Z84))="OFF","OFF",
IF(INDIRECT("'"&amp;Z$2&amp;"'!F"&amp;ROW(Z84))="PARK","PARK",
IF(INDIRECT("'"&amp;Z$2&amp;"'!F"&amp;ROW(Z84))="VACA","VACA",
"")))))</f>
        <v/>
      </c>
      <c r="AA84" s="111" t="str" cm="1">
        <f t="array" aca="1" ref="AA84" ca="1">IF(INDIRECT("'"&amp;AA$2&amp;"'!F"&amp;ROW(AA84))="CC","CC",
IF(INDIRECT("'"&amp;AA$2&amp;"'!F"&amp;ROW(AA84))="DOWN","DOWN",
IF(INDIRECT("'"&amp;AA$2&amp;"'!F"&amp;ROW(AA84))="OFF","OFF",
IF(INDIRECT("'"&amp;AA$2&amp;"'!F"&amp;ROW(AA84))="PARK","PARK",
IF(INDIRECT("'"&amp;AA$2&amp;"'!F"&amp;ROW(AA84))="VACA","VACA",
"")))))</f>
        <v/>
      </c>
      <c r="AB84" s="111" t="str" cm="1">
        <f t="array" aca="1" ref="AB84" ca="1">IF(INDIRECT("'"&amp;AB$2&amp;"'!F"&amp;ROW(AB84))="CC","CC",
IF(INDIRECT("'"&amp;AB$2&amp;"'!F"&amp;ROW(AB84))="DOWN","DOWN",
IF(INDIRECT("'"&amp;AB$2&amp;"'!F"&amp;ROW(AB84))="OFF","OFF",
IF(INDIRECT("'"&amp;AB$2&amp;"'!F"&amp;ROW(AB84))="PARK","PARK",
IF(INDIRECT("'"&amp;AB$2&amp;"'!F"&amp;ROW(AB84))="VACA","VACA",
"")))))</f>
        <v/>
      </c>
      <c r="AC84" s="111" t="str" cm="1">
        <f t="array" aca="1" ref="AC84" ca="1">IF(INDIRECT("'"&amp;AC$2&amp;"'!F"&amp;ROW(AC84))="CC","CC",
IF(INDIRECT("'"&amp;AC$2&amp;"'!F"&amp;ROW(AC84))="DOWN","DOWN",
IF(INDIRECT("'"&amp;AC$2&amp;"'!F"&amp;ROW(AC84))="OFF","OFF",
IF(INDIRECT("'"&amp;AC$2&amp;"'!F"&amp;ROW(AC84))="PARK","PARK",
IF(INDIRECT("'"&amp;AC$2&amp;"'!F"&amp;ROW(AC84))="VACA","VACA",
"")))))</f>
        <v/>
      </c>
      <c r="AD84" s="111" t="str" cm="1">
        <f t="array" aca="1" ref="AD84" ca="1">IF(INDIRECT("'"&amp;AD$2&amp;"'!F"&amp;ROW(AD84))="CC","CC",
IF(INDIRECT("'"&amp;AD$2&amp;"'!F"&amp;ROW(AD84))="DOWN","DOWN",
IF(INDIRECT("'"&amp;AD$2&amp;"'!F"&amp;ROW(AD84))="OFF","OFF",
IF(INDIRECT("'"&amp;AD$2&amp;"'!F"&amp;ROW(AD84))="PARK","PARK",
IF(INDIRECT("'"&amp;AD$2&amp;"'!F"&amp;ROW(AD84))="VACA","VACA",
"")))))</f>
        <v/>
      </c>
      <c r="AE84" s="111" t="str" cm="1">
        <f t="array" aca="1" ref="AE84" ca="1">IF(INDIRECT("'"&amp;AE$2&amp;"'!F"&amp;ROW(AE84))="CC","CC",
IF(INDIRECT("'"&amp;AE$2&amp;"'!F"&amp;ROW(AE84))="DOWN","DOWN",
IF(INDIRECT("'"&amp;AE$2&amp;"'!F"&amp;ROW(AE84))="OFF","OFF",
IF(INDIRECT("'"&amp;AE$2&amp;"'!F"&amp;ROW(AE84))="PARK","PARK",
IF(INDIRECT("'"&amp;AE$2&amp;"'!F"&amp;ROW(AE84))="VACA","VACA",
"")))))</f>
        <v/>
      </c>
      <c r="AF84" s="111" t="str" cm="1">
        <f t="array" aca="1" ref="AF84" ca="1">IF(INDIRECT("'"&amp;AF$2&amp;"'!F"&amp;ROW(AF84))="CC","CC",
IF(INDIRECT("'"&amp;AF$2&amp;"'!F"&amp;ROW(AF84))="DOWN","DOWN",
IF(INDIRECT("'"&amp;AF$2&amp;"'!F"&amp;ROW(AF84))="OFF","OFF",
IF(INDIRECT("'"&amp;AF$2&amp;"'!F"&amp;ROW(AF84))="PARK","PARK",
IF(INDIRECT("'"&amp;AF$2&amp;"'!F"&amp;ROW(AF84))="VACA","VACA",
"")))))</f>
        <v/>
      </c>
      <c r="AG84" s="111" t="str" cm="1">
        <f t="array" aca="1" ref="AG84" ca="1">IF(INDIRECT("'"&amp;AG$2&amp;"'!F"&amp;ROW(AG84))="CC","CC",
IF(INDIRECT("'"&amp;AG$2&amp;"'!F"&amp;ROW(AG84))="DOWN","DOWN",
IF(INDIRECT("'"&amp;AG$2&amp;"'!F"&amp;ROW(AG84))="OFF","OFF",
IF(INDIRECT("'"&amp;AG$2&amp;"'!F"&amp;ROW(AG84))="PARK","PARK",
IF(INDIRECT("'"&amp;AG$2&amp;"'!F"&amp;ROW(AG84))="VACA","VACA",
"")))))</f>
        <v/>
      </c>
      <c r="AH84" s="124"/>
      <c r="AI84" s="111" t="str">
        <f t="shared" si="7"/>
        <v>Juan B. Rivera</v>
      </c>
      <c r="AJ84" s="111" cm="1">
        <f t="array" aca="1" ref="AJ84" ca="1">INDIRECT("'"&amp;AJ$2&amp;"'!AB"&amp;ROW($AJ84))</f>
        <v>6</v>
      </c>
      <c r="AK84" s="111" cm="1">
        <f t="array" aca="1" ref="AK84" ca="1">INDIRECT("'"&amp;AK$2&amp;"'!AB"&amp;ROW($AJ84))</f>
        <v>6</v>
      </c>
      <c r="AL84" s="111" cm="1">
        <f t="array" aca="1" ref="AL84" ca="1">INDIRECT("'"&amp;AL$2&amp;"'!AB"&amp;ROW($AJ84))</f>
        <v>6</v>
      </c>
      <c r="AM84" s="111" t="str" cm="1">
        <f t="array" aca="1" ref="AM84" ca="1">INDIRECT("'"&amp;AM$2&amp;"'!AB"&amp;ROW($AJ84))</f>
        <v/>
      </c>
      <c r="AN84" s="111" t="str" cm="1">
        <f t="array" aca="1" ref="AN84" ca="1">INDIRECT("'"&amp;AN$2&amp;"'!AB"&amp;ROW($AJ84))</f>
        <v/>
      </c>
      <c r="AO84" s="111" cm="1">
        <f t="array" aca="1" ref="AO84" ca="1">INDIRECT("'"&amp;AO$2&amp;"'!AB"&amp;ROW($AJ84))</f>
        <v>6</v>
      </c>
      <c r="AP84" s="111" cm="1">
        <f t="array" aca="1" ref="AP84" ca="1">INDIRECT("'"&amp;AP$2&amp;"'!AB"&amp;ROW($AJ84))</f>
        <v>6</v>
      </c>
      <c r="AQ84" s="111" t="str" cm="1">
        <f t="array" aca="1" ref="AQ84" ca="1">INDIRECT("'"&amp;AQ$2&amp;"'!AB"&amp;ROW($AJ84))</f>
        <v/>
      </c>
      <c r="AR84" s="111" t="str" cm="1">
        <f t="array" aca="1" ref="AR84" ca="1">INDIRECT("'"&amp;AR$2&amp;"'!AB"&amp;ROW($AJ84))</f>
        <v/>
      </c>
      <c r="AS84" s="111" t="str" cm="1">
        <f t="array" aca="1" ref="AS84" ca="1">INDIRECT("'"&amp;AS$2&amp;"'!AB"&amp;ROW($AJ84))</f>
        <v/>
      </c>
      <c r="AT84" s="111" t="str" cm="1">
        <f t="array" aca="1" ref="AT84" ca="1">INDIRECT("'"&amp;AT$2&amp;"'!AB"&amp;ROW($AJ84))</f>
        <v/>
      </c>
      <c r="AU84" s="111" t="str" cm="1">
        <f t="array" aca="1" ref="AU84" ca="1">INDIRECT("'"&amp;AU$2&amp;"'!AB"&amp;ROW($AJ84))</f>
        <v/>
      </c>
      <c r="AV84" s="111" t="str" cm="1">
        <f t="array" aca="1" ref="AV84" ca="1">INDIRECT("'"&amp;AV$2&amp;"'!AB"&amp;ROW($AJ84))</f>
        <v/>
      </c>
      <c r="AW84" s="111" t="str" cm="1">
        <f t="array" aca="1" ref="AW84" ca="1">INDIRECT("'"&amp;AW$2&amp;"'!AB"&amp;ROW($AJ84))</f>
        <v/>
      </c>
      <c r="AX84" s="111" t="str" cm="1">
        <f t="array" aca="1" ref="AX84" ca="1">INDIRECT("'"&amp;AX$2&amp;"'!AB"&amp;ROW($AJ84))</f>
        <v/>
      </c>
      <c r="AY84" s="111" t="str" cm="1">
        <f t="array" aca="1" ref="AY84" ca="1">INDIRECT("'"&amp;AY$2&amp;"'!AB"&amp;ROW($AJ84))</f>
        <v/>
      </c>
      <c r="AZ84" s="111" t="str" cm="1">
        <f t="array" aca="1" ref="AZ84" ca="1">INDIRECT("'"&amp;AZ$2&amp;"'!AB"&amp;ROW($AJ84))</f>
        <v/>
      </c>
      <c r="BA84" s="111" t="str" cm="1">
        <f t="array" aca="1" ref="BA84" ca="1">INDIRECT("'"&amp;BA$2&amp;"'!AB"&amp;ROW($AJ84))</f>
        <v/>
      </c>
      <c r="BB84" s="111" t="str" cm="1">
        <f t="array" aca="1" ref="BB84" ca="1">INDIRECT("'"&amp;BB$2&amp;"'!AB"&amp;ROW($AJ84))</f>
        <v/>
      </c>
      <c r="BC84" s="111" t="str" cm="1">
        <f t="array" aca="1" ref="BC84" ca="1">INDIRECT("'"&amp;BC$2&amp;"'!AB"&amp;ROW($AJ84))</f>
        <v/>
      </c>
      <c r="BD84" s="111" t="str" cm="1">
        <f t="array" aca="1" ref="BD84" ca="1">INDIRECT("'"&amp;BD$2&amp;"'!AB"&amp;ROW($AJ84))</f>
        <v/>
      </c>
      <c r="BE84" s="111" t="str" cm="1">
        <f t="array" aca="1" ref="BE84" ca="1">INDIRECT("'"&amp;BE$2&amp;"'!AB"&amp;ROW($AJ84))</f>
        <v/>
      </c>
      <c r="BF84" s="111" t="str" cm="1">
        <f t="array" aca="1" ref="BF84" ca="1">INDIRECT("'"&amp;BF$2&amp;"'!AB"&amp;ROW($AJ84))</f>
        <v/>
      </c>
      <c r="BG84" s="111" t="str" cm="1">
        <f t="array" aca="1" ref="BG84" ca="1">INDIRECT("'"&amp;BG$2&amp;"'!AB"&amp;ROW($AJ84))</f>
        <v/>
      </c>
      <c r="BH84" s="111" t="str" cm="1">
        <f t="array" aca="1" ref="BH84" ca="1">INDIRECT("'"&amp;BH$2&amp;"'!AB"&amp;ROW($AJ84))</f>
        <v/>
      </c>
      <c r="BI84" s="111" t="str" cm="1">
        <f t="array" aca="1" ref="BI84" ca="1">INDIRECT("'"&amp;BI$2&amp;"'!AB"&amp;ROW($AJ84))</f>
        <v/>
      </c>
      <c r="BJ84" s="111" t="str" cm="1">
        <f t="array" aca="1" ref="BJ84" ca="1">INDIRECT("'"&amp;BJ$2&amp;"'!AB"&amp;ROW($AJ84))</f>
        <v/>
      </c>
      <c r="BK84" s="111" t="str" cm="1">
        <f t="array" aca="1" ref="BK84" ca="1">INDIRECT("'"&amp;BK$2&amp;"'!AB"&amp;ROW($AJ84))</f>
        <v/>
      </c>
      <c r="BL84" s="111" t="str" cm="1">
        <f t="array" aca="1" ref="BL84" ca="1">INDIRECT("'"&amp;BL$2&amp;"'!AB"&amp;ROW($AJ84))</f>
        <v/>
      </c>
      <c r="BM84" s="111" t="str" cm="1">
        <f t="array" aca="1" ref="BM84" ca="1">INDIRECT("'"&amp;BM$2&amp;"'!AB"&amp;ROW($AJ84))</f>
        <v/>
      </c>
      <c r="BN84" s="111" t="str" cm="1">
        <f t="array" aca="1" ref="BN84" ca="1">INDIRECT("'"&amp;BN$2&amp;"'!AB"&amp;ROW($AJ84))</f>
        <v/>
      </c>
      <c r="BO84" s="124"/>
      <c r="BP84" s="110" t="str">
        <f t="shared" si="8"/>
        <v>Juan B. Rivera</v>
      </c>
      <c r="BQ84" s="127" cm="1">
        <f t="array" aca="1" ref="BQ84" ca="1">IF(INDIRECT("'"&amp;BQ$2&amp;"'!P"&amp;ROW($BQ84))=0,"",INDIRECT("'"&amp;BQ$2&amp;"'!P"&amp;ROW($BQ84)))</f>
        <v>38.9</v>
      </c>
      <c r="BR84" s="127" cm="1">
        <f t="array" aca="1" ref="BR84" ca="1">IF(INDIRECT("'"&amp;BR$2&amp;"'!P"&amp;ROW($BQ84))=0,"",INDIRECT("'"&amp;BR$2&amp;"'!P"&amp;ROW($BQ84)))</f>
        <v>35.9</v>
      </c>
      <c r="BS84" s="127" cm="1">
        <f t="array" aca="1" ref="BS84" ca="1">IF(INDIRECT("'"&amp;BS$2&amp;"'!P"&amp;ROW($BQ84))=0,"",INDIRECT("'"&amp;BS$2&amp;"'!P"&amp;ROW($BQ84)))</f>
        <v>40.4</v>
      </c>
      <c r="BT84" s="127" t="str" cm="1">
        <f t="array" aca="1" ref="BT84" ca="1">IF(INDIRECT("'"&amp;BT$2&amp;"'!P"&amp;ROW($BQ84))=0,"",INDIRECT("'"&amp;BT$2&amp;"'!P"&amp;ROW($BQ84)))</f>
        <v/>
      </c>
      <c r="BU84" s="127" t="str" cm="1">
        <f t="array" aca="1" ref="BU84" ca="1">IF(INDIRECT("'"&amp;BU$2&amp;"'!P"&amp;ROW($BQ84))=0,"",INDIRECT("'"&amp;BU$2&amp;"'!P"&amp;ROW($BQ84)))</f>
        <v/>
      </c>
      <c r="BV84" s="127" cm="1">
        <f t="array" aca="1" ref="BV84" ca="1">IF(INDIRECT("'"&amp;BV$2&amp;"'!P"&amp;ROW($BQ84))=0,"",INDIRECT("'"&amp;BV$2&amp;"'!P"&amp;ROW($BQ84)))</f>
        <v>41.9</v>
      </c>
      <c r="BW84" s="127" cm="1">
        <f t="array" aca="1" ref="BW84" ca="1">IF(INDIRECT("'"&amp;BW$2&amp;"'!P"&amp;ROW($BQ84))=0,"",INDIRECT("'"&amp;BW$2&amp;"'!P"&amp;ROW($BQ84)))</f>
        <v>41.9</v>
      </c>
      <c r="BX84" s="127" t="str" cm="1">
        <f t="array" aca="1" ref="BX84" ca="1">IF(INDIRECT("'"&amp;BX$2&amp;"'!P"&amp;ROW($BQ84))=0,"",INDIRECT("'"&amp;BX$2&amp;"'!P"&amp;ROW($BQ84)))</f>
        <v/>
      </c>
      <c r="BY84" s="127" t="str" cm="1">
        <f t="array" aca="1" ref="BY84" ca="1">IF(INDIRECT("'"&amp;BY$2&amp;"'!P"&amp;ROW($BQ84))=0,"",INDIRECT("'"&amp;BY$2&amp;"'!P"&amp;ROW($BQ84)))</f>
        <v/>
      </c>
      <c r="BZ84" s="127" t="str" cm="1">
        <f t="array" aca="1" ref="BZ84" ca="1">IF(INDIRECT("'"&amp;BZ$2&amp;"'!P"&amp;ROW($BQ84))=0,"",INDIRECT("'"&amp;BZ$2&amp;"'!P"&amp;ROW($BQ84)))</f>
        <v/>
      </c>
      <c r="CA84" s="127" t="str" cm="1">
        <f t="array" aca="1" ref="CA84" ca="1">IF(INDIRECT("'"&amp;CA$2&amp;"'!P"&amp;ROW($BQ84))=0,"",INDIRECT("'"&amp;CA$2&amp;"'!P"&amp;ROW($BQ84)))</f>
        <v/>
      </c>
      <c r="CB84" s="127" t="str" cm="1">
        <f t="array" aca="1" ref="CB84" ca="1">IF(INDIRECT("'"&amp;CB$2&amp;"'!P"&amp;ROW($BQ84))=0,"",INDIRECT("'"&amp;CB$2&amp;"'!P"&amp;ROW($BQ84)))</f>
        <v/>
      </c>
      <c r="CC84" s="127" t="str" cm="1">
        <f t="array" aca="1" ref="CC84" ca="1">IF(INDIRECT("'"&amp;CC$2&amp;"'!P"&amp;ROW($BQ84))=0,"",INDIRECT("'"&amp;CC$2&amp;"'!P"&amp;ROW($BQ84)))</f>
        <v/>
      </c>
      <c r="CD84" s="127" t="str" cm="1">
        <f t="array" aca="1" ref="CD84" ca="1">IF(INDIRECT("'"&amp;CD$2&amp;"'!P"&amp;ROW($BQ84))=0,"",INDIRECT("'"&amp;CD$2&amp;"'!P"&amp;ROW($BQ84)))</f>
        <v/>
      </c>
      <c r="CE84" s="127" t="str" cm="1">
        <f t="array" aca="1" ref="CE84" ca="1">IF(INDIRECT("'"&amp;CE$2&amp;"'!P"&amp;ROW($BQ84))=0,"",INDIRECT("'"&amp;CE$2&amp;"'!P"&amp;ROW($BQ84)))</f>
        <v/>
      </c>
      <c r="CF84" s="127" t="str" cm="1">
        <f t="array" aca="1" ref="CF84" ca="1">IF(INDIRECT("'"&amp;CF$2&amp;"'!P"&amp;ROW($BQ84))=0,"",INDIRECT("'"&amp;CF$2&amp;"'!P"&amp;ROW($BQ84)))</f>
        <v/>
      </c>
      <c r="CG84" s="127" t="str" cm="1">
        <f t="array" aca="1" ref="CG84" ca="1">IF(INDIRECT("'"&amp;CG$2&amp;"'!P"&amp;ROW($BQ84))=0,"",INDIRECT("'"&amp;CG$2&amp;"'!P"&amp;ROW($BQ84)))</f>
        <v/>
      </c>
      <c r="CH84" s="127" t="str" cm="1">
        <f t="array" aca="1" ref="CH84" ca="1">IF(INDIRECT("'"&amp;CH$2&amp;"'!P"&amp;ROW($BQ84))=0,"",INDIRECT("'"&amp;CH$2&amp;"'!P"&amp;ROW($BQ84)))</f>
        <v/>
      </c>
      <c r="CI84" s="127" t="str" cm="1">
        <f t="array" aca="1" ref="CI84" ca="1">IF(INDIRECT("'"&amp;CI$2&amp;"'!P"&amp;ROW($BQ84))=0,"",INDIRECT("'"&amp;CI$2&amp;"'!P"&amp;ROW($BQ84)))</f>
        <v/>
      </c>
      <c r="CJ84" s="127" t="str" cm="1">
        <f t="array" aca="1" ref="CJ84" ca="1">IF(INDIRECT("'"&amp;CJ$2&amp;"'!P"&amp;ROW($BQ84))=0,"",INDIRECT("'"&amp;CJ$2&amp;"'!P"&amp;ROW($BQ84)))</f>
        <v/>
      </c>
      <c r="CK84" s="127" t="str" cm="1">
        <f t="array" aca="1" ref="CK84" ca="1">IF(INDIRECT("'"&amp;CK$2&amp;"'!P"&amp;ROW($BQ84))=0,"",INDIRECT("'"&amp;CK$2&amp;"'!P"&amp;ROW($BQ84)))</f>
        <v/>
      </c>
      <c r="CL84" s="127" t="str" cm="1">
        <f t="array" aca="1" ref="CL84" ca="1">IF(INDIRECT("'"&amp;CL$2&amp;"'!P"&amp;ROW($BQ84))=0,"",INDIRECT("'"&amp;CL$2&amp;"'!P"&amp;ROW($BQ84)))</f>
        <v/>
      </c>
      <c r="CM84" s="127" t="str" cm="1">
        <f t="array" aca="1" ref="CM84" ca="1">IF(INDIRECT("'"&amp;CM$2&amp;"'!P"&amp;ROW($BQ84))=0,"",INDIRECT("'"&amp;CM$2&amp;"'!P"&amp;ROW($BQ84)))</f>
        <v/>
      </c>
      <c r="CN84" s="127" t="str" cm="1">
        <f t="array" aca="1" ref="CN84" ca="1">IF(INDIRECT("'"&amp;CN$2&amp;"'!P"&amp;ROW($BQ84))=0,"",INDIRECT("'"&amp;CN$2&amp;"'!P"&amp;ROW($BQ84)))</f>
        <v/>
      </c>
      <c r="CO84" s="127" t="str" cm="1">
        <f t="array" aca="1" ref="CO84" ca="1">IF(INDIRECT("'"&amp;CO$2&amp;"'!P"&amp;ROW($BQ84))=0,"",INDIRECT("'"&amp;CO$2&amp;"'!P"&amp;ROW($BQ84)))</f>
        <v/>
      </c>
      <c r="CP84" s="127" t="str" cm="1">
        <f t="array" aca="1" ref="CP84" ca="1">IF(INDIRECT("'"&amp;CP$2&amp;"'!P"&amp;ROW($BQ84))=0,"",INDIRECT("'"&amp;CP$2&amp;"'!P"&amp;ROW($BQ84)))</f>
        <v/>
      </c>
      <c r="CQ84" s="127" t="str" cm="1">
        <f t="array" aca="1" ref="CQ84" ca="1">IF(INDIRECT("'"&amp;CQ$2&amp;"'!P"&amp;ROW($BQ84))=0,"",INDIRECT("'"&amp;CQ$2&amp;"'!P"&amp;ROW($BQ84)))</f>
        <v/>
      </c>
      <c r="CR84" s="127" t="str" cm="1">
        <f t="array" aca="1" ref="CR84" ca="1">IF(INDIRECT("'"&amp;CR$2&amp;"'!P"&amp;ROW($BQ84))=0,"",INDIRECT("'"&amp;CR$2&amp;"'!P"&amp;ROW($BQ84)))</f>
        <v/>
      </c>
      <c r="CS84" s="127" t="str" cm="1">
        <f t="array" aca="1" ref="CS84" ca="1">IF(INDIRECT("'"&amp;CS$2&amp;"'!P"&amp;ROW($BQ84))=0,"",INDIRECT("'"&amp;CS$2&amp;"'!P"&amp;ROW($BQ84)))</f>
        <v/>
      </c>
      <c r="CT84" s="127" t="str" cm="1">
        <f t="array" aca="1" ref="CT84" ca="1">IF(INDIRECT("'"&amp;CT$2&amp;"'!P"&amp;ROW($BQ84))=0,"",INDIRECT("'"&amp;CT$2&amp;"'!P"&amp;ROW($BQ84)))</f>
        <v/>
      </c>
      <c r="CU84" s="127" t="str" cm="1">
        <f t="array" aca="1" ref="CU84" ca="1">IF(INDIRECT("'"&amp;CU$2&amp;"'!P"&amp;ROW($BQ84))=0,"",INDIRECT("'"&amp;CU$2&amp;"'!P"&amp;ROW($BQ84)))</f>
        <v/>
      </c>
      <c r="CV84" s="128">
        <f t="shared" ca="1" si="9"/>
        <v>199</v>
      </c>
    </row>
    <row r="85" spans="1:100" x14ac:dyDescent="0.2">
      <c r="A85" s="111">
        <f>IF('Driver List'!D85=0,"",'Driver List'!D85)</f>
        <v>6442</v>
      </c>
      <c r="B85" s="111" t="str">
        <f>IF(A85="","",VLOOKUP(A85,'Driver List'!D:E,2,0))</f>
        <v>Samuel Adorno</v>
      </c>
      <c r="C85" s="111" t="str" cm="1">
        <f t="array" aca="1" ref="C85" ca="1">IF(INDIRECT("'"&amp;C$2&amp;"'!F"&amp;ROW(C85))="CC","CC",
IF(INDIRECT("'"&amp;C$2&amp;"'!F"&amp;ROW(C85))="DOWN","DOWN",
IF(INDIRECT("'"&amp;C$2&amp;"'!F"&amp;ROW(C85))="OFF","OFF",
IF(INDIRECT("'"&amp;C$2&amp;"'!F"&amp;ROW(C85))="PARK","PARK",
IF(INDIRECT("'"&amp;C$2&amp;"'!F"&amp;ROW(C85))="VACA","VACA",
"")))))</f>
        <v/>
      </c>
      <c r="D85" s="111" t="str" cm="1">
        <f t="array" aca="1" ref="D85" ca="1">IF(INDIRECT("'"&amp;D$2&amp;"'!F"&amp;ROW(D85))="CC","CC",
IF(INDIRECT("'"&amp;D$2&amp;"'!F"&amp;ROW(D85))="DOWN","DOWN",
IF(INDIRECT("'"&amp;D$2&amp;"'!F"&amp;ROW(D85))="OFF","OFF",
IF(INDIRECT("'"&amp;D$2&amp;"'!F"&amp;ROW(D85))="PARK","PARK",
IF(INDIRECT("'"&amp;D$2&amp;"'!F"&amp;ROW(D85))="VACA","VACA",
"")))))</f>
        <v/>
      </c>
      <c r="E85" s="111" t="str" cm="1">
        <f t="array" aca="1" ref="E85" ca="1">IF(INDIRECT("'"&amp;E$2&amp;"'!F"&amp;ROW(E85))="CC","CC",
IF(INDIRECT("'"&amp;E$2&amp;"'!F"&amp;ROW(E85))="DOWN","DOWN",
IF(INDIRECT("'"&amp;E$2&amp;"'!F"&amp;ROW(E85))="OFF","OFF",
IF(INDIRECT("'"&amp;E$2&amp;"'!F"&amp;ROW(E85))="PARK","PARK",
IF(INDIRECT("'"&amp;E$2&amp;"'!F"&amp;ROW(E85))="VACA","VACA",
"")))))</f>
        <v/>
      </c>
      <c r="F85" s="111" t="str" cm="1">
        <f t="array" aca="1" ref="F85" ca="1">IF(INDIRECT("'"&amp;F$2&amp;"'!F"&amp;ROW(F85))="CC","CC",
IF(INDIRECT("'"&amp;F$2&amp;"'!F"&amp;ROW(F85))="DOWN","DOWN",
IF(INDIRECT("'"&amp;F$2&amp;"'!F"&amp;ROW(F85))="OFF","OFF",
IF(INDIRECT("'"&amp;F$2&amp;"'!F"&amp;ROW(F85))="PARK","PARK",
IF(INDIRECT("'"&amp;F$2&amp;"'!F"&amp;ROW(F85))="VACA","VACA",
"")))))</f>
        <v/>
      </c>
      <c r="G85" s="111" t="str" cm="1">
        <f t="array" aca="1" ref="G85" ca="1">IF(INDIRECT("'"&amp;G$2&amp;"'!F"&amp;ROW(G85))="CC","CC",
IF(INDIRECT("'"&amp;G$2&amp;"'!F"&amp;ROW(G85))="DOWN","DOWN",
IF(INDIRECT("'"&amp;G$2&amp;"'!F"&amp;ROW(G85))="OFF","OFF",
IF(INDIRECT("'"&amp;G$2&amp;"'!F"&amp;ROW(G85))="PARK","PARK",
IF(INDIRECT("'"&amp;G$2&amp;"'!F"&amp;ROW(G85))="VACA","VACA",
"")))))</f>
        <v/>
      </c>
      <c r="H85" s="111" t="str" cm="1">
        <f t="array" aca="1" ref="H85" ca="1">IF(INDIRECT("'"&amp;H$2&amp;"'!F"&amp;ROW(H85))="CC","CC",
IF(INDIRECT("'"&amp;H$2&amp;"'!F"&amp;ROW(H85))="DOWN","DOWN",
IF(INDIRECT("'"&amp;H$2&amp;"'!F"&amp;ROW(H85))="OFF","OFF",
IF(INDIRECT("'"&amp;H$2&amp;"'!F"&amp;ROW(H85))="PARK","PARK",
IF(INDIRECT("'"&amp;H$2&amp;"'!F"&amp;ROW(H85))="VACA","VACA",
"")))))</f>
        <v/>
      </c>
      <c r="I85" s="111" t="str" cm="1">
        <f t="array" aca="1" ref="I85" ca="1">IF(INDIRECT("'"&amp;I$2&amp;"'!F"&amp;ROW(I85))="CC","CC",
IF(INDIRECT("'"&amp;I$2&amp;"'!F"&amp;ROW(I85))="DOWN","DOWN",
IF(INDIRECT("'"&amp;I$2&amp;"'!F"&amp;ROW(I85))="OFF","OFF",
IF(INDIRECT("'"&amp;I$2&amp;"'!F"&amp;ROW(I85))="PARK","PARK",
IF(INDIRECT("'"&amp;I$2&amp;"'!F"&amp;ROW(I85))="VACA","VACA",
"")))))</f>
        <v/>
      </c>
      <c r="J85" s="111" t="str" cm="1">
        <f t="array" aca="1" ref="J85" ca="1">IF(INDIRECT("'"&amp;J$2&amp;"'!F"&amp;ROW(J85))="CC","CC",
IF(INDIRECT("'"&amp;J$2&amp;"'!F"&amp;ROW(J85))="DOWN","DOWN",
IF(INDIRECT("'"&amp;J$2&amp;"'!F"&amp;ROW(J85))="OFF","OFF",
IF(INDIRECT("'"&amp;J$2&amp;"'!F"&amp;ROW(J85))="PARK","PARK",
IF(INDIRECT("'"&amp;J$2&amp;"'!F"&amp;ROW(J85))="VACA","VACA",
"")))))</f>
        <v/>
      </c>
      <c r="K85" s="111" t="str" cm="1">
        <f t="array" aca="1" ref="K85" ca="1">IF(INDIRECT("'"&amp;K$2&amp;"'!F"&amp;ROW(K85))="CC","CC",
IF(INDIRECT("'"&amp;K$2&amp;"'!F"&amp;ROW(K85))="DOWN","DOWN",
IF(INDIRECT("'"&amp;K$2&amp;"'!F"&amp;ROW(K85))="OFF","OFF",
IF(INDIRECT("'"&amp;K$2&amp;"'!F"&amp;ROW(K85))="PARK","PARK",
IF(INDIRECT("'"&amp;K$2&amp;"'!F"&amp;ROW(K85))="VACA","VACA",
"")))))</f>
        <v/>
      </c>
      <c r="L85" s="111" t="str" cm="1">
        <f t="array" aca="1" ref="L85" ca="1">IF(INDIRECT("'"&amp;L$2&amp;"'!F"&amp;ROW(L85))="CC","CC",
IF(INDIRECT("'"&amp;L$2&amp;"'!F"&amp;ROW(L85))="DOWN","DOWN",
IF(INDIRECT("'"&amp;L$2&amp;"'!F"&amp;ROW(L85))="OFF","OFF",
IF(INDIRECT("'"&amp;L$2&amp;"'!F"&amp;ROW(L85))="PARK","PARK",
IF(INDIRECT("'"&amp;L$2&amp;"'!F"&amp;ROW(L85))="VACA","VACA",
"")))))</f>
        <v>VACA</v>
      </c>
      <c r="M85" s="111" t="str" cm="1">
        <f t="array" aca="1" ref="M85" ca="1">IF(INDIRECT("'"&amp;M$2&amp;"'!F"&amp;ROW(M85))="CC","CC",
IF(INDIRECT("'"&amp;M$2&amp;"'!F"&amp;ROW(M85))="DOWN","DOWN",
IF(INDIRECT("'"&amp;M$2&amp;"'!F"&amp;ROW(M85))="OFF","OFF",
IF(INDIRECT("'"&amp;M$2&amp;"'!F"&amp;ROW(M85))="PARK","PARK",
IF(INDIRECT("'"&amp;M$2&amp;"'!F"&amp;ROW(M85))="VACA","VACA",
"")))))</f>
        <v/>
      </c>
      <c r="N85" s="111" t="str" cm="1">
        <f t="array" aca="1" ref="N85" ca="1">IF(INDIRECT("'"&amp;N$2&amp;"'!F"&amp;ROW(N85))="CC","CC",
IF(INDIRECT("'"&amp;N$2&amp;"'!F"&amp;ROW(N85))="DOWN","DOWN",
IF(INDIRECT("'"&amp;N$2&amp;"'!F"&amp;ROW(N85))="OFF","OFF",
IF(INDIRECT("'"&amp;N$2&amp;"'!F"&amp;ROW(N85))="PARK","PARK",
IF(INDIRECT("'"&amp;N$2&amp;"'!F"&amp;ROW(N85))="VACA","VACA",
"")))))</f>
        <v/>
      </c>
      <c r="O85" s="111" t="str" cm="1">
        <f t="array" aca="1" ref="O85" ca="1">IF(INDIRECT("'"&amp;O$2&amp;"'!F"&amp;ROW(O85))="CC","CC",
IF(INDIRECT("'"&amp;O$2&amp;"'!F"&amp;ROW(O85))="DOWN","DOWN",
IF(INDIRECT("'"&amp;O$2&amp;"'!F"&amp;ROW(O85))="OFF","OFF",
IF(INDIRECT("'"&amp;O$2&amp;"'!F"&amp;ROW(O85))="PARK","PARK",
IF(INDIRECT("'"&amp;O$2&amp;"'!F"&amp;ROW(O85))="VACA","VACA",
"")))))</f>
        <v/>
      </c>
      <c r="P85" s="111" t="str" cm="1">
        <f t="array" aca="1" ref="P85" ca="1">IF(INDIRECT("'"&amp;P$2&amp;"'!F"&amp;ROW(P85))="CC","CC",
IF(INDIRECT("'"&amp;P$2&amp;"'!F"&amp;ROW(P85))="DOWN","DOWN",
IF(INDIRECT("'"&amp;P$2&amp;"'!F"&amp;ROW(P85))="OFF","OFF",
IF(INDIRECT("'"&amp;P$2&amp;"'!F"&amp;ROW(P85))="PARK","PARK",
IF(INDIRECT("'"&amp;P$2&amp;"'!F"&amp;ROW(P85))="VACA","VACA",
"")))))</f>
        <v/>
      </c>
      <c r="Q85" s="111" t="str" cm="1">
        <f t="array" aca="1" ref="Q85" ca="1">IF(INDIRECT("'"&amp;Q$2&amp;"'!F"&amp;ROW(Q85))="CC","CC",
IF(INDIRECT("'"&amp;Q$2&amp;"'!F"&amp;ROW(Q85))="DOWN","DOWN",
IF(INDIRECT("'"&amp;Q$2&amp;"'!F"&amp;ROW(Q85))="OFF","OFF",
IF(INDIRECT("'"&amp;Q$2&amp;"'!F"&amp;ROW(Q85))="PARK","PARK",
IF(INDIRECT("'"&amp;Q$2&amp;"'!F"&amp;ROW(Q85))="VACA","VACA",
"")))))</f>
        <v/>
      </c>
      <c r="R85" s="111" t="str" cm="1">
        <f t="array" aca="1" ref="R85" ca="1">IF(INDIRECT("'"&amp;R$2&amp;"'!F"&amp;ROW(R85))="CC","CC",
IF(INDIRECT("'"&amp;R$2&amp;"'!F"&amp;ROW(R85))="DOWN","DOWN",
IF(INDIRECT("'"&amp;R$2&amp;"'!F"&amp;ROW(R85))="OFF","OFF",
IF(INDIRECT("'"&amp;R$2&amp;"'!F"&amp;ROW(R85))="PARK","PARK",
IF(INDIRECT("'"&amp;R$2&amp;"'!F"&amp;ROW(R85))="VACA","VACA",
"")))))</f>
        <v/>
      </c>
      <c r="S85" s="111" t="str" cm="1">
        <f t="array" aca="1" ref="S85" ca="1">IF(INDIRECT("'"&amp;S$2&amp;"'!F"&amp;ROW(S85))="CC","CC",
IF(INDIRECT("'"&amp;S$2&amp;"'!F"&amp;ROW(S85))="DOWN","DOWN",
IF(INDIRECT("'"&amp;S$2&amp;"'!F"&amp;ROW(S85))="OFF","OFF",
IF(INDIRECT("'"&amp;S$2&amp;"'!F"&amp;ROW(S85))="PARK","PARK",
IF(INDIRECT("'"&amp;S$2&amp;"'!F"&amp;ROW(S85))="VACA","VACA",
"")))))</f>
        <v/>
      </c>
      <c r="T85" s="111" t="str" cm="1">
        <f t="array" aca="1" ref="T85" ca="1">IF(INDIRECT("'"&amp;T$2&amp;"'!F"&amp;ROW(T85))="CC","CC",
IF(INDIRECT("'"&amp;T$2&amp;"'!F"&amp;ROW(T85))="DOWN","DOWN",
IF(INDIRECT("'"&amp;T$2&amp;"'!F"&amp;ROW(T85))="OFF","OFF",
IF(INDIRECT("'"&amp;T$2&amp;"'!F"&amp;ROW(T85))="PARK","PARK",
IF(INDIRECT("'"&amp;T$2&amp;"'!F"&amp;ROW(T85))="VACA","VACA",
"")))))</f>
        <v/>
      </c>
      <c r="U85" s="111" t="str" cm="1">
        <f t="array" aca="1" ref="U85" ca="1">IF(INDIRECT("'"&amp;U$2&amp;"'!F"&amp;ROW(U85))="CC","CC",
IF(INDIRECT("'"&amp;U$2&amp;"'!F"&amp;ROW(U85))="DOWN","DOWN",
IF(INDIRECT("'"&amp;U$2&amp;"'!F"&amp;ROW(U85))="OFF","OFF",
IF(INDIRECT("'"&amp;U$2&amp;"'!F"&amp;ROW(U85))="PARK","PARK",
IF(INDIRECT("'"&amp;U$2&amp;"'!F"&amp;ROW(U85))="VACA","VACA",
"")))))</f>
        <v/>
      </c>
      <c r="V85" s="111" t="str" cm="1">
        <f t="array" aca="1" ref="V85" ca="1">IF(INDIRECT("'"&amp;V$2&amp;"'!F"&amp;ROW(V85))="CC","CC",
IF(INDIRECT("'"&amp;V$2&amp;"'!F"&amp;ROW(V85))="DOWN","DOWN",
IF(INDIRECT("'"&amp;V$2&amp;"'!F"&amp;ROW(V85))="OFF","OFF",
IF(INDIRECT("'"&amp;V$2&amp;"'!F"&amp;ROW(V85))="PARK","PARK",
IF(INDIRECT("'"&amp;V$2&amp;"'!F"&amp;ROW(V85))="VACA","VACA",
"")))))</f>
        <v/>
      </c>
      <c r="W85" s="111" t="str" cm="1">
        <f t="array" aca="1" ref="W85" ca="1">IF(INDIRECT("'"&amp;W$2&amp;"'!F"&amp;ROW(W85))="CC","CC",
IF(INDIRECT("'"&amp;W$2&amp;"'!F"&amp;ROW(W85))="DOWN","DOWN",
IF(INDIRECT("'"&amp;W$2&amp;"'!F"&amp;ROW(W85))="OFF","OFF",
IF(INDIRECT("'"&amp;W$2&amp;"'!F"&amp;ROW(W85))="PARK","PARK",
IF(INDIRECT("'"&amp;W$2&amp;"'!F"&amp;ROW(W85))="VACA","VACA",
"")))))</f>
        <v/>
      </c>
      <c r="X85" s="111" t="str" cm="1">
        <f t="array" aca="1" ref="X85" ca="1">IF(INDIRECT("'"&amp;X$2&amp;"'!F"&amp;ROW(X85))="CC","CC",
IF(INDIRECT("'"&amp;X$2&amp;"'!F"&amp;ROW(X85))="DOWN","DOWN",
IF(INDIRECT("'"&amp;X$2&amp;"'!F"&amp;ROW(X85))="OFF","OFF",
IF(INDIRECT("'"&amp;X$2&amp;"'!F"&amp;ROW(X85))="PARK","PARK",
IF(INDIRECT("'"&amp;X$2&amp;"'!F"&amp;ROW(X85))="VACA","VACA",
"")))))</f>
        <v/>
      </c>
      <c r="Y85" s="111" t="str" cm="1">
        <f t="array" aca="1" ref="Y85" ca="1">IF(INDIRECT("'"&amp;Y$2&amp;"'!F"&amp;ROW(Y85))="CC","CC",
IF(INDIRECT("'"&amp;Y$2&amp;"'!F"&amp;ROW(Y85))="DOWN","DOWN",
IF(INDIRECT("'"&amp;Y$2&amp;"'!F"&amp;ROW(Y85))="OFF","OFF",
IF(INDIRECT("'"&amp;Y$2&amp;"'!F"&amp;ROW(Y85))="PARK","PARK",
IF(INDIRECT("'"&amp;Y$2&amp;"'!F"&amp;ROW(Y85))="VACA","VACA",
"")))))</f>
        <v/>
      </c>
      <c r="Z85" s="111" t="str" cm="1">
        <f t="array" aca="1" ref="Z85" ca="1">IF(INDIRECT("'"&amp;Z$2&amp;"'!F"&amp;ROW(Z85))="CC","CC",
IF(INDIRECT("'"&amp;Z$2&amp;"'!F"&amp;ROW(Z85))="DOWN","DOWN",
IF(INDIRECT("'"&amp;Z$2&amp;"'!F"&amp;ROW(Z85))="OFF","OFF",
IF(INDIRECT("'"&amp;Z$2&amp;"'!F"&amp;ROW(Z85))="PARK","PARK",
IF(INDIRECT("'"&amp;Z$2&amp;"'!F"&amp;ROW(Z85))="VACA","VACA",
"")))))</f>
        <v/>
      </c>
      <c r="AA85" s="111" t="str" cm="1">
        <f t="array" aca="1" ref="AA85" ca="1">IF(INDIRECT("'"&amp;AA$2&amp;"'!F"&amp;ROW(AA85))="CC","CC",
IF(INDIRECT("'"&amp;AA$2&amp;"'!F"&amp;ROW(AA85))="DOWN","DOWN",
IF(INDIRECT("'"&amp;AA$2&amp;"'!F"&amp;ROW(AA85))="OFF","OFF",
IF(INDIRECT("'"&amp;AA$2&amp;"'!F"&amp;ROW(AA85))="PARK","PARK",
IF(INDIRECT("'"&amp;AA$2&amp;"'!F"&amp;ROW(AA85))="VACA","VACA",
"")))))</f>
        <v/>
      </c>
      <c r="AB85" s="111" t="str" cm="1">
        <f t="array" aca="1" ref="AB85" ca="1">IF(INDIRECT("'"&amp;AB$2&amp;"'!F"&amp;ROW(AB85))="CC","CC",
IF(INDIRECT("'"&amp;AB$2&amp;"'!F"&amp;ROW(AB85))="DOWN","DOWN",
IF(INDIRECT("'"&amp;AB$2&amp;"'!F"&amp;ROW(AB85))="OFF","OFF",
IF(INDIRECT("'"&amp;AB$2&amp;"'!F"&amp;ROW(AB85))="PARK","PARK",
IF(INDIRECT("'"&amp;AB$2&amp;"'!F"&amp;ROW(AB85))="VACA","VACA",
"")))))</f>
        <v/>
      </c>
      <c r="AC85" s="111" t="str" cm="1">
        <f t="array" aca="1" ref="AC85" ca="1">IF(INDIRECT("'"&amp;AC$2&amp;"'!F"&amp;ROW(AC85))="CC","CC",
IF(INDIRECT("'"&amp;AC$2&amp;"'!F"&amp;ROW(AC85))="DOWN","DOWN",
IF(INDIRECT("'"&amp;AC$2&amp;"'!F"&amp;ROW(AC85))="OFF","OFF",
IF(INDIRECT("'"&amp;AC$2&amp;"'!F"&amp;ROW(AC85))="PARK","PARK",
IF(INDIRECT("'"&amp;AC$2&amp;"'!F"&amp;ROW(AC85))="VACA","VACA",
"")))))</f>
        <v/>
      </c>
      <c r="AD85" s="111" t="str" cm="1">
        <f t="array" aca="1" ref="AD85" ca="1">IF(INDIRECT("'"&amp;AD$2&amp;"'!F"&amp;ROW(AD85))="CC","CC",
IF(INDIRECT("'"&amp;AD$2&amp;"'!F"&amp;ROW(AD85))="DOWN","DOWN",
IF(INDIRECT("'"&amp;AD$2&amp;"'!F"&amp;ROW(AD85))="OFF","OFF",
IF(INDIRECT("'"&amp;AD$2&amp;"'!F"&amp;ROW(AD85))="PARK","PARK",
IF(INDIRECT("'"&amp;AD$2&amp;"'!F"&amp;ROW(AD85))="VACA","VACA",
"")))))</f>
        <v/>
      </c>
      <c r="AE85" s="111" t="str" cm="1">
        <f t="array" aca="1" ref="AE85" ca="1">IF(INDIRECT("'"&amp;AE$2&amp;"'!F"&amp;ROW(AE85))="CC","CC",
IF(INDIRECT("'"&amp;AE$2&amp;"'!F"&amp;ROW(AE85))="DOWN","DOWN",
IF(INDIRECT("'"&amp;AE$2&amp;"'!F"&amp;ROW(AE85))="OFF","OFF",
IF(INDIRECT("'"&amp;AE$2&amp;"'!F"&amp;ROW(AE85))="PARK","PARK",
IF(INDIRECT("'"&amp;AE$2&amp;"'!F"&amp;ROW(AE85))="VACA","VACA",
"")))))</f>
        <v/>
      </c>
      <c r="AF85" s="111" t="str" cm="1">
        <f t="array" aca="1" ref="AF85" ca="1">IF(INDIRECT("'"&amp;AF$2&amp;"'!F"&amp;ROW(AF85))="CC","CC",
IF(INDIRECT("'"&amp;AF$2&amp;"'!F"&amp;ROW(AF85))="DOWN","DOWN",
IF(INDIRECT("'"&amp;AF$2&amp;"'!F"&amp;ROW(AF85))="OFF","OFF",
IF(INDIRECT("'"&amp;AF$2&amp;"'!F"&amp;ROW(AF85))="PARK","PARK",
IF(INDIRECT("'"&amp;AF$2&amp;"'!F"&amp;ROW(AF85))="VACA","VACA",
"")))))</f>
        <v/>
      </c>
      <c r="AG85" s="111" t="str" cm="1">
        <f t="array" aca="1" ref="AG85" ca="1">IF(INDIRECT("'"&amp;AG$2&amp;"'!F"&amp;ROW(AG85))="CC","CC",
IF(INDIRECT("'"&amp;AG$2&amp;"'!F"&amp;ROW(AG85))="DOWN","DOWN",
IF(INDIRECT("'"&amp;AG$2&amp;"'!F"&amp;ROW(AG85))="OFF","OFF",
IF(INDIRECT("'"&amp;AG$2&amp;"'!F"&amp;ROW(AG85))="PARK","PARK",
IF(INDIRECT("'"&amp;AG$2&amp;"'!F"&amp;ROW(AG85))="VACA","VACA",
"")))))</f>
        <v/>
      </c>
      <c r="AH85" s="124"/>
      <c r="AI85" s="111" t="str">
        <f t="shared" si="7"/>
        <v>Samuel Adorno</v>
      </c>
      <c r="AJ85" s="111" cm="1">
        <f t="array" aca="1" ref="AJ85" ca="1">INDIRECT("'"&amp;AJ$2&amp;"'!AB"&amp;ROW($AJ85))</f>
        <v>6</v>
      </c>
      <c r="AK85" s="111" cm="1">
        <f t="array" aca="1" ref="AK85" ca="1">INDIRECT("'"&amp;AK$2&amp;"'!AB"&amp;ROW($AJ85))</f>
        <v>6</v>
      </c>
      <c r="AL85" s="111" cm="1">
        <f t="array" aca="1" ref="AL85" ca="1">INDIRECT("'"&amp;AL$2&amp;"'!AB"&amp;ROW($AJ85))</f>
        <v>6</v>
      </c>
      <c r="AM85" s="111" t="str" cm="1">
        <f t="array" aca="1" ref="AM85" ca="1">INDIRECT("'"&amp;AM$2&amp;"'!AB"&amp;ROW($AJ85))</f>
        <v/>
      </c>
      <c r="AN85" s="111" t="str" cm="1">
        <f t="array" aca="1" ref="AN85" ca="1">INDIRECT("'"&amp;AN$2&amp;"'!AB"&amp;ROW($AJ85))</f>
        <v/>
      </c>
      <c r="AO85" s="111" cm="1">
        <f t="array" aca="1" ref="AO85" ca="1">INDIRECT("'"&amp;AO$2&amp;"'!AB"&amp;ROW($AJ85))</f>
        <v>6</v>
      </c>
      <c r="AP85" s="111" cm="1">
        <f t="array" aca="1" ref="AP85" ca="1">INDIRECT("'"&amp;AP$2&amp;"'!AB"&amp;ROW($AJ85))</f>
        <v>6</v>
      </c>
      <c r="AQ85" s="111" t="str" cm="1">
        <f t="array" aca="1" ref="AQ85" ca="1">INDIRECT("'"&amp;AQ$2&amp;"'!AB"&amp;ROW($AJ85))</f>
        <v/>
      </c>
      <c r="AR85" s="111" t="str" cm="1">
        <f t="array" aca="1" ref="AR85" ca="1">INDIRECT("'"&amp;AR$2&amp;"'!AB"&amp;ROW($AJ85))</f>
        <v/>
      </c>
      <c r="AS85" s="111" cm="1">
        <f t="array" aca="1" ref="AS85" ca="1">INDIRECT("'"&amp;AS$2&amp;"'!AB"&amp;ROW($AJ85))</f>
        <v>1</v>
      </c>
      <c r="AT85" s="111" t="str" cm="1">
        <f t="array" aca="1" ref="AT85" ca="1">INDIRECT("'"&amp;AT$2&amp;"'!AB"&amp;ROW($AJ85))</f>
        <v/>
      </c>
      <c r="AU85" s="111" t="str" cm="1">
        <f t="array" aca="1" ref="AU85" ca="1">INDIRECT("'"&amp;AU$2&amp;"'!AB"&amp;ROW($AJ85))</f>
        <v/>
      </c>
      <c r="AV85" s="111" t="str" cm="1">
        <f t="array" aca="1" ref="AV85" ca="1">INDIRECT("'"&amp;AV$2&amp;"'!AB"&amp;ROW($AJ85))</f>
        <v/>
      </c>
      <c r="AW85" s="111" t="str" cm="1">
        <f t="array" aca="1" ref="AW85" ca="1">INDIRECT("'"&amp;AW$2&amp;"'!AB"&amp;ROW($AJ85))</f>
        <v/>
      </c>
      <c r="AX85" s="111" t="str" cm="1">
        <f t="array" aca="1" ref="AX85" ca="1">INDIRECT("'"&amp;AX$2&amp;"'!AB"&amp;ROW($AJ85))</f>
        <v/>
      </c>
      <c r="AY85" s="111" t="str" cm="1">
        <f t="array" aca="1" ref="AY85" ca="1">INDIRECT("'"&amp;AY$2&amp;"'!AB"&amp;ROW($AJ85))</f>
        <v/>
      </c>
      <c r="AZ85" s="111" t="str" cm="1">
        <f t="array" aca="1" ref="AZ85" ca="1">INDIRECT("'"&amp;AZ$2&amp;"'!AB"&amp;ROW($AJ85))</f>
        <v/>
      </c>
      <c r="BA85" s="111" t="str" cm="1">
        <f t="array" aca="1" ref="BA85" ca="1">INDIRECT("'"&amp;BA$2&amp;"'!AB"&amp;ROW($AJ85))</f>
        <v/>
      </c>
      <c r="BB85" s="111" t="str" cm="1">
        <f t="array" aca="1" ref="BB85" ca="1">INDIRECT("'"&amp;BB$2&amp;"'!AB"&amp;ROW($AJ85))</f>
        <v/>
      </c>
      <c r="BC85" s="111" t="str" cm="1">
        <f t="array" aca="1" ref="BC85" ca="1">INDIRECT("'"&amp;BC$2&amp;"'!AB"&amp;ROW($AJ85))</f>
        <v/>
      </c>
      <c r="BD85" s="111" t="str" cm="1">
        <f t="array" aca="1" ref="BD85" ca="1">INDIRECT("'"&amp;BD$2&amp;"'!AB"&amp;ROW($AJ85))</f>
        <v/>
      </c>
      <c r="BE85" s="111" t="str" cm="1">
        <f t="array" aca="1" ref="BE85" ca="1">INDIRECT("'"&amp;BE$2&amp;"'!AB"&amp;ROW($AJ85))</f>
        <v/>
      </c>
      <c r="BF85" s="111" t="str" cm="1">
        <f t="array" aca="1" ref="BF85" ca="1">INDIRECT("'"&amp;BF$2&amp;"'!AB"&amp;ROW($AJ85))</f>
        <v/>
      </c>
      <c r="BG85" s="111" t="str" cm="1">
        <f t="array" aca="1" ref="BG85" ca="1">INDIRECT("'"&amp;BG$2&amp;"'!AB"&amp;ROW($AJ85))</f>
        <v/>
      </c>
      <c r="BH85" s="111" t="str" cm="1">
        <f t="array" aca="1" ref="BH85" ca="1">INDIRECT("'"&amp;BH$2&amp;"'!AB"&amp;ROW($AJ85))</f>
        <v/>
      </c>
      <c r="BI85" s="111" t="str" cm="1">
        <f t="array" aca="1" ref="BI85" ca="1">INDIRECT("'"&amp;BI$2&amp;"'!AB"&amp;ROW($AJ85))</f>
        <v/>
      </c>
      <c r="BJ85" s="111" t="str" cm="1">
        <f t="array" aca="1" ref="BJ85" ca="1">INDIRECT("'"&amp;BJ$2&amp;"'!AB"&amp;ROW($AJ85))</f>
        <v/>
      </c>
      <c r="BK85" s="111" t="str" cm="1">
        <f t="array" aca="1" ref="BK85" ca="1">INDIRECT("'"&amp;BK$2&amp;"'!AB"&amp;ROW($AJ85))</f>
        <v/>
      </c>
      <c r="BL85" s="111" t="str" cm="1">
        <f t="array" aca="1" ref="BL85" ca="1">INDIRECT("'"&amp;BL$2&amp;"'!AB"&amp;ROW($AJ85))</f>
        <v/>
      </c>
      <c r="BM85" s="111" t="str" cm="1">
        <f t="array" aca="1" ref="BM85" ca="1">INDIRECT("'"&amp;BM$2&amp;"'!AB"&amp;ROW($AJ85))</f>
        <v/>
      </c>
      <c r="BN85" s="111" t="str" cm="1">
        <f t="array" aca="1" ref="BN85" ca="1">INDIRECT("'"&amp;BN$2&amp;"'!AB"&amp;ROW($AJ85))</f>
        <v/>
      </c>
      <c r="BO85" s="124"/>
      <c r="BP85" s="110" t="str">
        <f t="shared" si="8"/>
        <v>Samuel Adorno</v>
      </c>
      <c r="BQ85" s="127" cm="1">
        <f t="array" aca="1" ref="BQ85" ca="1">IF(INDIRECT("'"&amp;BQ$2&amp;"'!P"&amp;ROW($BQ85))=0,"",INDIRECT("'"&amp;BQ$2&amp;"'!P"&amp;ROW($BQ85)))</f>
        <v>38.9</v>
      </c>
      <c r="BR85" s="127" cm="1">
        <f t="array" aca="1" ref="BR85" ca="1">IF(INDIRECT("'"&amp;BR$2&amp;"'!P"&amp;ROW($BQ85))=0,"",INDIRECT("'"&amp;BR$2&amp;"'!P"&amp;ROW($BQ85)))</f>
        <v>35.9</v>
      </c>
      <c r="BS85" s="127" cm="1">
        <f t="array" aca="1" ref="BS85" ca="1">IF(INDIRECT("'"&amp;BS$2&amp;"'!P"&amp;ROW($BQ85))=0,"",INDIRECT("'"&amp;BS$2&amp;"'!P"&amp;ROW($BQ85)))</f>
        <v>40.4</v>
      </c>
      <c r="BT85" s="127" t="str" cm="1">
        <f t="array" aca="1" ref="BT85" ca="1">IF(INDIRECT("'"&amp;BT$2&amp;"'!P"&amp;ROW($BQ85))=0,"",INDIRECT("'"&amp;BT$2&amp;"'!P"&amp;ROW($BQ85)))</f>
        <v/>
      </c>
      <c r="BU85" s="127" t="str" cm="1">
        <f t="array" aca="1" ref="BU85" ca="1">IF(INDIRECT("'"&amp;BU$2&amp;"'!P"&amp;ROW($BQ85))=0,"",INDIRECT("'"&amp;BU$2&amp;"'!P"&amp;ROW($BQ85)))</f>
        <v/>
      </c>
      <c r="BV85" s="127" cm="1">
        <f t="array" aca="1" ref="BV85" ca="1">IF(INDIRECT("'"&amp;BV$2&amp;"'!P"&amp;ROW($BQ85))=0,"",INDIRECT("'"&amp;BV$2&amp;"'!P"&amp;ROW($BQ85)))</f>
        <v>41.9</v>
      </c>
      <c r="BW85" s="127" cm="1">
        <f t="array" aca="1" ref="BW85" ca="1">IF(INDIRECT("'"&amp;BW$2&amp;"'!P"&amp;ROW($BQ85))=0,"",INDIRECT("'"&amp;BW$2&amp;"'!P"&amp;ROW($BQ85)))</f>
        <v>41.9</v>
      </c>
      <c r="BX85" s="127" t="str" cm="1">
        <f t="array" aca="1" ref="BX85" ca="1">IF(INDIRECT("'"&amp;BX$2&amp;"'!P"&amp;ROW($BQ85))=0,"",INDIRECT("'"&amp;BX$2&amp;"'!P"&amp;ROW($BQ85)))</f>
        <v/>
      </c>
      <c r="BY85" s="127" t="str" cm="1">
        <f t="array" aca="1" ref="BY85" ca="1">IF(INDIRECT("'"&amp;BY$2&amp;"'!P"&amp;ROW($BQ85))=0,"",INDIRECT("'"&amp;BY$2&amp;"'!P"&amp;ROW($BQ85)))</f>
        <v/>
      </c>
      <c r="BZ85" s="127" t="str" cm="1">
        <f t="array" aca="1" ref="BZ85" ca="1">IF(INDIRECT("'"&amp;BZ$2&amp;"'!P"&amp;ROW($BQ85))=0,"",INDIRECT("'"&amp;BZ$2&amp;"'!P"&amp;ROW($BQ85)))</f>
        <v/>
      </c>
      <c r="CA85" s="127" t="str" cm="1">
        <f t="array" aca="1" ref="CA85" ca="1">IF(INDIRECT("'"&amp;CA$2&amp;"'!P"&amp;ROW($BQ85))=0,"",INDIRECT("'"&amp;CA$2&amp;"'!P"&amp;ROW($BQ85)))</f>
        <v/>
      </c>
      <c r="CB85" s="127" t="str" cm="1">
        <f t="array" aca="1" ref="CB85" ca="1">IF(INDIRECT("'"&amp;CB$2&amp;"'!P"&amp;ROW($BQ85))=0,"",INDIRECT("'"&amp;CB$2&amp;"'!P"&amp;ROW($BQ85)))</f>
        <v/>
      </c>
      <c r="CC85" s="127" t="str" cm="1">
        <f t="array" aca="1" ref="CC85" ca="1">IF(INDIRECT("'"&amp;CC$2&amp;"'!P"&amp;ROW($BQ85))=0,"",INDIRECT("'"&amp;CC$2&amp;"'!P"&amp;ROW($BQ85)))</f>
        <v/>
      </c>
      <c r="CD85" s="127" t="str" cm="1">
        <f t="array" aca="1" ref="CD85" ca="1">IF(INDIRECT("'"&amp;CD$2&amp;"'!P"&amp;ROW($BQ85))=0,"",INDIRECT("'"&amp;CD$2&amp;"'!P"&amp;ROW($BQ85)))</f>
        <v/>
      </c>
      <c r="CE85" s="127" t="str" cm="1">
        <f t="array" aca="1" ref="CE85" ca="1">IF(INDIRECT("'"&amp;CE$2&amp;"'!P"&amp;ROW($BQ85))=0,"",INDIRECT("'"&amp;CE$2&amp;"'!P"&amp;ROW($BQ85)))</f>
        <v/>
      </c>
      <c r="CF85" s="127" t="str" cm="1">
        <f t="array" aca="1" ref="CF85" ca="1">IF(INDIRECT("'"&amp;CF$2&amp;"'!P"&amp;ROW($BQ85))=0,"",INDIRECT("'"&amp;CF$2&amp;"'!P"&amp;ROW($BQ85)))</f>
        <v/>
      </c>
      <c r="CG85" s="127" t="str" cm="1">
        <f t="array" aca="1" ref="CG85" ca="1">IF(INDIRECT("'"&amp;CG$2&amp;"'!P"&amp;ROW($BQ85))=0,"",INDIRECT("'"&amp;CG$2&amp;"'!P"&amp;ROW($BQ85)))</f>
        <v/>
      </c>
      <c r="CH85" s="127" t="str" cm="1">
        <f t="array" aca="1" ref="CH85" ca="1">IF(INDIRECT("'"&amp;CH$2&amp;"'!P"&amp;ROW($BQ85))=0,"",INDIRECT("'"&amp;CH$2&amp;"'!P"&amp;ROW($BQ85)))</f>
        <v/>
      </c>
      <c r="CI85" s="127" t="str" cm="1">
        <f t="array" aca="1" ref="CI85" ca="1">IF(INDIRECT("'"&amp;CI$2&amp;"'!P"&amp;ROW($BQ85))=0,"",INDIRECT("'"&amp;CI$2&amp;"'!P"&amp;ROW($BQ85)))</f>
        <v/>
      </c>
      <c r="CJ85" s="127" t="str" cm="1">
        <f t="array" aca="1" ref="CJ85" ca="1">IF(INDIRECT("'"&amp;CJ$2&amp;"'!P"&amp;ROW($BQ85))=0,"",INDIRECT("'"&amp;CJ$2&amp;"'!P"&amp;ROW($BQ85)))</f>
        <v/>
      </c>
      <c r="CK85" s="127" t="str" cm="1">
        <f t="array" aca="1" ref="CK85" ca="1">IF(INDIRECT("'"&amp;CK$2&amp;"'!P"&amp;ROW($BQ85))=0,"",INDIRECT("'"&amp;CK$2&amp;"'!P"&amp;ROW($BQ85)))</f>
        <v/>
      </c>
      <c r="CL85" s="127" t="str" cm="1">
        <f t="array" aca="1" ref="CL85" ca="1">IF(INDIRECT("'"&amp;CL$2&amp;"'!P"&amp;ROW($BQ85))=0,"",INDIRECT("'"&amp;CL$2&amp;"'!P"&amp;ROW($BQ85)))</f>
        <v/>
      </c>
      <c r="CM85" s="127" t="str" cm="1">
        <f t="array" aca="1" ref="CM85" ca="1">IF(INDIRECT("'"&amp;CM$2&amp;"'!P"&amp;ROW($BQ85))=0,"",INDIRECT("'"&amp;CM$2&amp;"'!P"&amp;ROW($BQ85)))</f>
        <v/>
      </c>
      <c r="CN85" s="127" t="str" cm="1">
        <f t="array" aca="1" ref="CN85" ca="1">IF(INDIRECT("'"&amp;CN$2&amp;"'!P"&amp;ROW($BQ85))=0,"",INDIRECT("'"&amp;CN$2&amp;"'!P"&amp;ROW($BQ85)))</f>
        <v/>
      </c>
      <c r="CO85" s="127" t="str" cm="1">
        <f t="array" aca="1" ref="CO85" ca="1">IF(INDIRECT("'"&amp;CO$2&amp;"'!P"&amp;ROW($BQ85))=0,"",INDIRECT("'"&amp;CO$2&amp;"'!P"&amp;ROW($BQ85)))</f>
        <v/>
      </c>
      <c r="CP85" s="127" t="str" cm="1">
        <f t="array" aca="1" ref="CP85" ca="1">IF(INDIRECT("'"&amp;CP$2&amp;"'!P"&amp;ROW($BQ85))=0,"",INDIRECT("'"&amp;CP$2&amp;"'!P"&amp;ROW($BQ85)))</f>
        <v/>
      </c>
      <c r="CQ85" s="127" t="str" cm="1">
        <f t="array" aca="1" ref="CQ85" ca="1">IF(INDIRECT("'"&amp;CQ$2&amp;"'!P"&amp;ROW($BQ85))=0,"",INDIRECT("'"&amp;CQ$2&amp;"'!P"&amp;ROW($BQ85)))</f>
        <v/>
      </c>
      <c r="CR85" s="127" t="str" cm="1">
        <f t="array" aca="1" ref="CR85" ca="1">IF(INDIRECT("'"&amp;CR$2&amp;"'!P"&amp;ROW($BQ85))=0,"",INDIRECT("'"&amp;CR$2&amp;"'!P"&amp;ROW($BQ85)))</f>
        <v/>
      </c>
      <c r="CS85" s="127" t="str" cm="1">
        <f t="array" aca="1" ref="CS85" ca="1">IF(INDIRECT("'"&amp;CS$2&amp;"'!P"&amp;ROW($BQ85))=0,"",INDIRECT("'"&amp;CS$2&amp;"'!P"&amp;ROW($BQ85)))</f>
        <v/>
      </c>
      <c r="CT85" s="127" t="str" cm="1">
        <f t="array" aca="1" ref="CT85" ca="1">IF(INDIRECT("'"&amp;CT$2&amp;"'!P"&amp;ROW($BQ85))=0,"",INDIRECT("'"&amp;CT$2&amp;"'!P"&amp;ROW($BQ85)))</f>
        <v/>
      </c>
      <c r="CU85" s="127" t="str" cm="1">
        <f t="array" aca="1" ref="CU85" ca="1">IF(INDIRECT("'"&amp;CU$2&amp;"'!P"&amp;ROW($BQ85))=0,"",INDIRECT("'"&amp;CU$2&amp;"'!P"&amp;ROW($BQ85)))</f>
        <v/>
      </c>
      <c r="CV85" s="128">
        <f t="shared" ca="1" si="9"/>
        <v>199</v>
      </c>
    </row>
    <row r="86" spans="1:100" x14ac:dyDescent="0.2">
      <c r="A86" s="111" t="str">
        <f>IF('Driver List'!D86=0,"",'Driver List'!D86)</f>
        <v/>
      </c>
      <c r="B86" s="111" t="str">
        <f>IF(A86="","",VLOOKUP(A86,'Driver List'!D:E,2,0))</f>
        <v/>
      </c>
      <c r="C86" s="111" t="str" cm="1">
        <f t="array" aca="1" ref="C86" ca="1">IF(INDIRECT("'"&amp;C$2&amp;"'!F"&amp;ROW(C86))="CC","CC",
IF(INDIRECT("'"&amp;C$2&amp;"'!F"&amp;ROW(C86))="DOWN","DOWN",
IF(INDIRECT("'"&amp;C$2&amp;"'!F"&amp;ROW(C86))="OFF","OFF",
IF(INDIRECT("'"&amp;C$2&amp;"'!F"&amp;ROW(C86))="PARK","PARK",
IF(INDIRECT("'"&amp;C$2&amp;"'!F"&amp;ROW(C86))="VACA","VACA",
"")))))</f>
        <v/>
      </c>
      <c r="D86" s="111" t="str" cm="1">
        <f t="array" aca="1" ref="D86" ca="1">IF(INDIRECT("'"&amp;D$2&amp;"'!F"&amp;ROW(D86))="CC","CC",
IF(INDIRECT("'"&amp;D$2&amp;"'!F"&amp;ROW(D86))="DOWN","DOWN",
IF(INDIRECT("'"&amp;D$2&amp;"'!F"&amp;ROW(D86))="OFF","OFF",
IF(INDIRECT("'"&amp;D$2&amp;"'!F"&amp;ROW(D86))="PARK","PARK",
IF(INDIRECT("'"&amp;D$2&amp;"'!F"&amp;ROW(D86))="VACA","VACA",
"")))))</f>
        <v/>
      </c>
      <c r="E86" s="111" t="str" cm="1">
        <f t="array" aca="1" ref="E86" ca="1">IF(INDIRECT("'"&amp;E$2&amp;"'!F"&amp;ROW(E86))="CC","CC",
IF(INDIRECT("'"&amp;E$2&amp;"'!F"&amp;ROW(E86))="DOWN","DOWN",
IF(INDIRECT("'"&amp;E$2&amp;"'!F"&amp;ROW(E86))="OFF","OFF",
IF(INDIRECT("'"&amp;E$2&amp;"'!F"&amp;ROW(E86))="PARK","PARK",
IF(INDIRECT("'"&amp;E$2&amp;"'!F"&amp;ROW(E86))="VACA","VACA",
"")))))</f>
        <v/>
      </c>
      <c r="F86" s="111" t="str" cm="1">
        <f t="array" aca="1" ref="F86" ca="1">IF(INDIRECT("'"&amp;F$2&amp;"'!F"&amp;ROW(F86))="CC","CC",
IF(INDIRECT("'"&amp;F$2&amp;"'!F"&amp;ROW(F86))="DOWN","DOWN",
IF(INDIRECT("'"&amp;F$2&amp;"'!F"&amp;ROW(F86))="OFF","OFF",
IF(INDIRECT("'"&amp;F$2&amp;"'!F"&amp;ROW(F86))="PARK","PARK",
IF(INDIRECT("'"&amp;F$2&amp;"'!F"&amp;ROW(F86))="VACA","VACA",
"")))))</f>
        <v/>
      </c>
      <c r="G86" s="111" t="str" cm="1">
        <f t="array" aca="1" ref="G86" ca="1">IF(INDIRECT("'"&amp;G$2&amp;"'!F"&amp;ROW(G86))="CC","CC",
IF(INDIRECT("'"&amp;G$2&amp;"'!F"&amp;ROW(G86))="DOWN","DOWN",
IF(INDIRECT("'"&amp;G$2&amp;"'!F"&amp;ROW(G86))="OFF","OFF",
IF(INDIRECT("'"&amp;G$2&amp;"'!F"&amp;ROW(G86))="PARK","PARK",
IF(INDIRECT("'"&amp;G$2&amp;"'!F"&amp;ROW(G86))="VACA","VACA",
"")))))</f>
        <v/>
      </c>
      <c r="H86" s="111" t="str" cm="1">
        <f t="array" aca="1" ref="H86" ca="1">IF(INDIRECT("'"&amp;H$2&amp;"'!F"&amp;ROW(H86))="CC","CC",
IF(INDIRECT("'"&amp;H$2&amp;"'!F"&amp;ROW(H86))="DOWN","DOWN",
IF(INDIRECT("'"&amp;H$2&amp;"'!F"&amp;ROW(H86))="OFF","OFF",
IF(INDIRECT("'"&amp;H$2&amp;"'!F"&amp;ROW(H86))="PARK","PARK",
IF(INDIRECT("'"&amp;H$2&amp;"'!F"&amp;ROW(H86))="VACA","VACA",
"")))))</f>
        <v/>
      </c>
      <c r="I86" s="111" t="str" cm="1">
        <f t="array" aca="1" ref="I86" ca="1">IF(INDIRECT("'"&amp;I$2&amp;"'!F"&amp;ROW(I86))="CC","CC",
IF(INDIRECT("'"&amp;I$2&amp;"'!F"&amp;ROW(I86))="DOWN","DOWN",
IF(INDIRECT("'"&amp;I$2&amp;"'!F"&amp;ROW(I86))="OFF","OFF",
IF(INDIRECT("'"&amp;I$2&amp;"'!F"&amp;ROW(I86))="PARK","PARK",
IF(INDIRECT("'"&amp;I$2&amp;"'!F"&amp;ROW(I86))="VACA","VACA",
"")))))</f>
        <v/>
      </c>
      <c r="J86" s="111" t="str" cm="1">
        <f t="array" aca="1" ref="J86" ca="1">IF(INDIRECT("'"&amp;J$2&amp;"'!F"&amp;ROW(J86))="CC","CC",
IF(INDIRECT("'"&amp;J$2&amp;"'!F"&amp;ROW(J86))="DOWN","DOWN",
IF(INDIRECT("'"&amp;J$2&amp;"'!F"&amp;ROW(J86))="OFF","OFF",
IF(INDIRECT("'"&amp;J$2&amp;"'!F"&amp;ROW(J86))="PARK","PARK",
IF(INDIRECT("'"&amp;J$2&amp;"'!F"&amp;ROW(J86))="VACA","VACA",
"")))))</f>
        <v/>
      </c>
      <c r="K86" s="111" t="str" cm="1">
        <f t="array" aca="1" ref="K86" ca="1">IF(INDIRECT("'"&amp;K$2&amp;"'!F"&amp;ROW(K86))="CC","CC",
IF(INDIRECT("'"&amp;K$2&amp;"'!F"&amp;ROW(K86))="DOWN","DOWN",
IF(INDIRECT("'"&amp;K$2&amp;"'!F"&amp;ROW(K86))="OFF","OFF",
IF(INDIRECT("'"&amp;K$2&amp;"'!F"&amp;ROW(K86))="PARK","PARK",
IF(INDIRECT("'"&amp;K$2&amp;"'!F"&amp;ROW(K86))="VACA","VACA",
"")))))</f>
        <v/>
      </c>
      <c r="L86" s="111" t="str" cm="1">
        <f t="array" aca="1" ref="L86" ca="1">IF(INDIRECT("'"&amp;L$2&amp;"'!F"&amp;ROW(L86))="CC","CC",
IF(INDIRECT("'"&amp;L$2&amp;"'!F"&amp;ROW(L86))="DOWN","DOWN",
IF(INDIRECT("'"&amp;L$2&amp;"'!F"&amp;ROW(L86))="OFF","OFF",
IF(INDIRECT("'"&amp;L$2&amp;"'!F"&amp;ROW(L86))="PARK","PARK",
IF(INDIRECT("'"&amp;L$2&amp;"'!F"&amp;ROW(L86))="VACA","VACA",
"")))))</f>
        <v/>
      </c>
      <c r="M86" s="111" t="str" cm="1">
        <f t="array" aca="1" ref="M86" ca="1">IF(INDIRECT("'"&amp;M$2&amp;"'!F"&amp;ROW(M86))="CC","CC",
IF(INDIRECT("'"&amp;M$2&amp;"'!F"&amp;ROW(M86))="DOWN","DOWN",
IF(INDIRECT("'"&amp;M$2&amp;"'!F"&amp;ROW(M86))="OFF","OFF",
IF(INDIRECT("'"&amp;M$2&amp;"'!F"&amp;ROW(M86))="PARK","PARK",
IF(INDIRECT("'"&amp;M$2&amp;"'!F"&amp;ROW(M86))="VACA","VACA",
"")))))</f>
        <v/>
      </c>
      <c r="N86" s="111" t="str" cm="1">
        <f t="array" aca="1" ref="N86" ca="1">IF(INDIRECT("'"&amp;N$2&amp;"'!F"&amp;ROW(N86))="CC","CC",
IF(INDIRECT("'"&amp;N$2&amp;"'!F"&amp;ROW(N86))="DOWN","DOWN",
IF(INDIRECT("'"&amp;N$2&amp;"'!F"&amp;ROW(N86))="OFF","OFF",
IF(INDIRECT("'"&amp;N$2&amp;"'!F"&amp;ROW(N86))="PARK","PARK",
IF(INDIRECT("'"&amp;N$2&amp;"'!F"&amp;ROW(N86))="VACA","VACA",
"")))))</f>
        <v/>
      </c>
      <c r="O86" s="111" t="str" cm="1">
        <f t="array" aca="1" ref="O86" ca="1">IF(INDIRECT("'"&amp;O$2&amp;"'!F"&amp;ROW(O86))="CC","CC",
IF(INDIRECT("'"&amp;O$2&amp;"'!F"&amp;ROW(O86))="DOWN","DOWN",
IF(INDIRECT("'"&amp;O$2&amp;"'!F"&amp;ROW(O86))="OFF","OFF",
IF(INDIRECT("'"&amp;O$2&amp;"'!F"&amp;ROW(O86))="PARK","PARK",
IF(INDIRECT("'"&amp;O$2&amp;"'!F"&amp;ROW(O86))="VACA","VACA",
"")))))</f>
        <v/>
      </c>
      <c r="P86" s="111" t="str" cm="1">
        <f t="array" aca="1" ref="P86" ca="1">IF(INDIRECT("'"&amp;P$2&amp;"'!F"&amp;ROW(P86))="CC","CC",
IF(INDIRECT("'"&amp;P$2&amp;"'!F"&amp;ROW(P86))="DOWN","DOWN",
IF(INDIRECT("'"&amp;P$2&amp;"'!F"&amp;ROW(P86))="OFF","OFF",
IF(INDIRECT("'"&amp;P$2&amp;"'!F"&amp;ROW(P86))="PARK","PARK",
IF(INDIRECT("'"&amp;P$2&amp;"'!F"&amp;ROW(P86))="VACA","VACA",
"")))))</f>
        <v/>
      </c>
      <c r="Q86" s="111" t="str" cm="1">
        <f t="array" aca="1" ref="Q86" ca="1">IF(INDIRECT("'"&amp;Q$2&amp;"'!F"&amp;ROW(Q86))="CC","CC",
IF(INDIRECT("'"&amp;Q$2&amp;"'!F"&amp;ROW(Q86))="DOWN","DOWN",
IF(INDIRECT("'"&amp;Q$2&amp;"'!F"&amp;ROW(Q86))="OFF","OFF",
IF(INDIRECT("'"&amp;Q$2&amp;"'!F"&amp;ROW(Q86))="PARK","PARK",
IF(INDIRECT("'"&amp;Q$2&amp;"'!F"&amp;ROW(Q86))="VACA","VACA",
"")))))</f>
        <v/>
      </c>
      <c r="R86" s="111" t="str" cm="1">
        <f t="array" aca="1" ref="R86" ca="1">IF(INDIRECT("'"&amp;R$2&amp;"'!F"&amp;ROW(R86))="CC","CC",
IF(INDIRECT("'"&amp;R$2&amp;"'!F"&amp;ROW(R86))="DOWN","DOWN",
IF(INDIRECT("'"&amp;R$2&amp;"'!F"&amp;ROW(R86))="OFF","OFF",
IF(INDIRECT("'"&amp;R$2&amp;"'!F"&amp;ROW(R86))="PARK","PARK",
IF(INDIRECT("'"&amp;R$2&amp;"'!F"&amp;ROW(R86))="VACA","VACA",
"")))))</f>
        <v/>
      </c>
      <c r="S86" s="111" t="str" cm="1">
        <f t="array" aca="1" ref="S86" ca="1">IF(INDIRECT("'"&amp;S$2&amp;"'!F"&amp;ROW(S86))="CC","CC",
IF(INDIRECT("'"&amp;S$2&amp;"'!F"&amp;ROW(S86))="DOWN","DOWN",
IF(INDIRECT("'"&amp;S$2&amp;"'!F"&amp;ROW(S86))="OFF","OFF",
IF(INDIRECT("'"&amp;S$2&amp;"'!F"&amp;ROW(S86))="PARK","PARK",
IF(INDIRECT("'"&amp;S$2&amp;"'!F"&amp;ROW(S86))="VACA","VACA",
"")))))</f>
        <v/>
      </c>
      <c r="T86" s="111" t="str" cm="1">
        <f t="array" aca="1" ref="T86" ca="1">IF(INDIRECT("'"&amp;T$2&amp;"'!F"&amp;ROW(T86))="CC","CC",
IF(INDIRECT("'"&amp;T$2&amp;"'!F"&amp;ROW(T86))="DOWN","DOWN",
IF(INDIRECT("'"&amp;T$2&amp;"'!F"&amp;ROW(T86))="OFF","OFF",
IF(INDIRECT("'"&amp;T$2&amp;"'!F"&amp;ROW(T86))="PARK","PARK",
IF(INDIRECT("'"&amp;T$2&amp;"'!F"&amp;ROW(T86))="VACA","VACA",
"")))))</f>
        <v/>
      </c>
      <c r="U86" s="111" t="str" cm="1">
        <f t="array" aca="1" ref="U86" ca="1">IF(INDIRECT("'"&amp;U$2&amp;"'!F"&amp;ROW(U86))="CC","CC",
IF(INDIRECT("'"&amp;U$2&amp;"'!F"&amp;ROW(U86))="DOWN","DOWN",
IF(INDIRECT("'"&amp;U$2&amp;"'!F"&amp;ROW(U86))="OFF","OFF",
IF(INDIRECT("'"&amp;U$2&amp;"'!F"&amp;ROW(U86))="PARK","PARK",
IF(INDIRECT("'"&amp;U$2&amp;"'!F"&amp;ROW(U86))="VACA","VACA",
"")))))</f>
        <v/>
      </c>
      <c r="V86" s="111" t="str" cm="1">
        <f t="array" aca="1" ref="V86" ca="1">IF(INDIRECT("'"&amp;V$2&amp;"'!F"&amp;ROW(V86))="CC","CC",
IF(INDIRECT("'"&amp;V$2&amp;"'!F"&amp;ROW(V86))="DOWN","DOWN",
IF(INDIRECT("'"&amp;V$2&amp;"'!F"&amp;ROW(V86))="OFF","OFF",
IF(INDIRECT("'"&amp;V$2&amp;"'!F"&amp;ROW(V86))="PARK","PARK",
IF(INDIRECT("'"&amp;V$2&amp;"'!F"&amp;ROW(V86))="VACA","VACA",
"")))))</f>
        <v/>
      </c>
      <c r="W86" s="111" t="str" cm="1">
        <f t="array" aca="1" ref="W86" ca="1">IF(INDIRECT("'"&amp;W$2&amp;"'!F"&amp;ROW(W86))="CC","CC",
IF(INDIRECT("'"&amp;W$2&amp;"'!F"&amp;ROW(W86))="DOWN","DOWN",
IF(INDIRECT("'"&amp;W$2&amp;"'!F"&amp;ROW(W86))="OFF","OFF",
IF(INDIRECT("'"&amp;W$2&amp;"'!F"&amp;ROW(W86))="PARK","PARK",
IF(INDIRECT("'"&amp;W$2&amp;"'!F"&amp;ROW(W86))="VACA","VACA",
"")))))</f>
        <v/>
      </c>
      <c r="X86" s="111" t="str" cm="1">
        <f t="array" aca="1" ref="X86" ca="1">IF(INDIRECT("'"&amp;X$2&amp;"'!F"&amp;ROW(X86))="CC","CC",
IF(INDIRECT("'"&amp;X$2&amp;"'!F"&amp;ROW(X86))="DOWN","DOWN",
IF(INDIRECT("'"&amp;X$2&amp;"'!F"&amp;ROW(X86))="OFF","OFF",
IF(INDIRECT("'"&amp;X$2&amp;"'!F"&amp;ROW(X86))="PARK","PARK",
IF(INDIRECT("'"&amp;X$2&amp;"'!F"&amp;ROW(X86))="VACA","VACA",
"")))))</f>
        <v/>
      </c>
      <c r="Y86" s="111" t="str" cm="1">
        <f t="array" aca="1" ref="Y86" ca="1">IF(INDIRECT("'"&amp;Y$2&amp;"'!F"&amp;ROW(Y86))="CC","CC",
IF(INDIRECT("'"&amp;Y$2&amp;"'!F"&amp;ROW(Y86))="DOWN","DOWN",
IF(INDIRECT("'"&amp;Y$2&amp;"'!F"&amp;ROW(Y86))="OFF","OFF",
IF(INDIRECT("'"&amp;Y$2&amp;"'!F"&amp;ROW(Y86))="PARK","PARK",
IF(INDIRECT("'"&amp;Y$2&amp;"'!F"&amp;ROW(Y86))="VACA","VACA",
"")))))</f>
        <v/>
      </c>
      <c r="Z86" s="111" t="str" cm="1">
        <f t="array" aca="1" ref="Z86" ca="1">IF(INDIRECT("'"&amp;Z$2&amp;"'!F"&amp;ROW(Z86))="CC","CC",
IF(INDIRECT("'"&amp;Z$2&amp;"'!F"&amp;ROW(Z86))="DOWN","DOWN",
IF(INDIRECT("'"&amp;Z$2&amp;"'!F"&amp;ROW(Z86))="OFF","OFF",
IF(INDIRECT("'"&amp;Z$2&amp;"'!F"&amp;ROW(Z86))="PARK","PARK",
IF(INDIRECT("'"&amp;Z$2&amp;"'!F"&amp;ROW(Z86))="VACA","VACA",
"")))))</f>
        <v/>
      </c>
      <c r="AA86" s="111" t="str" cm="1">
        <f t="array" aca="1" ref="AA86" ca="1">IF(INDIRECT("'"&amp;AA$2&amp;"'!F"&amp;ROW(AA86))="CC","CC",
IF(INDIRECT("'"&amp;AA$2&amp;"'!F"&amp;ROW(AA86))="DOWN","DOWN",
IF(INDIRECT("'"&amp;AA$2&amp;"'!F"&amp;ROW(AA86))="OFF","OFF",
IF(INDIRECT("'"&amp;AA$2&amp;"'!F"&amp;ROW(AA86))="PARK","PARK",
IF(INDIRECT("'"&amp;AA$2&amp;"'!F"&amp;ROW(AA86))="VACA","VACA",
"")))))</f>
        <v/>
      </c>
      <c r="AB86" s="111" t="str" cm="1">
        <f t="array" aca="1" ref="AB86" ca="1">IF(INDIRECT("'"&amp;AB$2&amp;"'!F"&amp;ROW(AB86))="CC","CC",
IF(INDIRECT("'"&amp;AB$2&amp;"'!F"&amp;ROW(AB86))="DOWN","DOWN",
IF(INDIRECT("'"&amp;AB$2&amp;"'!F"&amp;ROW(AB86))="OFF","OFF",
IF(INDIRECT("'"&amp;AB$2&amp;"'!F"&amp;ROW(AB86))="PARK","PARK",
IF(INDIRECT("'"&amp;AB$2&amp;"'!F"&amp;ROW(AB86))="VACA","VACA",
"")))))</f>
        <v/>
      </c>
      <c r="AC86" s="111" t="str" cm="1">
        <f t="array" aca="1" ref="AC86" ca="1">IF(INDIRECT("'"&amp;AC$2&amp;"'!F"&amp;ROW(AC86))="CC","CC",
IF(INDIRECT("'"&amp;AC$2&amp;"'!F"&amp;ROW(AC86))="DOWN","DOWN",
IF(INDIRECT("'"&amp;AC$2&amp;"'!F"&amp;ROW(AC86))="OFF","OFF",
IF(INDIRECT("'"&amp;AC$2&amp;"'!F"&amp;ROW(AC86))="PARK","PARK",
IF(INDIRECT("'"&amp;AC$2&amp;"'!F"&amp;ROW(AC86))="VACA","VACA",
"")))))</f>
        <v/>
      </c>
      <c r="AD86" s="111" t="str" cm="1">
        <f t="array" aca="1" ref="AD86" ca="1">IF(INDIRECT("'"&amp;AD$2&amp;"'!F"&amp;ROW(AD86))="CC","CC",
IF(INDIRECT("'"&amp;AD$2&amp;"'!F"&amp;ROW(AD86))="DOWN","DOWN",
IF(INDIRECT("'"&amp;AD$2&amp;"'!F"&amp;ROW(AD86))="OFF","OFF",
IF(INDIRECT("'"&amp;AD$2&amp;"'!F"&amp;ROW(AD86))="PARK","PARK",
IF(INDIRECT("'"&amp;AD$2&amp;"'!F"&amp;ROW(AD86))="VACA","VACA",
"")))))</f>
        <v/>
      </c>
      <c r="AE86" s="111" t="str" cm="1">
        <f t="array" aca="1" ref="AE86" ca="1">IF(INDIRECT("'"&amp;AE$2&amp;"'!F"&amp;ROW(AE86))="CC","CC",
IF(INDIRECT("'"&amp;AE$2&amp;"'!F"&amp;ROW(AE86))="DOWN","DOWN",
IF(INDIRECT("'"&amp;AE$2&amp;"'!F"&amp;ROW(AE86))="OFF","OFF",
IF(INDIRECT("'"&amp;AE$2&amp;"'!F"&amp;ROW(AE86))="PARK","PARK",
IF(INDIRECT("'"&amp;AE$2&amp;"'!F"&amp;ROW(AE86))="VACA","VACA",
"")))))</f>
        <v/>
      </c>
      <c r="AF86" s="111" t="str" cm="1">
        <f t="array" aca="1" ref="AF86" ca="1">IF(INDIRECT("'"&amp;AF$2&amp;"'!F"&amp;ROW(AF86))="CC","CC",
IF(INDIRECT("'"&amp;AF$2&amp;"'!F"&amp;ROW(AF86))="DOWN","DOWN",
IF(INDIRECT("'"&amp;AF$2&amp;"'!F"&amp;ROW(AF86))="OFF","OFF",
IF(INDIRECT("'"&amp;AF$2&amp;"'!F"&amp;ROW(AF86))="PARK","PARK",
IF(INDIRECT("'"&amp;AF$2&amp;"'!F"&amp;ROW(AF86))="VACA","VACA",
"")))))</f>
        <v/>
      </c>
      <c r="AG86" s="111" t="str" cm="1">
        <f t="array" aca="1" ref="AG86" ca="1">IF(INDIRECT("'"&amp;AG$2&amp;"'!F"&amp;ROW(AG86))="CC","CC",
IF(INDIRECT("'"&amp;AG$2&amp;"'!F"&amp;ROW(AG86))="DOWN","DOWN",
IF(INDIRECT("'"&amp;AG$2&amp;"'!F"&amp;ROW(AG86))="OFF","OFF",
IF(INDIRECT("'"&amp;AG$2&amp;"'!F"&amp;ROW(AG86))="PARK","PARK",
IF(INDIRECT("'"&amp;AG$2&amp;"'!F"&amp;ROW(AG86))="VACA","VACA",
"")))))</f>
        <v/>
      </c>
      <c r="AH86" s="124"/>
      <c r="AI86" s="111" t="str">
        <f t="shared" si="7"/>
        <v/>
      </c>
      <c r="AJ86" s="111" t="str" cm="1">
        <f t="array" aca="1" ref="AJ86" ca="1">INDIRECT("'"&amp;AJ$2&amp;"'!AB"&amp;ROW($AJ86))</f>
        <v/>
      </c>
      <c r="AK86" s="111" t="str" cm="1">
        <f t="array" aca="1" ref="AK86" ca="1">INDIRECT("'"&amp;AK$2&amp;"'!AB"&amp;ROW($AJ86))</f>
        <v/>
      </c>
      <c r="AL86" s="111" t="str" cm="1">
        <f t="array" aca="1" ref="AL86" ca="1">INDIRECT("'"&amp;AL$2&amp;"'!AB"&amp;ROW($AJ86))</f>
        <v/>
      </c>
      <c r="AM86" s="111" t="str" cm="1">
        <f t="array" aca="1" ref="AM86" ca="1">INDIRECT("'"&amp;AM$2&amp;"'!AB"&amp;ROW($AJ86))</f>
        <v/>
      </c>
      <c r="AN86" s="111" t="str" cm="1">
        <f t="array" aca="1" ref="AN86" ca="1">INDIRECT("'"&amp;AN$2&amp;"'!AB"&amp;ROW($AJ86))</f>
        <v/>
      </c>
      <c r="AO86" s="111" t="str" cm="1">
        <f t="array" aca="1" ref="AO86" ca="1">INDIRECT("'"&amp;AO$2&amp;"'!AB"&amp;ROW($AJ86))</f>
        <v/>
      </c>
      <c r="AP86" s="111" t="str" cm="1">
        <f t="array" aca="1" ref="AP86" ca="1">INDIRECT("'"&amp;AP$2&amp;"'!AB"&amp;ROW($AJ86))</f>
        <v/>
      </c>
      <c r="AQ86" s="111" t="str" cm="1">
        <f t="array" aca="1" ref="AQ86" ca="1">INDIRECT("'"&amp;AQ$2&amp;"'!AB"&amp;ROW($AJ86))</f>
        <v/>
      </c>
      <c r="AR86" s="111" t="str" cm="1">
        <f t="array" aca="1" ref="AR86" ca="1">INDIRECT("'"&amp;AR$2&amp;"'!AB"&amp;ROW($AJ86))</f>
        <v/>
      </c>
      <c r="AS86" s="111" t="str" cm="1">
        <f t="array" aca="1" ref="AS86" ca="1">INDIRECT("'"&amp;AS$2&amp;"'!AB"&amp;ROW($AJ86))</f>
        <v/>
      </c>
      <c r="AT86" s="111" t="str" cm="1">
        <f t="array" aca="1" ref="AT86" ca="1">INDIRECT("'"&amp;AT$2&amp;"'!AB"&amp;ROW($AJ86))</f>
        <v/>
      </c>
      <c r="AU86" s="111" t="str" cm="1">
        <f t="array" aca="1" ref="AU86" ca="1">INDIRECT("'"&amp;AU$2&amp;"'!AB"&amp;ROW($AJ86))</f>
        <v/>
      </c>
      <c r="AV86" s="111" t="str" cm="1">
        <f t="array" aca="1" ref="AV86" ca="1">INDIRECT("'"&amp;AV$2&amp;"'!AB"&amp;ROW($AJ86))</f>
        <v/>
      </c>
      <c r="AW86" s="111" t="str" cm="1">
        <f t="array" aca="1" ref="AW86" ca="1">INDIRECT("'"&amp;AW$2&amp;"'!AB"&amp;ROW($AJ86))</f>
        <v/>
      </c>
      <c r="AX86" s="111" t="str" cm="1">
        <f t="array" aca="1" ref="AX86" ca="1">INDIRECT("'"&amp;AX$2&amp;"'!AB"&amp;ROW($AJ86))</f>
        <v/>
      </c>
      <c r="AY86" s="111" t="str" cm="1">
        <f t="array" aca="1" ref="AY86" ca="1">INDIRECT("'"&amp;AY$2&amp;"'!AB"&amp;ROW($AJ86))</f>
        <v/>
      </c>
      <c r="AZ86" s="111" t="str" cm="1">
        <f t="array" aca="1" ref="AZ86" ca="1">INDIRECT("'"&amp;AZ$2&amp;"'!AB"&amp;ROW($AJ86))</f>
        <v/>
      </c>
      <c r="BA86" s="111" t="str" cm="1">
        <f t="array" aca="1" ref="BA86" ca="1">INDIRECT("'"&amp;BA$2&amp;"'!AB"&amp;ROW($AJ86))</f>
        <v/>
      </c>
      <c r="BB86" s="111" t="str" cm="1">
        <f t="array" aca="1" ref="BB86" ca="1">INDIRECT("'"&amp;BB$2&amp;"'!AB"&amp;ROW($AJ86))</f>
        <v/>
      </c>
      <c r="BC86" s="111" t="str" cm="1">
        <f t="array" aca="1" ref="BC86" ca="1">INDIRECT("'"&amp;BC$2&amp;"'!AB"&amp;ROW($AJ86))</f>
        <v/>
      </c>
      <c r="BD86" s="111" t="str" cm="1">
        <f t="array" aca="1" ref="BD86" ca="1">INDIRECT("'"&amp;BD$2&amp;"'!AB"&amp;ROW($AJ86))</f>
        <v/>
      </c>
      <c r="BE86" s="111" t="str" cm="1">
        <f t="array" aca="1" ref="BE86" ca="1">INDIRECT("'"&amp;BE$2&amp;"'!AB"&amp;ROW($AJ86))</f>
        <v/>
      </c>
      <c r="BF86" s="111" t="str" cm="1">
        <f t="array" aca="1" ref="BF86" ca="1">INDIRECT("'"&amp;BF$2&amp;"'!AB"&amp;ROW($AJ86))</f>
        <v/>
      </c>
      <c r="BG86" s="111" t="str" cm="1">
        <f t="array" aca="1" ref="BG86" ca="1">INDIRECT("'"&amp;BG$2&amp;"'!AB"&amp;ROW($AJ86))</f>
        <v/>
      </c>
      <c r="BH86" s="111" t="str" cm="1">
        <f t="array" aca="1" ref="BH86" ca="1">INDIRECT("'"&amp;BH$2&amp;"'!AB"&amp;ROW($AJ86))</f>
        <v/>
      </c>
      <c r="BI86" s="111" t="str" cm="1">
        <f t="array" aca="1" ref="BI86" ca="1">INDIRECT("'"&amp;BI$2&amp;"'!AB"&amp;ROW($AJ86))</f>
        <v/>
      </c>
      <c r="BJ86" s="111" t="str" cm="1">
        <f t="array" aca="1" ref="BJ86" ca="1">INDIRECT("'"&amp;BJ$2&amp;"'!AB"&amp;ROW($AJ86))</f>
        <v/>
      </c>
      <c r="BK86" s="111" t="str" cm="1">
        <f t="array" aca="1" ref="BK86" ca="1">INDIRECT("'"&amp;BK$2&amp;"'!AB"&amp;ROW($AJ86))</f>
        <v/>
      </c>
      <c r="BL86" s="111" t="str" cm="1">
        <f t="array" aca="1" ref="BL86" ca="1">INDIRECT("'"&amp;BL$2&amp;"'!AB"&amp;ROW($AJ86))</f>
        <v/>
      </c>
      <c r="BM86" s="111" t="str" cm="1">
        <f t="array" aca="1" ref="BM86" ca="1">INDIRECT("'"&amp;BM$2&amp;"'!AB"&amp;ROW($AJ86))</f>
        <v/>
      </c>
      <c r="BN86" s="111" t="str" cm="1">
        <f t="array" aca="1" ref="BN86" ca="1">INDIRECT("'"&amp;BN$2&amp;"'!AB"&amp;ROW($AJ86))</f>
        <v/>
      </c>
      <c r="BO86" s="124"/>
      <c r="BP86" s="110" t="str">
        <f t="shared" si="8"/>
        <v/>
      </c>
      <c r="BQ86" s="127" t="str" cm="1">
        <f t="array" aca="1" ref="BQ86" ca="1">IF(INDIRECT("'"&amp;BQ$2&amp;"'!P"&amp;ROW($BQ86))=0,"",INDIRECT("'"&amp;BQ$2&amp;"'!P"&amp;ROW($BQ86)))</f>
        <v/>
      </c>
      <c r="BR86" s="127" t="str" cm="1">
        <f t="array" aca="1" ref="BR86" ca="1">IF(INDIRECT("'"&amp;BR$2&amp;"'!P"&amp;ROW($BQ86))=0,"",INDIRECT("'"&amp;BR$2&amp;"'!P"&amp;ROW($BQ86)))</f>
        <v/>
      </c>
      <c r="BS86" s="127" t="str" cm="1">
        <f t="array" aca="1" ref="BS86" ca="1">IF(INDIRECT("'"&amp;BS$2&amp;"'!P"&amp;ROW($BQ86))=0,"",INDIRECT("'"&amp;BS$2&amp;"'!P"&amp;ROW($BQ86)))</f>
        <v/>
      </c>
      <c r="BT86" s="127" t="str" cm="1">
        <f t="array" aca="1" ref="BT86" ca="1">IF(INDIRECT("'"&amp;BT$2&amp;"'!P"&amp;ROW($BQ86))=0,"",INDIRECT("'"&amp;BT$2&amp;"'!P"&amp;ROW($BQ86)))</f>
        <v/>
      </c>
      <c r="BU86" s="127" t="str" cm="1">
        <f t="array" aca="1" ref="BU86" ca="1">IF(INDIRECT("'"&amp;BU$2&amp;"'!P"&amp;ROW($BQ86))=0,"",INDIRECT("'"&amp;BU$2&amp;"'!P"&amp;ROW($BQ86)))</f>
        <v/>
      </c>
      <c r="BV86" s="127" t="str" cm="1">
        <f t="array" aca="1" ref="BV86" ca="1">IF(INDIRECT("'"&amp;BV$2&amp;"'!P"&amp;ROW($BQ86))=0,"",INDIRECT("'"&amp;BV$2&amp;"'!P"&amp;ROW($BQ86)))</f>
        <v/>
      </c>
      <c r="BW86" s="127" t="str" cm="1">
        <f t="array" aca="1" ref="BW86" ca="1">IF(INDIRECT("'"&amp;BW$2&amp;"'!P"&amp;ROW($BQ86))=0,"",INDIRECT("'"&amp;BW$2&amp;"'!P"&amp;ROW($BQ86)))</f>
        <v/>
      </c>
      <c r="BX86" s="127" t="str" cm="1">
        <f t="array" aca="1" ref="BX86" ca="1">IF(INDIRECT("'"&amp;BX$2&amp;"'!P"&amp;ROW($BQ86))=0,"",INDIRECT("'"&amp;BX$2&amp;"'!P"&amp;ROW($BQ86)))</f>
        <v/>
      </c>
      <c r="BY86" s="127" t="str" cm="1">
        <f t="array" aca="1" ref="BY86" ca="1">IF(INDIRECT("'"&amp;BY$2&amp;"'!P"&amp;ROW($BQ86))=0,"",INDIRECT("'"&amp;BY$2&amp;"'!P"&amp;ROW($BQ86)))</f>
        <v/>
      </c>
      <c r="BZ86" s="127" t="str" cm="1">
        <f t="array" aca="1" ref="BZ86" ca="1">IF(INDIRECT("'"&amp;BZ$2&amp;"'!P"&amp;ROW($BQ86))=0,"",INDIRECT("'"&amp;BZ$2&amp;"'!P"&amp;ROW($BQ86)))</f>
        <v/>
      </c>
      <c r="CA86" s="127" t="str" cm="1">
        <f t="array" aca="1" ref="CA86" ca="1">IF(INDIRECT("'"&amp;CA$2&amp;"'!P"&amp;ROW($BQ86))=0,"",INDIRECT("'"&amp;CA$2&amp;"'!P"&amp;ROW($BQ86)))</f>
        <v/>
      </c>
      <c r="CB86" s="127" t="str" cm="1">
        <f t="array" aca="1" ref="CB86" ca="1">IF(INDIRECT("'"&amp;CB$2&amp;"'!P"&amp;ROW($BQ86))=0,"",INDIRECT("'"&amp;CB$2&amp;"'!P"&amp;ROW($BQ86)))</f>
        <v/>
      </c>
      <c r="CC86" s="127" t="str" cm="1">
        <f t="array" aca="1" ref="CC86" ca="1">IF(INDIRECT("'"&amp;CC$2&amp;"'!P"&amp;ROW($BQ86))=0,"",INDIRECT("'"&amp;CC$2&amp;"'!P"&amp;ROW($BQ86)))</f>
        <v/>
      </c>
      <c r="CD86" s="127" t="str" cm="1">
        <f t="array" aca="1" ref="CD86" ca="1">IF(INDIRECT("'"&amp;CD$2&amp;"'!P"&amp;ROW($BQ86))=0,"",INDIRECT("'"&amp;CD$2&amp;"'!P"&amp;ROW($BQ86)))</f>
        <v/>
      </c>
      <c r="CE86" s="127" t="str" cm="1">
        <f t="array" aca="1" ref="CE86" ca="1">IF(INDIRECT("'"&amp;CE$2&amp;"'!P"&amp;ROW($BQ86))=0,"",INDIRECT("'"&amp;CE$2&amp;"'!P"&amp;ROW($BQ86)))</f>
        <v/>
      </c>
      <c r="CF86" s="127" t="str" cm="1">
        <f t="array" aca="1" ref="CF86" ca="1">IF(INDIRECT("'"&amp;CF$2&amp;"'!P"&amp;ROW($BQ86))=0,"",INDIRECT("'"&amp;CF$2&amp;"'!P"&amp;ROW($BQ86)))</f>
        <v/>
      </c>
      <c r="CG86" s="127" t="str" cm="1">
        <f t="array" aca="1" ref="CG86" ca="1">IF(INDIRECT("'"&amp;CG$2&amp;"'!P"&amp;ROW($BQ86))=0,"",INDIRECT("'"&amp;CG$2&amp;"'!P"&amp;ROW($BQ86)))</f>
        <v/>
      </c>
      <c r="CH86" s="127" t="str" cm="1">
        <f t="array" aca="1" ref="CH86" ca="1">IF(INDIRECT("'"&amp;CH$2&amp;"'!P"&amp;ROW($BQ86))=0,"",INDIRECT("'"&amp;CH$2&amp;"'!P"&amp;ROW($BQ86)))</f>
        <v/>
      </c>
      <c r="CI86" s="127" t="str" cm="1">
        <f t="array" aca="1" ref="CI86" ca="1">IF(INDIRECT("'"&amp;CI$2&amp;"'!P"&amp;ROW($BQ86))=0,"",INDIRECT("'"&amp;CI$2&amp;"'!P"&amp;ROW($BQ86)))</f>
        <v/>
      </c>
      <c r="CJ86" s="127" t="str" cm="1">
        <f t="array" aca="1" ref="CJ86" ca="1">IF(INDIRECT("'"&amp;CJ$2&amp;"'!P"&amp;ROW($BQ86))=0,"",INDIRECT("'"&amp;CJ$2&amp;"'!P"&amp;ROW($BQ86)))</f>
        <v/>
      </c>
      <c r="CK86" s="127" t="str" cm="1">
        <f t="array" aca="1" ref="CK86" ca="1">IF(INDIRECT("'"&amp;CK$2&amp;"'!P"&amp;ROW($BQ86))=0,"",INDIRECT("'"&amp;CK$2&amp;"'!P"&amp;ROW($BQ86)))</f>
        <v/>
      </c>
      <c r="CL86" s="127" t="str" cm="1">
        <f t="array" aca="1" ref="CL86" ca="1">IF(INDIRECT("'"&amp;CL$2&amp;"'!P"&amp;ROW($BQ86))=0,"",INDIRECT("'"&amp;CL$2&amp;"'!P"&amp;ROW($BQ86)))</f>
        <v/>
      </c>
      <c r="CM86" s="127" t="str" cm="1">
        <f t="array" aca="1" ref="CM86" ca="1">IF(INDIRECT("'"&amp;CM$2&amp;"'!P"&amp;ROW($BQ86))=0,"",INDIRECT("'"&amp;CM$2&amp;"'!P"&amp;ROW($BQ86)))</f>
        <v/>
      </c>
      <c r="CN86" s="127" t="str" cm="1">
        <f t="array" aca="1" ref="CN86" ca="1">IF(INDIRECT("'"&amp;CN$2&amp;"'!P"&amp;ROW($BQ86))=0,"",INDIRECT("'"&amp;CN$2&amp;"'!P"&amp;ROW($BQ86)))</f>
        <v/>
      </c>
      <c r="CO86" s="127" t="str" cm="1">
        <f t="array" aca="1" ref="CO86" ca="1">IF(INDIRECT("'"&amp;CO$2&amp;"'!P"&amp;ROW($BQ86))=0,"",INDIRECT("'"&amp;CO$2&amp;"'!P"&amp;ROW($BQ86)))</f>
        <v/>
      </c>
      <c r="CP86" s="127" t="str" cm="1">
        <f t="array" aca="1" ref="CP86" ca="1">IF(INDIRECT("'"&amp;CP$2&amp;"'!P"&amp;ROW($BQ86))=0,"",INDIRECT("'"&amp;CP$2&amp;"'!P"&amp;ROW($BQ86)))</f>
        <v/>
      </c>
      <c r="CQ86" s="127" t="str" cm="1">
        <f t="array" aca="1" ref="CQ86" ca="1">IF(INDIRECT("'"&amp;CQ$2&amp;"'!P"&amp;ROW($BQ86))=0,"",INDIRECT("'"&amp;CQ$2&amp;"'!P"&amp;ROW($BQ86)))</f>
        <v/>
      </c>
      <c r="CR86" s="127" t="str" cm="1">
        <f t="array" aca="1" ref="CR86" ca="1">IF(INDIRECT("'"&amp;CR$2&amp;"'!P"&amp;ROW($BQ86))=0,"",INDIRECT("'"&amp;CR$2&amp;"'!P"&amp;ROW($BQ86)))</f>
        <v/>
      </c>
      <c r="CS86" s="127" t="str" cm="1">
        <f t="array" aca="1" ref="CS86" ca="1">IF(INDIRECT("'"&amp;CS$2&amp;"'!P"&amp;ROW($BQ86))=0,"",INDIRECT("'"&amp;CS$2&amp;"'!P"&amp;ROW($BQ86)))</f>
        <v/>
      </c>
      <c r="CT86" s="127" t="str" cm="1">
        <f t="array" aca="1" ref="CT86" ca="1">IF(INDIRECT("'"&amp;CT$2&amp;"'!P"&amp;ROW($BQ86))=0,"",INDIRECT("'"&amp;CT$2&amp;"'!P"&amp;ROW($BQ86)))</f>
        <v/>
      </c>
      <c r="CU86" s="127" t="str" cm="1">
        <f t="array" aca="1" ref="CU86" ca="1">IF(INDIRECT("'"&amp;CU$2&amp;"'!P"&amp;ROW($BQ86))=0,"",INDIRECT("'"&amp;CU$2&amp;"'!P"&amp;ROW($BQ86)))</f>
        <v/>
      </c>
      <c r="CV86" s="128" t="str">
        <f t="shared" si="9"/>
        <v/>
      </c>
    </row>
    <row r="87" spans="1:100" x14ac:dyDescent="0.2">
      <c r="A87" s="111" t="str">
        <f>IF('Driver List'!D87=0,"",'Driver List'!D87)</f>
        <v/>
      </c>
      <c r="B87" s="111" t="str">
        <f>IF(A87="","",VLOOKUP(A87,'Driver List'!D:E,2,0))</f>
        <v/>
      </c>
      <c r="C87" s="111" t="str" cm="1">
        <f t="array" aca="1" ref="C87" ca="1">IF(INDIRECT("'"&amp;C$2&amp;"'!F"&amp;ROW(C87))="CC","CC",
IF(INDIRECT("'"&amp;C$2&amp;"'!F"&amp;ROW(C87))="DOWN","DOWN",
IF(INDIRECT("'"&amp;C$2&amp;"'!F"&amp;ROW(C87))="OFF","OFF",
IF(INDIRECT("'"&amp;C$2&amp;"'!F"&amp;ROW(C87))="PARK","PARK",
IF(INDIRECT("'"&amp;C$2&amp;"'!F"&amp;ROW(C87))="VACA","VACA",
"")))))</f>
        <v/>
      </c>
      <c r="D87" s="111" t="str" cm="1">
        <f t="array" aca="1" ref="D87" ca="1">IF(INDIRECT("'"&amp;D$2&amp;"'!F"&amp;ROW(D87))="CC","CC",
IF(INDIRECT("'"&amp;D$2&amp;"'!F"&amp;ROW(D87))="DOWN","DOWN",
IF(INDIRECT("'"&amp;D$2&amp;"'!F"&amp;ROW(D87))="OFF","OFF",
IF(INDIRECT("'"&amp;D$2&amp;"'!F"&amp;ROW(D87))="PARK","PARK",
IF(INDIRECT("'"&amp;D$2&amp;"'!F"&amp;ROW(D87))="VACA","VACA",
"")))))</f>
        <v/>
      </c>
      <c r="E87" s="111" t="str" cm="1">
        <f t="array" aca="1" ref="E87" ca="1">IF(INDIRECT("'"&amp;E$2&amp;"'!F"&amp;ROW(E87))="CC","CC",
IF(INDIRECT("'"&amp;E$2&amp;"'!F"&amp;ROW(E87))="DOWN","DOWN",
IF(INDIRECT("'"&amp;E$2&amp;"'!F"&amp;ROW(E87))="OFF","OFF",
IF(INDIRECT("'"&amp;E$2&amp;"'!F"&amp;ROW(E87))="PARK","PARK",
IF(INDIRECT("'"&amp;E$2&amp;"'!F"&amp;ROW(E87))="VACA","VACA",
"")))))</f>
        <v/>
      </c>
      <c r="F87" s="111" t="str" cm="1">
        <f t="array" aca="1" ref="F87" ca="1">IF(INDIRECT("'"&amp;F$2&amp;"'!F"&amp;ROW(F87))="CC","CC",
IF(INDIRECT("'"&amp;F$2&amp;"'!F"&amp;ROW(F87))="DOWN","DOWN",
IF(INDIRECT("'"&amp;F$2&amp;"'!F"&amp;ROW(F87))="OFF","OFF",
IF(INDIRECT("'"&amp;F$2&amp;"'!F"&amp;ROW(F87))="PARK","PARK",
IF(INDIRECT("'"&amp;F$2&amp;"'!F"&amp;ROW(F87))="VACA","VACA",
"")))))</f>
        <v/>
      </c>
      <c r="G87" s="111" t="str" cm="1">
        <f t="array" aca="1" ref="G87" ca="1">IF(INDIRECT("'"&amp;G$2&amp;"'!F"&amp;ROW(G87))="CC","CC",
IF(INDIRECT("'"&amp;G$2&amp;"'!F"&amp;ROW(G87))="DOWN","DOWN",
IF(INDIRECT("'"&amp;G$2&amp;"'!F"&amp;ROW(G87))="OFF","OFF",
IF(INDIRECT("'"&amp;G$2&amp;"'!F"&amp;ROW(G87))="PARK","PARK",
IF(INDIRECT("'"&amp;G$2&amp;"'!F"&amp;ROW(G87))="VACA","VACA",
"")))))</f>
        <v/>
      </c>
      <c r="H87" s="111" t="str" cm="1">
        <f t="array" aca="1" ref="H87" ca="1">IF(INDIRECT("'"&amp;H$2&amp;"'!F"&amp;ROW(H87))="CC","CC",
IF(INDIRECT("'"&amp;H$2&amp;"'!F"&amp;ROW(H87))="DOWN","DOWN",
IF(INDIRECT("'"&amp;H$2&amp;"'!F"&amp;ROW(H87))="OFF","OFF",
IF(INDIRECT("'"&amp;H$2&amp;"'!F"&amp;ROW(H87))="PARK","PARK",
IF(INDIRECT("'"&amp;H$2&amp;"'!F"&amp;ROW(H87))="VACA","VACA",
"")))))</f>
        <v/>
      </c>
      <c r="I87" s="111" t="str" cm="1">
        <f t="array" aca="1" ref="I87" ca="1">IF(INDIRECT("'"&amp;I$2&amp;"'!F"&amp;ROW(I87))="CC","CC",
IF(INDIRECT("'"&amp;I$2&amp;"'!F"&amp;ROW(I87))="DOWN","DOWN",
IF(INDIRECT("'"&amp;I$2&amp;"'!F"&amp;ROW(I87))="OFF","OFF",
IF(INDIRECT("'"&amp;I$2&amp;"'!F"&amp;ROW(I87))="PARK","PARK",
IF(INDIRECT("'"&amp;I$2&amp;"'!F"&amp;ROW(I87))="VACA","VACA",
"")))))</f>
        <v/>
      </c>
      <c r="J87" s="111" t="str" cm="1">
        <f t="array" aca="1" ref="J87" ca="1">IF(INDIRECT("'"&amp;J$2&amp;"'!F"&amp;ROW(J87))="CC","CC",
IF(INDIRECT("'"&amp;J$2&amp;"'!F"&amp;ROW(J87))="DOWN","DOWN",
IF(INDIRECT("'"&amp;J$2&amp;"'!F"&amp;ROW(J87))="OFF","OFF",
IF(INDIRECT("'"&amp;J$2&amp;"'!F"&amp;ROW(J87))="PARK","PARK",
IF(INDIRECT("'"&amp;J$2&amp;"'!F"&amp;ROW(J87))="VACA","VACA",
"")))))</f>
        <v/>
      </c>
      <c r="K87" s="111" t="str" cm="1">
        <f t="array" aca="1" ref="K87" ca="1">IF(INDIRECT("'"&amp;K$2&amp;"'!F"&amp;ROW(K87))="CC","CC",
IF(INDIRECT("'"&amp;K$2&amp;"'!F"&amp;ROW(K87))="DOWN","DOWN",
IF(INDIRECT("'"&amp;K$2&amp;"'!F"&amp;ROW(K87))="OFF","OFF",
IF(INDIRECT("'"&amp;K$2&amp;"'!F"&amp;ROW(K87))="PARK","PARK",
IF(INDIRECT("'"&amp;K$2&amp;"'!F"&amp;ROW(K87))="VACA","VACA",
"")))))</f>
        <v/>
      </c>
      <c r="L87" s="111" t="str" cm="1">
        <f t="array" aca="1" ref="L87" ca="1">IF(INDIRECT("'"&amp;L$2&amp;"'!F"&amp;ROW(L87))="CC","CC",
IF(INDIRECT("'"&amp;L$2&amp;"'!F"&amp;ROW(L87))="DOWN","DOWN",
IF(INDIRECT("'"&amp;L$2&amp;"'!F"&amp;ROW(L87))="OFF","OFF",
IF(INDIRECT("'"&amp;L$2&amp;"'!F"&amp;ROW(L87))="PARK","PARK",
IF(INDIRECT("'"&amp;L$2&amp;"'!F"&amp;ROW(L87))="VACA","VACA",
"")))))</f>
        <v/>
      </c>
      <c r="M87" s="111" t="str" cm="1">
        <f t="array" aca="1" ref="M87" ca="1">IF(INDIRECT("'"&amp;M$2&amp;"'!F"&amp;ROW(M87))="CC","CC",
IF(INDIRECT("'"&amp;M$2&amp;"'!F"&amp;ROW(M87))="DOWN","DOWN",
IF(INDIRECT("'"&amp;M$2&amp;"'!F"&amp;ROW(M87))="OFF","OFF",
IF(INDIRECT("'"&amp;M$2&amp;"'!F"&amp;ROW(M87))="PARK","PARK",
IF(INDIRECT("'"&amp;M$2&amp;"'!F"&amp;ROW(M87))="VACA","VACA",
"")))))</f>
        <v/>
      </c>
      <c r="N87" s="111" t="str" cm="1">
        <f t="array" aca="1" ref="N87" ca="1">IF(INDIRECT("'"&amp;N$2&amp;"'!F"&amp;ROW(N87))="CC","CC",
IF(INDIRECT("'"&amp;N$2&amp;"'!F"&amp;ROW(N87))="DOWN","DOWN",
IF(INDIRECT("'"&amp;N$2&amp;"'!F"&amp;ROW(N87))="OFF","OFF",
IF(INDIRECT("'"&amp;N$2&amp;"'!F"&amp;ROW(N87))="PARK","PARK",
IF(INDIRECT("'"&amp;N$2&amp;"'!F"&amp;ROW(N87))="VACA","VACA",
"")))))</f>
        <v/>
      </c>
      <c r="O87" s="111" t="str" cm="1">
        <f t="array" aca="1" ref="O87" ca="1">IF(INDIRECT("'"&amp;O$2&amp;"'!F"&amp;ROW(O87))="CC","CC",
IF(INDIRECT("'"&amp;O$2&amp;"'!F"&amp;ROW(O87))="DOWN","DOWN",
IF(INDIRECT("'"&amp;O$2&amp;"'!F"&amp;ROW(O87))="OFF","OFF",
IF(INDIRECT("'"&amp;O$2&amp;"'!F"&amp;ROW(O87))="PARK","PARK",
IF(INDIRECT("'"&amp;O$2&amp;"'!F"&amp;ROW(O87))="VACA","VACA",
"")))))</f>
        <v/>
      </c>
      <c r="P87" s="111" t="str" cm="1">
        <f t="array" aca="1" ref="P87" ca="1">IF(INDIRECT("'"&amp;P$2&amp;"'!F"&amp;ROW(P87))="CC","CC",
IF(INDIRECT("'"&amp;P$2&amp;"'!F"&amp;ROW(P87))="DOWN","DOWN",
IF(INDIRECT("'"&amp;P$2&amp;"'!F"&amp;ROW(P87))="OFF","OFF",
IF(INDIRECT("'"&amp;P$2&amp;"'!F"&amp;ROW(P87))="PARK","PARK",
IF(INDIRECT("'"&amp;P$2&amp;"'!F"&amp;ROW(P87))="VACA","VACA",
"")))))</f>
        <v/>
      </c>
      <c r="Q87" s="111" t="str" cm="1">
        <f t="array" aca="1" ref="Q87" ca="1">IF(INDIRECT("'"&amp;Q$2&amp;"'!F"&amp;ROW(Q87))="CC","CC",
IF(INDIRECT("'"&amp;Q$2&amp;"'!F"&amp;ROW(Q87))="DOWN","DOWN",
IF(INDIRECT("'"&amp;Q$2&amp;"'!F"&amp;ROW(Q87))="OFF","OFF",
IF(INDIRECT("'"&amp;Q$2&amp;"'!F"&amp;ROW(Q87))="PARK","PARK",
IF(INDIRECT("'"&amp;Q$2&amp;"'!F"&amp;ROW(Q87))="VACA","VACA",
"")))))</f>
        <v/>
      </c>
      <c r="R87" s="111" t="str" cm="1">
        <f t="array" aca="1" ref="R87" ca="1">IF(INDIRECT("'"&amp;R$2&amp;"'!F"&amp;ROW(R87))="CC","CC",
IF(INDIRECT("'"&amp;R$2&amp;"'!F"&amp;ROW(R87))="DOWN","DOWN",
IF(INDIRECT("'"&amp;R$2&amp;"'!F"&amp;ROW(R87))="OFF","OFF",
IF(INDIRECT("'"&amp;R$2&amp;"'!F"&amp;ROW(R87))="PARK","PARK",
IF(INDIRECT("'"&amp;R$2&amp;"'!F"&amp;ROW(R87))="VACA","VACA",
"")))))</f>
        <v/>
      </c>
      <c r="S87" s="111" t="str" cm="1">
        <f t="array" aca="1" ref="S87" ca="1">IF(INDIRECT("'"&amp;S$2&amp;"'!F"&amp;ROW(S87))="CC","CC",
IF(INDIRECT("'"&amp;S$2&amp;"'!F"&amp;ROW(S87))="DOWN","DOWN",
IF(INDIRECT("'"&amp;S$2&amp;"'!F"&amp;ROW(S87))="OFF","OFF",
IF(INDIRECT("'"&amp;S$2&amp;"'!F"&amp;ROW(S87))="PARK","PARK",
IF(INDIRECT("'"&amp;S$2&amp;"'!F"&amp;ROW(S87))="VACA","VACA",
"")))))</f>
        <v/>
      </c>
      <c r="T87" s="111" t="str" cm="1">
        <f t="array" aca="1" ref="T87" ca="1">IF(INDIRECT("'"&amp;T$2&amp;"'!F"&amp;ROW(T87))="CC","CC",
IF(INDIRECT("'"&amp;T$2&amp;"'!F"&amp;ROW(T87))="DOWN","DOWN",
IF(INDIRECT("'"&amp;T$2&amp;"'!F"&amp;ROW(T87))="OFF","OFF",
IF(INDIRECT("'"&amp;T$2&amp;"'!F"&amp;ROW(T87))="PARK","PARK",
IF(INDIRECT("'"&amp;T$2&amp;"'!F"&amp;ROW(T87))="VACA","VACA",
"")))))</f>
        <v/>
      </c>
      <c r="U87" s="111" t="str" cm="1">
        <f t="array" aca="1" ref="U87" ca="1">IF(INDIRECT("'"&amp;U$2&amp;"'!F"&amp;ROW(U87))="CC","CC",
IF(INDIRECT("'"&amp;U$2&amp;"'!F"&amp;ROW(U87))="DOWN","DOWN",
IF(INDIRECT("'"&amp;U$2&amp;"'!F"&amp;ROW(U87))="OFF","OFF",
IF(INDIRECT("'"&amp;U$2&amp;"'!F"&amp;ROW(U87))="PARK","PARK",
IF(INDIRECT("'"&amp;U$2&amp;"'!F"&amp;ROW(U87))="VACA","VACA",
"")))))</f>
        <v/>
      </c>
      <c r="V87" s="111" t="str" cm="1">
        <f t="array" aca="1" ref="V87" ca="1">IF(INDIRECT("'"&amp;V$2&amp;"'!F"&amp;ROW(V87))="CC","CC",
IF(INDIRECT("'"&amp;V$2&amp;"'!F"&amp;ROW(V87))="DOWN","DOWN",
IF(INDIRECT("'"&amp;V$2&amp;"'!F"&amp;ROW(V87))="OFF","OFF",
IF(INDIRECT("'"&amp;V$2&amp;"'!F"&amp;ROW(V87))="PARK","PARK",
IF(INDIRECT("'"&amp;V$2&amp;"'!F"&amp;ROW(V87))="VACA","VACA",
"")))))</f>
        <v/>
      </c>
      <c r="W87" s="111" t="str" cm="1">
        <f t="array" aca="1" ref="W87" ca="1">IF(INDIRECT("'"&amp;W$2&amp;"'!F"&amp;ROW(W87))="CC","CC",
IF(INDIRECT("'"&amp;W$2&amp;"'!F"&amp;ROW(W87))="DOWN","DOWN",
IF(INDIRECT("'"&amp;W$2&amp;"'!F"&amp;ROW(W87))="OFF","OFF",
IF(INDIRECT("'"&amp;W$2&amp;"'!F"&amp;ROW(W87))="PARK","PARK",
IF(INDIRECT("'"&amp;W$2&amp;"'!F"&amp;ROW(W87))="VACA","VACA",
"")))))</f>
        <v/>
      </c>
      <c r="X87" s="111" t="str" cm="1">
        <f t="array" aca="1" ref="X87" ca="1">IF(INDIRECT("'"&amp;X$2&amp;"'!F"&amp;ROW(X87))="CC","CC",
IF(INDIRECT("'"&amp;X$2&amp;"'!F"&amp;ROW(X87))="DOWN","DOWN",
IF(INDIRECT("'"&amp;X$2&amp;"'!F"&amp;ROW(X87))="OFF","OFF",
IF(INDIRECT("'"&amp;X$2&amp;"'!F"&amp;ROW(X87))="PARK","PARK",
IF(INDIRECT("'"&amp;X$2&amp;"'!F"&amp;ROW(X87))="VACA","VACA",
"")))))</f>
        <v/>
      </c>
      <c r="Y87" s="111" t="str" cm="1">
        <f t="array" aca="1" ref="Y87" ca="1">IF(INDIRECT("'"&amp;Y$2&amp;"'!F"&amp;ROW(Y87))="CC","CC",
IF(INDIRECT("'"&amp;Y$2&amp;"'!F"&amp;ROW(Y87))="DOWN","DOWN",
IF(INDIRECT("'"&amp;Y$2&amp;"'!F"&amp;ROW(Y87))="OFF","OFF",
IF(INDIRECT("'"&amp;Y$2&amp;"'!F"&amp;ROW(Y87))="PARK","PARK",
IF(INDIRECT("'"&amp;Y$2&amp;"'!F"&amp;ROW(Y87))="VACA","VACA",
"")))))</f>
        <v/>
      </c>
      <c r="Z87" s="111" t="str" cm="1">
        <f t="array" aca="1" ref="Z87" ca="1">IF(INDIRECT("'"&amp;Z$2&amp;"'!F"&amp;ROW(Z87))="CC","CC",
IF(INDIRECT("'"&amp;Z$2&amp;"'!F"&amp;ROW(Z87))="DOWN","DOWN",
IF(INDIRECT("'"&amp;Z$2&amp;"'!F"&amp;ROW(Z87))="OFF","OFF",
IF(INDIRECT("'"&amp;Z$2&amp;"'!F"&amp;ROW(Z87))="PARK","PARK",
IF(INDIRECT("'"&amp;Z$2&amp;"'!F"&amp;ROW(Z87))="VACA","VACA",
"")))))</f>
        <v/>
      </c>
      <c r="AA87" s="111" t="str" cm="1">
        <f t="array" aca="1" ref="AA87" ca="1">IF(INDIRECT("'"&amp;AA$2&amp;"'!F"&amp;ROW(AA87))="CC","CC",
IF(INDIRECT("'"&amp;AA$2&amp;"'!F"&amp;ROW(AA87))="DOWN","DOWN",
IF(INDIRECT("'"&amp;AA$2&amp;"'!F"&amp;ROW(AA87))="OFF","OFF",
IF(INDIRECT("'"&amp;AA$2&amp;"'!F"&amp;ROW(AA87))="PARK","PARK",
IF(INDIRECT("'"&amp;AA$2&amp;"'!F"&amp;ROW(AA87))="VACA","VACA",
"")))))</f>
        <v/>
      </c>
      <c r="AB87" s="111" t="str" cm="1">
        <f t="array" aca="1" ref="AB87" ca="1">IF(INDIRECT("'"&amp;AB$2&amp;"'!F"&amp;ROW(AB87))="CC","CC",
IF(INDIRECT("'"&amp;AB$2&amp;"'!F"&amp;ROW(AB87))="DOWN","DOWN",
IF(INDIRECT("'"&amp;AB$2&amp;"'!F"&amp;ROW(AB87))="OFF","OFF",
IF(INDIRECT("'"&amp;AB$2&amp;"'!F"&amp;ROW(AB87))="PARK","PARK",
IF(INDIRECT("'"&amp;AB$2&amp;"'!F"&amp;ROW(AB87))="VACA","VACA",
"")))))</f>
        <v/>
      </c>
      <c r="AC87" s="111" t="str" cm="1">
        <f t="array" aca="1" ref="AC87" ca="1">IF(INDIRECT("'"&amp;AC$2&amp;"'!F"&amp;ROW(AC87))="CC","CC",
IF(INDIRECT("'"&amp;AC$2&amp;"'!F"&amp;ROW(AC87))="DOWN","DOWN",
IF(INDIRECT("'"&amp;AC$2&amp;"'!F"&amp;ROW(AC87))="OFF","OFF",
IF(INDIRECT("'"&amp;AC$2&amp;"'!F"&amp;ROW(AC87))="PARK","PARK",
IF(INDIRECT("'"&amp;AC$2&amp;"'!F"&amp;ROW(AC87))="VACA","VACA",
"")))))</f>
        <v/>
      </c>
      <c r="AD87" s="111" t="str" cm="1">
        <f t="array" aca="1" ref="AD87" ca="1">IF(INDIRECT("'"&amp;AD$2&amp;"'!F"&amp;ROW(AD87))="CC","CC",
IF(INDIRECT("'"&amp;AD$2&amp;"'!F"&amp;ROW(AD87))="DOWN","DOWN",
IF(INDIRECT("'"&amp;AD$2&amp;"'!F"&amp;ROW(AD87))="OFF","OFF",
IF(INDIRECT("'"&amp;AD$2&amp;"'!F"&amp;ROW(AD87))="PARK","PARK",
IF(INDIRECT("'"&amp;AD$2&amp;"'!F"&amp;ROW(AD87))="VACA","VACA",
"")))))</f>
        <v/>
      </c>
      <c r="AE87" s="111" t="str" cm="1">
        <f t="array" aca="1" ref="AE87" ca="1">IF(INDIRECT("'"&amp;AE$2&amp;"'!F"&amp;ROW(AE87))="CC","CC",
IF(INDIRECT("'"&amp;AE$2&amp;"'!F"&amp;ROW(AE87))="DOWN","DOWN",
IF(INDIRECT("'"&amp;AE$2&amp;"'!F"&amp;ROW(AE87))="OFF","OFF",
IF(INDIRECT("'"&amp;AE$2&amp;"'!F"&amp;ROW(AE87))="PARK","PARK",
IF(INDIRECT("'"&amp;AE$2&amp;"'!F"&amp;ROW(AE87))="VACA","VACA",
"")))))</f>
        <v/>
      </c>
      <c r="AF87" s="111" t="str" cm="1">
        <f t="array" aca="1" ref="AF87" ca="1">IF(INDIRECT("'"&amp;AF$2&amp;"'!F"&amp;ROW(AF87))="CC","CC",
IF(INDIRECT("'"&amp;AF$2&amp;"'!F"&amp;ROW(AF87))="DOWN","DOWN",
IF(INDIRECT("'"&amp;AF$2&amp;"'!F"&amp;ROW(AF87))="OFF","OFF",
IF(INDIRECT("'"&amp;AF$2&amp;"'!F"&amp;ROW(AF87))="PARK","PARK",
IF(INDIRECT("'"&amp;AF$2&amp;"'!F"&amp;ROW(AF87))="VACA","VACA",
"")))))</f>
        <v/>
      </c>
      <c r="AG87" s="111" t="str" cm="1">
        <f t="array" aca="1" ref="AG87" ca="1">IF(INDIRECT("'"&amp;AG$2&amp;"'!F"&amp;ROW(AG87))="CC","CC",
IF(INDIRECT("'"&amp;AG$2&amp;"'!F"&amp;ROW(AG87))="DOWN","DOWN",
IF(INDIRECT("'"&amp;AG$2&amp;"'!F"&amp;ROW(AG87))="OFF","OFF",
IF(INDIRECT("'"&amp;AG$2&amp;"'!F"&amp;ROW(AG87))="PARK","PARK",
IF(INDIRECT("'"&amp;AG$2&amp;"'!F"&amp;ROW(AG87))="VACA","VACA",
"")))))</f>
        <v/>
      </c>
      <c r="AH87" s="124"/>
      <c r="AI87" s="111" t="str">
        <f t="shared" si="7"/>
        <v/>
      </c>
      <c r="AJ87" s="111" t="str" cm="1">
        <f t="array" aca="1" ref="AJ87" ca="1">INDIRECT("'"&amp;AJ$2&amp;"'!AB"&amp;ROW($AJ87))</f>
        <v/>
      </c>
      <c r="AK87" s="111" t="str" cm="1">
        <f t="array" aca="1" ref="AK87" ca="1">INDIRECT("'"&amp;AK$2&amp;"'!AB"&amp;ROW($AJ87))</f>
        <v/>
      </c>
      <c r="AL87" s="111" t="str" cm="1">
        <f t="array" aca="1" ref="AL87" ca="1">INDIRECT("'"&amp;AL$2&amp;"'!AB"&amp;ROW($AJ87))</f>
        <v/>
      </c>
      <c r="AM87" s="111" t="str" cm="1">
        <f t="array" aca="1" ref="AM87" ca="1">INDIRECT("'"&amp;AM$2&amp;"'!AB"&amp;ROW($AJ87))</f>
        <v/>
      </c>
      <c r="AN87" s="111" t="str" cm="1">
        <f t="array" aca="1" ref="AN87" ca="1">INDIRECT("'"&amp;AN$2&amp;"'!AB"&amp;ROW($AJ87))</f>
        <v/>
      </c>
      <c r="AO87" s="111" t="str" cm="1">
        <f t="array" aca="1" ref="AO87" ca="1">INDIRECT("'"&amp;AO$2&amp;"'!AB"&amp;ROW($AJ87))</f>
        <v/>
      </c>
      <c r="AP87" s="111" t="str" cm="1">
        <f t="array" aca="1" ref="AP87" ca="1">INDIRECT("'"&amp;AP$2&amp;"'!AB"&amp;ROW($AJ87))</f>
        <v/>
      </c>
      <c r="AQ87" s="111" t="str" cm="1">
        <f t="array" aca="1" ref="AQ87" ca="1">INDIRECT("'"&amp;AQ$2&amp;"'!AB"&amp;ROW($AJ87))</f>
        <v/>
      </c>
      <c r="AR87" s="111" t="str" cm="1">
        <f t="array" aca="1" ref="AR87" ca="1">INDIRECT("'"&amp;AR$2&amp;"'!AB"&amp;ROW($AJ87))</f>
        <v/>
      </c>
      <c r="AS87" s="111" t="str" cm="1">
        <f t="array" aca="1" ref="AS87" ca="1">INDIRECT("'"&amp;AS$2&amp;"'!AB"&amp;ROW($AJ87))</f>
        <v/>
      </c>
      <c r="AT87" s="111" t="str" cm="1">
        <f t="array" aca="1" ref="AT87" ca="1">INDIRECT("'"&amp;AT$2&amp;"'!AB"&amp;ROW($AJ87))</f>
        <v/>
      </c>
      <c r="AU87" s="111" t="str" cm="1">
        <f t="array" aca="1" ref="AU87" ca="1">INDIRECT("'"&amp;AU$2&amp;"'!AB"&amp;ROW($AJ87))</f>
        <v/>
      </c>
      <c r="AV87" s="111" t="str" cm="1">
        <f t="array" aca="1" ref="AV87" ca="1">INDIRECT("'"&amp;AV$2&amp;"'!AB"&amp;ROW($AJ87))</f>
        <v/>
      </c>
      <c r="AW87" s="111" t="str" cm="1">
        <f t="array" aca="1" ref="AW87" ca="1">INDIRECT("'"&amp;AW$2&amp;"'!AB"&amp;ROW($AJ87))</f>
        <v/>
      </c>
      <c r="AX87" s="111" t="str" cm="1">
        <f t="array" aca="1" ref="AX87" ca="1">INDIRECT("'"&amp;AX$2&amp;"'!AB"&amp;ROW($AJ87))</f>
        <v/>
      </c>
      <c r="AY87" s="111" t="str" cm="1">
        <f t="array" aca="1" ref="AY87" ca="1">INDIRECT("'"&amp;AY$2&amp;"'!AB"&amp;ROW($AJ87))</f>
        <v/>
      </c>
      <c r="AZ87" s="111" t="str" cm="1">
        <f t="array" aca="1" ref="AZ87" ca="1">INDIRECT("'"&amp;AZ$2&amp;"'!AB"&amp;ROW($AJ87))</f>
        <v/>
      </c>
      <c r="BA87" s="111" t="str" cm="1">
        <f t="array" aca="1" ref="BA87" ca="1">INDIRECT("'"&amp;BA$2&amp;"'!AB"&amp;ROW($AJ87))</f>
        <v/>
      </c>
      <c r="BB87" s="111" t="str" cm="1">
        <f t="array" aca="1" ref="BB87" ca="1">INDIRECT("'"&amp;BB$2&amp;"'!AB"&amp;ROW($AJ87))</f>
        <v/>
      </c>
      <c r="BC87" s="111" t="str" cm="1">
        <f t="array" aca="1" ref="BC87" ca="1">INDIRECT("'"&amp;BC$2&amp;"'!AB"&amp;ROW($AJ87))</f>
        <v/>
      </c>
      <c r="BD87" s="111" t="str" cm="1">
        <f t="array" aca="1" ref="BD87" ca="1">INDIRECT("'"&amp;BD$2&amp;"'!AB"&amp;ROW($AJ87))</f>
        <v/>
      </c>
      <c r="BE87" s="111" t="str" cm="1">
        <f t="array" aca="1" ref="BE87" ca="1">INDIRECT("'"&amp;BE$2&amp;"'!AB"&amp;ROW($AJ87))</f>
        <v/>
      </c>
      <c r="BF87" s="111" t="str" cm="1">
        <f t="array" aca="1" ref="BF87" ca="1">INDIRECT("'"&amp;BF$2&amp;"'!AB"&amp;ROW($AJ87))</f>
        <v/>
      </c>
      <c r="BG87" s="111" t="str" cm="1">
        <f t="array" aca="1" ref="BG87" ca="1">INDIRECT("'"&amp;BG$2&amp;"'!AB"&amp;ROW($AJ87))</f>
        <v/>
      </c>
      <c r="BH87" s="111" t="str" cm="1">
        <f t="array" aca="1" ref="BH87" ca="1">INDIRECT("'"&amp;BH$2&amp;"'!AB"&amp;ROW($AJ87))</f>
        <v/>
      </c>
      <c r="BI87" s="111" t="str" cm="1">
        <f t="array" aca="1" ref="BI87" ca="1">INDIRECT("'"&amp;BI$2&amp;"'!AB"&amp;ROW($AJ87))</f>
        <v/>
      </c>
      <c r="BJ87" s="111" t="str" cm="1">
        <f t="array" aca="1" ref="BJ87" ca="1">INDIRECT("'"&amp;BJ$2&amp;"'!AB"&amp;ROW($AJ87))</f>
        <v/>
      </c>
      <c r="BK87" s="111" t="str" cm="1">
        <f t="array" aca="1" ref="BK87" ca="1">INDIRECT("'"&amp;BK$2&amp;"'!AB"&amp;ROW($AJ87))</f>
        <v/>
      </c>
      <c r="BL87" s="111" t="str" cm="1">
        <f t="array" aca="1" ref="BL87" ca="1">INDIRECT("'"&amp;BL$2&amp;"'!AB"&amp;ROW($AJ87))</f>
        <v/>
      </c>
      <c r="BM87" s="111" t="str" cm="1">
        <f t="array" aca="1" ref="BM87" ca="1">INDIRECT("'"&amp;BM$2&amp;"'!AB"&amp;ROW($AJ87))</f>
        <v/>
      </c>
      <c r="BN87" s="111" t="str" cm="1">
        <f t="array" aca="1" ref="BN87" ca="1">INDIRECT("'"&amp;BN$2&amp;"'!AB"&amp;ROW($AJ87))</f>
        <v/>
      </c>
      <c r="BO87" s="124"/>
      <c r="BP87" s="110" t="str">
        <f t="shared" si="8"/>
        <v/>
      </c>
      <c r="BQ87" s="127" t="str" cm="1">
        <f t="array" aca="1" ref="BQ87" ca="1">IF(INDIRECT("'"&amp;BQ$2&amp;"'!P"&amp;ROW($BQ87))=0,"",INDIRECT("'"&amp;BQ$2&amp;"'!P"&amp;ROW($BQ87)))</f>
        <v/>
      </c>
      <c r="BR87" s="127" t="str" cm="1">
        <f t="array" aca="1" ref="BR87" ca="1">IF(INDIRECT("'"&amp;BR$2&amp;"'!P"&amp;ROW($BQ87))=0,"",INDIRECT("'"&amp;BR$2&amp;"'!P"&amp;ROW($BQ87)))</f>
        <v/>
      </c>
      <c r="BS87" s="127" t="str" cm="1">
        <f t="array" aca="1" ref="BS87" ca="1">IF(INDIRECT("'"&amp;BS$2&amp;"'!P"&amp;ROW($BQ87))=0,"",INDIRECT("'"&amp;BS$2&amp;"'!P"&amp;ROW($BQ87)))</f>
        <v/>
      </c>
      <c r="BT87" s="127" t="str" cm="1">
        <f t="array" aca="1" ref="BT87" ca="1">IF(INDIRECT("'"&amp;BT$2&amp;"'!P"&amp;ROW($BQ87))=0,"",INDIRECT("'"&amp;BT$2&amp;"'!P"&amp;ROW($BQ87)))</f>
        <v/>
      </c>
      <c r="BU87" s="127" t="str" cm="1">
        <f t="array" aca="1" ref="BU87" ca="1">IF(INDIRECT("'"&amp;BU$2&amp;"'!P"&amp;ROW($BQ87))=0,"",INDIRECT("'"&amp;BU$2&amp;"'!P"&amp;ROW($BQ87)))</f>
        <v/>
      </c>
      <c r="BV87" s="127" t="str" cm="1">
        <f t="array" aca="1" ref="BV87" ca="1">IF(INDIRECT("'"&amp;BV$2&amp;"'!P"&amp;ROW($BQ87))=0,"",INDIRECT("'"&amp;BV$2&amp;"'!P"&amp;ROW($BQ87)))</f>
        <v/>
      </c>
      <c r="BW87" s="127" t="str" cm="1">
        <f t="array" aca="1" ref="BW87" ca="1">IF(INDIRECT("'"&amp;BW$2&amp;"'!P"&amp;ROW($BQ87))=0,"",INDIRECT("'"&amp;BW$2&amp;"'!P"&amp;ROW($BQ87)))</f>
        <v/>
      </c>
      <c r="BX87" s="127" t="str" cm="1">
        <f t="array" aca="1" ref="BX87" ca="1">IF(INDIRECT("'"&amp;BX$2&amp;"'!P"&amp;ROW($BQ87))=0,"",INDIRECT("'"&amp;BX$2&amp;"'!P"&amp;ROW($BQ87)))</f>
        <v/>
      </c>
      <c r="BY87" s="127" t="str" cm="1">
        <f t="array" aca="1" ref="BY87" ca="1">IF(INDIRECT("'"&amp;BY$2&amp;"'!P"&amp;ROW($BQ87))=0,"",INDIRECT("'"&amp;BY$2&amp;"'!P"&amp;ROW($BQ87)))</f>
        <v/>
      </c>
      <c r="BZ87" s="127" t="str" cm="1">
        <f t="array" aca="1" ref="BZ87" ca="1">IF(INDIRECT("'"&amp;BZ$2&amp;"'!P"&amp;ROW($BQ87))=0,"",INDIRECT("'"&amp;BZ$2&amp;"'!P"&amp;ROW($BQ87)))</f>
        <v/>
      </c>
      <c r="CA87" s="127" t="str" cm="1">
        <f t="array" aca="1" ref="CA87" ca="1">IF(INDIRECT("'"&amp;CA$2&amp;"'!P"&amp;ROW($BQ87))=0,"",INDIRECT("'"&amp;CA$2&amp;"'!P"&amp;ROW($BQ87)))</f>
        <v/>
      </c>
      <c r="CB87" s="127" t="str" cm="1">
        <f t="array" aca="1" ref="CB87" ca="1">IF(INDIRECT("'"&amp;CB$2&amp;"'!P"&amp;ROW($BQ87))=0,"",INDIRECT("'"&amp;CB$2&amp;"'!P"&amp;ROW($BQ87)))</f>
        <v/>
      </c>
      <c r="CC87" s="127" t="str" cm="1">
        <f t="array" aca="1" ref="CC87" ca="1">IF(INDIRECT("'"&amp;CC$2&amp;"'!P"&amp;ROW($BQ87))=0,"",INDIRECT("'"&amp;CC$2&amp;"'!P"&amp;ROW($BQ87)))</f>
        <v/>
      </c>
      <c r="CD87" s="127" t="str" cm="1">
        <f t="array" aca="1" ref="CD87" ca="1">IF(INDIRECT("'"&amp;CD$2&amp;"'!P"&amp;ROW($BQ87))=0,"",INDIRECT("'"&amp;CD$2&amp;"'!P"&amp;ROW($BQ87)))</f>
        <v/>
      </c>
      <c r="CE87" s="127" t="str" cm="1">
        <f t="array" aca="1" ref="CE87" ca="1">IF(INDIRECT("'"&amp;CE$2&amp;"'!P"&amp;ROW($BQ87))=0,"",INDIRECT("'"&amp;CE$2&amp;"'!P"&amp;ROW($BQ87)))</f>
        <v/>
      </c>
      <c r="CF87" s="127" t="str" cm="1">
        <f t="array" aca="1" ref="CF87" ca="1">IF(INDIRECT("'"&amp;CF$2&amp;"'!P"&amp;ROW($BQ87))=0,"",INDIRECT("'"&amp;CF$2&amp;"'!P"&amp;ROW($BQ87)))</f>
        <v/>
      </c>
      <c r="CG87" s="127" t="str" cm="1">
        <f t="array" aca="1" ref="CG87" ca="1">IF(INDIRECT("'"&amp;CG$2&amp;"'!P"&amp;ROW($BQ87))=0,"",INDIRECT("'"&amp;CG$2&amp;"'!P"&amp;ROW($BQ87)))</f>
        <v/>
      </c>
      <c r="CH87" s="127" t="str" cm="1">
        <f t="array" aca="1" ref="CH87" ca="1">IF(INDIRECT("'"&amp;CH$2&amp;"'!P"&amp;ROW($BQ87))=0,"",INDIRECT("'"&amp;CH$2&amp;"'!P"&amp;ROW($BQ87)))</f>
        <v/>
      </c>
      <c r="CI87" s="127" t="str" cm="1">
        <f t="array" aca="1" ref="CI87" ca="1">IF(INDIRECT("'"&amp;CI$2&amp;"'!P"&amp;ROW($BQ87))=0,"",INDIRECT("'"&amp;CI$2&amp;"'!P"&amp;ROW($BQ87)))</f>
        <v/>
      </c>
      <c r="CJ87" s="127" t="str" cm="1">
        <f t="array" aca="1" ref="CJ87" ca="1">IF(INDIRECT("'"&amp;CJ$2&amp;"'!P"&amp;ROW($BQ87))=0,"",INDIRECT("'"&amp;CJ$2&amp;"'!P"&amp;ROW($BQ87)))</f>
        <v/>
      </c>
      <c r="CK87" s="127" t="str" cm="1">
        <f t="array" aca="1" ref="CK87" ca="1">IF(INDIRECT("'"&amp;CK$2&amp;"'!P"&amp;ROW($BQ87))=0,"",INDIRECT("'"&amp;CK$2&amp;"'!P"&amp;ROW($BQ87)))</f>
        <v/>
      </c>
      <c r="CL87" s="127" t="str" cm="1">
        <f t="array" aca="1" ref="CL87" ca="1">IF(INDIRECT("'"&amp;CL$2&amp;"'!P"&amp;ROW($BQ87))=0,"",INDIRECT("'"&amp;CL$2&amp;"'!P"&amp;ROW($BQ87)))</f>
        <v/>
      </c>
      <c r="CM87" s="127" t="str" cm="1">
        <f t="array" aca="1" ref="CM87" ca="1">IF(INDIRECT("'"&amp;CM$2&amp;"'!P"&amp;ROW($BQ87))=0,"",INDIRECT("'"&amp;CM$2&amp;"'!P"&amp;ROW($BQ87)))</f>
        <v/>
      </c>
      <c r="CN87" s="127" t="str" cm="1">
        <f t="array" aca="1" ref="CN87" ca="1">IF(INDIRECT("'"&amp;CN$2&amp;"'!P"&amp;ROW($BQ87))=0,"",INDIRECT("'"&amp;CN$2&amp;"'!P"&amp;ROW($BQ87)))</f>
        <v/>
      </c>
      <c r="CO87" s="127" t="str" cm="1">
        <f t="array" aca="1" ref="CO87" ca="1">IF(INDIRECT("'"&amp;CO$2&amp;"'!P"&amp;ROW($BQ87))=0,"",INDIRECT("'"&amp;CO$2&amp;"'!P"&amp;ROW($BQ87)))</f>
        <v/>
      </c>
      <c r="CP87" s="127" t="str" cm="1">
        <f t="array" aca="1" ref="CP87" ca="1">IF(INDIRECT("'"&amp;CP$2&amp;"'!P"&amp;ROW($BQ87))=0,"",INDIRECT("'"&amp;CP$2&amp;"'!P"&amp;ROW($BQ87)))</f>
        <v/>
      </c>
      <c r="CQ87" s="127" t="str" cm="1">
        <f t="array" aca="1" ref="CQ87" ca="1">IF(INDIRECT("'"&amp;CQ$2&amp;"'!P"&amp;ROW($BQ87))=0,"",INDIRECT("'"&amp;CQ$2&amp;"'!P"&amp;ROW($BQ87)))</f>
        <v/>
      </c>
      <c r="CR87" s="127" t="str" cm="1">
        <f t="array" aca="1" ref="CR87" ca="1">IF(INDIRECT("'"&amp;CR$2&amp;"'!P"&amp;ROW($BQ87))=0,"",INDIRECT("'"&amp;CR$2&amp;"'!P"&amp;ROW($BQ87)))</f>
        <v/>
      </c>
      <c r="CS87" s="127" t="str" cm="1">
        <f t="array" aca="1" ref="CS87" ca="1">IF(INDIRECT("'"&amp;CS$2&amp;"'!P"&amp;ROW($BQ87))=0,"",INDIRECT("'"&amp;CS$2&amp;"'!P"&amp;ROW($BQ87)))</f>
        <v/>
      </c>
      <c r="CT87" s="127" t="str" cm="1">
        <f t="array" aca="1" ref="CT87" ca="1">IF(INDIRECT("'"&amp;CT$2&amp;"'!P"&amp;ROW($BQ87))=0,"",INDIRECT("'"&amp;CT$2&amp;"'!P"&amp;ROW($BQ87)))</f>
        <v/>
      </c>
      <c r="CU87" s="127" t="str" cm="1">
        <f t="array" aca="1" ref="CU87" ca="1">IF(INDIRECT("'"&amp;CU$2&amp;"'!P"&amp;ROW($BQ87))=0,"",INDIRECT("'"&amp;CU$2&amp;"'!P"&amp;ROW($BQ87)))</f>
        <v/>
      </c>
      <c r="CV87" s="128" t="str">
        <f t="shared" si="9"/>
        <v/>
      </c>
    </row>
    <row r="88" spans="1:100" x14ac:dyDescent="0.2">
      <c r="A88" s="111" t="str">
        <f>IF('Driver List'!D88=0,"",'Driver List'!D88)</f>
        <v/>
      </c>
      <c r="B88" s="111" t="str">
        <f>IF(A88="","",VLOOKUP(A88,'Driver List'!D:E,2,0))</f>
        <v/>
      </c>
      <c r="C88" s="111" t="str" cm="1">
        <f t="array" aca="1" ref="C88" ca="1">IF(INDIRECT("'"&amp;C$2&amp;"'!F"&amp;ROW(C88))="CC","CC",
IF(INDIRECT("'"&amp;C$2&amp;"'!F"&amp;ROW(C88))="DOWN","DOWN",
IF(INDIRECT("'"&amp;C$2&amp;"'!F"&amp;ROW(C88))="OFF","OFF",
IF(INDIRECT("'"&amp;C$2&amp;"'!F"&amp;ROW(C88))="PARK","PARK",
IF(INDIRECT("'"&amp;C$2&amp;"'!F"&amp;ROW(C88))="VACA","VACA",
"")))))</f>
        <v/>
      </c>
      <c r="D88" s="111" t="str" cm="1">
        <f t="array" aca="1" ref="D88" ca="1">IF(INDIRECT("'"&amp;D$2&amp;"'!F"&amp;ROW(D88))="CC","CC",
IF(INDIRECT("'"&amp;D$2&amp;"'!F"&amp;ROW(D88))="DOWN","DOWN",
IF(INDIRECT("'"&amp;D$2&amp;"'!F"&amp;ROW(D88))="OFF","OFF",
IF(INDIRECT("'"&amp;D$2&amp;"'!F"&amp;ROW(D88))="PARK","PARK",
IF(INDIRECT("'"&amp;D$2&amp;"'!F"&amp;ROW(D88))="VACA","VACA",
"")))))</f>
        <v/>
      </c>
      <c r="E88" s="111" t="str" cm="1">
        <f t="array" aca="1" ref="E88" ca="1">IF(INDIRECT("'"&amp;E$2&amp;"'!F"&amp;ROW(E88))="CC","CC",
IF(INDIRECT("'"&amp;E$2&amp;"'!F"&amp;ROW(E88))="DOWN","DOWN",
IF(INDIRECT("'"&amp;E$2&amp;"'!F"&amp;ROW(E88))="OFF","OFF",
IF(INDIRECT("'"&amp;E$2&amp;"'!F"&amp;ROW(E88))="PARK","PARK",
IF(INDIRECT("'"&amp;E$2&amp;"'!F"&amp;ROW(E88))="VACA","VACA",
"")))))</f>
        <v/>
      </c>
      <c r="F88" s="111" t="str" cm="1">
        <f t="array" aca="1" ref="F88" ca="1">IF(INDIRECT("'"&amp;F$2&amp;"'!F"&amp;ROW(F88))="CC","CC",
IF(INDIRECT("'"&amp;F$2&amp;"'!F"&amp;ROW(F88))="DOWN","DOWN",
IF(INDIRECT("'"&amp;F$2&amp;"'!F"&amp;ROW(F88))="OFF","OFF",
IF(INDIRECT("'"&amp;F$2&amp;"'!F"&amp;ROW(F88))="PARK","PARK",
IF(INDIRECT("'"&amp;F$2&amp;"'!F"&amp;ROW(F88))="VACA","VACA",
"")))))</f>
        <v/>
      </c>
      <c r="G88" s="111" t="str" cm="1">
        <f t="array" aca="1" ref="G88" ca="1">IF(INDIRECT("'"&amp;G$2&amp;"'!F"&amp;ROW(G88))="CC","CC",
IF(INDIRECT("'"&amp;G$2&amp;"'!F"&amp;ROW(G88))="DOWN","DOWN",
IF(INDIRECT("'"&amp;G$2&amp;"'!F"&amp;ROW(G88))="OFF","OFF",
IF(INDIRECT("'"&amp;G$2&amp;"'!F"&amp;ROW(G88))="PARK","PARK",
IF(INDIRECT("'"&amp;G$2&amp;"'!F"&amp;ROW(G88))="VACA","VACA",
"")))))</f>
        <v/>
      </c>
      <c r="H88" s="111" t="str" cm="1">
        <f t="array" aca="1" ref="H88" ca="1">IF(INDIRECT("'"&amp;H$2&amp;"'!F"&amp;ROW(H88))="CC","CC",
IF(INDIRECT("'"&amp;H$2&amp;"'!F"&amp;ROW(H88))="DOWN","DOWN",
IF(INDIRECT("'"&amp;H$2&amp;"'!F"&amp;ROW(H88))="OFF","OFF",
IF(INDIRECT("'"&amp;H$2&amp;"'!F"&amp;ROW(H88))="PARK","PARK",
IF(INDIRECT("'"&amp;H$2&amp;"'!F"&amp;ROW(H88))="VACA","VACA",
"")))))</f>
        <v/>
      </c>
      <c r="I88" s="111" t="str" cm="1">
        <f t="array" aca="1" ref="I88" ca="1">IF(INDIRECT("'"&amp;I$2&amp;"'!F"&amp;ROW(I88))="CC","CC",
IF(INDIRECT("'"&amp;I$2&amp;"'!F"&amp;ROW(I88))="DOWN","DOWN",
IF(INDIRECT("'"&amp;I$2&amp;"'!F"&amp;ROW(I88))="OFF","OFF",
IF(INDIRECT("'"&amp;I$2&amp;"'!F"&amp;ROW(I88))="PARK","PARK",
IF(INDIRECT("'"&amp;I$2&amp;"'!F"&amp;ROW(I88))="VACA","VACA",
"")))))</f>
        <v/>
      </c>
      <c r="J88" s="111" t="str" cm="1">
        <f t="array" aca="1" ref="J88" ca="1">IF(INDIRECT("'"&amp;J$2&amp;"'!F"&amp;ROW(J88))="CC","CC",
IF(INDIRECT("'"&amp;J$2&amp;"'!F"&amp;ROW(J88))="DOWN","DOWN",
IF(INDIRECT("'"&amp;J$2&amp;"'!F"&amp;ROW(J88))="OFF","OFF",
IF(INDIRECT("'"&amp;J$2&amp;"'!F"&amp;ROW(J88))="PARK","PARK",
IF(INDIRECT("'"&amp;J$2&amp;"'!F"&amp;ROW(J88))="VACA","VACA",
"")))))</f>
        <v/>
      </c>
      <c r="K88" s="111" t="str" cm="1">
        <f t="array" aca="1" ref="K88" ca="1">IF(INDIRECT("'"&amp;K$2&amp;"'!F"&amp;ROW(K88))="CC","CC",
IF(INDIRECT("'"&amp;K$2&amp;"'!F"&amp;ROW(K88))="DOWN","DOWN",
IF(INDIRECT("'"&amp;K$2&amp;"'!F"&amp;ROW(K88))="OFF","OFF",
IF(INDIRECT("'"&amp;K$2&amp;"'!F"&amp;ROW(K88))="PARK","PARK",
IF(INDIRECT("'"&amp;K$2&amp;"'!F"&amp;ROW(K88))="VACA","VACA",
"")))))</f>
        <v/>
      </c>
      <c r="L88" s="111" t="str" cm="1">
        <f t="array" aca="1" ref="L88" ca="1">IF(INDIRECT("'"&amp;L$2&amp;"'!F"&amp;ROW(L88))="CC","CC",
IF(INDIRECT("'"&amp;L$2&amp;"'!F"&amp;ROW(L88))="DOWN","DOWN",
IF(INDIRECT("'"&amp;L$2&amp;"'!F"&amp;ROW(L88))="OFF","OFF",
IF(INDIRECT("'"&amp;L$2&amp;"'!F"&amp;ROW(L88))="PARK","PARK",
IF(INDIRECT("'"&amp;L$2&amp;"'!F"&amp;ROW(L88))="VACA","VACA",
"")))))</f>
        <v/>
      </c>
      <c r="M88" s="111" t="str" cm="1">
        <f t="array" aca="1" ref="M88" ca="1">IF(INDIRECT("'"&amp;M$2&amp;"'!F"&amp;ROW(M88))="CC","CC",
IF(INDIRECT("'"&amp;M$2&amp;"'!F"&amp;ROW(M88))="DOWN","DOWN",
IF(INDIRECT("'"&amp;M$2&amp;"'!F"&amp;ROW(M88))="OFF","OFF",
IF(INDIRECT("'"&amp;M$2&amp;"'!F"&amp;ROW(M88))="PARK","PARK",
IF(INDIRECT("'"&amp;M$2&amp;"'!F"&amp;ROW(M88))="VACA","VACA",
"")))))</f>
        <v/>
      </c>
      <c r="N88" s="111" t="str" cm="1">
        <f t="array" aca="1" ref="N88" ca="1">IF(INDIRECT("'"&amp;N$2&amp;"'!F"&amp;ROW(N88))="CC","CC",
IF(INDIRECT("'"&amp;N$2&amp;"'!F"&amp;ROW(N88))="DOWN","DOWN",
IF(INDIRECT("'"&amp;N$2&amp;"'!F"&amp;ROW(N88))="OFF","OFF",
IF(INDIRECT("'"&amp;N$2&amp;"'!F"&amp;ROW(N88))="PARK","PARK",
IF(INDIRECT("'"&amp;N$2&amp;"'!F"&amp;ROW(N88))="VACA","VACA",
"")))))</f>
        <v/>
      </c>
      <c r="O88" s="111" t="str" cm="1">
        <f t="array" aca="1" ref="O88" ca="1">IF(INDIRECT("'"&amp;O$2&amp;"'!F"&amp;ROW(O88))="CC","CC",
IF(INDIRECT("'"&amp;O$2&amp;"'!F"&amp;ROW(O88))="DOWN","DOWN",
IF(INDIRECT("'"&amp;O$2&amp;"'!F"&amp;ROW(O88))="OFF","OFF",
IF(INDIRECT("'"&amp;O$2&amp;"'!F"&amp;ROW(O88))="PARK","PARK",
IF(INDIRECT("'"&amp;O$2&amp;"'!F"&amp;ROW(O88))="VACA","VACA",
"")))))</f>
        <v/>
      </c>
      <c r="P88" s="111" t="str" cm="1">
        <f t="array" aca="1" ref="P88" ca="1">IF(INDIRECT("'"&amp;P$2&amp;"'!F"&amp;ROW(P88))="CC","CC",
IF(INDIRECT("'"&amp;P$2&amp;"'!F"&amp;ROW(P88))="DOWN","DOWN",
IF(INDIRECT("'"&amp;P$2&amp;"'!F"&amp;ROW(P88))="OFF","OFF",
IF(INDIRECT("'"&amp;P$2&amp;"'!F"&amp;ROW(P88))="PARK","PARK",
IF(INDIRECT("'"&amp;P$2&amp;"'!F"&amp;ROW(P88))="VACA","VACA",
"")))))</f>
        <v/>
      </c>
      <c r="Q88" s="111" t="str" cm="1">
        <f t="array" aca="1" ref="Q88" ca="1">IF(INDIRECT("'"&amp;Q$2&amp;"'!F"&amp;ROW(Q88))="CC","CC",
IF(INDIRECT("'"&amp;Q$2&amp;"'!F"&amp;ROW(Q88))="DOWN","DOWN",
IF(INDIRECT("'"&amp;Q$2&amp;"'!F"&amp;ROW(Q88))="OFF","OFF",
IF(INDIRECT("'"&amp;Q$2&amp;"'!F"&amp;ROW(Q88))="PARK","PARK",
IF(INDIRECT("'"&amp;Q$2&amp;"'!F"&amp;ROW(Q88))="VACA","VACA",
"")))))</f>
        <v/>
      </c>
      <c r="R88" s="111" t="str" cm="1">
        <f t="array" aca="1" ref="R88" ca="1">IF(INDIRECT("'"&amp;R$2&amp;"'!F"&amp;ROW(R88))="CC","CC",
IF(INDIRECT("'"&amp;R$2&amp;"'!F"&amp;ROW(R88))="DOWN","DOWN",
IF(INDIRECT("'"&amp;R$2&amp;"'!F"&amp;ROW(R88))="OFF","OFF",
IF(INDIRECT("'"&amp;R$2&amp;"'!F"&amp;ROW(R88))="PARK","PARK",
IF(INDIRECT("'"&amp;R$2&amp;"'!F"&amp;ROW(R88))="VACA","VACA",
"")))))</f>
        <v/>
      </c>
      <c r="S88" s="111" t="str" cm="1">
        <f t="array" aca="1" ref="S88" ca="1">IF(INDIRECT("'"&amp;S$2&amp;"'!F"&amp;ROW(S88))="CC","CC",
IF(INDIRECT("'"&amp;S$2&amp;"'!F"&amp;ROW(S88))="DOWN","DOWN",
IF(INDIRECT("'"&amp;S$2&amp;"'!F"&amp;ROW(S88))="OFF","OFF",
IF(INDIRECT("'"&amp;S$2&amp;"'!F"&amp;ROW(S88))="PARK","PARK",
IF(INDIRECT("'"&amp;S$2&amp;"'!F"&amp;ROW(S88))="VACA","VACA",
"")))))</f>
        <v/>
      </c>
      <c r="T88" s="111" t="str" cm="1">
        <f t="array" aca="1" ref="T88" ca="1">IF(INDIRECT("'"&amp;T$2&amp;"'!F"&amp;ROW(T88))="CC","CC",
IF(INDIRECT("'"&amp;T$2&amp;"'!F"&amp;ROW(T88))="DOWN","DOWN",
IF(INDIRECT("'"&amp;T$2&amp;"'!F"&amp;ROW(T88))="OFF","OFF",
IF(INDIRECT("'"&amp;T$2&amp;"'!F"&amp;ROW(T88))="PARK","PARK",
IF(INDIRECT("'"&amp;T$2&amp;"'!F"&amp;ROW(T88))="VACA","VACA",
"")))))</f>
        <v/>
      </c>
      <c r="U88" s="111" t="str" cm="1">
        <f t="array" aca="1" ref="U88" ca="1">IF(INDIRECT("'"&amp;U$2&amp;"'!F"&amp;ROW(U88))="CC","CC",
IF(INDIRECT("'"&amp;U$2&amp;"'!F"&amp;ROW(U88))="DOWN","DOWN",
IF(INDIRECT("'"&amp;U$2&amp;"'!F"&amp;ROW(U88))="OFF","OFF",
IF(INDIRECT("'"&amp;U$2&amp;"'!F"&amp;ROW(U88))="PARK","PARK",
IF(INDIRECT("'"&amp;U$2&amp;"'!F"&amp;ROW(U88))="VACA","VACA",
"")))))</f>
        <v/>
      </c>
      <c r="V88" s="111" t="str" cm="1">
        <f t="array" aca="1" ref="V88" ca="1">IF(INDIRECT("'"&amp;V$2&amp;"'!F"&amp;ROW(V88))="CC","CC",
IF(INDIRECT("'"&amp;V$2&amp;"'!F"&amp;ROW(V88))="DOWN","DOWN",
IF(INDIRECT("'"&amp;V$2&amp;"'!F"&amp;ROW(V88))="OFF","OFF",
IF(INDIRECT("'"&amp;V$2&amp;"'!F"&amp;ROW(V88))="PARK","PARK",
IF(INDIRECT("'"&amp;V$2&amp;"'!F"&amp;ROW(V88))="VACA","VACA",
"")))))</f>
        <v/>
      </c>
      <c r="W88" s="111" t="str" cm="1">
        <f t="array" aca="1" ref="W88" ca="1">IF(INDIRECT("'"&amp;W$2&amp;"'!F"&amp;ROW(W88))="CC","CC",
IF(INDIRECT("'"&amp;W$2&amp;"'!F"&amp;ROW(W88))="DOWN","DOWN",
IF(INDIRECT("'"&amp;W$2&amp;"'!F"&amp;ROW(W88))="OFF","OFF",
IF(INDIRECT("'"&amp;W$2&amp;"'!F"&amp;ROW(W88))="PARK","PARK",
IF(INDIRECT("'"&amp;W$2&amp;"'!F"&amp;ROW(W88))="VACA","VACA",
"")))))</f>
        <v/>
      </c>
      <c r="X88" s="111" t="str" cm="1">
        <f t="array" aca="1" ref="X88" ca="1">IF(INDIRECT("'"&amp;X$2&amp;"'!F"&amp;ROW(X88))="CC","CC",
IF(INDIRECT("'"&amp;X$2&amp;"'!F"&amp;ROW(X88))="DOWN","DOWN",
IF(INDIRECT("'"&amp;X$2&amp;"'!F"&amp;ROW(X88))="OFF","OFF",
IF(INDIRECT("'"&amp;X$2&amp;"'!F"&amp;ROW(X88))="PARK","PARK",
IF(INDIRECT("'"&amp;X$2&amp;"'!F"&amp;ROW(X88))="VACA","VACA",
"")))))</f>
        <v/>
      </c>
      <c r="Y88" s="111" t="str" cm="1">
        <f t="array" aca="1" ref="Y88" ca="1">IF(INDIRECT("'"&amp;Y$2&amp;"'!F"&amp;ROW(Y88))="CC","CC",
IF(INDIRECT("'"&amp;Y$2&amp;"'!F"&amp;ROW(Y88))="DOWN","DOWN",
IF(INDIRECT("'"&amp;Y$2&amp;"'!F"&amp;ROW(Y88))="OFF","OFF",
IF(INDIRECT("'"&amp;Y$2&amp;"'!F"&amp;ROW(Y88))="PARK","PARK",
IF(INDIRECT("'"&amp;Y$2&amp;"'!F"&amp;ROW(Y88))="VACA","VACA",
"")))))</f>
        <v/>
      </c>
      <c r="Z88" s="111" t="str" cm="1">
        <f t="array" aca="1" ref="Z88" ca="1">IF(INDIRECT("'"&amp;Z$2&amp;"'!F"&amp;ROW(Z88))="CC","CC",
IF(INDIRECT("'"&amp;Z$2&amp;"'!F"&amp;ROW(Z88))="DOWN","DOWN",
IF(INDIRECT("'"&amp;Z$2&amp;"'!F"&amp;ROW(Z88))="OFF","OFF",
IF(INDIRECT("'"&amp;Z$2&amp;"'!F"&amp;ROW(Z88))="PARK","PARK",
IF(INDIRECT("'"&amp;Z$2&amp;"'!F"&amp;ROW(Z88))="VACA","VACA",
"")))))</f>
        <v/>
      </c>
      <c r="AA88" s="111" t="str" cm="1">
        <f t="array" aca="1" ref="AA88" ca="1">IF(INDIRECT("'"&amp;AA$2&amp;"'!F"&amp;ROW(AA88))="CC","CC",
IF(INDIRECT("'"&amp;AA$2&amp;"'!F"&amp;ROW(AA88))="DOWN","DOWN",
IF(INDIRECT("'"&amp;AA$2&amp;"'!F"&amp;ROW(AA88))="OFF","OFF",
IF(INDIRECT("'"&amp;AA$2&amp;"'!F"&amp;ROW(AA88))="PARK","PARK",
IF(INDIRECT("'"&amp;AA$2&amp;"'!F"&amp;ROW(AA88))="VACA","VACA",
"")))))</f>
        <v/>
      </c>
      <c r="AB88" s="111" t="str" cm="1">
        <f t="array" aca="1" ref="AB88" ca="1">IF(INDIRECT("'"&amp;AB$2&amp;"'!F"&amp;ROW(AB88))="CC","CC",
IF(INDIRECT("'"&amp;AB$2&amp;"'!F"&amp;ROW(AB88))="DOWN","DOWN",
IF(INDIRECT("'"&amp;AB$2&amp;"'!F"&amp;ROW(AB88))="OFF","OFF",
IF(INDIRECT("'"&amp;AB$2&amp;"'!F"&amp;ROW(AB88))="PARK","PARK",
IF(INDIRECT("'"&amp;AB$2&amp;"'!F"&amp;ROW(AB88))="VACA","VACA",
"")))))</f>
        <v/>
      </c>
      <c r="AC88" s="111" t="str" cm="1">
        <f t="array" aca="1" ref="AC88" ca="1">IF(INDIRECT("'"&amp;AC$2&amp;"'!F"&amp;ROW(AC88))="CC","CC",
IF(INDIRECT("'"&amp;AC$2&amp;"'!F"&amp;ROW(AC88))="DOWN","DOWN",
IF(INDIRECT("'"&amp;AC$2&amp;"'!F"&amp;ROW(AC88))="OFF","OFF",
IF(INDIRECT("'"&amp;AC$2&amp;"'!F"&amp;ROW(AC88))="PARK","PARK",
IF(INDIRECT("'"&amp;AC$2&amp;"'!F"&amp;ROW(AC88))="VACA","VACA",
"")))))</f>
        <v/>
      </c>
      <c r="AD88" s="111" t="str" cm="1">
        <f t="array" aca="1" ref="AD88" ca="1">IF(INDIRECT("'"&amp;AD$2&amp;"'!F"&amp;ROW(AD88))="CC","CC",
IF(INDIRECT("'"&amp;AD$2&amp;"'!F"&amp;ROW(AD88))="DOWN","DOWN",
IF(INDIRECT("'"&amp;AD$2&amp;"'!F"&amp;ROW(AD88))="OFF","OFF",
IF(INDIRECT("'"&amp;AD$2&amp;"'!F"&amp;ROW(AD88))="PARK","PARK",
IF(INDIRECT("'"&amp;AD$2&amp;"'!F"&amp;ROW(AD88))="VACA","VACA",
"")))))</f>
        <v/>
      </c>
      <c r="AE88" s="111" t="str" cm="1">
        <f t="array" aca="1" ref="AE88" ca="1">IF(INDIRECT("'"&amp;AE$2&amp;"'!F"&amp;ROW(AE88))="CC","CC",
IF(INDIRECT("'"&amp;AE$2&amp;"'!F"&amp;ROW(AE88))="DOWN","DOWN",
IF(INDIRECT("'"&amp;AE$2&amp;"'!F"&amp;ROW(AE88))="OFF","OFF",
IF(INDIRECT("'"&amp;AE$2&amp;"'!F"&amp;ROW(AE88))="PARK","PARK",
IF(INDIRECT("'"&amp;AE$2&amp;"'!F"&amp;ROW(AE88))="VACA","VACA",
"")))))</f>
        <v/>
      </c>
      <c r="AF88" s="111" t="str" cm="1">
        <f t="array" aca="1" ref="AF88" ca="1">IF(INDIRECT("'"&amp;AF$2&amp;"'!F"&amp;ROW(AF88))="CC","CC",
IF(INDIRECT("'"&amp;AF$2&amp;"'!F"&amp;ROW(AF88))="DOWN","DOWN",
IF(INDIRECT("'"&amp;AF$2&amp;"'!F"&amp;ROW(AF88))="OFF","OFF",
IF(INDIRECT("'"&amp;AF$2&amp;"'!F"&amp;ROW(AF88))="PARK","PARK",
IF(INDIRECT("'"&amp;AF$2&amp;"'!F"&amp;ROW(AF88))="VACA","VACA",
"")))))</f>
        <v/>
      </c>
      <c r="AG88" s="111" t="str" cm="1">
        <f t="array" aca="1" ref="AG88" ca="1">IF(INDIRECT("'"&amp;AG$2&amp;"'!F"&amp;ROW(AG88))="CC","CC",
IF(INDIRECT("'"&amp;AG$2&amp;"'!F"&amp;ROW(AG88))="DOWN","DOWN",
IF(INDIRECT("'"&amp;AG$2&amp;"'!F"&amp;ROW(AG88))="OFF","OFF",
IF(INDIRECT("'"&amp;AG$2&amp;"'!F"&amp;ROW(AG88))="PARK","PARK",
IF(INDIRECT("'"&amp;AG$2&amp;"'!F"&amp;ROW(AG88))="VACA","VACA",
"")))))</f>
        <v/>
      </c>
      <c r="AH88" s="124"/>
      <c r="AI88" s="111" t="str">
        <f t="shared" si="7"/>
        <v/>
      </c>
      <c r="AJ88" s="111" t="str" cm="1">
        <f t="array" aca="1" ref="AJ88" ca="1">INDIRECT("'"&amp;AJ$2&amp;"'!AB"&amp;ROW($AJ88))</f>
        <v/>
      </c>
      <c r="AK88" s="111" t="str" cm="1">
        <f t="array" aca="1" ref="AK88" ca="1">INDIRECT("'"&amp;AK$2&amp;"'!AB"&amp;ROW($AJ88))</f>
        <v/>
      </c>
      <c r="AL88" s="111" t="str" cm="1">
        <f t="array" aca="1" ref="AL88" ca="1">INDIRECT("'"&amp;AL$2&amp;"'!AB"&amp;ROW($AJ88))</f>
        <v/>
      </c>
      <c r="AM88" s="111" t="str" cm="1">
        <f t="array" aca="1" ref="AM88" ca="1">INDIRECT("'"&amp;AM$2&amp;"'!AB"&amp;ROW($AJ88))</f>
        <v/>
      </c>
      <c r="AN88" s="111" t="str" cm="1">
        <f t="array" aca="1" ref="AN88" ca="1">INDIRECT("'"&amp;AN$2&amp;"'!AB"&amp;ROW($AJ88))</f>
        <v/>
      </c>
      <c r="AO88" s="111" t="str" cm="1">
        <f t="array" aca="1" ref="AO88" ca="1">INDIRECT("'"&amp;AO$2&amp;"'!AB"&amp;ROW($AJ88))</f>
        <v/>
      </c>
      <c r="AP88" s="111" t="str" cm="1">
        <f t="array" aca="1" ref="AP88" ca="1">INDIRECT("'"&amp;AP$2&amp;"'!AB"&amp;ROW($AJ88))</f>
        <v/>
      </c>
      <c r="AQ88" s="111" t="str" cm="1">
        <f t="array" aca="1" ref="AQ88" ca="1">INDIRECT("'"&amp;AQ$2&amp;"'!AB"&amp;ROW($AJ88))</f>
        <v/>
      </c>
      <c r="AR88" s="111" t="str" cm="1">
        <f t="array" aca="1" ref="AR88" ca="1">INDIRECT("'"&amp;AR$2&amp;"'!AB"&amp;ROW($AJ88))</f>
        <v/>
      </c>
      <c r="AS88" s="111" t="str" cm="1">
        <f t="array" aca="1" ref="AS88" ca="1">INDIRECT("'"&amp;AS$2&amp;"'!AB"&amp;ROW($AJ88))</f>
        <v/>
      </c>
      <c r="AT88" s="111" t="str" cm="1">
        <f t="array" aca="1" ref="AT88" ca="1">INDIRECT("'"&amp;AT$2&amp;"'!AB"&amp;ROW($AJ88))</f>
        <v/>
      </c>
      <c r="AU88" s="111" t="str" cm="1">
        <f t="array" aca="1" ref="AU88" ca="1">INDIRECT("'"&amp;AU$2&amp;"'!AB"&amp;ROW($AJ88))</f>
        <v/>
      </c>
      <c r="AV88" s="111" t="str" cm="1">
        <f t="array" aca="1" ref="AV88" ca="1">INDIRECT("'"&amp;AV$2&amp;"'!AB"&amp;ROW($AJ88))</f>
        <v/>
      </c>
      <c r="AW88" s="111" t="str" cm="1">
        <f t="array" aca="1" ref="AW88" ca="1">INDIRECT("'"&amp;AW$2&amp;"'!AB"&amp;ROW($AJ88))</f>
        <v/>
      </c>
      <c r="AX88" s="111" t="str" cm="1">
        <f t="array" aca="1" ref="AX88" ca="1">INDIRECT("'"&amp;AX$2&amp;"'!AB"&amp;ROW($AJ88))</f>
        <v/>
      </c>
      <c r="AY88" s="111" t="str" cm="1">
        <f t="array" aca="1" ref="AY88" ca="1">INDIRECT("'"&amp;AY$2&amp;"'!AB"&amp;ROW($AJ88))</f>
        <v/>
      </c>
      <c r="AZ88" s="111" t="str" cm="1">
        <f t="array" aca="1" ref="AZ88" ca="1">INDIRECT("'"&amp;AZ$2&amp;"'!AB"&amp;ROW($AJ88))</f>
        <v/>
      </c>
      <c r="BA88" s="111" t="str" cm="1">
        <f t="array" aca="1" ref="BA88" ca="1">INDIRECT("'"&amp;BA$2&amp;"'!AB"&amp;ROW($AJ88))</f>
        <v/>
      </c>
      <c r="BB88" s="111" t="str" cm="1">
        <f t="array" aca="1" ref="BB88" ca="1">INDIRECT("'"&amp;BB$2&amp;"'!AB"&amp;ROW($AJ88))</f>
        <v/>
      </c>
      <c r="BC88" s="111" t="str" cm="1">
        <f t="array" aca="1" ref="BC88" ca="1">INDIRECT("'"&amp;BC$2&amp;"'!AB"&amp;ROW($AJ88))</f>
        <v/>
      </c>
      <c r="BD88" s="111" t="str" cm="1">
        <f t="array" aca="1" ref="BD88" ca="1">INDIRECT("'"&amp;BD$2&amp;"'!AB"&amp;ROW($AJ88))</f>
        <v/>
      </c>
      <c r="BE88" s="111" t="str" cm="1">
        <f t="array" aca="1" ref="BE88" ca="1">INDIRECT("'"&amp;BE$2&amp;"'!AB"&amp;ROW($AJ88))</f>
        <v/>
      </c>
      <c r="BF88" s="111" t="str" cm="1">
        <f t="array" aca="1" ref="BF88" ca="1">INDIRECT("'"&amp;BF$2&amp;"'!AB"&amp;ROW($AJ88))</f>
        <v/>
      </c>
      <c r="BG88" s="111" t="str" cm="1">
        <f t="array" aca="1" ref="BG88" ca="1">INDIRECT("'"&amp;BG$2&amp;"'!AB"&amp;ROW($AJ88))</f>
        <v/>
      </c>
      <c r="BH88" s="111" t="str" cm="1">
        <f t="array" aca="1" ref="BH88" ca="1">INDIRECT("'"&amp;BH$2&amp;"'!AB"&amp;ROW($AJ88))</f>
        <v/>
      </c>
      <c r="BI88" s="111" t="str" cm="1">
        <f t="array" aca="1" ref="BI88" ca="1">INDIRECT("'"&amp;BI$2&amp;"'!AB"&amp;ROW($AJ88))</f>
        <v/>
      </c>
      <c r="BJ88" s="111" t="str" cm="1">
        <f t="array" aca="1" ref="BJ88" ca="1">INDIRECT("'"&amp;BJ$2&amp;"'!AB"&amp;ROW($AJ88))</f>
        <v/>
      </c>
      <c r="BK88" s="111" t="str" cm="1">
        <f t="array" aca="1" ref="BK88" ca="1">INDIRECT("'"&amp;BK$2&amp;"'!AB"&amp;ROW($AJ88))</f>
        <v/>
      </c>
      <c r="BL88" s="111" t="str" cm="1">
        <f t="array" aca="1" ref="BL88" ca="1">INDIRECT("'"&amp;BL$2&amp;"'!AB"&amp;ROW($AJ88))</f>
        <v/>
      </c>
      <c r="BM88" s="111" t="str" cm="1">
        <f t="array" aca="1" ref="BM88" ca="1">INDIRECT("'"&amp;BM$2&amp;"'!AB"&amp;ROW($AJ88))</f>
        <v/>
      </c>
      <c r="BN88" s="111" t="str" cm="1">
        <f t="array" aca="1" ref="BN88" ca="1">INDIRECT("'"&amp;BN$2&amp;"'!AB"&amp;ROW($AJ88))</f>
        <v/>
      </c>
      <c r="BO88" s="124"/>
      <c r="BP88" s="110" t="str">
        <f t="shared" si="8"/>
        <v/>
      </c>
      <c r="BQ88" s="127" t="str" cm="1">
        <f t="array" aca="1" ref="BQ88" ca="1">IF(INDIRECT("'"&amp;BQ$2&amp;"'!P"&amp;ROW($BQ88))=0,"",INDIRECT("'"&amp;BQ$2&amp;"'!P"&amp;ROW($BQ88)))</f>
        <v/>
      </c>
      <c r="BR88" s="127" t="str" cm="1">
        <f t="array" aca="1" ref="BR88" ca="1">IF(INDIRECT("'"&amp;BR$2&amp;"'!P"&amp;ROW($BQ88))=0,"",INDIRECT("'"&amp;BR$2&amp;"'!P"&amp;ROW($BQ88)))</f>
        <v/>
      </c>
      <c r="BS88" s="127" t="str" cm="1">
        <f t="array" aca="1" ref="BS88" ca="1">IF(INDIRECT("'"&amp;BS$2&amp;"'!P"&amp;ROW($BQ88))=0,"",INDIRECT("'"&amp;BS$2&amp;"'!P"&amp;ROW($BQ88)))</f>
        <v/>
      </c>
      <c r="BT88" s="127" t="str" cm="1">
        <f t="array" aca="1" ref="BT88" ca="1">IF(INDIRECT("'"&amp;BT$2&amp;"'!P"&amp;ROW($BQ88))=0,"",INDIRECT("'"&amp;BT$2&amp;"'!P"&amp;ROW($BQ88)))</f>
        <v/>
      </c>
      <c r="BU88" s="127" t="str" cm="1">
        <f t="array" aca="1" ref="BU88" ca="1">IF(INDIRECT("'"&amp;BU$2&amp;"'!P"&amp;ROW($BQ88))=0,"",INDIRECT("'"&amp;BU$2&amp;"'!P"&amp;ROW($BQ88)))</f>
        <v/>
      </c>
      <c r="BV88" s="127" t="str" cm="1">
        <f t="array" aca="1" ref="BV88" ca="1">IF(INDIRECT("'"&amp;BV$2&amp;"'!P"&amp;ROW($BQ88))=0,"",INDIRECT("'"&amp;BV$2&amp;"'!P"&amp;ROW($BQ88)))</f>
        <v/>
      </c>
      <c r="BW88" s="127" t="str" cm="1">
        <f t="array" aca="1" ref="BW88" ca="1">IF(INDIRECT("'"&amp;BW$2&amp;"'!P"&amp;ROW($BQ88))=0,"",INDIRECT("'"&amp;BW$2&amp;"'!P"&amp;ROW($BQ88)))</f>
        <v/>
      </c>
      <c r="BX88" s="127" t="str" cm="1">
        <f t="array" aca="1" ref="BX88" ca="1">IF(INDIRECT("'"&amp;BX$2&amp;"'!P"&amp;ROW($BQ88))=0,"",INDIRECT("'"&amp;BX$2&amp;"'!P"&amp;ROW($BQ88)))</f>
        <v/>
      </c>
      <c r="BY88" s="127" t="str" cm="1">
        <f t="array" aca="1" ref="BY88" ca="1">IF(INDIRECT("'"&amp;BY$2&amp;"'!P"&amp;ROW($BQ88))=0,"",INDIRECT("'"&amp;BY$2&amp;"'!P"&amp;ROW($BQ88)))</f>
        <v/>
      </c>
      <c r="BZ88" s="127" t="str" cm="1">
        <f t="array" aca="1" ref="BZ88" ca="1">IF(INDIRECT("'"&amp;BZ$2&amp;"'!P"&amp;ROW($BQ88))=0,"",INDIRECT("'"&amp;BZ$2&amp;"'!P"&amp;ROW($BQ88)))</f>
        <v/>
      </c>
      <c r="CA88" s="127" t="str" cm="1">
        <f t="array" aca="1" ref="CA88" ca="1">IF(INDIRECT("'"&amp;CA$2&amp;"'!P"&amp;ROW($BQ88))=0,"",INDIRECT("'"&amp;CA$2&amp;"'!P"&amp;ROW($BQ88)))</f>
        <v/>
      </c>
      <c r="CB88" s="127" t="str" cm="1">
        <f t="array" aca="1" ref="CB88" ca="1">IF(INDIRECT("'"&amp;CB$2&amp;"'!P"&amp;ROW($BQ88))=0,"",INDIRECT("'"&amp;CB$2&amp;"'!P"&amp;ROW($BQ88)))</f>
        <v/>
      </c>
      <c r="CC88" s="127" t="str" cm="1">
        <f t="array" aca="1" ref="CC88" ca="1">IF(INDIRECT("'"&amp;CC$2&amp;"'!P"&amp;ROW($BQ88))=0,"",INDIRECT("'"&amp;CC$2&amp;"'!P"&amp;ROW($BQ88)))</f>
        <v/>
      </c>
      <c r="CD88" s="127" t="str" cm="1">
        <f t="array" aca="1" ref="CD88" ca="1">IF(INDIRECT("'"&amp;CD$2&amp;"'!P"&amp;ROW($BQ88))=0,"",INDIRECT("'"&amp;CD$2&amp;"'!P"&amp;ROW($BQ88)))</f>
        <v/>
      </c>
      <c r="CE88" s="127" t="str" cm="1">
        <f t="array" aca="1" ref="CE88" ca="1">IF(INDIRECT("'"&amp;CE$2&amp;"'!P"&amp;ROW($BQ88))=0,"",INDIRECT("'"&amp;CE$2&amp;"'!P"&amp;ROW($BQ88)))</f>
        <v/>
      </c>
      <c r="CF88" s="127" t="str" cm="1">
        <f t="array" aca="1" ref="CF88" ca="1">IF(INDIRECT("'"&amp;CF$2&amp;"'!P"&amp;ROW($BQ88))=0,"",INDIRECT("'"&amp;CF$2&amp;"'!P"&amp;ROW($BQ88)))</f>
        <v/>
      </c>
      <c r="CG88" s="127" t="str" cm="1">
        <f t="array" aca="1" ref="CG88" ca="1">IF(INDIRECT("'"&amp;CG$2&amp;"'!P"&amp;ROW($BQ88))=0,"",INDIRECT("'"&amp;CG$2&amp;"'!P"&amp;ROW($BQ88)))</f>
        <v/>
      </c>
      <c r="CH88" s="127" t="str" cm="1">
        <f t="array" aca="1" ref="CH88" ca="1">IF(INDIRECT("'"&amp;CH$2&amp;"'!P"&amp;ROW($BQ88))=0,"",INDIRECT("'"&amp;CH$2&amp;"'!P"&amp;ROW($BQ88)))</f>
        <v/>
      </c>
      <c r="CI88" s="127" t="str" cm="1">
        <f t="array" aca="1" ref="CI88" ca="1">IF(INDIRECT("'"&amp;CI$2&amp;"'!P"&amp;ROW($BQ88))=0,"",INDIRECT("'"&amp;CI$2&amp;"'!P"&amp;ROW($BQ88)))</f>
        <v/>
      </c>
      <c r="CJ88" s="127" t="str" cm="1">
        <f t="array" aca="1" ref="CJ88" ca="1">IF(INDIRECT("'"&amp;CJ$2&amp;"'!P"&amp;ROW($BQ88))=0,"",INDIRECT("'"&amp;CJ$2&amp;"'!P"&amp;ROW($BQ88)))</f>
        <v/>
      </c>
      <c r="CK88" s="127" t="str" cm="1">
        <f t="array" aca="1" ref="CK88" ca="1">IF(INDIRECT("'"&amp;CK$2&amp;"'!P"&amp;ROW($BQ88))=0,"",INDIRECT("'"&amp;CK$2&amp;"'!P"&amp;ROW($BQ88)))</f>
        <v/>
      </c>
      <c r="CL88" s="127" t="str" cm="1">
        <f t="array" aca="1" ref="CL88" ca="1">IF(INDIRECT("'"&amp;CL$2&amp;"'!P"&amp;ROW($BQ88))=0,"",INDIRECT("'"&amp;CL$2&amp;"'!P"&amp;ROW($BQ88)))</f>
        <v/>
      </c>
      <c r="CM88" s="127" t="str" cm="1">
        <f t="array" aca="1" ref="CM88" ca="1">IF(INDIRECT("'"&amp;CM$2&amp;"'!P"&amp;ROW($BQ88))=0,"",INDIRECT("'"&amp;CM$2&amp;"'!P"&amp;ROW($BQ88)))</f>
        <v/>
      </c>
      <c r="CN88" s="127" t="str" cm="1">
        <f t="array" aca="1" ref="CN88" ca="1">IF(INDIRECT("'"&amp;CN$2&amp;"'!P"&amp;ROW($BQ88))=0,"",INDIRECT("'"&amp;CN$2&amp;"'!P"&amp;ROW($BQ88)))</f>
        <v/>
      </c>
      <c r="CO88" s="127" t="str" cm="1">
        <f t="array" aca="1" ref="CO88" ca="1">IF(INDIRECT("'"&amp;CO$2&amp;"'!P"&amp;ROW($BQ88))=0,"",INDIRECT("'"&amp;CO$2&amp;"'!P"&amp;ROW($BQ88)))</f>
        <v/>
      </c>
      <c r="CP88" s="127" t="str" cm="1">
        <f t="array" aca="1" ref="CP88" ca="1">IF(INDIRECT("'"&amp;CP$2&amp;"'!P"&amp;ROW($BQ88))=0,"",INDIRECT("'"&amp;CP$2&amp;"'!P"&amp;ROW($BQ88)))</f>
        <v/>
      </c>
      <c r="CQ88" s="127" t="str" cm="1">
        <f t="array" aca="1" ref="CQ88" ca="1">IF(INDIRECT("'"&amp;CQ$2&amp;"'!P"&amp;ROW($BQ88))=0,"",INDIRECT("'"&amp;CQ$2&amp;"'!P"&amp;ROW($BQ88)))</f>
        <v/>
      </c>
      <c r="CR88" s="127" t="str" cm="1">
        <f t="array" aca="1" ref="CR88" ca="1">IF(INDIRECT("'"&amp;CR$2&amp;"'!P"&amp;ROW($BQ88))=0,"",INDIRECT("'"&amp;CR$2&amp;"'!P"&amp;ROW($BQ88)))</f>
        <v/>
      </c>
      <c r="CS88" s="127" t="str" cm="1">
        <f t="array" aca="1" ref="CS88" ca="1">IF(INDIRECT("'"&amp;CS$2&amp;"'!P"&amp;ROW($BQ88))=0,"",INDIRECT("'"&amp;CS$2&amp;"'!P"&amp;ROW($BQ88)))</f>
        <v/>
      </c>
      <c r="CT88" s="127" t="str" cm="1">
        <f t="array" aca="1" ref="CT88" ca="1">IF(INDIRECT("'"&amp;CT$2&amp;"'!P"&amp;ROW($BQ88))=0,"",INDIRECT("'"&amp;CT$2&amp;"'!P"&amp;ROW($BQ88)))</f>
        <v/>
      </c>
      <c r="CU88" s="127" t="str" cm="1">
        <f t="array" aca="1" ref="CU88" ca="1">IF(INDIRECT("'"&amp;CU$2&amp;"'!P"&amp;ROW($BQ88))=0,"",INDIRECT("'"&amp;CU$2&amp;"'!P"&amp;ROW($BQ88)))</f>
        <v/>
      </c>
      <c r="CV88" s="128" t="str">
        <f t="shared" si="9"/>
        <v/>
      </c>
    </row>
    <row r="89" spans="1:100" x14ac:dyDescent="0.2">
      <c r="A89" s="111" t="str">
        <f>IF('Driver List'!D89=0,"",'Driver List'!D89)</f>
        <v/>
      </c>
      <c r="B89" s="111" t="str">
        <f>IF(A89="","",VLOOKUP(A89,'Driver List'!D:E,2,0))</f>
        <v/>
      </c>
      <c r="C89" s="111" t="str" cm="1">
        <f t="array" aca="1" ref="C89" ca="1">IF(INDIRECT("'"&amp;C$2&amp;"'!F"&amp;ROW(C89))="CC","CC",
IF(INDIRECT("'"&amp;C$2&amp;"'!F"&amp;ROW(C89))="DOWN","DOWN",
IF(INDIRECT("'"&amp;C$2&amp;"'!F"&amp;ROW(C89))="OFF","OFF",
IF(INDIRECT("'"&amp;C$2&amp;"'!F"&amp;ROW(C89))="PARK","PARK",
IF(INDIRECT("'"&amp;C$2&amp;"'!F"&amp;ROW(C89))="VACA","VACA",
"")))))</f>
        <v/>
      </c>
      <c r="D89" s="111" t="str" cm="1">
        <f t="array" aca="1" ref="D89" ca="1">IF(INDIRECT("'"&amp;D$2&amp;"'!F"&amp;ROW(D89))="CC","CC",
IF(INDIRECT("'"&amp;D$2&amp;"'!F"&amp;ROW(D89))="DOWN","DOWN",
IF(INDIRECT("'"&amp;D$2&amp;"'!F"&amp;ROW(D89))="OFF","OFF",
IF(INDIRECT("'"&amp;D$2&amp;"'!F"&amp;ROW(D89))="PARK","PARK",
IF(INDIRECT("'"&amp;D$2&amp;"'!F"&amp;ROW(D89))="VACA","VACA",
"")))))</f>
        <v/>
      </c>
      <c r="E89" s="111" t="str" cm="1">
        <f t="array" aca="1" ref="E89" ca="1">IF(INDIRECT("'"&amp;E$2&amp;"'!F"&amp;ROW(E89))="CC","CC",
IF(INDIRECT("'"&amp;E$2&amp;"'!F"&amp;ROW(E89))="DOWN","DOWN",
IF(INDIRECT("'"&amp;E$2&amp;"'!F"&amp;ROW(E89))="OFF","OFF",
IF(INDIRECT("'"&amp;E$2&amp;"'!F"&amp;ROW(E89))="PARK","PARK",
IF(INDIRECT("'"&amp;E$2&amp;"'!F"&amp;ROW(E89))="VACA","VACA",
"")))))</f>
        <v/>
      </c>
      <c r="F89" s="111" t="str" cm="1">
        <f t="array" aca="1" ref="F89" ca="1">IF(INDIRECT("'"&amp;F$2&amp;"'!F"&amp;ROW(F89))="CC","CC",
IF(INDIRECT("'"&amp;F$2&amp;"'!F"&amp;ROW(F89))="DOWN","DOWN",
IF(INDIRECT("'"&amp;F$2&amp;"'!F"&amp;ROW(F89))="OFF","OFF",
IF(INDIRECT("'"&amp;F$2&amp;"'!F"&amp;ROW(F89))="PARK","PARK",
IF(INDIRECT("'"&amp;F$2&amp;"'!F"&amp;ROW(F89))="VACA","VACA",
"")))))</f>
        <v/>
      </c>
      <c r="G89" s="111" t="str" cm="1">
        <f t="array" aca="1" ref="G89" ca="1">IF(INDIRECT("'"&amp;G$2&amp;"'!F"&amp;ROW(G89))="CC","CC",
IF(INDIRECT("'"&amp;G$2&amp;"'!F"&amp;ROW(G89))="DOWN","DOWN",
IF(INDIRECT("'"&amp;G$2&amp;"'!F"&amp;ROW(G89))="OFF","OFF",
IF(INDIRECT("'"&amp;G$2&amp;"'!F"&amp;ROW(G89))="PARK","PARK",
IF(INDIRECT("'"&amp;G$2&amp;"'!F"&amp;ROW(G89))="VACA","VACA",
"")))))</f>
        <v/>
      </c>
      <c r="H89" s="111" t="str" cm="1">
        <f t="array" aca="1" ref="H89" ca="1">IF(INDIRECT("'"&amp;H$2&amp;"'!F"&amp;ROW(H89))="CC","CC",
IF(INDIRECT("'"&amp;H$2&amp;"'!F"&amp;ROW(H89))="DOWN","DOWN",
IF(INDIRECT("'"&amp;H$2&amp;"'!F"&amp;ROW(H89))="OFF","OFF",
IF(INDIRECT("'"&amp;H$2&amp;"'!F"&amp;ROW(H89))="PARK","PARK",
IF(INDIRECT("'"&amp;H$2&amp;"'!F"&amp;ROW(H89))="VACA","VACA",
"")))))</f>
        <v/>
      </c>
      <c r="I89" s="111" t="str" cm="1">
        <f t="array" aca="1" ref="I89" ca="1">IF(INDIRECT("'"&amp;I$2&amp;"'!F"&amp;ROW(I89))="CC","CC",
IF(INDIRECT("'"&amp;I$2&amp;"'!F"&amp;ROW(I89))="DOWN","DOWN",
IF(INDIRECT("'"&amp;I$2&amp;"'!F"&amp;ROW(I89))="OFF","OFF",
IF(INDIRECT("'"&amp;I$2&amp;"'!F"&amp;ROW(I89))="PARK","PARK",
IF(INDIRECT("'"&amp;I$2&amp;"'!F"&amp;ROW(I89))="VACA","VACA",
"")))))</f>
        <v/>
      </c>
      <c r="J89" s="111" t="str" cm="1">
        <f t="array" aca="1" ref="J89" ca="1">IF(INDIRECT("'"&amp;J$2&amp;"'!F"&amp;ROW(J89))="CC","CC",
IF(INDIRECT("'"&amp;J$2&amp;"'!F"&amp;ROW(J89))="DOWN","DOWN",
IF(INDIRECT("'"&amp;J$2&amp;"'!F"&amp;ROW(J89))="OFF","OFF",
IF(INDIRECT("'"&amp;J$2&amp;"'!F"&amp;ROW(J89))="PARK","PARK",
IF(INDIRECT("'"&amp;J$2&amp;"'!F"&amp;ROW(J89))="VACA","VACA",
"")))))</f>
        <v/>
      </c>
      <c r="K89" s="111" t="str" cm="1">
        <f t="array" aca="1" ref="K89" ca="1">IF(INDIRECT("'"&amp;K$2&amp;"'!F"&amp;ROW(K89))="CC","CC",
IF(INDIRECT("'"&amp;K$2&amp;"'!F"&amp;ROW(K89))="DOWN","DOWN",
IF(INDIRECT("'"&amp;K$2&amp;"'!F"&amp;ROW(K89))="OFF","OFF",
IF(INDIRECT("'"&amp;K$2&amp;"'!F"&amp;ROW(K89))="PARK","PARK",
IF(INDIRECT("'"&amp;K$2&amp;"'!F"&amp;ROW(K89))="VACA","VACA",
"")))))</f>
        <v/>
      </c>
      <c r="L89" s="111" t="str" cm="1">
        <f t="array" aca="1" ref="L89" ca="1">IF(INDIRECT("'"&amp;L$2&amp;"'!F"&amp;ROW(L89))="CC","CC",
IF(INDIRECT("'"&amp;L$2&amp;"'!F"&amp;ROW(L89))="DOWN","DOWN",
IF(INDIRECT("'"&amp;L$2&amp;"'!F"&amp;ROW(L89))="OFF","OFF",
IF(INDIRECT("'"&amp;L$2&amp;"'!F"&amp;ROW(L89))="PARK","PARK",
IF(INDIRECT("'"&amp;L$2&amp;"'!F"&amp;ROW(L89))="VACA","VACA",
"")))))</f>
        <v/>
      </c>
      <c r="M89" s="111" t="str" cm="1">
        <f t="array" aca="1" ref="M89" ca="1">IF(INDIRECT("'"&amp;M$2&amp;"'!F"&amp;ROW(M89))="CC","CC",
IF(INDIRECT("'"&amp;M$2&amp;"'!F"&amp;ROW(M89))="DOWN","DOWN",
IF(INDIRECT("'"&amp;M$2&amp;"'!F"&amp;ROW(M89))="OFF","OFF",
IF(INDIRECT("'"&amp;M$2&amp;"'!F"&amp;ROW(M89))="PARK","PARK",
IF(INDIRECT("'"&amp;M$2&amp;"'!F"&amp;ROW(M89))="VACA","VACA",
"")))))</f>
        <v/>
      </c>
      <c r="N89" s="111" t="str" cm="1">
        <f t="array" aca="1" ref="N89" ca="1">IF(INDIRECT("'"&amp;N$2&amp;"'!F"&amp;ROW(N89))="CC","CC",
IF(INDIRECT("'"&amp;N$2&amp;"'!F"&amp;ROW(N89))="DOWN","DOWN",
IF(INDIRECT("'"&amp;N$2&amp;"'!F"&amp;ROW(N89))="OFF","OFF",
IF(INDIRECT("'"&amp;N$2&amp;"'!F"&amp;ROW(N89))="PARK","PARK",
IF(INDIRECT("'"&amp;N$2&amp;"'!F"&amp;ROW(N89))="VACA","VACA",
"")))))</f>
        <v/>
      </c>
      <c r="O89" s="111" t="str" cm="1">
        <f t="array" aca="1" ref="O89" ca="1">IF(INDIRECT("'"&amp;O$2&amp;"'!F"&amp;ROW(O89))="CC","CC",
IF(INDIRECT("'"&amp;O$2&amp;"'!F"&amp;ROW(O89))="DOWN","DOWN",
IF(INDIRECT("'"&amp;O$2&amp;"'!F"&amp;ROW(O89))="OFF","OFF",
IF(INDIRECT("'"&amp;O$2&amp;"'!F"&amp;ROW(O89))="PARK","PARK",
IF(INDIRECT("'"&amp;O$2&amp;"'!F"&amp;ROW(O89))="VACA","VACA",
"")))))</f>
        <v/>
      </c>
      <c r="P89" s="111" t="str" cm="1">
        <f t="array" aca="1" ref="P89" ca="1">IF(INDIRECT("'"&amp;P$2&amp;"'!F"&amp;ROW(P89))="CC","CC",
IF(INDIRECT("'"&amp;P$2&amp;"'!F"&amp;ROW(P89))="DOWN","DOWN",
IF(INDIRECT("'"&amp;P$2&amp;"'!F"&amp;ROW(P89))="OFF","OFF",
IF(INDIRECT("'"&amp;P$2&amp;"'!F"&amp;ROW(P89))="PARK","PARK",
IF(INDIRECT("'"&amp;P$2&amp;"'!F"&amp;ROW(P89))="VACA","VACA",
"")))))</f>
        <v/>
      </c>
      <c r="Q89" s="111" t="str" cm="1">
        <f t="array" aca="1" ref="Q89" ca="1">IF(INDIRECT("'"&amp;Q$2&amp;"'!F"&amp;ROW(Q89))="CC","CC",
IF(INDIRECT("'"&amp;Q$2&amp;"'!F"&amp;ROW(Q89))="DOWN","DOWN",
IF(INDIRECT("'"&amp;Q$2&amp;"'!F"&amp;ROW(Q89))="OFF","OFF",
IF(INDIRECT("'"&amp;Q$2&amp;"'!F"&amp;ROW(Q89))="PARK","PARK",
IF(INDIRECT("'"&amp;Q$2&amp;"'!F"&amp;ROW(Q89))="VACA","VACA",
"")))))</f>
        <v/>
      </c>
      <c r="R89" s="111" t="str" cm="1">
        <f t="array" aca="1" ref="R89" ca="1">IF(INDIRECT("'"&amp;R$2&amp;"'!F"&amp;ROW(R89))="CC","CC",
IF(INDIRECT("'"&amp;R$2&amp;"'!F"&amp;ROW(R89))="DOWN","DOWN",
IF(INDIRECT("'"&amp;R$2&amp;"'!F"&amp;ROW(R89))="OFF","OFF",
IF(INDIRECT("'"&amp;R$2&amp;"'!F"&amp;ROW(R89))="PARK","PARK",
IF(INDIRECT("'"&amp;R$2&amp;"'!F"&amp;ROW(R89))="VACA","VACA",
"")))))</f>
        <v/>
      </c>
      <c r="S89" s="111" t="str" cm="1">
        <f t="array" aca="1" ref="S89" ca="1">IF(INDIRECT("'"&amp;S$2&amp;"'!F"&amp;ROW(S89))="CC","CC",
IF(INDIRECT("'"&amp;S$2&amp;"'!F"&amp;ROW(S89))="DOWN","DOWN",
IF(INDIRECT("'"&amp;S$2&amp;"'!F"&amp;ROW(S89))="OFF","OFF",
IF(INDIRECT("'"&amp;S$2&amp;"'!F"&amp;ROW(S89))="PARK","PARK",
IF(INDIRECT("'"&amp;S$2&amp;"'!F"&amp;ROW(S89))="VACA","VACA",
"")))))</f>
        <v/>
      </c>
      <c r="T89" s="111" t="str" cm="1">
        <f t="array" aca="1" ref="T89" ca="1">IF(INDIRECT("'"&amp;T$2&amp;"'!F"&amp;ROW(T89))="CC","CC",
IF(INDIRECT("'"&amp;T$2&amp;"'!F"&amp;ROW(T89))="DOWN","DOWN",
IF(INDIRECT("'"&amp;T$2&amp;"'!F"&amp;ROW(T89))="OFF","OFF",
IF(INDIRECT("'"&amp;T$2&amp;"'!F"&amp;ROW(T89))="PARK","PARK",
IF(INDIRECT("'"&amp;T$2&amp;"'!F"&amp;ROW(T89))="VACA","VACA",
"")))))</f>
        <v/>
      </c>
      <c r="U89" s="111" t="str" cm="1">
        <f t="array" aca="1" ref="U89" ca="1">IF(INDIRECT("'"&amp;U$2&amp;"'!F"&amp;ROW(U89))="CC","CC",
IF(INDIRECT("'"&amp;U$2&amp;"'!F"&amp;ROW(U89))="DOWN","DOWN",
IF(INDIRECT("'"&amp;U$2&amp;"'!F"&amp;ROW(U89))="OFF","OFF",
IF(INDIRECT("'"&amp;U$2&amp;"'!F"&amp;ROW(U89))="PARK","PARK",
IF(INDIRECT("'"&amp;U$2&amp;"'!F"&amp;ROW(U89))="VACA","VACA",
"")))))</f>
        <v/>
      </c>
      <c r="V89" s="111" t="str" cm="1">
        <f t="array" aca="1" ref="V89" ca="1">IF(INDIRECT("'"&amp;V$2&amp;"'!F"&amp;ROW(V89))="CC","CC",
IF(INDIRECT("'"&amp;V$2&amp;"'!F"&amp;ROW(V89))="DOWN","DOWN",
IF(INDIRECT("'"&amp;V$2&amp;"'!F"&amp;ROW(V89))="OFF","OFF",
IF(INDIRECT("'"&amp;V$2&amp;"'!F"&amp;ROW(V89))="PARK","PARK",
IF(INDIRECT("'"&amp;V$2&amp;"'!F"&amp;ROW(V89))="VACA","VACA",
"")))))</f>
        <v/>
      </c>
      <c r="W89" s="111" t="str" cm="1">
        <f t="array" aca="1" ref="W89" ca="1">IF(INDIRECT("'"&amp;W$2&amp;"'!F"&amp;ROW(W89))="CC","CC",
IF(INDIRECT("'"&amp;W$2&amp;"'!F"&amp;ROW(W89))="DOWN","DOWN",
IF(INDIRECT("'"&amp;W$2&amp;"'!F"&amp;ROW(W89))="OFF","OFF",
IF(INDIRECT("'"&amp;W$2&amp;"'!F"&amp;ROW(W89))="PARK","PARK",
IF(INDIRECT("'"&amp;W$2&amp;"'!F"&amp;ROW(W89))="VACA","VACA",
"")))))</f>
        <v/>
      </c>
      <c r="X89" s="111" t="str" cm="1">
        <f t="array" aca="1" ref="X89" ca="1">IF(INDIRECT("'"&amp;X$2&amp;"'!F"&amp;ROW(X89))="CC","CC",
IF(INDIRECT("'"&amp;X$2&amp;"'!F"&amp;ROW(X89))="DOWN","DOWN",
IF(INDIRECT("'"&amp;X$2&amp;"'!F"&amp;ROW(X89))="OFF","OFF",
IF(INDIRECT("'"&amp;X$2&amp;"'!F"&amp;ROW(X89))="PARK","PARK",
IF(INDIRECT("'"&amp;X$2&amp;"'!F"&amp;ROW(X89))="VACA","VACA",
"")))))</f>
        <v/>
      </c>
      <c r="Y89" s="111" t="str" cm="1">
        <f t="array" aca="1" ref="Y89" ca="1">IF(INDIRECT("'"&amp;Y$2&amp;"'!F"&amp;ROW(Y89))="CC","CC",
IF(INDIRECT("'"&amp;Y$2&amp;"'!F"&amp;ROW(Y89))="DOWN","DOWN",
IF(INDIRECT("'"&amp;Y$2&amp;"'!F"&amp;ROW(Y89))="OFF","OFF",
IF(INDIRECT("'"&amp;Y$2&amp;"'!F"&amp;ROW(Y89))="PARK","PARK",
IF(INDIRECT("'"&amp;Y$2&amp;"'!F"&amp;ROW(Y89))="VACA","VACA",
"")))))</f>
        <v/>
      </c>
      <c r="Z89" s="111" t="str" cm="1">
        <f t="array" aca="1" ref="Z89" ca="1">IF(INDIRECT("'"&amp;Z$2&amp;"'!F"&amp;ROW(Z89))="CC","CC",
IF(INDIRECT("'"&amp;Z$2&amp;"'!F"&amp;ROW(Z89))="DOWN","DOWN",
IF(INDIRECT("'"&amp;Z$2&amp;"'!F"&amp;ROW(Z89))="OFF","OFF",
IF(INDIRECT("'"&amp;Z$2&amp;"'!F"&amp;ROW(Z89))="PARK","PARK",
IF(INDIRECT("'"&amp;Z$2&amp;"'!F"&amp;ROW(Z89))="VACA","VACA",
"")))))</f>
        <v/>
      </c>
      <c r="AA89" s="111" t="str" cm="1">
        <f t="array" aca="1" ref="AA89" ca="1">IF(INDIRECT("'"&amp;AA$2&amp;"'!F"&amp;ROW(AA89))="CC","CC",
IF(INDIRECT("'"&amp;AA$2&amp;"'!F"&amp;ROW(AA89))="DOWN","DOWN",
IF(INDIRECT("'"&amp;AA$2&amp;"'!F"&amp;ROW(AA89))="OFF","OFF",
IF(INDIRECT("'"&amp;AA$2&amp;"'!F"&amp;ROW(AA89))="PARK","PARK",
IF(INDIRECT("'"&amp;AA$2&amp;"'!F"&amp;ROW(AA89))="VACA","VACA",
"")))))</f>
        <v/>
      </c>
      <c r="AB89" s="111" t="str" cm="1">
        <f t="array" aca="1" ref="AB89" ca="1">IF(INDIRECT("'"&amp;AB$2&amp;"'!F"&amp;ROW(AB89))="CC","CC",
IF(INDIRECT("'"&amp;AB$2&amp;"'!F"&amp;ROW(AB89))="DOWN","DOWN",
IF(INDIRECT("'"&amp;AB$2&amp;"'!F"&amp;ROW(AB89))="OFF","OFF",
IF(INDIRECT("'"&amp;AB$2&amp;"'!F"&amp;ROW(AB89))="PARK","PARK",
IF(INDIRECT("'"&amp;AB$2&amp;"'!F"&amp;ROW(AB89))="VACA","VACA",
"")))))</f>
        <v/>
      </c>
      <c r="AC89" s="111" t="str" cm="1">
        <f t="array" aca="1" ref="AC89" ca="1">IF(INDIRECT("'"&amp;AC$2&amp;"'!F"&amp;ROW(AC89))="CC","CC",
IF(INDIRECT("'"&amp;AC$2&amp;"'!F"&amp;ROW(AC89))="DOWN","DOWN",
IF(INDIRECT("'"&amp;AC$2&amp;"'!F"&amp;ROW(AC89))="OFF","OFF",
IF(INDIRECT("'"&amp;AC$2&amp;"'!F"&amp;ROW(AC89))="PARK","PARK",
IF(INDIRECT("'"&amp;AC$2&amp;"'!F"&amp;ROW(AC89))="VACA","VACA",
"")))))</f>
        <v/>
      </c>
      <c r="AD89" s="111" t="str" cm="1">
        <f t="array" aca="1" ref="AD89" ca="1">IF(INDIRECT("'"&amp;AD$2&amp;"'!F"&amp;ROW(AD89))="CC","CC",
IF(INDIRECT("'"&amp;AD$2&amp;"'!F"&amp;ROW(AD89))="DOWN","DOWN",
IF(INDIRECT("'"&amp;AD$2&amp;"'!F"&amp;ROW(AD89))="OFF","OFF",
IF(INDIRECT("'"&amp;AD$2&amp;"'!F"&amp;ROW(AD89))="PARK","PARK",
IF(INDIRECT("'"&amp;AD$2&amp;"'!F"&amp;ROW(AD89))="VACA","VACA",
"")))))</f>
        <v/>
      </c>
      <c r="AE89" s="111" t="str" cm="1">
        <f t="array" aca="1" ref="AE89" ca="1">IF(INDIRECT("'"&amp;AE$2&amp;"'!F"&amp;ROW(AE89))="CC","CC",
IF(INDIRECT("'"&amp;AE$2&amp;"'!F"&amp;ROW(AE89))="DOWN","DOWN",
IF(INDIRECT("'"&amp;AE$2&amp;"'!F"&amp;ROW(AE89))="OFF","OFF",
IF(INDIRECT("'"&amp;AE$2&amp;"'!F"&amp;ROW(AE89))="PARK","PARK",
IF(INDIRECT("'"&amp;AE$2&amp;"'!F"&amp;ROW(AE89))="VACA","VACA",
"")))))</f>
        <v/>
      </c>
      <c r="AF89" s="111" t="str" cm="1">
        <f t="array" aca="1" ref="AF89" ca="1">IF(INDIRECT("'"&amp;AF$2&amp;"'!F"&amp;ROW(AF89))="CC","CC",
IF(INDIRECT("'"&amp;AF$2&amp;"'!F"&amp;ROW(AF89))="DOWN","DOWN",
IF(INDIRECT("'"&amp;AF$2&amp;"'!F"&amp;ROW(AF89))="OFF","OFF",
IF(INDIRECT("'"&amp;AF$2&amp;"'!F"&amp;ROW(AF89))="PARK","PARK",
IF(INDIRECT("'"&amp;AF$2&amp;"'!F"&amp;ROW(AF89))="VACA","VACA",
"")))))</f>
        <v/>
      </c>
      <c r="AG89" s="111" t="str" cm="1">
        <f t="array" aca="1" ref="AG89" ca="1">IF(INDIRECT("'"&amp;AG$2&amp;"'!F"&amp;ROW(AG89))="CC","CC",
IF(INDIRECT("'"&amp;AG$2&amp;"'!F"&amp;ROW(AG89))="DOWN","DOWN",
IF(INDIRECT("'"&amp;AG$2&amp;"'!F"&amp;ROW(AG89))="OFF","OFF",
IF(INDIRECT("'"&amp;AG$2&amp;"'!F"&amp;ROW(AG89))="PARK","PARK",
IF(INDIRECT("'"&amp;AG$2&amp;"'!F"&amp;ROW(AG89))="VACA","VACA",
"")))))</f>
        <v/>
      </c>
      <c r="AH89" s="124"/>
      <c r="AI89" s="111" t="str">
        <f t="shared" si="7"/>
        <v/>
      </c>
      <c r="AJ89" s="111" t="str" cm="1">
        <f t="array" aca="1" ref="AJ89" ca="1">INDIRECT("'"&amp;AJ$2&amp;"'!AB"&amp;ROW($AJ89))</f>
        <v/>
      </c>
      <c r="AK89" s="111" t="str" cm="1">
        <f t="array" aca="1" ref="AK89" ca="1">INDIRECT("'"&amp;AK$2&amp;"'!AB"&amp;ROW($AJ89))</f>
        <v/>
      </c>
      <c r="AL89" s="111" t="str" cm="1">
        <f t="array" aca="1" ref="AL89" ca="1">INDIRECT("'"&amp;AL$2&amp;"'!AB"&amp;ROW($AJ89))</f>
        <v/>
      </c>
      <c r="AM89" s="111" t="str" cm="1">
        <f t="array" aca="1" ref="AM89" ca="1">INDIRECT("'"&amp;AM$2&amp;"'!AB"&amp;ROW($AJ89))</f>
        <v/>
      </c>
      <c r="AN89" s="111" t="str" cm="1">
        <f t="array" aca="1" ref="AN89" ca="1">INDIRECT("'"&amp;AN$2&amp;"'!AB"&amp;ROW($AJ89))</f>
        <v/>
      </c>
      <c r="AO89" s="111" t="str" cm="1">
        <f t="array" aca="1" ref="AO89" ca="1">INDIRECT("'"&amp;AO$2&amp;"'!AB"&amp;ROW($AJ89))</f>
        <v/>
      </c>
      <c r="AP89" s="111" t="str" cm="1">
        <f t="array" aca="1" ref="AP89" ca="1">INDIRECT("'"&amp;AP$2&amp;"'!AB"&amp;ROW($AJ89))</f>
        <v/>
      </c>
      <c r="AQ89" s="111" t="str" cm="1">
        <f t="array" aca="1" ref="AQ89" ca="1">INDIRECT("'"&amp;AQ$2&amp;"'!AB"&amp;ROW($AJ89))</f>
        <v/>
      </c>
      <c r="AR89" s="111" t="str" cm="1">
        <f t="array" aca="1" ref="AR89" ca="1">INDIRECT("'"&amp;AR$2&amp;"'!AB"&amp;ROW($AJ89))</f>
        <v/>
      </c>
      <c r="AS89" s="111" t="str" cm="1">
        <f t="array" aca="1" ref="AS89" ca="1">INDIRECT("'"&amp;AS$2&amp;"'!AB"&amp;ROW($AJ89))</f>
        <v/>
      </c>
      <c r="AT89" s="111" t="str" cm="1">
        <f t="array" aca="1" ref="AT89" ca="1">INDIRECT("'"&amp;AT$2&amp;"'!AB"&amp;ROW($AJ89))</f>
        <v/>
      </c>
      <c r="AU89" s="111" t="str" cm="1">
        <f t="array" aca="1" ref="AU89" ca="1">INDIRECT("'"&amp;AU$2&amp;"'!AB"&amp;ROW($AJ89))</f>
        <v/>
      </c>
      <c r="AV89" s="111" t="str" cm="1">
        <f t="array" aca="1" ref="AV89" ca="1">INDIRECT("'"&amp;AV$2&amp;"'!AB"&amp;ROW($AJ89))</f>
        <v/>
      </c>
      <c r="AW89" s="111" t="str" cm="1">
        <f t="array" aca="1" ref="AW89" ca="1">INDIRECT("'"&amp;AW$2&amp;"'!AB"&amp;ROW($AJ89))</f>
        <v/>
      </c>
      <c r="AX89" s="111" t="str" cm="1">
        <f t="array" aca="1" ref="AX89" ca="1">INDIRECT("'"&amp;AX$2&amp;"'!AB"&amp;ROW($AJ89))</f>
        <v/>
      </c>
      <c r="AY89" s="111" t="str" cm="1">
        <f t="array" aca="1" ref="AY89" ca="1">INDIRECT("'"&amp;AY$2&amp;"'!AB"&amp;ROW($AJ89))</f>
        <v/>
      </c>
      <c r="AZ89" s="111" t="str" cm="1">
        <f t="array" aca="1" ref="AZ89" ca="1">INDIRECT("'"&amp;AZ$2&amp;"'!AB"&amp;ROW($AJ89))</f>
        <v/>
      </c>
      <c r="BA89" s="111" t="str" cm="1">
        <f t="array" aca="1" ref="BA89" ca="1">INDIRECT("'"&amp;BA$2&amp;"'!AB"&amp;ROW($AJ89))</f>
        <v/>
      </c>
      <c r="BB89" s="111" t="str" cm="1">
        <f t="array" aca="1" ref="BB89" ca="1">INDIRECT("'"&amp;BB$2&amp;"'!AB"&amp;ROW($AJ89))</f>
        <v/>
      </c>
      <c r="BC89" s="111" t="str" cm="1">
        <f t="array" aca="1" ref="BC89" ca="1">INDIRECT("'"&amp;BC$2&amp;"'!AB"&amp;ROW($AJ89))</f>
        <v/>
      </c>
      <c r="BD89" s="111" t="str" cm="1">
        <f t="array" aca="1" ref="BD89" ca="1">INDIRECT("'"&amp;BD$2&amp;"'!AB"&amp;ROW($AJ89))</f>
        <v/>
      </c>
      <c r="BE89" s="111" t="str" cm="1">
        <f t="array" aca="1" ref="BE89" ca="1">INDIRECT("'"&amp;BE$2&amp;"'!AB"&amp;ROW($AJ89))</f>
        <v/>
      </c>
      <c r="BF89" s="111" t="str" cm="1">
        <f t="array" aca="1" ref="BF89" ca="1">INDIRECT("'"&amp;BF$2&amp;"'!AB"&amp;ROW($AJ89))</f>
        <v/>
      </c>
      <c r="BG89" s="111" t="str" cm="1">
        <f t="array" aca="1" ref="BG89" ca="1">INDIRECT("'"&amp;BG$2&amp;"'!AB"&amp;ROW($AJ89))</f>
        <v/>
      </c>
      <c r="BH89" s="111" t="str" cm="1">
        <f t="array" aca="1" ref="BH89" ca="1">INDIRECT("'"&amp;BH$2&amp;"'!AB"&amp;ROW($AJ89))</f>
        <v/>
      </c>
      <c r="BI89" s="111" t="str" cm="1">
        <f t="array" aca="1" ref="BI89" ca="1">INDIRECT("'"&amp;BI$2&amp;"'!AB"&amp;ROW($AJ89))</f>
        <v/>
      </c>
      <c r="BJ89" s="111" t="str" cm="1">
        <f t="array" aca="1" ref="BJ89" ca="1">INDIRECT("'"&amp;BJ$2&amp;"'!AB"&amp;ROW($AJ89))</f>
        <v/>
      </c>
      <c r="BK89" s="111" t="str" cm="1">
        <f t="array" aca="1" ref="BK89" ca="1">INDIRECT("'"&amp;BK$2&amp;"'!AB"&amp;ROW($AJ89))</f>
        <v/>
      </c>
      <c r="BL89" s="111" t="str" cm="1">
        <f t="array" aca="1" ref="BL89" ca="1">INDIRECT("'"&amp;BL$2&amp;"'!AB"&amp;ROW($AJ89))</f>
        <v/>
      </c>
      <c r="BM89" s="111" t="str" cm="1">
        <f t="array" aca="1" ref="BM89" ca="1">INDIRECT("'"&amp;BM$2&amp;"'!AB"&amp;ROW($AJ89))</f>
        <v/>
      </c>
      <c r="BN89" s="111" t="str" cm="1">
        <f t="array" aca="1" ref="BN89" ca="1">INDIRECT("'"&amp;BN$2&amp;"'!AB"&amp;ROW($AJ89))</f>
        <v/>
      </c>
      <c r="BO89" s="124"/>
      <c r="BP89" s="110" t="str">
        <f t="shared" si="8"/>
        <v/>
      </c>
      <c r="BQ89" s="127" t="str" cm="1">
        <f t="array" aca="1" ref="BQ89" ca="1">IF(INDIRECT("'"&amp;BQ$2&amp;"'!P"&amp;ROW($BQ89))=0,"",INDIRECT("'"&amp;BQ$2&amp;"'!P"&amp;ROW($BQ89)))</f>
        <v/>
      </c>
      <c r="BR89" s="127" t="str" cm="1">
        <f t="array" aca="1" ref="BR89" ca="1">IF(INDIRECT("'"&amp;BR$2&amp;"'!P"&amp;ROW($BQ89))=0,"",INDIRECT("'"&amp;BR$2&amp;"'!P"&amp;ROW($BQ89)))</f>
        <v/>
      </c>
      <c r="BS89" s="127" t="str" cm="1">
        <f t="array" aca="1" ref="BS89" ca="1">IF(INDIRECT("'"&amp;BS$2&amp;"'!P"&amp;ROW($BQ89))=0,"",INDIRECT("'"&amp;BS$2&amp;"'!P"&amp;ROW($BQ89)))</f>
        <v/>
      </c>
      <c r="BT89" s="127" t="str" cm="1">
        <f t="array" aca="1" ref="BT89" ca="1">IF(INDIRECT("'"&amp;BT$2&amp;"'!P"&amp;ROW($BQ89))=0,"",INDIRECT("'"&amp;BT$2&amp;"'!P"&amp;ROW($BQ89)))</f>
        <v/>
      </c>
      <c r="BU89" s="127" t="str" cm="1">
        <f t="array" aca="1" ref="BU89" ca="1">IF(INDIRECT("'"&amp;BU$2&amp;"'!P"&amp;ROW($BQ89))=0,"",INDIRECT("'"&amp;BU$2&amp;"'!P"&amp;ROW($BQ89)))</f>
        <v/>
      </c>
      <c r="BV89" s="127" t="str" cm="1">
        <f t="array" aca="1" ref="BV89" ca="1">IF(INDIRECT("'"&amp;BV$2&amp;"'!P"&amp;ROW($BQ89))=0,"",INDIRECT("'"&amp;BV$2&amp;"'!P"&amp;ROW($BQ89)))</f>
        <v/>
      </c>
      <c r="BW89" s="127" t="str" cm="1">
        <f t="array" aca="1" ref="BW89" ca="1">IF(INDIRECT("'"&amp;BW$2&amp;"'!P"&amp;ROW($BQ89))=0,"",INDIRECT("'"&amp;BW$2&amp;"'!P"&amp;ROW($BQ89)))</f>
        <v/>
      </c>
      <c r="BX89" s="127" t="str" cm="1">
        <f t="array" aca="1" ref="BX89" ca="1">IF(INDIRECT("'"&amp;BX$2&amp;"'!P"&amp;ROW($BQ89))=0,"",INDIRECT("'"&amp;BX$2&amp;"'!P"&amp;ROW($BQ89)))</f>
        <v/>
      </c>
      <c r="BY89" s="127" t="str" cm="1">
        <f t="array" aca="1" ref="BY89" ca="1">IF(INDIRECT("'"&amp;BY$2&amp;"'!P"&amp;ROW($BQ89))=0,"",INDIRECT("'"&amp;BY$2&amp;"'!P"&amp;ROW($BQ89)))</f>
        <v/>
      </c>
      <c r="BZ89" s="127" t="str" cm="1">
        <f t="array" aca="1" ref="BZ89" ca="1">IF(INDIRECT("'"&amp;BZ$2&amp;"'!P"&amp;ROW($BQ89))=0,"",INDIRECT("'"&amp;BZ$2&amp;"'!P"&amp;ROW($BQ89)))</f>
        <v/>
      </c>
      <c r="CA89" s="127" t="str" cm="1">
        <f t="array" aca="1" ref="CA89" ca="1">IF(INDIRECT("'"&amp;CA$2&amp;"'!P"&amp;ROW($BQ89))=0,"",INDIRECT("'"&amp;CA$2&amp;"'!P"&amp;ROW($BQ89)))</f>
        <v/>
      </c>
      <c r="CB89" s="127" t="str" cm="1">
        <f t="array" aca="1" ref="CB89" ca="1">IF(INDIRECT("'"&amp;CB$2&amp;"'!P"&amp;ROW($BQ89))=0,"",INDIRECT("'"&amp;CB$2&amp;"'!P"&amp;ROW($BQ89)))</f>
        <v/>
      </c>
      <c r="CC89" s="127" t="str" cm="1">
        <f t="array" aca="1" ref="CC89" ca="1">IF(INDIRECT("'"&amp;CC$2&amp;"'!P"&amp;ROW($BQ89))=0,"",INDIRECT("'"&amp;CC$2&amp;"'!P"&amp;ROW($BQ89)))</f>
        <v/>
      </c>
      <c r="CD89" s="127" t="str" cm="1">
        <f t="array" aca="1" ref="CD89" ca="1">IF(INDIRECT("'"&amp;CD$2&amp;"'!P"&amp;ROW($BQ89))=0,"",INDIRECT("'"&amp;CD$2&amp;"'!P"&amp;ROW($BQ89)))</f>
        <v/>
      </c>
      <c r="CE89" s="127" t="str" cm="1">
        <f t="array" aca="1" ref="CE89" ca="1">IF(INDIRECT("'"&amp;CE$2&amp;"'!P"&amp;ROW($BQ89))=0,"",INDIRECT("'"&amp;CE$2&amp;"'!P"&amp;ROW($BQ89)))</f>
        <v/>
      </c>
      <c r="CF89" s="127" t="str" cm="1">
        <f t="array" aca="1" ref="CF89" ca="1">IF(INDIRECT("'"&amp;CF$2&amp;"'!P"&amp;ROW($BQ89))=0,"",INDIRECT("'"&amp;CF$2&amp;"'!P"&amp;ROW($BQ89)))</f>
        <v/>
      </c>
      <c r="CG89" s="127" t="str" cm="1">
        <f t="array" aca="1" ref="CG89" ca="1">IF(INDIRECT("'"&amp;CG$2&amp;"'!P"&amp;ROW($BQ89))=0,"",INDIRECT("'"&amp;CG$2&amp;"'!P"&amp;ROW($BQ89)))</f>
        <v/>
      </c>
      <c r="CH89" s="127" t="str" cm="1">
        <f t="array" aca="1" ref="CH89" ca="1">IF(INDIRECT("'"&amp;CH$2&amp;"'!P"&amp;ROW($BQ89))=0,"",INDIRECT("'"&amp;CH$2&amp;"'!P"&amp;ROW($BQ89)))</f>
        <v/>
      </c>
      <c r="CI89" s="127" t="str" cm="1">
        <f t="array" aca="1" ref="CI89" ca="1">IF(INDIRECT("'"&amp;CI$2&amp;"'!P"&amp;ROW($BQ89))=0,"",INDIRECT("'"&amp;CI$2&amp;"'!P"&amp;ROW($BQ89)))</f>
        <v/>
      </c>
      <c r="CJ89" s="127" t="str" cm="1">
        <f t="array" aca="1" ref="CJ89" ca="1">IF(INDIRECT("'"&amp;CJ$2&amp;"'!P"&amp;ROW($BQ89))=0,"",INDIRECT("'"&amp;CJ$2&amp;"'!P"&amp;ROW($BQ89)))</f>
        <v/>
      </c>
      <c r="CK89" s="127" t="str" cm="1">
        <f t="array" aca="1" ref="CK89" ca="1">IF(INDIRECT("'"&amp;CK$2&amp;"'!P"&amp;ROW($BQ89))=0,"",INDIRECT("'"&amp;CK$2&amp;"'!P"&amp;ROW($BQ89)))</f>
        <v/>
      </c>
      <c r="CL89" s="127" t="str" cm="1">
        <f t="array" aca="1" ref="CL89" ca="1">IF(INDIRECT("'"&amp;CL$2&amp;"'!P"&amp;ROW($BQ89))=0,"",INDIRECT("'"&amp;CL$2&amp;"'!P"&amp;ROW($BQ89)))</f>
        <v/>
      </c>
      <c r="CM89" s="127" t="str" cm="1">
        <f t="array" aca="1" ref="CM89" ca="1">IF(INDIRECT("'"&amp;CM$2&amp;"'!P"&amp;ROW($BQ89))=0,"",INDIRECT("'"&amp;CM$2&amp;"'!P"&amp;ROW($BQ89)))</f>
        <v/>
      </c>
      <c r="CN89" s="127" t="str" cm="1">
        <f t="array" aca="1" ref="CN89" ca="1">IF(INDIRECT("'"&amp;CN$2&amp;"'!P"&amp;ROW($BQ89))=0,"",INDIRECT("'"&amp;CN$2&amp;"'!P"&amp;ROW($BQ89)))</f>
        <v/>
      </c>
      <c r="CO89" s="127" t="str" cm="1">
        <f t="array" aca="1" ref="CO89" ca="1">IF(INDIRECT("'"&amp;CO$2&amp;"'!P"&amp;ROW($BQ89))=0,"",INDIRECT("'"&amp;CO$2&amp;"'!P"&amp;ROW($BQ89)))</f>
        <v/>
      </c>
      <c r="CP89" s="127" t="str" cm="1">
        <f t="array" aca="1" ref="CP89" ca="1">IF(INDIRECT("'"&amp;CP$2&amp;"'!P"&amp;ROW($BQ89))=0,"",INDIRECT("'"&amp;CP$2&amp;"'!P"&amp;ROW($BQ89)))</f>
        <v/>
      </c>
      <c r="CQ89" s="127" t="str" cm="1">
        <f t="array" aca="1" ref="CQ89" ca="1">IF(INDIRECT("'"&amp;CQ$2&amp;"'!P"&amp;ROW($BQ89))=0,"",INDIRECT("'"&amp;CQ$2&amp;"'!P"&amp;ROW($BQ89)))</f>
        <v/>
      </c>
      <c r="CR89" s="127" t="str" cm="1">
        <f t="array" aca="1" ref="CR89" ca="1">IF(INDIRECT("'"&amp;CR$2&amp;"'!P"&amp;ROW($BQ89))=0,"",INDIRECT("'"&amp;CR$2&amp;"'!P"&amp;ROW($BQ89)))</f>
        <v/>
      </c>
      <c r="CS89" s="127" t="str" cm="1">
        <f t="array" aca="1" ref="CS89" ca="1">IF(INDIRECT("'"&amp;CS$2&amp;"'!P"&amp;ROW($BQ89))=0,"",INDIRECT("'"&amp;CS$2&amp;"'!P"&amp;ROW($BQ89)))</f>
        <v/>
      </c>
      <c r="CT89" s="127" t="str" cm="1">
        <f t="array" aca="1" ref="CT89" ca="1">IF(INDIRECT("'"&amp;CT$2&amp;"'!P"&amp;ROW($BQ89))=0,"",INDIRECT("'"&amp;CT$2&amp;"'!P"&amp;ROW($BQ89)))</f>
        <v/>
      </c>
      <c r="CU89" s="127" t="str" cm="1">
        <f t="array" aca="1" ref="CU89" ca="1">IF(INDIRECT("'"&amp;CU$2&amp;"'!P"&amp;ROW($BQ89))=0,"",INDIRECT("'"&amp;CU$2&amp;"'!P"&amp;ROW($BQ89)))</f>
        <v/>
      </c>
      <c r="CV89" s="128" t="str">
        <f t="shared" si="9"/>
        <v/>
      </c>
    </row>
    <row r="90" spans="1:100" x14ac:dyDescent="0.2">
      <c r="A90" s="111" t="str">
        <f>IF('Driver List'!D90=0,"",'Driver List'!D90)</f>
        <v/>
      </c>
      <c r="B90" s="111" t="str">
        <f>IF(A90="","",VLOOKUP(A90,'Driver List'!D:E,2,0))</f>
        <v/>
      </c>
      <c r="C90" s="111" t="str" cm="1">
        <f t="array" aca="1" ref="C90" ca="1">IF(INDIRECT("'"&amp;C$2&amp;"'!F"&amp;ROW(C90))="CC","CC",
IF(INDIRECT("'"&amp;C$2&amp;"'!F"&amp;ROW(C90))="DOWN","DOWN",
IF(INDIRECT("'"&amp;C$2&amp;"'!F"&amp;ROW(C90))="OFF","OFF",
IF(INDIRECT("'"&amp;C$2&amp;"'!F"&amp;ROW(C90))="PARK","PARK",
IF(INDIRECT("'"&amp;C$2&amp;"'!F"&amp;ROW(C90))="VACA","VACA",
"")))))</f>
        <v/>
      </c>
      <c r="D90" s="111" t="str" cm="1">
        <f t="array" aca="1" ref="D90" ca="1">IF(INDIRECT("'"&amp;D$2&amp;"'!F"&amp;ROW(D90))="CC","CC",
IF(INDIRECT("'"&amp;D$2&amp;"'!F"&amp;ROW(D90))="DOWN","DOWN",
IF(INDIRECT("'"&amp;D$2&amp;"'!F"&amp;ROW(D90))="OFF","OFF",
IF(INDIRECT("'"&amp;D$2&amp;"'!F"&amp;ROW(D90))="PARK","PARK",
IF(INDIRECT("'"&amp;D$2&amp;"'!F"&amp;ROW(D90))="VACA","VACA",
"")))))</f>
        <v/>
      </c>
      <c r="E90" s="111" t="str" cm="1">
        <f t="array" aca="1" ref="E90" ca="1">IF(INDIRECT("'"&amp;E$2&amp;"'!F"&amp;ROW(E90))="CC","CC",
IF(INDIRECT("'"&amp;E$2&amp;"'!F"&amp;ROW(E90))="DOWN","DOWN",
IF(INDIRECT("'"&amp;E$2&amp;"'!F"&amp;ROW(E90))="OFF","OFF",
IF(INDIRECT("'"&amp;E$2&amp;"'!F"&amp;ROW(E90))="PARK","PARK",
IF(INDIRECT("'"&amp;E$2&amp;"'!F"&amp;ROW(E90))="VACA","VACA",
"")))))</f>
        <v/>
      </c>
      <c r="F90" s="111" t="str" cm="1">
        <f t="array" aca="1" ref="F90" ca="1">IF(INDIRECT("'"&amp;F$2&amp;"'!F"&amp;ROW(F90))="CC","CC",
IF(INDIRECT("'"&amp;F$2&amp;"'!F"&amp;ROW(F90))="DOWN","DOWN",
IF(INDIRECT("'"&amp;F$2&amp;"'!F"&amp;ROW(F90))="OFF","OFF",
IF(INDIRECT("'"&amp;F$2&amp;"'!F"&amp;ROW(F90))="PARK","PARK",
IF(INDIRECT("'"&amp;F$2&amp;"'!F"&amp;ROW(F90))="VACA","VACA",
"")))))</f>
        <v/>
      </c>
      <c r="G90" s="111" t="str" cm="1">
        <f t="array" aca="1" ref="G90" ca="1">IF(INDIRECT("'"&amp;G$2&amp;"'!F"&amp;ROW(G90))="CC","CC",
IF(INDIRECT("'"&amp;G$2&amp;"'!F"&amp;ROW(G90))="DOWN","DOWN",
IF(INDIRECT("'"&amp;G$2&amp;"'!F"&amp;ROW(G90))="OFF","OFF",
IF(INDIRECT("'"&amp;G$2&amp;"'!F"&amp;ROW(G90))="PARK","PARK",
IF(INDIRECT("'"&amp;G$2&amp;"'!F"&amp;ROW(G90))="VACA","VACA",
"")))))</f>
        <v/>
      </c>
      <c r="H90" s="111" t="str" cm="1">
        <f t="array" aca="1" ref="H90" ca="1">IF(INDIRECT("'"&amp;H$2&amp;"'!F"&amp;ROW(H90))="CC","CC",
IF(INDIRECT("'"&amp;H$2&amp;"'!F"&amp;ROW(H90))="DOWN","DOWN",
IF(INDIRECT("'"&amp;H$2&amp;"'!F"&amp;ROW(H90))="OFF","OFF",
IF(INDIRECT("'"&amp;H$2&amp;"'!F"&amp;ROW(H90))="PARK","PARK",
IF(INDIRECT("'"&amp;H$2&amp;"'!F"&amp;ROW(H90))="VACA","VACA",
"")))))</f>
        <v/>
      </c>
      <c r="I90" s="111" t="str" cm="1">
        <f t="array" aca="1" ref="I90" ca="1">IF(INDIRECT("'"&amp;I$2&amp;"'!F"&amp;ROW(I90))="CC","CC",
IF(INDIRECT("'"&amp;I$2&amp;"'!F"&amp;ROW(I90))="DOWN","DOWN",
IF(INDIRECT("'"&amp;I$2&amp;"'!F"&amp;ROW(I90))="OFF","OFF",
IF(INDIRECT("'"&amp;I$2&amp;"'!F"&amp;ROW(I90))="PARK","PARK",
IF(INDIRECT("'"&amp;I$2&amp;"'!F"&amp;ROW(I90))="VACA","VACA",
"")))))</f>
        <v/>
      </c>
      <c r="J90" s="111" t="str" cm="1">
        <f t="array" aca="1" ref="J90" ca="1">IF(INDIRECT("'"&amp;J$2&amp;"'!F"&amp;ROW(J90))="CC","CC",
IF(INDIRECT("'"&amp;J$2&amp;"'!F"&amp;ROW(J90))="DOWN","DOWN",
IF(INDIRECT("'"&amp;J$2&amp;"'!F"&amp;ROW(J90))="OFF","OFF",
IF(INDIRECT("'"&amp;J$2&amp;"'!F"&amp;ROW(J90))="PARK","PARK",
IF(INDIRECT("'"&amp;J$2&amp;"'!F"&amp;ROW(J90))="VACA","VACA",
"")))))</f>
        <v/>
      </c>
      <c r="K90" s="111" t="str" cm="1">
        <f t="array" aca="1" ref="K90" ca="1">IF(INDIRECT("'"&amp;K$2&amp;"'!F"&amp;ROW(K90))="CC","CC",
IF(INDIRECT("'"&amp;K$2&amp;"'!F"&amp;ROW(K90))="DOWN","DOWN",
IF(INDIRECT("'"&amp;K$2&amp;"'!F"&amp;ROW(K90))="OFF","OFF",
IF(INDIRECT("'"&amp;K$2&amp;"'!F"&amp;ROW(K90))="PARK","PARK",
IF(INDIRECT("'"&amp;K$2&amp;"'!F"&amp;ROW(K90))="VACA","VACA",
"")))))</f>
        <v/>
      </c>
      <c r="L90" s="111" t="str" cm="1">
        <f t="array" aca="1" ref="L90" ca="1">IF(INDIRECT("'"&amp;L$2&amp;"'!F"&amp;ROW(L90))="CC","CC",
IF(INDIRECT("'"&amp;L$2&amp;"'!F"&amp;ROW(L90))="DOWN","DOWN",
IF(INDIRECT("'"&amp;L$2&amp;"'!F"&amp;ROW(L90))="OFF","OFF",
IF(INDIRECT("'"&amp;L$2&amp;"'!F"&amp;ROW(L90))="PARK","PARK",
IF(INDIRECT("'"&amp;L$2&amp;"'!F"&amp;ROW(L90))="VACA","VACA",
"")))))</f>
        <v/>
      </c>
      <c r="M90" s="111" t="str" cm="1">
        <f t="array" aca="1" ref="M90" ca="1">IF(INDIRECT("'"&amp;M$2&amp;"'!F"&amp;ROW(M90))="CC","CC",
IF(INDIRECT("'"&amp;M$2&amp;"'!F"&amp;ROW(M90))="DOWN","DOWN",
IF(INDIRECT("'"&amp;M$2&amp;"'!F"&amp;ROW(M90))="OFF","OFF",
IF(INDIRECT("'"&amp;M$2&amp;"'!F"&amp;ROW(M90))="PARK","PARK",
IF(INDIRECT("'"&amp;M$2&amp;"'!F"&amp;ROW(M90))="VACA","VACA",
"")))))</f>
        <v/>
      </c>
      <c r="N90" s="111" t="str" cm="1">
        <f t="array" aca="1" ref="N90" ca="1">IF(INDIRECT("'"&amp;N$2&amp;"'!F"&amp;ROW(N90))="CC","CC",
IF(INDIRECT("'"&amp;N$2&amp;"'!F"&amp;ROW(N90))="DOWN","DOWN",
IF(INDIRECT("'"&amp;N$2&amp;"'!F"&amp;ROW(N90))="OFF","OFF",
IF(INDIRECT("'"&amp;N$2&amp;"'!F"&amp;ROW(N90))="PARK","PARK",
IF(INDIRECT("'"&amp;N$2&amp;"'!F"&amp;ROW(N90))="VACA","VACA",
"")))))</f>
        <v/>
      </c>
      <c r="O90" s="111" t="str" cm="1">
        <f t="array" aca="1" ref="O90" ca="1">IF(INDIRECT("'"&amp;O$2&amp;"'!F"&amp;ROW(O90))="CC","CC",
IF(INDIRECT("'"&amp;O$2&amp;"'!F"&amp;ROW(O90))="DOWN","DOWN",
IF(INDIRECT("'"&amp;O$2&amp;"'!F"&amp;ROW(O90))="OFF","OFF",
IF(INDIRECT("'"&amp;O$2&amp;"'!F"&amp;ROW(O90))="PARK","PARK",
IF(INDIRECT("'"&amp;O$2&amp;"'!F"&amp;ROW(O90))="VACA","VACA",
"")))))</f>
        <v/>
      </c>
      <c r="P90" s="111" t="str" cm="1">
        <f t="array" aca="1" ref="P90" ca="1">IF(INDIRECT("'"&amp;P$2&amp;"'!F"&amp;ROW(P90))="CC","CC",
IF(INDIRECT("'"&amp;P$2&amp;"'!F"&amp;ROW(P90))="DOWN","DOWN",
IF(INDIRECT("'"&amp;P$2&amp;"'!F"&amp;ROW(P90))="OFF","OFF",
IF(INDIRECT("'"&amp;P$2&amp;"'!F"&amp;ROW(P90))="PARK","PARK",
IF(INDIRECT("'"&amp;P$2&amp;"'!F"&amp;ROW(P90))="VACA","VACA",
"")))))</f>
        <v/>
      </c>
      <c r="Q90" s="111" t="str" cm="1">
        <f t="array" aca="1" ref="Q90" ca="1">IF(INDIRECT("'"&amp;Q$2&amp;"'!F"&amp;ROW(Q90))="CC","CC",
IF(INDIRECT("'"&amp;Q$2&amp;"'!F"&amp;ROW(Q90))="DOWN","DOWN",
IF(INDIRECT("'"&amp;Q$2&amp;"'!F"&amp;ROW(Q90))="OFF","OFF",
IF(INDIRECT("'"&amp;Q$2&amp;"'!F"&amp;ROW(Q90))="PARK","PARK",
IF(INDIRECT("'"&amp;Q$2&amp;"'!F"&amp;ROW(Q90))="VACA","VACA",
"")))))</f>
        <v/>
      </c>
      <c r="R90" s="111" t="str" cm="1">
        <f t="array" aca="1" ref="R90" ca="1">IF(INDIRECT("'"&amp;R$2&amp;"'!F"&amp;ROW(R90))="CC","CC",
IF(INDIRECT("'"&amp;R$2&amp;"'!F"&amp;ROW(R90))="DOWN","DOWN",
IF(INDIRECT("'"&amp;R$2&amp;"'!F"&amp;ROW(R90))="OFF","OFF",
IF(INDIRECT("'"&amp;R$2&amp;"'!F"&amp;ROW(R90))="PARK","PARK",
IF(INDIRECT("'"&amp;R$2&amp;"'!F"&amp;ROW(R90))="VACA","VACA",
"")))))</f>
        <v/>
      </c>
      <c r="S90" s="111" t="str" cm="1">
        <f t="array" aca="1" ref="S90" ca="1">IF(INDIRECT("'"&amp;S$2&amp;"'!F"&amp;ROW(S90))="CC","CC",
IF(INDIRECT("'"&amp;S$2&amp;"'!F"&amp;ROW(S90))="DOWN","DOWN",
IF(INDIRECT("'"&amp;S$2&amp;"'!F"&amp;ROW(S90))="OFF","OFF",
IF(INDIRECT("'"&amp;S$2&amp;"'!F"&amp;ROW(S90))="PARK","PARK",
IF(INDIRECT("'"&amp;S$2&amp;"'!F"&amp;ROW(S90))="VACA","VACA",
"")))))</f>
        <v/>
      </c>
      <c r="T90" s="111" t="str" cm="1">
        <f t="array" aca="1" ref="T90" ca="1">IF(INDIRECT("'"&amp;T$2&amp;"'!F"&amp;ROW(T90))="CC","CC",
IF(INDIRECT("'"&amp;T$2&amp;"'!F"&amp;ROW(T90))="DOWN","DOWN",
IF(INDIRECT("'"&amp;T$2&amp;"'!F"&amp;ROW(T90))="OFF","OFF",
IF(INDIRECT("'"&amp;T$2&amp;"'!F"&amp;ROW(T90))="PARK","PARK",
IF(INDIRECT("'"&amp;T$2&amp;"'!F"&amp;ROW(T90))="VACA","VACA",
"")))))</f>
        <v/>
      </c>
      <c r="U90" s="111" t="str" cm="1">
        <f t="array" aca="1" ref="U90" ca="1">IF(INDIRECT("'"&amp;U$2&amp;"'!F"&amp;ROW(U90))="CC","CC",
IF(INDIRECT("'"&amp;U$2&amp;"'!F"&amp;ROW(U90))="DOWN","DOWN",
IF(INDIRECT("'"&amp;U$2&amp;"'!F"&amp;ROW(U90))="OFF","OFF",
IF(INDIRECT("'"&amp;U$2&amp;"'!F"&amp;ROW(U90))="PARK","PARK",
IF(INDIRECT("'"&amp;U$2&amp;"'!F"&amp;ROW(U90))="VACA","VACA",
"")))))</f>
        <v/>
      </c>
      <c r="V90" s="111" t="str" cm="1">
        <f t="array" aca="1" ref="V90" ca="1">IF(INDIRECT("'"&amp;V$2&amp;"'!F"&amp;ROW(V90))="CC","CC",
IF(INDIRECT("'"&amp;V$2&amp;"'!F"&amp;ROW(V90))="DOWN","DOWN",
IF(INDIRECT("'"&amp;V$2&amp;"'!F"&amp;ROW(V90))="OFF","OFF",
IF(INDIRECT("'"&amp;V$2&amp;"'!F"&amp;ROW(V90))="PARK","PARK",
IF(INDIRECT("'"&amp;V$2&amp;"'!F"&amp;ROW(V90))="VACA","VACA",
"")))))</f>
        <v/>
      </c>
      <c r="W90" s="111" t="str" cm="1">
        <f t="array" aca="1" ref="W90" ca="1">IF(INDIRECT("'"&amp;W$2&amp;"'!F"&amp;ROW(W90))="CC","CC",
IF(INDIRECT("'"&amp;W$2&amp;"'!F"&amp;ROW(W90))="DOWN","DOWN",
IF(INDIRECT("'"&amp;W$2&amp;"'!F"&amp;ROW(W90))="OFF","OFF",
IF(INDIRECT("'"&amp;W$2&amp;"'!F"&amp;ROW(W90))="PARK","PARK",
IF(INDIRECT("'"&amp;W$2&amp;"'!F"&amp;ROW(W90))="VACA","VACA",
"")))))</f>
        <v/>
      </c>
      <c r="X90" s="111" t="str" cm="1">
        <f t="array" aca="1" ref="X90" ca="1">IF(INDIRECT("'"&amp;X$2&amp;"'!F"&amp;ROW(X90))="CC","CC",
IF(INDIRECT("'"&amp;X$2&amp;"'!F"&amp;ROW(X90))="DOWN","DOWN",
IF(INDIRECT("'"&amp;X$2&amp;"'!F"&amp;ROW(X90))="OFF","OFF",
IF(INDIRECT("'"&amp;X$2&amp;"'!F"&amp;ROW(X90))="PARK","PARK",
IF(INDIRECT("'"&amp;X$2&amp;"'!F"&amp;ROW(X90))="VACA","VACA",
"")))))</f>
        <v/>
      </c>
      <c r="Y90" s="111" t="str" cm="1">
        <f t="array" aca="1" ref="Y90" ca="1">IF(INDIRECT("'"&amp;Y$2&amp;"'!F"&amp;ROW(Y90))="CC","CC",
IF(INDIRECT("'"&amp;Y$2&amp;"'!F"&amp;ROW(Y90))="DOWN","DOWN",
IF(INDIRECT("'"&amp;Y$2&amp;"'!F"&amp;ROW(Y90))="OFF","OFF",
IF(INDIRECT("'"&amp;Y$2&amp;"'!F"&amp;ROW(Y90))="PARK","PARK",
IF(INDIRECT("'"&amp;Y$2&amp;"'!F"&amp;ROW(Y90))="VACA","VACA",
"")))))</f>
        <v/>
      </c>
      <c r="Z90" s="111" t="str" cm="1">
        <f t="array" aca="1" ref="Z90" ca="1">IF(INDIRECT("'"&amp;Z$2&amp;"'!F"&amp;ROW(Z90))="CC","CC",
IF(INDIRECT("'"&amp;Z$2&amp;"'!F"&amp;ROW(Z90))="DOWN","DOWN",
IF(INDIRECT("'"&amp;Z$2&amp;"'!F"&amp;ROW(Z90))="OFF","OFF",
IF(INDIRECT("'"&amp;Z$2&amp;"'!F"&amp;ROW(Z90))="PARK","PARK",
IF(INDIRECT("'"&amp;Z$2&amp;"'!F"&amp;ROW(Z90))="VACA","VACA",
"")))))</f>
        <v/>
      </c>
      <c r="AA90" s="111" t="str" cm="1">
        <f t="array" aca="1" ref="AA90" ca="1">IF(INDIRECT("'"&amp;AA$2&amp;"'!F"&amp;ROW(AA90))="CC","CC",
IF(INDIRECT("'"&amp;AA$2&amp;"'!F"&amp;ROW(AA90))="DOWN","DOWN",
IF(INDIRECT("'"&amp;AA$2&amp;"'!F"&amp;ROW(AA90))="OFF","OFF",
IF(INDIRECT("'"&amp;AA$2&amp;"'!F"&amp;ROW(AA90))="PARK","PARK",
IF(INDIRECT("'"&amp;AA$2&amp;"'!F"&amp;ROW(AA90))="VACA","VACA",
"")))))</f>
        <v/>
      </c>
      <c r="AB90" s="111" t="str" cm="1">
        <f t="array" aca="1" ref="AB90" ca="1">IF(INDIRECT("'"&amp;AB$2&amp;"'!F"&amp;ROW(AB90))="CC","CC",
IF(INDIRECT("'"&amp;AB$2&amp;"'!F"&amp;ROW(AB90))="DOWN","DOWN",
IF(INDIRECT("'"&amp;AB$2&amp;"'!F"&amp;ROW(AB90))="OFF","OFF",
IF(INDIRECT("'"&amp;AB$2&amp;"'!F"&amp;ROW(AB90))="PARK","PARK",
IF(INDIRECT("'"&amp;AB$2&amp;"'!F"&amp;ROW(AB90))="VACA","VACA",
"")))))</f>
        <v/>
      </c>
      <c r="AC90" s="111" t="str" cm="1">
        <f t="array" aca="1" ref="AC90" ca="1">IF(INDIRECT("'"&amp;AC$2&amp;"'!F"&amp;ROW(AC90))="CC","CC",
IF(INDIRECT("'"&amp;AC$2&amp;"'!F"&amp;ROW(AC90))="DOWN","DOWN",
IF(INDIRECT("'"&amp;AC$2&amp;"'!F"&amp;ROW(AC90))="OFF","OFF",
IF(INDIRECT("'"&amp;AC$2&amp;"'!F"&amp;ROW(AC90))="PARK","PARK",
IF(INDIRECT("'"&amp;AC$2&amp;"'!F"&amp;ROW(AC90))="VACA","VACA",
"")))))</f>
        <v/>
      </c>
      <c r="AD90" s="111" t="str" cm="1">
        <f t="array" aca="1" ref="AD90" ca="1">IF(INDIRECT("'"&amp;AD$2&amp;"'!F"&amp;ROW(AD90))="CC","CC",
IF(INDIRECT("'"&amp;AD$2&amp;"'!F"&amp;ROW(AD90))="DOWN","DOWN",
IF(INDIRECT("'"&amp;AD$2&amp;"'!F"&amp;ROW(AD90))="OFF","OFF",
IF(INDIRECT("'"&amp;AD$2&amp;"'!F"&amp;ROW(AD90))="PARK","PARK",
IF(INDIRECT("'"&amp;AD$2&amp;"'!F"&amp;ROW(AD90))="VACA","VACA",
"")))))</f>
        <v/>
      </c>
      <c r="AE90" s="111" t="str" cm="1">
        <f t="array" aca="1" ref="AE90" ca="1">IF(INDIRECT("'"&amp;AE$2&amp;"'!F"&amp;ROW(AE90))="CC","CC",
IF(INDIRECT("'"&amp;AE$2&amp;"'!F"&amp;ROW(AE90))="DOWN","DOWN",
IF(INDIRECT("'"&amp;AE$2&amp;"'!F"&amp;ROW(AE90))="OFF","OFF",
IF(INDIRECT("'"&amp;AE$2&amp;"'!F"&amp;ROW(AE90))="PARK","PARK",
IF(INDIRECT("'"&amp;AE$2&amp;"'!F"&amp;ROW(AE90))="VACA","VACA",
"")))))</f>
        <v/>
      </c>
      <c r="AF90" s="111" t="str" cm="1">
        <f t="array" aca="1" ref="AF90" ca="1">IF(INDIRECT("'"&amp;AF$2&amp;"'!F"&amp;ROW(AF90))="CC","CC",
IF(INDIRECT("'"&amp;AF$2&amp;"'!F"&amp;ROW(AF90))="DOWN","DOWN",
IF(INDIRECT("'"&amp;AF$2&amp;"'!F"&amp;ROW(AF90))="OFF","OFF",
IF(INDIRECT("'"&amp;AF$2&amp;"'!F"&amp;ROW(AF90))="PARK","PARK",
IF(INDIRECT("'"&amp;AF$2&amp;"'!F"&amp;ROW(AF90))="VACA","VACA",
"")))))</f>
        <v/>
      </c>
      <c r="AG90" s="111" t="str" cm="1">
        <f t="array" aca="1" ref="AG90" ca="1">IF(INDIRECT("'"&amp;AG$2&amp;"'!F"&amp;ROW(AG90))="CC","CC",
IF(INDIRECT("'"&amp;AG$2&amp;"'!F"&amp;ROW(AG90))="DOWN","DOWN",
IF(INDIRECT("'"&amp;AG$2&amp;"'!F"&amp;ROW(AG90))="OFF","OFF",
IF(INDIRECT("'"&amp;AG$2&amp;"'!F"&amp;ROW(AG90))="PARK","PARK",
IF(INDIRECT("'"&amp;AG$2&amp;"'!F"&amp;ROW(AG90))="VACA","VACA",
"")))))</f>
        <v/>
      </c>
      <c r="AH90" s="124"/>
      <c r="AI90" s="111" t="str">
        <f t="shared" si="7"/>
        <v/>
      </c>
      <c r="AJ90" s="111" t="str" cm="1">
        <f t="array" aca="1" ref="AJ90" ca="1">INDIRECT("'"&amp;AJ$2&amp;"'!AB"&amp;ROW($AJ90))</f>
        <v/>
      </c>
      <c r="AK90" s="111" t="str" cm="1">
        <f t="array" aca="1" ref="AK90" ca="1">INDIRECT("'"&amp;AK$2&amp;"'!AB"&amp;ROW($AJ90))</f>
        <v/>
      </c>
      <c r="AL90" s="111" t="str" cm="1">
        <f t="array" aca="1" ref="AL90" ca="1">INDIRECT("'"&amp;AL$2&amp;"'!AB"&amp;ROW($AJ90))</f>
        <v/>
      </c>
      <c r="AM90" s="111" t="str" cm="1">
        <f t="array" aca="1" ref="AM90" ca="1">INDIRECT("'"&amp;AM$2&amp;"'!AB"&amp;ROW($AJ90))</f>
        <v/>
      </c>
      <c r="AN90" s="111" t="str" cm="1">
        <f t="array" aca="1" ref="AN90" ca="1">INDIRECT("'"&amp;AN$2&amp;"'!AB"&amp;ROW($AJ90))</f>
        <v/>
      </c>
      <c r="AO90" s="111" t="str" cm="1">
        <f t="array" aca="1" ref="AO90" ca="1">INDIRECT("'"&amp;AO$2&amp;"'!AB"&amp;ROW($AJ90))</f>
        <v/>
      </c>
      <c r="AP90" s="111" t="str" cm="1">
        <f t="array" aca="1" ref="AP90" ca="1">INDIRECT("'"&amp;AP$2&amp;"'!AB"&amp;ROW($AJ90))</f>
        <v/>
      </c>
      <c r="AQ90" s="111" t="str" cm="1">
        <f t="array" aca="1" ref="AQ90" ca="1">INDIRECT("'"&amp;AQ$2&amp;"'!AB"&amp;ROW($AJ90))</f>
        <v/>
      </c>
      <c r="AR90" s="111" t="str" cm="1">
        <f t="array" aca="1" ref="AR90" ca="1">INDIRECT("'"&amp;AR$2&amp;"'!AB"&amp;ROW($AJ90))</f>
        <v/>
      </c>
      <c r="AS90" s="111" t="str" cm="1">
        <f t="array" aca="1" ref="AS90" ca="1">INDIRECT("'"&amp;AS$2&amp;"'!AB"&amp;ROW($AJ90))</f>
        <v/>
      </c>
      <c r="AT90" s="111" t="str" cm="1">
        <f t="array" aca="1" ref="AT90" ca="1">INDIRECT("'"&amp;AT$2&amp;"'!AB"&amp;ROW($AJ90))</f>
        <v/>
      </c>
      <c r="AU90" s="111" t="str" cm="1">
        <f t="array" aca="1" ref="AU90" ca="1">INDIRECT("'"&amp;AU$2&amp;"'!AB"&amp;ROW($AJ90))</f>
        <v/>
      </c>
      <c r="AV90" s="111" t="str" cm="1">
        <f t="array" aca="1" ref="AV90" ca="1">INDIRECT("'"&amp;AV$2&amp;"'!AB"&amp;ROW($AJ90))</f>
        <v/>
      </c>
      <c r="AW90" s="111" t="str" cm="1">
        <f t="array" aca="1" ref="AW90" ca="1">INDIRECT("'"&amp;AW$2&amp;"'!AB"&amp;ROW($AJ90))</f>
        <v/>
      </c>
      <c r="AX90" s="111" t="str" cm="1">
        <f t="array" aca="1" ref="AX90" ca="1">INDIRECT("'"&amp;AX$2&amp;"'!AB"&amp;ROW($AJ90))</f>
        <v/>
      </c>
      <c r="AY90" s="111" t="str" cm="1">
        <f t="array" aca="1" ref="AY90" ca="1">INDIRECT("'"&amp;AY$2&amp;"'!AB"&amp;ROW($AJ90))</f>
        <v/>
      </c>
      <c r="AZ90" s="111" t="str" cm="1">
        <f t="array" aca="1" ref="AZ90" ca="1">INDIRECT("'"&amp;AZ$2&amp;"'!AB"&amp;ROW($AJ90))</f>
        <v/>
      </c>
      <c r="BA90" s="111" t="str" cm="1">
        <f t="array" aca="1" ref="BA90" ca="1">INDIRECT("'"&amp;BA$2&amp;"'!AB"&amp;ROW($AJ90))</f>
        <v/>
      </c>
      <c r="BB90" s="111" t="str" cm="1">
        <f t="array" aca="1" ref="BB90" ca="1">INDIRECT("'"&amp;BB$2&amp;"'!AB"&amp;ROW($AJ90))</f>
        <v/>
      </c>
      <c r="BC90" s="111" t="str" cm="1">
        <f t="array" aca="1" ref="BC90" ca="1">INDIRECT("'"&amp;BC$2&amp;"'!AB"&amp;ROW($AJ90))</f>
        <v/>
      </c>
      <c r="BD90" s="111" t="str" cm="1">
        <f t="array" aca="1" ref="BD90" ca="1">INDIRECT("'"&amp;BD$2&amp;"'!AB"&amp;ROW($AJ90))</f>
        <v/>
      </c>
      <c r="BE90" s="111" t="str" cm="1">
        <f t="array" aca="1" ref="BE90" ca="1">INDIRECT("'"&amp;BE$2&amp;"'!AB"&amp;ROW($AJ90))</f>
        <v/>
      </c>
      <c r="BF90" s="111" t="str" cm="1">
        <f t="array" aca="1" ref="BF90" ca="1">INDIRECT("'"&amp;BF$2&amp;"'!AB"&amp;ROW($AJ90))</f>
        <v/>
      </c>
      <c r="BG90" s="111" t="str" cm="1">
        <f t="array" aca="1" ref="BG90" ca="1">INDIRECT("'"&amp;BG$2&amp;"'!AB"&amp;ROW($AJ90))</f>
        <v/>
      </c>
      <c r="BH90" s="111" t="str" cm="1">
        <f t="array" aca="1" ref="BH90" ca="1">INDIRECT("'"&amp;BH$2&amp;"'!AB"&amp;ROW($AJ90))</f>
        <v/>
      </c>
      <c r="BI90" s="111" t="str" cm="1">
        <f t="array" aca="1" ref="BI90" ca="1">INDIRECT("'"&amp;BI$2&amp;"'!AB"&amp;ROW($AJ90))</f>
        <v/>
      </c>
      <c r="BJ90" s="111" t="str" cm="1">
        <f t="array" aca="1" ref="BJ90" ca="1">INDIRECT("'"&amp;BJ$2&amp;"'!AB"&amp;ROW($AJ90))</f>
        <v/>
      </c>
      <c r="BK90" s="111" t="str" cm="1">
        <f t="array" aca="1" ref="BK90" ca="1">INDIRECT("'"&amp;BK$2&amp;"'!AB"&amp;ROW($AJ90))</f>
        <v/>
      </c>
      <c r="BL90" s="111" t="str" cm="1">
        <f t="array" aca="1" ref="BL90" ca="1">INDIRECT("'"&amp;BL$2&amp;"'!AB"&amp;ROW($AJ90))</f>
        <v/>
      </c>
      <c r="BM90" s="111" t="str" cm="1">
        <f t="array" aca="1" ref="BM90" ca="1">INDIRECT("'"&amp;BM$2&amp;"'!AB"&amp;ROW($AJ90))</f>
        <v/>
      </c>
      <c r="BN90" s="111" t="str" cm="1">
        <f t="array" aca="1" ref="BN90" ca="1">INDIRECT("'"&amp;BN$2&amp;"'!AB"&amp;ROW($AJ90))</f>
        <v/>
      </c>
      <c r="BO90" s="124"/>
      <c r="BP90" s="110" t="str">
        <f t="shared" si="8"/>
        <v/>
      </c>
      <c r="BQ90" s="127" t="str" cm="1">
        <f t="array" aca="1" ref="BQ90" ca="1">IF(INDIRECT("'"&amp;BQ$2&amp;"'!P"&amp;ROW($BQ90))=0,"",INDIRECT("'"&amp;BQ$2&amp;"'!P"&amp;ROW($BQ90)))</f>
        <v/>
      </c>
      <c r="BR90" s="127" t="str" cm="1">
        <f t="array" aca="1" ref="BR90" ca="1">IF(INDIRECT("'"&amp;BR$2&amp;"'!P"&amp;ROW($BQ90))=0,"",INDIRECT("'"&amp;BR$2&amp;"'!P"&amp;ROW($BQ90)))</f>
        <v/>
      </c>
      <c r="BS90" s="127" t="str" cm="1">
        <f t="array" aca="1" ref="BS90" ca="1">IF(INDIRECT("'"&amp;BS$2&amp;"'!P"&amp;ROW($BQ90))=0,"",INDIRECT("'"&amp;BS$2&amp;"'!P"&amp;ROW($BQ90)))</f>
        <v/>
      </c>
      <c r="BT90" s="127" t="str" cm="1">
        <f t="array" aca="1" ref="BT90" ca="1">IF(INDIRECT("'"&amp;BT$2&amp;"'!P"&amp;ROW($BQ90))=0,"",INDIRECT("'"&amp;BT$2&amp;"'!P"&amp;ROW($BQ90)))</f>
        <v/>
      </c>
      <c r="BU90" s="127" t="str" cm="1">
        <f t="array" aca="1" ref="BU90" ca="1">IF(INDIRECT("'"&amp;BU$2&amp;"'!P"&amp;ROW($BQ90))=0,"",INDIRECT("'"&amp;BU$2&amp;"'!P"&amp;ROW($BQ90)))</f>
        <v/>
      </c>
      <c r="BV90" s="127" t="str" cm="1">
        <f t="array" aca="1" ref="BV90" ca="1">IF(INDIRECT("'"&amp;BV$2&amp;"'!P"&amp;ROW($BQ90))=0,"",INDIRECT("'"&amp;BV$2&amp;"'!P"&amp;ROW($BQ90)))</f>
        <v/>
      </c>
      <c r="BW90" s="127" t="str" cm="1">
        <f t="array" aca="1" ref="BW90" ca="1">IF(INDIRECT("'"&amp;BW$2&amp;"'!P"&amp;ROW($BQ90))=0,"",INDIRECT("'"&amp;BW$2&amp;"'!P"&amp;ROW($BQ90)))</f>
        <v/>
      </c>
      <c r="BX90" s="127" t="str" cm="1">
        <f t="array" aca="1" ref="BX90" ca="1">IF(INDIRECT("'"&amp;BX$2&amp;"'!P"&amp;ROW($BQ90))=0,"",INDIRECT("'"&amp;BX$2&amp;"'!P"&amp;ROW($BQ90)))</f>
        <v/>
      </c>
      <c r="BY90" s="127" t="str" cm="1">
        <f t="array" aca="1" ref="BY90" ca="1">IF(INDIRECT("'"&amp;BY$2&amp;"'!P"&amp;ROW($BQ90))=0,"",INDIRECT("'"&amp;BY$2&amp;"'!P"&amp;ROW($BQ90)))</f>
        <v/>
      </c>
      <c r="BZ90" s="127" t="str" cm="1">
        <f t="array" aca="1" ref="BZ90" ca="1">IF(INDIRECT("'"&amp;BZ$2&amp;"'!P"&amp;ROW($BQ90))=0,"",INDIRECT("'"&amp;BZ$2&amp;"'!P"&amp;ROW($BQ90)))</f>
        <v/>
      </c>
      <c r="CA90" s="127" t="str" cm="1">
        <f t="array" aca="1" ref="CA90" ca="1">IF(INDIRECT("'"&amp;CA$2&amp;"'!P"&amp;ROW($BQ90))=0,"",INDIRECT("'"&amp;CA$2&amp;"'!P"&amp;ROW($BQ90)))</f>
        <v/>
      </c>
      <c r="CB90" s="127" t="str" cm="1">
        <f t="array" aca="1" ref="CB90" ca="1">IF(INDIRECT("'"&amp;CB$2&amp;"'!P"&amp;ROW($BQ90))=0,"",INDIRECT("'"&amp;CB$2&amp;"'!P"&amp;ROW($BQ90)))</f>
        <v/>
      </c>
      <c r="CC90" s="127" t="str" cm="1">
        <f t="array" aca="1" ref="CC90" ca="1">IF(INDIRECT("'"&amp;CC$2&amp;"'!P"&amp;ROW($BQ90))=0,"",INDIRECT("'"&amp;CC$2&amp;"'!P"&amp;ROW($BQ90)))</f>
        <v/>
      </c>
      <c r="CD90" s="127" t="str" cm="1">
        <f t="array" aca="1" ref="CD90" ca="1">IF(INDIRECT("'"&amp;CD$2&amp;"'!P"&amp;ROW($BQ90))=0,"",INDIRECT("'"&amp;CD$2&amp;"'!P"&amp;ROW($BQ90)))</f>
        <v/>
      </c>
      <c r="CE90" s="127" t="str" cm="1">
        <f t="array" aca="1" ref="CE90" ca="1">IF(INDIRECT("'"&amp;CE$2&amp;"'!P"&amp;ROW($BQ90))=0,"",INDIRECT("'"&amp;CE$2&amp;"'!P"&amp;ROW($BQ90)))</f>
        <v/>
      </c>
      <c r="CF90" s="127" t="str" cm="1">
        <f t="array" aca="1" ref="CF90" ca="1">IF(INDIRECT("'"&amp;CF$2&amp;"'!P"&amp;ROW($BQ90))=0,"",INDIRECT("'"&amp;CF$2&amp;"'!P"&amp;ROW($BQ90)))</f>
        <v/>
      </c>
      <c r="CG90" s="127" t="str" cm="1">
        <f t="array" aca="1" ref="CG90" ca="1">IF(INDIRECT("'"&amp;CG$2&amp;"'!P"&amp;ROW($BQ90))=0,"",INDIRECT("'"&amp;CG$2&amp;"'!P"&amp;ROW($BQ90)))</f>
        <v/>
      </c>
      <c r="CH90" s="127" t="str" cm="1">
        <f t="array" aca="1" ref="CH90" ca="1">IF(INDIRECT("'"&amp;CH$2&amp;"'!P"&amp;ROW($BQ90))=0,"",INDIRECT("'"&amp;CH$2&amp;"'!P"&amp;ROW($BQ90)))</f>
        <v/>
      </c>
      <c r="CI90" s="127" t="str" cm="1">
        <f t="array" aca="1" ref="CI90" ca="1">IF(INDIRECT("'"&amp;CI$2&amp;"'!P"&amp;ROW($BQ90))=0,"",INDIRECT("'"&amp;CI$2&amp;"'!P"&amp;ROW($BQ90)))</f>
        <v/>
      </c>
      <c r="CJ90" s="127" t="str" cm="1">
        <f t="array" aca="1" ref="CJ90" ca="1">IF(INDIRECT("'"&amp;CJ$2&amp;"'!P"&amp;ROW($BQ90))=0,"",INDIRECT("'"&amp;CJ$2&amp;"'!P"&amp;ROW($BQ90)))</f>
        <v/>
      </c>
      <c r="CK90" s="127" t="str" cm="1">
        <f t="array" aca="1" ref="CK90" ca="1">IF(INDIRECT("'"&amp;CK$2&amp;"'!P"&amp;ROW($BQ90))=0,"",INDIRECT("'"&amp;CK$2&amp;"'!P"&amp;ROW($BQ90)))</f>
        <v/>
      </c>
      <c r="CL90" s="127" t="str" cm="1">
        <f t="array" aca="1" ref="CL90" ca="1">IF(INDIRECT("'"&amp;CL$2&amp;"'!P"&amp;ROW($BQ90))=0,"",INDIRECT("'"&amp;CL$2&amp;"'!P"&amp;ROW($BQ90)))</f>
        <v/>
      </c>
      <c r="CM90" s="127" t="str" cm="1">
        <f t="array" aca="1" ref="CM90" ca="1">IF(INDIRECT("'"&amp;CM$2&amp;"'!P"&amp;ROW($BQ90))=0,"",INDIRECT("'"&amp;CM$2&amp;"'!P"&amp;ROW($BQ90)))</f>
        <v/>
      </c>
      <c r="CN90" s="127" t="str" cm="1">
        <f t="array" aca="1" ref="CN90" ca="1">IF(INDIRECT("'"&amp;CN$2&amp;"'!P"&amp;ROW($BQ90))=0,"",INDIRECT("'"&amp;CN$2&amp;"'!P"&amp;ROW($BQ90)))</f>
        <v/>
      </c>
      <c r="CO90" s="127" t="str" cm="1">
        <f t="array" aca="1" ref="CO90" ca="1">IF(INDIRECT("'"&amp;CO$2&amp;"'!P"&amp;ROW($BQ90))=0,"",INDIRECT("'"&amp;CO$2&amp;"'!P"&amp;ROW($BQ90)))</f>
        <v/>
      </c>
      <c r="CP90" s="127" t="str" cm="1">
        <f t="array" aca="1" ref="CP90" ca="1">IF(INDIRECT("'"&amp;CP$2&amp;"'!P"&amp;ROW($BQ90))=0,"",INDIRECT("'"&amp;CP$2&amp;"'!P"&amp;ROW($BQ90)))</f>
        <v/>
      </c>
      <c r="CQ90" s="127" t="str" cm="1">
        <f t="array" aca="1" ref="CQ90" ca="1">IF(INDIRECT("'"&amp;CQ$2&amp;"'!P"&amp;ROW($BQ90))=0,"",INDIRECT("'"&amp;CQ$2&amp;"'!P"&amp;ROW($BQ90)))</f>
        <v/>
      </c>
      <c r="CR90" s="127" t="str" cm="1">
        <f t="array" aca="1" ref="CR90" ca="1">IF(INDIRECT("'"&amp;CR$2&amp;"'!P"&amp;ROW($BQ90))=0,"",INDIRECT("'"&amp;CR$2&amp;"'!P"&amp;ROW($BQ90)))</f>
        <v/>
      </c>
      <c r="CS90" s="127" t="str" cm="1">
        <f t="array" aca="1" ref="CS90" ca="1">IF(INDIRECT("'"&amp;CS$2&amp;"'!P"&amp;ROW($BQ90))=0,"",INDIRECT("'"&amp;CS$2&amp;"'!P"&amp;ROW($BQ90)))</f>
        <v/>
      </c>
      <c r="CT90" s="127" t="str" cm="1">
        <f t="array" aca="1" ref="CT90" ca="1">IF(INDIRECT("'"&amp;CT$2&amp;"'!P"&amp;ROW($BQ90))=0,"",INDIRECT("'"&amp;CT$2&amp;"'!P"&amp;ROW($BQ90)))</f>
        <v/>
      </c>
      <c r="CU90" s="127" t="str" cm="1">
        <f t="array" aca="1" ref="CU90" ca="1">IF(INDIRECT("'"&amp;CU$2&amp;"'!P"&amp;ROW($BQ90))=0,"",INDIRECT("'"&amp;CU$2&amp;"'!P"&amp;ROW($BQ90)))</f>
        <v/>
      </c>
      <c r="CV90" s="128" t="str">
        <f t="shared" si="9"/>
        <v/>
      </c>
    </row>
    <row r="91" spans="1:100" x14ac:dyDescent="0.2">
      <c r="A91" s="111" t="str">
        <f>IF('Driver List'!D91=0,"",'Driver List'!D91)</f>
        <v/>
      </c>
      <c r="B91" s="111" t="str">
        <f>IF(A91="","",VLOOKUP(A91,'Driver List'!D:E,2,0))</f>
        <v/>
      </c>
      <c r="C91" s="111" t="str" cm="1">
        <f t="array" aca="1" ref="C91" ca="1">IF(INDIRECT("'"&amp;C$2&amp;"'!F"&amp;ROW(C91))="CC","CC",
IF(INDIRECT("'"&amp;C$2&amp;"'!F"&amp;ROW(C91))="DOWN","DOWN",
IF(INDIRECT("'"&amp;C$2&amp;"'!F"&amp;ROW(C91))="OFF","OFF",
IF(INDIRECT("'"&amp;C$2&amp;"'!F"&amp;ROW(C91))="PARK","PARK",
IF(INDIRECT("'"&amp;C$2&amp;"'!F"&amp;ROW(C91))="VACA","VACA",
"")))))</f>
        <v/>
      </c>
      <c r="D91" s="111" t="str" cm="1">
        <f t="array" aca="1" ref="D91" ca="1">IF(INDIRECT("'"&amp;D$2&amp;"'!F"&amp;ROW(D91))="CC","CC",
IF(INDIRECT("'"&amp;D$2&amp;"'!F"&amp;ROW(D91))="DOWN","DOWN",
IF(INDIRECT("'"&amp;D$2&amp;"'!F"&amp;ROW(D91))="OFF","OFF",
IF(INDIRECT("'"&amp;D$2&amp;"'!F"&amp;ROW(D91))="PARK","PARK",
IF(INDIRECT("'"&amp;D$2&amp;"'!F"&amp;ROW(D91))="VACA","VACA",
"")))))</f>
        <v/>
      </c>
      <c r="E91" s="111" t="str" cm="1">
        <f t="array" aca="1" ref="E91" ca="1">IF(INDIRECT("'"&amp;E$2&amp;"'!F"&amp;ROW(E91))="CC","CC",
IF(INDIRECT("'"&amp;E$2&amp;"'!F"&amp;ROW(E91))="DOWN","DOWN",
IF(INDIRECT("'"&amp;E$2&amp;"'!F"&amp;ROW(E91))="OFF","OFF",
IF(INDIRECT("'"&amp;E$2&amp;"'!F"&amp;ROW(E91))="PARK","PARK",
IF(INDIRECT("'"&amp;E$2&amp;"'!F"&amp;ROW(E91))="VACA","VACA",
"")))))</f>
        <v/>
      </c>
      <c r="F91" s="111" t="str" cm="1">
        <f t="array" aca="1" ref="F91" ca="1">IF(INDIRECT("'"&amp;F$2&amp;"'!F"&amp;ROW(F91))="CC","CC",
IF(INDIRECT("'"&amp;F$2&amp;"'!F"&amp;ROW(F91))="DOWN","DOWN",
IF(INDIRECT("'"&amp;F$2&amp;"'!F"&amp;ROW(F91))="OFF","OFF",
IF(INDIRECT("'"&amp;F$2&amp;"'!F"&amp;ROW(F91))="PARK","PARK",
IF(INDIRECT("'"&amp;F$2&amp;"'!F"&amp;ROW(F91))="VACA","VACA",
"")))))</f>
        <v/>
      </c>
      <c r="G91" s="111" t="str" cm="1">
        <f t="array" aca="1" ref="G91" ca="1">IF(INDIRECT("'"&amp;G$2&amp;"'!F"&amp;ROW(G91))="CC","CC",
IF(INDIRECT("'"&amp;G$2&amp;"'!F"&amp;ROW(G91))="DOWN","DOWN",
IF(INDIRECT("'"&amp;G$2&amp;"'!F"&amp;ROW(G91))="OFF","OFF",
IF(INDIRECT("'"&amp;G$2&amp;"'!F"&amp;ROW(G91))="PARK","PARK",
IF(INDIRECT("'"&amp;G$2&amp;"'!F"&amp;ROW(G91))="VACA","VACA",
"")))))</f>
        <v/>
      </c>
      <c r="H91" s="111" t="str" cm="1">
        <f t="array" aca="1" ref="H91" ca="1">IF(INDIRECT("'"&amp;H$2&amp;"'!F"&amp;ROW(H91))="CC","CC",
IF(INDIRECT("'"&amp;H$2&amp;"'!F"&amp;ROW(H91))="DOWN","DOWN",
IF(INDIRECT("'"&amp;H$2&amp;"'!F"&amp;ROW(H91))="OFF","OFF",
IF(INDIRECT("'"&amp;H$2&amp;"'!F"&amp;ROW(H91))="PARK","PARK",
IF(INDIRECT("'"&amp;H$2&amp;"'!F"&amp;ROW(H91))="VACA","VACA",
"")))))</f>
        <v/>
      </c>
      <c r="I91" s="111" t="str" cm="1">
        <f t="array" aca="1" ref="I91" ca="1">IF(INDIRECT("'"&amp;I$2&amp;"'!F"&amp;ROW(I91))="CC","CC",
IF(INDIRECT("'"&amp;I$2&amp;"'!F"&amp;ROW(I91))="DOWN","DOWN",
IF(INDIRECT("'"&amp;I$2&amp;"'!F"&amp;ROW(I91))="OFF","OFF",
IF(INDIRECT("'"&amp;I$2&amp;"'!F"&amp;ROW(I91))="PARK","PARK",
IF(INDIRECT("'"&amp;I$2&amp;"'!F"&amp;ROW(I91))="VACA","VACA",
"")))))</f>
        <v/>
      </c>
      <c r="J91" s="111" t="str" cm="1">
        <f t="array" aca="1" ref="J91" ca="1">IF(INDIRECT("'"&amp;J$2&amp;"'!F"&amp;ROW(J91))="CC","CC",
IF(INDIRECT("'"&amp;J$2&amp;"'!F"&amp;ROW(J91))="DOWN","DOWN",
IF(INDIRECT("'"&amp;J$2&amp;"'!F"&amp;ROW(J91))="OFF","OFF",
IF(INDIRECT("'"&amp;J$2&amp;"'!F"&amp;ROW(J91))="PARK","PARK",
IF(INDIRECT("'"&amp;J$2&amp;"'!F"&amp;ROW(J91))="VACA","VACA",
"")))))</f>
        <v/>
      </c>
      <c r="K91" s="111" t="str" cm="1">
        <f t="array" aca="1" ref="K91" ca="1">IF(INDIRECT("'"&amp;K$2&amp;"'!F"&amp;ROW(K91))="CC","CC",
IF(INDIRECT("'"&amp;K$2&amp;"'!F"&amp;ROW(K91))="DOWN","DOWN",
IF(INDIRECT("'"&amp;K$2&amp;"'!F"&amp;ROW(K91))="OFF","OFF",
IF(INDIRECT("'"&amp;K$2&amp;"'!F"&amp;ROW(K91))="PARK","PARK",
IF(INDIRECT("'"&amp;K$2&amp;"'!F"&amp;ROW(K91))="VACA","VACA",
"")))))</f>
        <v/>
      </c>
      <c r="L91" s="111" t="str" cm="1">
        <f t="array" aca="1" ref="L91" ca="1">IF(INDIRECT("'"&amp;L$2&amp;"'!F"&amp;ROW(L91))="CC","CC",
IF(INDIRECT("'"&amp;L$2&amp;"'!F"&amp;ROW(L91))="DOWN","DOWN",
IF(INDIRECT("'"&amp;L$2&amp;"'!F"&amp;ROW(L91))="OFF","OFF",
IF(INDIRECT("'"&amp;L$2&amp;"'!F"&amp;ROW(L91))="PARK","PARK",
IF(INDIRECT("'"&amp;L$2&amp;"'!F"&amp;ROW(L91))="VACA","VACA",
"")))))</f>
        <v/>
      </c>
      <c r="M91" s="111" t="str" cm="1">
        <f t="array" aca="1" ref="M91" ca="1">IF(INDIRECT("'"&amp;M$2&amp;"'!F"&amp;ROW(M91))="CC","CC",
IF(INDIRECT("'"&amp;M$2&amp;"'!F"&amp;ROW(M91))="DOWN","DOWN",
IF(INDIRECT("'"&amp;M$2&amp;"'!F"&amp;ROW(M91))="OFF","OFF",
IF(INDIRECT("'"&amp;M$2&amp;"'!F"&amp;ROW(M91))="PARK","PARK",
IF(INDIRECT("'"&amp;M$2&amp;"'!F"&amp;ROW(M91))="VACA","VACA",
"")))))</f>
        <v/>
      </c>
      <c r="N91" s="111" t="str" cm="1">
        <f t="array" aca="1" ref="N91" ca="1">IF(INDIRECT("'"&amp;N$2&amp;"'!F"&amp;ROW(N91))="CC","CC",
IF(INDIRECT("'"&amp;N$2&amp;"'!F"&amp;ROW(N91))="DOWN","DOWN",
IF(INDIRECT("'"&amp;N$2&amp;"'!F"&amp;ROW(N91))="OFF","OFF",
IF(INDIRECT("'"&amp;N$2&amp;"'!F"&amp;ROW(N91))="PARK","PARK",
IF(INDIRECT("'"&amp;N$2&amp;"'!F"&amp;ROW(N91))="VACA","VACA",
"")))))</f>
        <v/>
      </c>
      <c r="O91" s="111" t="str" cm="1">
        <f t="array" aca="1" ref="O91" ca="1">IF(INDIRECT("'"&amp;O$2&amp;"'!F"&amp;ROW(O91))="CC","CC",
IF(INDIRECT("'"&amp;O$2&amp;"'!F"&amp;ROW(O91))="DOWN","DOWN",
IF(INDIRECT("'"&amp;O$2&amp;"'!F"&amp;ROW(O91))="OFF","OFF",
IF(INDIRECT("'"&amp;O$2&amp;"'!F"&amp;ROW(O91))="PARK","PARK",
IF(INDIRECT("'"&amp;O$2&amp;"'!F"&amp;ROW(O91))="VACA","VACA",
"")))))</f>
        <v/>
      </c>
      <c r="P91" s="111" t="str" cm="1">
        <f t="array" aca="1" ref="P91" ca="1">IF(INDIRECT("'"&amp;P$2&amp;"'!F"&amp;ROW(P91))="CC","CC",
IF(INDIRECT("'"&amp;P$2&amp;"'!F"&amp;ROW(P91))="DOWN","DOWN",
IF(INDIRECT("'"&amp;P$2&amp;"'!F"&amp;ROW(P91))="OFF","OFF",
IF(INDIRECT("'"&amp;P$2&amp;"'!F"&amp;ROW(P91))="PARK","PARK",
IF(INDIRECT("'"&amp;P$2&amp;"'!F"&amp;ROW(P91))="VACA","VACA",
"")))))</f>
        <v/>
      </c>
      <c r="Q91" s="111" t="str" cm="1">
        <f t="array" aca="1" ref="Q91" ca="1">IF(INDIRECT("'"&amp;Q$2&amp;"'!F"&amp;ROW(Q91))="CC","CC",
IF(INDIRECT("'"&amp;Q$2&amp;"'!F"&amp;ROW(Q91))="DOWN","DOWN",
IF(INDIRECT("'"&amp;Q$2&amp;"'!F"&amp;ROW(Q91))="OFF","OFF",
IF(INDIRECT("'"&amp;Q$2&amp;"'!F"&amp;ROW(Q91))="PARK","PARK",
IF(INDIRECT("'"&amp;Q$2&amp;"'!F"&amp;ROW(Q91))="VACA","VACA",
"")))))</f>
        <v/>
      </c>
      <c r="R91" s="111" t="str" cm="1">
        <f t="array" aca="1" ref="R91" ca="1">IF(INDIRECT("'"&amp;R$2&amp;"'!F"&amp;ROW(R91))="CC","CC",
IF(INDIRECT("'"&amp;R$2&amp;"'!F"&amp;ROW(R91))="DOWN","DOWN",
IF(INDIRECT("'"&amp;R$2&amp;"'!F"&amp;ROW(R91))="OFF","OFF",
IF(INDIRECT("'"&amp;R$2&amp;"'!F"&amp;ROW(R91))="PARK","PARK",
IF(INDIRECT("'"&amp;R$2&amp;"'!F"&amp;ROW(R91))="VACA","VACA",
"")))))</f>
        <v/>
      </c>
      <c r="S91" s="111" t="str" cm="1">
        <f t="array" aca="1" ref="S91" ca="1">IF(INDIRECT("'"&amp;S$2&amp;"'!F"&amp;ROW(S91))="CC","CC",
IF(INDIRECT("'"&amp;S$2&amp;"'!F"&amp;ROW(S91))="DOWN","DOWN",
IF(INDIRECT("'"&amp;S$2&amp;"'!F"&amp;ROW(S91))="OFF","OFF",
IF(INDIRECT("'"&amp;S$2&amp;"'!F"&amp;ROW(S91))="PARK","PARK",
IF(INDIRECT("'"&amp;S$2&amp;"'!F"&amp;ROW(S91))="VACA","VACA",
"")))))</f>
        <v/>
      </c>
      <c r="T91" s="111" t="str" cm="1">
        <f t="array" aca="1" ref="T91" ca="1">IF(INDIRECT("'"&amp;T$2&amp;"'!F"&amp;ROW(T91))="CC","CC",
IF(INDIRECT("'"&amp;T$2&amp;"'!F"&amp;ROW(T91))="DOWN","DOWN",
IF(INDIRECT("'"&amp;T$2&amp;"'!F"&amp;ROW(T91))="OFF","OFF",
IF(INDIRECT("'"&amp;T$2&amp;"'!F"&amp;ROW(T91))="PARK","PARK",
IF(INDIRECT("'"&amp;T$2&amp;"'!F"&amp;ROW(T91))="VACA","VACA",
"")))))</f>
        <v/>
      </c>
      <c r="U91" s="111" t="str" cm="1">
        <f t="array" aca="1" ref="U91" ca="1">IF(INDIRECT("'"&amp;U$2&amp;"'!F"&amp;ROW(U91))="CC","CC",
IF(INDIRECT("'"&amp;U$2&amp;"'!F"&amp;ROW(U91))="DOWN","DOWN",
IF(INDIRECT("'"&amp;U$2&amp;"'!F"&amp;ROW(U91))="OFF","OFF",
IF(INDIRECT("'"&amp;U$2&amp;"'!F"&amp;ROW(U91))="PARK","PARK",
IF(INDIRECT("'"&amp;U$2&amp;"'!F"&amp;ROW(U91))="VACA","VACA",
"")))))</f>
        <v/>
      </c>
      <c r="V91" s="111" t="str" cm="1">
        <f t="array" aca="1" ref="V91" ca="1">IF(INDIRECT("'"&amp;V$2&amp;"'!F"&amp;ROW(V91))="CC","CC",
IF(INDIRECT("'"&amp;V$2&amp;"'!F"&amp;ROW(V91))="DOWN","DOWN",
IF(INDIRECT("'"&amp;V$2&amp;"'!F"&amp;ROW(V91))="OFF","OFF",
IF(INDIRECT("'"&amp;V$2&amp;"'!F"&amp;ROW(V91))="PARK","PARK",
IF(INDIRECT("'"&amp;V$2&amp;"'!F"&amp;ROW(V91))="VACA","VACA",
"")))))</f>
        <v/>
      </c>
      <c r="W91" s="111" t="str" cm="1">
        <f t="array" aca="1" ref="W91" ca="1">IF(INDIRECT("'"&amp;W$2&amp;"'!F"&amp;ROW(W91))="CC","CC",
IF(INDIRECT("'"&amp;W$2&amp;"'!F"&amp;ROW(W91))="DOWN","DOWN",
IF(INDIRECT("'"&amp;W$2&amp;"'!F"&amp;ROW(W91))="OFF","OFF",
IF(INDIRECT("'"&amp;W$2&amp;"'!F"&amp;ROW(W91))="PARK","PARK",
IF(INDIRECT("'"&amp;W$2&amp;"'!F"&amp;ROW(W91))="VACA","VACA",
"")))))</f>
        <v/>
      </c>
      <c r="X91" s="111" t="str" cm="1">
        <f t="array" aca="1" ref="X91" ca="1">IF(INDIRECT("'"&amp;X$2&amp;"'!F"&amp;ROW(X91))="CC","CC",
IF(INDIRECT("'"&amp;X$2&amp;"'!F"&amp;ROW(X91))="DOWN","DOWN",
IF(INDIRECT("'"&amp;X$2&amp;"'!F"&amp;ROW(X91))="OFF","OFF",
IF(INDIRECT("'"&amp;X$2&amp;"'!F"&amp;ROW(X91))="PARK","PARK",
IF(INDIRECT("'"&amp;X$2&amp;"'!F"&amp;ROW(X91))="VACA","VACA",
"")))))</f>
        <v/>
      </c>
      <c r="Y91" s="111" t="str" cm="1">
        <f t="array" aca="1" ref="Y91" ca="1">IF(INDIRECT("'"&amp;Y$2&amp;"'!F"&amp;ROW(Y91))="CC","CC",
IF(INDIRECT("'"&amp;Y$2&amp;"'!F"&amp;ROW(Y91))="DOWN","DOWN",
IF(INDIRECT("'"&amp;Y$2&amp;"'!F"&amp;ROW(Y91))="OFF","OFF",
IF(INDIRECT("'"&amp;Y$2&amp;"'!F"&amp;ROW(Y91))="PARK","PARK",
IF(INDIRECT("'"&amp;Y$2&amp;"'!F"&amp;ROW(Y91))="VACA","VACA",
"")))))</f>
        <v/>
      </c>
      <c r="Z91" s="111" t="str" cm="1">
        <f t="array" aca="1" ref="Z91" ca="1">IF(INDIRECT("'"&amp;Z$2&amp;"'!F"&amp;ROW(Z91))="CC","CC",
IF(INDIRECT("'"&amp;Z$2&amp;"'!F"&amp;ROW(Z91))="DOWN","DOWN",
IF(INDIRECT("'"&amp;Z$2&amp;"'!F"&amp;ROW(Z91))="OFF","OFF",
IF(INDIRECT("'"&amp;Z$2&amp;"'!F"&amp;ROW(Z91))="PARK","PARK",
IF(INDIRECT("'"&amp;Z$2&amp;"'!F"&amp;ROW(Z91))="VACA","VACA",
"")))))</f>
        <v/>
      </c>
      <c r="AA91" s="111" t="str" cm="1">
        <f t="array" aca="1" ref="AA91" ca="1">IF(INDIRECT("'"&amp;AA$2&amp;"'!F"&amp;ROW(AA91))="CC","CC",
IF(INDIRECT("'"&amp;AA$2&amp;"'!F"&amp;ROW(AA91))="DOWN","DOWN",
IF(INDIRECT("'"&amp;AA$2&amp;"'!F"&amp;ROW(AA91))="OFF","OFF",
IF(INDIRECT("'"&amp;AA$2&amp;"'!F"&amp;ROW(AA91))="PARK","PARK",
IF(INDIRECT("'"&amp;AA$2&amp;"'!F"&amp;ROW(AA91))="VACA","VACA",
"")))))</f>
        <v/>
      </c>
      <c r="AB91" s="111" t="str" cm="1">
        <f t="array" aca="1" ref="AB91" ca="1">IF(INDIRECT("'"&amp;AB$2&amp;"'!F"&amp;ROW(AB91))="CC","CC",
IF(INDIRECT("'"&amp;AB$2&amp;"'!F"&amp;ROW(AB91))="DOWN","DOWN",
IF(INDIRECT("'"&amp;AB$2&amp;"'!F"&amp;ROW(AB91))="OFF","OFF",
IF(INDIRECT("'"&amp;AB$2&amp;"'!F"&amp;ROW(AB91))="PARK","PARK",
IF(INDIRECT("'"&amp;AB$2&amp;"'!F"&amp;ROW(AB91))="VACA","VACA",
"")))))</f>
        <v/>
      </c>
      <c r="AC91" s="111" t="str" cm="1">
        <f t="array" aca="1" ref="AC91" ca="1">IF(INDIRECT("'"&amp;AC$2&amp;"'!F"&amp;ROW(AC91))="CC","CC",
IF(INDIRECT("'"&amp;AC$2&amp;"'!F"&amp;ROW(AC91))="DOWN","DOWN",
IF(INDIRECT("'"&amp;AC$2&amp;"'!F"&amp;ROW(AC91))="OFF","OFF",
IF(INDIRECT("'"&amp;AC$2&amp;"'!F"&amp;ROW(AC91))="PARK","PARK",
IF(INDIRECT("'"&amp;AC$2&amp;"'!F"&amp;ROW(AC91))="VACA","VACA",
"")))))</f>
        <v/>
      </c>
      <c r="AD91" s="111" t="str" cm="1">
        <f t="array" aca="1" ref="AD91" ca="1">IF(INDIRECT("'"&amp;AD$2&amp;"'!F"&amp;ROW(AD91))="CC","CC",
IF(INDIRECT("'"&amp;AD$2&amp;"'!F"&amp;ROW(AD91))="DOWN","DOWN",
IF(INDIRECT("'"&amp;AD$2&amp;"'!F"&amp;ROW(AD91))="OFF","OFF",
IF(INDIRECT("'"&amp;AD$2&amp;"'!F"&amp;ROW(AD91))="PARK","PARK",
IF(INDIRECT("'"&amp;AD$2&amp;"'!F"&amp;ROW(AD91))="VACA","VACA",
"")))))</f>
        <v/>
      </c>
      <c r="AE91" s="111" t="str" cm="1">
        <f t="array" aca="1" ref="AE91" ca="1">IF(INDIRECT("'"&amp;AE$2&amp;"'!F"&amp;ROW(AE91))="CC","CC",
IF(INDIRECT("'"&amp;AE$2&amp;"'!F"&amp;ROW(AE91))="DOWN","DOWN",
IF(INDIRECT("'"&amp;AE$2&amp;"'!F"&amp;ROW(AE91))="OFF","OFF",
IF(INDIRECT("'"&amp;AE$2&amp;"'!F"&amp;ROW(AE91))="PARK","PARK",
IF(INDIRECT("'"&amp;AE$2&amp;"'!F"&amp;ROW(AE91))="VACA","VACA",
"")))))</f>
        <v/>
      </c>
      <c r="AF91" s="111" t="str" cm="1">
        <f t="array" aca="1" ref="AF91" ca="1">IF(INDIRECT("'"&amp;AF$2&amp;"'!F"&amp;ROW(AF91))="CC","CC",
IF(INDIRECT("'"&amp;AF$2&amp;"'!F"&amp;ROW(AF91))="DOWN","DOWN",
IF(INDIRECT("'"&amp;AF$2&amp;"'!F"&amp;ROW(AF91))="OFF","OFF",
IF(INDIRECT("'"&amp;AF$2&amp;"'!F"&amp;ROW(AF91))="PARK","PARK",
IF(INDIRECT("'"&amp;AF$2&amp;"'!F"&amp;ROW(AF91))="VACA","VACA",
"")))))</f>
        <v/>
      </c>
      <c r="AG91" s="111" t="str" cm="1">
        <f t="array" aca="1" ref="AG91" ca="1">IF(INDIRECT("'"&amp;AG$2&amp;"'!F"&amp;ROW(AG91))="CC","CC",
IF(INDIRECT("'"&amp;AG$2&amp;"'!F"&amp;ROW(AG91))="DOWN","DOWN",
IF(INDIRECT("'"&amp;AG$2&amp;"'!F"&amp;ROW(AG91))="OFF","OFF",
IF(INDIRECT("'"&amp;AG$2&amp;"'!F"&amp;ROW(AG91))="PARK","PARK",
IF(INDIRECT("'"&amp;AG$2&amp;"'!F"&amp;ROW(AG91))="VACA","VACA",
"")))))</f>
        <v/>
      </c>
      <c r="AH91" s="124"/>
      <c r="AI91" s="111" t="str">
        <f t="shared" si="7"/>
        <v/>
      </c>
      <c r="AJ91" s="111" t="str" cm="1">
        <f t="array" aca="1" ref="AJ91" ca="1">INDIRECT("'"&amp;AJ$2&amp;"'!AB"&amp;ROW($AJ91))</f>
        <v/>
      </c>
      <c r="AK91" s="111" t="str" cm="1">
        <f t="array" aca="1" ref="AK91" ca="1">INDIRECT("'"&amp;AK$2&amp;"'!AB"&amp;ROW($AJ91))</f>
        <v/>
      </c>
      <c r="AL91" s="111" t="str" cm="1">
        <f t="array" aca="1" ref="AL91" ca="1">INDIRECT("'"&amp;AL$2&amp;"'!AB"&amp;ROW($AJ91))</f>
        <v/>
      </c>
      <c r="AM91" s="111" t="str" cm="1">
        <f t="array" aca="1" ref="AM91" ca="1">INDIRECT("'"&amp;AM$2&amp;"'!AB"&amp;ROW($AJ91))</f>
        <v/>
      </c>
      <c r="AN91" s="111" t="str" cm="1">
        <f t="array" aca="1" ref="AN91" ca="1">INDIRECT("'"&amp;AN$2&amp;"'!AB"&amp;ROW($AJ91))</f>
        <v/>
      </c>
      <c r="AO91" s="111" t="str" cm="1">
        <f t="array" aca="1" ref="AO91" ca="1">INDIRECT("'"&amp;AO$2&amp;"'!AB"&amp;ROW($AJ91))</f>
        <v/>
      </c>
      <c r="AP91" s="111" t="str" cm="1">
        <f t="array" aca="1" ref="AP91" ca="1">INDIRECT("'"&amp;AP$2&amp;"'!AB"&amp;ROW($AJ91))</f>
        <v/>
      </c>
      <c r="AQ91" s="111" t="str" cm="1">
        <f t="array" aca="1" ref="AQ91" ca="1">INDIRECT("'"&amp;AQ$2&amp;"'!AB"&amp;ROW($AJ91))</f>
        <v/>
      </c>
      <c r="AR91" s="111" t="str" cm="1">
        <f t="array" aca="1" ref="AR91" ca="1">INDIRECT("'"&amp;AR$2&amp;"'!AB"&amp;ROW($AJ91))</f>
        <v/>
      </c>
      <c r="AS91" s="111" t="str" cm="1">
        <f t="array" aca="1" ref="AS91" ca="1">INDIRECT("'"&amp;AS$2&amp;"'!AB"&amp;ROW($AJ91))</f>
        <v/>
      </c>
      <c r="AT91" s="111" t="str" cm="1">
        <f t="array" aca="1" ref="AT91" ca="1">INDIRECT("'"&amp;AT$2&amp;"'!AB"&amp;ROW($AJ91))</f>
        <v/>
      </c>
      <c r="AU91" s="111" t="str" cm="1">
        <f t="array" aca="1" ref="AU91" ca="1">INDIRECT("'"&amp;AU$2&amp;"'!AB"&amp;ROW($AJ91))</f>
        <v/>
      </c>
      <c r="AV91" s="111" t="str" cm="1">
        <f t="array" aca="1" ref="AV91" ca="1">INDIRECT("'"&amp;AV$2&amp;"'!AB"&amp;ROW($AJ91))</f>
        <v/>
      </c>
      <c r="AW91" s="111" t="str" cm="1">
        <f t="array" aca="1" ref="AW91" ca="1">INDIRECT("'"&amp;AW$2&amp;"'!AB"&amp;ROW($AJ91))</f>
        <v/>
      </c>
      <c r="AX91" s="111" t="str" cm="1">
        <f t="array" aca="1" ref="AX91" ca="1">INDIRECT("'"&amp;AX$2&amp;"'!AB"&amp;ROW($AJ91))</f>
        <v/>
      </c>
      <c r="AY91" s="111" t="str" cm="1">
        <f t="array" aca="1" ref="AY91" ca="1">INDIRECT("'"&amp;AY$2&amp;"'!AB"&amp;ROW($AJ91))</f>
        <v/>
      </c>
      <c r="AZ91" s="111" t="str" cm="1">
        <f t="array" aca="1" ref="AZ91" ca="1">INDIRECT("'"&amp;AZ$2&amp;"'!AB"&amp;ROW($AJ91))</f>
        <v/>
      </c>
      <c r="BA91" s="111" t="str" cm="1">
        <f t="array" aca="1" ref="BA91" ca="1">INDIRECT("'"&amp;BA$2&amp;"'!AB"&amp;ROW($AJ91))</f>
        <v/>
      </c>
      <c r="BB91" s="111" t="str" cm="1">
        <f t="array" aca="1" ref="BB91" ca="1">INDIRECT("'"&amp;BB$2&amp;"'!AB"&amp;ROW($AJ91))</f>
        <v/>
      </c>
      <c r="BC91" s="111" t="str" cm="1">
        <f t="array" aca="1" ref="BC91" ca="1">INDIRECT("'"&amp;BC$2&amp;"'!AB"&amp;ROW($AJ91))</f>
        <v/>
      </c>
      <c r="BD91" s="111" t="str" cm="1">
        <f t="array" aca="1" ref="BD91" ca="1">INDIRECT("'"&amp;BD$2&amp;"'!AB"&amp;ROW($AJ91))</f>
        <v/>
      </c>
      <c r="BE91" s="111" t="str" cm="1">
        <f t="array" aca="1" ref="BE91" ca="1">INDIRECT("'"&amp;BE$2&amp;"'!AB"&amp;ROW($AJ91))</f>
        <v/>
      </c>
      <c r="BF91" s="111" t="str" cm="1">
        <f t="array" aca="1" ref="BF91" ca="1">INDIRECT("'"&amp;BF$2&amp;"'!AB"&amp;ROW($AJ91))</f>
        <v/>
      </c>
      <c r="BG91" s="111" t="str" cm="1">
        <f t="array" aca="1" ref="BG91" ca="1">INDIRECT("'"&amp;BG$2&amp;"'!AB"&amp;ROW($AJ91))</f>
        <v/>
      </c>
      <c r="BH91" s="111" t="str" cm="1">
        <f t="array" aca="1" ref="BH91" ca="1">INDIRECT("'"&amp;BH$2&amp;"'!AB"&amp;ROW($AJ91))</f>
        <v/>
      </c>
      <c r="BI91" s="111" t="str" cm="1">
        <f t="array" aca="1" ref="BI91" ca="1">INDIRECT("'"&amp;BI$2&amp;"'!AB"&amp;ROW($AJ91))</f>
        <v/>
      </c>
      <c r="BJ91" s="111" t="str" cm="1">
        <f t="array" aca="1" ref="BJ91" ca="1">INDIRECT("'"&amp;BJ$2&amp;"'!AB"&amp;ROW($AJ91))</f>
        <v/>
      </c>
      <c r="BK91" s="111" t="str" cm="1">
        <f t="array" aca="1" ref="BK91" ca="1">INDIRECT("'"&amp;BK$2&amp;"'!AB"&amp;ROW($AJ91))</f>
        <v/>
      </c>
      <c r="BL91" s="111" t="str" cm="1">
        <f t="array" aca="1" ref="BL91" ca="1">INDIRECT("'"&amp;BL$2&amp;"'!AB"&amp;ROW($AJ91))</f>
        <v/>
      </c>
      <c r="BM91" s="111" t="str" cm="1">
        <f t="array" aca="1" ref="BM91" ca="1">INDIRECT("'"&amp;BM$2&amp;"'!AB"&amp;ROW($AJ91))</f>
        <v/>
      </c>
      <c r="BN91" s="111" t="str" cm="1">
        <f t="array" aca="1" ref="BN91" ca="1">INDIRECT("'"&amp;BN$2&amp;"'!AB"&amp;ROW($AJ91))</f>
        <v/>
      </c>
      <c r="BO91" s="124"/>
      <c r="BP91" s="110" t="str">
        <f t="shared" si="8"/>
        <v/>
      </c>
      <c r="BQ91" s="127" t="str" cm="1">
        <f t="array" aca="1" ref="BQ91" ca="1">IF(INDIRECT("'"&amp;BQ$2&amp;"'!P"&amp;ROW($BQ91))=0,"",INDIRECT("'"&amp;BQ$2&amp;"'!P"&amp;ROW($BQ91)))</f>
        <v/>
      </c>
      <c r="BR91" s="127" t="str" cm="1">
        <f t="array" aca="1" ref="BR91" ca="1">IF(INDIRECT("'"&amp;BR$2&amp;"'!P"&amp;ROW($BQ91))=0,"",INDIRECT("'"&amp;BR$2&amp;"'!P"&amp;ROW($BQ91)))</f>
        <v/>
      </c>
      <c r="BS91" s="127" t="str" cm="1">
        <f t="array" aca="1" ref="BS91" ca="1">IF(INDIRECT("'"&amp;BS$2&amp;"'!P"&amp;ROW($BQ91))=0,"",INDIRECT("'"&amp;BS$2&amp;"'!P"&amp;ROW($BQ91)))</f>
        <v/>
      </c>
      <c r="BT91" s="127" t="str" cm="1">
        <f t="array" aca="1" ref="BT91" ca="1">IF(INDIRECT("'"&amp;BT$2&amp;"'!P"&amp;ROW($BQ91))=0,"",INDIRECT("'"&amp;BT$2&amp;"'!P"&amp;ROW($BQ91)))</f>
        <v/>
      </c>
      <c r="BU91" s="127" t="str" cm="1">
        <f t="array" aca="1" ref="BU91" ca="1">IF(INDIRECT("'"&amp;BU$2&amp;"'!P"&amp;ROW($BQ91))=0,"",INDIRECT("'"&amp;BU$2&amp;"'!P"&amp;ROW($BQ91)))</f>
        <v/>
      </c>
      <c r="BV91" s="127" t="str" cm="1">
        <f t="array" aca="1" ref="BV91" ca="1">IF(INDIRECT("'"&amp;BV$2&amp;"'!P"&amp;ROW($BQ91))=0,"",INDIRECT("'"&amp;BV$2&amp;"'!P"&amp;ROW($BQ91)))</f>
        <v/>
      </c>
      <c r="BW91" s="127" t="str" cm="1">
        <f t="array" aca="1" ref="BW91" ca="1">IF(INDIRECT("'"&amp;BW$2&amp;"'!P"&amp;ROW($BQ91))=0,"",INDIRECT("'"&amp;BW$2&amp;"'!P"&amp;ROW($BQ91)))</f>
        <v/>
      </c>
      <c r="BX91" s="127" t="str" cm="1">
        <f t="array" aca="1" ref="BX91" ca="1">IF(INDIRECT("'"&amp;BX$2&amp;"'!P"&amp;ROW($BQ91))=0,"",INDIRECT("'"&amp;BX$2&amp;"'!P"&amp;ROW($BQ91)))</f>
        <v/>
      </c>
      <c r="BY91" s="127" t="str" cm="1">
        <f t="array" aca="1" ref="BY91" ca="1">IF(INDIRECT("'"&amp;BY$2&amp;"'!P"&amp;ROW($BQ91))=0,"",INDIRECT("'"&amp;BY$2&amp;"'!P"&amp;ROW($BQ91)))</f>
        <v/>
      </c>
      <c r="BZ91" s="127" t="str" cm="1">
        <f t="array" aca="1" ref="BZ91" ca="1">IF(INDIRECT("'"&amp;BZ$2&amp;"'!P"&amp;ROW($BQ91))=0,"",INDIRECT("'"&amp;BZ$2&amp;"'!P"&amp;ROW($BQ91)))</f>
        <v/>
      </c>
      <c r="CA91" s="127" t="str" cm="1">
        <f t="array" aca="1" ref="CA91" ca="1">IF(INDIRECT("'"&amp;CA$2&amp;"'!P"&amp;ROW($BQ91))=0,"",INDIRECT("'"&amp;CA$2&amp;"'!P"&amp;ROW($BQ91)))</f>
        <v/>
      </c>
      <c r="CB91" s="127" t="str" cm="1">
        <f t="array" aca="1" ref="CB91" ca="1">IF(INDIRECT("'"&amp;CB$2&amp;"'!P"&amp;ROW($BQ91))=0,"",INDIRECT("'"&amp;CB$2&amp;"'!P"&amp;ROW($BQ91)))</f>
        <v/>
      </c>
      <c r="CC91" s="127" t="str" cm="1">
        <f t="array" aca="1" ref="CC91" ca="1">IF(INDIRECT("'"&amp;CC$2&amp;"'!P"&amp;ROW($BQ91))=0,"",INDIRECT("'"&amp;CC$2&amp;"'!P"&amp;ROW($BQ91)))</f>
        <v/>
      </c>
      <c r="CD91" s="127" t="str" cm="1">
        <f t="array" aca="1" ref="CD91" ca="1">IF(INDIRECT("'"&amp;CD$2&amp;"'!P"&amp;ROW($BQ91))=0,"",INDIRECT("'"&amp;CD$2&amp;"'!P"&amp;ROW($BQ91)))</f>
        <v/>
      </c>
      <c r="CE91" s="127" t="str" cm="1">
        <f t="array" aca="1" ref="CE91" ca="1">IF(INDIRECT("'"&amp;CE$2&amp;"'!P"&amp;ROW($BQ91))=0,"",INDIRECT("'"&amp;CE$2&amp;"'!P"&amp;ROW($BQ91)))</f>
        <v/>
      </c>
      <c r="CF91" s="127" t="str" cm="1">
        <f t="array" aca="1" ref="CF91" ca="1">IF(INDIRECT("'"&amp;CF$2&amp;"'!P"&amp;ROW($BQ91))=0,"",INDIRECT("'"&amp;CF$2&amp;"'!P"&amp;ROW($BQ91)))</f>
        <v/>
      </c>
      <c r="CG91" s="127" t="str" cm="1">
        <f t="array" aca="1" ref="CG91" ca="1">IF(INDIRECT("'"&amp;CG$2&amp;"'!P"&amp;ROW($BQ91))=0,"",INDIRECT("'"&amp;CG$2&amp;"'!P"&amp;ROW($BQ91)))</f>
        <v/>
      </c>
      <c r="CH91" s="127" t="str" cm="1">
        <f t="array" aca="1" ref="CH91" ca="1">IF(INDIRECT("'"&amp;CH$2&amp;"'!P"&amp;ROW($BQ91))=0,"",INDIRECT("'"&amp;CH$2&amp;"'!P"&amp;ROW($BQ91)))</f>
        <v/>
      </c>
      <c r="CI91" s="127" t="str" cm="1">
        <f t="array" aca="1" ref="CI91" ca="1">IF(INDIRECT("'"&amp;CI$2&amp;"'!P"&amp;ROW($BQ91))=0,"",INDIRECT("'"&amp;CI$2&amp;"'!P"&amp;ROW($BQ91)))</f>
        <v/>
      </c>
      <c r="CJ91" s="127" t="str" cm="1">
        <f t="array" aca="1" ref="CJ91" ca="1">IF(INDIRECT("'"&amp;CJ$2&amp;"'!P"&amp;ROW($BQ91))=0,"",INDIRECT("'"&amp;CJ$2&amp;"'!P"&amp;ROW($BQ91)))</f>
        <v/>
      </c>
      <c r="CK91" s="127" t="str" cm="1">
        <f t="array" aca="1" ref="CK91" ca="1">IF(INDIRECT("'"&amp;CK$2&amp;"'!P"&amp;ROW($BQ91))=0,"",INDIRECT("'"&amp;CK$2&amp;"'!P"&amp;ROW($BQ91)))</f>
        <v/>
      </c>
      <c r="CL91" s="127" t="str" cm="1">
        <f t="array" aca="1" ref="CL91" ca="1">IF(INDIRECT("'"&amp;CL$2&amp;"'!P"&amp;ROW($BQ91))=0,"",INDIRECT("'"&amp;CL$2&amp;"'!P"&amp;ROW($BQ91)))</f>
        <v/>
      </c>
      <c r="CM91" s="127" t="str" cm="1">
        <f t="array" aca="1" ref="CM91" ca="1">IF(INDIRECT("'"&amp;CM$2&amp;"'!P"&amp;ROW($BQ91))=0,"",INDIRECT("'"&amp;CM$2&amp;"'!P"&amp;ROW($BQ91)))</f>
        <v/>
      </c>
      <c r="CN91" s="127" t="str" cm="1">
        <f t="array" aca="1" ref="CN91" ca="1">IF(INDIRECT("'"&amp;CN$2&amp;"'!P"&amp;ROW($BQ91))=0,"",INDIRECT("'"&amp;CN$2&amp;"'!P"&amp;ROW($BQ91)))</f>
        <v/>
      </c>
      <c r="CO91" s="127" t="str" cm="1">
        <f t="array" aca="1" ref="CO91" ca="1">IF(INDIRECT("'"&amp;CO$2&amp;"'!P"&amp;ROW($BQ91))=0,"",INDIRECT("'"&amp;CO$2&amp;"'!P"&amp;ROW($BQ91)))</f>
        <v/>
      </c>
      <c r="CP91" s="127" t="str" cm="1">
        <f t="array" aca="1" ref="CP91" ca="1">IF(INDIRECT("'"&amp;CP$2&amp;"'!P"&amp;ROW($BQ91))=0,"",INDIRECT("'"&amp;CP$2&amp;"'!P"&amp;ROW($BQ91)))</f>
        <v/>
      </c>
      <c r="CQ91" s="127" t="str" cm="1">
        <f t="array" aca="1" ref="CQ91" ca="1">IF(INDIRECT("'"&amp;CQ$2&amp;"'!P"&amp;ROW($BQ91))=0,"",INDIRECT("'"&amp;CQ$2&amp;"'!P"&amp;ROW($BQ91)))</f>
        <v/>
      </c>
      <c r="CR91" s="127" t="str" cm="1">
        <f t="array" aca="1" ref="CR91" ca="1">IF(INDIRECT("'"&amp;CR$2&amp;"'!P"&amp;ROW($BQ91))=0,"",INDIRECT("'"&amp;CR$2&amp;"'!P"&amp;ROW($BQ91)))</f>
        <v/>
      </c>
      <c r="CS91" s="127" t="str" cm="1">
        <f t="array" aca="1" ref="CS91" ca="1">IF(INDIRECT("'"&amp;CS$2&amp;"'!P"&amp;ROW($BQ91))=0,"",INDIRECT("'"&amp;CS$2&amp;"'!P"&amp;ROW($BQ91)))</f>
        <v/>
      </c>
      <c r="CT91" s="127" t="str" cm="1">
        <f t="array" aca="1" ref="CT91" ca="1">IF(INDIRECT("'"&amp;CT$2&amp;"'!P"&amp;ROW($BQ91))=0,"",INDIRECT("'"&amp;CT$2&amp;"'!P"&amp;ROW($BQ91)))</f>
        <v/>
      </c>
      <c r="CU91" s="127" t="str" cm="1">
        <f t="array" aca="1" ref="CU91" ca="1">IF(INDIRECT("'"&amp;CU$2&amp;"'!P"&amp;ROW($BQ91))=0,"",INDIRECT("'"&amp;CU$2&amp;"'!P"&amp;ROW($BQ91)))</f>
        <v/>
      </c>
      <c r="CV91" s="128" t="str">
        <f t="shared" si="9"/>
        <v/>
      </c>
    </row>
    <row r="92" spans="1:100" x14ac:dyDescent="0.2">
      <c r="A92" s="111">
        <f>IF('Driver List'!D92=0,"",'Driver List'!D92)</f>
        <v>7116</v>
      </c>
      <c r="B92" s="111" t="str">
        <f>IF(A92="","",VLOOKUP(A92,'Driver List'!D:E,2,0))</f>
        <v>Teddy L. Taylor</v>
      </c>
      <c r="C92" s="111" t="str" cm="1">
        <f t="array" aca="1" ref="C92" ca="1">IF(INDIRECT("'"&amp;C$2&amp;"'!F"&amp;ROW(C92))="CC","CC",
IF(INDIRECT("'"&amp;C$2&amp;"'!F"&amp;ROW(C92))="DOWN","DOWN",
IF(INDIRECT("'"&amp;C$2&amp;"'!F"&amp;ROW(C92))="OFF","OFF",
IF(INDIRECT("'"&amp;C$2&amp;"'!F"&amp;ROW(C92))="PARK","PARK",
IF(INDIRECT("'"&amp;C$2&amp;"'!F"&amp;ROW(C92))="VACA","VACA",
"")))))</f>
        <v/>
      </c>
      <c r="D92" s="111" t="str" cm="1">
        <f t="array" aca="1" ref="D92" ca="1">IF(INDIRECT("'"&amp;D$2&amp;"'!F"&amp;ROW(D92))="CC","CC",
IF(INDIRECT("'"&amp;D$2&amp;"'!F"&amp;ROW(D92))="DOWN","DOWN",
IF(INDIRECT("'"&amp;D$2&amp;"'!F"&amp;ROW(D92))="OFF","OFF",
IF(INDIRECT("'"&amp;D$2&amp;"'!F"&amp;ROW(D92))="PARK","PARK",
IF(INDIRECT("'"&amp;D$2&amp;"'!F"&amp;ROW(D92))="VACA","VACA",
"")))))</f>
        <v/>
      </c>
      <c r="E92" s="111" t="str" cm="1">
        <f t="array" aca="1" ref="E92" ca="1">IF(INDIRECT("'"&amp;E$2&amp;"'!F"&amp;ROW(E92))="CC","CC",
IF(INDIRECT("'"&amp;E$2&amp;"'!F"&amp;ROW(E92))="DOWN","DOWN",
IF(INDIRECT("'"&amp;E$2&amp;"'!F"&amp;ROW(E92))="OFF","OFF",
IF(INDIRECT("'"&amp;E$2&amp;"'!F"&amp;ROW(E92))="PARK","PARK",
IF(INDIRECT("'"&amp;E$2&amp;"'!F"&amp;ROW(E92))="VACA","VACA",
"")))))</f>
        <v/>
      </c>
      <c r="F92" s="111" t="str" cm="1">
        <f t="array" aca="1" ref="F92" ca="1">IF(INDIRECT("'"&amp;F$2&amp;"'!F"&amp;ROW(F92))="CC","CC",
IF(INDIRECT("'"&amp;F$2&amp;"'!F"&amp;ROW(F92))="DOWN","DOWN",
IF(INDIRECT("'"&amp;F$2&amp;"'!F"&amp;ROW(F92))="OFF","OFF",
IF(INDIRECT("'"&amp;F$2&amp;"'!F"&amp;ROW(F92))="PARK","PARK",
IF(INDIRECT("'"&amp;F$2&amp;"'!F"&amp;ROW(F92))="VACA","VACA",
"")))))</f>
        <v/>
      </c>
      <c r="G92" s="111" t="str" cm="1">
        <f t="array" aca="1" ref="G92" ca="1">IF(INDIRECT("'"&amp;G$2&amp;"'!F"&amp;ROW(G92))="CC","CC",
IF(INDIRECT("'"&amp;G$2&amp;"'!F"&amp;ROW(G92))="DOWN","DOWN",
IF(INDIRECT("'"&amp;G$2&amp;"'!F"&amp;ROW(G92))="OFF","OFF",
IF(INDIRECT("'"&amp;G$2&amp;"'!F"&amp;ROW(G92))="PARK","PARK",
IF(INDIRECT("'"&amp;G$2&amp;"'!F"&amp;ROW(G92))="VACA","VACA",
"")))))</f>
        <v/>
      </c>
      <c r="H92" s="111" t="str" cm="1">
        <f t="array" aca="1" ref="H92" ca="1">IF(INDIRECT("'"&amp;H$2&amp;"'!F"&amp;ROW(H92))="CC","CC",
IF(INDIRECT("'"&amp;H$2&amp;"'!F"&amp;ROW(H92))="DOWN","DOWN",
IF(INDIRECT("'"&amp;H$2&amp;"'!F"&amp;ROW(H92))="OFF","OFF",
IF(INDIRECT("'"&amp;H$2&amp;"'!F"&amp;ROW(H92))="PARK","PARK",
IF(INDIRECT("'"&amp;H$2&amp;"'!F"&amp;ROW(H92))="VACA","VACA",
"")))))</f>
        <v/>
      </c>
      <c r="I92" s="111" t="str" cm="1">
        <f t="array" aca="1" ref="I92" ca="1">IF(INDIRECT("'"&amp;I$2&amp;"'!F"&amp;ROW(I92))="CC","CC",
IF(INDIRECT("'"&amp;I$2&amp;"'!F"&amp;ROW(I92))="DOWN","DOWN",
IF(INDIRECT("'"&amp;I$2&amp;"'!F"&amp;ROW(I92))="OFF","OFF",
IF(INDIRECT("'"&amp;I$2&amp;"'!F"&amp;ROW(I92))="PARK","PARK",
IF(INDIRECT("'"&amp;I$2&amp;"'!F"&amp;ROW(I92))="VACA","VACA",
"")))))</f>
        <v/>
      </c>
      <c r="J92" s="111" t="str" cm="1">
        <f t="array" aca="1" ref="J92" ca="1">IF(INDIRECT("'"&amp;J$2&amp;"'!F"&amp;ROW(J92))="CC","CC",
IF(INDIRECT("'"&amp;J$2&amp;"'!F"&amp;ROW(J92))="DOWN","DOWN",
IF(INDIRECT("'"&amp;J$2&amp;"'!F"&amp;ROW(J92))="OFF","OFF",
IF(INDIRECT("'"&amp;J$2&amp;"'!F"&amp;ROW(J92))="PARK","PARK",
IF(INDIRECT("'"&amp;J$2&amp;"'!F"&amp;ROW(J92))="VACA","VACA",
"")))))</f>
        <v/>
      </c>
      <c r="K92" s="111" t="str" cm="1">
        <f t="array" aca="1" ref="K92" ca="1">IF(INDIRECT("'"&amp;K$2&amp;"'!F"&amp;ROW(K92))="CC","CC",
IF(INDIRECT("'"&amp;K$2&amp;"'!F"&amp;ROW(K92))="DOWN","DOWN",
IF(INDIRECT("'"&amp;K$2&amp;"'!F"&amp;ROW(K92))="OFF","OFF",
IF(INDIRECT("'"&amp;K$2&amp;"'!F"&amp;ROW(K92))="PARK","PARK",
IF(INDIRECT("'"&amp;K$2&amp;"'!F"&amp;ROW(K92))="VACA","VACA",
"")))))</f>
        <v/>
      </c>
      <c r="L92" s="111" t="str" cm="1">
        <f t="array" aca="1" ref="L92" ca="1">IF(INDIRECT("'"&amp;L$2&amp;"'!F"&amp;ROW(L92))="CC","CC",
IF(INDIRECT("'"&amp;L$2&amp;"'!F"&amp;ROW(L92))="DOWN","DOWN",
IF(INDIRECT("'"&amp;L$2&amp;"'!F"&amp;ROW(L92))="OFF","OFF",
IF(INDIRECT("'"&amp;L$2&amp;"'!F"&amp;ROW(L92))="PARK","PARK",
IF(INDIRECT("'"&amp;L$2&amp;"'!F"&amp;ROW(L92))="VACA","VACA",
"")))))</f>
        <v/>
      </c>
      <c r="M92" s="111" t="str" cm="1">
        <f t="array" aca="1" ref="M92" ca="1">IF(INDIRECT("'"&amp;M$2&amp;"'!F"&amp;ROW(M92))="CC","CC",
IF(INDIRECT("'"&amp;M$2&amp;"'!F"&amp;ROW(M92))="DOWN","DOWN",
IF(INDIRECT("'"&amp;M$2&amp;"'!F"&amp;ROW(M92))="OFF","OFF",
IF(INDIRECT("'"&amp;M$2&amp;"'!F"&amp;ROW(M92))="PARK","PARK",
IF(INDIRECT("'"&amp;M$2&amp;"'!F"&amp;ROW(M92))="VACA","VACA",
"")))))</f>
        <v/>
      </c>
      <c r="N92" s="111" t="str" cm="1">
        <f t="array" aca="1" ref="N92" ca="1">IF(INDIRECT("'"&amp;N$2&amp;"'!F"&amp;ROW(N92))="CC","CC",
IF(INDIRECT("'"&amp;N$2&amp;"'!F"&amp;ROW(N92))="DOWN","DOWN",
IF(INDIRECT("'"&amp;N$2&amp;"'!F"&amp;ROW(N92))="OFF","OFF",
IF(INDIRECT("'"&amp;N$2&amp;"'!F"&amp;ROW(N92))="PARK","PARK",
IF(INDIRECT("'"&amp;N$2&amp;"'!F"&amp;ROW(N92))="VACA","VACA",
"")))))</f>
        <v/>
      </c>
      <c r="O92" s="111" t="str" cm="1">
        <f t="array" aca="1" ref="O92" ca="1">IF(INDIRECT("'"&amp;O$2&amp;"'!F"&amp;ROW(O92))="CC","CC",
IF(INDIRECT("'"&amp;O$2&amp;"'!F"&amp;ROW(O92))="DOWN","DOWN",
IF(INDIRECT("'"&amp;O$2&amp;"'!F"&amp;ROW(O92))="OFF","OFF",
IF(INDIRECT("'"&amp;O$2&amp;"'!F"&amp;ROW(O92))="PARK","PARK",
IF(INDIRECT("'"&amp;O$2&amp;"'!F"&amp;ROW(O92))="VACA","VACA",
"")))))</f>
        <v/>
      </c>
      <c r="P92" s="111" t="str" cm="1">
        <f t="array" aca="1" ref="P92" ca="1">IF(INDIRECT("'"&amp;P$2&amp;"'!F"&amp;ROW(P92))="CC","CC",
IF(INDIRECT("'"&amp;P$2&amp;"'!F"&amp;ROW(P92))="DOWN","DOWN",
IF(INDIRECT("'"&amp;P$2&amp;"'!F"&amp;ROW(P92))="OFF","OFF",
IF(INDIRECT("'"&amp;P$2&amp;"'!F"&amp;ROW(P92))="PARK","PARK",
IF(INDIRECT("'"&amp;P$2&amp;"'!F"&amp;ROW(P92))="VACA","VACA",
"")))))</f>
        <v/>
      </c>
      <c r="Q92" s="111" t="str" cm="1">
        <f t="array" aca="1" ref="Q92" ca="1">IF(INDIRECT("'"&amp;Q$2&amp;"'!F"&amp;ROW(Q92))="CC","CC",
IF(INDIRECT("'"&amp;Q$2&amp;"'!F"&amp;ROW(Q92))="DOWN","DOWN",
IF(INDIRECT("'"&amp;Q$2&amp;"'!F"&amp;ROW(Q92))="OFF","OFF",
IF(INDIRECT("'"&amp;Q$2&amp;"'!F"&amp;ROW(Q92))="PARK","PARK",
IF(INDIRECT("'"&amp;Q$2&amp;"'!F"&amp;ROW(Q92))="VACA","VACA",
"")))))</f>
        <v/>
      </c>
      <c r="R92" s="111" t="str" cm="1">
        <f t="array" aca="1" ref="R92" ca="1">IF(INDIRECT("'"&amp;R$2&amp;"'!F"&amp;ROW(R92))="CC","CC",
IF(INDIRECT("'"&amp;R$2&amp;"'!F"&amp;ROW(R92))="DOWN","DOWN",
IF(INDIRECT("'"&amp;R$2&amp;"'!F"&amp;ROW(R92))="OFF","OFF",
IF(INDIRECT("'"&amp;R$2&amp;"'!F"&amp;ROW(R92))="PARK","PARK",
IF(INDIRECT("'"&amp;R$2&amp;"'!F"&amp;ROW(R92))="VACA","VACA",
"")))))</f>
        <v/>
      </c>
      <c r="S92" s="111" t="str" cm="1">
        <f t="array" aca="1" ref="S92" ca="1">IF(INDIRECT("'"&amp;S$2&amp;"'!F"&amp;ROW(S92))="CC","CC",
IF(INDIRECT("'"&amp;S$2&amp;"'!F"&amp;ROW(S92))="DOWN","DOWN",
IF(INDIRECT("'"&amp;S$2&amp;"'!F"&amp;ROW(S92))="OFF","OFF",
IF(INDIRECT("'"&amp;S$2&amp;"'!F"&amp;ROW(S92))="PARK","PARK",
IF(INDIRECT("'"&amp;S$2&amp;"'!F"&amp;ROW(S92))="VACA","VACA",
"")))))</f>
        <v/>
      </c>
      <c r="T92" s="111" t="str" cm="1">
        <f t="array" aca="1" ref="T92" ca="1">IF(INDIRECT("'"&amp;T$2&amp;"'!F"&amp;ROW(T92))="CC","CC",
IF(INDIRECT("'"&amp;T$2&amp;"'!F"&amp;ROW(T92))="DOWN","DOWN",
IF(INDIRECT("'"&amp;T$2&amp;"'!F"&amp;ROW(T92))="OFF","OFF",
IF(INDIRECT("'"&amp;T$2&amp;"'!F"&amp;ROW(T92))="PARK","PARK",
IF(INDIRECT("'"&amp;T$2&amp;"'!F"&amp;ROW(T92))="VACA","VACA",
"")))))</f>
        <v/>
      </c>
      <c r="U92" s="111" t="str" cm="1">
        <f t="array" aca="1" ref="U92" ca="1">IF(INDIRECT("'"&amp;U$2&amp;"'!F"&amp;ROW(U92))="CC","CC",
IF(INDIRECT("'"&amp;U$2&amp;"'!F"&amp;ROW(U92))="DOWN","DOWN",
IF(INDIRECT("'"&amp;U$2&amp;"'!F"&amp;ROW(U92))="OFF","OFF",
IF(INDIRECT("'"&amp;U$2&amp;"'!F"&amp;ROW(U92))="PARK","PARK",
IF(INDIRECT("'"&amp;U$2&amp;"'!F"&amp;ROW(U92))="VACA","VACA",
"")))))</f>
        <v/>
      </c>
      <c r="V92" s="111" t="str" cm="1">
        <f t="array" aca="1" ref="V92" ca="1">IF(INDIRECT("'"&amp;V$2&amp;"'!F"&amp;ROW(V92))="CC","CC",
IF(INDIRECT("'"&amp;V$2&amp;"'!F"&amp;ROW(V92))="DOWN","DOWN",
IF(INDIRECT("'"&amp;V$2&amp;"'!F"&amp;ROW(V92))="OFF","OFF",
IF(INDIRECT("'"&amp;V$2&amp;"'!F"&amp;ROW(V92))="PARK","PARK",
IF(INDIRECT("'"&amp;V$2&amp;"'!F"&amp;ROW(V92))="VACA","VACA",
"")))))</f>
        <v/>
      </c>
      <c r="W92" s="111" t="str" cm="1">
        <f t="array" aca="1" ref="W92" ca="1">IF(INDIRECT("'"&amp;W$2&amp;"'!F"&amp;ROW(W92))="CC","CC",
IF(INDIRECT("'"&amp;W$2&amp;"'!F"&amp;ROW(W92))="DOWN","DOWN",
IF(INDIRECT("'"&amp;W$2&amp;"'!F"&amp;ROW(W92))="OFF","OFF",
IF(INDIRECT("'"&amp;W$2&amp;"'!F"&amp;ROW(W92))="PARK","PARK",
IF(INDIRECT("'"&amp;W$2&amp;"'!F"&amp;ROW(W92))="VACA","VACA",
"")))))</f>
        <v/>
      </c>
      <c r="X92" s="111" t="str" cm="1">
        <f t="array" aca="1" ref="X92" ca="1">IF(INDIRECT("'"&amp;X$2&amp;"'!F"&amp;ROW(X92))="CC","CC",
IF(INDIRECT("'"&amp;X$2&amp;"'!F"&amp;ROW(X92))="DOWN","DOWN",
IF(INDIRECT("'"&amp;X$2&amp;"'!F"&amp;ROW(X92))="OFF","OFF",
IF(INDIRECT("'"&amp;X$2&amp;"'!F"&amp;ROW(X92))="PARK","PARK",
IF(INDIRECT("'"&amp;X$2&amp;"'!F"&amp;ROW(X92))="VACA","VACA",
"")))))</f>
        <v/>
      </c>
      <c r="Y92" s="111" t="str" cm="1">
        <f t="array" aca="1" ref="Y92" ca="1">IF(INDIRECT("'"&amp;Y$2&amp;"'!F"&amp;ROW(Y92))="CC","CC",
IF(INDIRECT("'"&amp;Y$2&amp;"'!F"&amp;ROW(Y92))="DOWN","DOWN",
IF(INDIRECT("'"&amp;Y$2&amp;"'!F"&amp;ROW(Y92))="OFF","OFF",
IF(INDIRECT("'"&amp;Y$2&amp;"'!F"&amp;ROW(Y92))="PARK","PARK",
IF(INDIRECT("'"&amp;Y$2&amp;"'!F"&amp;ROW(Y92))="VACA","VACA",
"")))))</f>
        <v/>
      </c>
      <c r="Z92" s="111" t="str" cm="1">
        <f t="array" aca="1" ref="Z92" ca="1">IF(INDIRECT("'"&amp;Z$2&amp;"'!F"&amp;ROW(Z92))="CC","CC",
IF(INDIRECT("'"&amp;Z$2&amp;"'!F"&amp;ROW(Z92))="DOWN","DOWN",
IF(INDIRECT("'"&amp;Z$2&amp;"'!F"&amp;ROW(Z92))="OFF","OFF",
IF(INDIRECT("'"&amp;Z$2&amp;"'!F"&amp;ROW(Z92))="PARK","PARK",
IF(INDIRECT("'"&amp;Z$2&amp;"'!F"&amp;ROW(Z92))="VACA","VACA",
"")))))</f>
        <v/>
      </c>
      <c r="AA92" s="111" t="str" cm="1">
        <f t="array" aca="1" ref="AA92" ca="1">IF(INDIRECT("'"&amp;AA$2&amp;"'!F"&amp;ROW(AA92))="CC","CC",
IF(INDIRECT("'"&amp;AA$2&amp;"'!F"&amp;ROW(AA92))="DOWN","DOWN",
IF(INDIRECT("'"&amp;AA$2&amp;"'!F"&amp;ROW(AA92))="OFF","OFF",
IF(INDIRECT("'"&amp;AA$2&amp;"'!F"&amp;ROW(AA92))="PARK","PARK",
IF(INDIRECT("'"&amp;AA$2&amp;"'!F"&amp;ROW(AA92))="VACA","VACA",
"")))))</f>
        <v/>
      </c>
      <c r="AB92" s="111" t="str" cm="1">
        <f t="array" aca="1" ref="AB92" ca="1">IF(INDIRECT("'"&amp;AB$2&amp;"'!F"&amp;ROW(AB92))="CC","CC",
IF(INDIRECT("'"&amp;AB$2&amp;"'!F"&amp;ROW(AB92))="DOWN","DOWN",
IF(INDIRECT("'"&amp;AB$2&amp;"'!F"&amp;ROW(AB92))="OFF","OFF",
IF(INDIRECT("'"&amp;AB$2&amp;"'!F"&amp;ROW(AB92))="PARK","PARK",
IF(INDIRECT("'"&amp;AB$2&amp;"'!F"&amp;ROW(AB92))="VACA","VACA",
"")))))</f>
        <v/>
      </c>
      <c r="AC92" s="111" t="str" cm="1">
        <f t="array" aca="1" ref="AC92" ca="1">IF(INDIRECT("'"&amp;AC$2&amp;"'!F"&amp;ROW(AC92))="CC","CC",
IF(INDIRECT("'"&amp;AC$2&amp;"'!F"&amp;ROW(AC92))="DOWN","DOWN",
IF(INDIRECT("'"&amp;AC$2&amp;"'!F"&amp;ROW(AC92))="OFF","OFF",
IF(INDIRECT("'"&amp;AC$2&amp;"'!F"&amp;ROW(AC92))="PARK","PARK",
IF(INDIRECT("'"&amp;AC$2&amp;"'!F"&amp;ROW(AC92))="VACA","VACA",
"")))))</f>
        <v/>
      </c>
      <c r="AD92" s="111" t="str" cm="1">
        <f t="array" aca="1" ref="AD92" ca="1">IF(INDIRECT("'"&amp;AD$2&amp;"'!F"&amp;ROW(AD92))="CC","CC",
IF(INDIRECT("'"&amp;AD$2&amp;"'!F"&amp;ROW(AD92))="DOWN","DOWN",
IF(INDIRECT("'"&amp;AD$2&amp;"'!F"&amp;ROW(AD92))="OFF","OFF",
IF(INDIRECT("'"&amp;AD$2&amp;"'!F"&amp;ROW(AD92))="PARK","PARK",
IF(INDIRECT("'"&amp;AD$2&amp;"'!F"&amp;ROW(AD92))="VACA","VACA",
"")))))</f>
        <v/>
      </c>
      <c r="AE92" s="111" t="str" cm="1">
        <f t="array" aca="1" ref="AE92" ca="1">IF(INDIRECT("'"&amp;AE$2&amp;"'!F"&amp;ROW(AE92))="CC","CC",
IF(INDIRECT("'"&amp;AE$2&amp;"'!F"&amp;ROW(AE92))="DOWN","DOWN",
IF(INDIRECT("'"&amp;AE$2&amp;"'!F"&amp;ROW(AE92))="OFF","OFF",
IF(INDIRECT("'"&amp;AE$2&amp;"'!F"&amp;ROW(AE92))="PARK","PARK",
IF(INDIRECT("'"&amp;AE$2&amp;"'!F"&amp;ROW(AE92))="VACA","VACA",
"")))))</f>
        <v/>
      </c>
      <c r="AF92" s="111" t="str" cm="1">
        <f t="array" aca="1" ref="AF92" ca="1">IF(INDIRECT("'"&amp;AF$2&amp;"'!F"&amp;ROW(AF92))="CC","CC",
IF(INDIRECT("'"&amp;AF$2&amp;"'!F"&amp;ROW(AF92))="DOWN","DOWN",
IF(INDIRECT("'"&amp;AF$2&amp;"'!F"&amp;ROW(AF92))="OFF","OFF",
IF(INDIRECT("'"&amp;AF$2&amp;"'!F"&amp;ROW(AF92))="PARK","PARK",
IF(INDIRECT("'"&amp;AF$2&amp;"'!F"&amp;ROW(AF92))="VACA","VACA",
"")))))</f>
        <v/>
      </c>
      <c r="AG92" s="111" t="str" cm="1">
        <f t="array" aca="1" ref="AG92" ca="1">IF(INDIRECT("'"&amp;AG$2&amp;"'!F"&amp;ROW(AG92))="CC","CC",
IF(INDIRECT("'"&amp;AG$2&amp;"'!F"&amp;ROW(AG92))="DOWN","DOWN",
IF(INDIRECT("'"&amp;AG$2&amp;"'!F"&amp;ROW(AG92))="OFF","OFF",
IF(INDIRECT("'"&amp;AG$2&amp;"'!F"&amp;ROW(AG92))="PARK","PARK",
IF(INDIRECT("'"&amp;AG$2&amp;"'!F"&amp;ROW(AG92))="VACA","VACA",
"")))))</f>
        <v/>
      </c>
      <c r="AH92" s="124"/>
      <c r="AI92" s="111" t="str">
        <f t="shared" si="7"/>
        <v>Teddy L. Taylor</v>
      </c>
      <c r="AJ92" s="111" cm="1">
        <f t="array" aca="1" ref="AJ92" ca="1">INDIRECT("'"&amp;AJ$2&amp;"'!AB"&amp;ROW($AJ92))</f>
        <v>8</v>
      </c>
      <c r="AK92" s="111" cm="1">
        <f t="array" aca="1" ref="AK92" ca="1">INDIRECT("'"&amp;AK$2&amp;"'!AB"&amp;ROW($AJ92))</f>
        <v>5</v>
      </c>
      <c r="AL92" s="111" cm="1">
        <f t="array" aca="1" ref="AL92" ca="1">INDIRECT("'"&amp;AL$2&amp;"'!AB"&amp;ROW($AJ92))</f>
        <v>5</v>
      </c>
      <c r="AM92" s="111" t="str" cm="1">
        <f t="array" aca="1" ref="AM92" ca="1">INDIRECT("'"&amp;AM$2&amp;"'!AB"&amp;ROW($AJ92))</f>
        <v/>
      </c>
      <c r="AN92" s="111" t="str" cm="1">
        <f t="array" aca="1" ref="AN92" ca="1">INDIRECT("'"&amp;AN$2&amp;"'!AB"&amp;ROW($AJ92))</f>
        <v/>
      </c>
      <c r="AO92" s="111" cm="1">
        <f t="array" aca="1" ref="AO92" ca="1">INDIRECT("'"&amp;AO$2&amp;"'!AB"&amp;ROW($AJ92))</f>
        <v>4</v>
      </c>
      <c r="AP92" s="111" cm="1">
        <f t="array" aca="1" ref="AP92" ca="1">INDIRECT("'"&amp;AP$2&amp;"'!AB"&amp;ROW($AJ92))</f>
        <v>8</v>
      </c>
      <c r="AQ92" s="111" t="str" cm="1">
        <f t="array" aca="1" ref="AQ92" ca="1">INDIRECT("'"&amp;AQ$2&amp;"'!AB"&amp;ROW($AJ92))</f>
        <v/>
      </c>
      <c r="AR92" s="111" t="str" cm="1">
        <f t="array" aca="1" ref="AR92" ca="1">INDIRECT("'"&amp;AR$2&amp;"'!AB"&amp;ROW($AJ92))</f>
        <v/>
      </c>
      <c r="AS92" s="111" t="str" cm="1">
        <f t="array" aca="1" ref="AS92" ca="1">INDIRECT("'"&amp;AS$2&amp;"'!AB"&amp;ROW($AJ92))</f>
        <v/>
      </c>
      <c r="AT92" s="111" t="str" cm="1">
        <f t="array" aca="1" ref="AT92" ca="1">INDIRECT("'"&amp;AT$2&amp;"'!AB"&amp;ROW($AJ92))</f>
        <v/>
      </c>
      <c r="AU92" s="111" t="str" cm="1">
        <f t="array" aca="1" ref="AU92" ca="1">INDIRECT("'"&amp;AU$2&amp;"'!AB"&amp;ROW($AJ92))</f>
        <v/>
      </c>
      <c r="AV92" s="111" t="str" cm="1">
        <f t="array" aca="1" ref="AV92" ca="1">INDIRECT("'"&amp;AV$2&amp;"'!AB"&amp;ROW($AJ92))</f>
        <v/>
      </c>
      <c r="AW92" s="111" t="str" cm="1">
        <f t="array" aca="1" ref="AW92" ca="1">INDIRECT("'"&amp;AW$2&amp;"'!AB"&amp;ROW($AJ92))</f>
        <v/>
      </c>
      <c r="AX92" s="111" t="str" cm="1">
        <f t="array" aca="1" ref="AX92" ca="1">INDIRECT("'"&amp;AX$2&amp;"'!AB"&amp;ROW($AJ92))</f>
        <v/>
      </c>
      <c r="AY92" s="111" t="str" cm="1">
        <f t="array" aca="1" ref="AY92" ca="1">INDIRECT("'"&amp;AY$2&amp;"'!AB"&amp;ROW($AJ92))</f>
        <v/>
      </c>
      <c r="AZ92" s="111" t="str" cm="1">
        <f t="array" aca="1" ref="AZ92" ca="1">INDIRECT("'"&amp;AZ$2&amp;"'!AB"&amp;ROW($AJ92))</f>
        <v/>
      </c>
      <c r="BA92" s="111" t="str" cm="1">
        <f t="array" aca="1" ref="BA92" ca="1">INDIRECT("'"&amp;BA$2&amp;"'!AB"&amp;ROW($AJ92))</f>
        <v/>
      </c>
      <c r="BB92" s="111" t="str" cm="1">
        <f t="array" aca="1" ref="BB92" ca="1">INDIRECT("'"&amp;BB$2&amp;"'!AB"&amp;ROW($AJ92))</f>
        <v/>
      </c>
      <c r="BC92" s="111" t="str" cm="1">
        <f t="array" aca="1" ref="BC92" ca="1">INDIRECT("'"&amp;BC$2&amp;"'!AB"&amp;ROW($AJ92))</f>
        <v/>
      </c>
      <c r="BD92" s="111" t="str" cm="1">
        <f t="array" aca="1" ref="BD92" ca="1">INDIRECT("'"&amp;BD$2&amp;"'!AB"&amp;ROW($AJ92))</f>
        <v/>
      </c>
      <c r="BE92" s="111" t="str" cm="1">
        <f t="array" aca="1" ref="BE92" ca="1">INDIRECT("'"&amp;BE$2&amp;"'!AB"&amp;ROW($AJ92))</f>
        <v/>
      </c>
      <c r="BF92" s="111" t="str" cm="1">
        <f t="array" aca="1" ref="BF92" ca="1">INDIRECT("'"&amp;BF$2&amp;"'!AB"&amp;ROW($AJ92))</f>
        <v/>
      </c>
      <c r="BG92" s="111" t="str" cm="1">
        <f t="array" aca="1" ref="BG92" ca="1">INDIRECT("'"&amp;BG$2&amp;"'!AB"&amp;ROW($AJ92))</f>
        <v/>
      </c>
      <c r="BH92" s="111" t="str" cm="1">
        <f t="array" aca="1" ref="BH92" ca="1">INDIRECT("'"&amp;BH$2&amp;"'!AB"&amp;ROW($AJ92))</f>
        <v/>
      </c>
      <c r="BI92" s="111" t="str" cm="1">
        <f t="array" aca="1" ref="BI92" ca="1">INDIRECT("'"&amp;BI$2&amp;"'!AB"&amp;ROW($AJ92))</f>
        <v/>
      </c>
      <c r="BJ92" s="111" t="str" cm="1">
        <f t="array" aca="1" ref="BJ92" ca="1">INDIRECT("'"&amp;BJ$2&amp;"'!AB"&amp;ROW($AJ92))</f>
        <v/>
      </c>
      <c r="BK92" s="111" t="str" cm="1">
        <f t="array" aca="1" ref="BK92" ca="1">INDIRECT("'"&amp;BK$2&amp;"'!AB"&amp;ROW($AJ92))</f>
        <v/>
      </c>
      <c r="BL92" s="111" t="str" cm="1">
        <f t="array" aca="1" ref="BL92" ca="1">INDIRECT("'"&amp;BL$2&amp;"'!AB"&amp;ROW($AJ92))</f>
        <v/>
      </c>
      <c r="BM92" s="111" t="str" cm="1">
        <f t="array" aca="1" ref="BM92" ca="1">INDIRECT("'"&amp;BM$2&amp;"'!AB"&amp;ROW($AJ92))</f>
        <v/>
      </c>
      <c r="BN92" s="111" t="str" cm="1">
        <f t="array" aca="1" ref="BN92" ca="1">INDIRECT("'"&amp;BN$2&amp;"'!AB"&amp;ROW($AJ92))</f>
        <v/>
      </c>
      <c r="BO92" s="124"/>
      <c r="BP92" s="110" t="str">
        <f t="shared" si="8"/>
        <v>Teddy L. Taylor</v>
      </c>
      <c r="BQ92" s="127" cm="1">
        <f t="array" aca="1" ref="BQ92" ca="1">IF(INDIRECT("'"&amp;BQ$2&amp;"'!P"&amp;ROW($BQ92))=0,"",INDIRECT("'"&amp;BQ$2&amp;"'!P"&amp;ROW($BQ92)))</f>
        <v>49.5</v>
      </c>
      <c r="BR92" s="127" cm="1">
        <f t="array" aca="1" ref="BR92" ca="1">IF(INDIRECT("'"&amp;BR$2&amp;"'!P"&amp;ROW($BQ92))=0,"",INDIRECT("'"&amp;BR$2&amp;"'!P"&amp;ROW($BQ92)))</f>
        <v>46.89</v>
      </c>
      <c r="BS92" s="127" cm="1">
        <f t="array" aca="1" ref="BS92" ca="1">IF(INDIRECT("'"&amp;BS$2&amp;"'!P"&amp;ROW($BQ92))=0,"",INDIRECT("'"&amp;BS$2&amp;"'!P"&amp;ROW($BQ92)))</f>
        <v>50.599999999999994</v>
      </c>
      <c r="BT92" s="127" t="str" cm="1">
        <f t="array" aca="1" ref="BT92" ca="1">IF(INDIRECT("'"&amp;BT$2&amp;"'!P"&amp;ROW($BQ92))=0,"",INDIRECT("'"&amp;BT$2&amp;"'!P"&amp;ROW($BQ92)))</f>
        <v/>
      </c>
      <c r="BU92" s="127" t="str" cm="1">
        <f t="array" aca="1" ref="BU92" ca="1">IF(INDIRECT("'"&amp;BU$2&amp;"'!P"&amp;ROW($BQ92))=0,"",INDIRECT("'"&amp;BU$2&amp;"'!P"&amp;ROW($BQ92)))</f>
        <v/>
      </c>
      <c r="BV92" s="127" cm="1">
        <f t="array" aca="1" ref="BV92" ca="1">IF(INDIRECT("'"&amp;BV$2&amp;"'!P"&amp;ROW($BQ92))=0,"",INDIRECT("'"&amp;BV$2&amp;"'!P"&amp;ROW($BQ92)))</f>
        <v>39.18</v>
      </c>
      <c r="BW92" s="127" cm="1">
        <f t="array" aca="1" ref="BW92" ca="1">IF(INDIRECT("'"&amp;BW$2&amp;"'!P"&amp;ROW($BQ92))=0,"",INDIRECT("'"&amp;BW$2&amp;"'!P"&amp;ROW($BQ92)))</f>
        <v>46</v>
      </c>
      <c r="BX92" s="127" t="str" cm="1">
        <f t="array" aca="1" ref="BX92" ca="1">IF(INDIRECT("'"&amp;BX$2&amp;"'!P"&amp;ROW($BQ92))=0,"",INDIRECT("'"&amp;BX$2&amp;"'!P"&amp;ROW($BQ92)))</f>
        <v/>
      </c>
      <c r="BY92" s="127" t="str" cm="1">
        <f t="array" aca="1" ref="BY92" ca="1">IF(INDIRECT("'"&amp;BY$2&amp;"'!P"&amp;ROW($BQ92))=0,"",INDIRECT("'"&amp;BY$2&amp;"'!P"&amp;ROW($BQ92)))</f>
        <v/>
      </c>
      <c r="BZ92" s="127" t="str" cm="1">
        <f t="array" aca="1" ref="BZ92" ca="1">IF(INDIRECT("'"&amp;BZ$2&amp;"'!P"&amp;ROW($BQ92))=0,"",INDIRECT("'"&amp;BZ$2&amp;"'!P"&amp;ROW($BQ92)))</f>
        <v/>
      </c>
      <c r="CA92" s="127" t="str" cm="1">
        <f t="array" aca="1" ref="CA92" ca="1">IF(INDIRECT("'"&amp;CA$2&amp;"'!P"&amp;ROW($BQ92))=0,"",INDIRECT("'"&amp;CA$2&amp;"'!P"&amp;ROW($BQ92)))</f>
        <v/>
      </c>
      <c r="CB92" s="127" t="str" cm="1">
        <f t="array" aca="1" ref="CB92" ca="1">IF(INDIRECT("'"&amp;CB$2&amp;"'!P"&amp;ROW($BQ92))=0,"",INDIRECT("'"&amp;CB$2&amp;"'!P"&amp;ROW($BQ92)))</f>
        <v/>
      </c>
      <c r="CC92" s="127" t="str" cm="1">
        <f t="array" aca="1" ref="CC92" ca="1">IF(INDIRECT("'"&amp;CC$2&amp;"'!P"&amp;ROW($BQ92))=0,"",INDIRECT("'"&amp;CC$2&amp;"'!P"&amp;ROW($BQ92)))</f>
        <v/>
      </c>
      <c r="CD92" s="127" t="str" cm="1">
        <f t="array" aca="1" ref="CD92" ca="1">IF(INDIRECT("'"&amp;CD$2&amp;"'!P"&amp;ROW($BQ92))=0,"",INDIRECT("'"&amp;CD$2&amp;"'!P"&amp;ROW($BQ92)))</f>
        <v/>
      </c>
      <c r="CE92" s="127" t="str" cm="1">
        <f t="array" aca="1" ref="CE92" ca="1">IF(INDIRECT("'"&amp;CE$2&amp;"'!P"&amp;ROW($BQ92))=0,"",INDIRECT("'"&amp;CE$2&amp;"'!P"&amp;ROW($BQ92)))</f>
        <v/>
      </c>
      <c r="CF92" s="127" t="str" cm="1">
        <f t="array" aca="1" ref="CF92" ca="1">IF(INDIRECT("'"&amp;CF$2&amp;"'!P"&amp;ROW($BQ92))=0,"",INDIRECT("'"&amp;CF$2&amp;"'!P"&amp;ROW($BQ92)))</f>
        <v/>
      </c>
      <c r="CG92" s="127" t="str" cm="1">
        <f t="array" aca="1" ref="CG92" ca="1">IF(INDIRECT("'"&amp;CG$2&amp;"'!P"&amp;ROW($BQ92))=0,"",INDIRECT("'"&amp;CG$2&amp;"'!P"&amp;ROW($BQ92)))</f>
        <v/>
      </c>
      <c r="CH92" s="127" t="str" cm="1">
        <f t="array" aca="1" ref="CH92" ca="1">IF(INDIRECT("'"&amp;CH$2&amp;"'!P"&amp;ROW($BQ92))=0,"",INDIRECT("'"&amp;CH$2&amp;"'!P"&amp;ROW($BQ92)))</f>
        <v/>
      </c>
      <c r="CI92" s="127" t="str" cm="1">
        <f t="array" aca="1" ref="CI92" ca="1">IF(INDIRECT("'"&amp;CI$2&amp;"'!P"&amp;ROW($BQ92))=0,"",INDIRECT("'"&amp;CI$2&amp;"'!P"&amp;ROW($BQ92)))</f>
        <v/>
      </c>
      <c r="CJ92" s="127" t="str" cm="1">
        <f t="array" aca="1" ref="CJ92" ca="1">IF(INDIRECT("'"&amp;CJ$2&amp;"'!P"&amp;ROW($BQ92))=0,"",INDIRECT("'"&amp;CJ$2&amp;"'!P"&amp;ROW($BQ92)))</f>
        <v/>
      </c>
      <c r="CK92" s="127" t="str" cm="1">
        <f t="array" aca="1" ref="CK92" ca="1">IF(INDIRECT("'"&amp;CK$2&amp;"'!P"&amp;ROW($BQ92))=0,"",INDIRECT("'"&amp;CK$2&amp;"'!P"&amp;ROW($BQ92)))</f>
        <v/>
      </c>
      <c r="CL92" s="127" t="str" cm="1">
        <f t="array" aca="1" ref="CL92" ca="1">IF(INDIRECT("'"&amp;CL$2&amp;"'!P"&amp;ROW($BQ92))=0,"",INDIRECT("'"&amp;CL$2&amp;"'!P"&amp;ROW($BQ92)))</f>
        <v/>
      </c>
      <c r="CM92" s="127" t="str" cm="1">
        <f t="array" aca="1" ref="CM92" ca="1">IF(INDIRECT("'"&amp;CM$2&amp;"'!P"&amp;ROW($BQ92))=0,"",INDIRECT("'"&amp;CM$2&amp;"'!P"&amp;ROW($BQ92)))</f>
        <v/>
      </c>
      <c r="CN92" s="127" t="str" cm="1">
        <f t="array" aca="1" ref="CN92" ca="1">IF(INDIRECT("'"&amp;CN$2&amp;"'!P"&amp;ROW($BQ92))=0,"",INDIRECT("'"&amp;CN$2&amp;"'!P"&amp;ROW($BQ92)))</f>
        <v/>
      </c>
      <c r="CO92" s="127" t="str" cm="1">
        <f t="array" aca="1" ref="CO92" ca="1">IF(INDIRECT("'"&amp;CO$2&amp;"'!P"&amp;ROW($BQ92))=0,"",INDIRECT("'"&amp;CO$2&amp;"'!P"&amp;ROW($BQ92)))</f>
        <v/>
      </c>
      <c r="CP92" s="127" t="str" cm="1">
        <f t="array" aca="1" ref="CP92" ca="1">IF(INDIRECT("'"&amp;CP$2&amp;"'!P"&amp;ROW($BQ92))=0,"",INDIRECT("'"&amp;CP$2&amp;"'!P"&amp;ROW($BQ92)))</f>
        <v/>
      </c>
      <c r="CQ92" s="127" t="str" cm="1">
        <f t="array" aca="1" ref="CQ92" ca="1">IF(INDIRECT("'"&amp;CQ$2&amp;"'!P"&amp;ROW($BQ92))=0,"",INDIRECT("'"&amp;CQ$2&amp;"'!P"&amp;ROW($BQ92)))</f>
        <v/>
      </c>
      <c r="CR92" s="127" t="str" cm="1">
        <f t="array" aca="1" ref="CR92" ca="1">IF(INDIRECT("'"&amp;CR$2&amp;"'!P"&amp;ROW($BQ92))=0,"",INDIRECT("'"&amp;CR$2&amp;"'!P"&amp;ROW($BQ92)))</f>
        <v/>
      </c>
      <c r="CS92" s="127" t="str" cm="1">
        <f t="array" aca="1" ref="CS92" ca="1">IF(INDIRECT("'"&amp;CS$2&amp;"'!P"&amp;ROW($BQ92))=0,"",INDIRECT("'"&amp;CS$2&amp;"'!P"&amp;ROW($BQ92)))</f>
        <v/>
      </c>
      <c r="CT92" s="127" t="str" cm="1">
        <f t="array" aca="1" ref="CT92" ca="1">IF(INDIRECT("'"&amp;CT$2&amp;"'!P"&amp;ROW($BQ92))=0,"",INDIRECT("'"&amp;CT$2&amp;"'!P"&amp;ROW($BQ92)))</f>
        <v/>
      </c>
      <c r="CU92" s="127" t="str" cm="1">
        <f t="array" aca="1" ref="CU92" ca="1">IF(INDIRECT("'"&amp;CU$2&amp;"'!P"&amp;ROW($BQ92))=0,"",INDIRECT("'"&amp;CU$2&amp;"'!P"&amp;ROW($BQ92)))</f>
        <v/>
      </c>
      <c r="CV92" s="128">
        <f t="shared" ca="1" si="9"/>
        <v>232.17000000000002</v>
      </c>
    </row>
    <row r="93" spans="1:100" x14ac:dyDescent="0.2">
      <c r="A93" s="111">
        <f>IF('Driver List'!D93=0,"",'Driver List'!D93)</f>
        <v>7291</v>
      </c>
      <c r="B93" s="111" t="str">
        <f>IF(A93="","",VLOOKUP(A93,'Driver List'!D:E,2,0))</f>
        <v>Bruce Langston</v>
      </c>
      <c r="C93" s="111" t="str" cm="1">
        <f t="array" aca="1" ref="C93" ca="1">IF(INDIRECT("'"&amp;C$2&amp;"'!F"&amp;ROW(C93))="CC","CC",
IF(INDIRECT("'"&amp;C$2&amp;"'!F"&amp;ROW(C93))="DOWN","DOWN",
IF(INDIRECT("'"&amp;C$2&amp;"'!F"&amp;ROW(C93))="OFF","OFF",
IF(INDIRECT("'"&amp;C$2&amp;"'!F"&amp;ROW(C93))="PARK","PARK",
IF(INDIRECT("'"&amp;C$2&amp;"'!F"&amp;ROW(C93))="VACA","VACA",
"")))))</f>
        <v/>
      </c>
      <c r="D93" s="111" t="str" cm="1">
        <f t="array" aca="1" ref="D93" ca="1">IF(INDIRECT("'"&amp;D$2&amp;"'!F"&amp;ROW(D93))="CC","CC",
IF(INDIRECT("'"&amp;D$2&amp;"'!F"&amp;ROW(D93))="DOWN","DOWN",
IF(INDIRECT("'"&amp;D$2&amp;"'!F"&amp;ROW(D93))="OFF","OFF",
IF(INDIRECT("'"&amp;D$2&amp;"'!F"&amp;ROW(D93))="PARK","PARK",
IF(INDIRECT("'"&amp;D$2&amp;"'!F"&amp;ROW(D93))="VACA","VACA",
"")))))</f>
        <v/>
      </c>
      <c r="E93" s="111" t="str" cm="1">
        <f t="array" aca="1" ref="E93" ca="1">IF(INDIRECT("'"&amp;E$2&amp;"'!F"&amp;ROW(E93))="CC","CC",
IF(INDIRECT("'"&amp;E$2&amp;"'!F"&amp;ROW(E93))="DOWN","DOWN",
IF(INDIRECT("'"&amp;E$2&amp;"'!F"&amp;ROW(E93))="OFF","OFF",
IF(INDIRECT("'"&amp;E$2&amp;"'!F"&amp;ROW(E93))="PARK","PARK",
IF(INDIRECT("'"&amp;E$2&amp;"'!F"&amp;ROW(E93))="VACA","VACA",
"")))))</f>
        <v/>
      </c>
      <c r="F93" s="111" t="str" cm="1">
        <f t="array" aca="1" ref="F93" ca="1">IF(INDIRECT("'"&amp;F$2&amp;"'!F"&amp;ROW(F93))="CC","CC",
IF(INDIRECT("'"&amp;F$2&amp;"'!F"&amp;ROW(F93))="DOWN","DOWN",
IF(INDIRECT("'"&amp;F$2&amp;"'!F"&amp;ROW(F93))="OFF","OFF",
IF(INDIRECT("'"&amp;F$2&amp;"'!F"&amp;ROW(F93))="PARK","PARK",
IF(INDIRECT("'"&amp;F$2&amp;"'!F"&amp;ROW(F93))="VACA","VACA",
"")))))</f>
        <v/>
      </c>
      <c r="G93" s="111" t="str" cm="1">
        <f t="array" aca="1" ref="G93" ca="1">IF(INDIRECT("'"&amp;G$2&amp;"'!F"&amp;ROW(G93))="CC","CC",
IF(INDIRECT("'"&amp;G$2&amp;"'!F"&amp;ROW(G93))="DOWN","DOWN",
IF(INDIRECT("'"&amp;G$2&amp;"'!F"&amp;ROW(G93))="OFF","OFF",
IF(INDIRECT("'"&amp;G$2&amp;"'!F"&amp;ROW(G93))="PARK","PARK",
IF(INDIRECT("'"&amp;G$2&amp;"'!F"&amp;ROW(G93))="VACA","VACA",
"")))))</f>
        <v/>
      </c>
      <c r="H93" s="111" t="str" cm="1">
        <f t="array" aca="1" ref="H93" ca="1">IF(INDIRECT("'"&amp;H$2&amp;"'!F"&amp;ROW(H93))="CC","CC",
IF(INDIRECT("'"&amp;H$2&amp;"'!F"&amp;ROW(H93))="DOWN","DOWN",
IF(INDIRECT("'"&amp;H$2&amp;"'!F"&amp;ROW(H93))="OFF","OFF",
IF(INDIRECT("'"&amp;H$2&amp;"'!F"&amp;ROW(H93))="PARK","PARK",
IF(INDIRECT("'"&amp;H$2&amp;"'!F"&amp;ROW(H93))="VACA","VACA",
"")))))</f>
        <v/>
      </c>
      <c r="I93" s="111" t="str" cm="1">
        <f t="array" aca="1" ref="I93" ca="1">IF(INDIRECT("'"&amp;I$2&amp;"'!F"&amp;ROW(I93))="CC","CC",
IF(INDIRECT("'"&amp;I$2&amp;"'!F"&amp;ROW(I93))="DOWN","DOWN",
IF(INDIRECT("'"&amp;I$2&amp;"'!F"&amp;ROW(I93))="OFF","OFF",
IF(INDIRECT("'"&amp;I$2&amp;"'!F"&amp;ROW(I93))="PARK","PARK",
IF(INDIRECT("'"&amp;I$2&amp;"'!F"&amp;ROW(I93))="VACA","VACA",
"")))))</f>
        <v/>
      </c>
      <c r="J93" s="111" t="str" cm="1">
        <f t="array" aca="1" ref="J93" ca="1">IF(INDIRECT("'"&amp;J$2&amp;"'!F"&amp;ROW(J93))="CC","CC",
IF(INDIRECT("'"&amp;J$2&amp;"'!F"&amp;ROW(J93))="DOWN","DOWN",
IF(INDIRECT("'"&amp;J$2&amp;"'!F"&amp;ROW(J93))="OFF","OFF",
IF(INDIRECT("'"&amp;J$2&amp;"'!F"&amp;ROW(J93))="PARK","PARK",
IF(INDIRECT("'"&amp;J$2&amp;"'!F"&amp;ROW(J93))="VACA","VACA",
"")))))</f>
        <v/>
      </c>
      <c r="K93" s="111" t="str" cm="1">
        <f t="array" aca="1" ref="K93" ca="1">IF(INDIRECT("'"&amp;K$2&amp;"'!F"&amp;ROW(K93))="CC","CC",
IF(INDIRECT("'"&amp;K$2&amp;"'!F"&amp;ROW(K93))="DOWN","DOWN",
IF(INDIRECT("'"&amp;K$2&amp;"'!F"&amp;ROW(K93))="OFF","OFF",
IF(INDIRECT("'"&amp;K$2&amp;"'!F"&amp;ROW(K93))="PARK","PARK",
IF(INDIRECT("'"&amp;K$2&amp;"'!F"&amp;ROW(K93))="VACA","VACA",
"")))))</f>
        <v/>
      </c>
      <c r="L93" s="111" t="str" cm="1">
        <f t="array" aca="1" ref="L93" ca="1">IF(INDIRECT("'"&amp;L$2&amp;"'!F"&amp;ROW(L93))="CC","CC",
IF(INDIRECT("'"&amp;L$2&amp;"'!F"&amp;ROW(L93))="DOWN","DOWN",
IF(INDIRECT("'"&amp;L$2&amp;"'!F"&amp;ROW(L93))="OFF","OFF",
IF(INDIRECT("'"&amp;L$2&amp;"'!F"&amp;ROW(L93))="PARK","PARK",
IF(INDIRECT("'"&amp;L$2&amp;"'!F"&amp;ROW(L93))="VACA","VACA",
"")))))</f>
        <v/>
      </c>
      <c r="M93" s="111" t="str" cm="1">
        <f t="array" aca="1" ref="M93" ca="1">IF(INDIRECT("'"&amp;M$2&amp;"'!F"&amp;ROW(M93))="CC","CC",
IF(INDIRECT("'"&amp;M$2&amp;"'!F"&amp;ROW(M93))="DOWN","DOWN",
IF(INDIRECT("'"&amp;M$2&amp;"'!F"&amp;ROW(M93))="OFF","OFF",
IF(INDIRECT("'"&amp;M$2&amp;"'!F"&amp;ROW(M93))="PARK","PARK",
IF(INDIRECT("'"&amp;M$2&amp;"'!F"&amp;ROW(M93))="VACA","VACA",
"")))))</f>
        <v/>
      </c>
      <c r="N93" s="111" t="str" cm="1">
        <f t="array" aca="1" ref="N93" ca="1">IF(INDIRECT("'"&amp;N$2&amp;"'!F"&amp;ROW(N93))="CC","CC",
IF(INDIRECT("'"&amp;N$2&amp;"'!F"&amp;ROW(N93))="DOWN","DOWN",
IF(INDIRECT("'"&amp;N$2&amp;"'!F"&amp;ROW(N93))="OFF","OFF",
IF(INDIRECT("'"&amp;N$2&amp;"'!F"&amp;ROW(N93))="PARK","PARK",
IF(INDIRECT("'"&amp;N$2&amp;"'!F"&amp;ROW(N93))="VACA","VACA",
"")))))</f>
        <v/>
      </c>
      <c r="O93" s="111" t="str" cm="1">
        <f t="array" aca="1" ref="O93" ca="1">IF(INDIRECT("'"&amp;O$2&amp;"'!F"&amp;ROW(O93))="CC","CC",
IF(INDIRECT("'"&amp;O$2&amp;"'!F"&amp;ROW(O93))="DOWN","DOWN",
IF(INDIRECT("'"&amp;O$2&amp;"'!F"&amp;ROW(O93))="OFF","OFF",
IF(INDIRECT("'"&amp;O$2&amp;"'!F"&amp;ROW(O93))="PARK","PARK",
IF(INDIRECT("'"&amp;O$2&amp;"'!F"&amp;ROW(O93))="VACA","VACA",
"")))))</f>
        <v/>
      </c>
      <c r="P93" s="111" t="str" cm="1">
        <f t="array" aca="1" ref="P93" ca="1">IF(INDIRECT("'"&amp;P$2&amp;"'!F"&amp;ROW(P93))="CC","CC",
IF(INDIRECT("'"&amp;P$2&amp;"'!F"&amp;ROW(P93))="DOWN","DOWN",
IF(INDIRECT("'"&amp;P$2&amp;"'!F"&amp;ROW(P93))="OFF","OFF",
IF(INDIRECT("'"&amp;P$2&amp;"'!F"&amp;ROW(P93))="PARK","PARK",
IF(INDIRECT("'"&amp;P$2&amp;"'!F"&amp;ROW(P93))="VACA","VACA",
"")))))</f>
        <v/>
      </c>
      <c r="Q93" s="111" t="str" cm="1">
        <f t="array" aca="1" ref="Q93" ca="1">IF(INDIRECT("'"&amp;Q$2&amp;"'!F"&amp;ROW(Q93))="CC","CC",
IF(INDIRECT("'"&amp;Q$2&amp;"'!F"&amp;ROW(Q93))="DOWN","DOWN",
IF(INDIRECT("'"&amp;Q$2&amp;"'!F"&amp;ROW(Q93))="OFF","OFF",
IF(INDIRECT("'"&amp;Q$2&amp;"'!F"&amp;ROW(Q93))="PARK","PARK",
IF(INDIRECT("'"&amp;Q$2&amp;"'!F"&amp;ROW(Q93))="VACA","VACA",
"")))))</f>
        <v/>
      </c>
      <c r="R93" s="111" t="str" cm="1">
        <f t="array" aca="1" ref="R93" ca="1">IF(INDIRECT("'"&amp;R$2&amp;"'!F"&amp;ROW(R93))="CC","CC",
IF(INDIRECT("'"&amp;R$2&amp;"'!F"&amp;ROW(R93))="DOWN","DOWN",
IF(INDIRECT("'"&amp;R$2&amp;"'!F"&amp;ROW(R93))="OFF","OFF",
IF(INDIRECT("'"&amp;R$2&amp;"'!F"&amp;ROW(R93))="PARK","PARK",
IF(INDIRECT("'"&amp;R$2&amp;"'!F"&amp;ROW(R93))="VACA","VACA",
"")))))</f>
        <v/>
      </c>
      <c r="S93" s="111" t="str" cm="1">
        <f t="array" aca="1" ref="S93" ca="1">IF(INDIRECT("'"&amp;S$2&amp;"'!F"&amp;ROW(S93))="CC","CC",
IF(INDIRECT("'"&amp;S$2&amp;"'!F"&amp;ROW(S93))="DOWN","DOWN",
IF(INDIRECT("'"&amp;S$2&amp;"'!F"&amp;ROW(S93))="OFF","OFF",
IF(INDIRECT("'"&amp;S$2&amp;"'!F"&amp;ROW(S93))="PARK","PARK",
IF(INDIRECT("'"&amp;S$2&amp;"'!F"&amp;ROW(S93))="VACA","VACA",
"")))))</f>
        <v/>
      </c>
      <c r="T93" s="111" t="str" cm="1">
        <f t="array" aca="1" ref="T93" ca="1">IF(INDIRECT("'"&amp;T$2&amp;"'!F"&amp;ROW(T93))="CC","CC",
IF(INDIRECT("'"&amp;T$2&amp;"'!F"&amp;ROW(T93))="DOWN","DOWN",
IF(INDIRECT("'"&amp;T$2&amp;"'!F"&amp;ROW(T93))="OFF","OFF",
IF(INDIRECT("'"&amp;T$2&amp;"'!F"&amp;ROW(T93))="PARK","PARK",
IF(INDIRECT("'"&amp;T$2&amp;"'!F"&amp;ROW(T93))="VACA","VACA",
"")))))</f>
        <v/>
      </c>
      <c r="U93" s="111" t="str" cm="1">
        <f t="array" aca="1" ref="U93" ca="1">IF(INDIRECT("'"&amp;U$2&amp;"'!F"&amp;ROW(U93))="CC","CC",
IF(INDIRECT("'"&amp;U$2&amp;"'!F"&amp;ROW(U93))="DOWN","DOWN",
IF(INDIRECT("'"&amp;U$2&amp;"'!F"&amp;ROW(U93))="OFF","OFF",
IF(INDIRECT("'"&amp;U$2&amp;"'!F"&amp;ROW(U93))="PARK","PARK",
IF(INDIRECT("'"&amp;U$2&amp;"'!F"&amp;ROW(U93))="VACA","VACA",
"")))))</f>
        <v/>
      </c>
      <c r="V93" s="111" t="str" cm="1">
        <f t="array" aca="1" ref="V93" ca="1">IF(INDIRECT("'"&amp;V$2&amp;"'!F"&amp;ROW(V93))="CC","CC",
IF(INDIRECT("'"&amp;V$2&amp;"'!F"&amp;ROW(V93))="DOWN","DOWN",
IF(INDIRECT("'"&amp;V$2&amp;"'!F"&amp;ROW(V93))="OFF","OFF",
IF(INDIRECT("'"&amp;V$2&amp;"'!F"&amp;ROW(V93))="PARK","PARK",
IF(INDIRECT("'"&amp;V$2&amp;"'!F"&amp;ROW(V93))="VACA","VACA",
"")))))</f>
        <v/>
      </c>
      <c r="W93" s="111" t="str" cm="1">
        <f t="array" aca="1" ref="W93" ca="1">IF(INDIRECT("'"&amp;W$2&amp;"'!F"&amp;ROW(W93))="CC","CC",
IF(INDIRECT("'"&amp;W$2&amp;"'!F"&amp;ROW(W93))="DOWN","DOWN",
IF(INDIRECT("'"&amp;W$2&amp;"'!F"&amp;ROW(W93))="OFF","OFF",
IF(INDIRECT("'"&amp;W$2&amp;"'!F"&amp;ROW(W93))="PARK","PARK",
IF(INDIRECT("'"&amp;W$2&amp;"'!F"&amp;ROW(W93))="VACA","VACA",
"")))))</f>
        <v/>
      </c>
      <c r="X93" s="111" t="str" cm="1">
        <f t="array" aca="1" ref="X93" ca="1">IF(INDIRECT("'"&amp;X$2&amp;"'!F"&amp;ROW(X93))="CC","CC",
IF(INDIRECT("'"&amp;X$2&amp;"'!F"&amp;ROW(X93))="DOWN","DOWN",
IF(INDIRECT("'"&amp;X$2&amp;"'!F"&amp;ROW(X93))="OFF","OFF",
IF(INDIRECT("'"&amp;X$2&amp;"'!F"&amp;ROW(X93))="PARK","PARK",
IF(INDIRECT("'"&amp;X$2&amp;"'!F"&amp;ROW(X93))="VACA","VACA",
"")))))</f>
        <v/>
      </c>
      <c r="Y93" s="111" t="str" cm="1">
        <f t="array" aca="1" ref="Y93" ca="1">IF(INDIRECT("'"&amp;Y$2&amp;"'!F"&amp;ROW(Y93))="CC","CC",
IF(INDIRECT("'"&amp;Y$2&amp;"'!F"&amp;ROW(Y93))="DOWN","DOWN",
IF(INDIRECT("'"&amp;Y$2&amp;"'!F"&amp;ROW(Y93))="OFF","OFF",
IF(INDIRECT("'"&amp;Y$2&amp;"'!F"&amp;ROW(Y93))="PARK","PARK",
IF(INDIRECT("'"&amp;Y$2&amp;"'!F"&amp;ROW(Y93))="VACA","VACA",
"")))))</f>
        <v/>
      </c>
      <c r="Z93" s="111" t="str" cm="1">
        <f t="array" aca="1" ref="Z93" ca="1">IF(INDIRECT("'"&amp;Z$2&amp;"'!F"&amp;ROW(Z93))="CC","CC",
IF(INDIRECT("'"&amp;Z$2&amp;"'!F"&amp;ROW(Z93))="DOWN","DOWN",
IF(INDIRECT("'"&amp;Z$2&amp;"'!F"&amp;ROW(Z93))="OFF","OFF",
IF(INDIRECT("'"&amp;Z$2&amp;"'!F"&amp;ROW(Z93))="PARK","PARK",
IF(INDIRECT("'"&amp;Z$2&amp;"'!F"&amp;ROW(Z93))="VACA","VACA",
"")))))</f>
        <v/>
      </c>
      <c r="AA93" s="111" t="str" cm="1">
        <f t="array" aca="1" ref="AA93" ca="1">IF(INDIRECT("'"&amp;AA$2&amp;"'!F"&amp;ROW(AA93))="CC","CC",
IF(INDIRECT("'"&amp;AA$2&amp;"'!F"&amp;ROW(AA93))="DOWN","DOWN",
IF(INDIRECT("'"&amp;AA$2&amp;"'!F"&amp;ROW(AA93))="OFF","OFF",
IF(INDIRECT("'"&amp;AA$2&amp;"'!F"&amp;ROW(AA93))="PARK","PARK",
IF(INDIRECT("'"&amp;AA$2&amp;"'!F"&amp;ROW(AA93))="VACA","VACA",
"")))))</f>
        <v/>
      </c>
      <c r="AB93" s="111" t="str" cm="1">
        <f t="array" aca="1" ref="AB93" ca="1">IF(INDIRECT("'"&amp;AB$2&amp;"'!F"&amp;ROW(AB93))="CC","CC",
IF(INDIRECT("'"&amp;AB$2&amp;"'!F"&amp;ROW(AB93))="DOWN","DOWN",
IF(INDIRECT("'"&amp;AB$2&amp;"'!F"&amp;ROW(AB93))="OFF","OFF",
IF(INDIRECT("'"&amp;AB$2&amp;"'!F"&amp;ROW(AB93))="PARK","PARK",
IF(INDIRECT("'"&amp;AB$2&amp;"'!F"&amp;ROW(AB93))="VACA","VACA",
"")))))</f>
        <v/>
      </c>
      <c r="AC93" s="111" t="str" cm="1">
        <f t="array" aca="1" ref="AC93" ca="1">IF(INDIRECT("'"&amp;AC$2&amp;"'!F"&amp;ROW(AC93))="CC","CC",
IF(INDIRECT("'"&amp;AC$2&amp;"'!F"&amp;ROW(AC93))="DOWN","DOWN",
IF(INDIRECT("'"&amp;AC$2&amp;"'!F"&amp;ROW(AC93))="OFF","OFF",
IF(INDIRECT("'"&amp;AC$2&amp;"'!F"&amp;ROW(AC93))="PARK","PARK",
IF(INDIRECT("'"&amp;AC$2&amp;"'!F"&amp;ROW(AC93))="VACA","VACA",
"")))))</f>
        <v/>
      </c>
      <c r="AD93" s="111" t="str" cm="1">
        <f t="array" aca="1" ref="AD93" ca="1">IF(INDIRECT("'"&amp;AD$2&amp;"'!F"&amp;ROW(AD93))="CC","CC",
IF(INDIRECT("'"&amp;AD$2&amp;"'!F"&amp;ROW(AD93))="DOWN","DOWN",
IF(INDIRECT("'"&amp;AD$2&amp;"'!F"&amp;ROW(AD93))="OFF","OFF",
IF(INDIRECT("'"&amp;AD$2&amp;"'!F"&amp;ROW(AD93))="PARK","PARK",
IF(INDIRECT("'"&amp;AD$2&amp;"'!F"&amp;ROW(AD93))="VACA","VACA",
"")))))</f>
        <v/>
      </c>
      <c r="AE93" s="111" t="str" cm="1">
        <f t="array" aca="1" ref="AE93" ca="1">IF(INDIRECT("'"&amp;AE$2&amp;"'!F"&amp;ROW(AE93))="CC","CC",
IF(INDIRECT("'"&amp;AE$2&amp;"'!F"&amp;ROW(AE93))="DOWN","DOWN",
IF(INDIRECT("'"&amp;AE$2&amp;"'!F"&amp;ROW(AE93))="OFF","OFF",
IF(INDIRECT("'"&amp;AE$2&amp;"'!F"&amp;ROW(AE93))="PARK","PARK",
IF(INDIRECT("'"&amp;AE$2&amp;"'!F"&amp;ROW(AE93))="VACA","VACA",
"")))))</f>
        <v/>
      </c>
      <c r="AF93" s="111" t="str" cm="1">
        <f t="array" aca="1" ref="AF93" ca="1">IF(INDIRECT("'"&amp;AF$2&amp;"'!F"&amp;ROW(AF93))="CC","CC",
IF(INDIRECT("'"&amp;AF$2&amp;"'!F"&amp;ROW(AF93))="DOWN","DOWN",
IF(INDIRECT("'"&amp;AF$2&amp;"'!F"&amp;ROW(AF93))="OFF","OFF",
IF(INDIRECT("'"&amp;AF$2&amp;"'!F"&amp;ROW(AF93))="PARK","PARK",
IF(INDIRECT("'"&amp;AF$2&amp;"'!F"&amp;ROW(AF93))="VACA","VACA",
"")))))</f>
        <v/>
      </c>
      <c r="AG93" s="111" t="str" cm="1">
        <f t="array" aca="1" ref="AG93" ca="1">IF(INDIRECT("'"&amp;AG$2&amp;"'!F"&amp;ROW(AG93))="CC","CC",
IF(INDIRECT("'"&amp;AG$2&amp;"'!F"&amp;ROW(AG93))="DOWN","DOWN",
IF(INDIRECT("'"&amp;AG$2&amp;"'!F"&amp;ROW(AG93))="OFF","OFF",
IF(INDIRECT("'"&amp;AG$2&amp;"'!F"&amp;ROW(AG93))="PARK","PARK",
IF(INDIRECT("'"&amp;AG$2&amp;"'!F"&amp;ROW(AG93))="VACA","VACA",
"")))))</f>
        <v/>
      </c>
      <c r="AH93" s="124"/>
      <c r="AI93" s="111" t="str">
        <f t="shared" si="7"/>
        <v>Bruce Langston</v>
      </c>
      <c r="AJ93" s="111" cm="1">
        <f t="array" aca="1" ref="AJ93" ca="1">INDIRECT("'"&amp;AJ$2&amp;"'!AB"&amp;ROW($AJ93))</f>
        <v>8</v>
      </c>
      <c r="AK93" s="111" cm="1">
        <f t="array" aca="1" ref="AK93" ca="1">INDIRECT("'"&amp;AK$2&amp;"'!AB"&amp;ROW($AJ93))</f>
        <v>5</v>
      </c>
      <c r="AL93" s="111" cm="1">
        <f t="array" aca="1" ref="AL93" ca="1">INDIRECT("'"&amp;AL$2&amp;"'!AB"&amp;ROW($AJ93))</f>
        <v>4</v>
      </c>
      <c r="AM93" s="111" t="str" cm="1">
        <f t="array" aca="1" ref="AM93" ca="1">INDIRECT("'"&amp;AM$2&amp;"'!AB"&amp;ROW($AJ93))</f>
        <v/>
      </c>
      <c r="AN93" s="111" t="str" cm="1">
        <f t="array" aca="1" ref="AN93" ca="1">INDIRECT("'"&amp;AN$2&amp;"'!AB"&amp;ROW($AJ93))</f>
        <v/>
      </c>
      <c r="AO93" s="111" cm="1">
        <f t="array" aca="1" ref="AO93" ca="1">INDIRECT("'"&amp;AO$2&amp;"'!AB"&amp;ROW($AJ93))</f>
        <v>5</v>
      </c>
      <c r="AP93" s="111" cm="1">
        <f t="array" aca="1" ref="AP93" ca="1">INDIRECT("'"&amp;AP$2&amp;"'!AB"&amp;ROW($AJ93))</f>
        <v>4</v>
      </c>
      <c r="AQ93" s="111" t="str" cm="1">
        <f t="array" aca="1" ref="AQ93" ca="1">INDIRECT("'"&amp;AQ$2&amp;"'!AB"&amp;ROW($AJ93))</f>
        <v/>
      </c>
      <c r="AR93" s="111" t="str" cm="1">
        <f t="array" aca="1" ref="AR93" ca="1">INDIRECT("'"&amp;AR$2&amp;"'!AB"&amp;ROW($AJ93))</f>
        <v/>
      </c>
      <c r="AS93" s="111" t="str" cm="1">
        <f t="array" aca="1" ref="AS93" ca="1">INDIRECT("'"&amp;AS$2&amp;"'!AB"&amp;ROW($AJ93))</f>
        <v/>
      </c>
      <c r="AT93" s="111" t="str" cm="1">
        <f t="array" aca="1" ref="AT93" ca="1">INDIRECT("'"&amp;AT$2&amp;"'!AB"&amp;ROW($AJ93))</f>
        <v/>
      </c>
      <c r="AU93" s="111" t="str" cm="1">
        <f t="array" aca="1" ref="AU93" ca="1">INDIRECT("'"&amp;AU$2&amp;"'!AB"&amp;ROW($AJ93))</f>
        <v/>
      </c>
      <c r="AV93" s="111" t="str" cm="1">
        <f t="array" aca="1" ref="AV93" ca="1">INDIRECT("'"&amp;AV$2&amp;"'!AB"&amp;ROW($AJ93))</f>
        <v/>
      </c>
      <c r="AW93" s="111" t="str" cm="1">
        <f t="array" aca="1" ref="AW93" ca="1">INDIRECT("'"&amp;AW$2&amp;"'!AB"&amp;ROW($AJ93))</f>
        <v/>
      </c>
      <c r="AX93" s="111" t="str" cm="1">
        <f t="array" aca="1" ref="AX93" ca="1">INDIRECT("'"&amp;AX$2&amp;"'!AB"&amp;ROW($AJ93))</f>
        <v/>
      </c>
      <c r="AY93" s="111" t="str" cm="1">
        <f t="array" aca="1" ref="AY93" ca="1">INDIRECT("'"&amp;AY$2&amp;"'!AB"&amp;ROW($AJ93))</f>
        <v/>
      </c>
      <c r="AZ93" s="111" t="str" cm="1">
        <f t="array" aca="1" ref="AZ93" ca="1">INDIRECT("'"&amp;AZ$2&amp;"'!AB"&amp;ROW($AJ93))</f>
        <v/>
      </c>
      <c r="BA93" s="111" t="str" cm="1">
        <f t="array" aca="1" ref="BA93" ca="1">INDIRECT("'"&amp;BA$2&amp;"'!AB"&amp;ROW($AJ93))</f>
        <v/>
      </c>
      <c r="BB93" s="111" t="str" cm="1">
        <f t="array" aca="1" ref="BB93" ca="1">INDIRECT("'"&amp;BB$2&amp;"'!AB"&amp;ROW($AJ93))</f>
        <v/>
      </c>
      <c r="BC93" s="111" t="str" cm="1">
        <f t="array" aca="1" ref="BC93" ca="1">INDIRECT("'"&amp;BC$2&amp;"'!AB"&amp;ROW($AJ93))</f>
        <v/>
      </c>
      <c r="BD93" s="111" t="str" cm="1">
        <f t="array" aca="1" ref="BD93" ca="1">INDIRECT("'"&amp;BD$2&amp;"'!AB"&amp;ROW($AJ93))</f>
        <v/>
      </c>
      <c r="BE93" s="111" t="str" cm="1">
        <f t="array" aca="1" ref="BE93" ca="1">INDIRECT("'"&amp;BE$2&amp;"'!AB"&amp;ROW($AJ93))</f>
        <v/>
      </c>
      <c r="BF93" s="111" t="str" cm="1">
        <f t="array" aca="1" ref="BF93" ca="1">INDIRECT("'"&amp;BF$2&amp;"'!AB"&amp;ROW($AJ93))</f>
        <v/>
      </c>
      <c r="BG93" s="111" t="str" cm="1">
        <f t="array" aca="1" ref="BG93" ca="1">INDIRECT("'"&amp;BG$2&amp;"'!AB"&amp;ROW($AJ93))</f>
        <v/>
      </c>
      <c r="BH93" s="111" t="str" cm="1">
        <f t="array" aca="1" ref="BH93" ca="1">INDIRECT("'"&amp;BH$2&amp;"'!AB"&amp;ROW($AJ93))</f>
        <v/>
      </c>
      <c r="BI93" s="111" t="str" cm="1">
        <f t="array" aca="1" ref="BI93" ca="1">INDIRECT("'"&amp;BI$2&amp;"'!AB"&amp;ROW($AJ93))</f>
        <v/>
      </c>
      <c r="BJ93" s="111" t="str" cm="1">
        <f t="array" aca="1" ref="BJ93" ca="1">INDIRECT("'"&amp;BJ$2&amp;"'!AB"&amp;ROW($AJ93))</f>
        <v/>
      </c>
      <c r="BK93" s="111" t="str" cm="1">
        <f t="array" aca="1" ref="BK93" ca="1">INDIRECT("'"&amp;BK$2&amp;"'!AB"&amp;ROW($AJ93))</f>
        <v/>
      </c>
      <c r="BL93" s="111" t="str" cm="1">
        <f t="array" aca="1" ref="BL93" ca="1">INDIRECT("'"&amp;BL$2&amp;"'!AB"&amp;ROW($AJ93))</f>
        <v/>
      </c>
      <c r="BM93" s="111" t="str" cm="1">
        <f t="array" aca="1" ref="BM93" ca="1">INDIRECT("'"&amp;BM$2&amp;"'!AB"&amp;ROW($AJ93))</f>
        <v/>
      </c>
      <c r="BN93" s="111" t="str" cm="1">
        <f t="array" aca="1" ref="BN93" ca="1">INDIRECT("'"&amp;BN$2&amp;"'!AB"&amp;ROW($AJ93))</f>
        <v/>
      </c>
      <c r="BO93" s="124"/>
      <c r="BP93" s="110" t="str">
        <f t="shared" si="8"/>
        <v>Bruce Langston</v>
      </c>
      <c r="BQ93" s="127" cm="1">
        <f t="array" aca="1" ref="BQ93" ca="1">IF(INDIRECT("'"&amp;BQ$2&amp;"'!P"&amp;ROW($BQ93))=0,"",INDIRECT("'"&amp;BQ$2&amp;"'!P"&amp;ROW($BQ93)))</f>
        <v>49.5</v>
      </c>
      <c r="BR93" s="127" cm="1">
        <f t="array" aca="1" ref="BR93" ca="1">IF(INDIRECT("'"&amp;BR$2&amp;"'!P"&amp;ROW($BQ93))=0,"",INDIRECT("'"&amp;BR$2&amp;"'!P"&amp;ROW($BQ93)))</f>
        <v>46.89</v>
      </c>
      <c r="BS93" s="127" cm="1">
        <f t="array" aca="1" ref="BS93" ca="1">IF(INDIRECT("'"&amp;BS$2&amp;"'!P"&amp;ROW($BQ93))=0,"",INDIRECT("'"&amp;BS$2&amp;"'!P"&amp;ROW($BQ93)))</f>
        <v>39.6</v>
      </c>
      <c r="BT93" s="127" t="str" cm="1">
        <f t="array" aca="1" ref="BT93" ca="1">IF(INDIRECT("'"&amp;BT$2&amp;"'!P"&amp;ROW($BQ93))=0,"",INDIRECT("'"&amp;BT$2&amp;"'!P"&amp;ROW($BQ93)))</f>
        <v/>
      </c>
      <c r="BU93" s="127" t="str" cm="1">
        <f t="array" aca="1" ref="BU93" ca="1">IF(INDIRECT("'"&amp;BU$2&amp;"'!P"&amp;ROW($BQ93))=0,"",INDIRECT("'"&amp;BU$2&amp;"'!P"&amp;ROW($BQ93)))</f>
        <v/>
      </c>
      <c r="BV93" s="127" cm="1">
        <f t="array" aca="1" ref="BV93" ca="1">IF(INDIRECT("'"&amp;BV$2&amp;"'!P"&amp;ROW($BQ93))=0,"",INDIRECT("'"&amp;BV$2&amp;"'!P"&amp;ROW($BQ93)))</f>
        <v>43.09</v>
      </c>
      <c r="BW93" s="127" cm="1">
        <f t="array" aca="1" ref="BW93" ca="1">IF(INDIRECT("'"&amp;BW$2&amp;"'!P"&amp;ROW($BQ93))=0,"",INDIRECT("'"&amp;BW$2&amp;"'!P"&amp;ROW($BQ93)))</f>
        <v>41.8</v>
      </c>
      <c r="BX93" s="127" t="str" cm="1">
        <f t="array" aca="1" ref="BX93" ca="1">IF(INDIRECT("'"&amp;BX$2&amp;"'!P"&amp;ROW($BQ93))=0,"",INDIRECT("'"&amp;BX$2&amp;"'!P"&amp;ROW($BQ93)))</f>
        <v/>
      </c>
      <c r="BY93" s="127" t="str" cm="1">
        <f t="array" aca="1" ref="BY93" ca="1">IF(INDIRECT("'"&amp;BY$2&amp;"'!P"&amp;ROW($BQ93))=0,"",INDIRECT("'"&amp;BY$2&amp;"'!P"&amp;ROW($BQ93)))</f>
        <v/>
      </c>
      <c r="BZ93" s="127" t="str" cm="1">
        <f t="array" aca="1" ref="BZ93" ca="1">IF(INDIRECT("'"&amp;BZ$2&amp;"'!P"&amp;ROW($BQ93))=0,"",INDIRECT("'"&amp;BZ$2&amp;"'!P"&amp;ROW($BQ93)))</f>
        <v/>
      </c>
      <c r="CA93" s="127" t="str" cm="1">
        <f t="array" aca="1" ref="CA93" ca="1">IF(INDIRECT("'"&amp;CA$2&amp;"'!P"&amp;ROW($BQ93))=0,"",INDIRECT("'"&amp;CA$2&amp;"'!P"&amp;ROW($BQ93)))</f>
        <v/>
      </c>
      <c r="CB93" s="127" t="str" cm="1">
        <f t="array" aca="1" ref="CB93" ca="1">IF(INDIRECT("'"&amp;CB$2&amp;"'!P"&amp;ROW($BQ93))=0,"",INDIRECT("'"&amp;CB$2&amp;"'!P"&amp;ROW($BQ93)))</f>
        <v/>
      </c>
      <c r="CC93" s="127" t="str" cm="1">
        <f t="array" aca="1" ref="CC93" ca="1">IF(INDIRECT("'"&amp;CC$2&amp;"'!P"&amp;ROW($BQ93))=0,"",INDIRECT("'"&amp;CC$2&amp;"'!P"&amp;ROW($BQ93)))</f>
        <v/>
      </c>
      <c r="CD93" s="127" t="str" cm="1">
        <f t="array" aca="1" ref="CD93" ca="1">IF(INDIRECT("'"&amp;CD$2&amp;"'!P"&amp;ROW($BQ93))=0,"",INDIRECT("'"&amp;CD$2&amp;"'!P"&amp;ROW($BQ93)))</f>
        <v/>
      </c>
      <c r="CE93" s="127" t="str" cm="1">
        <f t="array" aca="1" ref="CE93" ca="1">IF(INDIRECT("'"&amp;CE$2&amp;"'!P"&amp;ROW($BQ93))=0,"",INDIRECT("'"&amp;CE$2&amp;"'!P"&amp;ROW($BQ93)))</f>
        <v/>
      </c>
      <c r="CF93" s="127" t="str" cm="1">
        <f t="array" aca="1" ref="CF93" ca="1">IF(INDIRECT("'"&amp;CF$2&amp;"'!P"&amp;ROW($BQ93))=0,"",INDIRECT("'"&amp;CF$2&amp;"'!P"&amp;ROW($BQ93)))</f>
        <v/>
      </c>
      <c r="CG93" s="127" t="str" cm="1">
        <f t="array" aca="1" ref="CG93" ca="1">IF(INDIRECT("'"&amp;CG$2&amp;"'!P"&amp;ROW($BQ93))=0,"",INDIRECT("'"&amp;CG$2&amp;"'!P"&amp;ROW($BQ93)))</f>
        <v/>
      </c>
      <c r="CH93" s="127" t="str" cm="1">
        <f t="array" aca="1" ref="CH93" ca="1">IF(INDIRECT("'"&amp;CH$2&amp;"'!P"&amp;ROW($BQ93))=0,"",INDIRECT("'"&amp;CH$2&amp;"'!P"&amp;ROW($BQ93)))</f>
        <v/>
      </c>
      <c r="CI93" s="127" t="str" cm="1">
        <f t="array" aca="1" ref="CI93" ca="1">IF(INDIRECT("'"&amp;CI$2&amp;"'!P"&amp;ROW($BQ93))=0,"",INDIRECT("'"&amp;CI$2&amp;"'!P"&amp;ROW($BQ93)))</f>
        <v/>
      </c>
      <c r="CJ93" s="127" t="str" cm="1">
        <f t="array" aca="1" ref="CJ93" ca="1">IF(INDIRECT("'"&amp;CJ$2&amp;"'!P"&amp;ROW($BQ93))=0,"",INDIRECT("'"&amp;CJ$2&amp;"'!P"&amp;ROW($BQ93)))</f>
        <v/>
      </c>
      <c r="CK93" s="127" t="str" cm="1">
        <f t="array" aca="1" ref="CK93" ca="1">IF(INDIRECT("'"&amp;CK$2&amp;"'!P"&amp;ROW($BQ93))=0,"",INDIRECT("'"&amp;CK$2&amp;"'!P"&amp;ROW($BQ93)))</f>
        <v/>
      </c>
      <c r="CL93" s="127" t="str" cm="1">
        <f t="array" aca="1" ref="CL93" ca="1">IF(INDIRECT("'"&amp;CL$2&amp;"'!P"&amp;ROW($BQ93))=0,"",INDIRECT("'"&amp;CL$2&amp;"'!P"&amp;ROW($BQ93)))</f>
        <v/>
      </c>
      <c r="CM93" s="127" t="str" cm="1">
        <f t="array" aca="1" ref="CM93" ca="1">IF(INDIRECT("'"&amp;CM$2&amp;"'!P"&amp;ROW($BQ93))=0,"",INDIRECT("'"&amp;CM$2&amp;"'!P"&amp;ROW($BQ93)))</f>
        <v/>
      </c>
      <c r="CN93" s="127" t="str" cm="1">
        <f t="array" aca="1" ref="CN93" ca="1">IF(INDIRECT("'"&amp;CN$2&amp;"'!P"&amp;ROW($BQ93))=0,"",INDIRECT("'"&amp;CN$2&amp;"'!P"&amp;ROW($BQ93)))</f>
        <v/>
      </c>
      <c r="CO93" s="127" t="str" cm="1">
        <f t="array" aca="1" ref="CO93" ca="1">IF(INDIRECT("'"&amp;CO$2&amp;"'!P"&amp;ROW($BQ93))=0,"",INDIRECT("'"&amp;CO$2&amp;"'!P"&amp;ROW($BQ93)))</f>
        <v/>
      </c>
      <c r="CP93" s="127" t="str" cm="1">
        <f t="array" aca="1" ref="CP93" ca="1">IF(INDIRECT("'"&amp;CP$2&amp;"'!P"&amp;ROW($BQ93))=0,"",INDIRECT("'"&amp;CP$2&amp;"'!P"&amp;ROW($BQ93)))</f>
        <v/>
      </c>
      <c r="CQ93" s="127" t="str" cm="1">
        <f t="array" aca="1" ref="CQ93" ca="1">IF(INDIRECT("'"&amp;CQ$2&amp;"'!P"&amp;ROW($BQ93))=0,"",INDIRECT("'"&amp;CQ$2&amp;"'!P"&amp;ROW($BQ93)))</f>
        <v/>
      </c>
      <c r="CR93" s="127" t="str" cm="1">
        <f t="array" aca="1" ref="CR93" ca="1">IF(INDIRECT("'"&amp;CR$2&amp;"'!P"&amp;ROW($BQ93))=0,"",INDIRECT("'"&amp;CR$2&amp;"'!P"&amp;ROW($BQ93)))</f>
        <v/>
      </c>
      <c r="CS93" s="127" t="str" cm="1">
        <f t="array" aca="1" ref="CS93" ca="1">IF(INDIRECT("'"&amp;CS$2&amp;"'!P"&amp;ROW($BQ93))=0,"",INDIRECT("'"&amp;CS$2&amp;"'!P"&amp;ROW($BQ93)))</f>
        <v/>
      </c>
      <c r="CT93" s="127" t="str" cm="1">
        <f t="array" aca="1" ref="CT93" ca="1">IF(INDIRECT("'"&amp;CT$2&amp;"'!P"&amp;ROW($BQ93))=0,"",INDIRECT("'"&amp;CT$2&amp;"'!P"&amp;ROW($BQ93)))</f>
        <v/>
      </c>
      <c r="CU93" s="127" t="str" cm="1">
        <f t="array" aca="1" ref="CU93" ca="1">IF(INDIRECT("'"&amp;CU$2&amp;"'!P"&amp;ROW($BQ93))=0,"",INDIRECT("'"&amp;CU$2&amp;"'!P"&amp;ROW($BQ93)))</f>
        <v/>
      </c>
      <c r="CV93" s="128">
        <f t="shared" ca="1" si="9"/>
        <v>220.88</v>
      </c>
    </row>
    <row r="94" spans="1:100" x14ac:dyDescent="0.2">
      <c r="A94" s="111">
        <f>IF('Driver List'!D94=0,"",'Driver List'!D94)</f>
        <v>7087</v>
      </c>
      <c r="B94" s="111" t="str">
        <f>IF(A94="","",VLOOKUP(A94,'Driver List'!D:E,2,0))</f>
        <v>Carlos Bernardini</v>
      </c>
      <c r="C94" s="111" t="str" cm="1">
        <f t="array" aca="1" ref="C94" ca="1">IF(INDIRECT("'"&amp;C$2&amp;"'!F"&amp;ROW(C94))="CC","CC",
IF(INDIRECT("'"&amp;C$2&amp;"'!F"&amp;ROW(C94))="DOWN","DOWN",
IF(INDIRECT("'"&amp;C$2&amp;"'!F"&amp;ROW(C94))="OFF","OFF",
IF(INDIRECT("'"&amp;C$2&amp;"'!F"&amp;ROW(C94))="PARK","PARK",
IF(INDIRECT("'"&amp;C$2&amp;"'!F"&amp;ROW(C94))="VACA","VACA",
"")))))</f>
        <v/>
      </c>
      <c r="D94" s="111" t="str" cm="1">
        <f t="array" aca="1" ref="D94" ca="1">IF(INDIRECT("'"&amp;D$2&amp;"'!F"&amp;ROW(D94))="CC","CC",
IF(INDIRECT("'"&amp;D$2&amp;"'!F"&amp;ROW(D94))="DOWN","DOWN",
IF(INDIRECT("'"&amp;D$2&amp;"'!F"&amp;ROW(D94))="OFF","OFF",
IF(INDIRECT("'"&amp;D$2&amp;"'!F"&amp;ROW(D94))="PARK","PARK",
IF(INDIRECT("'"&amp;D$2&amp;"'!F"&amp;ROW(D94))="VACA","VACA",
"")))))</f>
        <v/>
      </c>
      <c r="E94" s="111" t="str" cm="1">
        <f t="array" aca="1" ref="E94" ca="1">IF(INDIRECT("'"&amp;E$2&amp;"'!F"&amp;ROW(E94))="CC","CC",
IF(INDIRECT("'"&amp;E$2&amp;"'!F"&amp;ROW(E94))="DOWN","DOWN",
IF(INDIRECT("'"&amp;E$2&amp;"'!F"&amp;ROW(E94))="OFF","OFF",
IF(INDIRECT("'"&amp;E$2&amp;"'!F"&amp;ROW(E94))="PARK","PARK",
IF(INDIRECT("'"&amp;E$2&amp;"'!F"&amp;ROW(E94))="VACA","VACA",
"")))))</f>
        <v/>
      </c>
      <c r="F94" s="111" t="str" cm="1">
        <f t="array" aca="1" ref="F94" ca="1">IF(INDIRECT("'"&amp;F$2&amp;"'!F"&amp;ROW(F94))="CC","CC",
IF(INDIRECT("'"&amp;F$2&amp;"'!F"&amp;ROW(F94))="DOWN","DOWN",
IF(INDIRECT("'"&amp;F$2&amp;"'!F"&amp;ROW(F94))="OFF","OFF",
IF(INDIRECT("'"&amp;F$2&amp;"'!F"&amp;ROW(F94))="PARK","PARK",
IF(INDIRECT("'"&amp;F$2&amp;"'!F"&amp;ROW(F94))="VACA","VACA",
"")))))</f>
        <v/>
      </c>
      <c r="G94" s="111" t="str" cm="1">
        <f t="array" aca="1" ref="G94" ca="1">IF(INDIRECT("'"&amp;G$2&amp;"'!F"&amp;ROW(G94))="CC","CC",
IF(INDIRECT("'"&amp;G$2&amp;"'!F"&amp;ROW(G94))="DOWN","DOWN",
IF(INDIRECT("'"&amp;G$2&amp;"'!F"&amp;ROW(G94))="OFF","OFF",
IF(INDIRECT("'"&amp;G$2&amp;"'!F"&amp;ROW(G94))="PARK","PARK",
IF(INDIRECT("'"&amp;G$2&amp;"'!F"&amp;ROW(G94))="VACA","VACA",
"")))))</f>
        <v/>
      </c>
      <c r="H94" s="111" t="str" cm="1">
        <f t="array" aca="1" ref="H94" ca="1">IF(INDIRECT("'"&amp;H$2&amp;"'!F"&amp;ROW(H94))="CC","CC",
IF(INDIRECT("'"&amp;H$2&amp;"'!F"&amp;ROW(H94))="DOWN","DOWN",
IF(INDIRECT("'"&amp;H$2&amp;"'!F"&amp;ROW(H94))="OFF","OFF",
IF(INDIRECT("'"&amp;H$2&amp;"'!F"&amp;ROW(H94))="PARK","PARK",
IF(INDIRECT("'"&amp;H$2&amp;"'!F"&amp;ROW(H94))="VACA","VACA",
"")))))</f>
        <v/>
      </c>
      <c r="I94" s="111" t="str" cm="1">
        <f t="array" aca="1" ref="I94" ca="1">IF(INDIRECT("'"&amp;I$2&amp;"'!F"&amp;ROW(I94))="CC","CC",
IF(INDIRECT("'"&amp;I$2&amp;"'!F"&amp;ROW(I94))="DOWN","DOWN",
IF(INDIRECT("'"&amp;I$2&amp;"'!F"&amp;ROW(I94))="OFF","OFF",
IF(INDIRECT("'"&amp;I$2&amp;"'!F"&amp;ROW(I94))="PARK","PARK",
IF(INDIRECT("'"&amp;I$2&amp;"'!F"&amp;ROW(I94))="VACA","VACA",
"")))))</f>
        <v/>
      </c>
      <c r="J94" s="111" t="str" cm="1">
        <f t="array" aca="1" ref="J94" ca="1">IF(INDIRECT("'"&amp;J$2&amp;"'!F"&amp;ROW(J94))="CC","CC",
IF(INDIRECT("'"&amp;J$2&amp;"'!F"&amp;ROW(J94))="DOWN","DOWN",
IF(INDIRECT("'"&amp;J$2&amp;"'!F"&amp;ROW(J94))="OFF","OFF",
IF(INDIRECT("'"&amp;J$2&amp;"'!F"&amp;ROW(J94))="PARK","PARK",
IF(INDIRECT("'"&amp;J$2&amp;"'!F"&amp;ROW(J94))="VACA","VACA",
"")))))</f>
        <v/>
      </c>
      <c r="K94" s="111" t="str" cm="1">
        <f t="array" aca="1" ref="K94" ca="1">IF(INDIRECT("'"&amp;K$2&amp;"'!F"&amp;ROW(K94))="CC","CC",
IF(INDIRECT("'"&amp;K$2&amp;"'!F"&amp;ROW(K94))="DOWN","DOWN",
IF(INDIRECT("'"&amp;K$2&amp;"'!F"&amp;ROW(K94))="OFF","OFF",
IF(INDIRECT("'"&amp;K$2&amp;"'!F"&amp;ROW(K94))="PARK","PARK",
IF(INDIRECT("'"&amp;K$2&amp;"'!F"&amp;ROW(K94))="VACA","VACA",
"")))))</f>
        <v/>
      </c>
      <c r="L94" s="111" t="str" cm="1">
        <f t="array" aca="1" ref="L94" ca="1">IF(INDIRECT("'"&amp;L$2&amp;"'!F"&amp;ROW(L94))="CC","CC",
IF(INDIRECT("'"&amp;L$2&amp;"'!F"&amp;ROW(L94))="DOWN","DOWN",
IF(INDIRECT("'"&amp;L$2&amp;"'!F"&amp;ROW(L94))="OFF","OFF",
IF(INDIRECT("'"&amp;L$2&amp;"'!F"&amp;ROW(L94))="PARK","PARK",
IF(INDIRECT("'"&amp;L$2&amp;"'!F"&amp;ROW(L94))="VACA","VACA",
"")))))</f>
        <v/>
      </c>
      <c r="M94" s="111" t="str" cm="1">
        <f t="array" aca="1" ref="M94" ca="1">IF(INDIRECT("'"&amp;M$2&amp;"'!F"&amp;ROW(M94))="CC","CC",
IF(INDIRECT("'"&amp;M$2&amp;"'!F"&amp;ROW(M94))="DOWN","DOWN",
IF(INDIRECT("'"&amp;M$2&amp;"'!F"&amp;ROW(M94))="OFF","OFF",
IF(INDIRECT("'"&amp;M$2&amp;"'!F"&amp;ROW(M94))="PARK","PARK",
IF(INDIRECT("'"&amp;M$2&amp;"'!F"&amp;ROW(M94))="VACA","VACA",
"")))))</f>
        <v/>
      </c>
      <c r="N94" s="111" t="str" cm="1">
        <f t="array" aca="1" ref="N94" ca="1">IF(INDIRECT("'"&amp;N$2&amp;"'!F"&amp;ROW(N94))="CC","CC",
IF(INDIRECT("'"&amp;N$2&amp;"'!F"&amp;ROW(N94))="DOWN","DOWN",
IF(INDIRECT("'"&amp;N$2&amp;"'!F"&amp;ROW(N94))="OFF","OFF",
IF(INDIRECT("'"&amp;N$2&amp;"'!F"&amp;ROW(N94))="PARK","PARK",
IF(INDIRECT("'"&amp;N$2&amp;"'!F"&amp;ROW(N94))="VACA","VACA",
"")))))</f>
        <v/>
      </c>
      <c r="O94" s="111" t="str" cm="1">
        <f t="array" aca="1" ref="O94" ca="1">IF(INDIRECT("'"&amp;O$2&amp;"'!F"&amp;ROW(O94))="CC","CC",
IF(INDIRECT("'"&amp;O$2&amp;"'!F"&amp;ROW(O94))="DOWN","DOWN",
IF(INDIRECT("'"&amp;O$2&amp;"'!F"&amp;ROW(O94))="OFF","OFF",
IF(INDIRECT("'"&amp;O$2&amp;"'!F"&amp;ROW(O94))="PARK","PARK",
IF(INDIRECT("'"&amp;O$2&amp;"'!F"&amp;ROW(O94))="VACA","VACA",
"")))))</f>
        <v/>
      </c>
      <c r="P94" s="111" t="str" cm="1">
        <f t="array" aca="1" ref="P94" ca="1">IF(INDIRECT("'"&amp;P$2&amp;"'!F"&amp;ROW(P94))="CC","CC",
IF(INDIRECT("'"&amp;P$2&amp;"'!F"&amp;ROW(P94))="DOWN","DOWN",
IF(INDIRECT("'"&amp;P$2&amp;"'!F"&amp;ROW(P94))="OFF","OFF",
IF(INDIRECT("'"&amp;P$2&amp;"'!F"&amp;ROW(P94))="PARK","PARK",
IF(INDIRECT("'"&amp;P$2&amp;"'!F"&amp;ROW(P94))="VACA","VACA",
"")))))</f>
        <v/>
      </c>
      <c r="Q94" s="111" t="str" cm="1">
        <f t="array" aca="1" ref="Q94" ca="1">IF(INDIRECT("'"&amp;Q$2&amp;"'!F"&amp;ROW(Q94))="CC","CC",
IF(INDIRECT("'"&amp;Q$2&amp;"'!F"&amp;ROW(Q94))="DOWN","DOWN",
IF(INDIRECT("'"&amp;Q$2&amp;"'!F"&amp;ROW(Q94))="OFF","OFF",
IF(INDIRECT("'"&amp;Q$2&amp;"'!F"&amp;ROW(Q94))="PARK","PARK",
IF(INDIRECT("'"&amp;Q$2&amp;"'!F"&amp;ROW(Q94))="VACA","VACA",
"")))))</f>
        <v/>
      </c>
      <c r="R94" s="111" t="str" cm="1">
        <f t="array" aca="1" ref="R94" ca="1">IF(INDIRECT("'"&amp;R$2&amp;"'!F"&amp;ROW(R94))="CC","CC",
IF(INDIRECT("'"&amp;R$2&amp;"'!F"&amp;ROW(R94))="DOWN","DOWN",
IF(INDIRECT("'"&amp;R$2&amp;"'!F"&amp;ROW(R94))="OFF","OFF",
IF(INDIRECT("'"&amp;R$2&amp;"'!F"&amp;ROW(R94))="PARK","PARK",
IF(INDIRECT("'"&amp;R$2&amp;"'!F"&amp;ROW(R94))="VACA","VACA",
"")))))</f>
        <v/>
      </c>
      <c r="S94" s="111" t="str" cm="1">
        <f t="array" aca="1" ref="S94" ca="1">IF(INDIRECT("'"&amp;S$2&amp;"'!F"&amp;ROW(S94))="CC","CC",
IF(INDIRECT("'"&amp;S$2&amp;"'!F"&amp;ROW(S94))="DOWN","DOWN",
IF(INDIRECT("'"&amp;S$2&amp;"'!F"&amp;ROW(S94))="OFF","OFF",
IF(INDIRECT("'"&amp;S$2&amp;"'!F"&amp;ROW(S94))="PARK","PARK",
IF(INDIRECT("'"&amp;S$2&amp;"'!F"&amp;ROW(S94))="VACA","VACA",
"")))))</f>
        <v/>
      </c>
      <c r="T94" s="111" t="str" cm="1">
        <f t="array" aca="1" ref="T94" ca="1">IF(INDIRECT("'"&amp;T$2&amp;"'!F"&amp;ROW(T94))="CC","CC",
IF(INDIRECT("'"&amp;T$2&amp;"'!F"&amp;ROW(T94))="DOWN","DOWN",
IF(INDIRECT("'"&amp;T$2&amp;"'!F"&amp;ROW(T94))="OFF","OFF",
IF(INDIRECT("'"&amp;T$2&amp;"'!F"&amp;ROW(T94))="PARK","PARK",
IF(INDIRECT("'"&amp;T$2&amp;"'!F"&amp;ROW(T94))="VACA","VACA",
"")))))</f>
        <v/>
      </c>
      <c r="U94" s="111" t="str" cm="1">
        <f t="array" aca="1" ref="U94" ca="1">IF(INDIRECT("'"&amp;U$2&amp;"'!F"&amp;ROW(U94))="CC","CC",
IF(INDIRECT("'"&amp;U$2&amp;"'!F"&amp;ROW(U94))="DOWN","DOWN",
IF(INDIRECT("'"&amp;U$2&amp;"'!F"&amp;ROW(U94))="OFF","OFF",
IF(INDIRECT("'"&amp;U$2&amp;"'!F"&amp;ROW(U94))="PARK","PARK",
IF(INDIRECT("'"&amp;U$2&amp;"'!F"&amp;ROW(U94))="VACA","VACA",
"")))))</f>
        <v/>
      </c>
      <c r="V94" s="111" t="str" cm="1">
        <f t="array" aca="1" ref="V94" ca="1">IF(INDIRECT("'"&amp;V$2&amp;"'!F"&amp;ROW(V94))="CC","CC",
IF(INDIRECT("'"&amp;V$2&amp;"'!F"&amp;ROW(V94))="DOWN","DOWN",
IF(INDIRECT("'"&amp;V$2&amp;"'!F"&amp;ROW(V94))="OFF","OFF",
IF(INDIRECT("'"&amp;V$2&amp;"'!F"&amp;ROW(V94))="PARK","PARK",
IF(INDIRECT("'"&amp;V$2&amp;"'!F"&amp;ROW(V94))="VACA","VACA",
"")))))</f>
        <v/>
      </c>
      <c r="W94" s="111" t="str" cm="1">
        <f t="array" aca="1" ref="W94" ca="1">IF(INDIRECT("'"&amp;W$2&amp;"'!F"&amp;ROW(W94))="CC","CC",
IF(INDIRECT("'"&amp;W$2&amp;"'!F"&amp;ROW(W94))="DOWN","DOWN",
IF(INDIRECT("'"&amp;W$2&amp;"'!F"&amp;ROW(W94))="OFF","OFF",
IF(INDIRECT("'"&amp;W$2&amp;"'!F"&amp;ROW(W94))="PARK","PARK",
IF(INDIRECT("'"&amp;W$2&amp;"'!F"&amp;ROW(W94))="VACA","VACA",
"")))))</f>
        <v/>
      </c>
      <c r="X94" s="111" t="str" cm="1">
        <f t="array" aca="1" ref="X94" ca="1">IF(INDIRECT("'"&amp;X$2&amp;"'!F"&amp;ROW(X94))="CC","CC",
IF(INDIRECT("'"&amp;X$2&amp;"'!F"&amp;ROW(X94))="DOWN","DOWN",
IF(INDIRECT("'"&amp;X$2&amp;"'!F"&amp;ROW(X94))="OFF","OFF",
IF(INDIRECT("'"&amp;X$2&amp;"'!F"&amp;ROW(X94))="PARK","PARK",
IF(INDIRECT("'"&amp;X$2&amp;"'!F"&amp;ROW(X94))="VACA","VACA",
"")))))</f>
        <v/>
      </c>
      <c r="Y94" s="111" t="str" cm="1">
        <f t="array" aca="1" ref="Y94" ca="1">IF(INDIRECT("'"&amp;Y$2&amp;"'!F"&amp;ROW(Y94))="CC","CC",
IF(INDIRECT("'"&amp;Y$2&amp;"'!F"&amp;ROW(Y94))="DOWN","DOWN",
IF(INDIRECT("'"&amp;Y$2&amp;"'!F"&amp;ROW(Y94))="OFF","OFF",
IF(INDIRECT("'"&amp;Y$2&amp;"'!F"&amp;ROW(Y94))="PARK","PARK",
IF(INDIRECT("'"&amp;Y$2&amp;"'!F"&amp;ROW(Y94))="VACA","VACA",
"")))))</f>
        <v/>
      </c>
      <c r="Z94" s="111" t="str" cm="1">
        <f t="array" aca="1" ref="Z94" ca="1">IF(INDIRECT("'"&amp;Z$2&amp;"'!F"&amp;ROW(Z94))="CC","CC",
IF(INDIRECT("'"&amp;Z$2&amp;"'!F"&amp;ROW(Z94))="DOWN","DOWN",
IF(INDIRECT("'"&amp;Z$2&amp;"'!F"&amp;ROW(Z94))="OFF","OFF",
IF(INDIRECT("'"&amp;Z$2&amp;"'!F"&amp;ROW(Z94))="PARK","PARK",
IF(INDIRECT("'"&amp;Z$2&amp;"'!F"&amp;ROW(Z94))="VACA","VACA",
"")))))</f>
        <v/>
      </c>
      <c r="AA94" s="111" t="str" cm="1">
        <f t="array" aca="1" ref="AA94" ca="1">IF(INDIRECT("'"&amp;AA$2&amp;"'!F"&amp;ROW(AA94))="CC","CC",
IF(INDIRECT("'"&amp;AA$2&amp;"'!F"&amp;ROW(AA94))="DOWN","DOWN",
IF(INDIRECT("'"&amp;AA$2&amp;"'!F"&amp;ROW(AA94))="OFF","OFF",
IF(INDIRECT("'"&amp;AA$2&amp;"'!F"&amp;ROW(AA94))="PARK","PARK",
IF(INDIRECT("'"&amp;AA$2&amp;"'!F"&amp;ROW(AA94))="VACA","VACA",
"")))))</f>
        <v/>
      </c>
      <c r="AB94" s="111" t="str" cm="1">
        <f t="array" aca="1" ref="AB94" ca="1">IF(INDIRECT("'"&amp;AB$2&amp;"'!F"&amp;ROW(AB94))="CC","CC",
IF(INDIRECT("'"&amp;AB$2&amp;"'!F"&amp;ROW(AB94))="DOWN","DOWN",
IF(INDIRECT("'"&amp;AB$2&amp;"'!F"&amp;ROW(AB94))="OFF","OFF",
IF(INDIRECT("'"&amp;AB$2&amp;"'!F"&amp;ROW(AB94))="PARK","PARK",
IF(INDIRECT("'"&amp;AB$2&amp;"'!F"&amp;ROW(AB94))="VACA","VACA",
"")))))</f>
        <v/>
      </c>
      <c r="AC94" s="111" t="str" cm="1">
        <f t="array" aca="1" ref="AC94" ca="1">IF(INDIRECT("'"&amp;AC$2&amp;"'!F"&amp;ROW(AC94))="CC","CC",
IF(INDIRECT("'"&amp;AC$2&amp;"'!F"&amp;ROW(AC94))="DOWN","DOWN",
IF(INDIRECT("'"&amp;AC$2&amp;"'!F"&amp;ROW(AC94))="OFF","OFF",
IF(INDIRECT("'"&amp;AC$2&amp;"'!F"&amp;ROW(AC94))="PARK","PARK",
IF(INDIRECT("'"&amp;AC$2&amp;"'!F"&amp;ROW(AC94))="VACA","VACA",
"")))))</f>
        <v/>
      </c>
      <c r="AD94" s="111" t="str" cm="1">
        <f t="array" aca="1" ref="AD94" ca="1">IF(INDIRECT("'"&amp;AD$2&amp;"'!F"&amp;ROW(AD94))="CC","CC",
IF(INDIRECT("'"&amp;AD$2&amp;"'!F"&amp;ROW(AD94))="DOWN","DOWN",
IF(INDIRECT("'"&amp;AD$2&amp;"'!F"&amp;ROW(AD94))="OFF","OFF",
IF(INDIRECT("'"&amp;AD$2&amp;"'!F"&amp;ROW(AD94))="PARK","PARK",
IF(INDIRECT("'"&amp;AD$2&amp;"'!F"&amp;ROW(AD94))="VACA","VACA",
"")))))</f>
        <v/>
      </c>
      <c r="AE94" s="111" t="str" cm="1">
        <f t="array" aca="1" ref="AE94" ca="1">IF(INDIRECT("'"&amp;AE$2&amp;"'!F"&amp;ROW(AE94))="CC","CC",
IF(INDIRECT("'"&amp;AE$2&amp;"'!F"&amp;ROW(AE94))="DOWN","DOWN",
IF(INDIRECT("'"&amp;AE$2&amp;"'!F"&amp;ROW(AE94))="OFF","OFF",
IF(INDIRECT("'"&amp;AE$2&amp;"'!F"&amp;ROW(AE94))="PARK","PARK",
IF(INDIRECT("'"&amp;AE$2&amp;"'!F"&amp;ROW(AE94))="VACA","VACA",
"")))))</f>
        <v/>
      </c>
      <c r="AF94" s="111" t="str" cm="1">
        <f t="array" aca="1" ref="AF94" ca="1">IF(INDIRECT("'"&amp;AF$2&amp;"'!F"&amp;ROW(AF94))="CC","CC",
IF(INDIRECT("'"&amp;AF$2&amp;"'!F"&amp;ROW(AF94))="DOWN","DOWN",
IF(INDIRECT("'"&amp;AF$2&amp;"'!F"&amp;ROW(AF94))="OFF","OFF",
IF(INDIRECT("'"&amp;AF$2&amp;"'!F"&amp;ROW(AF94))="PARK","PARK",
IF(INDIRECT("'"&amp;AF$2&amp;"'!F"&amp;ROW(AF94))="VACA","VACA",
"")))))</f>
        <v/>
      </c>
      <c r="AG94" s="111" t="str" cm="1">
        <f t="array" aca="1" ref="AG94" ca="1">IF(INDIRECT("'"&amp;AG$2&amp;"'!F"&amp;ROW(AG94))="CC","CC",
IF(INDIRECT("'"&amp;AG$2&amp;"'!F"&amp;ROW(AG94))="DOWN","DOWN",
IF(INDIRECT("'"&amp;AG$2&amp;"'!F"&amp;ROW(AG94))="OFF","OFF",
IF(INDIRECT("'"&amp;AG$2&amp;"'!F"&amp;ROW(AG94))="PARK","PARK",
IF(INDIRECT("'"&amp;AG$2&amp;"'!F"&amp;ROW(AG94))="VACA","VACA",
"")))))</f>
        <v/>
      </c>
      <c r="AH94" s="124"/>
      <c r="AI94" s="111" t="str">
        <f t="shared" si="7"/>
        <v>Carlos Bernardini</v>
      </c>
      <c r="AJ94" s="111" cm="1">
        <f t="array" aca="1" ref="AJ94" ca="1">INDIRECT("'"&amp;AJ$2&amp;"'!AB"&amp;ROW($AJ94))</f>
        <v>8</v>
      </c>
      <c r="AK94" s="111" cm="1">
        <f t="array" aca="1" ref="AK94" ca="1">INDIRECT("'"&amp;AK$2&amp;"'!AB"&amp;ROW($AJ94))</f>
        <v>5</v>
      </c>
      <c r="AL94" s="111" cm="1">
        <f t="array" aca="1" ref="AL94" ca="1">INDIRECT("'"&amp;AL$2&amp;"'!AB"&amp;ROW($AJ94))</f>
        <v>7</v>
      </c>
      <c r="AM94" s="111" t="str" cm="1">
        <f t="array" aca="1" ref="AM94" ca="1">INDIRECT("'"&amp;AM$2&amp;"'!AB"&amp;ROW($AJ94))</f>
        <v/>
      </c>
      <c r="AN94" s="111" t="str" cm="1">
        <f t="array" aca="1" ref="AN94" ca="1">INDIRECT("'"&amp;AN$2&amp;"'!AB"&amp;ROW($AJ94))</f>
        <v/>
      </c>
      <c r="AO94" s="111" cm="1">
        <f t="array" aca="1" ref="AO94" ca="1">INDIRECT("'"&amp;AO$2&amp;"'!AB"&amp;ROW($AJ94))</f>
        <v>7</v>
      </c>
      <c r="AP94" s="111" cm="1">
        <f t="array" aca="1" ref="AP94" ca="1">INDIRECT("'"&amp;AP$2&amp;"'!AB"&amp;ROW($AJ94))</f>
        <v>4</v>
      </c>
      <c r="AQ94" s="111" t="str" cm="1">
        <f t="array" aca="1" ref="AQ94" ca="1">INDIRECT("'"&amp;AQ$2&amp;"'!AB"&amp;ROW($AJ94))</f>
        <v/>
      </c>
      <c r="AR94" s="111" t="str" cm="1">
        <f t="array" aca="1" ref="AR94" ca="1">INDIRECT("'"&amp;AR$2&amp;"'!AB"&amp;ROW($AJ94))</f>
        <v/>
      </c>
      <c r="AS94" s="111" t="str" cm="1">
        <f t="array" aca="1" ref="AS94" ca="1">INDIRECT("'"&amp;AS$2&amp;"'!AB"&amp;ROW($AJ94))</f>
        <v/>
      </c>
      <c r="AT94" s="111" t="str" cm="1">
        <f t="array" aca="1" ref="AT94" ca="1">INDIRECT("'"&amp;AT$2&amp;"'!AB"&amp;ROW($AJ94))</f>
        <v/>
      </c>
      <c r="AU94" s="111" t="str" cm="1">
        <f t="array" aca="1" ref="AU94" ca="1">INDIRECT("'"&amp;AU$2&amp;"'!AB"&amp;ROW($AJ94))</f>
        <v/>
      </c>
      <c r="AV94" s="111" t="str" cm="1">
        <f t="array" aca="1" ref="AV94" ca="1">INDIRECT("'"&amp;AV$2&amp;"'!AB"&amp;ROW($AJ94))</f>
        <v/>
      </c>
      <c r="AW94" s="111" t="str" cm="1">
        <f t="array" aca="1" ref="AW94" ca="1">INDIRECT("'"&amp;AW$2&amp;"'!AB"&amp;ROW($AJ94))</f>
        <v/>
      </c>
      <c r="AX94" s="111" t="str" cm="1">
        <f t="array" aca="1" ref="AX94" ca="1">INDIRECT("'"&amp;AX$2&amp;"'!AB"&amp;ROW($AJ94))</f>
        <v/>
      </c>
      <c r="AY94" s="111" t="str" cm="1">
        <f t="array" aca="1" ref="AY94" ca="1">INDIRECT("'"&amp;AY$2&amp;"'!AB"&amp;ROW($AJ94))</f>
        <v/>
      </c>
      <c r="AZ94" s="111" t="str" cm="1">
        <f t="array" aca="1" ref="AZ94" ca="1">INDIRECT("'"&amp;AZ$2&amp;"'!AB"&amp;ROW($AJ94))</f>
        <v/>
      </c>
      <c r="BA94" s="111" t="str" cm="1">
        <f t="array" aca="1" ref="BA94" ca="1">INDIRECT("'"&amp;BA$2&amp;"'!AB"&amp;ROW($AJ94))</f>
        <v/>
      </c>
      <c r="BB94" s="111" t="str" cm="1">
        <f t="array" aca="1" ref="BB94" ca="1">INDIRECT("'"&amp;BB$2&amp;"'!AB"&amp;ROW($AJ94))</f>
        <v/>
      </c>
      <c r="BC94" s="111" t="str" cm="1">
        <f t="array" aca="1" ref="BC94" ca="1">INDIRECT("'"&amp;BC$2&amp;"'!AB"&amp;ROW($AJ94))</f>
        <v/>
      </c>
      <c r="BD94" s="111" t="str" cm="1">
        <f t="array" aca="1" ref="BD94" ca="1">INDIRECT("'"&amp;BD$2&amp;"'!AB"&amp;ROW($AJ94))</f>
        <v/>
      </c>
      <c r="BE94" s="111" t="str" cm="1">
        <f t="array" aca="1" ref="BE94" ca="1">INDIRECT("'"&amp;BE$2&amp;"'!AB"&amp;ROW($AJ94))</f>
        <v/>
      </c>
      <c r="BF94" s="111" t="str" cm="1">
        <f t="array" aca="1" ref="BF94" ca="1">INDIRECT("'"&amp;BF$2&amp;"'!AB"&amp;ROW($AJ94))</f>
        <v/>
      </c>
      <c r="BG94" s="111" t="str" cm="1">
        <f t="array" aca="1" ref="BG94" ca="1">INDIRECT("'"&amp;BG$2&amp;"'!AB"&amp;ROW($AJ94))</f>
        <v/>
      </c>
      <c r="BH94" s="111" t="str" cm="1">
        <f t="array" aca="1" ref="BH94" ca="1">INDIRECT("'"&amp;BH$2&amp;"'!AB"&amp;ROW($AJ94))</f>
        <v/>
      </c>
      <c r="BI94" s="111" t="str" cm="1">
        <f t="array" aca="1" ref="BI94" ca="1">INDIRECT("'"&amp;BI$2&amp;"'!AB"&amp;ROW($AJ94))</f>
        <v/>
      </c>
      <c r="BJ94" s="111" t="str" cm="1">
        <f t="array" aca="1" ref="BJ94" ca="1">INDIRECT("'"&amp;BJ$2&amp;"'!AB"&amp;ROW($AJ94))</f>
        <v/>
      </c>
      <c r="BK94" s="111" t="str" cm="1">
        <f t="array" aca="1" ref="BK94" ca="1">INDIRECT("'"&amp;BK$2&amp;"'!AB"&amp;ROW($AJ94))</f>
        <v/>
      </c>
      <c r="BL94" s="111" t="str" cm="1">
        <f t="array" aca="1" ref="BL94" ca="1">INDIRECT("'"&amp;BL$2&amp;"'!AB"&amp;ROW($AJ94))</f>
        <v/>
      </c>
      <c r="BM94" s="111" t="str" cm="1">
        <f t="array" aca="1" ref="BM94" ca="1">INDIRECT("'"&amp;BM$2&amp;"'!AB"&amp;ROW($AJ94))</f>
        <v/>
      </c>
      <c r="BN94" s="111" t="str" cm="1">
        <f t="array" aca="1" ref="BN94" ca="1">INDIRECT("'"&amp;BN$2&amp;"'!AB"&amp;ROW($AJ94))</f>
        <v/>
      </c>
      <c r="BO94" s="124"/>
      <c r="BP94" s="110" t="str">
        <f t="shared" si="8"/>
        <v>Carlos Bernardini</v>
      </c>
      <c r="BQ94" s="127" cm="1">
        <f t="array" aca="1" ref="BQ94" ca="1">IF(INDIRECT("'"&amp;BQ$2&amp;"'!P"&amp;ROW($BQ94))=0,"",INDIRECT("'"&amp;BQ$2&amp;"'!P"&amp;ROW($BQ94)))</f>
        <v>49.5</v>
      </c>
      <c r="BR94" s="127" cm="1">
        <f t="array" aca="1" ref="BR94" ca="1">IF(INDIRECT("'"&amp;BR$2&amp;"'!P"&amp;ROW($BQ94))=0,"",INDIRECT("'"&amp;BR$2&amp;"'!P"&amp;ROW($BQ94)))</f>
        <v>46.89</v>
      </c>
      <c r="BS94" s="127" cm="1">
        <f t="array" aca="1" ref="BS94" ca="1">IF(INDIRECT("'"&amp;BS$2&amp;"'!P"&amp;ROW($BQ94))=0,"",INDIRECT("'"&amp;BS$2&amp;"'!P"&amp;ROW($BQ94)))</f>
        <v>43.75</v>
      </c>
      <c r="BT94" s="127" t="str" cm="1">
        <f t="array" aca="1" ref="BT94" ca="1">IF(INDIRECT("'"&amp;BT$2&amp;"'!P"&amp;ROW($BQ94))=0,"",INDIRECT("'"&amp;BT$2&amp;"'!P"&amp;ROW($BQ94)))</f>
        <v/>
      </c>
      <c r="BU94" s="127" t="str" cm="1">
        <f t="array" aca="1" ref="BU94" ca="1">IF(INDIRECT("'"&amp;BU$2&amp;"'!P"&amp;ROW($BQ94))=0,"",INDIRECT("'"&amp;BU$2&amp;"'!P"&amp;ROW($BQ94)))</f>
        <v/>
      </c>
      <c r="BV94" s="127" cm="1">
        <f t="array" aca="1" ref="BV94" ca="1">IF(INDIRECT("'"&amp;BV$2&amp;"'!P"&amp;ROW($BQ94))=0,"",INDIRECT("'"&amp;BV$2&amp;"'!P"&amp;ROW($BQ94)))</f>
        <v>49</v>
      </c>
      <c r="BW94" s="127" cm="1">
        <f t="array" aca="1" ref="BW94" ca="1">IF(INDIRECT("'"&amp;BW$2&amp;"'!P"&amp;ROW($BQ94))=0,"",INDIRECT("'"&amp;BW$2&amp;"'!P"&amp;ROW($BQ94)))</f>
        <v>39.6</v>
      </c>
      <c r="BX94" s="127" t="str" cm="1">
        <f t="array" aca="1" ref="BX94" ca="1">IF(INDIRECT("'"&amp;BX$2&amp;"'!P"&amp;ROW($BQ94))=0,"",INDIRECT("'"&amp;BX$2&amp;"'!P"&amp;ROW($BQ94)))</f>
        <v/>
      </c>
      <c r="BY94" s="127" t="str" cm="1">
        <f t="array" aca="1" ref="BY94" ca="1">IF(INDIRECT("'"&amp;BY$2&amp;"'!P"&amp;ROW($BQ94))=0,"",INDIRECT("'"&amp;BY$2&amp;"'!P"&amp;ROW($BQ94)))</f>
        <v/>
      </c>
      <c r="BZ94" s="127" t="str" cm="1">
        <f t="array" aca="1" ref="BZ94" ca="1">IF(INDIRECT("'"&amp;BZ$2&amp;"'!P"&amp;ROW($BQ94))=0,"",INDIRECT("'"&amp;BZ$2&amp;"'!P"&amp;ROW($BQ94)))</f>
        <v/>
      </c>
      <c r="CA94" s="127" t="str" cm="1">
        <f t="array" aca="1" ref="CA94" ca="1">IF(INDIRECT("'"&amp;CA$2&amp;"'!P"&amp;ROW($BQ94))=0,"",INDIRECT("'"&amp;CA$2&amp;"'!P"&amp;ROW($BQ94)))</f>
        <v/>
      </c>
      <c r="CB94" s="127" t="str" cm="1">
        <f t="array" aca="1" ref="CB94" ca="1">IF(INDIRECT("'"&amp;CB$2&amp;"'!P"&amp;ROW($BQ94))=0,"",INDIRECT("'"&amp;CB$2&amp;"'!P"&amp;ROW($BQ94)))</f>
        <v/>
      </c>
      <c r="CC94" s="127" t="str" cm="1">
        <f t="array" aca="1" ref="CC94" ca="1">IF(INDIRECT("'"&amp;CC$2&amp;"'!P"&amp;ROW($BQ94))=0,"",INDIRECT("'"&amp;CC$2&amp;"'!P"&amp;ROW($BQ94)))</f>
        <v/>
      </c>
      <c r="CD94" s="127" t="str" cm="1">
        <f t="array" aca="1" ref="CD94" ca="1">IF(INDIRECT("'"&amp;CD$2&amp;"'!P"&amp;ROW($BQ94))=0,"",INDIRECT("'"&amp;CD$2&amp;"'!P"&amp;ROW($BQ94)))</f>
        <v/>
      </c>
      <c r="CE94" s="127" t="str" cm="1">
        <f t="array" aca="1" ref="CE94" ca="1">IF(INDIRECT("'"&amp;CE$2&amp;"'!P"&amp;ROW($BQ94))=0,"",INDIRECT("'"&amp;CE$2&amp;"'!P"&amp;ROW($BQ94)))</f>
        <v/>
      </c>
      <c r="CF94" s="127" t="str" cm="1">
        <f t="array" aca="1" ref="CF94" ca="1">IF(INDIRECT("'"&amp;CF$2&amp;"'!P"&amp;ROW($BQ94))=0,"",INDIRECT("'"&amp;CF$2&amp;"'!P"&amp;ROW($BQ94)))</f>
        <v/>
      </c>
      <c r="CG94" s="127" t="str" cm="1">
        <f t="array" aca="1" ref="CG94" ca="1">IF(INDIRECT("'"&amp;CG$2&amp;"'!P"&amp;ROW($BQ94))=0,"",INDIRECT("'"&amp;CG$2&amp;"'!P"&amp;ROW($BQ94)))</f>
        <v/>
      </c>
      <c r="CH94" s="127" t="str" cm="1">
        <f t="array" aca="1" ref="CH94" ca="1">IF(INDIRECT("'"&amp;CH$2&amp;"'!P"&amp;ROW($BQ94))=0,"",INDIRECT("'"&amp;CH$2&amp;"'!P"&amp;ROW($BQ94)))</f>
        <v/>
      </c>
      <c r="CI94" s="127" t="str" cm="1">
        <f t="array" aca="1" ref="CI94" ca="1">IF(INDIRECT("'"&amp;CI$2&amp;"'!P"&amp;ROW($BQ94))=0,"",INDIRECT("'"&amp;CI$2&amp;"'!P"&amp;ROW($BQ94)))</f>
        <v/>
      </c>
      <c r="CJ94" s="127" t="str" cm="1">
        <f t="array" aca="1" ref="CJ94" ca="1">IF(INDIRECT("'"&amp;CJ$2&amp;"'!P"&amp;ROW($BQ94))=0,"",INDIRECT("'"&amp;CJ$2&amp;"'!P"&amp;ROW($BQ94)))</f>
        <v/>
      </c>
      <c r="CK94" s="127" t="str" cm="1">
        <f t="array" aca="1" ref="CK94" ca="1">IF(INDIRECT("'"&amp;CK$2&amp;"'!P"&amp;ROW($BQ94))=0,"",INDIRECT("'"&amp;CK$2&amp;"'!P"&amp;ROW($BQ94)))</f>
        <v/>
      </c>
      <c r="CL94" s="127" t="str" cm="1">
        <f t="array" aca="1" ref="CL94" ca="1">IF(INDIRECT("'"&amp;CL$2&amp;"'!P"&amp;ROW($BQ94))=0,"",INDIRECT("'"&amp;CL$2&amp;"'!P"&amp;ROW($BQ94)))</f>
        <v/>
      </c>
      <c r="CM94" s="127" t="str" cm="1">
        <f t="array" aca="1" ref="CM94" ca="1">IF(INDIRECT("'"&amp;CM$2&amp;"'!P"&amp;ROW($BQ94))=0,"",INDIRECT("'"&amp;CM$2&amp;"'!P"&amp;ROW($BQ94)))</f>
        <v/>
      </c>
      <c r="CN94" s="127" t="str" cm="1">
        <f t="array" aca="1" ref="CN94" ca="1">IF(INDIRECT("'"&amp;CN$2&amp;"'!P"&amp;ROW($BQ94))=0,"",INDIRECT("'"&amp;CN$2&amp;"'!P"&amp;ROW($BQ94)))</f>
        <v/>
      </c>
      <c r="CO94" s="127" t="str" cm="1">
        <f t="array" aca="1" ref="CO94" ca="1">IF(INDIRECT("'"&amp;CO$2&amp;"'!P"&amp;ROW($BQ94))=0,"",INDIRECT("'"&amp;CO$2&amp;"'!P"&amp;ROW($BQ94)))</f>
        <v/>
      </c>
      <c r="CP94" s="127" t="str" cm="1">
        <f t="array" aca="1" ref="CP94" ca="1">IF(INDIRECT("'"&amp;CP$2&amp;"'!P"&amp;ROW($BQ94))=0,"",INDIRECT("'"&amp;CP$2&amp;"'!P"&amp;ROW($BQ94)))</f>
        <v/>
      </c>
      <c r="CQ94" s="127" t="str" cm="1">
        <f t="array" aca="1" ref="CQ94" ca="1">IF(INDIRECT("'"&amp;CQ$2&amp;"'!P"&amp;ROW($BQ94))=0,"",INDIRECT("'"&amp;CQ$2&amp;"'!P"&amp;ROW($BQ94)))</f>
        <v/>
      </c>
      <c r="CR94" s="127" t="str" cm="1">
        <f t="array" aca="1" ref="CR94" ca="1">IF(INDIRECT("'"&amp;CR$2&amp;"'!P"&amp;ROW($BQ94))=0,"",INDIRECT("'"&amp;CR$2&amp;"'!P"&amp;ROW($BQ94)))</f>
        <v/>
      </c>
      <c r="CS94" s="127" t="str" cm="1">
        <f t="array" aca="1" ref="CS94" ca="1">IF(INDIRECT("'"&amp;CS$2&amp;"'!P"&amp;ROW($BQ94))=0,"",INDIRECT("'"&amp;CS$2&amp;"'!P"&amp;ROW($BQ94)))</f>
        <v/>
      </c>
      <c r="CT94" s="127" t="str" cm="1">
        <f t="array" aca="1" ref="CT94" ca="1">IF(INDIRECT("'"&amp;CT$2&amp;"'!P"&amp;ROW($BQ94))=0,"",INDIRECT("'"&amp;CT$2&amp;"'!P"&amp;ROW($BQ94)))</f>
        <v/>
      </c>
      <c r="CU94" s="127" t="str" cm="1">
        <f t="array" aca="1" ref="CU94" ca="1">IF(INDIRECT("'"&amp;CU$2&amp;"'!P"&amp;ROW($BQ94))=0,"",INDIRECT("'"&amp;CU$2&amp;"'!P"&amp;ROW($BQ94)))</f>
        <v/>
      </c>
      <c r="CV94" s="128">
        <f t="shared" ca="1" si="9"/>
        <v>228.73999999999998</v>
      </c>
    </row>
    <row r="95" spans="1:100" x14ac:dyDescent="0.2">
      <c r="A95" s="111">
        <f>IF('Driver List'!D95=0,"",'Driver List'!D95)</f>
        <v>7105</v>
      </c>
      <c r="B95" s="111" t="str">
        <f>IF(A95="","",VLOOKUP(A95,'Driver List'!D:E,2,0))</f>
        <v>Fikret Rizvanovic</v>
      </c>
      <c r="C95" s="111" t="str" cm="1">
        <f t="array" aca="1" ref="C95" ca="1">IF(INDIRECT("'"&amp;C$2&amp;"'!F"&amp;ROW(C95))="CC","CC",
IF(INDIRECT("'"&amp;C$2&amp;"'!F"&amp;ROW(C95))="DOWN","DOWN",
IF(INDIRECT("'"&amp;C$2&amp;"'!F"&amp;ROW(C95))="OFF","OFF",
IF(INDIRECT("'"&amp;C$2&amp;"'!F"&amp;ROW(C95))="PARK","PARK",
IF(INDIRECT("'"&amp;C$2&amp;"'!F"&amp;ROW(C95))="VACA","VACA",
"")))))</f>
        <v/>
      </c>
      <c r="D95" s="111" t="str" cm="1">
        <f t="array" aca="1" ref="D95" ca="1">IF(INDIRECT("'"&amp;D$2&amp;"'!F"&amp;ROW(D95))="CC","CC",
IF(INDIRECT("'"&amp;D$2&amp;"'!F"&amp;ROW(D95))="DOWN","DOWN",
IF(INDIRECT("'"&amp;D$2&amp;"'!F"&amp;ROW(D95))="OFF","OFF",
IF(INDIRECT("'"&amp;D$2&amp;"'!F"&amp;ROW(D95))="PARK","PARK",
IF(INDIRECT("'"&amp;D$2&amp;"'!F"&amp;ROW(D95))="VACA","VACA",
"")))))</f>
        <v/>
      </c>
      <c r="E95" s="111" t="str" cm="1">
        <f t="array" aca="1" ref="E95" ca="1">IF(INDIRECT("'"&amp;E$2&amp;"'!F"&amp;ROW(E95))="CC","CC",
IF(INDIRECT("'"&amp;E$2&amp;"'!F"&amp;ROW(E95))="DOWN","DOWN",
IF(INDIRECT("'"&amp;E$2&amp;"'!F"&amp;ROW(E95))="OFF","OFF",
IF(INDIRECT("'"&amp;E$2&amp;"'!F"&amp;ROW(E95))="PARK","PARK",
IF(INDIRECT("'"&amp;E$2&amp;"'!F"&amp;ROW(E95))="VACA","VACA",
"")))))</f>
        <v>OFF</v>
      </c>
      <c r="F95" s="111" t="str" cm="1">
        <f t="array" aca="1" ref="F95" ca="1">IF(INDIRECT("'"&amp;F$2&amp;"'!F"&amp;ROW(F95))="CC","CC",
IF(INDIRECT("'"&amp;F$2&amp;"'!F"&amp;ROW(F95))="DOWN","DOWN",
IF(INDIRECT("'"&amp;F$2&amp;"'!F"&amp;ROW(F95))="OFF","OFF",
IF(INDIRECT("'"&amp;F$2&amp;"'!F"&amp;ROW(F95))="PARK","PARK",
IF(INDIRECT("'"&amp;F$2&amp;"'!F"&amp;ROW(F95))="VACA","VACA",
"")))))</f>
        <v/>
      </c>
      <c r="G95" s="111" t="str" cm="1">
        <f t="array" aca="1" ref="G95" ca="1">IF(INDIRECT("'"&amp;G$2&amp;"'!F"&amp;ROW(G95))="CC","CC",
IF(INDIRECT("'"&amp;G$2&amp;"'!F"&amp;ROW(G95))="DOWN","DOWN",
IF(INDIRECT("'"&amp;G$2&amp;"'!F"&amp;ROW(G95))="OFF","OFF",
IF(INDIRECT("'"&amp;G$2&amp;"'!F"&amp;ROW(G95))="PARK","PARK",
IF(INDIRECT("'"&amp;G$2&amp;"'!F"&amp;ROW(G95))="VACA","VACA",
"")))))</f>
        <v/>
      </c>
      <c r="H95" s="111" t="str" cm="1">
        <f t="array" aca="1" ref="H95" ca="1">IF(INDIRECT("'"&amp;H$2&amp;"'!F"&amp;ROW(H95))="CC","CC",
IF(INDIRECT("'"&amp;H$2&amp;"'!F"&amp;ROW(H95))="DOWN","DOWN",
IF(INDIRECT("'"&amp;H$2&amp;"'!F"&amp;ROW(H95))="OFF","OFF",
IF(INDIRECT("'"&amp;H$2&amp;"'!F"&amp;ROW(H95))="PARK","PARK",
IF(INDIRECT("'"&amp;H$2&amp;"'!F"&amp;ROW(H95))="VACA","VACA",
"")))))</f>
        <v/>
      </c>
      <c r="I95" s="111" t="str" cm="1">
        <f t="array" aca="1" ref="I95" ca="1">IF(INDIRECT("'"&amp;I$2&amp;"'!F"&amp;ROW(I95))="CC","CC",
IF(INDIRECT("'"&amp;I$2&amp;"'!F"&amp;ROW(I95))="DOWN","DOWN",
IF(INDIRECT("'"&amp;I$2&amp;"'!F"&amp;ROW(I95))="OFF","OFF",
IF(INDIRECT("'"&amp;I$2&amp;"'!F"&amp;ROW(I95))="PARK","PARK",
IF(INDIRECT("'"&amp;I$2&amp;"'!F"&amp;ROW(I95))="VACA","VACA",
"")))))</f>
        <v/>
      </c>
      <c r="J95" s="111" t="str" cm="1">
        <f t="array" aca="1" ref="J95" ca="1">IF(INDIRECT("'"&amp;J$2&amp;"'!F"&amp;ROW(J95))="CC","CC",
IF(INDIRECT("'"&amp;J$2&amp;"'!F"&amp;ROW(J95))="DOWN","DOWN",
IF(INDIRECT("'"&amp;J$2&amp;"'!F"&amp;ROW(J95))="OFF","OFF",
IF(INDIRECT("'"&amp;J$2&amp;"'!F"&amp;ROW(J95))="PARK","PARK",
IF(INDIRECT("'"&amp;J$2&amp;"'!F"&amp;ROW(J95))="VACA","VACA",
"")))))</f>
        <v/>
      </c>
      <c r="K95" s="111" t="str" cm="1">
        <f t="array" aca="1" ref="K95" ca="1">IF(INDIRECT("'"&amp;K$2&amp;"'!F"&amp;ROW(K95))="CC","CC",
IF(INDIRECT("'"&amp;K$2&amp;"'!F"&amp;ROW(K95))="DOWN","DOWN",
IF(INDIRECT("'"&amp;K$2&amp;"'!F"&amp;ROW(K95))="OFF","OFF",
IF(INDIRECT("'"&amp;K$2&amp;"'!F"&amp;ROW(K95))="PARK","PARK",
IF(INDIRECT("'"&amp;K$2&amp;"'!F"&amp;ROW(K95))="VACA","VACA",
"")))))</f>
        <v/>
      </c>
      <c r="L95" s="111" t="str" cm="1">
        <f t="array" aca="1" ref="L95" ca="1">IF(INDIRECT("'"&amp;L$2&amp;"'!F"&amp;ROW(L95))="CC","CC",
IF(INDIRECT("'"&amp;L$2&amp;"'!F"&amp;ROW(L95))="DOWN","DOWN",
IF(INDIRECT("'"&amp;L$2&amp;"'!F"&amp;ROW(L95))="OFF","OFF",
IF(INDIRECT("'"&amp;L$2&amp;"'!F"&amp;ROW(L95))="PARK","PARK",
IF(INDIRECT("'"&amp;L$2&amp;"'!F"&amp;ROW(L95))="VACA","VACA",
"")))))</f>
        <v/>
      </c>
      <c r="M95" s="111" t="str" cm="1">
        <f t="array" aca="1" ref="M95" ca="1">IF(INDIRECT("'"&amp;M$2&amp;"'!F"&amp;ROW(M95))="CC","CC",
IF(INDIRECT("'"&amp;M$2&amp;"'!F"&amp;ROW(M95))="DOWN","DOWN",
IF(INDIRECT("'"&amp;M$2&amp;"'!F"&amp;ROW(M95))="OFF","OFF",
IF(INDIRECT("'"&amp;M$2&amp;"'!F"&amp;ROW(M95))="PARK","PARK",
IF(INDIRECT("'"&amp;M$2&amp;"'!F"&amp;ROW(M95))="VACA","VACA",
"")))))</f>
        <v/>
      </c>
      <c r="N95" s="111" t="str" cm="1">
        <f t="array" aca="1" ref="N95" ca="1">IF(INDIRECT("'"&amp;N$2&amp;"'!F"&amp;ROW(N95))="CC","CC",
IF(INDIRECT("'"&amp;N$2&amp;"'!F"&amp;ROW(N95))="DOWN","DOWN",
IF(INDIRECT("'"&amp;N$2&amp;"'!F"&amp;ROW(N95))="OFF","OFF",
IF(INDIRECT("'"&amp;N$2&amp;"'!F"&amp;ROW(N95))="PARK","PARK",
IF(INDIRECT("'"&amp;N$2&amp;"'!F"&amp;ROW(N95))="VACA","VACA",
"")))))</f>
        <v/>
      </c>
      <c r="O95" s="111" t="str" cm="1">
        <f t="array" aca="1" ref="O95" ca="1">IF(INDIRECT("'"&amp;O$2&amp;"'!F"&amp;ROW(O95))="CC","CC",
IF(INDIRECT("'"&amp;O$2&amp;"'!F"&amp;ROW(O95))="DOWN","DOWN",
IF(INDIRECT("'"&amp;O$2&amp;"'!F"&amp;ROW(O95))="OFF","OFF",
IF(INDIRECT("'"&amp;O$2&amp;"'!F"&amp;ROW(O95))="PARK","PARK",
IF(INDIRECT("'"&amp;O$2&amp;"'!F"&amp;ROW(O95))="VACA","VACA",
"")))))</f>
        <v/>
      </c>
      <c r="P95" s="111" t="str" cm="1">
        <f t="array" aca="1" ref="P95" ca="1">IF(INDIRECT("'"&amp;P$2&amp;"'!F"&amp;ROW(P95))="CC","CC",
IF(INDIRECT("'"&amp;P$2&amp;"'!F"&amp;ROW(P95))="DOWN","DOWN",
IF(INDIRECT("'"&amp;P$2&amp;"'!F"&amp;ROW(P95))="OFF","OFF",
IF(INDIRECT("'"&amp;P$2&amp;"'!F"&amp;ROW(P95))="PARK","PARK",
IF(INDIRECT("'"&amp;P$2&amp;"'!F"&amp;ROW(P95))="VACA","VACA",
"")))))</f>
        <v/>
      </c>
      <c r="Q95" s="111" t="str" cm="1">
        <f t="array" aca="1" ref="Q95" ca="1">IF(INDIRECT("'"&amp;Q$2&amp;"'!F"&amp;ROW(Q95))="CC","CC",
IF(INDIRECT("'"&amp;Q$2&amp;"'!F"&amp;ROW(Q95))="DOWN","DOWN",
IF(INDIRECT("'"&amp;Q$2&amp;"'!F"&amp;ROW(Q95))="OFF","OFF",
IF(INDIRECT("'"&amp;Q$2&amp;"'!F"&amp;ROW(Q95))="PARK","PARK",
IF(INDIRECT("'"&amp;Q$2&amp;"'!F"&amp;ROW(Q95))="VACA","VACA",
"")))))</f>
        <v/>
      </c>
      <c r="R95" s="111" t="str" cm="1">
        <f t="array" aca="1" ref="R95" ca="1">IF(INDIRECT("'"&amp;R$2&amp;"'!F"&amp;ROW(R95))="CC","CC",
IF(INDIRECT("'"&amp;R$2&amp;"'!F"&amp;ROW(R95))="DOWN","DOWN",
IF(INDIRECT("'"&amp;R$2&amp;"'!F"&amp;ROW(R95))="OFF","OFF",
IF(INDIRECT("'"&amp;R$2&amp;"'!F"&amp;ROW(R95))="PARK","PARK",
IF(INDIRECT("'"&amp;R$2&amp;"'!F"&amp;ROW(R95))="VACA","VACA",
"")))))</f>
        <v/>
      </c>
      <c r="S95" s="111" t="str" cm="1">
        <f t="array" aca="1" ref="S95" ca="1">IF(INDIRECT("'"&amp;S$2&amp;"'!F"&amp;ROW(S95))="CC","CC",
IF(INDIRECT("'"&amp;S$2&amp;"'!F"&amp;ROW(S95))="DOWN","DOWN",
IF(INDIRECT("'"&amp;S$2&amp;"'!F"&amp;ROW(S95))="OFF","OFF",
IF(INDIRECT("'"&amp;S$2&amp;"'!F"&amp;ROW(S95))="PARK","PARK",
IF(INDIRECT("'"&amp;S$2&amp;"'!F"&amp;ROW(S95))="VACA","VACA",
"")))))</f>
        <v/>
      </c>
      <c r="T95" s="111" t="str" cm="1">
        <f t="array" aca="1" ref="T95" ca="1">IF(INDIRECT("'"&amp;T$2&amp;"'!F"&amp;ROW(T95))="CC","CC",
IF(INDIRECT("'"&amp;T$2&amp;"'!F"&amp;ROW(T95))="DOWN","DOWN",
IF(INDIRECT("'"&amp;T$2&amp;"'!F"&amp;ROW(T95))="OFF","OFF",
IF(INDIRECT("'"&amp;T$2&amp;"'!F"&amp;ROW(T95))="PARK","PARK",
IF(INDIRECT("'"&amp;T$2&amp;"'!F"&amp;ROW(T95))="VACA","VACA",
"")))))</f>
        <v/>
      </c>
      <c r="U95" s="111" t="str" cm="1">
        <f t="array" aca="1" ref="U95" ca="1">IF(INDIRECT("'"&amp;U$2&amp;"'!F"&amp;ROW(U95))="CC","CC",
IF(INDIRECT("'"&amp;U$2&amp;"'!F"&amp;ROW(U95))="DOWN","DOWN",
IF(INDIRECT("'"&amp;U$2&amp;"'!F"&amp;ROW(U95))="OFF","OFF",
IF(INDIRECT("'"&amp;U$2&amp;"'!F"&amp;ROW(U95))="PARK","PARK",
IF(INDIRECT("'"&amp;U$2&amp;"'!F"&amp;ROW(U95))="VACA","VACA",
"")))))</f>
        <v/>
      </c>
      <c r="V95" s="111" t="str" cm="1">
        <f t="array" aca="1" ref="V95" ca="1">IF(INDIRECT("'"&amp;V$2&amp;"'!F"&amp;ROW(V95))="CC","CC",
IF(INDIRECT("'"&amp;V$2&amp;"'!F"&amp;ROW(V95))="DOWN","DOWN",
IF(INDIRECT("'"&amp;V$2&amp;"'!F"&amp;ROW(V95))="OFF","OFF",
IF(INDIRECT("'"&amp;V$2&amp;"'!F"&amp;ROW(V95))="PARK","PARK",
IF(INDIRECT("'"&amp;V$2&amp;"'!F"&amp;ROW(V95))="VACA","VACA",
"")))))</f>
        <v/>
      </c>
      <c r="W95" s="111" t="str" cm="1">
        <f t="array" aca="1" ref="W95" ca="1">IF(INDIRECT("'"&amp;W$2&amp;"'!F"&amp;ROW(W95))="CC","CC",
IF(INDIRECT("'"&amp;W$2&amp;"'!F"&amp;ROW(W95))="DOWN","DOWN",
IF(INDIRECT("'"&amp;W$2&amp;"'!F"&amp;ROW(W95))="OFF","OFF",
IF(INDIRECT("'"&amp;W$2&amp;"'!F"&amp;ROW(W95))="PARK","PARK",
IF(INDIRECT("'"&amp;W$2&amp;"'!F"&amp;ROW(W95))="VACA","VACA",
"")))))</f>
        <v/>
      </c>
      <c r="X95" s="111" t="str" cm="1">
        <f t="array" aca="1" ref="X95" ca="1">IF(INDIRECT("'"&amp;X$2&amp;"'!F"&amp;ROW(X95))="CC","CC",
IF(INDIRECT("'"&amp;X$2&amp;"'!F"&amp;ROW(X95))="DOWN","DOWN",
IF(INDIRECT("'"&amp;X$2&amp;"'!F"&amp;ROW(X95))="OFF","OFF",
IF(INDIRECT("'"&amp;X$2&amp;"'!F"&amp;ROW(X95))="PARK","PARK",
IF(INDIRECT("'"&amp;X$2&amp;"'!F"&amp;ROW(X95))="VACA","VACA",
"")))))</f>
        <v/>
      </c>
      <c r="Y95" s="111" t="str" cm="1">
        <f t="array" aca="1" ref="Y95" ca="1">IF(INDIRECT("'"&amp;Y$2&amp;"'!F"&amp;ROW(Y95))="CC","CC",
IF(INDIRECT("'"&amp;Y$2&amp;"'!F"&amp;ROW(Y95))="DOWN","DOWN",
IF(INDIRECT("'"&amp;Y$2&amp;"'!F"&amp;ROW(Y95))="OFF","OFF",
IF(INDIRECT("'"&amp;Y$2&amp;"'!F"&amp;ROW(Y95))="PARK","PARK",
IF(INDIRECT("'"&amp;Y$2&amp;"'!F"&amp;ROW(Y95))="VACA","VACA",
"")))))</f>
        <v/>
      </c>
      <c r="Z95" s="111" t="str" cm="1">
        <f t="array" aca="1" ref="Z95" ca="1">IF(INDIRECT("'"&amp;Z$2&amp;"'!F"&amp;ROW(Z95))="CC","CC",
IF(INDIRECT("'"&amp;Z$2&amp;"'!F"&amp;ROW(Z95))="DOWN","DOWN",
IF(INDIRECT("'"&amp;Z$2&amp;"'!F"&amp;ROW(Z95))="OFF","OFF",
IF(INDIRECT("'"&amp;Z$2&amp;"'!F"&amp;ROW(Z95))="PARK","PARK",
IF(INDIRECT("'"&amp;Z$2&amp;"'!F"&amp;ROW(Z95))="VACA","VACA",
"")))))</f>
        <v/>
      </c>
      <c r="AA95" s="111" t="str" cm="1">
        <f t="array" aca="1" ref="AA95" ca="1">IF(INDIRECT("'"&amp;AA$2&amp;"'!F"&amp;ROW(AA95))="CC","CC",
IF(INDIRECT("'"&amp;AA$2&amp;"'!F"&amp;ROW(AA95))="DOWN","DOWN",
IF(INDIRECT("'"&amp;AA$2&amp;"'!F"&amp;ROW(AA95))="OFF","OFF",
IF(INDIRECT("'"&amp;AA$2&amp;"'!F"&amp;ROW(AA95))="PARK","PARK",
IF(INDIRECT("'"&amp;AA$2&amp;"'!F"&amp;ROW(AA95))="VACA","VACA",
"")))))</f>
        <v/>
      </c>
      <c r="AB95" s="111" t="str" cm="1">
        <f t="array" aca="1" ref="AB95" ca="1">IF(INDIRECT("'"&amp;AB$2&amp;"'!F"&amp;ROW(AB95))="CC","CC",
IF(INDIRECT("'"&amp;AB$2&amp;"'!F"&amp;ROW(AB95))="DOWN","DOWN",
IF(INDIRECT("'"&amp;AB$2&amp;"'!F"&amp;ROW(AB95))="OFF","OFF",
IF(INDIRECT("'"&amp;AB$2&amp;"'!F"&amp;ROW(AB95))="PARK","PARK",
IF(INDIRECT("'"&amp;AB$2&amp;"'!F"&amp;ROW(AB95))="VACA","VACA",
"")))))</f>
        <v/>
      </c>
      <c r="AC95" s="111" t="str" cm="1">
        <f t="array" aca="1" ref="AC95" ca="1">IF(INDIRECT("'"&amp;AC$2&amp;"'!F"&amp;ROW(AC95))="CC","CC",
IF(INDIRECT("'"&amp;AC$2&amp;"'!F"&amp;ROW(AC95))="DOWN","DOWN",
IF(INDIRECT("'"&amp;AC$2&amp;"'!F"&amp;ROW(AC95))="OFF","OFF",
IF(INDIRECT("'"&amp;AC$2&amp;"'!F"&amp;ROW(AC95))="PARK","PARK",
IF(INDIRECT("'"&amp;AC$2&amp;"'!F"&amp;ROW(AC95))="VACA","VACA",
"")))))</f>
        <v/>
      </c>
      <c r="AD95" s="111" t="str" cm="1">
        <f t="array" aca="1" ref="AD95" ca="1">IF(INDIRECT("'"&amp;AD$2&amp;"'!F"&amp;ROW(AD95))="CC","CC",
IF(INDIRECT("'"&amp;AD$2&amp;"'!F"&amp;ROW(AD95))="DOWN","DOWN",
IF(INDIRECT("'"&amp;AD$2&amp;"'!F"&amp;ROW(AD95))="OFF","OFF",
IF(INDIRECT("'"&amp;AD$2&amp;"'!F"&amp;ROW(AD95))="PARK","PARK",
IF(INDIRECT("'"&amp;AD$2&amp;"'!F"&amp;ROW(AD95))="VACA","VACA",
"")))))</f>
        <v/>
      </c>
      <c r="AE95" s="111" t="str" cm="1">
        <f t="array" aca="1" ref="AE95" ca="1">IF(INDIRECT("'"&amp;AE$2&amp;"'!F"&amp;ROW(AE95))="CC","CC",
IF(INDIRECT("'"&amp;AE$2&amp;"'!F"&amp;ROW(AE95))="DOWN","DOWN",
IF(INDIRECT("'"&amp;AE$2&amp;"'!F"&amp;ROW(AE95))="OFF","OFF",
IF(INDIRECT("'"&amp;AE$2&amp;"'!F"&amp;ROW(AE95))="PARK","PARK",
IF(INDIRECT("'"&amp;AE$2&amp;"'!F"&amp;ROW(AE95))="VACA","VACA",
"")))))</f>
        <v/>
      </c>
      <c r="AF95" s="111" t="str" cm="1">
        <f t="array" aca="1" ref="AF95" ca="1">IF(INDIRECT("'"&amp;AF$2&amp;"'!F"&amp;ROW(AF95))="CC","CC",
IF(INDIRECT("'"&amp;AF$2&amp;"'!F"&amp;ROW(AF95))="DOWN","DOWN",
IF(INDIRECT("'"&amp;AF$2&amp;"'!F"&amp;ROW(AF95))="OFF","OFF",
IF(INDIRECT("'"&amp;AF$2&amp;"'!F"&amp;ROW(AF95))="PARK","PARK",
IF(INDIRECT("'"&amp;AF$2&amp;"'!F"&amp;ROW(AF95))="VACA","VACA",
"")))))</f>
        <v/>
      </c>
      <c r="AG95" s="111" t="str" cm="1">
        <f t="array" aca="1" ref="AG95" ca="1">IF(INDIRECT("'"&amp;AG$2&amp;"'!F"&amp;ROW(AG95))="CC","CC",
IF(INDIRECT("'"&amp;AG$2&amp;"'!F"&amp;ROW(AG95))="DOWN","DOWN",
IF(INDIRECT("'"&amp;AG$2&amp;"'!F"&amp;ROW(AG95))="OFF","OFF",
IF(INDIRECT("'"&amp;AG$2&amp;"'!F"&amp;ROW(AG95))="PARK","PARK",
IF(INDIRECT("'"&amp;AG$2&amp;"'!F"&amp;ROW(AG95))="VACA","VACA",
"")))))</f>
        <v/>
      </c>
      <c r="AH95" s="124"/>
      <c r="AI95" s="111" t="str">
        <f t="shared" si="7"/>
        <v>Fikret Rizvanovic</v>
      </c>
      <c r="AJ95" s="111" cm="1">
        <f t="array" aca="1" ref="AJ95" ca="1">INDIRECT("'"&amp;AJ$2&amp;"'!AB"&amp;ROW($AJ95))</f>
        <v>9</v>
      </c>
      <c r="AK95" s="111" cm="1">
        <f t="array" aca="1" ref="AK95" ca="1">INDIRECT("'"&amp;AK$2&amp;"'!AB"&amp;ROW($AJ95))</f>
        <v>8</v>
      </c>
      <c r="AL95" s="111" cm="1">
        <f t="array" aca="1" ref="AL95" ca="1">INDIRECT("'"&amp;AL$2&amp;"'!AB"&amp;ROW($AJ95))</f>
        <v>1</v>
      </c>
      <c r="AM95" s="111" t="str" cm="1">
        <f t="array" aca="1" ref="AM95" ca="1">INDIRECT("'"&amp;AM$2&amp;"'!AB"&amp;ROW($AJ95))</f>
        <v/>
      </c>
      <c r="AN95" s="111" t="str" cm="1">
        <f t="array" aca="1" ref="AN95" ca="1">INDIRECT("'"&amp;AN$2&amp;"'!AB"&amp;ROW($AJ95))</f>
        <v/>
      </c>
      <c r="AO95" s="111" cm="1">
        <f t="array" aca="1" ref="AO95" ca="1">INDIRECT("'"&amp;AO$2&amp;"'!AB"&amp;ROW($AJ95))</f>
        <v>7</v>
      </c>
      <c r="AP95" s="111" cm="1">
        <f t="array" aca="1" ref="AP95" ca="1">INDIRECT("'"&amp;AP$2&amp;"'!AB"&amp;ROW($AJ95))</f>
        <v>8</v>
      </c>
      <c r="AQ95" s="111" t="str" cm="1">
        <f t="array" aca="1" ref="AQ95" ca="1">INDIRECT("'"&amp;AQ$2&amp;"'!AB"&amp;ROW($AJ95))</f>
        <v/>
      </c>
      <c r="AR95" s="111" t="str" cm="1">
        <f t="array" aca="1" ref="AR95" ca="1">INDIRECT("'"&amp;AR$2&amp;"'!AB"&amp;ROW($AJ95))</f>
        <v/>
      </c>
      <c r="AS95" s="111" t="str" cm="1">
        <f t="array" aca="1" ref="AS95" ca="1">INDIRECT("'"&amp;AS$2&amp;"'!AB"&amp;ROW($AJ95))</f>
        <v/>
      </c>
      <c r="AT95" s="111" t="str" cm="1">
        <f t="array" aca="1" ref="AT95" ca="1">INDIRECT("'"&amp;AT$2&amp;"'!AB"&amp;ROW($AJ95))</f>
        <v/>
      </c>
      <c r="AU95" s="111" t="str" cm="1">
        <f t="array" aca="1" ref="AU95" ca="1">INDIRECT("'"&amp;AU$2&amp;"'!AB"&amp;ROW($AJ95))</f>
        <v/>
      </c>
      <c r="AV95" s="111" t="str" cm="1">
        <f t="array" aca="1" ref="AV95" ca="1">INDIRECT("'"&amp;AV$2&amp;"'!AB"&amp;ROW($AJ95))</f>
        <v/>
      </c>
      <c r="AW95" s="111" t="str" cm="1">
        <f t="array" aca="1" ref="AW95" ca="1">INDIRECT("'"&amp;AW$2&amp;"'!AB"&amp;ROW($AJ95))</f>
        <v/>
      </c>
      <c r="AX95" s="111" t="str" cm="1">
        <f t="array" aca="1" ref="AX95" ca="1">INDIRECT("'"&amp;AX$2&amp;"'!AB"&amp;ROW($AJ95))</f>
        <v/>
      </c>
      <c r="AY95" s="111" t="str" cm="1">
        <f t="array" aca="1" ref="AY95" ca="1">INDIRECT("'"&amp;AY$2&amp;"'!AB"&amp;ROW($AJ95))</f>
        <v/>
      </c>
      <c r="AZ95" s="111" t="str" cm="1">
        <f t="array" aca="1" ref="AZ95" ca="1">INDIRECT("'"&amp;AZ$2&amp;"'!AB"&amp;ROW($AJ95))</f>
        <v/>
      </c>
      <c r="BA95" s="111" t="str" cm="1">
        <f t="array" aca="1" ref="BA95" ca="1">INDIRECT("'"&amp;BA$2&amp;"'!AB"&amp;ROW($AJ95))</f>
        <v/>
      </c>
      <c r="BB95" s="111" t="str" cm="1">
        <f t="array" aca="1" ref="BB95" ca="1">INDIRECT("'"&amp;BB$2&amp;"'!AB"&amp;ROW($AJ95))</f>
        <v/>
      </c>
      <c r="BC95" s="111" t="str" cm="1">
        <f t="array" aca="1" ref="BC95" ca="1">INDIRECT("'"&amp;BC$2&amp;"'!AB"&amp;ROW($AJ95))</f>
        <v/>
      </c>
      <c r="BD95" s="111" t="str" cm="1">
        <f t="array" aca="1" ref="BD95" ca="1">INDIRECT("'"&amp;BD$2&amp;"'!AB"&amp;ROW($AJ95))</f>
        <v/>
      </c>
      <c r="BE95" s="111" t="str" cm="1">
        <f t="array" aca="1" ref="BE95" ca="1">INDIRECT("'"&amp;BE$2&amp;"'!AB"&amp;ROW($AJ95))</f>
        <v/>
      </c>
      <c r="BF95" s="111" t="str" cm="1">
        <f t="array" aca="1" ref="BF95" ca="1">INDIRECT("'"&amp;BF$2&amp;"'!AB"&amp;ROW($AJ95))</f>
        <v/>
      </c>
      <c r="BG95" s="111" t="str" cm="1">
        <f t="array" aca="1" ref="BG95" ca="1">INDIRECT("'"&amp;BG$2&amp;"'!AB"&amp;ROW($AJ95))</f>
        <v/>
      </c>
      <c r="BH95" s="111" t="str" cm="1">
        <f t="array" aca="1" ref="BH95" ca="1">INDIRECT("'"&amp;BH$2&amp;"'!AB"&amp;ROW($AJ95))</f>
        <v/>
      </c>
      <c r="BI95" s="111" t="str" cm="1">
        <f t="array" aca="1" ref="BI95" ca="1">INDIRECT("'"&amp;BI$2&amp;"'!AB"&amp;ROW($AJ95))</f>
        <v/>
      </c>
      <c r="BJ95" s="111" t="str" cm="1">
        <f t="array" aca="1" ref="BJ95" ca="1">INDIRECT("'"&amp;BJ$2&amp;"'!AB"&amp;ROW($AJ95))</f>
        <v/>
      </c>
      <c r="BK95" s="111" t="str" cm="1">
        <f t="array" aca="1" ref="BK95" ca="1">INDIRECT("'"&amp;BK$2&amp;"'!AB"&amp;ROW($AJ95))</f>
        <v/>
      </c>
      <c r="BL95" s="111" t="str" cm="1">
        <f t="array" aca="1" ref="BL95" ca="1">INDIRECT("'"&amp;BL$2&amp;"'!AB"&amp;ROW($AJ95))</f>
        <v/>
      </c>
      <c r="BM95" s="111" t="str" cm="1">
        <f t="array" aca="1" ref="BM95" ca="1">INDIRECT("'"&amp;BM$2&amp;"'!AB"&amp;ROW($AJ95))</f>
        <v/>
      </c>
      <c r="BN95" s="111" t="str" cm="1">
        <f t="array" aca="1" ref="BN95" ca="1">INDIRECT("'"&amp;BN$2&amp;"'!AB"&amp;ROW($AJ95))</f>
        <v/>
      </c>
      <c r="BO95" s="124"/>
      <c r="BP95" s="110" t="str">
        <f t="shared" si="8"/>
        <v>Fikret Rizvanovic</v>
      </c>
      <c r="BQ95" s="127" cm="1">
        <f t="array" aca="1" ref="BQ95" ca="1">IF(INDIRECT("'"&amp;BQ$2&amp;"'!P"&amp;ROW($BQ95))=0,"",INDIRECT("'"&amp;BQ$2&amp;"'!P"&amp;ROW($BQ95)))</f>
        <v>58</v>
      </c>
      <c r="BR95" s="127" cm="1">
        <f t="array" aca="1" ref="BR95" ca="1">IF(INDIRECT("'"&amp;BR$2&amp;"'!P"&amp;ROW($BQ95))=0,"",INDIRECT("'"&amp;BR$2&amp;"'!P"&amp;ROW($BQ95)))</f>
        <v>48.25</v>
      </c>
      <c r="BS95" s="127" t="str" cm="1">
        <f t="array" aca="1" ref="BS95" ca="1">IF(INDIRECT("'"&amp;BS$2&amp;"'!P"&amp;ROW($BQ95))=0,"",INDIRECT("'"&amp;BS$2&amp;"'!P"&amp;ROW($BQ95)))</f>
        <v/>
      </c>
      <c r="BT95" s="127" t="str" cm="1">
        <f t="array" aca="1" ref="BT95" ca="1">IF(INDIRECT("'"&amp;BT$2&amp;"'!P"&amp;ROW($BQ95))=0,"",INDIRECT("'"&amp;BT$2&amp;"'!P"&amp;ROW($BQ95)))</f>
        <v/>
      </c>
      <c r="BU95" s="127" t="str" cm="1">
        <f t="array" aca="1" ref="BU95" ca="1">IF(INDIRECT("'"&amp;BU$2&amp;"'!P"&amp;ROW($BQ95))=0,"",INDIRECT("'"&amp;BU$2&amp;"'!P"&amp;ROW($BQ95)))</f>
        <v/>
      </c>
      <c r="BV95" s="127" cm="1">
        <f t="array" aca="1" ref="BV95" ca="1">IF(INDIRECT("'"&amp;BV$2&amp;"'!P"&amp;ROW($BQ95))=0,"",INDIRECT("'"&amp;BV$2&amp;"'!P"&amp;ROW($BQ95)))</f>
        <v>38.5</v>
      </c>
      <c r="BW95" s="127" cm="1">
        <f t="array" aca="1" ref="BW95" ca="1">IF(INDIRECT("'"&amp;BW$2&amp;"'!P"&amp;ROW($BQ95))=0,"",INDIRECT("'"&amp;BW$2&amp;"'!P"&amp;ROW($BQ95)))</f>
        <v>49.25</v>
      </c>
      <c r="BX95" s="127" t="str" cm="1">
        <f t="array" aca="1" ref="BX95" ca="1">IF(INDIRECT("'"&amp;BX$2&amp;"'!P"&amp;ROW($BQ95))=0,"",INDIRECT("'"&amp;BX$2&amp;"'!P"&amp;ROW($BQ95)))</f>
        <v/>
      </c>
      <c r="BY95" s="127" t="str" cm="1">
        <f t="array" aca="1" ref="BY95" ca="1">IF(INDIRECT("'"&amp;BY$2&amp;"'!P"&amp;ROW($BQ95))=0,"",INDIRECT("'"&amp;BY$2&amp;"'!P"&amp;ROW($BQ95)))</f>
        <v/>
      </c>
      <c r="BZ95" s="127" t="str" cm="1">
        <f t="array" aca="1" ref="BZ95" ca="1">IF(INDIRECT("'"&amp;BZ$2&amp;"'!P"&amp;ROW($BQ95))=0,"",INDIRECT("'"&amp;BZ$2&amp;"'!P"&amp;ROW($BQ95)))</f>
        <v/>
      </c>
      <c r="CA95" s="127" t="str" cm="1">
        <f t="array" aca="1" ref="CA95" ca="1">IF(INDIRECT("'"&amp;CA$2&amp;"'!P"&amp;ROW($BQ95))=0,"",INDIRECT("'"&amp;CA$2&amp;"'!P"&amp;ROW($BQ95)))</f>
        <v/>
      </c>
      <c r="CB95" s="127" t="str" cm="1">
        <f t="array" aca="1" ref="CB95" ca="1">IF(INDIRECT("'"&amp;CB$2&amp;"'!P"&amp;ROW($BQ95))=0,"",INDIRECT("'"&amp;CB$2&amp;"'!P"&amp;ROW($BQ95)))</f>
        <v/>
      </c>
      <c r="CC95" s="127" t="str" cm="1">
        <f t="array" aca="1" ref="CC95" ca="1">IF(INDIRECT("'"&amp;CC$2&amp;"'!P"&amp;ROW($BQ95))=0,"",INDIRECT("'"&amp;CC$2&amp;"'!P"&amp;ROW($BQ95)))</f>
        <v/>
      </c>
      <c r="CD95" s="127" t="str" cm="1">
        <f t="array" aca="1" ref="CD95" ca="1">IF(INDIRECT("'"&amp;CD$2&amp;"'!P"&amp;ROW($BQ95))=0,"",INDIRECT("'"&amp;CD$2&amp;"'!P"&amp;ROW($BQ95)))</f>
        <v/>
      </c>
      <c r="CE95" s="127" t="str" cm="1">
        <f t="array" aca="1" ref="CE95" ca="1">IF(INDIRECT("'"&amp;CE$2&amp;"'!P"&amp;ROW($BQ95))=0,"",INDIRECT("'"&amp;CE$2&amp;"'!P"&amp;ROW($BQ95)))</f>
        <v/>
      </c>
      <c r="CF95" s="127" t="str" cm="1">
        <f t="array" aca="1" ref="CF95" ca="1">IF(INDIRECT("'"&amp;CF$2&amp;"'!P"&amp;ROW($BQ95))=0,"",INDIRECT("'"&amp;CF$2&amp;"'!P"&amp;ROW($BQ95)))</f>
        <v/>
      </c>
      <c r="CG95" s="127" t="str" cm="1">
        <f t="array" aca="1" ref="CG95" ca="1">IF(INDIRECT("'"&amp;CG$2&amp;"'!P"&amp;ROW($BQ95))=0,"",INDIRECT("'"&amp;CG$2&amp;"'!P"&amp;ROW($BQ95)))</f>
        <v/>
      </c>
      <c r="CH95" s="127" t="str" cm="1">
        <f t="array" aca="1" ref="CH95" ca="1">IF(INDIRECT("'"&amp;CH$2&amp;"'!P"&amp;ROW($BQ95))=0,"",INDIRECT("'"&amp;CH$2&amp;"'!P"&amp;ROW($BQ95)))</f>
        <v/>
      </c>
      <c r="CI95" s="127" t="str" cm="1">
        <f t="array" aca="1" ref="CI95" ca="1">IF(INDIRECT("'"&amp;CI$2&amp;"'!P"&amp;ROW($BQ95))=0,"",INDIRECT("'"&amp;CI$2&amp;"'!P"&amp;ROW($BQ95)))</f>
        <v/>
      </c>
      <c r="CJ95" s="127" t="str" cm="1">
        <f t="array" aca="1" ref="CJ95" ca="1">IF(INDIRECT("'"&amp;CJ$2&amp;"'!P"&amp;ROW($BQ95))=0,"",INDIRECT("'"&amp;CJ$2&amp;"'!P"&amp;ROW($BQ95)))</f>
        <v/>
      </c>
      <c r="CK95" s="127" t="str" cm="1">
        <f t="array" aca="1" ref="CK95" ca="1">IF(INDIRECT("'"&amp;CK$2&amp;"'!P"&amp;ROW($BQ95))=0,"",INDIRECT("'"&amp;CK$2&amp;"'!P"&amp;ROW($BQ95)))</f>
        <v/>
      </c>
      <c r="CL95" s="127" t="str" cm="1">
        <f t="array" aca="1" ref="CL95" ca="1">IF(INDIRECT("'"&amp;CL$2&amp;"'!P"&amp;ROW($BQ95))=0,"",INDIRECT("'"&amp;CL$2&amp;"'!P"&amp;ROW($BQ95)))</f>
        <v/>
      </c>
      <c r="CM95" s="127" t="str" cm="1">
        <f t="array" aca="1" ref="CM95" ca="1">IF(INDIRECT("'"&amp;CM$2&amp;"'!P"&amp;ROW($BQ95))=0,"",INDIRECT("'"&amp;CM$2&amp;"'!P"&amp;ROW($BQ95)))</f>
        <v/>
      </c>
      <c r="CN95" s="127" t="str" cm="1">
        <f t="array" aca="1" ref="CN95" ca="1">IF(INDIRECT("'"&amp;CN$2&amp;"'!P"&amp;ROW($BQ95))=0,"",INDIRECT("'"&amp;CN$2&amp;"'!P"&amp;ROW($BQ95)))</f>
        <v/>
      </c>
      <c r="CO95" s="127" t="str" cm="1">
        <f t="array" aca="1" ref="CO95" ca="1">IF(INDIRECT("'"&amp;CO$2&amp;"'!P"&amp;ROW($BQ95))=0,"",INDIRECT("'"&amp;CO$2&amp;"'!P"&amp;ROW($BQ95)))</f>
        <v/>
      </c>
      <c r="CP95" s="127" t="str" cm="1">
        <f t="array" aca="1" ref="CP95" ca="1">IF(INDIRECT("'"&amp;CP$2&amp;"'!P"&amp;ROW($BQ95))=0,"",INDIRECT("'"&amp;CP$2&amp;"'!P"&amp;ROW($BQ95)))</f>
        <v/>
      </c>
      <c r="CQ95" s="127" t="str" cm="1">
        <f t="array" aca="1" ref="CQ95" ca="1">IF(INDIRECT("'"&amp;CQ$2&amp;"'!P"&amp;ROW($BQ95))=0,"",INDIRECT("'"&amp;CQ$2&amp;"'!P"&amp;ROW($BQ95)))</f>
        <v/>
      </c>
      <c r="CR95" s="127" t="str" cm="1">
        <f t="array" aca="1" ref="CR95" ca="1">IF(INDIRECT("'"&amp;CR$2&amp;"'!P"&amp;ROW($BQ95))=0,"",INDIRECT("'"&amp;CR$2&amp;"'!P"&amp;ROW($BQ95)))</f>
        <v/>
      </c>
      <c r="CS95" s="127" t="str" cm="1">
        <f t="array" aca="1" ref="CS95" ca="1">IF(INDIRECT("'"&amp;CS$2&amp;"'!P"&amp;ROW($BQ95))=0,"",INDIRECT("'"&amp;CS$2&amp;"'!P"&amp;ROW($BQ95)))</f>
        <v/>
      </c>
      <c r="CT95" s="127" t="str" cm="1">
        <f t="array" aca="1" ref="CT95" ca="1">IF(INDIRECT("'"&amp;CT$2&amp;"'!P"&amp;ROW($BQ95))=0,"",INDIRECT("'"&amp;CT$2&amp;"'!P"&amp;ROW($BQ95)))</f>
        <v/>
      </c>
      <c r="CU95" s="127" t="str" cm="1">
        <f t="array" aca="1" ref="CU95" ca="1">IF(INDIRECT("'"&amp;CU$2&amp;"'!P"&amp;ROW($BQ95))=0,"",INDIRECT("'"&amp;CU$2&amp;"'!P"&amp;ROW($BQ95)))</f>
        <v/>
      </c>
      <c r="CV95" s="128">
        <f t="shared" ca="1" si="9"/>
        <v>194</v>
      </c>
    </row>
    <row r="96" spans="1:100" x14ac:dyDescent="0.2">
      <c r="A96" s="111">
        <f>IF('Driver List'!D96=0,"",'Driver List'!D96)</f>
        <v>7109</v>
      </c>
      <c r="B96" s="111" t="str">
        <f>IF(A96="","",VLOOKUP(A96,'Driver List'!D:E,2,0))</f>
        <v>Jose Salguero</v>
      </c>
      <c r="C96" s="111" t="str" cm="1">
        <f t="array" aca="1" ref="C96" ca="1">IF(INDIRECT("'"&amp;C$2&amp;"'!F"&amp;ROW(C96))="CC","CC",
IF(INDIRECT("'"&amp;C$2&amp;"'!F"&amp;ROW(C96))="DOWN","DOWN",
IF(INDIRECT("'"&amp;C$2&amp;"'!F"&amp;ROW(C96))="OFF","OFF",
IF(INDIRECT("'"&amp;C$2&amp;"'!F"&amp;ROW(C96))="PARK","PARK",
IF(INDIRECT("'"&amp;C$2&amp;"'!F"&amp;ROW(C96))="VACA","VACA",
"")))))</f>
        <v/>
      </c>
      <c r="D96" s="111" t="str" cm="1">
        <f t="array" aca="1" ref="D96" ca="1">IF(INDIRECT("'"&amp;D$2&amp;"'!F"&amp;ROW(D96))="CC","CC",
IF(INDIRECT("'"&amp;D$2&amp;"'!F"&amp;ROW(D96))="DOWN","DOWN",
IF(INDIRECT("'"&amp;D$2&amp;"'!F"&amp;ROW(D96))="OFF","OFF",
IF(INDIRECT("'"&amp;D$2&amp;"'!F"&amp;ROW(D96))="PARK","PARK",
IF(INDIRECT("'"&amp;D$2&amp;"'!F"&amp;ROW(D96))="VACA","VACA",
"")))))</f>
        <v/>
      </c>
      <c r="E96" s="111" t="str" cm="1">
        <f t="array" aca="1" ref="E96" ca="1">IF(INDIRECT("'"&amp;E$2&amp;"'!F"&amp;ROW(E96))="CC","CC",
IF(INDIRECT("'"&amp;E$2&amp;"'!F"&amp;ROW(E96))="DOWN","DOWN",
IF(INDIRECT("'"&amp;E$2&amp;"'!F"&amp;ROW(E96))="OFF","OFF",
IF(INDIRECT("'"&amp;E$2&amp;"'!F"&amp;ROW(E96))="PARK","PARK",
IF(INDIRECT("'"&amp;E$2&amp;"'!F"&amp;ROW(E96))="VACA","VACA",
"")))))</f>
        <v>OFF</v>
      </c>
      <c r="F96" s="111" t="str" cm="1">
        <f t="array" aca="1" ref="F96" ca="1">IF(INDIRECT("'"&amp;F$2&amp;"'!F"&amp;ROW(F96))="CC","CC",
IF(INDIRECT("'"&amp;F$2&amp;"'!F"&amp;ROW(F96))="DOWN","DOWN",
IF(INDIRECT("'"&amp;F$2&amp;"'!F"&amp;ROW(F96))="OFF","OFF",
IF(INDIRECT("'"&amp;F$2&amp;"'!F"&amp;ROW(F96))="PARK","PARK",
IF(INDIRECT("'"&amp;F$2&amp;"'!F"&amp;ROW(F96))="VACA","VACA",
"")))))</f>
        <v/>
      </c>
      <c r="G96" s="111" t="str" cm="1">
        <f t="array" aca="1" ref="G96" ca="1">IF(INDIRECT("'"&amp;G$2&amp;"'!F"&amp;ROW(G96))="CC","CC",
IF(INDIRECT("'"&amp;G$2&amp;"'!F"&amp;ROW(G96))="DOWN","DOWN",
IF(INDIRECT("'"&amp;G$2&amp;"'!F"&amp;ROW(G96))="OFF","OFF",
IF(INDIRECT("'"&amp;G$2&amp;"'!F"&amp;ROW(G96))="PARK","PARK",
IF(INDIRECT("'"&amp;G$2&amp;"'!F"&amp;ROW(G96))="VACA","VACA",
"")))))</f>
        <v/>
      </c>
      <c r="H96" s="111" t="str" cm="1">
        <f t="array" aca="1" ref="H96" ca="1">IF(INDIRECT("'"&amp;H$2&amp;"'!F"&amp;ROW(H96))="CC","CC",
IF(INDIRECT("'"&amp;H$2&amp;"'!F"&amp;ROW(H96))="DOWN","DOWN",
IF(INDIRECT("'"&amp;H$2&amp;"'!F"&amp;ROW(H96))="OFF","OFF",
IF(INDIRECT("'"&amp;H$2&amp;"'!F"&amp;ROW(H96))="PARK","PARK",
IF(INDIRECT("'"&amp;H$2&amp;"'!F"&amp;ROW(H96))="VACA","VACA",
"")))))</f>
        <v/>
      </c>
      <c r="I96" s="111" t="str" cm="1">
        <f t="array" aca="1" ref="I96" ca="1">IF(INDIRECT("'"&amp;I$2&amp;"'!F"&amp;ROW(I96))="CC","CC",
IF(INDIRECT("'"&amp;I$2&amp;"'!F"&amp;ROW(I96))="DOWN","DOWN",
IF(INDIRECT("'"&amp;I$2&amp;"'!F"&amp;ROW(I96))="OFF","OFF",
IF(INDIRECT("'"&amp;I$2&amp;"'!F"&amp;ROW(I96))="PARK","PARK",
IF(INDIRECT("'"&amp;I$2&amp;"'!F"&amp;ROW(I96))="VACA","VACA",
"")))))</f>
        <v/>
      </c>
      <c r="J96" s="111" t="str" cm="1">
        <f t="array" aca="1" ref="J96" ca="1">IF(INDIRECT("'"&amp;J$2&amp;"'!F"&amp;ROW(J96))="CC","CC",
IF(INDIRECT("'"&amp;J$2&amp;"'!F"&amp;ROW(J96))="DOWN","DOWN",
IF(INDIRECT("'"&amp;J$2&amp;"'!F"&amp;ROW(J96))="OFF","OFF",
IF(INDIRECT("'"&amp;J$2&amp;"'!F"&amp;ROW(J96))="PARK","PARK",
IF(INDIRECT("'"&amp;J$2&amp;"'!F"&amp;ROW(J96))="VACA","VACA",
"")))))</f>
        <v/>
      </c>
      <c r="K96" s="111" t="str" cm="1">
        <f t="array" aca="1" ref="K96" ca="1">IF(INDIRECT("'"&amp;K$2&amp;"'!F"&amp;ROW(K96))="CC","CC",
IF(INDIRECT("'"&amp;K$2&amp;"'!F"&amp;ROW(K96))="DOWN","DOWN",
IF(INDIRECT("'"&amp;K$2&amp;"'!F"&amp;ROW(K96))="OFF","OFF",
IF(INDIRECT("'"&amp;K$2&amp;"'!F"&amp;ROW(K96))="PARK","PARK",
IF(INDIRECT("'"&amp;K$2&amp;"'!F"&amp;ROW(K96))="VACA","VACA",
"")))))</f>
        <v/>
      </c>
      <c r="L96" s="111" t="str" cm="1">
        <f t="array" aca="1" ref="L96" ca="1">IF(INDIRECT("'"&amp;L$2&amp;"'!F"&amp;ROW(L96))="CC","CC",
IF(INDIRECT("'"&amp;L$2&amp;"'!F"&amp;ROW(L96))="DOWN","DOWN",
IF(INDIRECT("'"&amp;L$2&amp;"'!F"&amp;ROW(L96))="OFF","OFF",
IF(INDIRECT("'"&amp;L$2&amp;"'!F"&amp;ROW(L96))="PARK","PARK",
IF(INDIRECT("'"&amp;L$2&amp;"'!F"&amp;ROW(L96))="VACA","VACA",
"")))))</f>
        <v/>
      </c>
      <c r="M96" s="111" t="str" cm="1">
        <f t="array" aca="1" ref="M96" ca="1">IF(INDIRECT("'"&amp;M$2&amp;"'!F"&amp;ROW(M96))="CC","CC",
IF(INDIRECT("'"&amp;M$2&amp;"'!F"&amp;ROW(M96))="DOWN","DOWN",
IF(INDIRECT("'"&amp;M$2&amp;"'!F"&amp;ROW(M96))="OFF","OFF",
IF(INDIRECT("'"&amp;M$2&amp;"'!F"&amp;ROW(M96))="PARK","PARK",
IF(INDIRECT("'"&amp;M$2&amp;"'!F"&amp;ROW(M96))="VACA","VACA",
"")))))</f>
        <v/>
      </c>
      <c r="N96" s="111" t="str" cm="1">
        <f t="array" aca="1" ref="N96" ca="1">IF(INDIRECT("'"&amp;N$2&amp;"'!F"&amp;ROW(N96))="CC","CC",
IF(INDIRECT("'"&amp;N$2&amp;"'!F"&amp;ROW(N96))="DOWN","DOWN",
IF(INDIRECT("'"&amp;N$2&amp;"'!F"&amp;ROW(N96))="OFF","OFF",
IF(INDIRECT("'"&amp;N$2&amp;"'!F"&amp;ROW(N96))="PARK","PARK",
IF(INDIRECT("'"&amp;N$2&amp;"'!F"&amp;ROW(N96))="VACA","VACA",
"")))))</f>
        <v/>
      </c>
      <c r="O96" s="111" t="str" cm="1">
        <f t="array" aca="1" ref="O96" ca="1">IF(INDIRECT("'"&amp;O$2&amp;"'!F"&amp;ROW(O96))="CC","CC",
IF(INDIRECT("'"&amp;O$2&amp;"'!F"&amp;ROW(O96))="DOWN","DOWN",
IF(INDIRECT("'"&amp;O$2&amp;"'!F"&amp;ROW(O96))="OFF","OFF",
IF(INDIRECT("'"&amp;O$2&amp;"'!F"&amp;ROW(O96))="PARK","PARK",
IF(INDIRECT("'"&amp;O$2&amp;"'!F"&amp;ROW(O96))="VACA","VACA",
"")))))</f>
        <v/>
      </c>
      <c r="P96" s="111" t="str" cm="1">
        <f t="array" aca="1" ref="P96" ca="1">IF(INDIRECT("'"&amp;P$2&amp;"'!F"&amp;ROW(P96))="CC","CC",
IF(INDIRECT("'"&amp;P$2&amp;"'!F"&amp;ROW(P96))="DOWN","DOWN",
IF(INDIRECT("'"&amp;P$2&amp;"'!F"&amp;ROW(P96))="OFF","OFF",
IF(INDIRECT("'"&amp;P$2&amp;"'!F"&amp;ROW(P96))="PARK","PARK",
IF(INDIRECT("'"&amp;P$2&amp;"'!F"&amp;ROW(P96))="VACA","VACA",
"")))))</f>
        <v/>
      </c>
      <c r="Q96" s="111" t="str" cm="1">
        <f t="array" aca="1" ref="Q96" ca="1">IF(INDIRECT("'"&amp;Q$2&amp;"'!F"&amp;ROW(Q96))="CC","CC",
IF(INDIRECT("'"&amp;Q$2&amp;"'!F"&amp;ROW(Q96))="DOWN","DOWN",
IF(INDIRECT("'"&amp;Q$2&amp;"'!F"&amp;ROW(Q96))="OFF","OFF",
IF(INDIRECT("'"&amp;Q$2&amp;"'!F"&amp;ROW(Q96))="PARK","PARK",
IF(INDIRECT("'"&amp;Q$2&amp;"'!F"&amp;ROW(Q96))="VACA","VACA",
"")))))</f>
        <v/>
      </c>
      <c r="R96" s="111" t="str" cm="1">
        <f t="array" aca="1" ref="R96" ca="1">IF(INDIRECT("'"&amp;R$2&amp;"'!F"&amp;ROW(R96))="CC","CC",
IF(INDIRECT("'"&amp;R$2&amp;"'!F"&amp;ROW(R96))="DOWN","DOWN",
IF(INDIRECT("'"&amp;R$2&amp;"'!F"&amp;ROW(R96))="OFF","OFF",
IF(INDIRECT("'"&amp;R$2&amp;"'!F"&amp;ROW(R96))="PARK","PARK",
IF(INDIRECT("'"&amp;R$2&amp;"'!F"&amp;ROW(R96))="VACA","VACA",
"")))))</f>
        <v/>
      </c>
      <c r="S96" s="111" t="str" cm="1">
        <f t="array" aca="1" ref="S96" ca="1">IF(INDIRECT("'"&amp;S$2&amp;"'!F"&amp;ROW(S96))="CC","CC",
IF(INDIRECT("'"&amp;S$2&amp;"'!F"&amp;ROW(S96))="DOWN","DOWN",
IF(INDIRECT("'"&amp;S$2&amp;"'!F"&amp;ROW(S96))="OFF","OFF",
IF(INDIRECT("'"&amp;S$2&amp;"'!F"&amp;ROW(S96))="PARK","PARK",
IF(INDIRECT("'"&amp;S$2&amp;"'!F"&amp;ROW(S96))="VACA","VACA",
"")))))</f>
        <v/>
      </c>
      <c r="T96" s="111" t="str" cm="1">
        <f t="array" aca="1" ref="T96" ca="1">IF(INDIRECT("'"&amp;T$2&amp;"'!F"&amp;ROW(T96))="CC","CC",
IF(INDIRECT("'"&amp;T$2&amp;"'!F"&amp;ROW(T96))="DOWN","DOWN",
IF(INDIRECT("'"&amp;T$2&amp;"'!F"&amp;ROW(T96))="OFF","OFF",
IF(INDIRECT("'"&amp;T$2&amp;"'!F"&amp;ROW(T96))="PARK","PARK",
IF(INDIRECT("'"&amp;T$2&amp;"'!F"&amp;ROW(T96))="VACA","VACA",
"")))))</f>
        <v/>
      </c>
      <c r="U96" s="111" t="str" cm="1">
        <f t="array" aca="1" ref="U96" ca="1">IF(INDIRECT("'"&amp;U$2&amp;"'!F"&amp;ROW(U96))="CC","CC",
IF(INDIRECT("'"&amp;U$2&amp;"'!F"&amp;ROW(U96))="DOWN","DOWN",
IF(INDIRECT("'"&amp;U$2&amp;"'!F"&amp;ROW(U96))="OFF","OFF",
IF(INDIRECT("'"&amp;U$2&amp;"'!F"&amp;ROW(U96))="PARK","PARK",
IF(INDIRECT("'"&amp;U$2&amp;"'!F"&amp;ROW(U96))="VACA","VACA",
"")))))</f>
        <v/>
      </c>
      <c r="V96" s="111" t="str" cm="1">
        <f t="array" aca="1" ref="V96" ca="1">IF(INDIRECT("'"&amp;V$2&amp;"'!F"&amp;ROW(V96))="CC","CC",
IF(INDIRECT("'"&amp;V$2&amp;"'!F"&amp;ROW(V96))="DOWN","DOWN",
IF(INDIRECT("'"&amp;V$2&amp;"'!F"&amp;ROW(V96))="OFF","OFF",
IF(INDIRECT("'"&amp;V$2&amp;"'!F"&amp;ROW(V96))="PARK","PARK",
IF(INDIRECT("'"&amp;V$2&amp;"'!F"&amp;ROW(V96))="VACA","VACA",
"")))))</f>
        <v/>
      </c>
      <c r="W96" s="111" t="str" cm="1">
        <f t="array" aca="1" ref="W96" ca="1">IF(INDIRECT("'"&amp;W$2&amp;"'!F"&amp;ROW(W96))="CC","CC",
IF(INDIRECT("'"&amp;W$2&amp;"'!F"&amp;ROW(W96))="DOWN","DOWN",
IF(INDIRECT("'"&amp;W$2&amp;"'!F"&amp;ROW(W96))="OFF","OFF",
IF(INDIRECT("'"&amp;W$2&amp;"'!F"&amp;ROW(W96))="PARK","PARK",
IF(INDIRECT("'"&amp;W$2&amp;"'!F"&amp;ROW(W96))="VACA","VACA",
"")))))</f>
        <v/>
      </c>
      <c r="X96" s="111" t="str" cm="1">
        <f t="array" aca="1" ref="X96" ca="1">IF(INDIRECT("'"&amp;X$2&amp;"'!F"&amp;ROW(X96))="CC","CC",
IF(INDIRECT("'"&amp;X$2&amp;"'!F"&amp;ROW(X96))="DOWN","DOWN",
IF(INDIRECT("'"&amp;X$2&amp;"'!F"&amp;ROW(X96))="OFF","OFF",
IF(INDIRECT("'"&amp;X$2&amp;"'!F"&amp;ROW(X96))="PARK","PARK",
IF(INDIRECT("'"&amp;X$2&amp;"'!F"&amp;ROW(X96))="VACA","VACA",
"")))))</f>
        <v/>
      </c>
      <c r="Y96" s="111" t="str" cm="1">
        <f t="array" aca="1" ref="Y96" ca="1">IF(INDIRECT("'"&amp;Y$2&amp;"'!F"&amp;ROW(Y96))="CC","CC",
IF(INDIRECT("'"&amp;Y$2&amp;"'!F"&amp;ROW(Y96))="DOWN","DOWN",
IF(INDIRECT("'"&amp;Y$2&amp;"'!F"&amp;ROW(Y96))="OFF","OFF",
IF(INDIRECT("'"&amp;Y$2&amp;"'!F"&amp;ROW(Y96))="PARK","PARK",
IF(INDIRECT("'"&amp;Y$2&amp;"'!F"&amp;ROW(Y96))="VACA","VACA",
"")))))</f>
        <v/>
      </c>
      <c r="Z96" s="111" t="str" cm="1">
        <f t="array" aca="1" ref="Z96" ca="1">IF(INDIRECT("'"&amp;Z$2&amp;"'!F"&amp;ROW(Z96))="CC","CC",
IF(INDIRECT("'"&amp;Z$2&amp;"'!F"&amp;ROW(Z96))="DOWN","DOWN",
IF(INDIRECT("'"&amp;Z$2&amp;"'!F"&amp;ROW(Z96))="OFF","OFF",
IF(INDIRECT("'"&amp;Z$2&amp;"'!F"&amp;ROW(Z96))="PARK","PARK",
IF(INDIRECT("'"&amp;Z$2&amp;"'!F"&amp;ROW(Z96))="VACA","VACA",
"")))))</f>
        <v/>
      </c>
      <c r="AA96" s="111" t="str" cm="1">
        <f t="array" aca="1" ref="AA96" ca="1">IF(INDIRECT("'"&amp;AA$2&amp;"'!F"&amp;ROW(AA96))="CC","CC",
IF(INDIRECT("'"&amp;AA$2&amp;"'!F"&amp;ROW(AA96))="DOWN","DOWN",
IF(INDIRECT("'"&amp;AA$2&amp;"'!F"&amp;ROW(AA96))="OFF","OFF",
IF(INDIRECT("'"&amp;AA$2&amp;"'!F"&amp;ROW(AA96))="PARK","PARK",
IF(INDIRECT("'"&amp;AA$2&amp;"'!F"&amp;ROW(AA96))="VACA","VACA",
"")))))</f>
        <v/>
      </c>
      <c r="AB96" s="111" t="str" cm="1">
        <f t="array" aca="1" ref="AB96" ca="1">IF(INDIRECT("'"&amp;AB$2&amp;"'!F"&amp;ROW(AB96))="CC","CC",
IF(INDIRECT("'"&amp;AB$2&amp;"'!F"&amp;ROW(AB96))="DOWN","DOWN",
IF(INDIRECT("'"&amp;AB$2&amp;"'!F"&amp;ROW(AB96))="OFF","OFF",
IF(INDIRECT("'"&amp;AB$2&amp;"'!F"&amp;ROW(AB96))="PARK","PARK",
IF(INDIRECT("'"&amp;AB$2&amp;"'!F"&amp;ROW(AB96))="VACA","VACA",
"")))))</f>
        <v/>
      </c>
      <c r="AC96" s="111" t="str" cm="1">
        <f t="array" aca="1" ref="AC96" ca="1">IF(INDIRECT("'"&amp;AC$2&amp;"'!F"&amp;ROW(AC96))="CC","CC",
IF(INDIRECT("'"&amp;AC$2&amp;"'!F"&amp;ROW(AC96))="DOWN","DOWN",
IF(INDIRECT("'"&amp;AC$2&amp;"'!F"&amp;ROW(AC96))="OFF","OFF",
IF(INDIRECT("'"&amp;AC$2&amp;"'!F"&amp;ROW(AC96))="PARK","PARK",
IF(INDIRECT("'"&amp;AC$2&amp;"'!F"&amp;ROW(AC96))="VACA","VACA",
"")))))</f>
        <v/>
      </c>
      <c r="AD96" s="111" t="str" cm="1">
        <f t="array" aca="1" ref="AD96" ca="1">IF(INDIRECT("'"&amp;AD$2&amp;"'!F"&amp;ROW(AD96))="CC","CC",
IF(INDIRECT("'"&amp;AD$2&amp;"'!F"&amp;ROW(AD96))="DOWN","DOWN",
IF(INDIRECT("'"&amp;AD$2&amp;"'!F"&amp;ROW(AD96))="OFF","OFF",
IF(INDIRECT("'"&amp;AD$2&amp;"'!F"&amp;ROW(AD96))="PARK","PARK",
IF(INDIRECT("'"&amp;AD$2&amp;"'!F"&amp;ROW(AD96))="VACA","VACA",
"")))))</f>
        <v/>
      </c>
      <c r="AE96" s="111" t="str" cm="1">
        <f t="array" aca="1" ref="AE96" ca="1">IF(INDIRECT("'"&amp;AE$2&amp;"'!F"&amp;ROW(AE96))="CC","CC",
IF(INDIRECT("'"&amp;AE$2&amp;"'!F"&amp;ROW(AE96))="DOWN","DOWN",
IF(INDIRECT("'"&amp;AE$2&amp;"'!F"&amp;ROW(AE96))="OFF","OFF",
IF(INDIRECT("'"&amp;AE$2&amp;"'!F"&amp;ROW(AE96))="PARK","PARK",
IF(INDIRECT("'"&amp;AE$2&amp;"'!F"&amp;ROW(AE96))="VACA","VACA",
"")))))</f>
        <v/>
      </c>
      <c r="AF96" s="111" t="str" cm="1">
        <f t="array" aca="1" ref="AF96" ca="1">IF(INDIRECT("'"&amp;AF$2&amp;"'!F"&amp;ROW(AF96))="CC","CC",
IF(INDIRECT("'"&amp;AF$2&amp;"'!F"&amp;ROW(AF96))="DOWN","DOWN",
IF(INDIRECT("'"&amp;AF$2&amp;"'!F"&amp;ROW(AF96))="OFF","OFF",
IF(INDIRECT("'"&amp;AF$2&amp;"'!F"&amp;ROW(AF96))="PARK","PARK",
IF(INDIRECT("'"&amp;AF$2&amp;"'!F"&amp;ROW(AF96))="VACA","VACA",
"")))))</f>
        <v/>
      </c>
      <c r="AG96" s="111" t="str" cm="1">
        <f t="array" aca="1" ref="AG96" ca="1">IF(INDIRECT("'"&amp;AG$2&amp;"'!F"&amp;ROW(AG96))="CC","CC",
IF(INDIRECT("'"&amp;AG$2&amp;"'!F"&amp;ROW(AG96))="DOWN","DOWN",
IF(INDIRECT("'"&amp;AG$2&amp;"'!F"&amp;ROW(AG96))="OFF","OFF",
IF(INDIRECT("'"&amp;AG$2&amp;"'!F"&amp;ROW(AG96))="PARK","PARK",
IF(INDIRECT("'"&amp;AG$2&amp;"'!F"&amp;ROW(AG96))="VACA","VACA",
"")))))</f>
        <v/>
      </c>
      <c r="AH96" s="124"/>
      <c r="AI96" s="111" t="str">
        <f t="shared" si="7"/>
        <v>Jose Salguero</v>
      </c>
      <c r="AJ96" s="111" cm="1">
        <f t="array" aca="1" ref="AJ96" ca="1">INDIRECT("'"&amp;AJ$2&amp;"'!AB"&amp;ROW($AJ96))</f>
        <v>9</v>
      </c>
      <c r="AK96" s="111" cm="1">
        <f t="array" aca="1" ref="AK96" ca="1">INDIRECT("'"&amp;AK$2&amp;"'!AB"&amp;ROW($AJ96))</f>
        <v>8</v>
      </c>
      <c r="AL96" s="111" cm="1">
        <f t="array" aca="1" ref="AL96" ca="1">INDIRECT("'"&amp;AL$2&amp;"'!AB"&amp;ROW($AJ96))</f>
        <v>1</v>
      </c>
      <c r="AM96" s="111" t="str" cm="1">
        <f t="array" aca="1" ref="AM96" ca="1">INDIRECT("'"&amp;AM$2&amp;"'!AB"&amp;ROW($AJ96))</f>
        <v/>
      </c>
      <c r="AN96" s="111" t="str" cm="1">
        <f t="array" aca="1" ref="AN96" ca="1">INDIRECT("'"&amp;AN$2&amp;"'!AB"&amp;ROW($AJ96))</f>
        <v/>
      </c>
      <c r="AO96" s="111" cm="1">
        <f t="array" aca="1" ref="AO96" ca="1">INDIRECT("'"&amp;AO$2&amp;"'!AB"&amp;ROW($AJ96))</f>
        <v>7</v>
      </c>
      <c r="AP96" s="111" cm="1">
        <f t="array" aca="1" ref="AP96" ca="1">INDIRECT("'"&amp;AP$2&amp;"'!AB"&amp;ROW($AJ96))</f>
        <v>8</v>
      </c>
      <c r="AQ96" s="111" t="str" cm="1">
        <f t="array" aca="1" ref="AQ96" ca="1">INDIRECT("'"&amp;AQ$2&amp;"'!AB"&amp;ROW($AJ96))</f>
        <v/>
      </c>
      <c r="AR96" s="111" t="str" cm="1">
        <f t="array" aca="1" ref="AR96" ca="1">INDIRECT("'"&amp;AR$2&amp;"'!AB"&amp;ROW($AJ96))</f>
        <v/>
      </c>
      <c r="AS96" s="111" t="str" cm="1">
        <f t="array" aca="1" ref="AS96" ca="1">INDIRECT("'"&amp;AS$2&amp;"'!AB"&amp;ROW($AJ96))</f>
        <v/>
      </c>
      <c r="AT96" s="111" t="str" cm="1">
        <f t="array" aca="1" ref="AT96" ca="1">INDIRECT("'"&amp;AT$2&amp;"'!AB"&amp;ROW($AJ96))</f>
        <v/>
      </c>
      <c r="AU96" s="111" t="str" cm="1">
        <f t="array" aca="1" ref="AU96" ca="1">INDIRECT("'"&amp;AU$2&amp;"'!AB"&amp;ROW($AJ96))</f>
        <v/>
      </c>
      <c r="AV96" s="111" t="str" cm="1">
        <f t="array" aca="1" ref="AV96" ca="1">INDIRECT("'"&amp;AV$2&amp;"'!AB"&amp;ROW($AJ96))</f>
        <v/>
      </c>
      <c r="AW96" s="111" t="str" cm="1">
        <f t="array" aca="1" ref="AW96" ca="1">INDIRECT("'"&amp;AW$2&amp;"'!AB"&amp;ROW($AJ96))</f>
        <v/>
      </c>
      <c r="AX96" s="111" t="str" cm="1">
        <f t="array" aca="1" ref="AX96" ca="1">INDIRECT("'"&amp;AX$2&amp;"'!AB"&amp;ROW($AJ96))</f>
        <v/>
      </c>
      <c r="AY96" s="111" t="str" cm="1">
        <f t="array" aca="1" ref="AY96" ca="1">INDIRECT("'"&amp;AY$2&amp;"'!AB"&amp;ROW($AJ96))</f>
        <v/>
      </c>
      <c r="AZ96" s="111" t="str" cm="1">
        <f t="array" aca="1" ref="AZ96" ca="1">INDIRECT("'"&amp;AZ$2&amp;"'!AB"&amp;ROW($AJ96))</f>
        <v/>
      </c>
      <c r="BA96" s="111" t="str" cm="1">
        <f t="array" aca="1" ref="BA96" ca="1">INDIRECT("'"&amp;BA$2&amp;"'!AB"&amp;ROW($AJ96))</f>
        <v/>
      </c>
      <c r="BB96" s="111" t="str" cm="1">
        <f t="array" aca="1" ref="BB96" ca="1">INDIRECT("'"&amp;BB$2&amp;"'!AB"&amp;ROW($AJ96))</f>
        <v/>
      </c>
      <c r="BC96" s="111" t="str" cm="1">
        <f t="array" aca="1" ref="BC96" ca="1">INDIRECT("'"&amp;BC$2&amp;"'!AB"&amp;ROW($AJ96))</f>
        <v/>
      </c>
      <c r="BD96" s="111" t="str" cm="1">
        <f t="array" aca="1" ref="BD96" ca="1">INDIRECT("'"&amp;BD$2&amp;"'!AB"&amp;ROW($AJ96))</f>
        <v/>
      </c>
      <c r="BE96" s="111" t="str" cm="1">
        <f t="array" aca="1" ref="BE96" ca="1">INDIRECT("'"&amp;BE$2&amp;"'!AB"&amp;ROW($AJ96))</f>
        <v/>
      </c>
      <c r="BF96" s="111" t="str" cm="1">
        <f t="array" aca="1" ref="BF96" ca="1">INDIRECT("'"&amp;BF$2&amp;"'!AB"&amp;ROW($AJ96))</f>
        <v/>
      </c>
      <c r="BG96" s="111" t="str" cm="1">
        <f t="array" aca="1" ref="BG96" ca="1">INDIRECT("'"&amp;BG$2&amp;"'!AB"&amp;ROW($AJ96))</f>
        <v/>
      </c>
      <c r="BH96" s="111" t="str" cm="1">
        <f t="array" aca="1" ref="BH96" ca="1">INDIRECT("'"&amp;BH$2&amp;"'!AB"&amp;ROW($AJ96))</f>
        <v/>
      </c>
      <c r="BI96" s="111" t="str" cm="1">
        <f t="array" aca="1" ref="BI96" ca="1">INDIRECT("'"&amp;BI$2&amp;"'!AB"&amp;ROW($AJ96))</f>
        <v/>
      </c>
      <c r="BJ96" s="111" t="str" cm="1">
        <f t="array" aca="1" ref="BJ96" ca="1">INDIRECT("'"&amp;BJ$2&amp;"'!AB"&amp;ROW($AJ96))</f>
        <v/>
      </c>
      <c r="BK96" s="111" t="str" cm="1">
        <f t="array" aca="1" ref="BK96" ca="1">INDIRECT("'"&amp;BK$2&amp;"'!AB"&amp;ROW($AJ96))</f>
        <v/>
      </c>
      <c r="BL96" s="111" t="str" cm="1">
        <f t="array" aca="1" ref="BL96" ca="1">INDIRECT("'"&amp;BL$2&amp;"'!AB"&amp;ROW($AJ96))</f>
        <v/>
      </c>
      <c r="BM96" s="111" t="str" cm="1">
        <f t="array" aca="1" ref="BM96" ca="1">INDIRECT("'"&amp;BM$2&amp;"'!AB"&amp;ROW($AJ96))</f>
        <v/>
      </c>
      <c r="BN96" s="111" t="str" cm="1">
        <f t="array" aca="1" ref="BN96" ca="1">INDIRECT("'"&amp;BN$2&amp;"'!AB"&amp;ROW($AJ96))</f>
        <v/>
      </c>
      <c r="BO96" s="124"/>
      <c r="BP96" s="110" t="str">
        <f t="shared" si="8"/>
        <v>Jose Salguero</v>
      </c>
      <c r="BQ96" s="127" cm="1">
        <f t="array" aca="1" ref="BQ96" ca="1">IF(INDIRECT("'"&amp;BQ$2&amp;"'!P"&amp;ROW($BQ96))=0,"",INDIRECT("'"&amp;BQ$2&amp;"'!P"&amp;ROW($BQ96)))</f>
        <v>58</v>
      </c>
      <c r="BR96" s="127" cm="1">
        <f t="array" aca="1" ref="BR96" ca="1">IF(INDIRECT("'"&amp;BR$2&amp;"'!P"&amp;ROW($BQ96))=0,"",INDIRECT("'"&amp;BR$2&amp;"'!P"&amp;ROW($BQ96)))</f>
        <v>48.25</v>
      </c>
      <c r="BS96" s="127" t="str" cm="1">
        <f t="array" aca="1" ref="BS96" ca="1">IF(INDIRECT("'"&amp;BS$2&amp;"'!P"&amp;ROW($BQ96))=0,"",INDIRECT("'"&amp;BS$2&amp;"'!P"&amp;ROW($BQ96)))</f>
        <v/>
      </c>
      <c r="BT96" s="127" t="str" cm="1">
        <f t="array" aca="1" ref="BT96" ca="1">IF(INDIRECT("'"&amp;BT$2&amp;"'!P"&amp;ROW($BQ96))=0,"",INDIRECT("'"&amp;BT$2&amp;"'!P"&amp;ROW($BQ96)))</f>
        <v/>
      </c>
      <c r="BU96" s="127" t="str" cm="1">
        <f t="array" aca="1" ref="BU96" ca="1">IF(INDIRECT("'"&amp;BU$2&amp;"'!P"&amp;ROW($BQ96))=0,"",INDIRECT("'"&amp;BU$2&amp;"'!P"&amp;ROW($BQ96)))</f>
        <v/>
      </c>
      <c r="BV96" s="127" cm="1">
        <f t="array" aca="1" ref="BV96" ca="1">IF(INDIRECT("'"&amp;BV$2&amp;"'!P"&amp;ROW($BQ96))=0,"",INDIRECT("'"&amp;BV$2&amp;"'!P"&amp;ROW($BQ96)))</f>
        <v>38.5</v>
      </c>
      <c r="BW96" s="127" cm="1">
        <f t="array" aca="1" ref="BW96" ca="1">IF(INDIRECT("'"&amp;BW$2&amp;"'!P"&amp;ROW($BQ96))=0,"",INDIRECT("'"&amp;BW$2&amp;"'!P"&amp;ROW($BQ96)))</f>
        <v>49.25</v>
      </c>
      <c r="BX96" s="127" t="str" cm="1">
        <f t="array" aca="1" ref="BX96" ca="1">IF(INDIRECT("'"&amp;BX$2&amp;"'!P"&amp;ROW($BQ96))=0,"",INDIRECT("'"&amp;BX$2&amp;"'!P"&amp;ROW($BQ96)))</f>
        <v/>
      </c>
      <c r="BY96" s="127" t="str" cm="1">
        <f t="array" aca="1" ref="BY96" ca="1">IF(INDIRECT("'"&amp;BY$2&amp;"'!P"&amp;ROW($BQ96))=0,"",INDIRECT("'"&amp;BY$2&amp;"'!P"&amp;ROW($BQ96)))</f>
        <v/>
      </c>
      <c r="BZ96" s="127" t="str" cm="1">
        <f t="array" aca="1" ref="BZ96" ca="1">IF(INDIRECT("'"&amp;BZ$2&amp;"'!P"&amp;ROW($BQ96))=0,"",INDIRECT("'"&amp;BZ$2&amp;"'!P"&amp;ROW($BQ96)))</f>
        <v/>
      </c>
      <c r="CA96" s="127" t="str" cm="1">
        <f t="array" aca="1" ref="CA96" ca="1">IF(INDIRECT("'"&amp;CA$2&amp;"'!P"&amp;ROW($BQ96))=0,"",INDIRECT("'"&amp;CA$2&amp;"'!P"&amp;ROW($BQ96)))</f>
        <v/>
      </c>
      <c r="CB96" s="127" t="str" cm="1">
        <f t="array" aca="1" ref="CB96" ca="1">IF(INDIRECT("'"&amp;CB$2&amp;"'!P"&amp;ROW($BQ96))=0,"",INDIRECT("'"&amp;CB$2&amp;"'!P"&amp;ROW($BQ96)))</f>
        <v/>
      </c>
      <c r="CC96" s="127" t="str" cm="1">
        <f t="array" aca="1" ref="CC96" ca="1">IF(INDIRECT("'"&amp;CC$2&amp;"'!P"&amp;ROW($BQ96))=0,"",INDIRECT("'"&amp;CC$2&amp;"'!P"&amp;ROW($BQ96)))</f>
        <v/>
      </c>
      <c r="CD96" s="127" t="str" cm="1">
        <f t="array" aca="1" ref="CD96" ca="1">IF(INDIRECT("'"&amp;CD$2&amp;"'!P"&amp;ROW($BQ96))=0,"",INDIRECT("'"&amp;CD$2&amp;"'!P"&amp;ROW($BQ96)))</f>
        <v/>
      </c>
      <c r="CE96" s="127" t="str" cm="1">
        <f t="array" aca="1" ref="CE96" ca="1">IF(INDIRECT("'"&amp;CE$2&amp;"'!P"&amp;ROW($BQ96))=0,"",INDIRECT("'"&amp;CE$2&amp;"'!P"&amp;ROW($BQ96)))</f>
        <v/>
      </c>
      <c r="CF96" s="127" t="str" cm="1">
        <f t="array" aca="1" ref="CF96" ca="1">IF(INDIRECT("'"&amp;CF$2&amp;"'!P"&amp;ROW($BQ96))=0,"",INDIRECT("'"&amp;CF$2&amp;"'!P"&amp;ROW($BQ96)))</f>
        <v/>
      </c>
      <c r="CG96" s="127" t="str" cm="1">
        <f t="array" aca="1" ref="CG96" ca="1">IF(INDIRECT("'"&amp;CG$2&amp;"'!P"&amp;ROW($BQ96))=0,"",INDIRECT("'"&amp;CG$2&amp;"'!P"&amp;ROW($BQ96)))</f>
        <v/>
      </c>
      <c r="CH96" s="127" t="str" cm="1">
        <f t="array" aca="1" ref="CH96" ca="1">IF(INDIRECT("'"&amp;CH$2&amp;"'!P"&amp;ROW($BQ96))=0,"",INDIRECT("'"&amp;CH$2&amp;"'!P"&amp;ROW($BQ96)))</f>
        <v/>
      </c>
      <c r="CI96" s="127" t="str" cm="1">
        <f t="array" aca="1" ref="CI96" ca="1">IF(INDIRECT("'"&amp;CI$2&amp;"'!P"&amp;ROW($BQ96))=0,"",INDIRECT("'"&amp;CI$2&amp;"'!P"&amp;ROW($BQ96)))</f>
        <v/>
      </c>
      <c r="CJ96" s="127" t="str" cm="1">
        <f t="array" aca="1" ref="CJ96" ca="1">IF(INDIRECT("'"&amp;CJ$2&amp;"'!P"&amp;ROW($BQ96))=0,"",INDIRECT("'"&amp;CJ$2&amp;"'!P"&amp;ROW($BQ96)))</f>
        <v/>
      </c>
      <c r="CK96" s="127" t="str" cm="1">
        <f t="array" aca="1" ref="CK96" ca="1">IF(INDIRECT("'"&amp;CK$2&amp;"'!P"&amp;ROW($BQ96))=0,"",INDIRECT("'"&amp;CK$2&amp;"'!P"&amp;ROW($BQ96)))</f>
        <v/>
      </c>
      <c r="CL96" s="127" t="str" cm="1">
        <f t="array" aca="1" ref="CL96" ca="1">IF(INDIRECT("'"&amp;CL$2&amp;"'!P"&amp;ROW($BQ96))=0,"",INDIRECT("'"&amp;CL$2&amp;"'!P"&amp;ROW($BQ96)))</f>
        <v/>
      </c>
      <c r="CM96" s="127" t="str" cm="1">
        <f t="array" aca="1" ref="CM96" ca="1">IF(INDIRECT("'"&amp;CM$2&amp;"'!P"&amp;ROW($BQ96))=0,"",INDIRECT("'"&amp;CM$2&amp;"'!P"&amp;ROW($BQ96)))</f>
        <v/>
      </c>
      <c r="CN96" s="127" t="str" cm="1">
        <f t="array" aca="1" ref="CN96" ca="1">IF(INDIRECT("'"&amp;CN$2&amp;"'!P"&amp;ROW($BQ96))=0,"",INDIRECT("'"&amp;CN$2&amp;"'!P"&amp;ROW($BQ96)))</f>
        <v/>
      </c>
      <c r="CO96" s="127" t="str" cm="1">
        <f t="array" aca="1" ref="CO96" ca="1">IF(INDIRECT("'"&amp;CO$2&amp;"'!P"&amp;ROW($BQ96))=0,"",INDIRECT("'"&amp;CO$2&amp;"'!P"&amp;ROW($BQ96)))</f>
        <v/>
      </c>
      <c r="CP96" s="127" t="str" cm="1">
        <f t="array" aca="1" ref="CP96" ca="1">IF(INDIRECT("'"&amp;CP$2&amp;"'!P"&amp;ROW($BQ96))=0,"",INDIRECT("'"&amp;CP$2&amp;"'!P"&amp;ROW($BQ96)))</f>
        <v/>
      </c>
      <c r="CQ96" s="127" t="str" cm="1">
        <f t="array" aca="1" ref="CQ96" ca="1">IF(INDIRECT("'"&amp;CQ$2&amp;"'!P"&amp;ROW($BQ96))=0,"",INDIRECT("'"&amp;CQ$2&amp;"'!P"&amp;ROW($BQ96)))</f>
        <v/>
      </c>
      <c r="CR96" s="127" t="str" cm="1">
        <f t="array" aca="1" ref="CR96" ca="1">IF(INDIRECT("'"&amp;CR$2&amp;"'!P"&amp;ROW($BQ96))=0,"",INDIRECT("'"&amp;CR$2&amp;"'!P"&amp;ROW($BQ96)))</f>
        <v/>
      </c>
      <c r="CS96" s="127" t="str" cm="1">
        <f t="array" aca="1" ref="CS96" ca="1">IF(INDIRECT("'"&amp;CS$2&amp;"'!P"&amp;ROW($BQ96))=0,"",INDIRECT("'"&amp;CS$2&amp;"'!P"&amp;ROW($BQ96)))</f>
        <v/>
      </c>
      <c r="CT96" s="127" t="str" cm="1">
        <f t="array" aca="1" ref="CT96" ca="1">IF(INDIRECT("'"&amp;CT$2&amp;"'!P"&amp;ROW($BQ96))=0,"",INDIRECT("'"&amp;CT$2&amp;"'!P"&amp;ROW($BQ96)))</f>
        <v/>
      </c>
      <c r="CU96" s="127" t="str" cm="1">
        <f t="array" aca="1" ref="CU96" ca="1">IF(INDIRECT("'"&amp;CU$2&amp;"'!P"&amp;ROW($BQ96))=0,"",INDIRECT("'"&amp;CU$2&amp;"'!P"&amp;ROW($BQ96)))</f>
        <v/>
      </c>
      <c r="CV96" s="128">
        <f t="shared" ca="1" si="9"/>
        <v>194</v>
      </c>
    </row>
    <row r="97" spans="1:100" x14ac:dyDescent="0.2">
      <c r="A97" s="111" t="str">
        <f>IF('Driver List'!D97=0,"",'Driver List'!D97)</f>
        <v/>
      </c>
      <c r="B97" s="111" t="str">
        <f>IF(A97="","",VLOOKUP(A97,'Driver List'!D:E,2,0))</f>
        <v/>
      </c>
      <c r="C97" s="111" t="str" cm="1">
        <f t="array" aca="1" ref="C97" ca="1">IF(INDIRECT("'"&amp;C$2&amp;"'!F"&amp;ROW(C97))="CC","CC",
IF(INDIRECT("'"&amp;C$2&amp;"'!F"&amp;ROW(C97))="DOWN","DOWN",
IF(INDIRECT("'"&amp;C$2&amp;"'!F"&amp;ROW(C97))="OFF","OFF",
IF(INDIRECT("'"&amp;C$2&amp;"'!F"&amp;ROW(C97))="PARK","PARK",
IF(INDIRECT("'"&amp;C$2&amp;"'!F"&amp;ROW(C97))="VACA","VACA",
"")))))</f>
        <v/>
      </c>
      <c r="D97" s="111" t="str" cm="1">
        <f t="array" aca="1" ref="D97" ca="1">IF(INDIRECT("'"&amp;D$2&amp;"'!F"&amp;ROW(D97))="CC","CC",
IF(INDIRECT("'"&amp;D$2&amp;"'!F"&amp;ROW(D97))="DOWN","DOWN",
IF(INDIRECT("'"&amp;D$2&amp;"'!F"&amp;ROW(D97))="OFF","OFF",
IF(INDIRECT("'"&amp;D$2&amp;"'!F"&amp;ROW(D97))="PARK","PARK",
IF(INDIRECT("'"&amp;D$2&amp;"'!F"&amp;ROW(D97))="VACA","VACA",
"")))))</f>
        <v/>
      </c>
      <c r="E97" s="111" t="str" cm="1">
        <f t="array" aca="1" ref="E97" ca="1">IF(INDIRECT("'"&amp;E$2&amp;"'!F"&amp;ROW(E97))="CC","CC",
IF(INDIRECT("'"&amp;E$2&amp;"'!F"&amp;ROW(E97))="DOWN","DOWN",
IF(INDIRECT("'"&amp;E$2&amp;"'!F"&amp;ROW(E97))="OFF","OFF",
IF(INDIRECT("'"&amp;E$2&amp;"'!F"&amp;ROW(E97))="PARK","PARK",
IF(INDIRECT("'"&amp;E$2&amp;"'!F"&amp;ROW(E97))="VACA","VACA",
"")))))</f>
        <v/>
      </c>
      <c r="F97" s="111" t="str" cm="1">
        <f t="array" aca="1" ref="F97" ca="1">IF(INDIRECT("'"&amp;F$2&amp;"'!F"&amp;ROW(F97))="CC","CC",
IF(INDIRECT("'"&amp;F$2&amp;"'!F"&amp;ROW(F97))="DOWN","DOWN",
IF(INDIRECT("'"&amp;F$2&amp;"'!F"&amp;ROW(F97))="OFF","OFF",
IF(INDIRECT("'"&amp;F$2&amp;"'!F"&amp;ROW(F97))="PARK","PARK",
IF(INDIRECT("'"&amp;F$2&amp;"'!F"&amp;ROW(F97))="VACA","VACA",
"")))))</f>
        <v/>
      </c>
      <c r="G97" s="111" t="str" cm="1">
        <f t="array" aca="1" ref="G97" ca="1">IF(INDIRECT("'"&amp;G$2&amp;"'!F"&amp;ROW(G97))="CC","CC",
IF(INDIRECT("'"&amp;G$2&amp;"'!F"&amp;ROW(G97))="DOWN","DOWN",
IF(INDIRECT("'"&amp;G$2&amp;"'!F"&amp;ROW(G97))="OFF","OFF",
IF(INDIRECT("'"&amp;G$2&amp;"'!F"&amp;ROW(G97))="PARK","PARK",
IF(INDIRECT("'"&amp;G$2&amp;"'!F"&amp;ROW(G97))="VACA","VACA",
"")))))</f>
        <v/>
      </c>
      <c r="H97" s="111" t="str" cm="1">
        <f t="array" aca="1" ref="H97" ca="1">IF(INDIRECT("'"&amp;H$2&amp;"'!F"&amp;ROW(H97))="CC","CC",
IF(INDIRECT("'"&amp;H$2&amp;"'!F"&amp;ROW(H97))="DOWN","DOWN",
IF(INDIRECT("'"&amp;H$2&amp;"'!F"&amp;ROW(H97))="OFF","OFF",
IF(INDIRECT("'"&amp;H$2&amp;"'!F"&amp;ROW(H97))="PARK","PARK",
IF(INDIRECT("'"&amp;H$2&amp;"'!F"&amp;ROW(H97))="VACA","VACA",
"")))))</f>
        <v/>
      </c>
      <c r="I97" s="111" t="str" cm="1">
        <f t="array" aca="1" ref="I97" ca="1">IF(INDIRECT("'"&amp;I$2&amp;"'!F"&amp;ROW(I97))="CC","CC",
IF(INDIRECT("'"&amp;I$2&amp;"'!F"&amp;ROW(I97))="DOWN","DOWN",
IF(INDIRECT("'"&amp;I$2&amp;"'!F"&amp;ROW(I97))="OFF","OFF",
IF(INDIRECT("'"&amp;I$2&amp;"'!F"&amp;ROW(I97))="PARK","PARK",
IF(INDIRECT("'"&amp;I$2&amp;"'!F"&amp;ROW(I97))="VACA","VACA",
"")))))</f>
        <v/>
      </c>
      <c r="J97" s="111" t="str" cm="1">
        <f t="array" aca="1" ref="J97" ca="1">IF(INDIRECT("'"&amp;J$2&amp;"'!F"&amp;ROW(J97))="CC","CC",
IF(INDIRECT("'"&amp;J$2&amp;"'!F"&amp;ROW(J97))="DOWN","DOWN",
IF(INDIRECT("'"&amp;J$2&amp;"'!F"&amp;ROW(J97))="OFF","OFF",
IF(INDIRECT("'"&amp;J$2&amp;"'!F"&amp;ROW(J97))="PARK","PARK",
IF(INDIRECT("'"&amp;J$2&amp;"'!F"&amp;ROW(J97))="VACA","VACA",
"")))))</f>
        <v/>
      </c>
      <c r="K97" s="111" t="str" cm="1">
        <f t="array" aca="1" ref="K97" ca="1">IF(INDIRECT("'"&amp;K$2&amp;"'!F"&amp;ROW(K97))="CC","CC",
IF(INDIRECT("'"&amp;K$2&amp;"'!F"&amp;ROW(K97))="DOWN","DOWN",
IF(INDIRECT("'"&amp;K$2&amp;"'!F"&amp;ROW(K97))="OFF","OFF",
IF(INDIRECT("'"&amp;K$2&amp;"'!F"&amp;ROW(K97))="PARK","PARK",
IF(INDIRECT("'"&amp;K$2&amp;"'!F"&amp;ROW(K97))="VACA","VACA",
"")))))</f>
        <v/>
      </c>
      <c r="L97" s="111" t="str" cm="1">
        <f t="array" aca="1" ref="L97" ca="1">IF(INDIRECT("'"&amp;L$2&amp;"'!F"&amp;ROW(L97))="CC","CC",
IF(INDIRECT("'"&amp;L$2&amp;"'!F"&amp;ROW(L97))="DOWN","DOWN",
IF(INDIRECT("'"&amp;L$2&amp;"'!F"&amp;ROW(L97))="OFF","OFF",
IF(INDIRECT("'"&amp;L$2&amp;"'!F"&amp;ROW(L97))="PARK","PARK",
IF(INDIRECT("'"&amp;L$2&amp;"'!F"&amp;ROW(L97))="VACA","VACA",
"")))))</f>
        <v/>
      </c>
      <c r="M97" s="111" t="str" cm="1">
        <f t="array" aca="1" ref="M97" ca="1">IF(INDIRECT("'"&amp;M$2&amp;"'!F"&amp;ROW(M97))="CC","CC",
IF(INDIRECT("'"&amp;M$2&amp;"'!F"&amp;ROW(M97))="DOWN","DOWN",
IF(INDIRECT("'"&amp;M$2&amp;"'!F"&amp;ROW(M97))="OFF","OFF",
IF(INDIRECT("'"&amp;M$2&amp;"'!F"&amp;ROW(M97))="PARK","PARK",
IF(INDIRECT("'"&amp;M$2&amp;"'!F"&amp;ROW(M97))="VACA","VACA",
"")))))</f>
        <v/>
      </c>
      <c r="N97" s="111" t="str" cm="1">
        <f t="array" aca="1" ref="N97" ca="1">IF(INDIRECT("'"&amp;N$2&amp;"'!F"&amp;ROW(N97))="CC","CC",
IF(INDIRECT("'"&amp;N$2&amp;"'!F"&amp;ROW(N97))="DOWN","DOWN",
IF(INDIRECT("'"&amp;N$2&amp;"'!F"&amp;ROW(N97))="OFF","OFF",
IF(INDIRECT("'"&amp;N$2&amp;"'!F"&amp;ROW(N97))="PARK","PARK",
IF(INDIRECT("'"&amp;N$2&amp;"'!F"&amp;ROW(N97))="VACA","VACA",
"")))))</f>
        <v/>
      </c>
      <c r="O97" s="111" t="str" cm="1">
        <f t="array" aca="1" ref="O97" ca="1">IF(INDIRECT("'"&amp;O$2&amp;"'!F"&amp;ROW(O97))="CC","CC",
IF(INDIRECT("'"&amp;O$2&amp;"'!F"&amp;ROW(O97))="DOWN","DOWN",
IF(INDIRECT("'"&amp;O$2&amp;"'!F"&amp;ROW(O97))="OFF","OFF",
IF(INDIRECT("'"&amp;O$2&amp;"'!F"&amp;ROW(O97))="PARK","PARK",
IF(INDIRECT("'"&amp;O$2&amp;"'!F"&amp;ROW(O97))="VACA","VACA",
"")))))</f>
        <v/>
      </c>
      <c r="P97" s="111" t="str" cm="1">
        <f t="array" aca="1" ref="P97" ca="1">IF(INDIRECT("'"&amp;P$2&amp;"'!F"&amp;ROW(P97))="CC","CC",
IF(INDIRECT("'"&amp;P$2&amp;"'!F"&amp;ROW(P97))="DOWN","DOWN",
IF(INDIRECT("'"&amp;P$2&amp;"'!F"&amp;ROW(P97))="OFF","OFF",
IF(INDIRECT("'"&amp;P$2&amp;"'!F"&amp;ROW(P97))="PARK","PARK",
IF(INDIRECT("'"&amp;P$2&amp;"'!F"&amp;ROW(P97))="VACA","VACA",
"")))))</f>
        <v/>
      </c>
      <c r="Q97" s="111" t="str" cm="1">
        <f t="array" aca="1" ref="Q97" ca="1">IF(INDIRECT("'"&amp;Q$2&amp;"'!F"&amp;ROW(Q97))="CC","CC",
IF(INDIRECT("'"&amp;Q$2&amp;"'!F"&amp;ROW(Q97))="DOWN","DOWN",
IF(INDIRECT("'"&amp;Q$2&amp;"'!F"&amp;ROW(Q97))="OFF","OFF",
IF(INDIRECT("'"&amp;Q$2&amp;"'!F"&amp;ROW(Q97))="PARK","PARK",
IF(INDIRECT("'"&amp;Q$2&amp;"'!F"&amp;ROW(Q97))="VACA","VACA",
"")))))</f>
        <v/>
      </c>
      <c r="R97" s="111" t="str" cm="1">
        <f t="array" aca="1" ref="R97" ca="1">IF(INDIRECT("'"&amp;R$2&amp;"'!F"&amp;ROW(R97))="CC","CC",
IF(INDIRECT("'"&amp;R$2&amp;"'!F"&amp;ROW(R97))="DOWN","DOWN",
IF(INDIRECT("'"&amp;R$2&amp;"'!F"&amp;ROW(R97))="OFF","OFF",
IF(INDIRECT("'"&amp;R$2&amp;"'!F"&amp;ROW(R97))="PARK","PARK",
IF(INDIRECT("'"&amp;R$2&amp;"'!F"&amp;ROW(R97))="VACA","VACA",
"")))))</f>
        <v/>
      </c>
      <c r="S97" s="111" t="str" cm="1">
        <f t="array" aca="1" ref="S97" ca="1">IF(INDIRECT("'"&amp;S$2&amp;"'!F"&amp;ROW(S97))="CC","CC",
IF(INDIRECT("'"&amp;S$2&amp;"'!F"&amp;ROW(S97))="DOWN","DOWN",
IF(INDIRECT("'"&amp;S$2&amp;"'!F"&amp;ROW(S97))="OFF","OFF",
IF(INDIRECT("'"&amp;S$2&amp;"'!F"&amp;ROW(S97))="PARK","PARK",
IF(INDIRECT("'"&amp;S$2&amp;"'!F"&amp;ROW(S97))="VACA","VACA",
"")))))</f>
        <v/>
      </c>
      <c r="T97" s="111" t="str" cm="1">
        <f t="array" aca="1" ref="T97" ca="1">IF(INDIRECT("'"&amp;T$2&amp;"'!F"&amp;ROW(T97))="CC","CC",
IF(INDIRECT("'"&amp;T$2&amp;"'!F"&amp;ROW(T97))="DOWN","DOWN",
IF(INDIRECT("'"&amp;T$2&amp;"'!F"&amp;ROW(T97))="OFF","OFF",
IF(INDIRECT("'"&amp;T$2&amp;"'!F"&amp;ROW(T97))="PARK","PARK",
IF(INDIRECT("'"&amp;T$2&amp;"'!F"&amp;ROW(T97))="VACA","VACA",
"")))))</f>
        <v/>
      </c>
      <c r="U97" s="111" t="str" cm="1">
        <f t="array" aca="1" ref="U97" ca="1">IF(INDIRECT("'"&amp;U$2&amp;"'!F"&amp;ROW(U97))="CC","CC",
IF(INDIRECT("'"&amp;U$2&amp;"'!F"&amp;ROW(U97))="DOWN","DOWN",
IF(INDIRECT("'"&amp;U$2&amp;"'!F"&amp;ROW(U97))="OFF","OFF",
IF(INDIRECT("'"&amp;U$2&amp;"'!F"&amp;ROW(U97))="PARK","PARK",
IF(INDIRECT("'"&amp;U$2&amp;"'!F"&amp;ROW(U97))="VACA","VACA",
"")))))</f>
        <v/>
      </c>
      <c r="V97" s="111" t="str" cm="1">
        <f t="array" aca="1" ref="V97" ca="1">IF(INDIRECT("'"&amp;V$2&amp;"'!F"&amp;ROW(V97))="CC","CC",
IF(INDIRECT("'"&amp;V$2&amp;"'!F"&amp;ROW(V97))="DOWN","DOWN",
IF(INDIRECT("'"&amp;V$2&amp;"'!F"&amp;ROW(V97))="OFF","OFF",
IF(INDIRECT("'"&amp;V$2&amp;"'!F"&amp;ROW(V97))="PARK","PARK",
IF(INDIRECT("'"&amp;V$2&amp;"'!F"&amp;ROW(V97))="VACA","VACA",
"")))))</f>
        <v/>
      </c>
      <c r="W97" s="111" t="str" cm="1">
        <f t="array" aca="1" ref="W97" ca="1">IF(INDIRECT("'"&amp;W$2&amp;"'!F"&amp;ROW(W97))="CC","CC",
IF(INDIRECT("'"&amp;W$2&amp;"'!F"&amp;ROW(W97))="DOWN","DOWN",
IF(INDIRECT("'"&amp;W$2&amp;"'!F"&amp;ROW(W97))="OFF","OFF",
IF(INDIRECT("'"&amp;W$2&amp;"'!F"&amp;ROW(W97))="PARK","PARK",
IF(INDIRECT("'"&amp;W$2&amp;"'!F"&amp;ROW(W97))="VACA","VACA",
"")))))</f>
        <v/>
      </c>
      <c r="X97" s="111" t="str" cm="1">
        <f t="array" aca="1" ref="X97" ca="1">IF(INDIRECT("'"&amp;X$2&amp;"'!F"&amp;ROW(X97))="CC","CC",
IF(INDIRECT("'"&amp;X$2&amp;"'!F"&amp;ROW(X97))="DOWN","DOWN",
IF(INDIRECT("'"&amp;X$2&amp;"'!F"&amp;ROW(X97))="OFF","OFF",
IF(INDIRECT("'"&amp;X$2&amp;"'!F"&amp;ROW(X97))="PARK","PARK",
IF(INDIRECT("'"&amp;X$2&amp;"'!F"&amp;ROW(X97))="VACA","VACA",
"")))))</f>
        <v/>
      </c>
      <c r="Y97" s="111" t="str" cm="1">
        <f t="array" aca="1" ref="Y97" ca="1">IF(INDIRECT("'"&amp;Y$2&amp;"'!F"&amp;ROW(Y97))="CC","CC",
IF(INDIRECT("'"&amp;Y$2&amp;"'!F"&amp;ROW(Y97))="DOWN","DOWN",
IF(INDIRECT("'"&amp;Y$2&amp;"'!F"&amp;ROW(Y97))="OFF","OFF",
IF(INDIRECT("'"&amp;Y$2&amp;"'!F"&amp;ROW(Y97))="PARK","PARK",
IF(INDIRECT("'"&amp;Y$2&amp;"'!F"&amp;ROW(Y97))="VACA","VACA",
"")))))</f>
        <v/>
      </c>
      <c r="Z97" s="111" t="str" cm="1">
        <f t="array" aca="1" ref="Z97" ca="1">IF(INDIRECT("'"&amp;Z$2&amp;"'!F"&amp;ROW(Z97))="CC","CC",
IF(INDIRECT("'"&amp;Z$2&amp;"'!F"&amp;ROW(Z97))="DOWN","DOWN",
IF(INDIRECT("'"&amp;Z$2&amp;"'!F"&amp;ROW(Z97))="OFF","OFF",
IF(INDIRECT("'"&amp;Z$2&amp;"'!F"&amp;ROW(Z97))="PARK","PARK",
IF(INDIRECT("'"&amp;Z$2&amp;"'!F"&amp;ROW(Z97))="VACA","VACA",
"")))))</f>
        <v/>
      </c>
      <c r="AA97" s="111" t="str" cm="1">
        <f t="array" aca="1" ref="AA97" ca="1">IF(INDIRECT("'"&amp;AA$2&amp;"'!F"&amp;ROW(AA97))="CC","CC",
IF(INDIRECT("'"&amp;AA$2&amp;"'!F"&amp;ROW(AA97))="DOWN","DOWN",
IF(INDIRECT("'"&amp;AA$2&amp;"'!F"&amp;ROW(AA97))="OFF","OFF",
IF(INDIRECT("'"&amp;AA$2&amp;"'!F"&amp;ROW(AA97))="PARK","PARK",
IF(INDIRECT("'"&amp;AA$2&amp;"'!F"&amp;ROW(AA97))="VACA","VACA",
"")))))</f>
        <v/>
      </c>
      <c r="AB97" s="111" t="str" cm="1">
        <f t="array" aca="1" ref="AB97" ca="1">IF(INDIRECT("'"&amp;AB$2&amp;"'!F"&amp;ROW(AB97))="CC","CC",
IF(INDIRECT("'"&amp;AB$2&amp;"'!F"&amp;ROW(AB97))="DOWN","DOWN",
IF(INDIRECT("'"&amp;AB$2&amp;"'!F"&amp;ROW(AB97))="OFF","OFF",
IF(INDIRECT("'"&amp;AB$2&amp;"'!F"&amp;ROW(AB97))="PARK","PARK",
IF(INDIRECT("'"&amp;AB$2&amp;"'!F"&amp;ROW(AB97))="VACA","VACA",
"")))))</f>
        <v/>
      </c>
      <c r="AC97" s="111" t="str" cm="1">
        <f t="array" aca="1" ref="AC97" ca="1">IF(INDIRECT("'"&amp;AC$2&amp;"'!F"&amp;ROW(AC97))="CC","CC",
IF(INDIRECT("'"&amp;AC$2&amp;"'!F"&amp;ROW(AC97))="DOWN","DOWN",
IF(INDIRECT("'"&amp;AC$2&amp;"'!F"&amp;ROW(AC97))="OFF","OFF",
IF(INDIRECT("'"&amp;AC$2&amp;"'!F"&amp;ROW(AC97))="PARK","PARK",
IF(INDIRECT("'"&amp;AC$2&amp;"'!F"&amp;ROW(AC97))="VACA","VACA",
"")))))</f>
        <v/>
      </c>
      <c r="AD97" s="111" t="str" cm="1">
        <f t="array" aca="1" ref="AD97" ca="1">IF(INDIRECT("'"&amp;AD$2&amp;"'!F"&amp;ROW(AD97))="CC","CC",
IF(INDIRECT("'"&amp;AD$2&amp;"'!F"&amp;ROW(AD97))="DOWN","DOWN",
IF(INDIRECT("'"&amp;AD$2&amp;"'!F"&amp;ROW(AD97))="OFF","OFF",
IF(INDIRECT("'"&amp;AD$2&amp;"'!F"&amp;ROW(AD97))="PARK","PARK",
IF(INDIRECT("'"&amp;AD$2&amp;"'!F"&amp;ROW(AD97))="VACA","VACA",
"")))))</f>
        <v/>
      </c>
      <c r="AE97" s="111" t="str" cm="1">
        <f t="array" aca="1" ref="AE97" ca="1">IF(INDIRECT("'"&amp;AE$2&amp;"'!F"&amp;ROW(AE97))="CC","CC",
IF(INDIRECT("'"&amp;AE$2&amp;"'!F"&amp;ROW(AE97))="DOWN","DOWN",
IF(INDIRECT("'"&amp;AE$2&amp;"'!F"&amp;ROW(AE97))="OFF","OFF",
IF(INDIRECT("'"&amp;AE$2&amp;"'!F"&amp;ROW(AE97))="PARK","PARK",
IF(INDIRECT("'"&amp;AE$2&amp;"'!F"&amp;ROW(AE97))="VACA","VACA",
"")))))</f>
        <v/>
      </c>
      <c r="AF97" s="111" t="str" cm="1">
        <f t="array" aca="1" ref="AF97" ca="1">IF(INDIRECT("'"&amp;AF$2&amp;"'!F"&amp;ROW(AF97))="CC","CC",
IF(INDIRECT("'"&amp;AF$2&amp;"'!F"&amp;ROW(AF97))="DOWN","DOWN",
IF(INDIRECT("'"&amp;AF$2&amp;"'!F"&amp;ROW(AF97))="OFF","OFF",
IF(INDIRECT("'"&amp;AF$2&amp;"'!F"&amp;ROW(AF97))="PARK","PARK",
IF(INDIRECT("'"&amp;AF$2&amp;"'!F"&amp;ROW(AF97))="VACA","VACA",
"")))))</f>
        <v/>
      </c>
      <c r="AG97" s="111" t="str" cm="1">
        <f t="array" aca="1" ref="AG97" ca="1">IF(INDIRECT("'"&amp;AG$2&amp;"'!F"&amp;ROW(AG97))="CC","CC",
IF(INDIRECT("'"&amp;AG$2&amp;"'!F"&amp;ROW(AG97))="DOWN","DOWN",
IF(INDIRECT("'"&amp;AG$2&amp;"'!F"&amp;ROW(AG97))="OFF","OFF",
IF(INDIRECT("'"&amp;AG$2&amp;"'!F"&amp;ROW(AG97))="PARK","PARK",
IF(INDIRECT("'"&amp;AG$2&amp;"'!F"&amp;ROW(AG97))="VACA","VACA",
"")))))</f>
        <v/>
      </c>
      <c r="AH97" s="124"/>
      <c r="AI97" s="111" t="str">
        <f t="shared" si="7"/>
        <v/>
      </c>
      <c r="AJ97" s="111" t="str" cm="1">
        <f t="array" aca="1" ref="AJ97" ca="1">INDIRECT("'"&amp;AJ$2&amp;"'!AB"&amp;ROW($AJ97))</f>
        <v/>
      </c>
      <c r="AK97" s="111" t="str" cm="1">
        <f t="array" aca="1" ref="AK97" ca="1">INDIRECT("'"&amp;AK$2&amp;"'!AB"&amp;ROW($AJ97))</f>
        <v/>
      </c>
      <c r="AL97" s="111" t="str" cm="1">
        <f t="array" aca="1" ref="AL97" ca="1">INDIRECT("'"&amp;AL$2&amp;"'!AB"&amp;ROW($AJ97))</f>
        <v/>
      </c>
      <c r="AM97" s="111" t="str" cm="1">
        <f t="array" aca="1" ref="AM97" ca="1">INDIRECT("'"&amp;AM$2&amp;"'!AB"&amp;ROW($AJ97))</f>
        <v/>
      </c>
      <c r="AN97" s="111" t="str" cm="1">
        <f t="array" aca="1" ref="AN97" ca="1">INDIRECT("'"&amp;AN$2&amp;"'!AB"&amp;ROW($AJ97))</f>
        <v/>
      </c>
      <c r="AO97" s="111" t="str" cm="1">
        <f t="array" aca="1" ref="AO97" ca="1">INDIRECT("'"&amp;AO$2&amp;"'!AB"&amp;ROW($AJ97))</f>
        <v/>
      </c>
      <c r="AP97" s="111" t="str" cm="1">
        <f t="array" aca="1" ref="AP97" ca="1">INDIRECT("'"&amp;AP$2&amp;"'!AB"&amp;ROW($AJ97))</f>
        <v/>
      </c>
      <c r="AQ97" s="111" t="str" cm="1">
        <f t="array" aca="1" ref="AQ97" ca="1">INDIRECT("'"&amp;AQ$2&amp;"'!AB"&amp;ROW($AJ97))</f>
        <v/>
      </c>
      <c r="AR97" s="111" t="str" cm="1">
        <f t="array" aca="1" ref="AR97" ca="1">INDIRECT("'"&amp;AR$2&amp;"'!AB"&amp;ROW($AJ97))</f>
        <v/>
      </c>
      <c r="AS97" s="111" t="str" cm="1">
        <f t="array" aca="1" ref="AS97" ca="1">INDIRECT("'"&amp;AS$2&amp;"'!AB"&amp;ROW($AJ97))</f>
        <v/>
      </c>
      <c r="AT97" s="111" t="str" cm="1">
        <f t="array" aca="1" ref="AT97" ca="1">INDIRECT("'"&amp;AT$2&amp;"'!AB"&amp;ROW($AJ97))</f>
        <v/>
      </c>
      <c r="AU97" s="111" t="str" cm="1">
        <f t="array" aca="1" ref="AU97" ca="1">INDIRECT("'"&amp;AU$2&amp;"'!AB"&amp;ROW($AJ97))</f>
        <v/>
      </c>
      <c r="AV97" s="111" t="str" cm="1">
        <f t="array" aca="1" ref="AV97" ca="1">INDIRECT("'"&amp;AV$2&amp;"'!AB"&amp;ROW($AJ97))</f>
        <v/>
      </c>
      <c r="AW97" s="111" t="str" cm="1">
        <f t="array" aca="1" ref="AW97" ca="1">INDIRECT("'"&amp;AW$2&amp;"'!AB"&amp;ROW($AJ97))</f>
        <v/>
      </c>
      <c r="AX97" s="111" t="str" cm="1">
        <f t="array" aca="1" ref="AX97" ca="1">INDIRECT("'"&amp;AX$2&amp;"'!AB"&amp;ROW($AJ97))</f>
        <v/>
      </c>
      <c r="AY97" s="111" t="str" cm="1">
        <f t="array" aca="1" ref="AY97" ca="1">INDIRECT("'"&amp;AY$2&amp;"'!AB"&amp;ROW($AJ97))</f>
        <v/>
      </c>
      <c r="AZ97" s="111" t="str" cm="1">
        <f t="array" aca="1" ref="AZ97" ca="1">INDIRECT("'"&amp;AZ$2&amp;"'!AB"&amp;ROW($AJ97))</f>
        <v/>
      </c>
      <c r="BA97" s="111" t="str" cm="1">
        <f t="array" aca="1" ref="BA97" ca="1">INDIRECT("'"&amp;BA$2&amp;"'!AB"&amp;ROW($AJ97))</f>
        <v/>
      </c>
      <c r="BB97" s="111" t="str" cm="1">
        <f t="array" aca="1" ref="BB97" ca="1">INDIRECT("'"&amp;BB$2&amp;"'!AB"&amp;ROW($AJ97))</f>
        <v/>
      </c>
      <c r="BC97" s="111" t="str" cm="1">
        <f t="array" aca="1" ref="BC97" ca="1">INDIRECT("'"&amp;BC$2&amp;"'!AB"&amp;ROW($AJ97))</f>
        <v/>
      </c>
      <c r="BD97" s="111" t="str" cm="1">
        <f t="array" aca="1" ref="BD97" ca="1">INDIRECT("'"&amp;BD$2&amp;"'!AB"&amp;ROW($AJ97))</f>
        <v/>
      </c>
      <c r="BE97" s="111" t="str" cm="1">
        <f t="array" aca="1" ref="BE97" ca="1">INDIRECT("'"&amp;BE$2&amp;"'!AB"&amp;ROW($AJ97))</f>
        <v/>
      </c>
      <c r="BF97" s="111" t="str" cm="1">
        <f t="array" aca="1" ref="BF97" ca="1">INDIRECT("'"&amp;BF$2&amp;"'!AB"&amp;ROW($AJ97))</f>
        <v/>
      </c>
      <c r="BG97" s="111" t="str" cm="1">
        <f t="array" aca="1" ref="BG97" ca="1">INDIRECT("'"&amp;BG$2&amp;"'!AB"&amp;ROW($AJ97))</f>
        <v/>
      </c>
      <c r="BH97" s="111" t="str" cm="1">
        <f t="array" aca="1" ref="BH97" ca="1">INDIRECT("'"&amp;BH$2&amp;"'!AB"&amp;ROW($AJ97))</f>
        <v/>
      </c>
      <c r="BI97" s="111" t="str" cm="1">
        <f t="array" aca="1" ref="BI97" ca="1">INDIRECT("'"&amp;BI$2&amp;"'!AB"&amp;ROW($AJ97))</f>
        <v/>
      </c>
      <c r="BJ97" s="111" t="str" cm="1">
        <f t="array" aca="1" ref="BJ97" ca="1">INDIRECT("'"&amp;BJ$2&amp;"'!AB"&amp;ROW($AJ97))</f>
        <v/>
      </c>
      <c r="BK97" s="111" t="str" cm="1">
        <f t="array" aca="1" ref="BK97" ca="1">INDIRECT("'"&amp;BK$2&amp;"'!AB"&amp;ROW($AJ97))</f>
        <v/>
      </c>
      <c r="BL97" s="111" t="str" cm="1">
        <f t="array" aca="1" ref="BL97" ca="1">INDIRECT("'"&amp;BL$2&amp;"'!AB"&amp;ROW($AJ97))</f>
        <v/>
      </c>
      <c r="BM97" s="111" t="str" cm="1">
        <f t="array" aca="1" ref="BM97" ca="1">INDIRECT("'"&amp;BM$2&amp;"'!AB"&amp;ROW($AJ97))</f>
        <v/>
      </c>
      <c r="BN97" s="111" t="str" cm="1">
        <f t="array" aca="1" ref="BN97" ca="1">INDIRECT("'"&amp;BN$2&amp;"'!AB"&amp;ROW($AJ97))</f>
        <v/>
      </c>
      <c r="BO97" s="124"/>
      <c r="BP97" s="110" t="str">
        <f t="shared" si="8"/>
        <v/>
      </c>
      <c r="BQ97" s="127" t="str" cm="1">
        <f t="array" aca="1" ref="BQ97" ca="1">IF(INDIRECT("'"&amp;BQ$2&amp;"'!P"&amp;ROW($BQ97))=0,"",INDIRECT("'"&amp;BQ$2&amp;"'!P"&amp;ROW($BQ97)))</f>
        <v/>
      </c>
      <c r="BR97" s="127" t="str" cm="1">
        <f t="array" aca="1" ref="BR97" ca="1">IF(INDIRECT("'"&amp;BR$2&amp;"'!P"&amp;ROW($BQ97))=0,"",INDIRECT("'"&amp;BR$2&amp;"'!P"&amp;ROW($BQ97)))</f>
        <v/>
      </c>
      <c r="BS97" s="127" t="str" cm="1">
        <f t="array" aca="1" ref="BS97" ca="1">IF(INDIRECT("'"&amp;BS$2&amp;"'!P"&amp;ROW($BQ97))=0,"",INDIRECT("'"&amp;BS$2&amp;"'!P"&amp;ROW($BQ97)))</f>
        <v/>
      </c>
      <c r="BT97" s="127" t="str" cm="1">
        <f t="array" aca="1" ref="BT97" ca="1">IF(INDIRECT("'"&amp;BT$2&amp;"'!P"&amp;ROW($BQ97))=0,"",INDIRECT("'"&amp;BT$2&amp;"'!P"&amp;ROW($BQ97)))</f>
        <v/>
      </c>
      <c r="BU97" s="127" t="str" cm="1">
        <f t="array" aca="1" ref="BU97" ca="1">IF(INDIRECT("'"&amp;BU$2&amp;"'!P"&amp;ROW($BQ97))=0,"",INDIRECT("'"&amp;BU$2&amp;"'!P"&amp;ROW($BQ97)))</f>
        <v/>
      </c>
      <c r="BV97" s="127" t="str" cm="1">
        <f t="array" aca="1" ref="BV97" ca="1">IF(INDIRECT("'"&amp;BV$2&amp;"'!P"&amp;ROW($BQ97))=0,"",INDIRECT("'"&amp;BV$2&amp;"'!P"&amp;ROW($BQ97)))</f>
        <v/>
      </c>
      <c r="BW97" s="127" t="str" cm="1">
        <f t="array" aca="1" ref="BW97" ca="1">IF(INDIRECT("'"&amp;BW$2&amp;"'!P"&amp;ROW($BQ97))=0,"",INDIRECT("'"&amp;BW$2&amp;"'!P"&amp;ROW($BQ97)))</f>
        <v/>
      </c>
      <c r="BX97" s="127" t="str" cm="1">
        <f t="array" aca="1" ref="BX97" ca="1">IF(INDIRECT("'"&amp;BX$2&amp;"'!P"&amp;ROW($BQ97))=0,"",INDIRECT("'"&amp;BX$2&amp;"'!P"&amp;ROW($BQ97)))</f>
        <v/>
      </c>
      <c r="BY97" s="127" t="str" cm="1">
        <f t="array" aca="1" ref="BY97" ca="1">IF(INDIRECT("'"&amp;BY$2&amp;"'!P"&amp;ROW($BQ97))=0,"",INDIRECT("'"&amp;BY$2&amp;"'!P"&amp;ROW($BQ97)))</f>
        <v/>
      </c>
      <c r="BZ97" s="127" t="str" cm="1">
        <f t="array" aca="1" ref="BZ97" ca="1">IF(INDIRECT("'"&amp;BZ$2&amp;"'!P"&amp;ROW($BQ97))=0,"",INDIRECT("'"&amp;BZ$2&amp;"'!P"&amp;ROW($BQ97)))</f>
        <v/>
      </c>
      <c r="CA97" s="127" t="str" cm="1">
        <f t="array" aca="1" ref="CA97" ca="1">IF(INDIRECT("'"&amp;CA$2&amp;"'!P"&amp;ROW($BQ97))=0,"",INDIRECT("'"&amp;CA$2&amp;"'!P"&amp;ROW($BQ97)))</f>
        <v/>
      </c>
      <c r="CB97" s="127" t="str" cm="1">
        <f t="array" aca="1" ref="CB97" ca="1">IF(INDIRECT("'"&amp;CB$2&amp;"'!P"&amp;ROW($BQ97))=0,"",INDIRECT("'"&amp;CB$2&amp;"'!P"&amp;ROW($BQ97)))</f>
        <v/>
      </c>
      <c r="CC97" s="127" t="str" cm="1">
        <f t="array" aca="1" ref="CC97" ca="1">IF(INDIRECT("'"&amp;CC$2&amp;"'!P"&amp;ROW($BQ97))=0,"",INDIRECT("'"&amp;CC$2&amp;"'!P"&amp;ROW($BQ97)))</f>
        <v/>
      </c>
      <c r="CD97" s="127" t="str" cm="1">
        <f t="array" aca="1" ref="CD97" ca="1">IF(INDIRECT("'"&amp;CD$2&amp;"'!P"&amp;ROW($BQ97))=0,"",INDIRECT("'"&amp;CD$2&amp;"'!P"&amp;ROW($BQ97)))</f>
        <v/>
      </c>
      <c r="CE97" s="127" t="str" cm="1">
        <f t="array" aca="1" ref="CE97" ca="1">IF(INDIRECT("'"&amp;CE$2&amp;"'!P"&amp;ROW($BQ97))=0,"",INDIRECT("'"&amp;CE$2&amp;"'!P"&amp;ROW($BQ97)))</f>
        <v/>
      </c>
      <c r="CF97" s="127" t="str" cm="1">
        <f t="array" aca="1" ref="CF97" ca="1">IF(INDIRECT("'"&amp;CF$2&amp;"'!P"&amp;ROW($BQ97))=0,"",INDIRECT("'"&amp;CF$2&amp;"'!P"&amp;ROW($BQ97)))</f>
        <v/>
      </c>
      <c r="CG97" s="127" t="str" cm="1">
        <f t="array" aca="1" ref="CG97" ca="1">IF(INDIRECT("'"&amp;CG$2&amp;"'!P"&amp;ROW($BQ97))=0,"",INDIRECT("'"&amp;CG$2&amp;"'!P"&amp;ROW($BQ97)))</f>
        <v/>
      </c>
      <c r="CH97" s="127" t="str" cm="1">
        <f t="array" aca="1" ref="CH97" ca="1">IF(INDIRECT("'"&amp;CH$2&amp;"'!P"&amp;ROW($BQ97))=0,"",INDIRECT("'"&amp;CH$2&amp;"'!P"&amp;ROW($BQ97)))</f>
        <v/>
      </c>
      <c r="CI97" s="127" t="str" cm="1">
        <f t="array" aca="1" ref="CI97" ca="1">IF(INDIRECT("'"&amp;CI$2&amp;"'!P"&amp;ROW($BQ97))=0,"",INDIRECT("'"&amp;CI$2&amp;"'!P"&amp;ROW($BQ97)))</f>
        <v/>
      </c>
      <c r="CJ97" s="127" t="str" cm="1">
        <f t="array" aca="1" ref="CJ97" ca="1">IF(INDIRECT("'"&amp;CJ$2&amp;"'!P"&amp;ROW($BQ97))=0,"",INDIRECT("'"&amp;CJ$2&amp;"'!P"&amp;ROW($BQ97)))</f>
        <v/>
      </c>
      <c r="CK97" s="127" t="str" cm="1">
        <f t="array" aca="1" ref="CK97" ca="1">IF(INDIRECT("'"&amp;CK$2&amp;"'!P"&amp;ROW($BQ97))=0,"",INDIRECT("'"&amp;CK$2&amp;"'!P"&amp;ROW($BQ97)))</f>
        <v/>
      </c>
      <c r="CL97" s="127" t="str" cm="1">
        <f t="array" aca="1" ref="CL97" ca="1">IF(INDIRECT("'"&amp;CL$2&amp;"'!P"&amp;ROW($BQ97))=0,"",INDIRECT("'"&amp;CL$2&amp;"'!P"&amp;ROW($BQ97)))</f>
        <v/>
      </c>
      <c r="CM97" s="127" t="str" cm="1">
        <f t="array" aca="1" ref="CM97" ca="1">IF(INDIRECT("'"&amp;CM$2&amp;"'!P"&amp;ROW($BQ97))=0,"",INDIRECT("'"&amp;CM$2&amp;"'!P"&amp;ROW($BQ97)))</f>
        <v/>
      </c>
      <c r="CN97" s="127" t="str" cm="1">
        <f t="array" aca="1" ref="CN97" ca="1">IF(INDIRECT("'"&amp;CN$2&amp;"'!P"&amp;ROW($BQ97))=0,"",INDIRECT("'"&amp;CN$2&amp;"'!P"&amp;ROW($BQ97)))</f>
        <v/>
      </c>
      <c r="CO97" s="127" t="str" cm="1">
        <f t="array" aca="1" ref="CO97" ca="1">IF(INDIRECT("'"&amp;CO$2&amp;"'!P"&amp;ROW($BQ97))=0,"",INDIRECT("'"&amp;CO$2&amp;"'!P"&amp;ROW($BQ97)))</f>
        <v/>
      </c>
      <c r="CP97" s="127" t="str" cm="1">
        <f t="array" aca="1" ref="CP97" ca="1">IF(INDIRECT("'"&amp;CP$2&amp;"'!P"&amp;ROW($BQ97))=0,"",INDIRECT("'"&amp;CP$2&amp;"'!P"&amp;ROW($BQ97)))</f>
        <v/>
      </c>
      <c r="CQ97" s="127" t="str" cm="1">
        <f t="array" aca="1" ref="CQ97" ca="1">IF(INDIRECT("'"&amp;CQ$2&amp;"'!P"&amp;ROW($BQ97))=0,"",INDIRECT("'"&amp;CQ$2&amp;"'!P"&amp;ROW($BQ97)))</f>
        <v/>
      </c>
      <c r="CR97" s="127" t="str" cm="1">
        <f t="array" aca="1" ref="CR97" ca="1">IF(INDIRECT("'"&amp;CR$2&amp;"'!P"&amp;ROW($BQ97))=0,"",INDIRECT("'"&amp;CR$2&amp;"'!P"&amp;ROW($BQ97)))</f>
        <v/>
      </c>
      <c r="CS97" s="127" t="str" cm="1">
        <f t="array" aca="1" ref="CS97" ca="1">IF(INDIRECT("'"&amp;CS$2&amp;"'!P"&amp;ROW($BQ97))=0,"",INDIRECT("'"&amp;CS$2&amp;"'!P"&amp;ROW($BQ97)))</f>
        <v/>
      </c>
      <c r="CT97" s="127" t="str" cm="1">
        <f t="array" aca="1" ref="CT97" ca="1">IF(INDIRECT("'"&amp;CT$2&amp;"'!P"&amp;ROW($BQ97))=0,"",INDIRECT("'"&amp;CT$2&amp;"'!P"&amp;ROW($BQ97)))</f>
        <v/>
      </c>
      <c r="CU97" s="127" t="str" cm="1">
        <f t="array" aca="1" ref="CU97" ca="1">IF(INDIRECT("'"&amp;CU$2&amp;"'!P"&amp;ROW($BQ97))=0,"",INDIRECT("'"&amp;CU$2&amp;"'!P"&amp;ROW($BQ97)))</f>
        <v/>
      </c>
      <c r="CV97" s="128" t="str">
        <f t="shared" si="9"/>
        <v/>
      </c>
    </row>
    <row r="98" spans="1:100" x14ac:dyDescent="0.2">
      <c r="A98" s="111" t="str">
        <f>IF('Driver List'!D98=0,"",'Driver List'!D98)</f>
        <v/>
      </c>
      <c r="B98" s="111" t="str">
        <f>IF(A98="","",VLOOKUP(A98,'Driver List'!D:E,2,0))</f>
        <v/>
      </c>
      <c r="C98" s="111" t="str" cm="1">
        <f t="array" aca="1" ref="C98" ca="1">IF(INDIRECT("'"&amp;C$2&amp;"'!F"&amp;ROW(C98))="CC","CC",
IF(INDIRECT("'"&amp;C$2&amp;"'!F"&amp;ROW(C98))="DOWN","DOWN",
IF(INDIRECT("'"&amp;C$2&amp;"'!F"&amp;ROW(C98))="OFF","OFF",
IF(INDIRECT("'"&amp;C$2&amp;"'!F"&amp;ROW(C98))="PARK","PARK",
IF(INDIRECT("'"&amp;C$2&amp;"'!F"&amp;ROW(C98))="VACA","VACA",
"")))))</f>
        <v/>
      </c>
      <c r="D98" s="111" t="str" cm="1">
        <f t="array" aca="1" ref="D98" ca="1">IF(INDIRECT("'"&amp;D$2&amp;"'!F"&amp;ROW(D98))="CC","CC",
IF(INDIRECT("'"&amp;D$2&amp;"'!F"&amp;ROW(D98))="DOWN","DOWN",
IF(INDIRECT("'"&amp;D$2&amp;"'!F"&amp;ROW(D98))="OFF","OFF",
IF(INDIRECT("'"&amp;D$2&amp;"'!F"&amp;ROW(D98))="PARK","PARK",
IF(INDIRECT("'"&amp;D$2&amp;"'!F"&amp;ROW(D98))="VACA","VACA",
"")))))</f>
        <v/>
      </c>
      <c r="E98" s="111" t="str" cm="1">
        <f t="array" aca="1" ref="E98" ca="1">IF(INDIRECT("'"&amp;E$2&amp;"'!F"&amp;ROW(E98))="CC","CC",
IF(INDIRECT("'"&amp;E$2&amp;"'!F"&amp;ROW(E98))="DOWN","DOWN",
IF(INDIRECT("'"&amp;E$2&amp;"'!F"&amp;ROW(E98))="OFF","OFF",
IF(INDIRECT("'"&amp;E$2&amp;"'!F"&amp;ROW(E98))="PARK","PARK",
IF(INDIRECT("'"&amp;E$2&amp;"'!F"&amp;ROW(E98))="VACA","VACA",
"")))))</f>
        <v/>
      </c>
      <c r="F98" s="111" t="str" cm="1">
        <f t="array" aca="1" ref="F98" ca="1">IF(INDIRECT("'"&amp;F$2&amp;"'!F"&amp;ROW(F98))="CC","CC",
IF(INDIRECT("'"&amp;F$2&amp;"'!F"&amp;ROW(F98))="DOWN","DOWN",
IF(INDIRECT("'"&amp;F$2&amp;"'!F"&amp;ROW(F98))="OFF","OFF",
IF(INDIRECT("'"&amp;F$2&amp;"'!F"&amp;ROW(F98))="PARK","PARK",
IF(INDIRECT("'"&amp;F$2&amp;"'!F"&amp;ROW(F98))="VACA","VACA",
"")))))</f>
        <v/>
      </c>
      <c r="G98" s="111" t="str" cm="1">
        <f t="array" aca="1" ref="G98" ca="1">IF(INDIRECT("'"&amp;G$2&amp;"'!F"&amp;ROW(G98))="CC","CC",
IF(INDIRECT("'"&amp;G$2&amp;"'!F"&amp;ROW(G98))="DOWN","DOWN",
IF(INDIRECT("'"&amp;G$2&amp;"'!F"&amp;ROW(G98))="OFF","OFF",
IF(INDIRECT("'"&amp;G$2&amp;"'!F"&amp;ROW(G98))="PARK","PARK",
IF(INDIRECT("'"&amp;G$2&amp;"'!F"&amp;ROW(G98))="VACA","VACA",
"")))))</f>
        <v/>
      </c>
      <c r="H98" s="111" t="str" cm="1">
        <f t="array" aca="1" ref="H98" ca="1">IF(INDIRECT("'"&amp;H$2&amp;"'!F"&amp;ROW(H98))="CC","CC",
IF(INDIRECT("'"&amp;H$2&amp;"'!F"&amp;ROW(H98))="DOWN","DOWN",
IF(INDIRECT("'"&amp;H$2&amp;"'!F"&amp;ROW(H98))="OFF","OFF",
IF(INDIRECT("'"&amp;H$2&amp;"'!F"&amp;ROW(H98))="PARK","PARK",
IF(INDIRECT("'"&amp;H$2&amp;"'!F"&amp;ROW(H98))="VACA","VACA",
"")))))</f>
        <v/>
      </c>
      <c r="I98" s="111" t="str" cm="1">
        <f t="array" aca="1" ref="I98" ca="1">IF(INDIRECT("'"&amp;I$2&amp;"'!F"&amp;ROW(I98))="CC","CC",
IF(INDIRECT("'"&amp;I$2&amp;"'!F"&amp;ROW(I98))="DOWN","DOWN",
IF(INDIRECT("'"&amp;I$2&amp;"'!F"&amp;ROW(I98))="OFF","OFF",
IF(INDIRECT("'"&amp;I$2&amp;"'!F"&amp;ROW(I98))="PARK","PARK",
IF(INDIRECT("'"&amp;I$2&amp;"'!F"&amp;ROW(I98))="VACA","VACA",
"")))))</f>
        <v/>
      </c>
      <c r="J98" s="111" t="str" cm="1">
        <f t="array" aca="1" ref="J98" ca="1">IF(INDIRECT("'"&amp;J$2&amp;"'!F"&amp;ROW(J98))="CC","CC",
IF(INDIRECT("'"&amp;J$2&amp;"'!F"&amp;ROW(J98))="DOWN","DOWN",
IF(INDIRECT("'"&amp;J$2&amp;"'!F"&amp;ROW(J98))="OFF","OFF",
IF(INDIRECT("'"&amp;J$2&amp;"'!F"&amp;ROW(J98))="PARK","PARK",
IF(INDIRECT("'"&amp;J$2&amp;"'!F"&amp;ROW(J98))="VACA","VACA",
"")))))</f>
        <v/>
      </c>
      <c r="K98" s="111" t="str" cm="1">
        <f t="array" aca="1" ref="K98" ca="1">IF(INDIRECT("'"&amp;K$2&amp;"'!F"&amp;ROW(K98))="CC","CC",
IF(INDIRECT("'"&amp;K$2&amp;"'!F"&amp;ROW(K98))="DOWN","DOWN",
IF(INDIRECT("'"&amp;K$2&amp;"'!F"&amp;ROW(K98))="OFF","OFF",
IF(INDIRECT("'"&amp;K$2&amp;"'!F"&amp;ROW(K98))="PARK","PARK",
IF(INDIRECT("'"&amp;K$2&amp;"'!F"&amp;ROW(K98))="VACA","VACA",
"")))))</f>
        <v/>
      </c>
      <c r="L98" s="111" t="str" cm="1">
        <f t="array" aca="1" ref="L98" ca="1">IF(INDIRECT("'"&amp;L$2&amp;"'!F"&amp;ROW(L98))="CC","CC",
IF(INDIRECT("'"&amp;L$2&amp;"'!F"&amp;ROW(L98))="DOWN","DOWN",
IF(INDIRECT("'"&amp;L$2&amp;"'!F"&amp;ROW(L98))="OFF","OFF",
IF(INDIRECT("'"&amp;L$2&amp;"'!F"&amp;ROW(L98))="PARK","PARK",
IF(INDIRECT("'"&amp;L$2&amp;"'!F"&amp;ROW(L98))="VACA","VACA",
"")))))</f>
        <v/>
      </c>
      <c r="M98" s="111" t="str" cm="1">
        <f t="array" aca="1" ref="M98" ca="1">IF(INDIRECT("'"&amp;M$2&amp;"'!F"&amp;ROW(M98))="CC","CC",
IF(INDIRECT("'"&amp;M$2&amp;"'!F"&amp;ROW(M98))="DOWN","DOWN",
IF(INDIRECT("'"&amp;M$2&amp;"'!F"&amp;ROW(M98))="OFF","OFF",
IF(INDIRECT("'"&amp;M$2&amp;"'!F"&amp;ROW(M98))="PARK","PARK",
IF(INDIRECT("'"&amp;M$2&amp;"'!F"&amp;ROW(M98))="VACA","VACA",
"")))))</f>
        <v/>
      </c>
      <c r="N98" s="111" t="str" cm="1">
        <f t="array" aca="1" ref="N98" ca="1">IF(INDIRECT("'"&amp;N$2&amp;"'!F"&amp;ROW(N98))="CC","CC",
IF(INDIRECT("'"&amp;N$2&amp;"'!F"&amp;ROW(N98))="DOWN","DOWN",
IF(INDIRECT("'"&amp;N$2&amp;"'!F"&amp;ROW(N98))="OFF","OFF",
IF(INDIRECT("'"&amp;N$2&amp;"'!F"&amp;ROW(N98))="PARK","PARK",
IF(INDIRECT("'"&amp;N$2&amp;"'!F"&amp;ROW(N98))="VACA","VACA",
"")))))</f>
        <v/>
      </c>
      <c r="O98" s="111" t="str" cm="1">
        <f t="array" aca="1" ref="O98" ca="1">IF(INDIRECT("'"&amp;O$2&amp;"'!F"&amp;ROW(O98))="CC","CC",
IF(INDIRECT("'"&amp;O$2&amp;"'!F"&amp;ROW(O98))="DOWN","DOWN",
IF(INDIRECT("'"&amp;O$2&amp;"'!F"&amp;ROW(O98))="OFF","OFF",
IF(INDIRECT("'"&amp;O$2&amp;"'!F"&amp;ROW(O98))="PARK","PARK",
IF(INDIRECT("'"&amp;O$2&amp;"'!F"&amp;ROW(O98))="VACA","VACA",
"")))))</f>
        <v/>
      </c>
      <c r="P98" s="111" t="str" cm="1">
        <f t="array" aca="1" ref="P98" ca="1">IF(INDIRECT("'"&amp;P$2&amp;"'!F"&amp;ROW(P98))="CC","CC",
IF(INDIRECT("'"&amp;P$2&amp;"'!F"&amp;ROW(P98))="DOWN","DOWN",
IF(INDIRECT("'"&amp;P$2&amp;"'!F"&amp;ROW(P98))="OFF","OFF",
IF(INDIRECT("'"&amp;P$2&amp;"'!F"&amp;ROW(P98))="PARK","PARK",
IF(INDIRECT("'"&amp;P$2&amp;"'!F"&amp;ROW(P98))="VACA","VACA",
"")))))</f>
        <v/>
      </c>
      <c r="Q98" s="111" t="str" cm="1">
        <f t="array" aca="1" ref="Q98" ca="1">IF(INDIRECT("'"&amp;Q$2&amp;"'!F"&amp;ROW(Q98))="CC","CC",
IF(INDIRECT("'"&amp;Q$2&amp;"'!F"&amp;ROW(Q98))="DOWN","DOWN",
IF(INDIRECT("'"&amp;Q$2&amp;"'!F"&amp;ROW(Q98))="OFF","OFF",
IF(INDIRECT("'"&amp;Q$2&amp;"'!F"&amp;ROW(Q98))="PARK","PARK",
IF(INDIRECT("'"&amp;Q$2&amp;"'!F"&amp;ROW(Q98))="VACA","VACA",
"")))))</f>
        <v/>
      </c>
      <c r="R98" s="111" t="str" cm="1">
        <f t="array" aca="1" ref="R98" ca="1">IF(INDIRECT("'"&amp;R$2&amp;"'!F"&amp;ROW(R98))="CC","CC",
IF(INDIRECT("'"&amp;R$2&amp;"'!F"&amp;ROW(R98))="DOWN","DOWN",
IF(INDIRECT("'"&amp;R$2&amp;"'!F"&amp;ROW(R98))="OFF","OFF",
IF(INDIRECT("'"&amp;R$2&amp;"'!F"&amp;ROW(R98))="PARK","PARK",
IF(INDIRECT("'"&amp;R$2&amp;"'!F"&amp;ROW(R98))="VACA","VACA",
"")))))</f>
        <v/>
      </c>
      <c r="S98" s="111" t="str" cm="1">
        <f t="array" aca="1" ref="S98" ca="1">IF(INDIRECT("'"&amp;S$2&amp;"'!F"&amp;ROW(S98))="CC","CC",
IF(INDIRECT("'"&amp;S$2&amp;"'!F"&amp;ROW(S98))="DOWN","DOWN",
IF(INDIRECT("'"&amp;S$2&amp;"'!F"&amp;ROW(S98))="OFF","OFF",
IF(INDIRECT("'"&amp;S$2&amp;"'!F"&amp;ROW(S98))="PARK","PARK",
IF(INDIRECT("'"&amp;S$2&amp;"'!F"&amp;ROW(S98))="VACA","VACA",
"")))))</f>
        <v/>
      </c>
      <c r="T98" s="111" t="str" cm="1">
        <f t="array" aca="1" ref="T98" ca="1">IF(INDIRECT("'"&amp;T$2&amp;"'!F"&amp;ROW(T98))="CC","CC",
IF(INDIRECT("'"&amp;T$2&amp;"'!F"&amp;ROW(T98))="DOWN","DOWN",
IF(INDIRECT("'"&amp;T$2&amp;"'!F"&amp;ROW(T98))="OFF","OFF",
IF(INDIRECT("'"&amp;T$2&amp;"'!F"&amp;ROW(T98))="PARK","PARK",
IF(INDIRECT("'"&amp;T$2&amp;"'!F"&amp;ROW(T98))="VACA","VACA",
"")))))</f>
        <v/>
      </c>
      <c r="U98" s="111" t="str" cm="1">
        <f t="array" aca="1" ref="U98" ca="1">IF(INDIRECT("'"&amp;U$2&amp;"'!F"&amp;ROW(U98))="CC","CC",
IF(INDIRECT("'"&amp;U$2&amp;"'!F"&amp;ROW(U98))="DOWN","DOWN",
IF(INDIRECT("'"&amp;U$2&amp;"'!F"&amp;ROW(U98))="OFF","OFF",
IF(INDIRECT("'"&amp;U$2&amp;"'!F"&amp;ROW(U98))="PARK","PARK",
IF(INDIRECT("'"&amp;U$2&amp;"'!F"&amp;ROW(U98))="VACA","VACA",
"")))))</f>
        <v/>
      </c>
      <c r="V98" s="111" t="str" cm="1">
        <f t="array" aca="1" ref="V98" ca="1">IF(INDIRECT("'"&amp;V$2&amp;"'!F"&amp;ROW(V98))="CC","CC",
IF(INDIRECT("'"&amp;V$2&amp;"'!F"&amp;ROW(V98))="DOWN","DOWN",
IF(INDIRECT("'"&amp;V$2&amp;"'!F"&amp;ROW(V98))="OFF","OFF",
IF(INDIRECT("'"&amp;V$2&amp;"'!F"&amp;ROW(V98))="PARK","PARK",
IF(INDIRECT("'"&amp;V$2&amp;"'!F"&amp;ROW(V98))="VACA","VACA",
"")))))</f>
        <v/>
      </c>
      <c r="W98" s="111" t="str" cm="1">
        <f t="array" aca="1" ref="W98" ca="1">IF(INDIRECT("'"&amp;W$2&amp;"'!F"&amp;ROW(W98))="CC","CC",
IF(INDIRECT("'"&amp;W$2&amp;"'!F"&amp;ROW(W98))="DOWN","DOWN",
IF(INDIRECT("'"&amp;W$2&amp;"'!F"&amp;ROW(W98))="OFF","OFF",
IF(INDIRECT("'"&amp;W$2&amp;"'!F"&amp;ROW(W98))="PARK","PARK",
IF(INDIRECT("'"&amp;W$2&amp;"'!F"&amp;ROW(W98))="VACA","VACA",
"")))))</f>
        <v/>
      </c>
      <c r="X98" s="111" t="str" cm="1">
        <f t="array" aca="1" ref="X98" ca="1">IF(INDIRECT("'"&amp;X$2&amp;"'!F"&amp;ROW(X98))="CC","CC",
IF(INDIRECT("'"&amp;X$2&amp;"'!F"&amp;ROW(X98))="DOWN","DOWN",
IF(INDIRECT("'"&amp;X$2&amp;"'!F"&amp;ROW(X98))="OFF","OFF",
IF(INDIRECT("'"&amp;X$2&amp;"'!F"&amp;ROW(X98))="PARK","PARK",
IF(INDIRECT("'"&amp;X$2&amp;"'!F"&amp;ROW(X98))="VACA","VACA",
"")))))</f>
        <v/>
      </c>
      <c r="Y98" s="111" t="str" cm="1">
        <f t="array" aca="1" ref="Y98" ca="1">IF(INDIRECT("'"&amp;Y$2&amp;"'!F"&amp;ROW(Y98))="CC","CC",
IF(INDIRECT("'"&amp;Y$2&amp;"'!F"&amp;ROW(Y98))="DOWN","DOWN",
IF(INDIRECT("'"&amp;Y$2&amp;"'!F"&amp;ROW(Y98))="OFF","OFF",
IF(INDIRECT("'"&amp;Y$2&amp;"'!F"&amp;ROW(Y98))="PARK","PARK",
IF(INDIRECT("'"&amp;Y$2&amp;"'!F"&amp;ROW(Y98))="VACA","VACA",
"")))))</f>
        <v/>
      </c>
      <c r="Z98" s="111" t="str" cm="1">
        <f t="array" aca="1" ref="Z98" ca="1">IF(INDIRECT("'"&amp;Z$2&amp;"'!F"&amp;ROW(Z98))="CC","CC",
IF(INDIRECT("'"&amp;Z$2&amp;"'!F"&amp;ROW(Z98))="DOWN","DOWN",
IF(INDIRECT("'"&amp;Z$2&amp;"'!F"&amp;ROW(Z98))="OFF","OFF",
IF(INDIRECT("'"&amp;Z$2&amp;"'!F"&amp;ROW(Z98))="PARK","PARK",
IF(INDIRECT("'"&amp;Z$2&amp;"'!F"&amp;ROW(Z98))="VACA","VACA",
"")))))</f>
        <v/>
      </c>
      <c r="AA98" s="111" t="str" cm="1">
        <f t="array" aca="1" ref="AA98" ca="1">IF(INDIRECT("'"&amp;AA$2&amp;"'!F"&amp;ROW(AA98))="CC","CC",
IF(INDIRECT("'"&amp;AA$2&amp;"'!F"&amp;ROW(AA98))="DOWN","DOWN",
IF(INDIRECT("'"&amp;AA$2&amp;"'!F"&amp;ROW(AA98))="OFF","OFF",
IF(INDIRECT("'"&amp;AA$2&amp;"'!F"&amp;ROW(AA98))="PARK","PARK",
IF(INDIRECT("'"&amp;AA$2&amp;"'!F"&amp;ROW(AA98))="VACA","VACA",
"")))))</f>
        <v/>
      </c>
      <c r="AB98" s="111" t="str" cm="1">
        <f t="array" aca="1" ref="AB98" ca="1">IF(INDIRECT("'"&amp;AB$2&amp;"'!F"&amp;ROW(AB98))="CC","CC",
IF(INDIRECT("'"&amp;AB$2&amp;"'!F"&amp;ROW(AB98))="DOWN","DOWN",
IF(INDIRECT("'"&amp;AB$2&amp;"'!F"&amp;ROW(AB98))="OFF","OFF",
IF(INDIRECT("'"&amp;AB$2&amp;"'!F"&amp;ROW(AB98))="PARK","PARK",
IF(INDIRECT("'"&amp;AB$2&amp;"'!F"&amp;ROW(AB98))="VACA","VACA",
"")))))</f>
        <v/>
      </c>
      <c r="AC98" s="111" t="str" cm="1">
        <f t="array" aca="1" ref="AC98" ca="1">IF(INDIRECT("'"&amp;AC$2&amp;"'!F"&amp;ROW(AC98))="CC","CC",
IF(INDIRECT("'"&amp;AC$2&amp;"'!F"&amp;ROW(AC98))="DOWN","DOWN",
IF(INDIRECT("'"&amp;AC$2&amp;"'!F"&amp;ROW(AC98))="OFF","OFF",
IF(INDIRECT("'"&amp;AC$2&amp;"'!F"&amp;ROW(AC98))="PARK","PARK",
IF(INDIRECT("'"&amp;AC$2&amp;"'!F"&amp;ROW(AC98))="VACA","VACA",
"")))))</f>
        <v/>
      </c>
      <c r="AD98" s="111" t="str" cm="1">
        <f t="array" aca="1" ref="AD98" ca="1">IF(INDIRECT("'"&amp;AD$2&amp;"'!F"&amp;ROW(AD98))="CC","CC",
IF(INDIRECT("'"&amp;AD$2&amp;"'!F"&amp;ROW(AD98))="DOWN","DOWN",
IF(INDIRECT("'"&amp;AD$2&amp;"'!F"&amp;ROW(AD98))="OFF","OFF",
IF(INDIRECT("'"&amp;AD$2&amp;"'!F"&amp;ROW(AD98))="PARK","PARK",
IF(INDIRECT("'"&amp;AD$2&amp;"'!F"&amp;ROW(AD98))="VACA","VACA",
"")))))</f>
        <v/>
      </c>
      <c r="AE98" s="111" t="str" cm="1">
        <f t="array" aca="1" ref="AE98" ca="1">IF(INDIRECT("'"&amp;AE$2&amp;"'!F"&amp;ROW(AE98))="CC","CC",
IF(INDIRECT("'"&amp;AE$2&amp;"'!F"&amp;ROW(AE98))="DOWN","DOWN",
IF(INDIRECT("'"&amp;AE$2&amp;"'!F"&amp;ROW(AE98))="OFF","OFF",
IF(INDIRECT("'"&amp;AE$2&amp;"'!F"&amp;ROW(AE98))="PARK","PARK",
IF(INDIRECT("'"&amp;AE$2&amp;"'!F"&amp;ROW(AE98))="VACA","VACA",
"")))))</f>
        <v/>
      </c>
      <c r="AF98" s="111" t="str" cm="1">
        <f t="array" aca="1" ref="AF98" ca="1">IF(INDIRECT("'"&amp;AF$2&amp;"'!F"&amp;ROW(AF98))="CC","CC",
IF(INDIRECT("'"&amp;AF$2&amp;"'!F"&amp;ROW(AF98))="DOWN","DOWN",
IF(INDIRECT("'"&amp;AF$2&amp;"'!F"&amp;ROW(AF98))="OFF","OFF",
IF(INDIRECT("'"&amp;AF$2&amp;"'!F"&amp;ROW(AF98))="PARK","PARK",
IF(INDIRECT("'"&amp;AF$2&amp;"'!F"&amp;ROW(AF98))="VACA","VACA",
"")))))</f>
        <v/>
      </c>
      <c r="AG98" s="111" t="str" cm="1">
        <f t="array" aca="1" ref="AG98" ca="1">IF(INDIRECT("'"&amp;AG$2&amp;"'!F"&amp;ROW(AG98))="CC","CC",
IF(INDIRECT("'"&amp;AG$2&amp;"'!F"&amp;ROW(AG98))="DOWN","DOWN",
IF(INDIRECT("'"&amp;AG$2&amp;"'!F"&amp;ROW(AG98))="OFF","OFF",
IF(INDIRECT("'"&amp;AG$2&amp;"'!F"&amp;ROW(AG98))="PARK","PARK",
IF(INDIRECT("'"&amp;AG$2&amp;"'!F"&amp;ROW(AG98))="VACA","VACA",
"")))))</f>
        <v/>
      </c>
      <c r="AH98" s="124"/>
      <c r="AI98" s="111" t="str">
        <f t="shared" si="7"/>
        <v/>
      </c>
      <c r="AJ98" s="111" t="str" cm="1">
        <f t="array" aca="1" ref="AJ98" ca="1">INDIRECT("'"&amp;AJ$2&amp;"'!AB"&amp;ROW($AJ98))</f>
        <v/>
      </c>
      <c r="AK98" s="111" t="str" cm="1">
        <f t="array" aca="1" ref="AK98" ca="1">INDIRECT("'"&amp;AK$2&amp;"'!AB"&amp;ROW($AJ98))</f>
        <v/>
      </c>
      <c r="AL98" s="111" t="str" cm="1">
        <f t="array" aca="1" ref="AL98" ca="1">INDIRECT("'"&amp;AL$2&amp;"'!AB"&amp;ROW($AJ98))</f>
        <v/>
      </c>
      <c r="AM98" s="111" t="str" cm="1">
        <f t="array" aca="1" ref="AM98" ca="1">INDIRECT("'"&amp;AM$2&amp;"'!AB"&amp;ROW($AJ98))</f>
        <v/>
      </c>
      <c r="AN98" s="111" t="str" cm="1">
        <f t="array" aca="1" ref="AN98" ca="1">INDIRECT("'"&amp;AN$2&amp;"'!AB"&amp;ROW($AJ98))</f>
        <v/>
      </c>
      <c r="AO98" s="111" t="str" cm="1">
        <f t="array" aca="1" ref="AO98" ca="1">INDIRECT("'"&amp;AO$2&amp;"'!AB"&amp;ROW($AJ98))</f>
        <v/>
      </c>
      <c r="AP98" s="111" t="str" cm="1">
        <f t="array" aca="1" ref="AP98" ca="1">INDIRECT("'"&amp;AP$2&amp;"'!AB"&amp;ROW($AJ98))</f>
        <v/>
      </c>
      <c r="AQ98" s="111" t="str" cm="1">
        <f t="array" aca="1" ref="AQ98" ca="1">INDIRECT("'"&amp;AQ$2&amp;"'!AB"&amp;ROW($AJ98))</f>
        <v/>
      </c>
      <c r="AR98" s="111" t="str" cm="1">
        <f t="array" aca="1" ref="AR98" ca="1">INDIRECT("'"&amp;AR$2&amp;"'!AB"&amp;ROW($AJ98))</f>
        <v/>
      </c>
      <c r="AS98" s="111" t="str" cm="1">
        <f t="array" aca="1" ref="AS98" ca="1">INDIRECT("'"&amp;AS$2&amp;"'!AB"&amp;ROW($AJ98))</f>
        <v/>
      </c>
      <c r="AT98" s="111" t="str" cm="1">
        <f t="array" aca="1" ref="AT98" ca="1">INDIRECT("'"&amp;AT$2&amp;"'!AB"&amp;ROW($AJ98))</f>
        <v/>
      </c>
      <c r="AU98" s="111" t="str" cm="1">
        <f t="array" aca="1" ref="AU98" ca="1">INDIRECT("'"&amp;AU$2&amp;"'!AB"&amp;ROW($AJ98))</f>
        <v/>
      </c>
      <c r="AV98" s="111" t="str" cm="1">
        <f t="array" aca="1" ref="AV98" ca="1">INDIRECT("'"&amp;AV$2&amp;"'!AB"&amp;ROW($AJ98))</f>
        <v/>
      </c>
      <c r="AW98" s="111" t="str" cm="1">
        <f t="array" aca="1" ref="AW98" ca="1">INDIRECT("'"&amp;AW$2&amp;"'!AB"&amp;ROW($AJ98))</f>
        <v/>
      </c>
      <c r="AX98" s="111" t="str" cm="1">
        <f t="array" aca="1" ref="AX98" ca="1">INDIRECT("'"&amp;AX$2&amp;"'!AB"&amp;ROW($AJ98))</f>
        <v/>
      </c>
      <c r="AY98" s="111" t="str" cm="1">
        <f t="array" aca="1" ref="AY98" ca="1">INDIRECT("'"&amp;AY$2&amp;"'!AB"&amp;ROW($AJ98))</f>
        <v/>
      </c>
      <c r="AZ98" s="111" t="str" cm="1">
        <f t="array" aca="1" ref="AZ98" ca="1">INDIRECT("'"&amp;AZ$2&amp;"'!AB"&amp;ROW($AJ98))</f>
        <v/>
      </c>
      <c r="BA98" s="111" t="str" cm="1">
        <f t="array" aca="1" ref="BA98" ca="1">INDIRECT("'"&amp;BA$2&amp;"'!AB"&amp;ROW($AJ98))</f>
        <v/>
      </c>
      <c r="BB98" s="111" t="str" cm="1">
        <f t="array" aca="1" ref="BB98" ca="1">INDIRECT("'"&amp;BB$2&amp;"'!AB"&amp;ROW($AJ98))</f>
        <v/>
      </c>
      <c r="BC98" s="111" t="str" cm="1">
        <f t="array" aca="1" ref="BC98" ca="1">INDIRECT("'"&amp;BC$2&amp;"'!AB"&amp;ROW($AJ98))</f>
        <v/>
      </c>
      <c r="BD98" s="111" t="str" cm="1">
        <f t="array" aca="1" ref="BD98" ca="1">INDIRECT("'"&amp;BD$2&amp;"'!AB"&amp;ROW($AJ98))</f>
        <v/>
      </c>
      <c r="BE98" s="111" t="str" cm="1">
        <f t="array" aca="1" ref="BE98" ca="1">INDIRECT("'"&amp;BE$2&amp;"'!AB"&amp;ROW($AJ98))</f>
        <v/>
      </c>
      <c r="BF98" s="111" t="str" cm="1">
        <f t="array" aca="1" ref="BF98" ca="1">INDIRECT("'"&amp;BF$2&amp;"'!AB"&amp;ROW($AJ98))</f>
        <v/>
      </c>
      <c r="BG98" s="111" t="str" cm="1">
        <f t="array" aca="1" ref="BG98" ca="1">INDIRECT("'"&amp;BG$2&amp;"'!AB"&amp;ROW($AJ98))</f>
        <v/>
      </c>
      <c r="BH98" s="111" t="str" cm="1">
        <f t="array" aca="1" ref="BH98" ca="1">INDIRECT("'"&amp;BH$2&amp;"'!AB"&amp;ROW($AJ98))</f>
        <v/>
      </c>
      <c r="BI98" s="111" t="str" cm="1">
        <f t="array" aca="1" ref="BI98" ca="1">INDIRECT("'"&amp;BI$2&amp;"'!AB"&amp;ROW($AJ98))</f>
        <v/>
      </c>
      <c r="BJ98" s="111" t="str" cm="1">
        <f t="array" aca="1" ref="BJ98" ca="1">INDIRECT("'"&amp;BJ$2&amp;"'!AB"&amp;ROW($AJ98))</f>
        <v/>
      </c>
      <c r="BK98" s="111" t="str" cm="1">
        <f t="array" aca="1" ref="BK98" ca="1">INDIRECT("'"&amp;BK$2&amp;"'!AB"&amp;ROW($AJ98))</f>
        <v/>
      </c>
      <c r="BL98" s="111" t="str" cm="1">
        <f t="array" aca="1" ref="BL98" ca="1">INDIRECT("'"&amp;BL$2&amp;"'!AB"&amp;ROW($AJ98))</f>
        <v/>
      </c>
      <c r="BM98" s="111" t="str" cm="1">
        <f t="array" aca="1" ref="BM98" ca="1">INDIRECT("'"&amp;BM$2&amp;"'!AB"&amp;ROW($AJ98))</f>
        <v/>
      </c>
      <c r="BN98" s="111" t="str" cm="1">
        <f t="array" aca="1" ref="BN98" ca="1">INDIRECT("'"&amp;BN$2&amp;"'!AB"&amp;ROW($AJ98))</f>
        <v/>
      </c>
      <c r="BO98" s="124"/>
      <c r="BP98" s="110" t="str">
        <f t="shared" si="8"/>
        <v/>
      </c>
      <c r="BQ98" s="127" t="str" cm="1">
        <f t="array" aca="1" ref="BQ98" ca="1">IF(INDIRECT("'"&amp;BQ$2&amp;"'!P"&amp;ROW($BQ98))=0,"",INDIRECT("'"&amp;BQ$2&amp;"'!P"&amp;ROW($BQ98)))</f>
        <v/>
      </c>
      <c r="BR98" s="127" t="str" cm="1">
        <f t="array" aca="1" ref="BR98" ca="1">IF(INDIRECT("'"&amp;BR$2&amp;"'!P"&amp;ROW($BQ98))=0,"",INDIRECT("'"&amp;BR$2&amp;"'!P"&amp;ROW($BQ98)))</f>
        <v/>
      </c>
      <c r="BS98" s="127" t="str" cm="1">
        <f t="array" aca="1" ref="BS98" ca="1">IF(INDIRECT("'"&amp;BS$2&amp;"'!P"&amp;ROW($BQ98))=0,"",INDIRECT("'"&amp;BS$2&amp;"'!P"&amp;ROW($BQ98)))</f>
        <v/>
      </c>
      <c r="BT98" s="127" t="str" cm="1">
        <f t="array" aca="1" ref="BT98" ca="1">IF(INDIRECT("'"&amp;BT$2&amp;"'!P"&amp;ROW($BQ98))=0,"",INDIRECT("'"&amp;BT$2&amp;"'!P"&amp;ROW($BQ98)))</f>
        <v/>
      </c>
      <c r="BU98" s="127" t="str" cm="1">
        <f t="array" aca="1" ref="BU98" ca="1">IF(INDIRECT("'"&amp;BU$2&amp;"'!P"&amp;ROW($BQ98))=0,"",INDIRECT("'"&amp;BU$2&amp;"'!P"&amp;ROW($BQ98)))</f>
        <v/>
      </c>
      <c r="BV98" s="127" t="str" cm="1">
        <f t="array" aca="1" ref="BV98" ca="1">IF(INDIRECT("'"&amp;BV$2&amp;"'!P"&amp;ROW($BQ98))=0,"",INDIRECT("'"&amp;BV$2&amp;"'!P"&amp;ROW($BQ98)))</f>
        <v/>
      </c>
      <c r="BW98" s="127" t="str" cm="1">
        <f t="array" aca="1" ref="BW98" ca="1">IF(INDIRECT("'"&amp;BW$2&amp;"'!P"&amp;ROW($BQ98))=0,"",INDIRECT("'"&amp;BW$2&amp;"'!P"&amp;ROW($BQ98)))</f>
        <v/>
      </c>
      <c r="BX98" s="127" t="str" cm="1">
        <f t="array" aca="1" ref="BX98" ca="1">IF(INDIRECT("'"&amp;BX$2&amp;"'!P"&amp;ROW($BQ98))=0,"",INDIRECT("'"&amp;BX$2&amp;"'!P"&amp;ROW($BQ98)))</f>
        <v/>
      </c>
      <c r="BY98" s="127" t="str" cm="1">
        <f t="array" aca="1" ref="BY98" ca="1">IF(INDIRECT("'"&amp;BY$2&amp;"'!P"&amp;ROW($BQ98))=0,"",INDIRECT("'"&amp;BY$2&amp;"'!P"&amp;ROW($BQ98)))</f>
        <v/>
      </c>
      <c r="BZ98" s="127" t="str" cm="1">
        <f t="array" aca="1" ref="BZ98" ca="1">IF(INDIRECT("'"&amp;BZ$2&amp;"'!P"&amp;ROW($BQ98))=0,"",INDIRECT("'"&amp;BZ$2&amp;"'!P"&amp;ROW($BQ98)))</f>
        <v/>
      </c>
      <c r="CA98" s="127" t="str" cm="1">
        <f t="array" aca="1" ref="CA98" ca="1">IF(INDIRECT("'"&amp;CA$2&amp;"'!P"&amp;ROW($BQ98))=0,"",INDIRECT("'"&amp;CA$2&amp;"'!P"&amp;ROW($BQ98)))</f>
        <v/>
      </c>
      <c r="CB98" s="127" t="str" cm="1">
        <f t="array" aca="1" ref="CB98" ca="1">IF(INDIRECT("'"&amp;CB$2&amp;"'!P"&amp;ROW($BQ98))=0,"",INDIRECT("'"&amp;CB$2&amp;"'!P"&amp;ROW($BQ98)))</f>
        <v/>
      </c>
      <c r="CC98" s="127" t="str" cm="1">
        <f t="array" aca="1" ref="CC98" ca="1">IF(INDIRECT("'"&amp;CC$2&amp;"'!P"&amp;ROW($BQ98))=0,"",INDIRECT("'"&amp;CC$2&amp;"'!P"&amp;ROW($BQ98)))</f>
        <v/>
      </c>
      <c r="CD98" s="127" t="str" cm="1">
        <f t="array" aca="1" ref="CD98" ca="1">IF(INDIRECT("'"&amp;CD$2&amp;"'!P"&amp;ROW($BQ98))=0,"",INDIRECT("'"&amp;CD$2&amp;"'!P"&amp;ROW($BQ98)))</f>
        <v/>
      </c>
      <c r="CE98" s="127" t="str" cm="1">
        <f t="array" aca="1" ref="CE98" ca="1">IF(INDIRECT("'"&amp;CE$2&amp;"'!P"&amp;ROW($BQ98))=0,"",INDIRECT("'"&amp;CE$2&amp;"'!P"&amp;ROW($BQ98)))</f>
        <v/>
      </c>
      <c r="CF98" s="127" t="str" cm="1">
        <f t="array" aca="1" ref="CF98" ca="1">IF(INDIRECT("'"&amp;CF$2&amp;"'!P"&amp;ROW($BQ98))=0,"",INDIRECT("'"&amp;CF$2&amp;"'!P"&amp;ROW($BQ98)))</f>
        <v/>
      </c>
      <c r="CG98" s="127" t="str" cm="1">
        <f t="array" aca="1" ref="CG98" ca="1">IF(INDIRECT("'"&amp;CG$2&amp;"'!P"&amp;ROW($BQ98))=0,"",INDIRECT("'"&amp;CG$2&amp;"'!P"&amp;ROW($BQ98)))</f>
        <v/>
      </c>
      <c r="CH98" s="127" t="str" cm="1">
        <f t="array" aca="1" ref="CH98" ca="1">IF(INDIRECT("'"&amp;CH$2&amp;"'!P"&amp;ROW($BQ98))=0,"",INDIRECT("'"&amp;CH$2&amp;"'!P"&amp;ROW($BQ98)))</f>
        <v/>
      </c>
      <c r="CI98" s="127" t="str" cm="1">
        <f t="array" aca="1" ref="CI98" ca="1">IF(INDIRECT("'"&amp;CI$2&amp;"'!P"&amp;ROW($BQ98))=0,"",INDIRECT("'"&amp;CI$2&amp;"'!P"&amp;ROW($BQ98)))</f>
        <v/>
      </c>
      <c r="CJ98" s="127" t="str" cm="1">
        <f t="array" aca="1" ref="CJ98" ca="1">IF(INDIRECT("'"&amp;CJ$2&amp;"'!P"&amp;ROW($BQ98))=0,"",INDIRECT("'"&amp;CJ$2&amp;"'!P"&amp;ROW($BQ98)))</f>
        <v/>
      </c>
      <c r="CK98" s="127" t="str" cm="1">
        <f t="array" aca="1" ref="CK98" ca="1">IF(INDIRECT("'"&amp;CK$2&amp;"'!P"&amp;ROW($BQ98))=0,"",INDIRECT("'"&amp;CK$2&amp;"'!P"&amp;ROW($BQ98)))</f>
        <v/>
      </c>
      <c r="CL98" s="127" t="str" cm="1">
        <f t="array" aca="1" ref="CL98" ca="1">IF(INDIRECT("'"&amp;CL$2&amp;"'!P"&amp;ROW($BQ98))=0,"",INDIRECT("'"&amp;CL$2&amp;"'!P"&amp;ROW($BQ98)))</f>
        <v/>
      </c>
      <c r="CM98" s="127" t="str" cm="1">
        <f t="array" aca="1" ref="CM98" ca="1">IF(INDIRECT("'"&amp;CM$2&amp;"'!P"&amp;ROW($BQ98))=0,"",INDIRECT("'"&amp;CM$2&amp;"'!P"&amp;ROW($BQ98)))</f>
        <v/>
      </c>
      <c r="CN98" s="127" t="str" cm="1">
        <f t="array" aca="1" ref="CN98" ca="1">IF(INDIRECT("'"&amp;CN$2&amp;"'!P"&amp;ROW($BQ98))=0,"",INDIRECT("'"&amp;CN$2&amp;"'!P"&amp;ROW($BQ98)))</f>
        <v/>
      </c>
      <c r="CO98" s="127" t="str" cm="1">
        <f t="array" aca="1" ref="CO98" ca="1">IF(INDIRECT("'"&amp;CO$2&amp;"'!P"&amp;ROW($BQ98))=0,"",INDIRECT("'"&amp;CO$2&amp;"'!P"&amp;ROW($BQ98)))</f>
        <v/>
      </c>
      <c r="CP98" s="127" t="str" cm="1">
        <f t="array" aca="1" ref="CP98" ca="1">IF(INDIRECT("'"&amp;CP$2&amp;"'!P"&amp;ROW($BQ98))=0,"",INDIRECT("'"&amp;CP$2&amp;"'!P"&amp;ROW($BQ98)))</f>
        <v/>
      </c>
      <c r="CQ98" s="127" t="str" cm="1">
        <f t="array" aca="1" ref="CQ98" ca="1">IF(INDIRECT("'"&amp;CQ$2&amp;"'!P"&amp;ROW($BQ98))=0,"",INDIRECT("'"&amp;CQ$2&amp;"'!P"&amp;ROW($BQ98)))</f>
        <v/>
      </c>
      <c r="CR98" s="127" t="str" cm="1">
        <f t="array" aca="1" ref="CR98" ca="1">IF(INDIRECT("'"&amp;CR$2&amp;"'!P"&amp;ROW($BQ98))=0,"",INDIRECT("'"&amp;CR$2&amp;"'!P"&amp;ROW($BQ98)))</f>
        <v/>
      </c>
      <c r="CS98" s="127" t="str" cm="1">
        <f t="array" aca="1" ref="CS98" ca="1">IF(INDIRECT("'"&amp;CS$2&amp;"'!P"&amp;ROW($BQ98))=0,"",INDIRECT("'"&amp;CS$2&amp;"'!P"&amp;ROW($BQ98)))</f>
        <v/>
      </c>
      <c r="CT98" s="127" t="str" cm="1">
        <f t="array" aca="1" ref="CT98" ca="1">IF(INDIRECT("'"&amp;CT$2&amp;"'!P"&amp;ROW($BQ98))=0,"",INDIRECT("'"&amp;CT$2&amp;"'!P"&amp;ROW($BQ98)))</f>
        <v/>
      </c>
      <c r="CU98" s="127" t="str" cm="1">
        <f t="array" aca="1" ref="CU98" ca="1">IF(INDIRECT("'"&amp;CU$2&amp;"'!P"&amp;ROW($BQ98))=0,"",INDIRECT("'"&amp;CU$2&amp;"'!P"&amp;ROW($BQ98)))</f>
        <v/>
      </c>
      <c r="CV98" s="128" t="str">
        <f t="shared" si="9"/>
        <v/>
      </c>
    </row>
    <row r="99" spans="1:100" x14ac:dyDescent="0.2">
      <c r="A99" s="111" t="str">
        <f>IF('Driver List'!D99=0,"",'Driver List'!D99)</f>
        <v/>
      </c>
      <c r="B99" s="111" t="str">
        <f>IF(A99="","",VLOOKUP(A99,'Driver List'!D:E,2,0))</f>
        <v/>
      </c>
      <c r="C99" s="111" t="str" cm="1">
        <f t="array" aca="1" ref="C99" ca="1">IF(INDIRECT("'"&amp;C$2&amp;"'!F"&amp;ROW(C99))="CC","CC",
IF(INDIRECT("'"&amp;C$2&amp;"'!F"&amp;ROW(C99))="DOWN","DOWN",
IF(INDIRECT("'"&amp;C$2&amp;"'!F"&amp;ROW(C99))="OFF","OFF",
IF(INDIRECT("'"&amp;C$2&amp;"'!F"&amp;ROW(C99))="PARK","PARK",
IF(INDIRECT("'"&amp;C$2&amp;"'!F"&amp;ROW(C99))="VACA","VACA",
"")))))</f>
        <v/>
      </c>
      <c r="D99" s="111" t="str" cm="1">
        <f t="array" aca="1" ref="D99" ca="1">IF(INDIRECT("'"&amp;D$2&amp;"'!F"&amp;ROW(D99))="CC","CC",
IF(INDIRECT("'"&amp;D$2&amp;"'!F"&amp;ROW(D99))="DOWN","DOWN",
IF(INDIRECT("'"&amp;D$2&amp;"'!F"&amp;ROW(D99))="OFF","OFF",
IF(INDIRECT("'"&amp;D$2&amp;"'!F"&amp;ROW(D99))="PARK","PARK",
IF(INDIRECT("'"&amp;D$2&amp;"'!F"&amp;ROW(D99))="VACA","VACA",
"")))))</f>
        <v/>
      </c>
      <c r="E99" s="111" t="str" cm="1">
        <f t="array" aca="1" ref="E99" ca="1">IF(INDIRECT("'"&amp;E$2&amp;"'!F"&amp;ROW(E99))="CC","CC",
IF(INDIRECT("'"&amp;E$2&amp;"'!F"&amp;ROW(E99))="DOWN","DOWN",
IF(INDIRECT("'"&amp;E$2&amp;"'!F"&amp;ROW(E99))="OFF","OFF",
IF(INDIRECT("'"&amp;E$2&amp;"'!F"&amp;ROW(E99))="PARK","PARK",
IF(INDIRECT("'"&amp;E$2&amp;"'!F"&amp;ROW(E99))="VACA","VACA",
"")))))</f>
        <v/>
      </c>
      <c r="F99" s="111" t="str" cm="1">
        <f t="array" aca="1" ref="F99" ca="1">IF(INDIRECT("'"&amp;F$2&amp;"'!F"&amp;ROW(F99))="CC","CC",
IF(INDIRECT("'"&amp;F$2&amp;"'!F"&amp;ROW(F99))="DOWN","DOWN",
IF(INDIRECT("'"&amp;F$2&amp;"'!F"&amp;ROW(F99))="OFF","OFF",
IF(INDIRECT("'"&amp;F$2&amp;"'!F"&amp;ROW(F99))="PARK","PARK",
IF(INDIRECT("'"&amp;F$2&amp;"'!F"&amp;ROW(F99))="VACA","VACA",
"")))))</f>
        <v/>
      </c>
      <c r="G99" s="111" t="str" cm="1">
        <f t="array" aca="1" ref="G99" ca="1">IF(INDIRECT("'"&amp;G$2&amp;"'!F"&amp;ROW(G99))="CC","CC",
IF(INDIRECT("'"&amp;G$2&amp;"'!F"&amp;ROW(G99))="DOWN","DOWN",
IF(INDIRECT("'"&amp;G$2&amp;"'!F"&amp;ROW(G99))="OFF","OFF",
IF(INDIRECT("'"&amp;G$2&amp;"'!F"&amp;ROW(G99))="PARK","PARK",
IF(INDIRECT("'"&amp;G$2&amp;"'!F"&amp;ROW(G99))="VACA","VACA",
"")))))</f>
        <v/>
      </c>
      <c r="H99" s="111" t="str" cm="1">
        <f t="array" aca="1" ref="H99" ca="1">IF(INDIRECT("'"&amp;H$2&amp;"'!F"&amp;ROW(H99))="CC","CC",
IF(INDIRECT("'"&amp;H$2&amp;"'!F"&amp;ROW(H99))="DOWN","DOWN",
IF(INDIRECT("'"&amp;H$2&amp;"'!F"&amp;ROW(H99))="OFF","OFF",
IF(INDIRECT("'"&amp;H$2&amp;"'!F"&amp;ROW(H99))="PARK","PARK",
IF(INDIRECT("'"&amp;H$2&amp;"'!F"&amp;ROW(H99))="VACA","VACA",
"")))))</f>
        <v/>
      </c>
      <c r="I99" s="111" t="str" cm="1">
        <f t="array" aca="1" ref="I99" ca="1">IF(INDIRECT("'"&amp;I$2&amp;"'!F"&amp;ROW(I99))="CC","CC",
IF(INDIRECT("'"&amp;I$2&amp;"'!F"&amp;ROW(I99))="DOWN","DOWN",
IF(INDIRECT("'"&amp;I$2&amp;"'!F"&amp;ROW(I99))="OFF","OFF",
IF(INDIRECT("'"&amp;I$2&amp;"'!F"&amp;ROW(I99))="PARK","PARK",
IF(INDIRECT("'"&amp;I$2&amp;"'!F"&amp;ROW(I99))="VACA","VACA",
"")))))</f>
        <v/>
      </c>
      <c r="J99" s="111" t="str" cm="1">
        <f t="array" aca="1" ref="J99" ca="1">IF(INDIRECT("'"&amp;J$2&amp;"'!F"&amp;ROW(J99))="CC","CC",
IF(INDIRECT("'"&amp;J$2&amp;"'!F"&amp;ROW(J99))="DOWN","DOWN",
IF(INDIRECT("'"&amp;J$2&amp;"'!F"&amp;ROW(J99))="OFF","OFF",
IF(INDIRECT("'"&amp;J$2&amp;"'!F"&amp;ROW(J99))="PARK","PARK",
IF(INDIRECT("'"&amp;J$2&amp;"'!F"&amp;ROW(J99))="VACA","VACA",
"")))))</f>
        <v/>
      </c>
      <c r="K99" s="111" t="str" cm="1">
        <f t="array" aca="1" ref="K99" ca="1">IF(INDIRECT("'"&amp;K$2&amp;"'!F"&amp;ROW(K99))="CC","CC",
IF(INDIRECT("'"&amp;K$2&amp;"'!F"&amp;ROW(K99))="DOWN","DOWN",
IF(INDIRECT("'"&amp;K$2&amp;"'!F"&amp;ROW(K99))="OFF","OFF",
IF(INDIRECT("'"&amp;K$2&amp;"'!F"&amp;ROW(K99))="PARK","PARK",
IF(INDIRECT("'"&amp;K$2&amp;"'!F"&amp;ROW(K99))="VACA","VACA",
"")))))</f>
        <v/>
      </c>
      <c r="L99" s="111" t="str" cm="1">
        <f t="array" aca="1" ref="L99" ca="1">IF(INDIRECT("'"&amp;L$2&amp;"'!F"&amp;ROW(L99))="CC","CC",
IF(INDIRECT("'"&amp;L$2&amp;"'!F"&amp;ROW(L99))="DOWN","DOWN",
IF(INDIRECT("'"&amp;L$2&amp;"'!F"&amp;ROW(L99))="OFF","OFF",
IF(INDIRECT("'"&amp;L$2&amp;"'!F"&amp;ROW(L99))="PARK","PARK",
IF(INDIRECT("'"&amp;L$2&amp;"'!F"&amp;ROW(L99))="VACA","VACA",
"")))))</f>
        <v/>
      </c>
      <c r="M99" s="111" t="str" cm="1">
        <f t="array" aca="1" ref="M99" ca="1">IF(INDIRECT("'"&amp;M$2&amp;"'!F"&amp;ROW(M99))="CC","CC",
IF(INDIRECT("'"&amp;M$2&amp;"'!F"&amp;ROW(M99))="DOWN","DOWN",
IF(INDIRECT("'"&amp;M$2&amp;"'!F"&amp;ROW(M99))="OFF","OFF",
IF(INDIRECT("'"&amp;M$2&amp;"'!F"&amp;ROW(M99))="PARK","PARK",
IF(INDIRECT("'"&amp;M$2&amp;"'!F"&amp;ROW(M99))="VACA","VACA",
"")))))</f>
        <v/>
      </c>
      <c r="N99" s="111" t="str" cm="1">
        <f t="array" aca="1" ref="N99" ca="1">IF(INDIRECT("'"&amp;N$2&amp;"'!F"&amp;ROW(N99))="CC","CC",
IF(INDIRECT("'"&amp;N$2&amp;"'!F"&amp;ROW(N99))="DOWN","DOWN",
IF(INDIRECT("'"&amp;N$2&amp;"'!F"&amp;ROW(N99))="OFF","OFF",
IF(INDIRECT("'"&amp;N$2&amp;"'!F"&amp;ROW(N99))="PARK","PARK",
IF(INDIRECT("'"&amp;N$2&amp;"'!F"&amp;ROW(N99))="VACA","VACA",
"")))))</f>
        <v/>
      </c>
      <c r="O99" s="111" t="str" cm="1">
        <f t="array" aca="1" ref="O99" ca="1">IF(INDIRECT("'"&amp;O$2&amp;"'!F"&amp;ROW(O99))="CC","CC",
IF(INDIRECT("'"&amp;O$2&amp;"'!F"&amp;ROW(O99))="DOWN","DOWN",
IF(INDIRECT("'"&amp;O$2&amp;"'!F"&amp;ROW(O99))="OFF","OFF",
IF(INDIRECT("'"&amp;O$2&amp;"'!F"&amp;ROW(O99))="PARK","PARK",
IF(INDIRECT("'"&amp;O$2&amp;"'!F"&amp;ROW(O99))="VACA","VACA",
"")))))</f>
        <v/>
      </c>
      <c r="P99" s="111" t="str" cm="1">
        <f t="array" aca="1" ref="P99" ca="1">IF(INDIRECT("'"&amp;P$2&amp;"'!F"&amp;ROW(P99))="CC","CC",
IF(INDIRECT("'"&amp;P$2&amp;"'!F"&amp;ROW(P99))="DOWN","DOWN",
IF(INDIRECT("'"&amp;P$2&amp;"'!F"&amp;ROW(P99))="OFF","OFF",
IF(INDIRECT("'"&amp;P$2&amp;"'!F"&amp;ROW(P99))="PARK","PARK",
IF(INDIRECT("'"&amp;P$2&amp;"'!F"&amp;ROW(P99))="VACA","VACA",
"")))))</f>
        <v/>
      </c>
      <c r="Q99" s="111" t="str" cm="1">
        <f t="array" aca="1" ref="Q99" ca="1">IF(INDIRECT("'"&amp;Q$2&amp;"'!F"&amp;ROW(Q99))="CC","CC",
IF(INDIRECT("'"&amp;Q$2&amp;"'!F"&amp;ROW(Q99))="DOWN","DOWN",
IF(INDIRECT("'"&amp;Q$2&amp;"'!F"&amp;ROW(Q99))="OFF","OFF",
IF(INDIRECT("'"&amp;Q$2&amp;"'!F"&amp;ROW(Q99))="PARK","PARK",
IF(INDIRECT("'"&amp;Q$2&amp;"'!F"&amp;ROW(Q99))="VACA","VACA",
"")))))</f>
        <v/>
      </c>
      <c r="R99" s="111" t="str" cm="1">
        <f t="array" aca="1" ref="R99" ca="1">IF(INDIRECT("'"&amp;R$2&amp;"'!F"&amp;ROW(R99))="CC","CC",
IF(INDIRECT("'"&amp;R$2&amp;"'!F"&amp;ROW(R99))="DOWN","DOWN",
IF(INDIRECT("'"&amp;R$2&amp;"'!F"&amp;ROW(R99))="OFF","OFF",
IF(INDIRECT("'"&amp;R$2&amp;"'!F"&amp;ROW(R99))="PARK","PARK",
IF(INDIRECT("'"&amp;R$2&amp;"'!F"&amp;ROW(R99))="VACA","VACA",
"")))))</f>
        <v/>
      </c>
      <c r="S99" s="111" t="str" cm="1">
        <f t="array" aca="1" ref="S99" ca="1">IF(INDIRECT("'"&amp;S$2&amp;"'!F"&amp;ROW(S99))="CC","CC",
IF(INDIRECT("'"&amp;S$2&amp;"'!F"&amp;ROW(S99))="DOWN","DOWN",
IF(INDIRECT("'"&amp;S$2&amp;"'!F"&amp;ROW(S99))="OFF","OFF",
IF(INDIRECT("'"&amp;S$2&amp;"'!F"&amp;ROW(S99))="PARK","PARK",
IF(INDIRECT("'"&amp;S$2&amp;"'!F"&amp;ROW(S99))="VACA","VACA",
"")))))</f>
        <v/>
      </c>
      <c r="T99" s="111" t="str" cm="1">
        <f t="array" aca="1" ref="T99" ca="1">IF(INDIRECT("'"&amp;T$2&amp;"'!F"&amp;ROW(T99))="CC","CC",
IF(INDIRECT("'"&amp;T$2&amp;"'!F"&amp;ROW(T99))="DOWN","DOWN",
IF(INDIRECT("'"&amp;T$2&amp;"'!F"&amp;ROW(T99))="OFF","OFF",
IF(INDIRECT("'"&amp;T$2&amp;"'!F"&amp;ROW(T99))="PARK","PARK",
IF(INDIRECT("'"&amp;T$2&amp;"'!F"&amp;ROW(T99))="VACA","VACA",
"")))))</f>
        <v/>
      </c>
      <c r="U99" s="111" t="str" cm="1">
        <f t="array" aca="1" ref="U99" ca="1">IF(INDIRECT("'"&amp;U$2&amp;"'!F"&amp;ROW(U99))="CC","CC",
IF(INDIRECT("'"&amp;U$2&amp;"'!F"&amp;ROW(U99))="DOWN","DOWN",
IF(INDIRECT("'"&amp;U$2&amp;"'!F"&amp;ROW(U99))="OFF","OFF",
IF(INDIRECT("'"&amp;U$2&amp;"'!F"&amp;ROW(U99))="PARK","PARK",
IF(INDIRECT("'"&amp;U$2&amp;"'!F"&amp;ROW(U99))="VACA","VACA",
"")))))</f>
        <v/>
      </c>
      <c r="V99" s="111" t="str" cm="1">
        <f t="array" aca="1" ref="V99" ca="1">IF(INDIRECT("'"&amp;V$2&amp;"'!F"&amp;ROW(V99))="CC","CC",
IF(INDIRECT("'"&amp;V$2&amp;"'!F"&amp;ROW(V99))="DOWN","DOWN",
IF(INDIRECT("'"&amp;V$2&amp;"'!F"&amp;ROW(V99))="OFF","OFF",
IF(INDIRECT("'"&amp;V$2&amp;"'!F"&amp;ROW(V99))="PARK","PARK",
IF(INDIRECT("'"&amp;V$2&amp;"'!F"&amp;ROW(V99))="VACA","VACA",
"")))))</f>
        <v/>
      </c>
      <c r="W99" s="111" t="str" cm="1">
        <f t="array" aca="1" ref="W99" ca="1">IF(INDIRECT("'"&amp;W$2&amp;"'!F"&amp;ROW(W99))="CC","CC",
IF(INDIRECT("'"&amp;W$2&amp;"'!F"&amp;ROW(W99))="DOWN","DOWN",
IF(INDIRECT("'"&amp;W$2&amp;"'!F"&amp;ROW(W99))="OFF","OFF",
IF(INDIRECT("'"&amp;W$2&amp;"'!F"&amp;ROW(W99))="PARK","PARK",
IF(INDIRECT("'"&amp;W$2&amp;"'!F"&amp;ROW(W99))="VACA","VACA",
"")))))</f>
        <v/>
      </c>
      <c r="X99" s="111" t="str" cm="1">
        <f t="array" aca="1" ref="X99" ca="1">IF(INDIRECT("'"&amp;X$2&amp;"'!F"&amp;ROW(X99))="CC","CC",
IF(INDIRECT("'"&amp;X$2&amp;"'!F"&amp;ROW(X99))="DOWN","DOWN",
IF(INDIRECT("'"&amp;X$2&amp;"'!F"&amp;ROW(X99))="OFF","OFF",
IF(INDIRECT("'"&amp;X$2&amp;"'!F"&amp;ROW(X99))="PARK","PARK",
IF(INDIRECT("'"&amp;X$2&amp;"'!F"&amp;ROW(X99))="VACA","VACA",
"")))))</f>
        <v/>
      </c>
      <c r="Y99" s="111" t="str" cm="1">
        <f t="array" aca="1" ref="Y99" ca="1">IF(INDIRECT("'"&amp;Y$2&amp;"'!F"&amp;ROW(Y99))="CC","CC",
IF(INDIRECT("'"&amp;Y$2&amp;"'!F"&amp;ROW(Y99))="DOWN","DOWN",
IF(INDIRECT("'"&amp;Y$2&amp;"'!F"&amp;ROW(Y99))="OFF","OFF",
IF(INDIRECT("'"&amp;Y$2&amp;"'!F"&amp;ROW(Y99))="PARK","PARK",
IF(INDIRECT("'"&amp;Y$2&amp;"'!F"&amp;ROW(Y99))="VACA","VACA",
"")))))</f>
        <v/>
      </c>
      <c r="Z99" s="111" t="str" cm="1">
        <f t="array" aca="1" ref="Z99" ca="1">IF(INDIRECT("'"&amp;Z$2&amp;"'!F"&amp;ROW(Z99))="CC","CC",
IF(INDIRECT("'"&amp;Z$2&amp;"'!F"&amp;ROW(Z99))="DOWN","DOWN",
IF(INDIRECT("'"&amp;Z$2&amp;"'!F"&amp;ROW(Z99))="OFF","OFF",
IF(INDIRECT("'"&amp;Z$2&amp;"'!F"&amp;ROW(Z99))="PARK","PARK",
IF(INDIRECT("'"&amp;Z$2&amp;"'!F"&amp;ROW(Z99))="VACA","VACA",
"")))))</f>
        <v/>
      </c>
      <c r="AA99" s="111" t="str" cm="1">
        <f t="array" aca="1" ref="AA99" ca="1">IF(INDIRECT("'"&amp;AA$2&amp;"'!F"&amp;ROW(AA99))="CC","CC",
IF(INDIRECT("'"&amp;AA$2&amp;"'!F"&amp;ROW(AA99))="DOWN","DOWN",
IF(INDIRECT("'"&amp;AA$2&amp;"'!F"&amp;ROW(AA99))="OFF","OFF",
IF(INDIRECT("'"&amp;AA$2&amp;"'!F"&amp;ROW(AA99))="PARK","PARK",
IF(INDIRECT("'"&amp;AA$2&amp;"'!F"&amp;ROW(AA99))="VACA","VACA",
"")))))</f>
        <v/>
      </c>
      <c r="AB99" s="111" t="str" cm="1">
        <f t="array" aca="1" ref="AB99" ca="1">IF(INDIRECT("'"&amp;AB$2&amp;"'!F"&amp;ROW(AB99))="CC","CC",
IF(INDIRECT("'"&amp;AB$2&amp;"'!F"&amp;ROW(AB99))="DOWN","DOWN",
IF(INDIRECT("'"&amp;AB$2&amp;"'!F"&amp;ROW(AB99))="OFF","OFF",
IF(INDIRECT("'"&amp;AB$2&amp;"'!F"&amp;ROW(AB99))="PARK","PARK",
IF(INDIRECT("'"&amp;AB$2&amp;"'!F"&amp;ROW(AB99))="VACA","VACA",
"")))))</f>
        <v/>
      </c>
      <c r="AC99" s="111" t="str" cm="1">
        <f t="array" aca="1" ref="AC99" ca="1">IF(INDIRECT("'"&amp;AC$2&amp;"'!F"&amp;ROW(AC99))="CC","CC",
IF(INDIRECT("'"&amp;AC$2&amp;"'!F"&amp;ROW(AC99))="DOWN","DOWN",
IF(INDIRECT("'"&amp;AC$2&amp;"'!F"&amp;ROW(AC99))="OFF","OFF",
IF(INDIRECT("'"&amp;AC$2&amp;"'!F"&amp;ROW(AC99))="PARK","PARK",
IF(INDIRECT("'"&amp;AC$2&amp;"'!F"&amp;ROW(AC99))="VACA","VACA",
"")))))</f>
        <v/>
      </c>
      <c r="AD99" s="111" t="str" cm="1">
        <f t="array" aca="1" ref="AD99" ca="1">IF(INDIRECT("'"&amp;AD$2&amp;"'!F"&amp;ROW(AD99))="CC","CC",
IF(INDIRECT("'"&amp;AD$2&amp;"'!F"&amp;ROW(AD99))="DOWN","DOWN",
IF(INDIRECT("'"&amp;AD$2&amp;"'!F"&amp;ROW(AD99))="OFF","OFF",
IF(INDIRECT("'"&amp;AD$2&amp;"'!F"&amp;ROW(AD99))="PARK","PARK",
IF(INDIRECT("'"&amp;AD$2&amp;"'!F"&amp;ROW(AD99))="VACA","VACA",
"")))))</f>
        <v/>
      </c>
      <c r="AE99" s="111" t="str" cm="1">
        <f t="array" aca="1" ref="AE99" ca="1">IF(INDIRECT("'"&amp;AE$2&amp;"'!F"&amp;ROW(AE99))="CC","CC",
IF(INDIRECT("'"&amp;AE$2&amp;"'!F"&amp;ROW(AE99))="DOWN","DOWN",
IF(INDIRECT("'"&amp;AE$2&amp;"'!F"&amp;ROW(AE99))="OFF","OFF",
IF(INDIRECT("'"&amp;AE$2&amp;"'!F"&amp;ROW(AE99))="PARK","PARK",
IF(INDIRECT("'"&amp;AE$2&amp;"'!F"&amp;ROW(AE99))="VACA","VACA",
"")))))</f>
        <v/>
      </c>
      <c r="AF99" s="111" t="str" cm="1">
        <f t="array" aca="1" ref="AF99" ca="1">IF(INDIRECT("'"&amp;AF$2&amp;"'!F"&amp;ROW(AF99))="CC","CC",
IF(INDIRECT("'"&amp;AF$2&amp;"'!F"&amp;ROW(AF99))="DOWN","DOWN",
IF(INDIRECT("'"&amp;AF$2&amp;"'!F"&amp;ROW(AF99))="OFF","OFF",
IF(INDIRECT("'"&amp;AF$2&amp;"'!F"&amp;ROW(AF99))="PARK","PARK",
IF(INDIRECT("'"&amp;AF$2&amp;"'!F"&amp;ROW(AF99))="VACA","VACA",
"")))))</f>
        <v/>
      </c>
      <c r="AG99" s="111" t="str" cm="1">
        <f t="array" aca="1" ref="AG99" ca="1">IF(INDIRECT("'"&amp;AG$2&amp;"'!F"&amp;ROW(AG99))="CC","CC",
IF(INDIRECT("'"&amp;AG$2&amp;"'!F"&amp;ROW(AG99))="DOWN","DOWN",
IF(INDIRECT("'"&amp;AG$2&amp;"'!F"&amp;ROW(AG99))="OFF","OFF",
IF(INDIRECT("'"&amp;AG$2&amp;"'!F"&amp;ROW(AG99))="PARK","PARK",
IF(INDIRECT("'"&amp;AG$2&amp;"'!F"&amp;ROW(AG99))="VACA","VACA",
"")))))</f>
        <v/>
      </c>
      <c r="AH99" s="124"/>
      <c r="AI99" s="111" t="str">
        <f t="shared" si="7"/>
        <v/>
      </c>
      <c r="AJ99" s="111" t="str" cm="1">
        <f t="array" aca="1" ref="AJ99" ca="1">INDIRECT("'"&amp;AJ$2&amp;"'!AB"&amp;ROW($AJ99))</f>
        <v/>
      </c>
      <c r="AK99" s="111" t="str" cm="1">
        <f t="array" aca="1" ref="AK99" ca="1">INDIRECT("'"&amp;AK$2&amp;"'!AB"&amp;ROW($AJ99))</f>
        <v/>
      </c>
      <c r="AL99" s="111" t="str" cm="1">
        <f t="array" aca="1" ref="AL99" ca="1">INDIRECT("'"&amp;AL$2&amp;"'!AB"&amp;ROW($AJ99))</f>
        <v/>
      </c>
      <c r="AM99" s="111" t="str" cm="1">
        <f t="array" aca="1" ref="AM99" ca="1">INDIRECT("'"&amp;AM$2&amp;"'!AB"&amp;ROW($AJ99))</f>
        <v/>
      </c>
      <c r="AN99" s="111" t="str" cm="1">
        <f t="array" aca="1" ref="AN99" ca="1">INDIRECT("'"&amp;AN$2&amp;"'!AB"&amp;ROW($AJ99))</f>
        <v/>
      </c>
      <c r="AO99" s="111" t="str" cm="1">
        <f t="array" aca="1" ref="AO99" ca="1">INDIRECT("'"&amp;AO$2&amp;"'!AB"&amp;ROW($AJ99))</f>
        <v/>
      </c>
      <c r="AP99" s="111" t="str" cm="1">
        <f t="array" aca="1" ref="AP99" ca="1">INDIRECT("'"&amp;AP$2&amp;"'!AB"&amp;ROW($AJ99))</f>
        <v/>
      </c>
      <c r="AQ99" s="111" t="str" cm="1">
        <f t="array" aca="1" ref="AQ99" ca="1">INDIRECT("'"&amp;AQ$2&amp;"'!AB"&amp;ROW($AJ99))</f>
        <v/>
      </c>
      <c r="AR99" s="111" t="str" cm="1">
        <f t="array" aca="1" ref="AR99" ca="1">INDIRECT("'"&amp;AR$2&amp;"'!AB"&amp;ROW($AJ99))</f>
        <v/>
      </c>
      <c r="AS99" s="111" t="str" cm="1">
        <f t="array" aca="1" ref="AS99" ca="1">INDIRECT("'"&amp;AS$2&amp;"'!AB"&amp;ROW($AJ99))</f>
        <v/>
      </c>
      <c r="AT99" s="111" t="str" cm="1">
        <f t="array" aca="1" ref="AT99" ca="1">INDIRECT("'"&amp;AT$2&amp;"'!AB"&amp;ROW($AJ99))</f>
        <v/>
      </c>
      <c r="AU99" s="111" t="str" cm="1">
        <f t="array" aca="1" ref="AU99" ca="1">INDIRECT("'"&amp;AU$2&amp;"'!AB"&amp;ROW($AJ99))</f>
        <v/>
      </c>
      <c r="AV99" s="111" t="str" cm="1">
        <f t="array" aca="1" ref="AV99" ca="1">INDIRECT("'"&amp;AV$2&amp;"'!AB"&amp;ROW($AJ99))</f>
        <v/>
      </c>
      <c r="AW99" s="111" t="str" cm="1">
        <f t="array" aca="1" ref="AW99" ca="1">INDIRECT("'"&amp;AW$2&amp;"'!AB"&amp;ROW($AJ99))</f>
        <v/>
      </c>
      <c r="AX99" s="111" t="str" cm="1">
        <f t="array" aca="1" ref="AX99" ca="1">INDIRECT("'"&amp;AX$2&amp;"'!AB"&amp;ROW($AJ99))</f>
        <v/>
      </c>
      <c r="AY99" s="111" t="str" cm="1">
        <f t="array" aca="1" ref="AY99" ca="1">INDIRECT("'"&amp;AY$2&amp;"'!AB"&amp;ROW($AJ99))</f>
        <v/>
      </c>
      <c r="AZ99" s="111" t="str" cm="1">
        <f t="array" aca="1" ref="AZ99" ca="1">INDIRECT("'"&amp;AZ$2&amp;"'!AB"&amp;ROW($AJ99))</f>
        <v/>
      </c>
      <c r="BA99" s="111" t="str" cm="1">
        <f t="array" aca="1" ref="BA99" ca="1">INDIRECT("'"&amp;BA$2&amp;"'!AB"&amp;ROW($AJ99))</f>
        <v/>
      </c>
      <c r="BB99" s="111" t="str" cm="1">
        <f t="array" aca="1" ref="BB99" ca="1">INDIRECT("'"&amp;BB$2&amp;"'!AB"&amp;ROW($AJ99))</f>
        <v/>
      </c>
      <c r="BC99" s="111" t="str" cm="1">
        <f t="array" aca="1" ref="BC99" ca="1">INDIRECT("'"&amp;BC$2&amp;"'!AB"&amp;ROW($AJ99))</f>
        <v/>
      </c>
      <c r="BD99" s="111" t="str" cm="1">
        <f t="array" aca="1" ref="BD99" ca="1">INDIRECT("'"&amp;BD$2&amp;"'!AB"&amp;ROW($AJ99))</f>
        <v/>
      </c>
      <c r="BE99" s="111" t="str" cm="1">
        <f t="array" aca="1" ref="BE99" ca="1">INDIRECT("'"&amp;BE$2&amp;"'!AB"&amp;ROW($AJ99))</f>
        <v/>
      </c>
      <c r="BF99" s="111" t="str" cm="1">
        <f t="array" aca="1" ref="BF99" ca="1">INDIRECT("'"&amp;BF$2&amp;"'!AB"&amp;ROW($AJ99))</f>
        <v/>
      </c>
      <c r="BG99" s="111" t="str" cm="1">
        <f t="array" aca="1" ref="BG99" ca="1">INDIRECT("'"&amp;BG$2&amp;"'!AB"&amp;ROW($AJ99))</f>
        <v/>
      </c>
      <c r="BH99" s="111" t="str" cm="1">
        <f t="array" aca="1" ref="BH99" ca="1">INDIRECT("'"&amp;BH$2&amp;"'!AB"&amp;ROW($AJ99))</f>
        <v/>
      </c>
      <c r="BI99" s="111" t="str" cm="1">
        <f t="array" aca="1" ref="BI99" ca="1">INDIRECT("'"&amp;BI$2&amp;"'!AB"&amp;ROW($AJ99))</f>
        <v/>
      </c>
      <c r="BJ99" s="111" t="str" cm="1">
        <f t="array" aca="1" ref="BJ99" ca="1">INDIRECT("'"&amp;BJ$2&amp;"'!AB"&amp;ROW($AJ99))</f>
        <v/>
      </c>
      <c r="BK99" s="111" t="str" cm="1">
        <f t="array" aca="1" ref="BK99" ca="1">INDIRECT("'"&amp;BK$2&amp;"'!AB"&amp;ROW($AJ99))</f>
        <v/>
      </c>
      <c r="BL99" s="111" t="str" cm="1">
        <f t="array" aca="1" ref="BL99" ca="1">INDIRECT("'"&amp;BL$2&amp;"'!AB"&amp;ROW($AJ99))</f>
        <v/>
      </c>
      <c r="BM99" s="111" t="str" cm="1">
        <f t="array" aca="1" ref="BM99" ca="1">INDIRECT("'"&amp;BM$2&amp;"'!AB"&amp;ROW($AJ99))</f>
        <v/>
      </c>
      <c r="BN99" s="111" t="str" cm="1">
        <f t="array" aca="1" ref="BN99" ca="1">INDIRECT("'"&amp;BN$2&amp;"'!AB"&amp;ROW($AJ99))</f>
        <v/>
      </c>
      <c r="BO99" s="124"/>
      <c r="BP99" s="110" t="str">
        <f t="shared" si="8"/>
        <v/>
      </c>
      <c r="BQ99" s="127" t="str" cm="1">
        <f t="array" aca="1" ref="BQ99" ca="1">IF(INDIRECT("'"&amp;BQ$2&amp;"'!P"&amp;ROW($BQ99))=0,"",INDIRECT("'"&amp;BQ$2&amp;"'!P"&amp;ROW($BQ99)))</f>
        <v/>
      </c>
      <c r="BR99" s="127" t="str" cm="1">
        <f t="array" aca="1" ref="BR99" ca="1">IF(INDIRECT("'"&amp;BR$2&amp;"'!P"&amp;ROW($BQ99))=0,"",INDIRECT("'"&amp;BR$2&amp;"'!P"&amp;ROW($BQ99)))</f>
        <v/>
      </c>
      <c r="BS99" s="127" t="str" cm="1">
        <f t="array" aca="1" ref="BS99" ca="1">IF(INDIRECT("'"&amp;BS$2&amp;"'!P"&amp;ROW($BQ99))=0,"",INDIRECT("'"&amp;BS$2&amp;"'!P"&amp;ROW($BQ99)))</f>
        <v/>
      </c>
      <c r="BT99" s="127" t="str" cm="1">
        <f t="array" aca="1" ref="BT99" ca="1">IF(INDIRECT("'"&amp;BT$2&amp;"'!P"&amp;ROW($BQ99))=0,"",INDIRECT("'"&amp;BT$2&amp;"'!P"&amp;ROW($BQ99)))</f>
        <v/>
      </c>
      <c r="BU99" s="127" t="str" cm="1">
        <f t="array" aca="1" ref="BU99" ca="1">IF(INDIRECT("'"&amp;BU$2&amp;"'!P"&amp;ROW($BQ99))=0,"",INDIRECT("'"&amp;BU$2&amp;"'!P"&amp;ROW($BQ99)))</f>
        <v/>
      </c>
      <c r="BV99" s="127" t="str" cm="1">
        <f t="array" aca="1" ref="BV99" ca="1">IF(INDIRECT("'"&amp;BV$2&amp;"'!P"&amp;ROW($BQ99))=0,"",INDIRECT("'"&amp;BV$2&amp;"'!P"&amp;ROW($BQ99)))</f>
        <v/>
      </c>
      <c r="BW99" s="127" t="str" cm="1">
        <f t="array" aca="1" ref="BW99" ca="1">IF(INDIRECT("'"&amp;BW$2&amp;"'!P"&amp;ROW($BQ99))=0,"",INDIRECT("'"&amp;BW$2&amp;"'!P"&amp;ROW($BQ99)))</f>
        <v/>
      </c>
      <c r="BX99" s="127" t="str" cm="1">
        <f t="array" aca="1" ref="BX99" ca="1">IF(INDIRECT("'"&amp;BX$2&amp;"'!P"&amp;ROW($BQ99))=0,"",INDIRECT("'"&amp;BX$2&amp;"'!P"&amp;ROW($BQ99)))</f>
        <v/>
      </c>
      <c r="BY99" s="127" t="str" cm="1">
        <f t="array" aca="1" ref="BY99" ca="1">IF(INDIRECT("'"&amp;BY$2&amp;"'!P"&amp;ROW($BQ99))=0,"",INDIRECT("'"&amp;BY$2&amp;"'!P"&amp;ROW($BQ99)))</f>
        <v/>
      </c>
      <c r="BZ99" s="127" t="str" cm="1">
        <f t="array" aca="1" ref="BZ99" ca="1">IF(INDIRECT("'"&amp;BZ$2&amp;"'!P"&amp;ROW($BQ99))=0,"",INDIRECT("'"&amp;BZ$2&amp;"'!P"&amp;ROW($BQ99)))</f>
        <v/>
      </c>
      <c r="CA99" s="127" t="str" cm="1">
        <f t="array" aca="1" ref="CA99" ca="1">IF(INDIRECT("'"&amp;CA$2&amp;"'!P"&amp;ROW($BQ99))=0,"",INDIRECT("'"&amp;CA$2&amp;"'!P"&amp;ROW($BQ99)))</f>
        <v/>
      </c>
      <c r="CB99" s="127" t="str" cm="1">
        <f t="array" aca="1" ref="CB99" ca="1">IF(INDIRECT("'"&amp;CB$2&amp;"'!P"&amp;ROW($BQ99))=0,"",INDIRECT("'"&amp;CB$2&amp;"'!P"&amp;ROW($BQ99)))</f>
        <v/>
      </c>
      <c r="CC99" s="127" t="str" cm="1">
        <f t="array" aca="1" ref="CC99" ca="1">IF(INDIRECT("'"&amp;CC$2&amp;"'!P"&amp;ROW($BQ99))=0,"",INDIRECT("'"&amp;CC$2&amp;"'!P"&amp;ROW($BQ99)))</f>
        <v/>
      </c>
      <c r="CD99" s="127" t="str" cm="1">
        <f t="array" aca="1" ref="CD99" ca="1">IF(INDIRECT("'"&amp;CD$2&amp;"'!P"&amp;ROW($BQ99))=0,"",INDIRECT("'"&amp;CD$2&amp;"'!P"&amp;ROW($BQ99)))</f>
        <v/>
      </c>
      <c r="CE99" s="127" t="str" cm="1">
        <f t="array" aca="1" ref="CE99" ca="1">IF(INDIRECT("'"&amp;CE$2&amp;"'!P"&amp;ROW($BQ99))=0,"",INDIRECT("'"&amp;CE$2&amp;"'!P"&amp;ROW($BQ99)))</f>
        <v/>
      </c>
      <c r="CF99" s="127" t="str" cm="1">
        <f t="array" aca="1" ref="CF99" ca="1">IF(INDIRECT("'"&amp;CF$2&amp;"'!P"&amp;ROW($BQ99))=0,"",INDIRECT("'"&amp;CF$2&amp;"'!P"&amp;ROW($BQ99)))</f>
        <v/>
      </c>
      <c r="CG99" s="127" t="str" cm="1">
        <f t="array" aca="1" ref="CG99" ca="1">IF(INDIRECT("'"&amp;CG$2&amp;"'!P"&amp;ROW($BQ99))=0,"",INDIRECT("'"&amp;CG$2&amp;"'!P"&amp;ROW($BQ99)))</f>
        <v/>
      </c>
      <c r="CH99" s="127" t="str" cm="1">
        <f t="array" aca="1" ref="CH99" ca="1">IF(INDIRECT("'"&amp;CH$2&amp;"'!P"&amp;ROW($BQ99))=0,"",INDIRECT("'"&amp;CH$2&amp;"'!P"&amp;ROW($BQ99)))</f>
        <v/>
      </c>
      <c r="CI99" s="127" t="str" cm="1">
        <f t="array" aca="1" ref="CI99" ca="1">IF(INDIRECT("'"&amp;CI$2&amp;"'!P"&amp;ROW($BQ99))=0,"",INDIRECT("'"&amp;CI$2&amp;"'!P"&amp;ROW($BQ99)))</f>
        <v/>
      </c>
      <c r="CJ99" s="127" t="str" cm="1">
        <f t="array" aca="1" ref="CJ99" ca="1">IF(INDIRECT("'"&amp;CJ$2&amp;"'!P"&amp;ROW($BQ99))=0,"",INDIRECT("'"&amp;CJ$2&amp;"'!P"&amp;ROW($BQ99)))</f>
        <v/>
      </c>
      <c r="CK99" s="127" t="str" cm="1">
        <f t="array" aca="1" ref="CK99" ca="1">IF(INDIRECT("'"&amp;CK$2&amp;"'!P"&amp;ROW($BQ99))=0,"",INDIRECT("'"&amp;CK$2&amp;"'!P"&amp;ROW($BQ99)))</f>
        <v/>
      </c>
      <c r="CL99" s="127" t="str" cm="1">
        <f t="array" aca="1" ref="CL99" ca="1">IF(INDIRECT("'"&amp;CL$2&amp;"'!P"&amp;ROW($BQ99))=0,"",INDIRECT("'"&amp;CL$2&amp;"'!P"&amp;ROW($BQ99)))</f>
        <v/>
      </c>
      <c r="CM99" s="127" t="str" cm="1">
        <f t="array" aca="1" ref="CM99" ca="1">IF(INDIRECT("'"&amp;CM$2&amp;"'!P"&amp;ROW($BQ99))=0,"",INDIRECT("'"&amp;CM$2&amp;"'!P"&amp;ROW($BQ99)))</f>
        <v/>
      </c>
      <c r="CN99" s="127" t="str" cm="1">
        <f t="array" aca="1" ref="CN99" ca="1">IF(INDIRECT("'"&amp;CN$2&amp;"'!P"&amp;ROW($BQ99))=0,"",INDIRECT("'"&amp;CN$2&amp;"'!P"&amp;ROW($BQ99)))</f>
        <v/>
      </c>
      <c r="CO99" s="127" t="str" cm="1">
        <f t="array" aca="1" ref="CO99" ca="1">IF(INDIRECT("'"&amp;CO$2&amp;"'!P"&amp;ROW($BQ99))=0,"",INDIRECT("'"&amp;CO$2&amp;"'!P"&amp;ROW($BQ99)))</f>
        <v/>
      </c>
      <c r="CP99" s="127" t="str" cm="1">
        <f t="array" aca="1" ref="CP99" ca="1">IF(INDIRECT("'"&amp;CP$2&amp;"'!P"&amp;ROW($BQ99))=0,"",INDIRECT("'"&amp;CP$2&amp;"'!P"&amp;ROW($BQ99)))</f>
        <v/>
      </c>
      <c r="CQ99" s="127" t="str" cm="1">
        <f t="array" aca="1" ref="CQ99" ca="1">IF(INDIRECT("'"&amp;CQ$2&amp;"'!P"&amp;ROW($BQ99))=0,"",INDIRECT("'"&amp;CQ$2&amp;"'!P"&amp;ROW($BQ99)))</f>
        <v/>
      </c>
      <c r="CR99" s="127" t="str" cm="1">
        <f t="array" aca="1" ref="CR99" ca="1">IF(INDIRECT("'"&amp;CR$2&amp;"'!P"&amp;ROW($BQ99))=0,"",INDIRECT("'"&amp;CR$2&amp;"'!P"&amp;ROW($BQ99)))</f>
        <v/>
      </c>
      <c r="CS99" s="127" t="str" cm="1">
        <f t="array" aca="1" ref="CS99" ca="1">IF(INDIRECT("'"&amp;CS$2&amp;"'!P"&amp;ROW($BQ99))=0,"",INDIRECT("'"&amp;CS$2&amp;"'!P"&amp;ROW($BQ99)))</f>
        <v/>
      </c>
      <c r="CT99" s="127" t="str" cm="1">
        <f t="array" aca="1" ref="CT99" ca="1">IF(INDIRECT("'"&amp;CT$2&amp;"'!P"&amp;ROW($BQ99))=0,"",INDIRECT("'"&amp;CT$2&amp;"'!P"&amp;ROW($BQ99)))</f>
        <v/>
      </c>
      <c r="CU99" s="127" t="str" cm="1">
        <f t="array" aca="1" ref="CU99" ca="1">IF(INDIRECT("'"&amp;CU$2&amp;"'!P"&amp;ROW($BQ99))=0,"",INDIRECT("'"&amp;CU$2&amp;"'!P"&amp;ROW($BQ99)))</f>
        <v/>
      </c>
      <c r="CV99" s="128" t="str">
        <f t="shared" si="9"/>
        <v/>
      </c>
    </row>
    <row r="100" spans="1:100" x14ac:dyDescent="0.2">
      <c r="A100" s="111" t="str">
        <f>IF('Driver List'!D100=0,"",'Driver List'!D100)</f>
        <v/>
      </c>
      <c r="B100" s="111" t="str">
        <f>IF(A100="","",VLOOKUP(A100,'Driver List'!D:E,2,0))</f>
        <v/>
      </c>
      <c r="C100" s="111" t="str" cm="1">
        <f t="array" aca="1" ref="C100" ca="1">IF(INDIRECT("'"&amp;C$2&amp;"'!F"&amp;ROW(C100))="CC","CC",
IF(INDIRECT("'"&amp;C$2&amp;"'!F"&amp;ROW(C100))="DOWN","DOWN",
IF(INDIRECT("'"&amp;C$2&amp;"'!F"&amp;ROW(C100))="OFF","OFF",
IF(INDIRECT("'"&amp;C$2&amp;"'!F"&amp;ROW(C100))="PARK","PARK",
IF(INDIRECT("'"&amp;C$2&amp;"'!F"&amp;ROW(C100))="VACA","VACA",
"")))))</f>
        <v/>
      </c>
      <c r="D100" s="111" t="str" cm="1">
        <f t="array" aca="1" ref="D100" ca="1">IF(INDIRECT("'"&amp;D$2&amp;"'!F"&amp;ROW(D100))="CC","CC",
IF(INDIRECT("'"&amp;D$2&amp;"'!F"&amp;ROW(D100))="DOWN","DOWN",
IF(INDIRECT("'"&amp;D$2&amp;"'!F"&amp;ROW(D100))="OFF","OFF",
IF(INDIRECT("'"&amp;D$2&amp;"'!F"&amp;ROW(D100))="PARK","PARK",
IF(INDIRECT("'"&amp;D$2&amp;"'!F"&amp;ROW(D100))="VACA","VACA",
"")))))</f>
        <v/>
      </c>
      <c r="E100" s="111" t="str" cm="1">
        <f t="array" aca="1" ref="E100" ca="1">IF(INDIRECT("'"&amp;E$2&amp;"'!F"&amp;ROW(E100))="CC","CC",
IF(INDIRECT("'"&amp;E$2&amp;"'!F"&amp;ROW(E100))="DOWN","DOWN",
IF(INDIRECT("'"&amp;E$2&amp;"'!F"&amp;ROW(E100))="OFF","OFF",
IF(INDIRECT("'"&amp;E$2&amp;"'!F"&amp;ROW(E100))="PARK","PARK",
IF(INDIRECT("'"&amp;E$2&amp;"'!F"&amp;ROW(E100))="VACA","VACA",
"")))))</f>
        <v/>
      </c>
      <c r="F100" s="111" t="str" cm="1">
        <f t="array" aca="1" ref="F100" ca="1">IF(INDIRECT("'"&amp;F$2&amp;"'!F"&amp;ROW(F100))="CC","CC",
IF(INDIRECT("'"&amp;F$2&amp;"'!F"&amp;ROW(F100))="DOWN","DOWN",
IF(INDIRECT("'"&amp;F$2&amp;"'!F"&amp;ROW(F100))="OFF","OFF",
IF(INDIRECT("'"&amp;F$2&amp;"'!F"&amp;ROW(F100))="PARK","PARK",
IF(INDIRECT("'"&amp;F$2&amp;"'!F"&amp;ROW(F100))="VACA","VACA",
"")))))</f>
        <v/>
      </c>
      <c r="G100" s="111" t="str" cm="1">
        <f t="array" aca="1" ref="G100" ca="1">IF(INDIRECT("'"&amp;G$2&amp;"'!F"&amp;ROW(G100))="CC","CC",
IF(INDIRECT("'"&amp;G$2&amp;"'!F"&amp;ROW(G100))="DOWN","DOWN",
IF(INDIRECT("'"&amp;G$2&amp;"'!F"&amp;ROW(G100))="OFF","OFF",
IF(INDIRECT("'"&amp;G$2&amp;"'!F"&amp;ROW(G100))="PARK","PARK",
IF(INDIRECT("'"&amp;G$2&amp;"'!F"&amp;ROW(G100))="VACA","VACA",
"")))))</f>
        <v/>
      </c>
      <c r="H100" s="111" t="str" cm="1">
        <f t="array" aca="1" ref="H100" ca="1">IF(INDIRECT("'"&amp;H$2&amp;"'!F"&amp;ROW(H100))="CC","CC",
IF(INDIRECT("'"&amp;H$2&amp;"'!F"&amp;ROW(H100))="DOWN","DOWN",
IF(INDIRECT("'"&amp;H$2&amp;"'!F"&amp;ROW(H100))="OFF","OFF",
IF(INDIRECT("'"&amp;H$2&amp;"'!F"&amp;ROW(H100))="PARK","PARK",
IF(INDIRECT("'"&amp;H$2&amp;"'!F"&amp;ROW(H100))="VACA","VACA",
"")))))</f>
        <v/>
      </c>
      <c r="I100" s="111" t="str" cm="1">
        <f t="array" aca="1" ref="I100" ca="1">IF(INDIRECT("'"&amp;I$2&amp;"'!F"&amp;ROW(I100))="CC","CC",
IF(INDIRECT("'"&amp;I$2&amp;"'!F"&amp;ROW(I100))="DOWN","DOWN",
IF(INDIRECT("'"&amp;I$2&amp;"'!F"&amp;ROW(I100))="OFF","OFF",
IF(INDIRECT("'"&amp;I$2&amp;"'!F"&amp;ROW(I100))="PARK","PARK",
IF(INDIRECT("'"&amp;I$2&amp;"'!F"&amp;ROW(I100))="VACA","VACA",
"")))))</f>
        <v/>
      </c>
      <c r="J100" s="111" t="str" cm="1">
        <f t="array" aca="1" ref="J100" ca="1">IF(INDIRECT("'"&amp;J$2&amp;"'!F"&amp;ROW(J100))="CC","CC",
IF(INDIRECT("'"&amp;J$2&amp;"'!F"&amp;ROW(J100))="DOWN","DOWN",
IF(INDIRECT("'"&amp;J$2&amp;"'!F"&amp;ROW(J100))="OFF","OFF",
IF(INDIRECT("'"&amp;J$2&amp;"'!F"&amp;ROW(J100))="PARK","PARK",
IF(INDIRECT("'"&amp;J$2&amp;"'!F"&amp;ROW(J100))="VACA","VACA",
"")))))</f>
        <v/>
      </c>
      <c r="K100" s="111" t="str" cm="1">
        <f t="array" aca="1" ref="K100" ca="1">IF(INDIRECT("'"&amp;K$2&amp;"'!F"&amp;ROW(K100))="CC","CC",
IF(INDIRECT("'"&amp;K$2&amp;"'!F"&amp;ROW(K100))="DOWN","DOWN",
IF(INDIRECT("'"&amp;K$2&amp;"'!F"&amp;ROW(K100))="OFF","OFF",
IF(INDIRECT("'"&amp;K$2&amp;"'!F"&amp;ROW(K100))="PARK","PARK",
IF(INDIRECT("'"&amp;K$2&amp;"'!F"&amp;ROW(K100))="VACA","VACA",
"")))))</f>
        <v/>
      </c>
      <c r="L100" s="111" t="str" cm="1">
        <f t="array" aca="1" ref="L100" ca="1">IF(INDIRECT("'"&amp;L$2&amp;"'!F"&amp;ROW(L100))="CC","CC",
IF(INDIRECT("'"&amp;L$2&amp;"'!F"&amp;ROW(L100))="DOWN","DOWN",
IF(INDIRECT("'"&amp;L$2&amp;"'!F"&amp;ROW(L100))="OFF","OFF",
IF(INDIRECT("'"&amp;L$2&amp;"'!F"&amp;ROW(L100))="PARK","PARK",
IF(INDIRECT("'"&amp;L$2&amp;"'!F"&amp;ROW(L100))="VACA","VACA",
"")))))</f>
        <v/>
      </c>
      <c r="M100" s="111" t="str" cm="1">
        <f t="array" aca="1" ref="M100" ca="1">IF(INDIRECT("'"&amp;M$2&amp;"'!F"&amp;ROW(M100))="CC","CC",
IF(INDIRECT("'"&amp;M$2&amp;"'!F"&amp;ROW(M100))="DOWN","DOWN",
IF(INDIRECT("'"&amp;M$2&amp;"'!F"&amp;ROW(M100))="OFF","OFF",
IF(INDIRECT("'"&amp;M$2&amp;"'!F"&amp;ROW(M100))="PARK","PARK",
IF(INDIRECT("'"&amp;M$2&amp;"'!F"&amp;ROW(M100))="VACA","VACA",
"")))))</f>
        <v/>
      </c>
      <c r="N100" s="111" t="str" cm="1">
        <f t="array" aca="1" ref="N100" ca="1">IF(INDIRECT("'"&amp;N$2&amp;"'!F"&amp;ROW(N100))="CC","CC",
IF(INDIRECT("'"&amp;N$2&amp;"'!F"&amp;ROW(N100))="DOWN","DOWN",
IF(INDIRECT("'"&amp;N$2&amp;"'!F"&amp;ROW(N100))="OFF","OFF",
IF(INDIRECT("'"&amp;N$2&amp;"'!F"&amp;ROW(N100))="PARK","PARK",
IF(INDIRECT("'"&amp;N$2&amp;"'!F"&amp;ROW(N100))="VACA","VACA",
"")))))</f>
        <v/>
      </c>
      <c r="O100" s="111" t="str" cm="1">
        <f t="array" aca="1" ref="O100" ca="1">IF(INDIRECT("'"&amp;O$2&amp;"'!F"&amp;ROW(O100))="CC","CC",
IF(INDIRECT("'"&amp;O$2&amp;"'!F"&amp;ROW(O100))="DOWN","DOWN",
IF(INDIRECT("'"&amp;O$2&amp;"'!F"&amp;ROW(O100))="OFF","OFF",
IF(INDIRECT("'"&amp;O$2&amp;"'!F"&amp;ROW(O100))="PARK","PARK",
IF(INDIRECT("'"&amp;O$2&amp;"'!F"&amp;ROW(O100))="VACA","VACA",
"")))))</f>
        <v/>
      </c>
      <c r="P100" s="111" t="str" cm="1">
        <f t="array" aca="1" ref="P100" ca="1">IF(INDIRECT("'"&amp;P$2&amp;"'!F"&amp;ROW(P100))="CC","CC",
IF(INDIRECT("'"&amp;P$2&amp;"'!F"&amp;ROW(P100))="DOWN","DOWN",
IF(INDIRECT("'"&amp;P$2&amp;"'!F"&amp;ROW(P100))="OFF","OFF",
IF(INDIRECT("'"&amp;P$2&amp;"'!F"&amp;ROW(P100))="PARK","PARK",
IF(INDIRECT("'"&amp;P$2&amp;"'!F"&amp;ROW(P100))="VACA","VACA",
"")))))</f>
        <v/>
      </c>
      <c r="Q100" s="111" t="str" cm="1">
        <f t="array" aca="1" ref="Q100" ca="1">IF(INDIRECT("'"&amp;Q$2&amp;"'!F"&amp;ROW(Q100))="CC","CC",
IF(INDIRECT("'"&amp;Q$2&amp;"'!F"&amp;ROW(Q100))="DOWN","DOWN",
IF(INDIRECT("'"&amp;Q$2&amp;"'!F"&amp;ROW(Q100))="OFF","OFF",
IF(INDIRECT("'"&amp;Q$2&amp;"'!F"&amp;ROW(Q100))="PARK","PARK",
IF(INDIRECT("'"&amp;Q$2&amp;"'!F"&amp;ROW(Q100))="VACA","VACA",
"")))))</f>
        <v/>
      </c>
      <c r="R100" s="111" t="str" cm="1">
        <f t="array" aca="1" ref="R100" ca="1">IF(INDIRECT("'"&amp;R$2&amp;"'!F"&amp;ROW(R100))="CC","CC",
IF(INDIRECT("'"&amp;R$2&amp;"'!F"&amp;ROW(R100))="DOWN","DOWN",
IF(INDIRECT("'"&amp;R$2&amp;"'!F"&amp;ROW(R100))="OFF","OFF",
IF(INDIRECT("'"&amp;R$2&amp;"'!F"&amp;ROW(R100))="PARK","PARK",
IF(INDIRECT("'"&amp;R$2&amp;"'!F"&amp;ROW(R100))="VACA","VACA",
"")))))</f>
        <v/>
      </c>
      <c r="S100" s="111" t="str" cm="1">
        <f t="array" aca="1" ref="S100" ca="1">IF(INDIRECT("'"&amp;S$2&amp;"'!F"&amp;ROW(S100))="CC","CC",
IF(INDIRECT("'"&amp;S$2&amp;"'!F"&amp;ROW(S100))="DOWN","DOWN",
IF(INDIRECT("'"&amp;S$2&amp;"'!F"&amp;ROW(S100))="OFF","OFF",
IF(INDIRECT("'"&amp;S$2&amp;"'!F"&amp;ROW(S100))="PARK","PARK",
IF(INDIRECT("'"&amp;S$2&amp;"'!F"&amp;ROW(S100))="VACA","VACA",
"")))))</f>
        <v/>
      </c>
      <c r="T100" s="111" t="str" cm="1">
        <f t="array" aca="1" ref="T100" ca="1">IF(INDIRECT("'"&amp;T$2&amp;"'!F"&amp;ROW(T100))="CC","CC",
IF(INDIRECT("'"&amp;T$2&amp;"'!F"&amp;ROW(T100))="DOWN","DOWN",
IF(INDIRECT("'"&amp;T$2&amp;"'!F"&amp;ROW(T100))="OFF","OFF",
IF(INDIRECT("'"&amp;T$2&amp;"'!F"&amp;ROW(T100))="PARK","PARK",
IF(INDIRECT("'"&amp;T$2&amp;"'!F"&amp;ROW(T100))="VACA","VACA",
"")))))</f>
        <v/>
      </c>
      <c r="U100" s="111" t="str" cm="1">
        <f t="array" aca="1" ref="U100" ca="1">IF(INDIRECT("'"&amp;U$2&amp;"'!F"&amp;ROW(U100))="CC","CC",
IF(INDIRECT("'"&amp;U$2&amp;"'!F"&amp;ROW(U100))="DOWN","DOWN",
IF(INDIRECT("'"&amp;U$2&amp;"'!F"&amp;ROW(U100))="OFF","OFF",
IF(INDIRECT("'"&amp;U$2&amp;"'!F"&amp;ROW(U100))="PARK","PARK",
IF(INDIRECT("'"&amp;U$2&amp;"'!F"&amp;ROW(U100))="VACA","VACA",
"")))))</f>
        <v/>
      </c>
      <c r="V100" s="111" t="str" cm="1">
        <f t="array" aca="1" ref="V100" ca="1">IF(INDIRECT("'"&amp;V$2&amp;"'!F"&amp;ROW(V100))="CC","CC",
IF(INDIRECT("'"&amp;V$2&amp;"'!F"&amp;ROW(V100))="DOWN","DOWN",
IF(INDIRECT("'"&amp;V$2&amp;"'!F"&amp;ROW(V100))="OFF","OFF",
IF(INDIRECT("'"&amp;V$2&amp;"'!F"&amp;ROW(V100))="PARK","PARK",
IF(INDIRECT("'"&amp;V$2&amp;"'!F"&amp;ROW(V100))="VACA","VACA",
"")))))</f>
        <v/>
      </c>
      <c r="W100" s="111" t="str" cm="1">
        <f t="array" aca="1" ref="W100" ca="1">IF(INDIRECT("'"&amp;W$2&amp;"'!F"&amp;ROW(W100))="CC","CC",
IF(INDIRECT("'"&amp;W$2&amp;"'!F"&amp;ROW(W100))="DOWN","DOWN",
IF(INDIRECT("'"&amp;W$2&amp;"'!F"&amp;ROW(W100))="OFF","OFF",
IF(INDIRECT("'"&amp;W$2&amp;"'!F"&amp;ROW(W100))="PARK","PARK",
IF(INDIRECT("'"&amp;W$2&amp;"'!F"&amp;ROW(W100))="VACA","VACA",
"")))))</f>
        <v/>
      </c>
      <c r="X100" s="111" t="str" cm="1">
        <f t="array" aca="1" ref="X100" ca="1">IF(INDIRECT("'"&amp;X$2&amp;"'!F"&amp;ROW(X100))="CC","CC",
IF(INDIRECT("'"&amp;X$2&amp;"'!F"&amp;ROW(X100))="DOWN","DOWN",
IF(INDIRECT("'"&amp;X$2&amp;"'!F"&amp;ROW(X100))="OFF","OFF",
IF(INDIRECT("'"&amp;X$2&amp;"'!F"&amp;ROW(X100))="PARK","PARK",
IF(INDIRECT("'"&amp;X$2&amp;"'!F"&amp;ROW(X100))="VACA","VACA",
"")))))</f>
        <v/>
      </c>
      <c r="Y100" s="111" t="str" cm="1">
        <f t="array" aca="1" ref="Y100" ca="1">IF(INDIRECT("'"&amp;Y$2&amp;"'!F"&amp;ROW(Y100))="CC","CC",
IF(INDIRECT("'"&amp;Y$2&amp;"'!F"&amp;ROW(Y100))="DOWN","DOWN",
IF(INDIRECT("'"&amp;Y$2&amp;"'!F"&amp;ROW(Y100))="OFF","OFF",
IF(INDIRECT("'"&amp;Y$2&amp;"'!F"&amp;ROW(Y100))="PARK","PARK",
IF(INDIRECT("'"&amp;Y$2&amp;"'!F"&amp;ROW(Y100))="VACA","VACA",
"")))))</f>
        <v/>
      </c>
      <c r="Z100" s="111" t="str" cm="1">
        <f t="array" aca="1" ref="Z100" ca="1">IF(INDIRECT("'"&amp;Z$2&amp;"'!F"&amp;ROW(Z100))="CC","CC",
IF(INDIRECT("'"&amp;Z$2&amp;"'!F"&amp;ROW(Z100))="DOWN","DOWN",
IF(INDIRECT("'"&amp;Z$2&amp;"'!F"&amp;ROW(Z100))="OFF","OFF",
IF(INDIRECT("'"&amp;Z$2&amp;"'!F"&amp;ROW(Z100))="PARK","PARK",
IF(INDIRECT("'"&amp;Z$2&amp;"'!F"&amp;ROW(Z100))="VACA","VACA",
"")))))</f>
        <v/>
      </c>
      <c r="AA100" s="111" t="str" cm="1">
        <f t="array" aca="1" ref="AA100" ca="1">IF(INDIRECT("'"&amp;AA$2&amp;"'!F"&amp;ROW(AA100))="CC","CC",
IF(INDIRECT("'"&amp;AA$2&amp;"'!F"&amp;ROW(AA100))="DOWN","DOWN",
IF(INDIRECT("'"&amp;AA$2&amp;"'!F"&amp;ROW(AA100))="OFF","OFF",
IF(INDIRECT("'"&amp;AA$2&amp;"'!F"&amp;ROW(AA100))="PARK","PARK",
IF(INDIRECT("'"&amp;AA$2&amp;"'!F"&amp;ROW(AA100))="VACA","VACA",
"")))))</f>
        <v/>
      </c>
      <c r="AB100" s="111" t="str" cm="1">
        <f t="array" aca="1" ref="AB100" ca="1">IF(INDIRECT("'"&amp;AB$2&amp;"'!F"&amp;ROW(AB100))="CC","CC",
IF(INDIRECT("'"&amp;AB$2&amp;"'!F"&amp;ROW(AB100))="DOWN","DOWN",
IF(INDIRECT("'"&amp;AB$2&amp;"'!F"&amp;ROW(AB100))="OFF","OFF",
IF(INDIRECT("'"&amp;AB$2&amp;"'!F"&amp;ROW(AB100))="PARK","PARK",
IF(INDIRECT("'"&amp;AB$2&amp;"'!F"&amp;ROW(AB100))="VACA","VACA",
"")))))</f>
        <v/>
      </c>
      <c r="AC100" s="111" t="str" cm="1">
        <f t="array" aca="1" ref="AC100" ca="1">IF(INDIRECT("'"&amp;AC$2&amp;"'!F"&amp;ROW(AC100))="CC","CC",
IF(INDIRECT("'"&amp;AC$2&amp;"'!F"&amp;ROW(AC100))="DOWN","DOWN",
IF(INDIRECT("'"&amp;AC$2&amp;"'!F"&amp;ROW(AC100))="OFF","OFF",
IF(INDIRECT("'"&amp;AC$2&amp;"'!F"&amp;ROW(AC100))="PARK","PARK",
IF(INDIRECT("'"&amp;AC$2&amp;"'!F"&amp;ROW(AC100))="VACA","VACA",
"")))))</f>
        <v/>
      </c>
      <c r="AD100" s="111" t="str" cm="1">
        <f t="array" aca="1" ref="AD100" ca="1">IF(INDIRECT("'"&amp;AD$2&amp;"'!F"&amp;ROW(AD100))="CC","CC",
IF(INDIRECT("'"&amp;AD$2&amp;"'!F"&amp;ROW(AD100))="DOWN","DOWN",
IF(INDIRECT("'"&amp;AD$2&amp;"'!F"&amp;ROW(AD100))="OFF","OFF",
IF(INDIRECT("'"&amp;AD$2&amp;"'!F"&amp;ROW(AD100))="PARK","PARK",
IF(INDIRECT("'"&amp;AD$2&amp;"'!F"&amp;ROW(AD100))="VACA","VACA",
"")))))</f>
        <v/>
      </c>
      <c r="AE100" s="111" t="str" cm="1">
        <f t="array" aca="1" ref="AE100" ca="1">IF(INDIRECT("'"&amp;AE$2&amp;"'!F"&amp;ROW(AE100))="CC","CC",
IF(INDIRECT("'"&amp;AE$2&amp;"'!F"&amp;ROW(AE100))="DOWN","DOWN",
IF(INDIRECT("'"&amp;AE$2&amp;"'!F"&amp;ROW(AE100))="OFF","OFF",
IF(INDIRECT("'"&amp;AE$2&amp;"'!F"&amp;ROW(AE100))="PARK","PARK",
IF(INDIRECT("'"&amp;AE$2&amp;"'!F"&amp;ROW(AE100))="VACA","VACA",
"")))))</f>
        <v/>
      </c>
      <c r="AF100" s="111" t="str" cm="1">
        <f t="array" aca="1" ref="AF100" ca="1">IF(INDIRECT("'"&amp;AF$2&amp;"'!F"&amp;ROW(AF100))="CC","CC",
IF(INDIRECT("'"&amp;AF$2&amp;"'!F"&amp;ROW(AF100))="DOWN","DOWN",
IF(INDIRECT("'"&amp;AF$2&amp;"'!F"&amp;ROW(AF100))="OFF","OFF",
IF(INDIRECT("'"&amp;AF$2&amp;"'!F"&amp;ROW(AF100))="PARK","PARK",
IF(INDIRECT("'"&amp;AF$2&amp;"'!F"&amp;ROW(AF100))="VACA","VACA",
"")))))</f>
        <v/>
      </c>
      <c r="AG100" s="111" t="str" cm="1">
        <f t="array" aca="1" ref="AG100" ca="1">IF(INDIRECT("'"&amp;AG$2&amp;"'!F"&amp;ROW(AG100))="CC","CC",
IF(INDIRECT("'"&amp;AG$2&amp;"'!F"&amp;ROW(AG100))="DOWN","DOWN",
IF(INDIRECT("'"&amp;AG$2&amp;"'!F"&amp;ROW(AG100))="OFF","OFF",
IF(INDIRECT("'"&amp;AG$2&amp;"'!F"&amp;ROW(AG100))="PARK","PARK",
IF(INDIRECT("'"&amp;AG$2&amp;"'!F"&amp;ROW(AG100))="VACA","VACA",
"")))))</f>
        <v/>
      </c>
      <c r="AH100" s="124"/>
      <c r="AI100" s="111" t="str">
        <f t="shared" si="7"/>
        <v/>
      </c>
      <c r="AJ100" s="111" t="str" cm="1">
        <f t="array" aca="1" ref="AJ100" ca="1">INDIRECT("'"&amp;AJ$2&amp;"'!AB"&amp;ROW($AJ100))</f>
        <v/>
      </c>
      <c r="AK100" s="111" t="str" cm="1">
        <f t="array" aca="1" ref="AK100" ca="1">INDIRECT("'"&amp;AK$2&amp;"'!AB"&amp;ROW($AJ100))</f>
        <v/>
      </c>
      <c r="AL100" s="111" t="str" cm="1">
        <f t="array" aca="1" ref="AL100" ca="1">INDIRECT("'"&amp;AL$2&amp;"'!AB"&amp;ROW($AJ100))</f>
        <v/>
      </c>
      <c r="AM100" s="111" t="str" cm="1">
        <f t="array" aca="1" ref="AM100" ca="1">INDIRECT("'"&amp;AM$2&amp;"'!AB"&amp;ROW($AJ100))</f>
        <v/>
      </c>
      <c r="AN100" s="111" t="str" cm="1">
        <f t="array" aca="1" ref="AN100" ca="1">INDIRECT("'"&amp;AN$2&amp;"'!AB"&amp;ROW($AJ100))</f>
        <v/>
      </c>
      <c r="AO100" s="111" t="str" cm="1">
        <f t="array" aca="1" ref="AO100" ca="1">INDIRECT("'"&amp;AO$2&amp;"'!AB"&amp;ROW($AJ100))</f>
        <v/>
      </c>
      <c r="AP100" s="111" t="str" cm="1">
        <f t="array" aca="1" ref="AP100" ca="1">INDIRECT("'"&amp;AP$2&amp;"'!AB"&amp;ROW($AJ100))</f>
        <v/>
      </c>
      <c r="AQ100" s="111" t="str" cm="1">
        <f t="array" aca="1" ref="AQ100" ca="1">INDIRECT("'"&amp;AQ$2&amp;"'!AB"&amp;ROW($AJ100))</f>
        <v/>
      </c>
      <c r="AR100" s="111" t="str" cm="1">
        <f t="array" aca="1" ref="AR100" ca="1">INDIRECT("'"&amp;AR$2&amp;"'!AB"&amp;ROW($AJ100))</f>
        <v/>
      </c>
      <c r="AS100" s="111" t="str" cm="1">
        <f t="array" aca="1" ref="AS100" ca="1">INDIRECT("'"&amp;AS$2&amp;"'!AB"&amp;ROW($AJ100))</f>
        <v/>
      </c>
      <c r="AT100" s="111" t="str" cm="1">
        <f t="array" aca="1" ref="AT100" ca="1">INDIRECT("'"&amp;AT$2&amp;"'!AB"&amp;ROW($AJ100))</f>
        <v/>
      </c>
      <c r="AU100" s="111" t="str" cm="1">
        <f t="array" aca="1" ref="AU100" ca="1">INDIRECT("'"&amp;AU$2&amp;"'!AB"&amp;ROW($AJ100))</f>
        <v/>
      </c>
      <c r="AV100" s="111" t="str" cm="1">
        <f t="array" aca="1" ref="AV100" ca="1">INDIRECT("'"&amp;AV$2&amp;"'!AB"&amp;ROW($AJ100))</f>
        <v/>
      </c>
      <c r="AW100" s="111" t="str" cm="1">
        <f t="array" aca="1" ref="AW100" ca="1">INDIRECT("'"&amp;AW$2&amp;"'!AB"&amp;ROW($AJ100))</f>
        <v/>
      </c>
      <c r="AX100" s="111" t="str" cm="1">
        <f t="array" aca="1" ref="AX100" ca="1">INDIRECT("'"&amp;AX$2&amp;"'!AB"&amp;ROW($AJ100))</f>
        <v/>
      </c>
      <c r="AY100" s="111" t="str" cm="1">
        <f t="array" aca="1" ref="AY100" ca="1">INDIRECT("'"&amp;AY$2&amp;"'!AB"&amp;ROW($AJ100))</f>
        <v/>
      </c>
      <c r="AZ100" s="111" t="str" cm="1">
        <f t="array" aca="1" ref="AZ100" ca="1">INDIRECT("'"&amp;AZ$2&amp;"'!AB"&amp;ROW($AJ100))</f>
        <v/>
      </c>
      <c r="BA100" s="111" t="str" cm="1">
        <f t="array" aca="1" ref="BA100" ca="1">INDIRECT("'"&amp;BA$2&amp;"'!AB"&amp;ROW($AJ100))</f>
        <v/>
      </c>
      <c r="BB100" s="111" t="str" cm="1">
        <f t="array" aca="1" ref="BB100" ca="1">INDIRECT("'"&amp;BB$2&amp;"'!AB"&amp;ROW($AJ100))</f>
        <v/>
      </c>
      <c r="BC100" s="111" t="str" cm="1">
        <f t="array" aca="1" ref="BC100" ca="1">INDIRECT("'"&amp;BC$2&amp;"'!AB"&amp;ROW($AJ100))</f>
        <v/>
      </c>
      <c r="BD100" s="111" t="str" cm="1">
        <f t="array" aca="1" ref="BD100" ca="1">INDIRECT("'"&amp;BD$2&amp;"'!AB"&amp;ROW($AJ100))</f>
        <v/>
      </c>
      <c r="BE100" s="111" t="str" cm="1">
        <f t="array" aca="1" ref="BE100" ca="1">INDIRECT("'"&amp;BE$2&amp;"'!AB"&amp;ROW($AJ100))</f>
        <v/>
      </c>
      <c r="BF100" s="111" t="str" cm="1">
        <f t="array" aca="1" ref="BF100" ca="1">INDIRECT("'"&amp;BF$2&amp;"'!AB"&amp;ROW($AJ100))</f>
        <v/>
      </c>
      <c r="BG100" s="111" t="str" cm="1">
        <f t="array" aca="1" ref="BG100" ca="1">INDIRECT("'"&amp;BG$2&amp;"'!AB"&amp;ROW($AJ100))</f>
        <v/>
      </c>
      <c r="BH100" s="111" t="str" cm="1">
        <f t="array" aca="1" ref="BH100" ca="1">INDIRECT("'"&amp;BH$2&amp;"'!AB"&amp;ROW($AJ100))</f>
        <v/>
      </c>
      <c r="BI100" s="111" t="str" cm="1">
        <f t="array" aca="1" ref="BI100" ca="1">INDIRECT("'"&amp;BI$2&amp;"'!AB"&amp;ROW($AJ100))</f>
        <v/>
      </c>
      <c r="BJ100" s="111" t="str" cm="1">
        <f t="array" aca="1" ref="BJ100" ca="1">INDIRECT("'"&amp;BJ$2&amp;"'!AB"&amp;ROW($AJ100))</f>
        <v/>
      </c>
      <c r="BK100" s="111" t="str" cm="1">
        <f t="array" aca="1" ref="BK100" ca="1">INDIRECT("'"&amp;BK$2&amp;"'!AB"&amp;ROW($AJ100))</f>
        <v/>
      </c>
      <c r="BL100" s="111" t="str" cm="1">
        <f t="array" aca="1" ref="BL100" ca="1">INDIRECT("'"&amp;BL$2&amp;"'!AB"&amp;ROW($AJ100))</f>
        <v/>
      </c>
      <c r="BM100" s="111" t="str" cm="1">
        <f t="array" aca="1" ref="BM100" ca="1">INDIRECT("'"&amp;BM$2&amp;"'!AB"&amp;ROW($AJ100))</f>
        <v/>
      </c>
      <c r="BN100" s="111" t="str" cm="1">
        <f t="array" aca="1" ref="BN100" ca="1">INDIRECT("'"&amp;BN$2&amp;"'!AB"&amp;ROW($AJ100))</f>
        <v/>
      </c>
      <c r="BO100" s="124"/>
      <c r="BP100" s="110" t="str">
        <f t="shared" si="8"/>
        <v/>
      </c>
      <c r="BQ100" s="127" t="str" cm="1">
        <f t="array" aca="1" ref="BQ100" ca="1">IF(INDIRECT("'"&amp;BQ$2&amp;"'!P"&amp;ROW($BQ100))=0,"",INDIRECT("'"&amp;BQ$2&amp;"'!P"&amp;ROW($BQ100)))</f>
        <v/>
      </c>
      <c r="BR100" s="127" t="str" cm="1">
        <f t="array" aca="1" ref="BR100" ca="1">IF(INDIRECT("'"&amp;BR$2&amp;"'!P"&amp;ROW($BQ100))=0,"",INDIRECT("'"&amp;BR$2&amp;"'!P"&amp;ROW($BQ100)))</f>
        <v/>
      </c>
      <c r="BS100" s="127" t="str" cm="1">
        <f t="array" aca="1" ref="BS100" ca="1">IF(INDIRECT("'"&amp;BS$2&amp;"'!P"&amp;ROW($BQ100))=0,"",INDIRECT("'"&amp;BS$2&amp;"'!P"&amp;ROW($BQ100)))</f>
        <v/>
      </c>
      <c r="BT100" s="127" t="str" cm="1">
        <f t="array" aca="1" ref="BT100" ca="1">IF(INDIRECT("'"&amp;BT$2&amp;"'!P"&amp;ROW($BQ100))=0,"",INDIRECT("'"&amp;BT$2&amp;"'!P"&amp;ROW($BQ100)))</f>
        <v/>
      </c>
      <c r="BU100" s="127" t="str" cm="1">
        <f t="array" aca="1" ref="BU100" ca="1">IF(INDIRECT("'"&amp;BU$2&amp;"'!P"&amp;ROW($BQ100))=0,"",INDIRECT("'"&amp;BU$2&amp;"'!P"&amp;ROW($BQ100)))</f>
        <v/>
      </c>
      <c r="BV100" s="127" t="str" cm="1">
        <f t="array" aca="1" ref="BV100" ca="1">IF(INDIRECT("'"&amp;BV$2&amp;"'!P"&amp;ROW($BQ100))=0,"",INDIRECT("'"&amp;BV$2&amp;"'!P"&amp;ROW($BQ100)))</f>
        <v/>
      </c>
      <c r="BW100" s="127" t="str" cm="1">
        <f t="array" aca="1" ref="BW100" ca="1">IF(INDIRECT("'"&amp;BW$2&amp;"'!P"&amp;ROW($BQ100))=0,"",INDIRECT("'"&amp;BW$2&amp;"'!P"&amp;ROW($BQ100)))</f>
        <v/>
      </c>
      <c r="BX100" s="127" t="str" cm="1">
        <f t="array" aca="1" ref="BX100" ca="1">IF(INDIRECT("'"&amp;BX$2&amp;"'!P"&amp;ROW($BQ100))=0,"",INDIRECT("'"&amp;BX$2&amp;"'!P"&amp;ROW($BQ100)))</f>
        <v/>
      </c>
      <c r="BY100" s="127" t="str" cm="1">
        <f t="array" aca="1" ref="BY100" ca="1">IF(INDIRECT("'"&amp;BY$2&amp;"'!P"&amp;ROW($BQ100))=0,"",INDIRECT("'"&amp;BY$2&amp;"'!P"&amp;ROW($BQ100)))</f>
        <v/>
      </c>
      <c r="BZ100" s="127" t="str" cm="1">
        <f t="array" aca="1" ref="BZ100" ca="1">IF(INDIRECT("'"&amp;BZ$2&amp;"'!P"&amp;ROW($BQ100))=0,"",INDIRECT("'"&amp;BZ$2&amp;"'!P"&amp;ROW($BQ100)))</f>
        <v/>
      </c>
      <c r="CA100" s="127" t="str" cm="1">
        <f t="array" aca="1" ref="CA100" ca="1">IF(INDIRECT("'"&amp;CA$2&amp;"'!P"&amp;ROW($BQ100))=0,"",INDIRECT("'"&amp;CA$2&amp;"'!P"&amp;ROW($BQ100)))</f>
        <v/>
      </c>
      <c r="CB100" s="127" t="str" cm="1">
        <f t="array" aca="1" ref="CB100" ca="1">IF(INDIRECT("'"&amp;CB$2&amp;"'!P"&amp;ROW($BQ100))=0,"",INDIRECT("'"&amp;CB$2&amp;"'!P"&amp;ROW($BQ100)))</f>
        <v/>
      </c>
      <c r="CC100" s="127" t="str" cm="1">
        <f t="array" aca="1" ref="CC100" ca="1">IF(INDIRECT("'"&amp;CC$2&amp;"'!P"&amp;ROW($BQ100))=0,"",INDIRECT("'"&amp;CC$2&amp;"'!P"&amp;ROW($BQ100)))</f>
        <v/>
      </c>
      <c r="CD100" s="127" t="str" cm="1">
        <f t="array" aca="1" ref="CD100" ca="1">IF(INDIRECT("'"&amp;CD$2&amp;"'!P"&amp;ROW($BQ100))=0,"",INDIRECT("'"&amp;CD$2&amp;"'!P"&amp;ROW($BQ100)))</f>
        <v/>
      </c>
      <c r="CE100" s="127" t="str" cm="1">
        <f t="array" aca="1" ref="CE100" ca="1">IF(INDIRECT("'"&amp;CE$2&amp;"'!P"&amp;ROW($BQ100))=0,"",INDIRECT("'"&amp;CE$2&amp;"'!P"&amp;ROW($BQ100)))</f>
        <v/>
      </c>
      <c r="CF100" s="127" t="str" cm="1">
        <f t="array" aca="1" ref="CF100" ca="1">IF(INDIRECT("'"&amp;CF$2&amp;"'!P"&amp;ROW($BQ100))=0,"",INDIRECT("'"&amp;CF$2&amp;"'!P"&amp;ROW($BQ100)))</f>
        <v/>
      </c>
      <c r="CG100" s="127" t="str" cm="1">
        <f t="array" aca="1" ref="CG100" ca="1">IF(INDIRECT("'"&amp;CG$2&amp;"'!P"&amp;ROW($BQ100))=0,"",INDIRECT("'"&amp;CG$2&amp;"'!P"&amp;ROW($BQ100)))</f>
        <v/>
      </c>
      <c r="CH100" s="127" t="str" cm="1">
        <f t="array" aca="1" ref="CH100" ca="1">IF(INDIRECT("'"&amp;CH$2&amp;"'!P"&amp;ROW($BQ100))=0,"",INDIRECT("'"&amp;CH$2&amp;"'!P"&amp;ROW($BQ100)))</f>
        <v/>
      </c>
      <c r="CI100" s="127" t="str" cm="1">
        <f t="array" aca="1" ref="CI100" ca="1">IF(INDIRECT("'"&amp;CI$2&amp;"'!P"&amp;ROW($BQ100))=0,"",INDIRECT("'"&amp;CI$2&amp;"'!P"&amp;ROW($BQ100)))</f>
        <v/>
      </c>
      <c r="CJ100" s="127" t="str" cm="1">
        <f t="array" aca="1" ref="CJ100" ca="1">IF(INDIRECT("'"&amp;CJ$2&amp;"'!P"&amp;ROW($BQ100))=0,"",INDIRECT("'"&amp;CJ$2&amp;"'!P"&amp;ROW($BQ100)))</f>
        <v/>
      </c>
      <c r="CK100" s="127" t="str" cm="1">
        <f t="array" aca="1" ref="CK100" ca="1">IF(INDIRECT("'"&amp;CK$2&amp;"'!P"&amp;ROW($BQ100))=0,"",INDIRECT("'"&amp;CK$2&amp;"'!P"&amp;ROW($BQ100)))</f>
        <v/>
      </c>
      <c r="CL100" s="127" t="str" cm="1">
        <f t="array" aca="1" ref="CL100" ca="1">IF(INDIRECT("'"&amp;CL$2&amp;"'!P"&amp;ROW($BQ100))=0,"",INDIRECT("'"&amp;CL$2&amp;"'!P"&amp;ROW($BQ100)))</f>
        <v/>
      </c>
      <c r="CM100" s="127" t="str" cm="1">
        <f t="array" aca="1" ref="CM100" ca="1">IF(INDIRECT("'"&amp;CM$2&amp;"'!P"&amp;ROW($BQ100))=0,"",INDIRECT("'"&amp;CM$2&amp;"'!P"&amp;ROW($BQ100)))</f>
        <v/>
      </c>
      <c r="CN100" s="127" t="str" cm="1">
        <f t="array" aca="1" ref="CN100" ca="1">IF(INDIRECT("'"&amp;CN$2&amp;"'!P"&amp;ROW($BQ100))=0,"",INDIRECT("'"&amp;CN$2&amp;"'!P"&amp;ROW($BQ100)))</f>
        <v/>
      </c>
      <c r="CO100" s="127" t="str" cm="1">
        <f t="array" aca="1" ref="CO100" ca="1">IF(INDIRECT("'"&amp;CO$2&amp;"'!P"&amp;ROW($BQ100))=0,"",INDIRECT("'"&amp;CO$2&amp;"'!P"&amp;ROW($BQ100)))</f>
        <v/>
      </c>
      <c r="CP100" s="127" t="str" cm="1">
        <f t="array" aca="1" ref="CP100" ca="1">IF(INDIRECT("'"&amp;CP$2&amp;"'!P"&amp;ROW($BQ100))=0,"",INDIRECT("'"&amp;CP$2&amp;"'!P"&amp;ROW($BQ100)))</f>
        <v/>
      </c>
      <c r="CQ100" s="127" t="str" cm="1">
        <f t="array" aca="1" ref="CQ100" ca="1">IF(INDIRECT("'"&amp;CQ$2&amp;"'!P"&amp;ROW($BQ100))=0,"",INDIRECT("'"&amp;CQ$2&amp;"'!P"&amp;ROW($BQ100)))</f>
        <v/>
      </c>
      <c r="CR100" s="127" t="str" cm="1">
        <f t="array" aca="1" ref="CR100" ca="1">IF(INDIRECT("'"&amp;CR$2&amp;"'!P"&amp;ROW($BQ100))=0,"",INDIRECT("'"&amp;CR$2&amp;"'!P"&amp;ROW($BQ100)))</f>
        <v/>
      </c>
      <c r="CS100" s="127" t="str" cm="1">
        <f t="array" aca="1" ref="CS100" ca="1">IF(INDIRECT("'"&amp;CS$2&amp;"'!P"&amp;ROW($BQ100))=0,"",INDIRECT("'"&amp;CS$2&amp;"'!P"&amp;ROW($BQ100)))</f>
        <v/>
      </c>
      <c r="CT100" s="127" t="str" cm="1">
        <f t="array" aca="1" ref="CT100" ca="1">IF(INDIRECT("'"&amp;CT$2&amp;"'!P"&amp;ROW($BQ100))=0,"",INDIRECT("'"&amp;CT$2&amp;"'!P"&amp;ROW($BQ100)))</f>
        <v/>
      </c>
      <c r="CU100" s="127" t="str" cm="1">
        <f t="array" aca="1" ref="CU100" ca="1">IF(INDIRECT("'"&amp;CU$2&amp;"'!P"&amp;ROW($BQ100))=0,"",INDIRECT("'"&amp;CU$2&amp;"'!P"&amp;ROW($BQ100)))</f>
        <v/>
      </c>
      <c r="CV100" s="128" t="str">
        <f t="shared" si="9"/>
        <v/>
      </c>
    </row>
    <row r="101" spans="1:100" x14ac:dyDescent="0.2">
      <c r="A101" s="111" t="str">
        <f>IF('Driver List'!D101=0,"",'Driver List'!D101)</f>
        <v/>
      </c>
      <c r="B101" s="111" t="str">
        <f>IF(A101="","",VLOOKUP(A101,'Driver List'!D:E,2,0))</f>
        <v/>
      </c>
      <c r="C101" s="111" t="str" cm="1">
        <f t="array" aca="1" ref="C101" ca="1">IF(INDIRECT("'"&amp;C$2&amp;"'!F"&amp;ROW(C101))="CC","CC",
IF(INDIRECT("'"&amp;C$2&amp;"'!F"&amp;ROW(C101))="DOWN","DOWN",
IF(INDIRECT("'"&amp;C$2&amp;"'!F"&amp;ROW(C101))="OFF","OFF",
IF(INDIRECT("'"&amp;C$2&amp;"'!F"&amp;ROW(C101))="PARK","PARK",
IF(INDIRECT("'"&amp;C$2&amp;"'!F"&amp;ROW(C101))="VACA","VACA",
"")))))</f>
        <v/>
      </c>
      <c r="D101" s="111" t="str" cm="1">
        <f t="array" aca="1" ref="D101" ca="1">IF(INDIRECT("'"&amp;D$2&amp;"'!F"&amp;ROW(D101))="CC","CC",
IF(INDIRECT("'"&amp;D$2&amp;"'!F"&amp;ROW(D101))="DOWN","DOWN",
IF(INDIRECT("'"&amp;D$2&amp;"'!F"&amp;ROW(D101))="OFF","OFF",
IF(INDIRECT("'"&amp;D$2&amp;"'!F"&amp;ROW(D101))="PARK","PARK",
IF(INDIRECT("'"&amp;D$2&amp;"'!F"&amp;ROW(D101))="VACA","VACA",
"")))))</f>
        <v/>
      </c>
      <c r="E101" s="111" t="str" cm="1">
        <f t="array" aca="1" ref="E101" ca="1">IF(INDIRECT("'"&amp;E$2&amp;"'!F"&amp;ROW(E101))="CC","CC",
IF(INDIRECT("'"&amp;E$2&amp;"'!F"&amp;ROW(E101))="DOWN","DOWN",
IF(INDIRECT("'"&amp;E$2&amp;"'!F"&amp;ROW(E101))="OFF","OFF",
IF(INDIRECT("'"&amp;E$2&amp;"'!F"&amp;ROW(E101))="PARK","PARK",
IF(INDIRECT("'"&amp;E$2&amp;"'!F"&amp;ROW(E101))="VACA","VACA",
"")))))</f>
        <v/>
      </c>
      <c r="F101" s="111" t="str" cm="1">
        <f t="array" aca="1" ref="F101" ca="1">IF(INDIRECT("'"&amp;F$2&amp;"'!F"&amp;ROW(F101))="CC","CC",
IF(INDIRECT("'"&amp;F$2&amp;"'!F"&amp;ROW(F101))="DOWN","DOWN",
IF(INDIRECT("'"&amp;F$2&amp;"'!F"&amp;ROW(F101))="OFF","OFF",
IF(INDIRECT("'"&amp;F$2&amp;"'!F"&amp;ROW(F101))="PARK","PARK",
IF(INDIRECT("'"&amp;F$2&amp;"'!F"&amp;ROW(F101))="VACA","VACA",
"")))))</f>
        <v/>
      </c>
      <c r="G101" s="111" t="str" cm="1">
        <f t="array" aca="1" ref="G101" ca="1">IF(INDIRECT("'"&amp;G$2&amp;"'!F"&amp;ROW(G101))="CC","CC",
IF(INDIRECT("'"&amp;G$2&amp;"'!F"&amp;ROW(G101))="DOWN","DOWN",
IF(INDIRECT("'"&amp;G$2&amp;"'!F"&amp;ROW(G101))="OFF","OFF",
IF(INDIRECT("'"&amp;G$2&amp;"'!F"&amp;ROW(G101))="PARK","PARK",
IF(INDIRECT("'"&amp;G$2&amp;"'!F"&amp;ROW(G101))="VACA","VACA",
"")))))</f>
        <v/>
      </c>
      <c r="H101" s="111" t="str" cm="1">
        <f t="array" aca="1" ref="H101" ca="1">IF(INDIRECT("'"&amp;H$2&amp;"'!F"&amp;ROW(H101))="CC","CC",
IF(INDIRECT("'"&amp;H$2&amp;"'!F"&amp;ROW(H101))="DOWN","DOWN",
IF(INDIRECT("'"&amp;H$2&amp;"'!F"&amp;ROW(H101))="OFF","OFF",
IF(INDIRECT("'"&amp;H$2&amp;"'!F"&amp;ROW(H101))="PARK","PARK",
IF(INDIRECT("'"&amp;H$2&amp;"'!F"&amp;ROW(H101))="VACA","VACA",
"")))))</f>
        <v/>
      </c>
      <c r="I101" s="111" t="str" cm="1">
        <f t="array" aca="1" ref="I101" ca="1">IF(INDIRECT("'"&amp;I$2&amp;"'!F"&amp;ROW(I101))="CC","CC",
IF(INDIRECT("'"&amp;I$2&amp;"'!F"&amp;ROW(I101))="DOWN","DOWN",
IF(INDIRECT("'"&amp;I$2&amp;"'!F"&amp;ROW(I101))="OFF","OFF",
IF(INDIRECT("'"&amp;I$2&amp;"'!F"&amp;ROW(I101))="PARK","PARK",
IF(INDIRECT("'"&amp;I$2&amp;"'!F"&amp;ROW(I101))="VACA","VACA",
"")))))</f>
        <v/>
      </c>
      <c r="J101" s="111" t="str" cm="1">
        <f t="array" aca="1" ref="J101" ca="1">IF(INDIRECT("'"&amp;J$2&amp;"'!F"&amp;ROW(J101))="CC","CC",
IF(INDIRECT("'"&amp;J$2&amp;"'!F"&amp;ROW(J101))="DOWN","DOWN",
IF(INDIRECT("'"&amp;J$2&amp;"'!F"&amp;ROW(J101))="OFF","OFF",
IF(INDIRECT("'"&amp;J$2&amp;"'!F"&amp;ROW(J101))="PARK","PARK",
IF(INDIRECT("'"&amp;J$2&amp;"'!F"&amp;ROW(J101))="VACA","VACA",
"")))))</f>
        <v/>
      </c>
      <c r="K101" s="111" t="str" cm="1">
        <f t="array" aca="1" ref="K101" ca="1">IF(INDIRECT("'"&amp;K$2&amp;"'!F"&amp;ROW(K101))="CC","CC",
IF(INDIRECT("'"&amp;K$2&amp;"'!F"&amp;ROW(K101))="DOWN","DOWN",
IF(INDIRECT("'"&amp;K$2&amp;"'!F"&amp;ROW(K101))="OFF","OFF",
IF(INDIRECT("'"&amp;K$2&amp;"'!F"&amp;ROW(K101))="PARK","PARK",
IF(INDIRECT("'"&amp;K$2&amp;"'!F"&amp;ROW(K101))="VACA","VACA",
"")))))</f>
        <v/>
      </c>
      <c r="L101" s="111" t="str" cm="1">
        <f t="array" aca="1" ref="L101" ca="1">IF(INDIRECT("'"&amp;L$2&amp;"'!F"&amp;ROW(L101))="CC","CC",
IF(INDIRECT("'"&amp;L$2&amp;"'!F"&amp;ROW(L101))="DOWN","DOWN",
IF(INDIRECT("'"&amp;L$2&amp;"'!F"&amp;ROW(L101))="OFF","OFF",
IF(INDIRECT("'"&amp;L$2&amp;"'!F"&amp;ROW(L101))="PARK","PARK",
IF(INDIRECT("'"&amp;L$2&amp;"'!F"&amp;ROW(L101))="VACA","VACA",
"")))))</f>
        <v/>
      </c>
      <c r="M101" s="111" t="str" cm="1">
        <f t="array" aca="1" ref="M101" ca="1">IF(INDIRECT("'"&amp;M$2&amp;"'!F"&amp;ROW(M101))="CC","CC",
IF(INDIRECT("'"&amp;M$2&amp;"'!F"&amp;ROW(M101))="DOWN","DOWN",
IF(INDIRECT("'"&amp;M$2&amp;"'!F"&amp;ROW(M101))="OFF","OFF",
IF(INDIRECT("'"&amp;M$2&amp;"'!F"&amp;ROW(M101))="PARK","PARK",
IF(INDIRECT("'"&amp;M$2&amp;"'!F"&amp;ROW(M101))="VACA","VACA",
"")))))</f>
        <v/>
      </c>
      <c r="N101" s="111" t="str" cm="1">
        <f t="array" aca="1" ref="N101" ca="1">IF(INDIRECT("'"&amp;N$2&amp;"'!F"&amp;ROW(N101))="CC","CC",
IF(INDIRECT("'"&amp;N$2&amp;"'!F"&amp;ROW(N101))="DOWN","DOWN",
IF(INDIRECT("'"&amp;N$2&amp;"'!F"&amp;ROW(N101))="OFF","OFF",
IF(INDIRECT("'"&amp;N$2&amp;"'!F"&amp;ROW(N101))="PARK","PARK",
IF(INDIRECT("'"&amp;N$2&amp;"'!F"&amp;ROW(N101))="VACA","VACA",
"")))))</f>
        <v/>
      </c>
      <c r="O101" s="111" t="str" cm="1">
        <f t="array" aca="1" ref="O101" ca="1">IF(INDIRECT("'"&amp;O$2&amp;"'!F"&amp;ROW(O101))="CC","CC",
IF(INDIRECT("'"&amp;O$2&amp;"'!F"&amp;ROW(O101))="DOWN","DOWN",
IF(INDIRECT("'"&amp;O$2&amp;"'!F"&amp;ROW(O101))="OFF","OFF",
IF(INDIRECT("'"&amp;O$2&amp;"'!F"&amp;ROW(O101))="PARK","PARK",
IF(INDIRECT("'"&amp;O$2&amp;"'!F"&amp;ROW(O101))="VACA","VACA",
"")))))</f>
        <v/>
      </c>
      <c r="P101" s="111" t="str" cm="1">
        <f t="array" aca="1" ref="P101" ca="1">IF(INDIRECT("'"&amp;P$2&amp;"'!F"&amp;ROW(P101))="CC","CC",
IF(INDIRECT("'"&amp;P$2&amp;"'!F"&amp;ROW(P101))="DOWN","DOWN",
IF(INDIRECT("'"&amp;P$2&amp;"'!F"&amp;ROW(P101))="OFF","OFF",
IF(INDIRECT("'"&amp;P$2&amp;"'!F"&amp;ROW(P101))="PARK","PARK",
IF(INDIRECT("'"&amp;P$2&amp;"'!F"&amp;ROW(P101))="VACA","VACA",
"")))))</f>
        <v/>
      </c>
      <c r="Q101" s="111" t="str" cm="1">
        <f t="array" aca="1" ref="Q101" ca="1">IF(INDIRECT("'"&amp;Q$2&amp;"'!F"&amp;ROW(Q101))="CC","CC",
IF(INDIRECT("'"&amp;Q$2&amp;"'!F"&amp;ROW(Q101))="DOWN","DOWN",
IF(INDIRECT("'"&amp;Q$2&amp;"'!F"&amp;ROW(Q101))="OFF","OFF",
IF(INDIRECT("'"&amp;Q$2&amp;"'!F"&amp;ROW(Q101))="PARK","PARK",
IF(INDIRECT("'"&amp;Q$2&amp;"'!F"&amp;ROW(Q101))="VACA","VACA",
"")))))</f>
        <v/>
      </c>
      <c r="R101" s="111" t="str" cm="1">
        <f t="array" aca="1" ref="R101" ca="1">IF(INDIRECT("'"&amp;R$2&amp;"'!F"&amp;ROW(R101))="CC","CC",
IF(INDIRECT("'"&amp;R$2&amp;"'!F"&amp;ROW(R101))="DOWN","DOWN",
IF(INDIRECT("'"&amp;R$2&amp;"'!F"&amp;ROW(R101))="OFF","OFF",
IF(INDIRECT("'"&amp;R$2&amp;"'!F"&amp;ROW(R101))="PARK","PARK",
IF(INDIRECT("'"&amp;R$2&amp;"'!F"&amp;ROW(R101))="VACA","VACA",
"")))))</f>
        <v/>
      </c>
      <c r="S101" s="111" t="str" cm="1">
        <f t="array" aca="1" ref="S101" ca="1">IF(INDIRECT("'"&amp;S$2&amp;"'!F"&amp;ROW(S101))="CC","CC",
IF(INDIRECT("'"&amp;S$2&amp;"'!F"&amp;ROW(S101))="DOWN","DOWN",
IF(INDIRECT("'"&amp;S$2&amp;"'!F"&amp;ROW(S101))="OFF","OFF",
IF(INDIRECT("'"&amp;S$2&amp;"'!F"&amp;ROW(S101))="PARK","PARK",
IF(INDIRECT("'"&amp;S$2&amp;"'!F"&amp;ROW(S101))="VACA","VACA",
"")))))</f>
        <v/>
      </c>
      <c r="T101" s="111" t="str" cm="1">
        <f t="array" aca="1" ref="T101" ca="1">IF(INDIRECT("'"&amp;T$2&amp;"'!F"&amp;ROW(T101))="CC","CC",
IF(INDIRECT("'"&amp;T$2&amp;"'!F"&amp;ROW(T101))="DOWN","DOWN",
IF(INDIRECT("'"&amp;T$2&amp;"'!F"&amp;ROW(T101))="OFF","OFF",
IF(INDIRECT("'"&amp;T$2&amp;"'!F"&amp;ROW(T101))="PARK","PARK",
IF(INDIRECT("'"&amp;T$2&amp;"'!F"&amp;ROW(T101))="VACA","VACA",
"")))))</f>
        <v/>
      </c>
      <c r="U101" s="111" t="str" cm="1">
        <f t="array" aca="1" ref="U101" ca="1">IF(INDIRECT("'"&amp;U$2&amp;"'!F"&amp;ROW(U101))="CC","CC",
IF(INDIRECT("'"&amp;U$2&amp;"'!F"&amp;ROW(U101))="DOWN","DOWN",
IF(INDIRECT("'"&amp;U$2&amp;"'!F"&amp;ROW(U101))="OFF","OFF",
IF(INDIRECT("'"&amp;U$2&amp;"'!F"&amp;ROW(U101))="PARK","PARK",
IF(INDIRECT("'"&amp;U$2&amp;"'!F"&amp;ROW(U101))="VACA","VACA",
"")))))</f>
        <v/>
      </c>
      <c r="V101" s="111" t="str" cm="1">
        <f t="array" aca="1" ref="V101" ca="1">IF(INDIRECT("'"&amp;V$2&amp;"'!F"&amp;ROW(V101))="CC","CC",
IF(INDIRECT("'"&amp;V$2&amp;"'!F"&amp;ROW(V101))="DOWN","DOWN",
IF(INDIRECT("'"&amp;V$2&amp;"'!F"&amp;ROW(V101))="OFF","OFF",
IF(INDIRECT("'"&amp;V$2&amp;"'!F"&amp;ROW(V101))="PARK","PARK",
IF(INDIRECT("'"&amp;V$2&amp;"'!F"&amp;ROW(V101))="VACA","VACA",
"")))))</f>
        <v/>
      </c>
      <c r="W101" s="111" t="str" cm="1">
        <f t="array" aca="1" ref="W101" ca="1">IF(INDIRECT("'"&amp;W$2&amp;"'!F"&amp;ROW(W101))="CC","CC",
IF(INDIRECT("'"&amp;W$2&amp;"'!F"&amp;ROW(W101))="DOWN","DOWN",
IF(INDIRECT("'"&amp;W$2&amp;"'!F"&amp;ROW(W101))="OFF","OFF",
IF(INDIRECT("'"&amp;W$2&amp;"'!F"&amp;ROW(W101))="PARK","PARK",
IF(INDIRECT("'"&amp;W$2&amp;"'!F"&amp;ROW(W101))="VACA","VACA",
"")))))</f>
        <v/>
      </c>
      <c r="X101" s="111" t="str" cm="1">
        <f t="array" aca="1" ref="X101" ca="1">IF(INDIRECT("'"&amp;X$2&amp;"'!F"&amp;ROW(X101))="CC","CC",
IF(INDIRECT("'"&amp;X$2&amp;"'!F"&amp;ROW(X101))="DOWN","DOWN",
IF(INDIRECT("'"&amp;X$2&amp;"'!F"&amp;ROW(X101))="OFF","OFF",
IF(INDIRECT("'"&amp;X$2&amp;"'!F"&amp;ROW(X101))="PARK","PARK",
IF(INDIRECT("'"&amp;X$2&amp;"'!F"&amp;ROW(X101))="VACA","VACA",
"")))))</f>
        <v/>
      </c>
      <c r="Y101" s="111" t="str" cm="1">
        <f t="array" aca="1" ref="Y101" ca="1">IF(INDIRECT("'"&amp;Y$2&amp;"'!F"&amp;ROW(Y101))="CC","CC",
IF(INDIRECT("'"&amp;Y$2&amp;"'!F"&amp;ROW(Y101))="DOWN","DOWN",
IF(INDIRECT("'"&amp;Y$2&amp;"'!F"&amp;ROW(Y101))="OFF","OFF",
IF(INDIRECT("'"&amp;Y$2&amp;"'!F"&amp;ROW(Y101))="PARK","PARK",
IF(INDIRECT("'"&amp;Y$2&amp;"'!F"&amp;ROW(Y101))="VACA","VACA",
"")))))</f>
        <v/>
      </c>
      <c r="Z101" s="111" t="str" cm="1">
        <f t="array" aca="1" ref="Z101" ca="1">IF(INDIRECT("'"&amp;Z$2&amp;"'!F"&amp;ROW(Z101))="CC","CC",
IF(INDIRECT("'"&amp;Z$2&amp;"'!F"&amp;ROW(Z101))="DOWN","DOWN",
IF(INDIRECT("'"&amp;Z$2&amp;"'!F"&amp;ROW(Z101))="OFF","OFF",
IF(INDIRECT("'"&amp;Z$2&amp;"'!F"&amp;ROW(Z101))="PARK","PARK",
IF(INDIRECT("'"&amp;Z$2&amp;"'!F"&amp;ROW(Z101))="VACA","VACA",
"")))))</f>
        <v/>
      </c>
      <c r="AA101" s="111" t="str" cm="1">
        <f t="array" aca="1" ref="AA101" ca="1">IF(INDIRECT("'"&amp;AA$2&amp;"'!F"&amp;ROW(AA101))="CC","CC",
IF(INDIRECT("'"&amp;AA$2&amp;"'!F"&amp;ROW(AA101))="DOWN","DOWN",
IF(INDIRECT("'"&amp;AA$2&amp;"'!F"&amp;ROW(AA101))="OFF","OFF",
IF(INDIRECT("'"&amp;AA$2&amp;"'!F"&amp;ROW(AA101))="PARK","PARK",
IF(INDIRECT("'"&amp;AA$2&amp;"'!F"&amp;ROW(AA101))="VACA","VACA",
"")))))</f>
        <v/>
      </c>
      <c r="AB101" s="111" t="str" cm="1">
        <f t="array" aca="1" ref="AB101" ca="1">IF(INDIRECT("'"&amp;AB$2&amp;"'!F"&amp;ROW(AB101))="CC","CC",
IF(INDIRECT("'"&amp;AB$2&amp;"'!F"&amp;ROW(AB101))="DOWN","DOWN",
IF(INDIRECT("'"&amp;AB$2&amp;"'!F"&amp;ROW(AB101))="OFF","OFF",
IF(INDIRECT("'"&amp;AB$2&amp;"'!F"&amp;ROW(AB101))="PARK","PARK",
IF(INDIRECT("'"&amp;AB$2&amp;"'!F"&amp;ROW(AB101))="VACA","VACA",
"")))))</f>
        <v/>
      </c>
      <c r="AC101" s="111" t="str" cm="1">
        <f t="array" aca="1" ref="AC101" ca="1">IF(INDIRECT("'"&amp;AC$2&amp;"'!F"&amp;ROW(AC101))="CC","CC",
IF(INDIRECT("'"&amp;AC$2&amp;"'!F"&amp;ROW(AC101))="DOWN","DOWN",
IF(INDIRECT("'"&amp;AC$2&amp;"'!F"&amp;ROW(AC101))="OFF","OFF",
IF(INDIRECT("'"&amp;AC$2&amp;"'!F"&amp;ROW(AC101))="PARK","PARK",
IF(INDIRECT("'"&amp;AC$2&amp;"'!F"&amp;ROW(AC101))="VACA","VACA",
"")))))</f>
        <v/>
      </c>
      <c r="AD101" s="111" t="str" cm="1">
        <f t="array" aca="1" ref="AD101" ca="1">IF(INDIRECT("'"&amp;AD$2&amp;"'!F"&amp;ROW(AD101))="CC","CC",
IF(INDIRECT("'"&amp;AD$2&amp;"'!F"&amp;ROW(AD101))="DOWN","DOWN",
IF(INDIRECT("'"&amp;AD$2&amp;"'!F"&amp;ROW(AD101))="OFF","OFF",
IF(INDIRECT("'"&amp;AD$2&amp;"'!F"&amp;ROW(AD101))="PARK","PARK",
IF(INDIRECT("'"&amp;AD$2&amp;"'!F"&amp;ROW(AD101))="VACA","VACA",
"")))))</f>
        <v/>
      </c>
      <c r="AE101" s="111" t="str" cm="1">
        <f t="array" aca="1" ref="AE101" ca="1">IF(INDIRECT("'"&amp;AE$2&amp;"'!F"&amp;ROW(AE101))="CC","CC",
IF(INDIRECT("'"&amp;AE$2&amp;"'!F"&amp;ROW(AE101))="DOWN","DOWN",
IF(INDIRECT("'"&amp;AE$2&amp;"'!F"&amp;ROW(AE101))="OFF","OFF",
IF(INDIRECT("'"&amp;AE$2&amp;"'!F"&amp;ROW(AE101))="PARK","PARK",
IF(INDIRECT("'"&amp;AE$2&amp;"'!F"&amp;ROW(AE101))="VACA","VACA",
"")))))</f>
        <v/>
      </c>
      <c r="AF101" s="111" t="str" cm="1">
        <f t="array" aca="1" ref="AF101" ca="1">IF(INDIRECT("'"&amp;AF$2&amp;"'!F"&amp;ROW(AF101))="CC","CC",
IF(INDIRECT("'"&amp;AF$2&amp;"'!F"&amp;ROW(AF101))="DOWN","DOWN",
IF(INDIRECT("'"&amp;AF$2&amp;"'!F"&amp;ROW(AF101))="OFF","OFF",
IF(INDIRECT("'"&amp;AF$2&amp;"'!F"&amp;ROW(AF101))="PARK","PARK",
IF(INDIRECT("'"&amp;AF$2&amp;"'!F"&amp;ROW(AF101))="VACA","VACA",
"")))))</f>
        <v/>
      </c>
      <c r="AG101" s="111" t="str" cm="1">
        <f t="array" aca="1" ref="AG101" ca="1">IF(INDIRECT("'"&amp;AG$2&amp;"'!F"&amp;ROW(AG101))="CC","CC",
IF(INDIRECT("'"&amp;AG$2&amp;"'!F"&amp;ROW(AG101))="DOWN","DOWN",
IF(INDIRECT("'"&amp;AG$2&amp;"'!F"&amp;ROW(AG101))="OFF","OFF",
IF(INDIRECT("'"&amp;AG$2&amp;"'!F"&amp;ROW(AG101))="PARK","PARK",
IF(INDIRECT("'"&amp;AG$2&amp;"'!F"&amp;ROW(AG101))="VACA","VACA",
"")))))</f>
        <v/>
      </c>
      <c r="AH101" s="124"/>
      <c r="AI101" s="111" t="str">
        <f t="shared" si="7"/>
        <v/>
      </c>
      <c r="AJ101" s="111" t="str" cm="1">
        <f t="array" aca="1" ref="AJ101" ca="1">INDIRECT("'"&amp;AJ$2&amp;"'!AB"&amp;ROW($AJ101))</f>
        <v/>
      </c>
      <c r="AK101" s="111" t="str" cm="1">
        <f t="array" aca="1" ref="AK101" ca="1">INDIRECT("'"&amp;AK$2&amp;"'!AB"&amp;ROW($AJ101))</f>
        <v/>
      </c>
      <c r="AL101" s="111" t="str" cm="1">
        <f t="array" aca="1" ref="AL101" ca="1">INDIRECT("'"&amp;AL$2&amp;"'!AB"&amp;ROW($AJ101))</f>
        <v/>
      </c>
      <c r="AM101" s="111" t="str" cm="1">
        <f t="array" aca="1" ref="AM101" ca="1">INDIRECT("'"&amp;AM$2&amp;"'!AB"&amp;ROW($AJ101))</f>
        <v/>
      </c>
      <c r="AN101" s="111" t="str" cm="1">
        <f t="array" aca="1" ref="AN101" ca="1">INDIRECT("'"&amp;AN$2&amp;"'!AB"&amp;ROW($AJ101))</f>
        <v/>
      </c>
      <c r="AO101" s="111" t="str" cm="1">
        <f t="array" aca="1" ref="AO101" ca="1">INDIRECT("'"&amp;AO$2&amp;"'!AB"&amp;ROW($AJ101))</f>
        <v/>
      </c>
      <c r="AP101" s="111" t="str" cm="1">
        <f t="array" aca="1" ref="AP101" ca="1">INDIRECT("'"&amp;AP$2&amp;"'!AB"&amp;ROW($AJ101))</f>
        <v/>
      </c>
      <c r="AQ101" s="111" t="str" cm="1">
        <f t="array" aca="1" ref="AQ101" ca="1">INDIRECT("'"&amp;AQ$2&amp;"'!AB"&amp;ROW($AJ101))</f>
        <v/>
      </c>
      <c r="AR101" s="111" t="str" cm="1">
        <f t="array" aca="1" ref="AR101" ca="1">INDIRECT("'"&amp;AR$2&amp;"'!AB"&amp;ROW($AJ101))</f>
        <v/>
      </c>
      <c r="AS101" s="111" t="str" cm="1">
        <f t="array" aca="1" ref="AS101" ca="1">INDIRECT("'"&amp;AS$2&amp;"'!AB"&amp;ROW($AJ101))</f>
        <v/>
      </c>
      <c r="AT101" s="111" t="str" cm="1">
        <f t="array" aca="1" ref="AT101" ca="1">INDIRECT("'"&amp;AT$2&amp;"'!AB"&amp;ROW($AJ101))</f>
        <v/>
      </c>
      <c r="AU101" s="111" t="str" cm="1">
        <f t="array" aca="1" ref="AU101" ca="1">INDIRECT("'"&amp;AU$2&amp;"'!AB"&amp;ROW($AJ101))</f>
        <v/>
      </c>
      <c r="AV101" s="111" t="str" cm="1">
        <f t="array" aca="1" ref="AV101" ca="1">INDIRECT("'"&amp;AV$2&amp;"'!AB"&amp;ROW($AJ101))</f>
        <v/>
      </c>
      <c r="AW101" s="111" t="str" cm="1">
        <f t="array" aca="1" ref="AW101" ca="1">INDIRECT("'"&amp;AW$2&amp;"'!AB"&amp;ROW($AJ101))</f>
        <v/>
      </c>
      <c r="AX101" s="111" t="str" cm="1">
        <f t="array" aca="1" ref="AX101" ca="1">INDIRECT("'"&amp;AX$2&amp;"'!AB"&amp;ROW($AJ101))</f>
        <v/>
      </c>
      <c r="AY101" s="111" t="str" cm="1">
        <f t="array" aca="1" ref="AY101" ca="1">INDIRECT("'"&amp;AY$2&amp;"'!AB"&amp;ROW($AJ101))</f>
        <v/>
      </c>
      <c r="AZ101" s="111" t="str" cm="1">
        <f t="array" aca="1" ref="AZ101" ca="1">INDIRECT("'"&amp;AZ$2&amp;"'!AB"&amp;ROW($AJ101))</f>
        <v/>
      </c>
      <c r="BA101" s="111" t="str" cm="1">
        <f t="array" aca="1" ref="BA101" ca="1">INDIRECT("'"&amp;BA$2&amp;"'!AB"&amp;ROW($AJ101))</f>
        <v/>
      </c>
      <c r="BB101" s="111" t="str" cm="1">
        <f t="array" aca="1" ref="BB101" ca="1">INDIRECT("'"&amp;BB$2&amp;"'!AB"&amp;ROW($AJ101))</f>
        <v/>
      </c>
      <c r="BC101" s="111" t="str" cm="1">
        <f t="array" aca="1" ref="BC101" ca="1">INDIRECT("'"&amp;BC$2&amp;"'!AB"&amp;ROW($AJ101))</f>
        <v/>
      </c>
      <c r="BD101" s="111" t="str" cm="1">
        <f t="array" aca="1" ref="BD101" ca="1">INDIRECT("'"&amp;BD$2&amp;"'!AB"&amp;ROW($AJ101))</f>
        <v/>
      </c>
      <c r="BE101" s="111" t="str" cm="1">
        <f t="array" aca="1" ref="BE101" ca="1">INDIRECT("'"&amp;BE$2&amp;"'!AB"&amp;ROW($AJ101))</f>
        <v/>
      </c>
      <c r="BF101" s="111" t="str" cm="1">
        <f t="array" aca="1" ref="BF101" ca="1">INDIRECT("'"&amp;BF$2&amp;"'!AB"&amp;ROW($AJ101))</f>
        <v/>
      </c>
      <c r="BG101" s="111" t="str" cm="1">
        <f t="array" aca="1" ref="BG101" ca="1">INDIRECT("'"&amp;BG$2&amp;"'!AB"&amp;ROW($AJ101))</f>
        <v/>
      </c>
      <c r="BH101" s="111" t="str" cm="1">
        <f t="array" aca="1" ref="BH101" ca="1">INDIRECT("'"&amp;BH$2&amp;"'!AB"&amp;ROW($AJ101))</f>
        <v/>
      </c>
      <c r="BI101" s="111" t="str" cm="1">
        <f t="array" aca="1" ref="BI101" ca="1">INDIRECT("'"&amp;BI$2&amp;"'!AB"&amp;ROW($AJ101))</f>
        <v/>
      </c>
      <c r="BJ101" s="111" t="str" cm="1">
        <f t="array" aca="1" ref="BJ101" ca="1">INDIRECT("'"&amp;BJ$2&amp;"'!AB"&amp;ROW($AJ101))</f>
        <v/>
      </c>
      <c r="BK101" s="111" t="str" cm="1">
        <f t="array" aca="1" ref="BK101" ca="1">INDIRECT("'"&amp;BK$2&amp;"'!AB"&amp;ROW($AJ101))</f>
        <v/>
      </c>
      <c r="BL101" s="111" t="str" cm="1">
        <f t="array" aca="1" ref="BL101" ca="1">INDIRECT("'"&amp;BL$2&amp;"'!AB"&amp;ROW($AJ101))</f>
        <v/>
      </c>
      <c r="BM101" s="111" t="str" cm="1">
        <f t="array" aca="1" ref="BM101" ca="1">INDIRECT("'"&amp;BM$2&amp;"'!AB"&amp;ROW($AJ101))</f>
        <v/>
      </c>
      <c r="BN101" s="111" t="str" cm="1">
        <f t="array" aca="1" ref="BN101" ca="1">INDIRECT("'"&amp;BN$2&amp;"'!AB"&amp;ROW($AJ101))</f>
        <v/>
      </c>
      <c r="BO101" s="124"/>
      <c r="BP101" s="110" t="str">
        <f t="shared" si="8"/>
        <v/>
      </c>
      <c r="BQ101" s="127" t="str" cm="1">
        <f t="array" aca="1" ref="BQ101" ca="1">IF(INDIRECT("'"&amp;BQ$2&amp;"'!P"&amp;ROW($BQ101))=0,"",INDIRECT("'"&amp;BQ$2&amp;"'!P"&amp;ROW($BQ101)))</f>
        <v/>
      </c>
      <c r="BR101" s="127" t="str" cm="1">
        <f t="array" aca="1" ref="BR101" ca="1">IF(INDIRECT("'"&amp;BR$2&amp;"'!P"&amp;ROW($BQ101))=0,"",INDIRECT("'"&amp;BR$2&amp;"'!P"&amp;ROW($BQ101)))</f>
        <v/>
      </c>
      <c r="BS101" s="127" t="str" cm="1">
        <f t="array" aca="1" ref="BS101" ca="1">IF(INDIRECT("'"&amp;BS$2&amp;"'!P"&amp;ROW($BQ101))=0,"",INDIRECT("'"&amp;BS$2&amp;"'!P"&amp;ROW($BQ101)))</f>
        <v/>
      </c>
      <c r="BT101" s="127" t="str" cm="1">
        <f t="array" aca="1" ref="BT101" ca="1">IF(INDIRECT("'"&amp;BT$2&amp;"'!P"&amp;ROW($BQ101))=0,"",INDIRECT("'"&amp;BT$2&amp;"'!P"&amp;ROW($BQ101)))</f>
        <v/>
      </c>
      <c r="BU101" s="127" t="str" cm="1">
        <f t="array" aca="1" ref="BU101" ca="1">IF(INDIRECT("'"&amp;BU$2&amp;"'!P"&amp;ROW($BQ101))=0,"",INDIRECT("'"&amp;BU$2&amp;"'!P"&amp;ROW($BQ101)))</f>
        <v/>
      </c>
      <c r="BV101" s="127" t="str" cm="1">
        <f t="array" aca="1" ref="BV101" ca="1">IF(INDIRECT("'"&amp;BV$2&amp;"'!P"&amp;ROW($BQ101))=0,"",INDIRECT("'"&amp;BV$2&amp;"'!P"&amp;ROW($BQ101)))</f>
        <v/>
      </c>
      <c r="BW101" s="127" t="str" cm="1">
        <f t="array" aca="1" ref="BW101" ca="1">IF(INDIRECT("'"&amp;BW$2&amp;"'!P"&amp;ROW($BQ101))=0,"",INDIRECT("'"&amp;BW$2&amp;"'!P"&amp;ROW($BQ101)))</f>
        <v/>
      </c>
      <c r="BX101" s="127" t="str" cm="1">
        <f t="array" aca="1" ref="BX101" ca="1">IF(INDIRECT("'"&amp;BX$2&amp;"'!P"&amp;ROW($BQ101))=0,"",INDIRECT("'"&amp;BX$2&amp;"'!P"&amp;ROW($BQ101)))</f>
        <v/>
      </c>
      <c r="BY101" s="127" t="str" cm="1">
        <f t="array" aca="1" ref="BY101" ca="1">IF(INDIRECT("'"&amp;BY$2&amp;"'!P"&amp;ROW($BQ101))=0,"",INDIRECT("'"&amp;BY$2&amp;"'!P"&amp;ROW($BQ101)))</f>
        <v/>
      </c>
      <c r="BZ101" s="127" t="str" cm="1">
        <f t="array" aca="1" ref="BZ101" ca="1">IF(INDIRECT("'"&amp;BZ$2&amp;"'!P"&amp;ROW($BQ101))=0,"",INDIRECT("'"&amp;BZ$2&amp;"'!P"&amp;ROW($BQ101)))</f>
        <v/>
      </c>
      <c r="CA101" s="127" t="str" cm="1">
        <f t="array" aca="1" ref="CA101" ca="1">IF(INDIRECT("'"&amp;CA$2&amp;"'!P"&amp;ROW($BQ101))=0,"",INDIRECT("'"&amp;CA$2&amp;"'!P"&amp;ROW($BQ101)))</f>
        <v/>
      </c>
      <c r="CB101" s="127" t="str" cm="1">
        <f t="array" aca="1" ref="CB101" ca="1">IF(INDIRECT("'"&amp;CB$2&amp;"'!P"&amp;ROW($BQ101))=0,"",INDIRECT("'"&amp;CB$2&amp;"'!P"&amp;ROW($BQ101)))</f>
        <v/>
      </c>
      <c r="CC101" s="127" t="str" cm="1">
        <f t="array" aca="1" ref="CC101" ca="1">IF(INDIRECT("'"&amp;CC$2&amp;"'!P"&amp;ROW($BQ101))=0,"",INDIRECT("'"&amp;CC$2&amp;"'!P"&amp;ROW($BQ101)))</f>
        <v/>
      </c>
      <c r="CD101" s="127" t="str" cm="1">
        <f t="array" aca="1" ref="CD101" ca="1">IF(INDIRECT("'"&amp;CD$2&amp;"'!P"&amp;ROW($BQ101))=0,"",INDIRECT("'"&amp;CD$2&amp;"'!P"&amp;ROW($BQ101)))</f>
        <v/>
      </c>
      <c r="CE101" s="127" t="str" cm="1">
        <f t="array" aca="1" ref="CE101" ca="1">IF(INDIRECT("'"&amp;CE$2&amp;"'!P"&amp;ROW($BQ101))=0,"",INDIRECT("'"&amp;CE$2&amp;"'!P"&amp;ROW($BQ101)))</f>
        <v/>
      </c>
      <c r="CF101" s="127" t="str" cm="1">
        <f t="array" aca="1" ref="CF101" ca="1">IF(INDIRECT("'"&amp;CF$2&amp;"'!P"&amp;ROW($BQ101))=0,"",INDIRECT("'"&amp;CF$2&amp;"'!P"&amp;ROW($BQ101)))</f>
        <v/>
      </c>
      <c r="CG101" s="127" t="str" cm="1">
        <f t="array" aca="1" ref="CG101" ca="1">IF(INDIRECT("'"&amp;CG$2&amp;"'!P"&amp;ROW($BQ101))=0,"",INDIRECT("'"&amp;CG$2&amp;"'!P"&amp;ROW($BQ101)))</f>
        <v/>
      </c>
      <c r="CH101" s="127" t="str" cm="1">
        <f t="array" aca="1" ref="CH101" ca="1">IF(INDIRECT("'"&amp;CH$2&amp;"'!P"&amp;ROW($BQ101))=0,"",INDIRECT("'"&amp;CH$2&amp;"'!P"&amp;ROW($BQ101)))</f>
        <v/>
      </c>
      <c r="CI101" s="127" t="str" cm="1">
        <f t="array" aca="1" ref="CI101" ca="1">IF(INDIRECT("'"&amp;CI$2&amp;"'!P"&amp;ROW($BQ101))=0,"",INDIRECT("'"&amp;CI$2&amp;"'!P"&amp;ROW($BQ101)))</f>
        <v/>
      </c>
      <c r="CJ101" s="127" t="str" cm="1">
        <f t="array" aca="1" ref="CJ101" ca="1">IF(INDIRECT("'"&amp;CJ$2&amp;"'!P"&amp;ROW($BQ101))=0,"",INDIRECT("'"&amp;CJ$2&amp;"'!P"&amp;ROW($BQ101)))</f>
        <v/>
      </c>
      <c r="CK101" s="127" t="str" cm="1">
        <f t="array" aca="1" ref="CK101" ca="1">IF(INDIRECT("'"&amp;CK$2&amp;"'!P"&amp;ROW($BQ101))=0,"",INDIRECT("'"&amp;CK$2&amp;"'!P"&amp;ROW($BQ101)))</f>
        <v/>
      </c>
      <c r="CL101" s="127" t="str" cm="1">
        <f t="array" aca="1" ref="CL101" ca="1">IF(INDIRECT("'"&amp;CL$2&amp;"'!P"&amp;ROW($BQ101))=0,"",INDIRECT("'"&amp;CL$2&amp;"'!P"&amp;ROW($BQ101)))</f>
        <v/>
      </c>
      <c r="CM101" s="127" t="str" cm="1">
        <f t="array" aca="1" ref="CM101" ca="1">IF(INDIRECT("'"&amp;CM$2&amp;"'!P"&amp;ROW($BQ101))=0,"",INDIRECT("'"&amp;CM$2&amp;"'!P"&amp;ROW($BQ101)))</f>
        <v/>
      </c>
      <c r="CN101" s="127" t="str" cm="1">
        <f t="array" aca="1" ref="CN101" ca="1">IF(INDIRECT("'"&amp;CN$2&amp;"'!P"&amp;ROW($BQ101))=0,"",INDIRECT("'"&amp;CN$2&amp;"'!P"&amp;ROW($BQ101)))</f>
        <v/>
      </c>
      <c r="CO101" s="127" t="str" cm="1">
        <f t="array" aca="1" ref="CO101" ca="1">IF(INDIRECT("'"&amp;CO$2&amp;"'!P"&amp;ROW($BQ101))=0,"",INDIRECT("'"&amp;CO$2&amp;"'!P"&amp;ROW($BQ101)))</f>
        <v/>
      </c>
      <c r="CP101" s="127" t="str" cm="1">
        <f t="array" aca="1" ref="CP101" ca="1">IF(INDIRECT("'"&amp;CP$2&amp;"'!P"&amp;ROW($BQ101))=0,"",INDIRECT("'"&amp;CP$2&amp;"'!P"&amp;ROW($BQ101)))</f>
        <v/>
      </c>
      <c r="CQ101" s="127" t="str" cm="1">
        <f t="array" aca="1" ref="CQ101" ca="1">IF(INDIRECT("'"&amp;CQ$2&amp;"'!P"&amp;ROW($BQ101))=0,"",INDIRECT("'"&amp;CQ$2&amp;"'!P"&amp;ROW($BQ101)))</f>
        <v/>
      </c>
      <c r="CR101" s="127" t="str" cm="1">
        <f t="array" aca="1" ref="CR101" ca="1">IF(INDIRECT("'"&amp;CR$2&amp;"'!P"&amp;ROW($BQ101))=0,"",INDIRECT("'"&amp;CR$2&amp;"'!P"&amp;ROW($BQ101)))</f>
        <v/>
      </c>
      <c r="CS101" s="127" t="str" cm="1">
        <f t="array" aca="1" ref="CS101" ca="1">IF(INDIRECT("'"&amp;CS$2&amp;"'!P"&amp;ROW($BQ101))=0,"",INDIRECT("'"&amp;CS$2&amp;"'!P"&amp;ROW($BQ101)))</f>
        <v/>
      </c>
      <c r="CT101" s="127" t="str" cm="1">
        <f t="array" aca="1" ref="CT101" ca="1">IF(INDIRECT("'"&amp;CT$2&amp;"'!P"&amp;ROW($BQ101))=0,"",INDIRECT("'"&amp;CT$2&amp;"'!P"&amp;ROW($BQ101)))</f>
        <v/>
      </c>
      <c r="CU101" s="127" t="str" cm="1">
        <f t="array" aca="1" ref="CU101" ca="1">IF(INDIRECT("'"&amp;CU$2&amp;"'!P"&amp;ROW($BQ101))=0,"",INDIRECT("'"&amp;CU$2&amp;"'!P"&amp;ROW($BQ101)))</f>
        <v/>
      </c>
      <c r="CV101" s="128" t="str">
        <f t="shared" si="9"/>
        <v/>
      </c>
    </row>
    <row r="102" spans="1:100" x14ac:dyDescent="0.2">
      <c r="A102" s="111" t="str">
        <f>IF('Driver List'!D102=0,"",'Driver List'!D102)</f>
        <v/>
      </c>
      <c r="B102" s="111" t="str">
        <f>IF(A102="","",VLOOKUP(A102,'Driver List'!D:E,2,0))</f>
        <v/>
      </c>
      <c r="C102" s="111" t="str" cm="1">
        <f t="array" aca="1" ref="C102" ca="1">IF(INDIRECT("'"&amp;C$2&amp;"'!F"&amp;ROW(C102))="CC","CC",
IF(INDIRECT("'"&amp;C$2&amp;"'!F"&amp;ROW(C102))="DOWN","DOWN",
IF(INDIRECT("'"&amp;C$2&amp;"'!F"&amp;ROW(C102))="OFF","OFF",
IF(INDIRECT("'"&amp;C$2&amp;"'!F"&amp;ROW(C102))="PARK","PARK",
IF(INDIRECT("'"&amp;C$2&amp;"'!F"&amp;ROW(C102))="VACA","VACA",
"")))))</f>
        <v/>
      </c>
      <c r="D102" s="111" t="str" cm="1">
        <f t="array" aca="1" ref="D102" ca="1">IF(INDIRECT("'"&amp;D$2&amp;"'!F"&amp;ROW(D102))="CC","CC",
IF(INDIRECT("'"&amp;D$2&amp;"'!F"&amp;ROW(D102))="DOWN","DOWN",
IF(INDIRECT("'"&amp;D$2&amp;"'!F"&amp;ROW(D102))="OFF","OFF",
IF(INDIRECT("'"&amp;D$2&amp;"'!F"&amp;ROW(D102))="PARK","PARK",
IF(INDIRECT("'"&amp;D$2&amp;"'!F"&amp;ROW(D102))="VACA","VACA",
"")))))</f>
        <v/>
      </c>
      <c r="E102" s="111" t="str" cm="1">
        <f t="array" aca="1" ref="E102" ca="1">IF(INDIRECT("'"&amp;E$2&amp;"'!F"&amp;ROW(E102))="CC","CC",
IF(INDIRECT("'"&amp;E$2&amp;"'!F"&amp;ROW(E102))="DOWN","DOWN",
IF(INDIRECT("'"&amp;E$2&amp;"'!F"&amp;ROW(E102))="OFF","OFF",
IF(INDIRECT("'"&amp;E$2&amp;"'!F"&amp;ROW(E102))="PARK","PARK",
IF(INDIRECT("'"&amp;E$2&amp;"'!F"&amp;ROW(E102))="VACA","VACA",
"")))))</f>
        <v/>
      </c>
      <c r="F102" s="111" t="str" cm="1">
        <f t="array" aca="1" ref="F102" ca="1">IF(INDIRECT("'"&amp;F$2&amp;"'!F"&amp;ROW(F102))="CC","CC",
IF(INDIRECT("'"&amp;F$2&amp;"'!F"&amp;ROW(F102))="DOWN","DOWN",
IF(INDIRECT("'"&amp;F$2&amp;"'!F"&amp;ROW(F102))="OFF","OFF",
IF(INDIRECT("'"&amp;F$2&amp;"'!F"&amp;ROW(F102))="PARK","PARK",
IF(INDIRECT("'"&amp;F$2&amp;"'!F"&amp;ROW(F102))="VACA","VACA",
"")))))</f>
        <v/>
      </c>
      <c r="G102" s="111" t="str" cm="1">
        <f t="array" aca="1" ref="G102" ca="1">IF(INDIRECT("'"&amp;G$2&amp;"'!F"&amp;ROW(G102))="CC","CC",
IF(INDIRECT("'"&amp;G$2&amp;"'!F"&amp;ROW(G102))="DOWN","DOWN",
IF(INDIRECT("'"&amp;G$2&amp;"'!F"&amp;ROW(G102))="OFF","OFF",
IF(INDIRECT("'"&amp;G$2&amp;"'!F"&amp;ROW(G102))="PARK","PARK",
IF(INDIRECT("'"&amp;G$2&amp;"'!F"&amp;ROW(G102))="VACA","VACA",
"")))))</f>
        <v/>
      </c>
      <c r="H102" s="111" t="str" cm="1">
        <f t="array" aca="1" ref="H102" ca="1">IF(INDIRECT("'"&amp;H$2&amp;"'!F"&amp;ROW(H102))="CC","CC",
IF(INDIRECT("'"&amp;H$2&amp;"'!F"&amp;ROW(H102))="DOWN","DOWN",
IF(INDIRECT("'"&amp;H$2&amp;"'!F"&amp;ROW(H102))="OFF","OFF",
IF(INDIRECT("'"&amp;H$2&amp;"'!F"&amp;ROW(H102))="PARK","PARK",
IF(INDIRECT("'"&amp;H$2&amp;"'!F"&amp;ROW(H102))="VACA","VACA",
"")))))</f>
        <v/>
      </c>
      <c r="I102" s="111" t="str" cm="1">
        <f t="array" aca="1" ref="I102" ca="1">IF(INDIRECT("'"&amp;I$2&amp;"'!F"&amp;ROW(I102))="CC","CC",
IF(INDIRECT("'"&amp;I$2&amp;"'!F"&amp;ROW(I102))="DOWN","DOWN",
IF(INDIRECT("'"&amp;I$2&amp;"'!F"&amp;ROW(I102))="OFF","OFF",
IF(INDIRECT("'"&amp;I$2&amp;"'!F"&amp;ROW(I102))="PARK","PARK",
IF(INDIRECT("'"&amp;I$2&amp;"'!F"&amp;ROW(I102))="VACA","VACA",
"")))))</f>
        <v/>
      </c>
      <c r="J102" s="111" t="str" cm="1">
        <f t="array" aca="1" ref="J102" ca="1">IF(INDIRECT("'"&amp;J$2&amp;"'!F"&amp;ROW(J102))="CC","CC",
IF(INDIRECT("'"&amp;J$2&amp;"'!F"&amp;ROW(J102))="DOWN","DOWN",
IF(INDIRECT("'"&amp;J$2&amp;"'!F"&amp;ROW(J102))="OFF","OFF",
IF(INDIRECT("'"&amp;J$2&amp;"'!F"&amp;ROW(J102))="PARK","PARK",
IF(INDIRECT("'"&amp;J$2&amp;"'!F"&amp;ROW(J102))="VACA","VACA",
"")))))</f>
        <v/>
      </c>
      <c r="K102" s="111" t="str" cm="1">
        <f t="array" aca="1" ref="K102" ca="1">IF(INDIRECT("'"&amp;K$2&amp;"'!F"&amp;ROW(K102))="CC","CC",
IF(INDIRECT("'"&amp;K$2&amp;"'!F"&amp;ROW(K102))="DOWN","DOWN",
IF(INDIRECT("'"&amp;K$2&amp;"'!F"&amp;ROW(K102))="OFF","OFF",
IF(INDIRECT("'"&amp;K$2&amp;"'!F"&amp;ROW(K102))="PARK","PARK",
IF(INDIRECT("'"&amp;K$2&amp;"'!F"&amp;ROW(K102))="VACA","VACA",
"")))))</f>
        <v/>
      </c>
      <c r="L102" s="111" t="str" cm="1">
        <f t="array" aca="1" ref="L102" ca="1">IF(INDIRECT("'"&amp;L$2&amp;"'!F"&amp;ROW(L102))="CC","CC",
IF(INDIRECT("'"&amp;L$2&amp;"'!F"&amp;ROW(L102))="DOWN","DOWN",
IF(INDIRECT("'"&amp;L$2&amp;"'!F"&amp;ROW(L102))="OFF","OFF",
IF(INDIRECT("'"&amp;L$2&amp;"'!F"&amp;ROW(L102))="PARK","PARK",
IF(INDIRECT("'"&amp;L$2&amp;"'!F"&amp;ROW(L102))="VACA","VACA",
"")))))</f>
        <v/>
      </c>
      <c r="M102" s="111" t="str" cm="1">
        <f t="array" aca="1" ref="M102" ca="1">IF(INDIRECT("'"&amp;M$2&amp;"'!F"&amp;ROW(M102))="CC","CC",
IF(INDIRECT("'"&amp;M$2&amp;"'!F"&amp;ROW(M102))="DOWN","DOWN",
IF(INDIRECT("'"&amp;M$2&amp;"'!F"&amp;ROW(M102))="OFF","OFF",
IF(INDIRECT("'"&amp;M$2&amp;"'!F"&amp;ROW(M102))="PARK","PARK",
IF(INDIRECT("'"&amp;M$2&amp;"'!F"&amp;ROW(M102))="VACA","VACA",
"")))))</f>
        <v/>
      </c>
      <c r="N102" s="111" t="str" cm="1">
        <f t="array" aca="1" ref="N102" ca="1">IF(INDIRECT("'"&amp;N$2&amp;"'!F"&amp;ROW(N102))="CC","CC",
IF(INDIRECT("'"&amp;N$2&amp;"'!F"&amp;ROW(N102))="DOWN","DOWN",
IF(INDIRECT("'"&amp;N$2&amp;"'!F"&amp;ROW(N102))="OFF","OFF",
IF(INDIRECT("'"&amp;N$2&amp;"'!F"&amp;ROW(N102))="PARK","PARK",
IF(INDIRECT("'"&amp;N$2&amp;"'!F"&amp;ROW(N102))="VACA","VACA",
"")))))</f>
        <v/>
      </c>
      <c r="O102" s="111" t="str" cm="1">
        <f t="array" aca="1" ref="O102" ca="1">IF(INDIRECT("'"&amp;O$2&amp;"'!F"&amp;ROW(O102))="CC","CC",
IF(INDIRECT("'"&amp;O$2&amp;"'!F"&amp;ROW(O102))="DOWN","DOWN",
IF(INDIRECT("'"&amp;O$2&amp;"'!F"&amp;ROW(O102))="OFF","OFF",
IF(INDIRECT("'"&amp;O$2&amp;"'!F"&amp;ROW(O102))="PARK","PARK",
IF(INDIRECT("'"&amp;O$2&amp;"'!F"&amp;ROW(O102))="VACA","VACA",
"")))))</f>
        <v/>
      </c>
      <c r="P102" s="111" t="str" cm="1">
        <f t="array" aca="1" ref="P102" ca="1">IF(INDIRECT("'"&amp;P$2&amp;"'!F"&amp;ROW(P102))="CC","CC",
IF(INDIRECT("'"&amp;P$2&amp;"'!F"&amp;ROW(P102))="DOWN","DOWN",
IF(INDIRECT("'"&amp;P$2&amp;"'!F"&amp;ROW(P102))="OFF","OFF",
IF(INDIRECT("'"&amp;P$2&amp;"'!F"&amp;ROW(P102))="PARK","PARK",
IF(INDIRECT("'"&amp;P$2&amp;"'!F"&amp;ROW(P102))="VACA","VACA",
"")))))</f>
        <v/>
      </c>
      <c r="Q102" s="111" t="str" cm="1">
        <f t="array" aca="1" ref="Q102" ca="1">IF(INDIRECT("'"&amp;Q$2&amp;"'!F"&amp;ROW(Q102))="CC","CC",
IF(INDIRECT("'"&amp;Q$2&amp;"'!F"&amp;ROW(Q102))="DOWN","DOWN",
IF(INDIRECT("'"&amp;Q$2&amp;"'!F"&amp;ROW(Q102))="OFF","OFF",
IF(INDIRECT("'"&amp;Q$2&amp;"'!F"&amp;ROW(Q102))="PARK","PARK",
IF(INDIRECT("'"&amp;Q$2&amp;"'!F"&amp;ROW(Q102))="VACA","VACA",
"")))))</f>
        <v/>
      </c>
      <c r="R102" s="111" t="str" cm="1">
        <f t="array" aca="1" ref="R102" ca="1">IF(INDIRECT("'"&amp;R$2&amp;"'!F"&amp;ROW(R102))="CC","CC",
IF(INDIRECT("'"&amp;R$2&amp;"'!F"&amp;ROW(R102))="DOWN","DOWN",
IF(INDIRECT("'"&amp;R$2&amp;"'!F"&amp;ROW(R102))="OFF","OFF",
IF(INDIRECT("'"&amp;R$2&amp;"'!F"&amp;ROW(R102))="PARK","PARK",
IF(INDIRECT("'"&amp;R$2&amp;"'!F"&amp;ROW(R102))="VACA","VACA",
"")))))</f>
        <v/>
      </c>
      <c r="S102" s="111" t="str" cm="1">
        <f t="array" aca="1" ref="S102" ca="1">IF(INDIRECT("'"&amp;S$2&amp;"'!F"&amp;ROW(S102))="CC","CC",
IF(INDIRECT("'"&amp;S$2&amp;"'!F"&amp;ROW(S102))="DOWN","DOWN",
IF(INDIRECT("'"&amp;S$2&amp;"'!F"&amp;ROW(S102))="OFF","OFF",
IF(INDIRECT("'"&amp;S$2&amp;"'!F"&amp;ROW(S102))="PARK","PARK",
IF(INDIRECT("'"&amp;S$2&amp;"'!F"&amp;ROW(S102))="VACA","VACA",
"")))))</f>
        <v/>
      </c>
      <c r="T102" s="111" t="str" cm="1">
        <f t="array" aca="1" ref="T102" ca="1">IF(INDIRECT("'"&amp;T$2&amp;"'!F"&amp;ROW(T102))="CC","CC",
IF(INDIRECT("'"&amp;T$2&amp;"'!F"&amp;ROW(T102))="DOWN","DOWN",
IF(INDIRECT("'"&amp;T$2&amp;"'!F"&amp;ROW(T102))="OFF","OFF",
IF(INDIRECT("'"&amp;T$2&amp;"'!F"&amp;ROW(T102))="PARK","PARK",
IF(INDIRECT("'"&amp;T$2&amp;"'!F"&amp;ROW(T102))="VACA","VACA",
"")))))</f>
        <v/>
      </c>
      <c r="U102" s="111" t="str" cm="1">
        <f t="array" aca="1" ref="U102" ca="1">IF(INDIRECT("'"&amp;U$2&amp;"'!F"&amp;ROW(U102))="CC","CC",
IF(INDIRECT("'"&amp;U$2&amp;"'!F"&amp;ROW(U102))="DOWN","DOWN",
IF(INDIRECT("'"&amp;U$2&amp;"'!F"&amp;ROW(U102))="OFF","OFF",
IF(INDIRECT("'"&amp;U$2&amp;"'!F"&amp;ROW(U102))="PARK","PARK",
IF(INDIRECT("'"&amp;U$2&amp;"'!F"&amp;ROW(U102))="VACA","VACA",
"")))))</f>
        <v/>
      </c>
      <c r="V102" s="111" t="str" cm="1">
        <f t="array" aca="1" ref="V102" ca="1">IF(INDIRECT("'"&amp;V$2&amp;"'!F"&amp;ROW(V102))="CC","CC",
IF(INDIRECT("'"&amp;V$2&amp;"'!F"&amp;ROW(V102))="DOWN","DOWN",
IF(INDIRECT("'"&amp;V$2&amp;"'!F"&amp;ROW(V102))="OFF","OFF",
IF(INDIRECT("'"&amp;V$2&amp;"'!F"&amp;ROW(V102))="PARK","PARK",
IF(INDIRECT("'"&amp;V$2&amp;"'!F"&amp;ROW(V102))="VACA","VACA",
"")))))</f>
        <v/>
      </c>
      <c r="W102" s="111" t="str" cm="1">
        <f t="array" aca="1" ref="W102" ca="1">IF(INDIRECT("'"&amp;W$2&amp;"'!F"&amp;ROW(W102))="CC","CC",
IF(INDIRECT("'"&amp;W$2&amp;"'!F"&amp;ROW(W102))="DOWN","DOWN",
IF(INDIRECT("'"&amp;W$2&amp;"'!F"&amp;ROW(W102))="OFF","OFF",
IF(INDIRECT("'"&amp;W$2&amp;"'!F"&amp;ROW(W102))="PARK","PARK",
IF(INDIRECT("'"&amp;W$2&amp;"'!F"&amp;ROW(W102))="VACA","VACA",
"")))))</f>
        <v/>
      </c>
      <c r="X102" s="111" t="str" cm="1">
        <f t="array" aca="1" ref="X102" ca="1">IF(INDIRECT("'"&amp;X$2&amp;"'!F"&amp;ROW(X102))="CC","CC",
IF(INDIRECT("'"&amp;X$2&amp;"'!F"&amp;ROW(X102))="DOWN","DOWN",
IF(INDIRECT("'"&amp;X$2&amp;"'!F"&amp;ROW(X102))="OFF","OFF",
IF(INDIRECT("'"&amp;X$2&amp;"'!F"&amp;ROW(X102))="PARK","PARK",
IF(INDIRECT("'"&amp;X$2&amp;"'!F"&amp;ROW(X102))="VACA","VACA",
"")))))</f>
        <v/>
      </c>
      <c r="Y102" s="111" t="str" cm="1">
        <f t="array" aca="1" ref="Y102" ca="1">IF(INDIRECT("'"&amp;Y$2&amp;"'!F"&amp;ROW(Y102))="CC","CC",
IF(INDIRECT("'"&amp;Y$2&amp;"'!F"&amp;ROW(Y102))="DOWN","DOWN",
IF(INDIRECT("'"&amp;Y$2&amp;"'!F"&amp;ROW(Y102))="OFF","OFF",
IF(INDIRECT("'"&amp;Y$2&amp;"'!F"&amp;ROW(Y102))="PARK","PARK",
IF(INDIRECT("'"&amp;Y$2&amp;"'!F"&amp;ROW(Y102))="VACA","VACA",
"")))))</f>
        <v/>
      </c>
      <c r="Z102" s="111" t="str" cm="1">
        <f t="array" aca="1" ref="Z102" ca="1">IF(INDIRECT("'"&amp;Z$2&amp;"'!F"&amp;ROW(Z102))="CC","CC",
IF(INDIRECT("'"&amp;Z$2&amp;"'!F"&amp;ROW(Z102))="DOWN","DOWN",
IF(INDIRECT("'"&amp;Z$2&amp;"'!F"&amp;ROW(Z102))="OFF","OFF",
IF(INDIRECT("'"&amp;Z$2&amp;"'!F"&amp;ROW(Z102))="PARK","PARK",
IF(INDIRECT("'"&amp;Z$2&amp;"'!F"&amp;ROW(Z102))="VACA","VACA",
"")))))</f>
        <v/>
      </c>
      <c r="AA102" s="111" t="str" cm="1">
        <f t="array" aca="1" ref="AA102" ca="1">IF(INDIRECT("'"&amp;AA$2&amp;"'!F"&amp;ROW(AA102))="CC","CC",
IF(INDIRECT("'"&amp;AA$2&amp;"'!F"&amp;ROW(AA102))="DOWN","DOWN",
IF(INDIRECT("'"&amp;AA$2&amp;"'!F"&amp;ROW(AA102))="OFF","OFF",
IF(INDIRECT("'"&amp;AA$2&amp;"'!F"&amp;ROW(AA102))="PARK","PARK",
IF(INDIRECT("'"&amp;AA$2&amp;"'!F"&amp;ROW(AA102))="VACA","VACA",
"")))))</f>
        <v/>
      </c>
      <c r="AB102" s="111" t="str" cm="1">
        <f t="array" aca="1" ref="AB102" ca="1">IF(INDIRECT("'"&amp;AB$2&amp;"'!F"&amp;ROW(AB102))="CC","CC",
IF(INDIRECT("'"&amp;AB$2&amp;"'!F"&amp;ROW(AB102))="DOWN","DOWN",
IF(INDIRECT("'"&amp;AB$2&amp;"'!F"&amp;ROW(AB102))="OFF","OFF",
IF(INDIRECT("'"&amp;AB$2&amp;"'!F"&amp;ROW(AB102))="PARK","PARK",
IF(INDIRECT("'"&amp;AB$2&amp;"'!F"&amp;ROW(AB102))="VACA","VACA",
"")))))</f>
        <v/>
      </c>
      <c r="AC102" s="111" t="str" cm="1">
        <f t="array" aca="1" ref="AC102" ca="1">IF(INDIRECT("'"&amp;AC$2&amp;"'!F"&amp;ROW(AC102))="CC","CC",
IF(INDIRECT("'"&amp;AC$2&amp;"'!F"&amp;ROW(AC102))="DOWN","DOWN",
IF(INDIRECT("'"&amp;AC$2&amp;"'!F"&amp;ROW(AC102))="OFF","OFF",
IF(INDIRECT("'"&amp;AC$2&amp;"'!F"&amp;ROW(AC102))="PARK","PARK",
IF(INDIRECT("'"&amp;AC$2&amp;"'!F"&amp;ROW(AC102))="VACA","VACA",
"")))))</f>
        <v/>
      </c>
      <c r="AD102" s="111" t="str" cm="1">
        <f t="array" aca="1" ref="AD102" ca="1">IF(INDIRECT("'"&amp;AD$2&amp;"'!F"&amp;ROW(AD102))="CC","CC",
IF(INDIRECT("'"&amp;AD$2&amp;"'!F"&amp;ROW(AD102))="DOWN","DOWN",
IF(INDIRECT("'"&amp;AD$2&amp;"'!F"&amp;ROW(AD102))="OFF","OFF",
IF(INDIRECT("'"&amp;AD$2&amp;"'!F"&amp;ROW(AD102))="PARK","PARK",
IF(INDIRECT("'"&amp;AD$2&amp;"'!F"&amp;ROW(AD102))="VACA","VACA",
"")))))</f>
        <v/>
      </c>
      <c r="AE102" s="111" t="str" cm="1">
        <f t="array" aca="1" ref="AE102" ca="1">IF(INDIRECT("'"&amp;AE$2&amp;"'!F"&amp;ROW(AE102))="CC","CC",
IF(INDIRECT("'"&amp;AE$2&amp;"'!F"&amp;ROW(AE102))="DOWN","DOWN",
IF(INDIRECT("'"&amp;AE$2&amp;"'!F"&amp;ROW(AE102))="OFF","OFF",
IF(INDIRECT("'"&amp;AE$2&amp;"'!F"&amp;ROW(AE102))="PARK","PARK",
IF(INDIRECT("'"&amp;AE$2&amp;"'!F"&amp;ROW(AE102))="VACA","VACA",
"")))))</f>
        <v/>
      </c>
      <c r="AF102" s="111" t="str" cm="1">
        <f t="array" aca="1" ref="AF102" ca="1">IF(INDIRECT("'"&amp;AF$2&amp;"'!F"&amp;ROW(AF102))="CC","CC",
IF(INDIRECT("'"&amp;AF$2&amp;"'!F"&amp;ROW(AF102))="DOWN","DOWN",
IF(INDIRECT("'"&amp;AF$2&amp;"'!F"&amp;ROW(AF102))="OFF","OFF",
IF(INDIRECT("'"&amp;AF$2&amp;"'!F"&amp;ROW(AF102))="PARK","PARK",
IF(INDIRECT("'"&amp;AF$2&amp;"'!F"&amp;ROW(AF102))="VACA","VACA",
"")))))</f>
        <v/>
      </c>
      <c r="AG102" s="111" t="str" cm="1">
        <f t="array" aca="1" ref="AG102" ca="1">IF(INDIRECT("'"&amp;AG$2&amp;"'!F"&amp;ROW(AG102))="CC","CC",
IF(INDIRECT("'"&amp;AG$2&amp;"'!F"&amp;ROW(AG102))="DOWN","DOWN",
IF(INDIRECT("'"&amp;AG$2&amp;"'!F"&amp;ROW(AG102))="OFF","OFF",
IF(INDIRECT("'"&amp;AG$2&amp;"'!F"&amp;ROW(AG102))="PARK","PARK",
IF(INDIRECT("'"&amp;AG$2&amp;"'!F"&amp;ROW(AG102))="VACA","VACA",
"")))))</f>
        <v/>
      </c>
      <c r="AH102" s="124"/>
      <c r="AI102" s="111" t="str">
        <f t="shared" si="7"/>
        <v/>
      </c>
      <c r="AJ102" s="111" t="str" cm="1">
        <f t="array" aca="1" ref="AJ102" ca="1">INDIRECT("'"&amp;AJ$2&amp;"'!AB"&amp;ROW($AJ102))</f>
        <v/>
      </c>
      <c r="AK102" s="111" t="str" cm="1">
        <f t="array" aca="1" ref="AK102" ca="1">INDIRECT("'"&amp;AK$2&amp;"'!AB"&amp;ROW($AJ102))</f>
        <v/>
      </c>
      <c r="AL102" s="111" t="str" cm="1">
        <f t="array" aca="1" ref="AL102" ca="1">INDIRECT("'"&amp;AL$2&amp;"'!AB"&amp;ROW($AJ102))</f>
        <v/>
      </c>
      <c r="AM102" s="111" t="str" cm="1">
        <f t="array" aca="1" ref="AM102" ca="1">INDIRECT("'"&amp;AM$2&amp;"'!AB"&amp;ROW($AJ102))</f>
        <v/>
      </c>
      <c r="AN102" s="111" t="str" cm="1">
        <f t="array" aca="1" ref="AN102" ca="1">INDIRECT("'"&amp;AN$2&amp;"'!AB"&amp;ROW($AJ102))</f>
        <v/>
      </c>
      <c r="AO102" s="111" t="str" cm="1">
        <f t="array" aca="1" ref="AO102" ca="1">INDIRECT("'"&amp;AO$2&amp;"'!AB"&amp;ROW($AJ102))</f>
        <v/>
      </c>
      <c r="AP102" s="111" t="str" cm="1">
        <f t="array" aca="1" ref="AP102" ca="1">INDIRECT("'"&amp;AP$2&amp;"'!AB"&amp;ROW($AJ102))</f>
        <v/>
      </c>
      <c r="AQ102" s="111" t="str" cm="1">
        <f t="array" aca="1" ref="AQ102" ca="1">INDIRECT("'"&amp;AQ$2&amp;"'!AB"&amp;ROW($AJ102))</f>
        <v/>
      </c>
      <c r="AR102" s="111" t="str" cm="1">
        <f t="array" aca="1" ref="AR102" ca="1">INDIRECT("'"&amp;AR$2&amp;"'!AB"&amp;ROW($AJ102))</f>
        <v/>
      </c>
      <c r="AS102" s="111" t="str" cm="1">
        <f t="array" aca="1" ref="AS102" ca="1">INDIRECT("'"&amp;AS$2&amp;"'!AB"&amp;ROW($AJ102))</f>
        <v/>
      </c>
      <c r="AT102" s="111" t="str" cm="1">
        <f t="array" aca="1" ref="AT102" ca="1">INDIRECT("'"&amp;AT$2&amp;"'!AB"&amp;ROW($AJ102))</f>
        <v/>
      </c>
      <c r="AU102" s="111" t="str" cm="1">
        <f t="array" aca="1" ref="AU102" ca="1">INDIRECT("'"&amp;AU$2&amp;"'!AB"&amp;ROW($AJ102))</f>
        <v/>
      </c>
      <c r="AV102" s="111" t="str" cm="1">
        <f t="array" aca="1" ref="AV102" ca="1">INDIRECT("'"&amp;AV$2&amp;"'!AB"&amp;ROW($AJ102))</f>
        <v/>
      </c>
      <c r="AW102" s="111" t="str" cm="1">
        <f t="array" aca="1" ref="AW102" ca="1">INDIRECT("'"&amp;AW$2&amp;"'!AB"&amp;ROW($AJ102))</f>
        <v/>
      </c>
      <c r="AX102" s="111" t="str" cm="1">
        <f t="array" aca="1" ref="AX102" ca="1">INDIRECT("'"&amp;AX$2&amp;"'!AB"&amp;ROW($AJ102))</f>
        <v/>
      </c>
      <c r="AY102" s="111" t="str" cm="1">
        <f t="array" aca="1" ref="AY102" ca="1">INDIRECT("'"&amp;AY$2&amp;"'!AB"&amp;ROW($AJ102))</f>
        <v/>
      </c>
      <c r="AZ102" s="111" t="str" cm="1">
        <f t="array" aca="1" ref="AZ102" ca="1">INDIRECT("'"&amp;AZ$2&amp;"'!AB"&amp;ROW($AJ102))</f>
        <v/>
      </c>
      <c r="BA102" s="111" t="str" cm="1">
        <f t="array" aca="1" ref="BA102" ca="1">INDIRECT("'"&amp;BA$2&amp;"'!AB"&amp;ROW($AJ102))</f>
        <v/>
      </c>
      <c r="BB102" s="111" t="str" cm="1">
        <f t="array" aca="1" ref="BB102" ca="1">INDIRECT("'"&amp;BB$2&amp;"'!AB"&amp;ROW($AJ102))</f>
        <v/>
      </c>
      <c r="BC102" s="111" t="str" cm="1">
        <f t="array" aca="1" ref="BC102" ca="1">INDIRECT("'"&amp;BC$2&amp;"'!AB"&amp;ROW($AJ102))</f>
        <v/>
      </c>
      <c r="BD102" s="111" t="str" cm="1">
        <f t="array" aca="1" ref="BD102" ca="1">INDIRECT("'"&amp;BD$2&amp;"'!AB"&amp;ROW($AJ102))</f>
        <v/>
      </c>
      <c r="BE102" s="111" t="str" cm="1">
        <f t="array" aca="1" ref="BE102" ca="1">INDIRECT("'"&amp;BE$2&amp;"'!AB"&amp;ROW($AJ102))</f>
        <v/>
      </c>
      <c r="BF102" s="111" t="str" cm="1">
        <f t="array" aca="1" ref="BF102" ca="1">INDIRECT("'"&amp;BF$2&amp;"'!AB"&amp;ROW($AJ102))</f>
        <v/>
      </c>
      <c r="BG102" s="111" t="str" cm="1">
        <f t="array" aca="1" ref="BG102" ca="1">INDIRECT("'"&amp;BG$2&amp;"'!AB"&amp;ROW($AJ102))</f>
        <v/>
      </c>
      <c r="BH102" s="111" t="str" cm="1">
        <f t="array" aca="1" ref="BH102" ca="1">INDIRECT("'"&amp;BH$2&amp;"'!AB"&amp;ROW($AJ102))</f>
        <v/>
      </c>
      <c r="BI102" s="111" t="str" cm="1">
        <f t="array" aca="1" ref="BI102" ca="1">INDIRECT("'"&amp;BI$2&amp;"'!AB"&amp;ROW($AJ102))</f>
        <v/>
      </c>
      <c r="BJ102" s="111" t="str" cm="1">
        <f t="array" aca="1" ref="BJ102" ca="1">INDIRECT("'"&amp;BJ$2&amp;"'!AB"&amp;ROW($AJ102))</f>
        <v/>
      </c>
      <c r="BK102" s="111" t="str" cm="1">
        <f t="array" aca="1" ref="BK102" ca="1">INDIRECT("'"&amp;BK$2&amp;"'!AB"&amp;ROW($AJ102))</f>
        <v/>
      </c>
      <c r="BL102" s="111" t="str" cm="1">
        <f t="array" aca="1" ref="BL102" ca="1">INDIRECT("'"&amp;BL$2&amp;"'!AB"&amp;ROW($AJ102))</f>
        <v/>
      </c>
      <c r="BM102" s="111" t="str" cm="1">
        <f t="array" aca="1" ref="BM102" ca="1">INDIRECT("'"&amp;BM$2&amp;"'!AB"&amp;ROW($AJ102))</f>
        <v/>
      </c>
      <c r="BN102" s="111" t="str" cm="1">
        <f t="array" aca="1" ref="BN102" ca="1">INDIRECT("'"&amp;BN$2&amp;"'!AB"&amp;ROW($AJ102))</f>
        <v/>
      </c>
      <c r="BO102" s="124"/>
      <c r="BP102" s="110" t="str">
        <f t="shared" si="8"/>
        <v/>
      </c>
      <c r="BQ102" s="127" t="str" cm="1">
        <f t="array" aca="1" ref="BQ102" ca="1">IF(INDIRECT("'"&amp;BQ$2&amp;"'!P"&amp;ROW($BQ102))=0,"",INDIRECT("'"&amp;BQ$2&amp;"'!P"&amp;ROW($BQ102)))</f>
        <v/>
      </c>
      <c r="BR102" s="127" t="str" cm="1">
        <f t="array" aca="1" ref="BR102" ca="1">IF(INDIRECT("'"&amp;BR$2&amp;"'!P"&amp;ROW($BQ102))=0,"",INDIRECT("'"&amp;BR$2&amp;"'!P"&amp;ROW($BQ102)))</f>
        <v/>
      </c>
      <c r="BS102" s="127" t="str" cm="1">
        <f t="array" aca="1" ref="BS102" ca="1">IF(INDIRECT("'"&amp;BS$2&amp;"'!P"&amp;ROW($BQ102))=0,"",INDIRECT("'"&amp;BS$2&amp;"'!P"&amp;ROW($BQ102)))</f>
        <v/>
      </c>
      <c r="BT102" s="127" t="str" cm="1">
        <f t="array" aca="1" ref="BT102" ca="1">IF(INDIRECT("'"&amp;BT$2&amp;"'!P"&amp;ROW($BQ102))=0,"",INDIRECT("'"&amp;BT$2&amp;"'!P"&amp;ROW($BQ102)))</f>
        <v/>
      </c>
      <c r="BU102" s="127" t="str" cm="1">
        <f t="array" aca="1" ref="BU102" ca="1">IF(INDIRECT("'"&amp;BU$2&amp;"'!P"&amp;ROW($BQ102))=0,"",INDIRECT("'"&amp;BU$2&amp;"'!P"&amp;ROW($BQ102)))</f>
        <v/>
      </c>
      <c r="BV102" s="127" t="str" cm="1">
        <f t="array" aca="1" ref="BV102" ca="1">IF(INDIRECT("'"&amp;BV$2&amp;"'!P"&amp;ROW($BQ102))=0,"",INDIRECT("'"&amp;BV$2&amp;"'!P"&amp;ROW($BQ102)))</f>
        <v/>
      </c>
      <c r="BW102" s="127" t="str" cm="1">
        <f t="array" aca="1" ref="BW102" ca="1">IF(INDIRECT("'"&amp;BW$2&amp;"'!P"&amp;ROW($BQ102))=0,"",INDIRECT("'"&amp;BW$2&amp;"'!P"&amp;ROW($BQ102)))</f>
        <v/>
      </c>
      <c r="BX102" s="127" t="str" cm="1">
        <f t="array" aca="1" ref="BX102" ca="1">IF(INDIRECT("'"&amp;BX$2&amp;"'!P"&amp;ROW($BQ102))=0,"",INDIRECT("'"&amp;BX$2&amp;"'!P"&amp;ROW($BQ102)))</f>
        <v/>
      </c>
      <c r="BY102" s="127" t="str" cm="1">
        <f t="array" aca="1" ref="BY102" ca="1">IF(INDIRECT("'"&amp;BY$2&amp;"'!P"&amp;ROW($BQ102))=0,"",INDIRECT("'"&amp;BY$2&amp;"'!P"&amp;ROW($BQ102)))</f>
        <v/>
      </c>
      <c r="BZ102" s="127" t="str" cm="1">
        <f t="array" aca="1" ref="BZ102" ca="1">IF(INDIRECT("'"&amp;BZ$2&amp;"'!P"&amp;ROW($BQ102))=0,"",INDIRECT("'"&amp;BZ$2&amp;"'!P"&amp;ROW($BQ102)))</f>
        <v/>
      </c>
      <c r="CA102" s="127" t="str" cm="1">
        <f t="array" aca="1" ref="CA102" ca="1">IF(INDIRECT("'"&amp;CA$2&amp;"'!P"&amp;ROW($BQ102))=0,"",INDIRECT("'"&amp;CA$2&amp;"'!P"&amp;ROW($BQ102)))</f>
        <v/>
      </c>
      <c r="CB102" s="127" t="str" cm="1">
        <f t="array" aca="1" ref="CB102" ca="1">IF(INDIRECT("'"&amp;CB$2&amp;"'!P"&amp;ROW($BQ102))=0,"",INDIRECT("'"&amp;CB$2&amp;"'!P"&amp;ROW($BQ102)))</f>
        <v/>
      </c>
      <c r="CC102" s="127" t="str" cm="1">
        <f t="array" aca="1" ref="CC102" ca="1">IF(INDIRECT("'"&amp;CC$2&amp;"'!P"&amp;ROW($BQ102))=0,"",INDIRECT("'"&amp;CC$2&amp;"'!P"&amp;ROW($BQ102)))</f>
        <v/>
      </c>
      <c r="CD102" s="127" t="str" cm="1">
        <f t="array" aca="1" ref="CD102" ca="1">IF(INDIRECT("'"&amp;CD$2&amp;"'!P"&amp;ROW($BQ102))=0,"",INDIRECT("'"&amp;CD$2&amp;"'!P"&amp;ROW($BQ102)))</f>
        <v/>
      </c>
      <c r="CE102" s="127" t="str" cm="1">
        <f t="array" aca="1" ref="CE102" ca="1">IF(INDIRECT("'"&amp;CE$2&amp;"'!P"&amp;ROW($BQ102))=0,"",INDIRECT("'"&amp;CE$2&amp;"'!P"&amp;ROW($BQ102)))</f>
        <v/>
      </c>
      <c r="CF102" s="127" t="str" cm="1">
        <f t="array" aca="1" ref="CF102" ca="1">IF(INDIRECT("'"&amp;CF$2&amp;"'!P"&amp;ROW($BQ102))=0,"",INDIRECT("'"&amp;CF$2&amp;"'!P"&amp;ROW($BQ102)))</f>
        <v/>
      </c>
      <c r="CG102" s="127" t="str" cm="1">
        <f t="array" aca="1" ref="CG102" ca="1">IF(INDIRECT("'"&amp;CG$2&amp;"'!P"&amp;ROW($BQ102))=0,"",INDIRECT("'"&amp;CG$2&amp;"'!P"&amp;ROW($BQ102)))</f>
        <v/>
      </c>
      <c r="CH102" s="127" t="str" cm="1">
        <f t="array" aca="1" ref="CH102" ca="1">IF(INDIRECT("'"&amp;CH$2&amp;"'!P"&amp;ROW($BQ102))=0,"",INDIRECT("'"&amp;CH$2&amp;"'!P"&amp;ROW($BQ102)))</f>
        <v/>
      </c>
      <c r="CI102" s="127" t="str" cm="1">
        <f t="array" aca="1" ref="CI102" ca="1">IF(INDIRECT("'"&amp;CI$2&amp;"'!P"&amp;ROW($BQ102))=0,"",INDIRECT("'"&amp;CI$2&amp;"'!P"&amp;ROW($BQ102)))</f>
        <v/>
      </c>
      <c r="CJ102" s="127" t="str" cm="1">
        <f t="array" aca="1" ref="CJ102" ca="1">IF(INDIRECT("'"&amp;CJ$2&amp;"'!P"&amp;ROW($BQ102))=0,"",INDIRECT("'"&amp;CJ$2&amp;"'!P"&amp;ROW($BQ102)))</f>
        <v/>
      </c>
      <c r="CK102" s="127" t="str" cm="1">
        <f t="array" aca="1" ref="CK102" ca="1">IF(INDIRECT("'"&amp;CK$2&amp;"'!P"&amp;ROW($BQ102))=0,"",INDIRECT("'"&amp;CK$2&amp;"'!P"&amp;ROW($BQ102)))</f>
        <v/>
      </c>
      <c r="CL102" s="127" t="str" cm="1">
        <f t="array" aca="1" ref="CL102" ca="1">IF(INDIRECT("'"&amp;CL$2&amp;"'!P"&amp;ROW($BQ102))=0,"",INDIRECT("'"&amp;CL$2&amp;"'!P"&amp;ROW($BQ102)))</f>
        <v/>
      </c>
      <c r="CM102" s="127" t="str" cm="1">
        <f t="array" aca="1" ref="CM102" ca="1">IF(INDIRECT("'"&amp;CM$2&amp;"'!P"&amp;ROW($BQ102))=0,"",INDIRECT("'"&amp;CM$2&amp;"'!P"&amp;ROW($BQ102)))</f>
        <v/>
      </c>
      <c r="CN102" s="127" t="str" cm="1">
        <f t="array" aca="1" ref="CN102" ca="1">IF(INDIRECT("'"&amp;CN$2&amp;"'!P"&amp;ROW($BQ102))=0,"",INDIRECT("'"&amp;CN$2&amp;"'!P"&amp;ROW($BQ102)))</f>
        <v/>
      </c>
      <c r="CO102" s="127" t="str" cm="1">
        <f t="array" aca="1" ref="CO102" ca="1">IF(INDIRECT("'"&amp;CO$2&amp;"'!P"&amp;ROW($BQ102))=0,"",INDIRECT("'"&amp;CO$2&amp;"'!P"&amp;ROW($BQ102)))</f>
        <v/>
      </c>
      <c r="CP102" s="127" t="str" cm="1">
        <f t="array" aca="1" ref="CP102" ca="1">IF(INDIRECT("'"&amp;CP$2&amp;"'!P"&amp;ROW($BQ102))=0,"",INDIRECT("'"&amp;CP$2&amp;"'!P"&amp;ROW($BQ102)))</f>
        <v/>
      </c>
      <c r="CQ102" s="127" t="str" cm="1">
        <f t="array" aca="1" ref="CQ102" ca="1">IF(INDIRECT("'"&amp;CQ$2&amp;"'!P"&amp;ROW($BQ102))=0,"",INDIRECT("'"&amp;CQ$2&amp;"'!P"&amp;ROW($BQ102)))</f>
        <v/>
      </c>
      <c r="CR102" s="127" t="str" cm="1">
        <f t="array" aca="1" ref="CR102" ca="1">IF(INDIRECT("'"&amp;CR$2&amp;"'!P"&amp;ROW($BQ102))=0,"",INDIRECT("'"&amp;CR$2&amp;"'!P"&amp;ROW($BQ102)))</f>
        <v/>
      </c>
      <c r="CS102" s="127" t="str" cm="1">
        <f t="array" aca="1" ref="CS102" ca="1">IF(INDIRECT("'"&amp;CS$2&amp;"'!P"&amp;ROW($BQ102))=0,"",INDIRECT("'"&amp;CS$2&amp;"'!P"&amp;ROW($BQ102)))</f>
        <v/>
      </c>
      <c r="CT102" s="127" t="str" cm="1">
        <f t="array" aca="1" ref="CT102" ca="1">IF(INDIRECT("'"&amp;CT$2&amp;"'!P"&amp;ROW($BQ102))=0,"",INDIRECT("'"&amp;CT$2&amp;"'!P"&amp;ROW($BQ102)))</f>
        <v/>
      </c>
      <c r="CU102" s="127" t="str" cm="1">
        <f t="array" aca="1" ref="CU102" ca="1">IF(INDIRECT("'"&amp;CU$2&amp;"'!P"&amp;ROW($BQ102))=0,"",INDIRECT("'"&amp;CU$2&amp;"'!P"&amp;ROW($BQ102)))</f>
        <v/>
      </c>
      <c r="CV102" s="128" t="str">
        <f t="shared" si="9"/>
        <v/>
      </c>
    </row>
    <row r="103" spans="1:100" x14ac:dyDescent="0.2">
      <c r="A103" s="111">
        <f>IF('Driver List'!D103=0,"",'Driver List'!D103)</f>
        <v>6147</v>
      </c>
      <c r="B103" s="111" t="str">
        <f>IF(A103="","",VLOOKUP(A103,'Driver List'!D:E,2,0))</f>
        <v>Edualcester Sierra</v>
      </c>
      <c r="C103" s="111" t="str" cm="1">
        <f t="array" aca="1" ref="C103" ca="1">IF(INDIRECT("'"&amp;C$2&amp;"'!F"&amp;ROW(C103))="CC","CC",
IF(INDIRECT("'"&amp;C$2&amp;"'!F"&amp;ROW(C103))="DOWN","DOWN",
IF(INDIRECT("'"&amp;C$2&amp;"'!F"&amp;ROW(C103))="OFF","OFF",
IF(INDIRECT("'"&amp;C$2&amp;"'!F"&amp;ROW(C103))="PARK","PARK",
IF(INDIRECT("'"&amp;C$2&amp;"'!F"&amp;ROW(C103))="VACA","VACA",
"")))))</f>
        <v/>
      </c>
      <c r="D103" s="111" t="str" cm="1">
        <f t="array" aca="1" ref="D103" ca="1">IF(INDIRECT("'"&amp;D$2&amp;"'!F"&amp;ROW(D103))="CC","CC",
IF(INDIRECT("'"&amp;D$2&amp;"'!F"&amp;ROW(D103))="DOWN","DOWN",
IF(INDIRECT("'"&amp;D$2&amp;"'!F"&amp;ROW(D103))="OFF","OFF",
IF(INDIRECT("'"&amp;D$2&amp;"'!F"&amp;ROW(D103))="PARK","PARK",
IF(INDIRECT("'"&amp;D$2&amp;"'!F"&amp;ROW(D103))="VACA","VACA",
"")))))</f>
        <v/>
      </c>
      <c r="E103" s="111" t="str" cm="1">
        <f t="array" aca="1" ref="E103" ca="1">IF(INDIRECT("'"&amp;E$2&amp;"'!F"&amp;ROW(E103))="CC","CC",
IF(INDIRECT("'"&amp;E$2&amp;"'!F"&amp;ROW(E103))="DOWN","DOWN",
IF(INDIRECT("'"&amp;E$2&amp;"'!F"&amp;ROW(E103))="OFF","OFF",
IF(INDIRECT("'"&amp;E$2&amp;"'!F"&amp;ROW(E103))="PARK","PARK",
IF(INDIRECT("'"&amp;E$2&amp;"'!F"&amp;ROW(E103))="VACA","VACA",
"")))))</f>
        <v/>
      </c>
      <c r="F103" s="111" t="str" cm="1">
        <f t="array" aca="1" ref="F103" ca="1">IF(INDIRECT("'"&amp;F$2&amp;"'!F"&amp;ROW(F103))="CC","CC",
IF(INDIRECT("'"&amp;F$2&amp;"'!F"&amp;ROW(F103))="DOWN","DOWN",
IF(INDIRECT("'"&amp;F$2&amp;"'!F"&amp;ROW(F103))="OFF","OFF",
IF(INDIRECT("'"&amp;F$2&amp;"'!F"&amp;ROW(F103))="PARK","PARK",
IF(INDIRECT("'"&amp;F$2&amp;"'!F"&amp;ROW(F103))="VACA","VACA",
"")))))</f>
        <v/>
      </c>
      <c r="G103" s="111" t="str" cm="1">
        <f t="array" aca="1" ref="G103" ca="1">IF(INDIRECT("'"&amp;G$2&amp;"'!F"&amp;ROW(G103))="CC","CC",
IF(INDIRECT("'"&amp;G$2&amp;"'!F"&amp;ROW(G103))="DOWN","DOWN",
IF(INDIRECT("'"&amp;G$2&amp;"'!F"&amp;ROW(G103))="OFF","OFF",
IF(INDIRECT("'"&amp;G$2&amp;"'!F"&amp;ROW(G103))="PARK","PARK",
IF(INDIRECT("'"&amp;G$2&amp;"'!F"&amp;ROW(G103))="VACA","VACA",
"")))))</f>
        <v/>
      </c>
      <c r="H103" s="111" t="str" cm="1">
        <f t="array" aca="1" ref="H103" ca="1">IF(INDIRECT("'"&amp;H$2&amp;"'!F"&amp;ROW(H103))="CC","CC",
IF(INDIRECT("'"&amp;H$2&amp;"'!F"&amp;ROW(H103))="DOWN","DOWN",
IF(INDIRECT("'"&amp;H$2&amp;"'!F"&amp;ROW(H103))="OFF","OFF",
IF(INDIRECT("'"&amp;H$2&amp;"'!F"&amp;ROW(H103))="PARK","PARK",
IF(INDIRECT("'"&amp;H$2&amp;"'!F"&amp;ROW(H103))="VACA","VACA",
"")))))</f>
        <v/>
      </c>
      <c r="I103" s="111" t="str" cm="1">
        <f t="array" aca="1" ref="I103" ca="1">IF(INDIRECT("'"&amp;I$2&amp;"'!F"&amp;ROW(I103))="CC","CC",
IF(INDIRECT("'"&amp;I$2&amp;"'!F"&amp;ROW(I103))="DOWN","DOWN",
IF(INDIRECT("'"&amp;I$2&amp;"'!F"&amp;ROW(I103))="OFF","OFF",
IF(INDIRECT("'"&amp;I$2&amp;"'!F"&amp;ROW(I103))="PARK","PARK",
IF(INDIRECT("'"&amp;I$2&amp;"'!F"&amp;ROW(I103))="VACA","VACA",
"")))))</f>
        <v/>
      </c>
      <c r="J103" s="111" t="str" cm="1">
        <f t="array" aca="1" ref="J103" ca="1">IF(INDIRECT("'"&amp;J$2&amp;"'!F"&amp;ROW(J103))="CC","CC",
IF(INDIRECT("'"&amp;J$2&amp;"'!F"&amp;ROW(J103))="DOWN","DOWN",
IF(INDIRECT("'"&amp;J$2&amp;"'!F"&amp;ROW(J103))="OFF","OFF",
IF(INDIRECT("'"&amp;J$2&amp;"'!F"&amp;ROW(J103))="PARK","PARK",
IF(INDIRECT("'"&amp;J$2&amp;"'!F"&amp;ROW(J103))="VACA","VACA",
"")))))</f>
        <v/>
      </c>
      <c r="K103" s="111" t="str" cm="1">
        <f t="array" aca="1" ref="K103" ca="1">IF(INDIRECT("'"&amp;K$2&amp;"'!F"&amp;ROW(K103))="CC","CC",
IF(INDIRECT("'"&amp;K$2&amp;"'!F"&amp;ROW(K103))="DOWN","DOWN",
IF(INDIRECT("'"&amp;K$2&amp;"'!F"&amp;ROW(K103))="OFF","OFF",
IF(INDIRECT("'"&amp;K$2&amp;"'!F"&amp;ROW(K103))="PARK","PARK",
IF(INDIRECT("'"&amp;K$2&amp;"'!F"&amp;ROW(K103))="VACA","VACA",
"")))))</f>
        <v/>
      </c>
      <c r="L103" s="111" t="str" cm="1">
        <f t="array" aca="1" ref="L103" ca="1">IF(INDIRECT("'"&amp;L$2&amp;"'!F"&amp;ROW(L103))="CC","CC",
IF(INDIRECT("'"&amp;L$2&amp;"'!F"&amp;ROW(L103))="DOWN","DOWN",
IF(INDIRECT("'"&amp;L$2&amp;"'!F"&amp;ROW(L103))="OFF","OFF",
IF(INDIRECT("'"&amp;L$2&amp;"'!F"&amp;ROW(L103))="PARK","PARK",
IF(INDIRECT("'"&amp;L$2&amp;"'!F"&amp;ROW(L103))="VACA","VACA",
"")))))</f>
        <v/>
      </c>
      <c r="M103" s="111" t="str" cm="1">
        <f t="array" aca="1" ref="M103" ca="1">IF(INDIRECT("'"&amp;M$2&amp;"'!F"&amp;ROW(M103))="CC","CC",
IF(INDIRECT("'"&amp;M$2&amp;"'!F"&amp;ROW(M103))="DOWN","DOWN",
IF(INDIRECT("'"&amp;M$2&amp;"'!F"&amp;ROW(M103))="OFF","OFF",
IF(INDIRECT("'"&amp;M$2&amp;"'!F"&amp;ROW(M103))="PARK","PARK",
IF(INDIRECT("'"&amp;M$2&amp;"'!F"&amp;ROW(M103))="VACA","VACA",
"")))))</f>
        <v/>
      </c>
      <c r="N103" s="111" t="str" cm="1">
        <f t="array" aca="1" ref="N103" ca="1">IF(INDIRECT("'"&amp;N$2&amp;"'!F"&amp;ROW(N103))="CC","CC",
IF(INDIRECT("'"&amp;N$2&amp;"'!F"&amp;ROW(N103))="DOWN","DOWN",
IF(INDIRECT("'"&amp;N$2&amp;"'!F"&amp;ROW(N103))="OFF","OFF",
IF(INDIRECT("'"&amp;N$2&amp;"'!F"&amp;ROW(N103))="PARK","PARK",
IF(INDIRECT("'"&amp;N$2&amp;"'!F"&amp;ROW(N103))="VACA","VACA",
"")))))</f>
        <v/>
      </c>
      <c r="O103" s="111" t="str" cm="1">
        <f t="array" aca="1" ref="O103" ca="1">IF(INDIRECT("'"&amp;O$2&amp;"'!F"&amp;ROW(O103))="CC","CC",
IF(INDIRECT("'"&amp;O$2&amp;"'!F"&amp;ROW(O103))="DOWN","DOWN",
IF(INDIRECT("'"&amp;O$2&amp;"'!F"&amp;ROW(O103))="OFF","OFF",
IF(INDIRECT("'"&amp;O$2&amp;"'!F"&amp;ROW(O103))="PARK","PARK",
IF(INDIRECT("'"&amp;O$2&amp;"'!F"&amp;ROW(O103))="VACA","VACA",
"")))))</f>
        <v/>
      </c>
      <c r="P103" s="111" t="str" cm="1">
        <f t="array" aca="1" ref="P103" ca="1">IF(INDIRECT("'"&amp;P$2&amp;"'!F"&amp;ROW(P103))="CC","CC",
IF(INDIRECT("'"&amp;P$2&amp;"'!F"&amp;ROW(P103))="DOWN","DOWN",
IF(INDIRECT("'"&amp;P$2&amp;"'!F"&amp;ROW(P103))="OFF","OFF",
IF(INDIRECT("'"&amp;P$2&amp;"'!F"&amp;ROW(P103))="PARK","PARK",
IF(INDIRECT("'"&amp;P$2&amp;"'!F"&amp;ROW(P103))="VACA","VACA",
"")))))</f>
        <v/>
      </c>
      <c r="Q103" s="111" t="str" cm="1">
        <f t="array" aca="1" ref="Q103" ca="1">IF(INDIRECT("'"&amp;Q$2&amp;"'!F"&amp;ROW(Q103))="CC","CC",
IF(INDIRECT("'"&amp;Q$2&amp;"'!F"&amp;ROW(Q103))="DOWN","DOWN",
IF(INDIRECT("'"&amp;Q$2&amp;"'!F"&amp;ROW(Q103))="OFF","OFF",
IF(INDIRECT("'"&amp;Q$2&amp;"'!F"&amp;ROW(Q103))="PARK","PARK",
IF(INDIRECT("'"&amp;Q$2&amp;"'!F"&amp;ROW(Q103))="VACA","VACA",
"")))))</f>
        <v/>
      </c>
      <c r="R103" s="111" t="str" cm="1">
        <f t="array" aca="1" ref="R103" ca="1">IF(INDIRECT("'"&amp;R$2&amp;"'!F"&amp;ROW(R103))="CC","CC",
IF(INDIRECT("'"&amp;R$2&amp;"'!F"&amp;ROW(R103))="DOWN","DOWN",
IF(INDIRECT("'"&amp;R$2&amp;"'!F"&amp;ROW(R103))="OFF","OFF",
IF(INDIRECT("'"&amp;R$2&amp;"'!F"&amp;ROW(R103))="PARK","PARK",
IF(INDIRECT("'"&amp;R$2&amp;"'!F"&amp;ROW(R103))="VACA","VACA",
"")))))</f>
        <v/>
      </c>
      <c r="S103" s="111" t="str" cm="1">
        <f t="array" aca="1" ref="S103" ca="1">IF(INDIRECT("'"&amp;S$2&amp;"'!F"&amp;ROW(S103))="CC","CC",
IF(INDIRECT("'"&amp;S$2&amp;"'!F"&amp;ROW(S103))="DOWN","DOWN",
IF(INDIRECT("'"&amp;S$2&amp;"'!F"&amp;ROW(S103))="OFF","OFF",
IF(INDIRECT("'"&amp;S$2&amp;"'!F"&amp;ROW(S103))="PARK","PARK",
IF(INDIRECT("'"&amp;S$2&amp;"'!F"&amp;ROW(S103))="VACA","VACA",
"")))))</f>
        <v/>
      </c>
      <c r="T103" s="111" t="str" cm="1">
        <f t="array" aca="1" ref="T103" ca="1">IF(INDIRECT("'"&amp;T$2&amp;"'!F"&amp;ROW(T103))="CC","CC",
IF(INDIRECT("'"&amp;T$2&amp;"'!F"&amp;ROW(T103))="DOWN","DOWN",
IF(INDIRECT("'"&amp;T$2&amp;"'!F"&amp;ROW(T103))="OFF","OFF",
IF(INDIRECT("'"&amp;T$2&amp;"'!F"&amp;ROW(T103))="PARK","PARK",
IF(INDIRECT("'"&amp;T$2&amp;"'!F"&amp;ROW(T103))="VACA","VACA",
"")))))</f>
        <v/>
      </c>
      <c r="U103" s="111" t="str" cm="1">
        <f t="array" aca="1" ref="U103" ca="1">IF(INDIRECT("'"&amp;U$2&amp;"'!F"&amp;ROW(U103))="CC","CC",
IF(INDIRECT("'"&amp;U$2&amp;"'!F"&amp;ROW(U103))="DOWN","DOWN",
IF(INDIRECT("'"&amp;U$2&amp;"'!F"&amp;ROW(U103))="OFF","OFF",
IF(INDIRECT("'"&amp;U$2&amp;"'!F"&amp;ROW(U103))="PARK","PARK",
IF(INDIRECT("'"&amp;U$2&amp;"'!F"&amp;ROW(U103))="VACA","VACA",
"")))))</f>
        <v/>
      </c>
      <c r="V103" s="111" t="str" cm="1">
        <f t="array" aca="1" ref="V103" ca="1">IF(INDIRECT("'"&amp;V$2&amp;"'!F"&amp;ROW(V103))="CC","CC",
IF(INDIRECT("'"&amp;V$2&amp;"'!F"&amp;ROW(V103))="DOWN","DOWN",
IF(INDIRECT("'"&amp;V$2&amp;"'!F"&amp;ROW(V103))="OFF","OFF",
IF(INDIRECT("'"&amp;V$2&amp;"'!F"&amp;ROW(V103))="PARK","PARK",
IF(INDIRECT("'"&amp;V$2&amp;"'!F"&amp;ROW(V103))="VACA","VACA",
"")))))</f>
        <v/>
      </c>
      <c r="W103" s="111" t="str" cm="1">
        <f t="array" aca="1" ref="W103" ca="1">IF(INDIRECT("'"&amp;W$2&amp;"'!F"&amp;ROW(W103))="CC","CC",
IF(INDIRECT("'"&amp;W$2&amp;"'!F"&amp;ROW(W103))="DOWN","DOWN",
IF(INDIRECT("'"&amp;W$2&amp;"'!F"&amp;ROW(W103))="OFF","OFF",
IF(INDIRECT("'"&amp;W$2&amp;"'!F"&amp;ROW(W103))="PARK","PARK",
IF(INDIRECT("'"&amp;W$2&amp;"'!F"&amp;ROW(W103))="VACA","VACA",
"")))))</f>
        <v/>
      </c>
      <c r="X103" s="111" t="str" cm="1">
        <f t="array" aca="1" ref="X103" ca="1">IF(INDIRECT("'"&amp;X$2&amp;"'!F"&amp;ROW(X103))="CC","CC",
IF(INDIRECT("'"&amp;X$2&amp;"'!F"&amp;ROW(X103))="DOWN","DOWN",
IF(INDIRECT("'"&amp;X$2&amp;"'!F"&amp;ROW(X103))="OFF","OFF",
IF(INDIRECT("'"&amp;X$2&amp;"'!F"&amp;ROW(X103))="PARK","PARK",
IF(INDIRECT("'"&amp;X$2&amp;"'!F"&amp;ROW(X103))="VACA","VACA",
"")))))</f>
        <v/>
      </c>
      <c r="Y103" s="111" t="str" cm="1">
        <f t="array" aca="1" ref="Y103" ca="1">IF(INDIRECT("'"&amp;Y$2&amp;"'!F"&amp;ROW(Y103))="CC","CC",
IF(INDIRECT("'"&amp;Y$2&amp;"'!F"&amp;ROW(Y103))="DOWN","DOWN",
IF(INDIRECT("'"&amp;Y$2&amp;"'!F"&amp;ROW(Y103))="OFF","OFF",
IF(INDIRECT("'"&amp;Y$2&amp;"'!F"&amp;ROW(Y103))="PARK","PARK",
IF(INDIRECT("'"&amp;Y$2&amp;"'!F"&amp;ROW(Y103))="VACA","VACA",
"")))))</f>
        <v/>
      </c>
      <c r="Z103" s="111" t="str" cm="1">
        <f t="array" aca="1" ref="Z103" ca="1">IF(INDIRECT("'"&amp;Z$2&amp;"'!F"&amp;ROW(Z103))="CC","CC",
IF(INDIRECT("'"&amp;Z$2&amp;"'!F"&amp;ROW(Z103))="DOWN","DOWN",
IF(INDIRECT("'"&amp;Z$2&amp;"'!F"&amp;ROW(Z103))="OFF","OFF",
IF(INDIRECT("'"&amp;Z$2&amp;"'!F"&amp;ROW(Z103))="PARK","PARK",
IF(INDIRECT("'"&amp;Z$2&amp;"'!F"&amp;ROW(Z103))="VACA","VACA",
"")))))</f>
        <v/>
      </c>
      <c r="AA103" s="111" t="str" cm="1">
        <f t="array" aca="1" ref="AA103" ca="1">IF(INDIRECT("'"&amp;AA$2&amp;"'!F"&amp;ROW(AA103))="CC","CC",
IF(INDIRECT("'"&amp;AA$2&amp;"'!F"&amp;ROW(AA103))="DOWN","DOWN",
IF(INDIRECT("'"&amp;AA$2&amp;"'!F"&amp;ROW(AA103))="OFF","OFF",
IF(INDIRECT("'"&amp;AA$2&amp;"'!F"&amp;ROW(AA103))="PARK","PARK",
IF(INDIRECT("'"&amp;AA$2&amp;"'!F"&amp;ROW(AA103))="VACA","VACA",
"")))))</f>
        <v/>
      </c>
      <c r="AB103" s="111" t="str" cm="1">
        <f t="array" aca="1" ref="AB103" ca="1">IF(INDIRECT("'"&amp;AB$2&amp;"'!F"&amp;ROW(AB103))="CC","CC",
IF(INDIRECT("'"&amp;AB$2&amp;"'!F"&amp;ROW(AB103))="DOWN","DOWN",
IF(INDIRECT("'"&amp;AB$2&amp;"'!F"&amp;ROW(AB103))="OFF","OFF",
IF(INDIRECT("'"&amp;AB$2&amp;"'!F"&amp;ROW(AB103))="PARK","PARK",
IF(INDIRECT("'"&amp;AB$2&amp;"'!F"&amp;ROW(AB103))="VACA","VACA",
"")))))</f>
        <v/>
      </c>
      <c r="AC103" s="111" t="str" cm="1">
        <f t="array" aca="1" ref="AC103" ca="1">IF(INDIRECT("'"&amp;AC$2&amp;"'!F"&amp;ROW(AC103))="CC","CC",
IF(INDIRECT("'"&amp;AC$2&amp;"'!F"&amp;ROW(AC103))="DOWN","DOWN",
IF(INDIRECT("'"&amp;AC$2&amp;"'!F"&amp;ROW(AC103))="OFF","OFF",
IF(INDIRECT("'"&amp;AC$2&amp;"'!F"&amp;ROW(AC103))="PARK","PARK",
IF(INDIRECT("'"&amp;AC$2&amp;"'!F"&amp;ROW(AC103))="VACA","VACA",
"")))))</f>
        <v/>
      </c>
      <c r="AD103" s="111" t="str" cm="1">
        <f t="array" aca="1" ref="AD103" ca="1">IF(INDIRECT("'"&amp;AD$2&amp;"'!F"&amp;ROW(AD103))="CC","CC",
IF(INDIRECT("'"&amp;AD$2&amp;"'!F"&amp;ROW(AD103))="DOWN","DOWN",
IF(INDIRECT("'"&amp;AD$2&amp;"'!F"&amp;ROW(AD103))="OFF","OFF",
IF(INDIRECT("'"&amp;AD$2&amp;"'!F"&amp;ROW(AD103))="PARK","PARK",
IF(INDIRECT("'"&amp;AD$2&amp;"'!F"&amp;ROW(AD103))="VACA","VACA",
"")))))</f>
        <v/>
      </c>
      <c r="AE103" s="111" t="str" cm="1">
        <f t="array" aca="1" ref="AE103" ca="1">IF(INDIRECT("'"&amp;AE$2&amp;"'!F"&amp;ROW(AE103))="CC","CC",
IF(INDIRECT("'"&amp;AE$2&amp;"'!F"&amp;ROW(AE103))="DOWN","DOWN",
IF(INDIRECT("'"&amp;AE$2&amp;"'!F"&amp;ROW(AE103))="OFF","OFF",
IF(INDIRECT("'"&amp;AE$2&amp;"'!F"&amp;ROW(AE103))="PARK","PARK",
IF(INDIRECT("'"&amp;AE$2&amp;"'!F"&amp;ROW(AE103))="VACA","VACA",
"")))))</f>
        <v/>
      </c>
      <c r="AF103" s="111" t="str" cm="1">
        <f t="array" aca="1" ref="AF103" ca="1">IF(INDIRECT("'"&amp;AF$2&amp;"'!F"&amp;ROW(AF103))="CC","CC",
IF(INDIRECT("'"&amp;AF$2&amp;"'!F"&amp;ROW(AF103))="DOWN","DOWN",
IF(INDIRECT("'"&amp;AF$2&amp;"'!F"&amp;ROW(AF103))="OFF","OFF",
IF(INDIRECT("'"&amp;AF$2&amp;"'!F"&amp;ROW(AF103))="PARK","PARK",
IF(INDIRECT("'"&amp;AF$2&amp;"'!F"&amp;ROW(AF103))="VACA","VACA",
"")))))</f>
        <v/>
      </c>
      <c r="AG103" s="111" t="str" cm="1">
        <f t="array" aca="1" ref="AG103" ca="1">IF(INDIRECT("'"&amp;AG$2&amp;"'!F"&amp;ROW(AG103))="CC","CC",
IF(INDIRECT("'"&amp;AG$2&amp;"'!F"&amp;ROW(AG103))="DOWN","DOWN",
IF(INDIRECT("'"&amp;AG$2&amp;"'!F"&amp;ROW(AG103))="OFF","OFF",
IF(INDIRECT("'"&amp;AG$2&amp;"'!F"&amp;ROW(AG103))="PARK","PARK",
IF(INDIRECT("'"&amp;AG$2&amp;"'!F"&amp;ROW(AG103))="VACA","VACA",
"")))))</f>
        <v/>
      </c>
      <c r="AH103" s="124"/>
      <c r="AI103" s="111" t="str">
        <f t="shared" si="7"/>
        <v>Edualcester Sierra</v>
      </c>
      <c r="AJ103" s="111" cm="1">
        <f t="array" aca="1" ref="AJ103" ca="1">INDIRECT("'"&amp;AJ$2&amp;"'!AB"&amp;ROW($AJ103))</f>
        <v>3</v>
      </c>
      <c r="AK103" s="111" cm="1">
        <f t="array" aca="1" ref="AK103" ca="1">INDIRECT("'"&amp;AK$2&amp;"'!AB"&amp;ROW($AJ103))</f>
        <v>3</v>
      </c>
      <c r="AL103" s="111" cm="1">
        <f t="array" aca="1" ref="AL103" ca="1">INDIRECT("'"&amp;AL$2&amp;"'!AB"&amp;ROW($AJ103))</f>
        <v>3</v>
      </c>
      <c r="AM103" s="111" t="str" cm="1">
        <f t="array" aca="1" ref="AM103" ca="1">INDIRECT("'"&amp;AM$2&amp;"'!AB"&amp;ROW($AJ103))</f>
        <v/>
      </c>
      <c r="AN103" s="111" t="str" cm="1">
        <f t="array" aca="1" ref="AN103" ca="1">INDIRECT("'"&amp;AN$2&amp;"'!AB"&amp;ROW($AJ103))</f>
        <v/>
      </c>
      <c r="AO103" s="111" cm="1">
        <f t="array" aca="1" ref="AO103" ca="1">INDIRECT("'"&amp;AO$2&amp;"'!AB"&amp;ROW($AJ103))</f>
        <v>3</v>
      </c>
      <c r="AP103" s="111" cm="1">
        <f t="array" aca="1" ref="AP103" ca="1">INDIRECT("'"&amp;AP$2&amp;"'!AB"&amp;ROW($AJ103))</f>
        <v>3</v>
      </c>
      <c r="AQ103" s="111" t="str" cm="1">
        <f t="array" aca="1" ref="AQ103" ca="1">INDIRECT("'"&amp;AQ$2&amp;"'!AB"&amp;ROW($AJ103))</f>
        <v/>
      </c>
      <c r="AR103" s="111" t="str" cm="1">
        <f t="array" aca="1" ref="AR103" ca="1">INDIRECT("'"&amp;AR$2&amp;"'!AB"&amp;ROW($AJ103))</f>
        <v/>
      </c>
      <c r="AS103" s="111" t="str" cm="1">
        <f t="array" aca="1" ref="AS103" ca="1">INDIRECT("'"&amp;AS$2&amp;"'!AB"&amp;ROW($AJ103))</f>
        <v/>
      </c>
      <c r="AT103" s="111" t="str" cm="1">
        <f t="array" aca="1" ref="AT103" ca="1">INDIRECT("'"&amp;AT$2&amp;"'!AB"&amp;ROW($AJ103))</f>
        <v/>
      </c>
      <c r="AU103" s="111" t="str" cm="1">
        <f t="array" aca="1" ref="AU103" ca="1">INDIRECT("'"&amp;AU$2&amp;"'!AB"&amp;ROW($AJ103))</f>
        <v/>
      </c>
      <c r="AV103" s="111" t="str" cm="1">
        <f t="array" aca="1" ref="AV103" ca="1">INDIRECT("'"&amp;AV$2&amp;"'!AB"&amp;ROW($AJ103))</f>
        <v/>
      </c>
      <c r="AW103" s="111" t="str" cm="1">
        <f t="array" aca="1" ref="AW103" ca="1">INDIRECT("'"&amp;AW$2&amp;"'!AB"&amp;ROW($AJ103))</f>
        <v/>
      </c>
      <c r="AX103" s="111" t="str" cm="1">
        <f t="array" aca="1" ref="AX103" ca="1">INDIRECT("'"&amp;AX$2&amp;"'!AB"&amp;ROW($AJ103))</f>
        <v/>
      </c>
      <c r="AY103" s="111" t="str" cm="1">
        <f t="array" aca="1" ref="AY103" ca="1">INDIRECT("'"&amp;AY$2&amp;"'!AB"&amp;ROW($AJ103))</f>
        <v/>
      </c>
      <c r="AZ103" s="111" t="str" cm="1">
        <f t="array" aca="1" ref="AZ103" ca="1">INDIRECT("'"&amp;AZ$2&amp;"'!AB"&amp;ROW($AJ103))</f>
        <v/>
      </c>
      <c r="BA103" s="111" t="str" cm="1">
        <f t="array" aca="1" ref="BA103" ca="1">INDIRECT("'"&amp;BA$2&amp;"'!AB"&amp;ROW($AJ103))</f>
        <v/>
      </c>
      <c r="BB103" s="111" t="str" cm="1">
        <f t="array" aca="1" ref="BB103" ca="1">INDIRECT("'"&amp;BB$2&amp;"'!AB"&amp;ROW($AJ103))</f>
        <v/>
      </c>
      <c r="BC103" s="111" t="str" cm="1">
        <f t="array" aca="1" ref="BC103" ca="1">INDIRECT("'"&amp;BC$2&amp;"'!AB"&amp;ROW($AJ103))</f>
        <v/>
      </c>
      <c r="BD103" s="111" t="str" cm="1">
        <f t="array" aca="1" ref="BD103" ca="1">INDIRECT("'"&amp;BD$2&amp;"'!AB"&amp;ROW($AJ103))</f>
        <v/>
      </c>
      <c r="BE103" s="111" t="str" cm="1">
        <f t="array" aca="1" ref="BE103" ca="1">INDIRECT("'"&amp;BE$2&amp;"'!AB"&amp;ROW($AJ103))</f>
        <v/>
      </c>
      <c r="BF103" s="111" t="str" cm="1">
        <f t="array" aca="1" ref="BF103" ca="1">INDIRECT("'"&amp;BF$2&amp;"'!AB"&amp;ROW($AJ103))</f>
        <v/>
      </c>
      <c r="BG103" s="111" t="str" cm="1">
        <f t="array" aca="1" ref="BG103" ca="1">INDIRECT("'"&amp;BG$2&amp;"'!AB"&amp;ROW($AJ103))</f>
        <v/>
      </c>
      <c r="BH103" s="111" t="str" cm="1">
        <f t="array" aca="1" ref="BH103" ca="1">INDIRECT("'"&amp;BH$2&amp;"'!AB"&amp;ROW($AJ103))</f>
        <v/>
      </c>
      <c r="BI103" s="111" t="str" cm="1">
        <f t="array" aca="1" ref="BI103" ca="1">INDIRECT("'"&amp;BI$2&amp;"'!AB"&amp;ROW($AJ103))</f>
        <v/>
      </c>
      <c r="BJ103" s="111" t="str" cm="1">
        <f t="array" aca="1" ref="BJ103" ca="1">INDIRECT("'"&amp;BJ$2&amp;"'!AB"&amp;ROW($AJ103))</f>
        <v/>
      </c>
      <c r="BK103" s="111" t="str" cm="1">
        <f t="array" aca="1" ref="BK103" ca="1">INDIRECT("'"&amp;BK$2&amp;"'!AB"&amp;ROW($AJ103))</f>
        <v/>
      </c>
      <c r="BL103" s="111" t="str" cm="1">
        <f t="array" aca="1" ref="BL103" ca="1">INDIRECT("'"&amp;BL$2&amp;"'!AB"&amp;ROW($AJ103))</f>
        <v/>
      </c>
      <c r="BM103" s="111" t="str" cm="1">
        <f t="array" aca="1" ref="BM103" ca="1">INDIRECT("'"&amp;BM$2&amp;"'!AB"&amp;ROW($AJ103))</f>
        <v/>
      </c>
      <c r="BN103" s="111" t="str" cm="1">
        <f t="array" aca="1" ref="BN103" ca="1">INDIRECT("'"&amp;BN$2&amp;"'!AB"&amp;ROW($AJ103))</f>
        <v/>
      </c>
      <c r="BO103" s="124"/>
      <c r="BP103" s="110" t="str">
        <f t="shared" si="8"/>
        <v>Edualcester Sierra</v>
      </c>
      <c r="BQ103" s="127" cm="1">
        <f t="array" aca="1" ref="BQ103" ca="1">IF(INDIRECT("'"&amp;BQ$2&amp;"'!P"&amp;ROW($BQ103))=0,"",INDIRECT("'"&amp;BQ$2&amp;"'!P"&amp;ROW($BQ103)))</f>
        <v>33.5</v>
      </c>
      <c r="BR103" s="127" cm="1">
        <f t="array" aca="1" ref="BR103" ca="1">IF(INDIRECT("'"&amp;BR$2&amp;"'!P"&amp;ROW($BQ103))=0,"",INDIRECT("'"&amp;BR$2&amp;"'!P"&amp;ROW($BQ103)))</f>
        <v>33</v>
      </c>
      <c r="BS103" s="127" cm="1">
        <f t="array" aca="1" ref="BS103" ca="1">IF(INDIRECT("'"&amp;BS$2&amp;"'!P"&amp;ROW($BQ103))=0,"",INDIRECT("'"&amp;BS$2&amp;"'!P"&amp;ROW($BQ103)))</f>
        <v>31</v>
      </c>
      <c r="BT103" s="127" t="str" cm="1">
        <f t="array" aca="1" ref="BT103" ca="1">IF(INDIRECT("'"&amp;BT$2&amp;"'!P"&amp;ROW($BQ103))=0,"",INDIRECT("'"&amp;BT$2&amp;"'!P"&amp;ROW($BQ103)))</f>
        <v/>
      </c>
      <c r="BU103" s="127" t="str" cm="1">
        <f t="array" aca="1" ref="BU103" ca="1">IF(INDIRECT("'"&amp;BU$2&amp;"'!P"&amp;ROW($BQ103))=0,"",INDIRECT("'"&amp;BU$2&amp;"'!P"&amp;ROW($BQ103)))</f>
        <v/>
      </c>
      <c r="BV103" s="127" cm="1">
        <f t="array" aca="1" ref="BV103" ca="1">IF(INDIRECT("'"&amp;BV$2&amp;"'!P"&amp;ROW($BQ103))=0,"",INDIRECT("'"&amp;BV$2&amp;"'!P"&amp;ROW($BQ103)))</f>
        <v>31.5</v>
      </c>
      <c r="BW103" s="127" cm="1">
        <f t="array" aca="1" ref="BW103" ca="1">IF(INDIRECT("'"&amp;BW$2&amp;"'!P"&amp;ROW($BQ103))=0,"",INDIRECT("'"&amp;BW$2&amp;"'!P"&amp;ROW($BQ103)))</f>
        <v>33</v>
      </c>
      <c r="BX103" s="127" t="str" cm="1">
        <f t="array" aca="1" ref="BX103" ca="1">IF(INDIRECT("'"&amp;BX$2&amp;"'!P"&amp;ROW($BQ103))=0,"",INDIRECT("'"&amp;BX$2&amp;"'!P"&amp;ROW($BQ103)))</f>
        <v/>
      </c>
      <c r="BY103" s="127" t="str" cm="1">
        <f t="array" aca="1" ref="BY103" ca="1">IF(INDIRECT("'"&amp;BY$2&amp;"'!P"&amp;ROW($BQ103))=0,"",INDIRECT("'"&amp;BY$2&amp;"'!P"&amp;ROW($BQ103)))</f>
        <v/>
      </c>
      <c r="BZ103" s="127" t="str" cm="1">
        <f t="array" aca="1" ref="BZ103" ca="1">IF(INDIRECT("'"&amp;BZ$2&amp;"'!P"&amp;ROW($BQ103))=0,"",INDIRECT("'"&amp;BZ$2&amp;"'!P"&amp;ROW($BQ103)))</f>
        <v/>
      </c>
      <c r="CA103" s="127" t="str" cm="1">
        <f t="array" aca="1" ref="CA103" ca="1">IF(INDIRECT("'"&amp;CA$2&amp;"'!P"&amp;ROW($BQ103))=0,"",INDIRECT("'"&amp;CA$2&amp;"'!P"&amp;ROW($BQ103)))</f>
        <v/>
      </c>
      <c r="CB103" s="127" t="str" cm="1">
        <f t="array" aca="1" ref="CB103" ca="1">IF(INDIRECT("'"&amp;CB$2&amp;"'!P"&amp;ROW($BQ103))=0,"",INDIRECT("'"&amp;CB$2&amp;"'!P"&amp;ROW($BQ103)))</f>
        <v/>
      </c>
      <c r="CC103" s="127" t="str" cm="1">
        <f t="array" aca="1" ref="CC103" ca="1">IF(INDIRECT("'"&amp;CC$2&amp;"'!P"&amp;ROW($BQ103))=0,"",INDIRECT("'"&amp;CC$2&amp;"'!P"&amp;ROW($BQ103)))</f>
        <v/>
      </c>
      <c r="CD103" s="127" t="str" cm="1">
        <f t="array" aca="1" ref="CD103" ca="1">IF(INDIRECT("'"&amp;CD$2&amp;"'!P"&amp;ROW($BQ103))=0,"",INDIRECT("'"&amp;CD$2&amp;"'!P"&amp;ROW($BQ103)))</f>
        <v/>
      </c>
      <c r="CE103" s="127" t="str" cm="1">
        <f t="array" aca="1" ref="CE103" ca="1">IF(INDIRECT("'"&amp;CE$2&amp;"'!P"&amp;ROW($BQ103))=0,"",INDIRECT("'"&amp;CE$2&amp;"'!P"&amp;ROW($BQ103)))</f>
        <v/>
      </c>
      <c r="CF103" s="127" t="str" cm="1">
        <f t="array" aca="1" ref="CF103" ca="1">IF(INDIRECT("'"&amp;CF$2&amp;"'!P"&amp;ROW($BQ103))=0,"",INDIRECT("'"&amp;CF$2&amp;"'!P"&amp;ROW($BQ103)))</f>
        <v/>
      </c>
      <c r="CG103" s="127" t="str" cm="1">
        <f t="array" aca="1" ref="CG103" ca="1">IF(INDIRECT("'"&amp;CG$2&amp;"'!P"&amp;ROW($BQ103))=0,"",INDIRECT("'"&amp;CG$2&amp;"'!P"&amp;ROW($BQ103)))</f>
        <v/>
      </c>
      <c r="CH103" s="127" t="str" cm="1">
        <f t="array" aca="1" ref="CH103" ca="1">IF(INDIRECT("'"&amp;CH$2&amp;"'!P"&amp;ROW($BQ103))=0,"",INDIRECT("'"&amp;CH$2&amp;"'!P"&amp;ROW($BQ103)))</f>
        <v/>
      </c>
      <c r="CI103" s="127" t="str" cm="1">
        <f t="array" aca="1" ref="CI103" ca="1">IF(INDIRECT("'"&amp;CI$2&amp;"'!P"&amp;ROW($BQ103))=0,"",INDIRECT("'"&amp;CI$2&amp;"'!P"&amp;ROW($BQ103)))</f>
        <v/>
      </c>
      <c r="CJ103" s="127" t="str" cm="1">
        <f t="array" aca="1" ref="CJ103" ca="1">IF(INDIRECT("'"&amp;CJ$2&amp;"'!P"&amp;ROW($BQ103))=0,"",INDIRECT("'"&amp;CJ$2&amp;"'!P"&amp;ROW($BQ103)))</f>
        <v/>
      </c>
      <c r="CK103" s="127" t="str" cm="1">
        <f t="array" aca="1" ref="CK103" ca="1">IF(INDIRECT("'"&amp;CK$2&amp;"'!P"&amp;ROW($BQ103))=0,"",INDIRECT("'"&amp;CK$2&amp;"'!P"&amp;ROW($BQ103)))</f>
        <v/>
      </c>
      <c r="CL103" s="127" t="str" cm="1">
        <f t="array" aca="1" ref="CL103" ca="1">IF(INDIRECT("'"&amp;CL$2&amp;"'!P"&amp;ROW($BQ103))=0,"",INDIRECT("'"&amp;CL$2&amp;"'!P"&amp;ROW($BQ103)))</f>
        <v/>
      </c>
      <c r="CM103" s="127" t="str" cm="1">
        <f t="array" aca="1" ref="CM103" ca="1">IF(INDIRECT("'"&amp;CM$2&amp;"'!P"&amp;ROW($BQ103))=0,"",INDIRECT("'"&amp;CM$2&amp;"'!P"&amp;ROW($BQ103)))</f>
        <v/>
      </c>
      <c r="CN103" s="127" t="str" cm="1">
        <f t="array" aca="1" ref="CN103" ca="1">IF(INDIRECT("'"&amp;CN$2&amp;"'!P"&amp;ROW($BQ103))=0,"",INDIRECT("'"&amp;CN$2&amp;"'!P"&amp;ROW($BQ103)))</f>
        <v/>
      </c>
      <c r="CO103" s="127" t="str" cm="1">
        <f t="array" aca="1" ref="CO103" ca="1">IF(INDIRECT("'"&amp;CO$2&amp;"'!P"&amp;ROW($BQ103))=0,"",INDIRECT("'"&amp;CO$2&amp;"'!P"&amp;ROW($BQ103)))</f>
        <v/>
      </c>
      <c r="CP103" s="127" t="str" cm="1">
        <f t="array" aca="1" ref="CP103" ca="1">IF(INDIRECT("'"&amp;CP$2&amp;"'!P"&amp;ROW($BQ103))=0,"",INDIRECT("'"&amp;CP$2&amp;"'!P"&amp;ROW($BQ103)))</f>
        <v/>
      </c>
      <c r="CQ103" s="127" t="str" cm="1">
        <f t="array" aca="1" ref="CQ103" ca="1">IF(INDIRECT("'"&amp;CQ$2&amp;"'!P"&amp;ROW($BQ103))=0,"",INDIRECT("'"&amp;CQ$2&amp;"'!P"&amp;ROW($BQ103)))</f>
        <v/>
      </c>
      <c r="CR103" s="127" t="str" cm="1">
        <f t="array" aca="1" ref="CR103" ca="1">IF(INDIRECT("'"&amp;CR$2&amp;"'!P"&amp;ROW($BQ103))=0,"",INDIRECT("'"&amp;CR$2&amp;"'!P"&amp;ROW($BQ103)))</f>
        <v/>
      </c>
      <c r="CS103" s="127" t="str" cm="1">
        <f t="array" aca="1" ref="CS103" ca="1">IF(INDIRECT("'"&amp;CS$2&amp;"'!P"&amp;ROW($BQ103))=0,"",INDIRECT("'"&amp;CS$2&amp;"'!P"&amp;ROW($BQ103)))</f>
        <v/>
      </c>
      <c r="CT103" s="127" t="str" cm="1">
        <f t="array" aca="1" ref="CT103" ca="1">IF(INDIRECT("'"&amp;CT$2&amp;"'!P"&amp;ROW($BQ103))=0,"",INDIRECT("'"&amp;CT$2&amp;"'!P"&amp;ROW($BQ103)))</f>
        <v/>
      </c>
      <c r="CU103" s="127" t="str" cm="1">
        <f t="array" aca="1" ref="CU103" ca="1">IF(INDIRECT("'"&amp;CU$2&amp;"'!P"&amp;ROW($BQ103))=0,"",INDIRECT("'"&amp;CU$2&amp;"'!P"&amp;ROW($BQ103)))</f>
        <v/>
      </c>
      <c r="CV103" s="128">
        <f t="shared" ca="1" si="9"/>
        <v>162</v>
      </c>
    </row>
    <row r="104" spans="1:100" x14ac:dyDescent="0.2">
      <c r="A104" s="111">
        <f>IF('Driver List'!D104=0,"",'Driver List'!D104)</f>
        <v>6287</v>
      </c>
      <c r="B104" s="111" t="str">
        <f>IF(A104="","",VLOOKUP(A104,'Driver List'!D:E,2,0))</f>
        <v>Ruben D Almonte</v>
      </c>
      <c r="C104" s="111" t="str" cm="1">
        <f t="array" aca="1" ref="C104" ca="1">IF(INDIRECT("'"&amp;C$2&amp;"'!F"&amp;ROW(C104))="CC","CC",
IF(INDIRECT("'"&amp;C$2&amp;"'!F"&amp;ROW(C104))="DOWN","DOWN",
IF(INDIRECT("'"&amp;C$2&amp;"'!F"&amp;ROW(C104))="OFF","OFF",
IF(INDIRECT("'"&amp;C$2&amp;"'!F"&amp;ROW(C104))="PARK","PARK",
IF(INDIRECT("'"&amp;C$2&amp;"'!F"&amp;ROW(C104))="VACA","VACA",
"")))))</f>
        <v>PARK</v>
      </c>
      <c r="D104" s="111" t="str" cm="1">
        <f t="array" aca="1" ref="D104" ca="1">IF(INDIRECT("'"&amp;D$2&amp;"'!F"&amp;ROW(D104))="CC","CC",
IF(INDIRECT("'"&amp;D$2&amp;"'!F"&amp;ROW(D104))="DOWN","DOWN",
IF(INDIRECT("'"&amp;D$2&amp;"'!F"&amp;ROW(D104))="OFF","OFF",
IF(INDIRECT("'"&amp;D$2&amp;"'!F"&amp;ROW(D104))="PARK","PARK",
IF(INDIRECT("'"&amp;D$2&amp;"'!F"&amp;ROW(D104))="VACA","VACA",
"")))))</f>
        <v>PARK</v>
      </c>
      <c r="E104" s="111" t="str" cm="1">
        <f t="array" aca="1" ref="E104" ca="1">IF(INDIRECT("'"&amp;E$2&amp;"'!F"&amp;ROW(E104))="CC","CC",
IF(INDIRECT("'"&amp;E$2&amp;"'!F"&amp;ROW(E104))="DOWN","DOWN",
IF(INDIRECT("'"&amp;E$2&amp;"'!F"&amp;ROW(E104))="OFF","OFF",
IF(INDIRECT("'"&amp;E$2&amp;"'!F"&amp;ROW(E104))="PARK","PARK",
IF(INDIRECT("'"&amp;E$2&amp;"'!F"&amp;ROW(E104))="VACA","VACA",
"")))))</f>
        <v>PARK</v>
      </c>
      <c r="F104" s="111" t="str" cm="1">
        <f t="array" aca="1" ref="F104" ca="1">IF(INDIRECT("'"&amp;F$2&amp;"'!F"&amp;ROW(F104))="CC","CC",
IF(INDIRECT("'"&amp;F$2&amp;"'!F"&amp;ROW(F104))="DOWN","DOWN",
IF(INDIRECT("'"&amp;F$2&amp;"'!F"&amp;ROW(F104))="OFF","OFF",
IF(INDIRECT("'"&amp;F$2&amp;"'!F"&amp;ROW(F104))="PARK","PARK",
IF(INDIRECT("'"&amp;F$2&amp;"'!F"&amp;ROW(F104))="VACA","VACA",
"")))))</f>
        <v/>
      </c>
      <c r="G104" s="111" t="str" cm="1">
        <f t="array" aca="1" ref="G104" ca="1">IF(INDIRECT("'"&amp;G$2&amp;"'!F"&amp;ROW(G104))="CC","CC",
IF(INDIRECT("'"&amp;G$2&amp;"'!F"&amp;ROW(G104))="DOWN","DOWN",
IF(INDIRECT("'"&amp;G$2&amp;"'!F"&amp;ROW(G104))="OFF","OFF",
IF(INDIRECT("'"&amp;G$2&amp;"'!F"&amp;ROW(G104))="PARK","PARK",
IF(INDIRECT("'"&amp;G$2&amp;"'!F"&amp;ROW(G104))="VACA","VACA",
"")))))</f>
        <v/>
      </c>
      <c r="H104" s="111" t="str" cm="1">
        <f t="array" aca="1" ref="H104" ca="1">IF(INDIRECT("'"&amp;H$2&amp;"'!F"&amp;ROW(H104))="CC","CC",
IF(INDIRECT("'"&amp;H$2&amp;"'!F"&amp;ROW(H104))="DOWN","DOWN",
IF(INDIRECT("'"&amp;H$2&amp;"'!F"&amp;ROW(H104))="OFF","OFF",
IF(INDIRECT("'"&amp;H$2&amp;"'!F"&amp;ROW(H104))="PARK","PARK",
IF(INDIRECT("'"&amp;H$2&amp;"'!F"&amp;ROW(H104))="VACA","VACA",
"")))))</f>
        <v>PARK</v>
      </c>
      <c r="I104" s="111" t="str" cm="1">
        <f t="array" aca="1" ref="I104" ca="1">IF(INDIRECT("'"&amp;I$2&amp;"'!F"&amp;ROW(I104))="CC","CC",
IF(INDIRECT("'"&amp;I$2&amp;"'!F"&amp;ROW(I104))="DOWN","DOWN",
IF(INDIRECT("'"&amp;I$2&amp;"'!F"&amp;ROW(I104))="OFF","OFF",
IF(INDIRECT("'"&amp;I$2&amp;"'!F"&amp;ROW(I104))="PARK","PARK",
IF(INDIRECT("'"&amp;I$2&amp;"'!F"&amp;ROW(I104))="VACA","VACA",
"")))))</f>
        <v>PARK</v>
      </c>
      <c r="J104" s="111" t="str" cm="1">
        <f t="array" aca="1" ref="J104" ca="1">IF(INDIRECT("'"&amp;J$2&amp;"'!F"&amp;ROW(J104))="CC","CC",
IF(INDIRECT("'"&amp;J$2&amp;"'!F"&amp;ROW(J104))="DOWN","DOWN",
IF(INDIRECT("'"&amp;J$2&amp;"'!F"&amp;ROW(J104))="OFF","OFF",
IF(INDIRECT("'"&amp;J$2&amp;"'!F"&amp;ROW(J104))="PARK","PARK",
IF(INDIRECT("'"&amp;J$2&amp;"'!F"&amp;ROW(J104))="VACA","VACA",
"")))))</f>
        <v>PARK</v>
      </c>
      <c r="K104" s="111" t="str" cm="1">
        <f t="array" aca="1" ref="K104" ca="1">IF(INDIRECT("'"&amp;K$2&amp;"'!F"&amp;ROW(K104))="CC","CC",
IF(INDIRECT("'"&amp;K$2&amp;"'!F"&amp;ROW(K104))="DOWN","DOWN",
IF(INDIRECT("'"&amp;K$2&amp;"'!F"&amp;ROW(K104))="OFF","OFF",
IF(INDIRECT("'"&amp;K$2&amp;"'!F"&amp;ROW(K104))="PARK","PARK",
IF(INDIRECT("'"&amp;K$2&amp;"'!F"&amp;ROW(K104))="VACA","VACA",
"")))))</f>
        <v/>
      </c>
      <c r="L104" s="111" t="str" cm="1">
        <f t="array" aca="1" ref="L104" ca="1">IF(INDIRECT("'"&amp;L$2&amp;"'!F"&amp;ROW(L104))="CC","CC",
IF(INDIRECT("'"&amp;L$2&amp;"'!F"&amp;ROW(L104))="DOWN","DOWN",
IF(INDIRECT("'"&amp;L$2&amp;"'!F"&amp;ROW(L104))="OFF","OFF",
IF(INDIRECT("'"&amp;L$2&amp;"'!F"&amp;ROW(L104))="PARK","PARK",
IF(INDIRECT("'"&amp;L$2&amp;"'!F"&amp;ROW(L104))="VACA","VACA",
"")))))</f>
        <v/>
      </c>
      <c r="M104" s="111" t="str" cm="1">
        <f t="array" aca="1" ref="M104" ca="1">IF(INDIRECT("'"&amp;M$2&amp;"'!F"&amp;ROW(M104))="CC","CC",
IF(INDIRECT("'"&amp;M$2&amp;"'!F"&amp;ROW(M104))="DOWN","DOWN",
IF(INDIRECT("'"&amp;M$2&amp;"'!F"&amp;ROW(M104))="OFF","OFF",
IF(INDIRECT("'"&amp;M$2&amp;"'!F"&amp;ROW(M104))="PARK","PARK",
IF(INDIRECT("'"&amp;M$2&amp;"'!F"&amp;ROW(M104))="VACA","VACA",
"")))))</f>
        <v/>
      </c>
      <c r="N104" s="111" t="str" cm="1">
        <f t="array" aca="1" ref="N104" ca="1">IF(INDIRECT("'"&amp;N$2&amp;"'!F"&amp;ROW(N104))="CC","CC",
IF(INDIRECT("'"&amp;N$2&amp;"'!F"&amp;ROW(N104))="DOWN","DOWN",
IF(INDIRECT("'"&amp;N$2&amp;"'!F"&amp;ROW(N104))="OFF","OFF",
IF(INDIRECT("'"&amp;N$2&amp;"'!F"&amp;ROW(N104))="PARK","PARK",
IF(INDIRECT("'"&amp;N$2&amp;"'!F"&amp;ROW(N104))="VACA","VACA",
"")))))</f>
        <v/>
      </c>
      <c r="O104" s="111" t="str" cm="1">
        <f t="array" aca="1" ref="O104" ca="1">IF(INDIRECT("'"&amp;O$2&amp;"'!F"&amp;ROW(O104))="CC","CC",
IF(INDIRECT("'"&amp;O$2&amp;"'!F"&amp;ROW(O104))="DOWN","DOWN",
IF(INDIRECT("'"&amp;O$2&amp;"'!F"&amp;ROW(O104))="OFF","OFF",
IF(INDIRECT("'"&amp;O$2&amp;"'!F"&amp;ROW(O104))="PARK","PARK",
IF(INDIRECT("'"&amp;O$2&amp;"'!F"&amp;ROW(O104))="VACA","VACA",
"")))))</f>
        <v/>
      </c>
      <c r="P104" s="111" t="str" cm="1">
        <f t="array" aca="1" ref="P104" ca="1">IF(INDIRECT("'"&amp;P$2&amp;"'!F"&amp;ROW(P104))="CC","CC",
IF(INDIRECT("'"&amp;P$2&amp;"'!F"&amp;ROW(P104))="DOWN","DOWN",
IF(INDIRECT("'"&amp;P$2&amp;"'!F"&amp;ROW(P104))="OFF","OFF",
IF(INDIRECT("'"&amp;P$2&amp;"'!F"&amp;ROW(P104))="PARK","PARK",
IF(INDIRECT("'"&amp;P$2&amp;"'!F"&amp;ROW(P104))="VACA","VACA",
"")))))</f>
        <v/>
      </c>
      <c r="Q104" s="111" t="str" cm="1">
        <f t="array" aca="1" ref="Q104" ca="1">IF(INDIRECT("'"&amp;Q$2&amp;"'!F"&amp;ROW(Q104))="CC","CC",
IF(INDIRECT("'"&amp;Q$2&amp;"'!F"&amp;ROW(Q104))="DOWN","DOWN",
IF(INDIRECT("'"&amp;Q$2&amp;"'!F"&amp;ROW(Q104))="OFF","OFF",
IF(INDIRECT("'"&amp;Q$2&amp;"'!F"&amp;ROW(Q104))="PARK","PARK",
IF(INDIRECT("'"&amp;Q$2&amp;"'!F"&amp;ROW(Q104))="VACA","VACA",
"")))))</f>
        <v/>
      </c>
      <c r="R104" s="111" t="str" cm="1">
        <f t="array" aca="1" ref="R104" ca="1">IF(INDIRECT("'"&amp;R$2&amp;"'!F"&amp;ROW(R104))="CC","CC",
IF(INDIRECT("'"&amp;R$2&amp;"'!F"&amp;ROW(R104))="DOWN","DOWN",
IF(INDIRECT("'"&amp;R$2&amp;"'!F"&amp;ROW(R104))="OFF","OFF",
IF(INDIRECT("'"&amp;R$2&amp;"'!F"&amp;ROW(R104))="PARK","PARK",
IF(INDIRECT("'"&amp;R$2&amp;"'!F"&amp;ROW(R104))="VACA","VACA",
"")))))</f>
        <v/>
      </c>
      <c r="S104" s="111" t="str" cm="1">
        <f t="array" aca="1" ref="S104" ca="1">IF(INDIRECT("'"&amp;S$2&amp;"'!F"&amp;ROW(S104))="CC","CC",
IF(INDIRECT("'"&amp;S$2&amp;"'!F"&amp;ROW(S104))="DOWN","DOWN",
IF(INDIRECT("'"&amp;S$2&amp;"'!F"&amp;ROW(S104))="OFF","OFF",
IF(INDIRECT("'"&amp;S$2&amp;"'!F"&amp;ROW(S104))="PARK","PARK",
IF(INDIRECT("'"&amp;S$2&amp;"'!F"&amp;ROW(S104))="VACA","VACA",
"")))))</f>
        <v/>
      </c>
      <c r="T104" s="111" t="str" cm="1">
        <f t="array" aca="1" ref="T104" ca="1">IF(INDIRECT("'"&amp;T$2&amp;"'!F"&amp;ROW(T104))="CC","CC",
IF(INDIRECT("'"&amp;T$2&amp;"'!F"&amp;ROW(T104))="DOWN","DOWN",
IF(INDIRECT("'"&amp;T$2&amp;"'!F"&amp;ROW(T104))="OFF","OFF",
IF(INDIRECT("'"&amp;T$2&amp;"'!F"&amp;ROW(T104))="PARK","PARK",
IF(INDIRECT("'"&amp;T$2&amp;"'!F"&amp;ROW(T104))="VACA","VACA",
"")))))</f>
        <v/>
      </c>
      <c r="U104" s="111" t="str" cm="1">
        <f t="array" aca="1" ref="U104" ca="1">IF(INDIRECT("'"&amp;U$2&amp;"'!F"&amp;ROW(U104))="CC","CC",
IF(INDIRECT("'"&amp;U$2&amp;"'!F"&amp;ROW(U104))="DOWN","DOWN",
IF(INDIRECT("'"&amp;U$2&amp;"'!F"&amp;ROW(U104))="OFF","OFF",
IF(INDIRECT("'"&amp;U$2&amp;"'!F"&amp;ROW(U104))="PARK","PARK",
IF(INDIRECT("'"&amp;U$2&amp;"'!F"&amp;ROW(U104))="VACA","VACA",
"")))))</f>
        <v/>
      </c>
      <c r="V104" s="111" t="str" cm="1">
        <f t="array" aca="1" ref="V104" ca="1">IF(INDIRECT("'"&amp;V$2&amp;"'!F"&amp;ROW(V104))="CC","CC",
IF(INDIRECT("'"&amp;V$2&amp;"'!F"&amp;ROW(V104))="DOWN","DOWN",
IF(INDIRECT("'"&amp;V$2&amp;"'!F"&amp;ROW(V104))="OFF","OFF",
IF(INDIRECT("'"&amp;V$2&amp;"'!F"&amp;ROW(V104))="PARK","PARK",
IF(INDIRECT("'"&amp;V$2&amp;"'!F"&amp;ROW(V104))="VACA","VACA",
"")))))</f>
        <v/>
      </c>
      <c r="W104" s="111" t="str" cm="1">
        <f t="array" aca="1" ref="W104" ca="1">IF(INDIRECT("'"&amp;W$2&amp;"'!F"&amp;ROW(W104))="CC","CC",
IF(INDIRECT("'"&amp;W$2&amp;"'!F"&amp;ROW(W104))="DOWN","DOWN",
IF(INDIRECT("'"&amp;W$2&amp;"'!F"&amp;ROW(W104))="OFF","OFF",
IF(INDIRECT("'"&amp;W$2&amp;"'!F"&amp;ROW(W104))="PARK","PARK",
IF(INDIRECT("'"&amp;W$2&amp;"'!F"&amp;ROW(W104))="VACA","VACA",
"")))))</f>
        <v/>
      </c>
      <c r="X104" s="111" t="str" cm="1">
        <f t="array" aca="1" ref="X104" ca="1">IF(INDIRECT("'"&amp;X$2&amp;"'!F"&amp;ROW(X104))="CC","CC",
IF(INDIRECT("'"&amp;X$2&amp;"'!F"&amp;ROW(X104))="DOWN","DOWN",
IF(INDIRECT("'"&amp;X$2&amp;"'!F"&amp;ROW(X104))="OFF","OFF",
IF(INDIRECT("'"&amp;X$2&amp;"'!F"&amp;ROW(X104))="PARK","PARK",
IF(INDIRECT("'"&amp;X$2&amp;"'!F"&amp;ROW(X104))="VACA","VACA",
"")))))</f>
        <v/>
      </c>
      <c r="Y104" s="111" t="str" cm="1">
        <f t="array" aca="1" ref="Y104" ca="1">IF(INDIRECT("'"&amp;Y$2&amp;"'!F"&amp;ROW(Y104))="CC","CC",
IF(INDIRECT("'"&amp;Y$2&amp;"'!F"&amp;ROW(Y104))="DOWN","DOWN",
IF(INDIRECT("'"&amp;Y$2&amp;"'!F"&amp;ROW(Y104))="OFF","OFF",
IF(INDIRECT("'"&amp;Y$2&amp;"'!F"&amp;ROW(Y104))="PARK","PARK",
IF(INDIRECT("'"&amp;Y$2&amp;"'!F"&amp;ROW(Y104))="VACA","VACA",
"")))))</f>
        <v/>
      </c>
      <c r="Z104" s="111" t="str" cm="1">
        <f t="array" aca="1" ref="Z104" ca="1">IF(INDIRECT("'"&amp;Z$2&amp;"'!F"&amp;ROW(Z104))="CC","CC",
IF(INDIRECT("'"&amp;Z$2&amp;"'!F"&amp;ROW(Z104))="DOWN","DOWN",
IF(INDIRECT("'"&amp;Z$2&amp;"'!F"&amp;ROW(Z104))="OFF","OFF",
IF(INDIRECT("'"&amp;Z$2&amp;"'!F"&amp;ROW(Z104))="PARK","PARK",
IF(INDIRECT("'"&amp;Z$2&amp;"'!F"&amp;ROW(Z104))="VACA","VACA",
"")))))</f>
        <v/>
      </c>
      <c r="AA104" s="111" t="str" cm="1">
        <f t="array" aca="1" ref="AA104" ca="1">IF(INDIRECT("'"&amp;AA$2&amp;"'!F"&amp;ROW(AA104))="CC","CC",
IF(INDIRECT("'"&amp;AA$2&amp;"'!F"&amp;ROW(AA104))="DOWN","DOWN",
IF(INDIRECT("'"&amp;AA$2&amp;"'!F"&amp;ROW(AA104))="OFF","OFF",
IF(INDIRECT("'"&amp;AA$2&amp;"'!F"&amp;ROW(AA104))="PARK","PARK",
IF(INDIRECT("'"&amp;AA$2&amp;"'!F"&amp;ROW(AA104))="VACA","VACA",
"")))))</f>
        <v/>
      </c>
      <c r="AB104" s="111" t="str" cm="1">
        <f t="array" aca="1" ref="AB104" ca="1">IF(INDIRECT("'"&amp;AB$2&amp;"'!F"&amp;ROW(AB104))="CC","CC",
IF(INDIRECT("'"&amp;AB$2&amp;"'!F"&amp;ROW(AB104))="DOWN","DOWN",
IF(INDIRECT("'"&amp;AB$2&amp;"'!F"&amp;ROW(AB104))="OFF","OFF",
IF(INDIRECT("'"&amp;AB$2&amp;"'!F"&amp;ROW(AB104))="PARK","PARK",
IF(INDIRECT("'"&amp;AB$2&amp;"'!F"&amp;ROW(AB104))="VACA","VACA",
"")))))</f>
        <v/>
      </c>
      <c r="AC104" s="111" t="str" cm="1">
        <f t="array" aca="1" ref="AC104" ca="1">IF(INDIRECT("'"&amp;AC$2&amp;"'!F"&amp;ROW(AC104))="CC","CC",
IF(INDIRECT("'"&amp;AC$2&amp;"'!F"&amp;ROW(AC104))="DOWN","DOWN",
IF(INDIRECT("'"&amp;AC$2&amp;"'!F"&amp;ROW(AC104))="OFF","OFF",
IF(INDIRECT("'"&amp;AC$2&amp;"'!F"&amp;ROW(AC104))="PARK","PARK",
IF(INDIRECT("'"&amp;AC$2&amp;"'!F"&amp;ROW(AC104))="VACA","VACA",
"")))))</f>
        <v/>
      </c>
      <c r="AD104" s="111" t="str" cm="1">
        <f t="array" aca="1" ref="AD104" ca="1">IF(INDIRECT("'"&amp;AD$2&amp;"'!F"&amp;ROW(AD104))="CC","CC",
IF(INDIRECT("'"&amp;AD$2&amp;"'!F"&amp;ROW(AD104))="DOWN","DOWN",
IF(INDIRECT("'"&amp;AD$2&amp;"'!F"&amp;ROW(AD104))="OFF","OFF",
IF(INDIRECT("'"&amp;AD$2&amp;"'!F"&amp;ROW(AD104))="PARK","PARK",
IF(INDIRECT("'"&amp;AD$2&amp;"'!F"&amp;ROW(AD104))="VACA","VACA",
"")))))</f>
        <v/>
      </c>
      <c r="AE104" s="111" t="str" cm="1">
        <f t="array" aca="1" ref="AE104" ca="1">IF(INDIRECT("'"&amp;AE$2&amp;"'!F"&amp;ROW(AE104))="CC","CC",
IF(INDIRECT("'"&amp;AE$2&amp;"'!F"&amp;ROW(AE104))="DOWN","DOWN",
IF(INDIRECT("'"&amp;AE$2&amp;"'!F"&amp;ROW(AE104))="OFF","OFF",
IF(INDIRECT("'"&amp;AE$2&amp;"'!F"&amp;ROW(AE104))="PARK","PARK",
IF(INDIRECT("'"&amp;AE$2&amp;"'!F"&amp;ROW(AE104))="VACA","VACA",
"")))))</f>
        <v/>
      </c>
      <c r="AF104" s="111" t="str" cm="1">
        <f t="array" aca="1" ref="AF104" ca="1">IF(INDIRECT("'"&amp;AF$2&amp;"'!F"&amp;ROW(AF104))="CC","CC",
IF(INDIRECT("'"&amp;AF$2&amp;"'!F"&amp;ROW(AF104))="DOWN","DOWN",
IF(INDIRECT("'"&amp;AF$2&amp;"'!F"&amp;ROW(AF104))="OFF","OFF",
IF(INDIRECT("'"&amp;AF$2&amp;"'!F"&amp;ROW(AF104))="PARK","PARK",
IF(INDIRECT("'"&amp;AF$2&amp;"'!F"&amp;ROW(AF104))="VACA","VACA",
"")))))</f>
        <v/>
      </c>
      <c r="AG104" s="111" t="str" cm="1">
        <f t="array" aca="1" ref="AG104" ca="1">IF(INDIRECT("'"&amp;AG$2&amp;"'!F"&amp;ROW(AG104))="CC","CC",
IF(INDIRECT("'"&amp;AG$2&amp;"'!F"&amp;ROW(AG104))="DOWN","DOWN",
IF(INDIRECT("'"&amp;AG$2&amp;"'!F"&amp;ROW(AG104))="OFF","OFF",
IF(INDIRECT("'"&amp;AG$2&amp;"'!F"&amp;ROW(AG104))="PARK","PARK",
IF(INDIRECT("'"&amp;AG$2&amp;"'!F"&amp;ROW(AG104))="VACA","VACA",
"")))))</f>
        <v/>
      </c>
      <c r="AH104" s="124"/>
      <c r="AI104" s="111" t="str">
        <f t="shared" si="7"/>
        <v>Ruben D Almonte</v>
      </c>
      <c r="AJ104" s="111" cm="1">
        <f t="array" aca="1" ref="AJ104" ca="1">INDIRECT("'"&amp;AJ$2&amp;"'!AB"&amp;ROW($AJ104))</f>
        <v>1</v>
      </c>
      <c r="AK104" s="111" cm="1">
        <f t="array" aca="1" ref="AK104" ca="1">INDIRECT("'"&amp;AK$2&amp;"'!AB"&amp;ROW($AJ104))</f>
        <v>1</v>
      </c>
      <c r="AL104" s="111" cm="1">
        <f t="array" aca="1" ref="AL104" ca="1">INDIRECT("'"&amp;AL$2&amp;"'!AB"&amp;ROW($AJ104))</f>
        <v>1</v>
      </c>
      <c r="AM104" s="111" t="str" cm="1">
        <f t="array" aca="1" ref="AM104" ca="1">INDIRECT("'"&amp;AM$2&amp;"'!AB"&amp;ROW($AJ104))</f>
        <v/>
      </c>
      <c r="AN104" s="111" t="str" cm="1">
        <f t="array" aca="1" ref="AN104" ca="1">INDIRECT("'"&amp;AN$2&amp;"'!AB"&amp;ROW($AJ104))</f>
        <v/>
      </c>
      <c r="AO104" s="111" cm="1">
        <f t="array" aca="1" ref="AO104" ca="1">INDIRECT("'"&amp;AO$2&amp;"'!AB"&amp;ROW($AJ104))</f>
        <v>1</v>
      </c>
      <c r="AP104" s="111" cm="1">
        <f t="array" aca="1" ref="AP104" ca="1">INDIRECT("'"&amp;AP$2&amp;"'!AB"&amp;ROW($AJ104))</f>
        <v>1</v>
      </c>
      <c r="AQ104" s="111" cm="1">
        <f t="array" aca="1" ref="AQ104" ca="1">INDIRECT("'"&amp;AQ$2&amp;"'!AB"&amp;ROW($AJ104))</f>
        <v>1</v>
      </c>
      <c r="AR104" s="111" t="str" cm="1">
        <f t="array" aca="1" ref="AR104" ca="1">INDIRECT("'"&amp;AR$2&amp;"'!AB"&amp;ROW($AJ104))</f>
        <v/>
      </c>
      <c r="AS104" s="111" t="str" cm="1">
        <f t="array" aca="1" ref="AS104" ca="1">INDIRECT("'"&amp;AS$2&amp;"'!AB"&amp;ROW($AJ104))</f>
        <v/>
      </c>
      <c r="AT104" s="111" t="str" cm="1">
        <f t="array" aca="1" ref="AT104" ca="1">INDIRECT("'"&amp;AT$2&amp;"'!AB"&amp;ROW($AJ104))</f>
        <v/>
      </c>
      <c r="AU104" s="111" t="str" cm="1">
        <f t="array" aca="1" ref="AU104" ca="1">INDIRECT("'"&amp;AU$2&amp;"'!AB"&amp;ROW($AJ104))</f>
        <v/>
      </c>
      <c r="AV104" s="111" t="str" cm="1">
        <f t="array" aca="1" ref="AV104" ca="1">INDIRECT("'"&amp;AV$2&amp;"'!AB"&amp;ROW($AJ104))</f>
        <v/>
      </c>
      <c r="AW104" s="111" t="str" cm="1">
        <f t="array" aca="1" ref="AW104" ca="1">INDIRECT("'"&amp;AW$2&amp;"'!AB"&amp;ROW($AJ104))</f>
        <v/>
      </c>
      <c r="AX104" s="111" t="str" cm="1">
        <f t="array" aca="1" ref="AX104" ca="1">INDIRECT("'"&amp;AX$2&amp;"'!AB"&amp;ROW($AJ104))</f>
        <v/>
      </c>
      <c r="AY104" s="111" t="str" cm="1">
        <f t="array" aca="1" ref="AY104" ca="1">INDIRECT("'"&amp;AY$2&amp;"'!AB"&amp;ROW($AJ104))</f>
        <v/>
      </c>
      <c r="AZ104" s="111" t="str" cm="1">
        <f t="array" aca="1" ref="AZ104" ca="1">INDIRECT("'"&amp;AZ$2&amp;"'!AB"&amp;ROW($AJ104))</f>
        <v/>
      </c>
      <c r="BA104" s="111" t="str" cm="1">
        <f t="array" aca="1" ref="BA104" ca="1">INDIRECT("'"&amp;BA$2&amp;"'!AB"&amp;ROW($AJ104))</f>
        <v/>
      </c>
      <c r="BB104" s="111" t="str" cm="1">
        <f t="array" aca="1" ref="BB104" ca="1">INDIRECT("'"&amp;BB$2&amp;"'!AB"&amp;ROW($AJ104))</f>
        <v/>
      </c>
      <c r="BC104" s="111" t="str" cm="1">
        <f t="array" aca="1" ref="BC104" ca="1">INDIRECT("'"&amp;BC$2&amp;"'!AB"&amp;ROW($AJ104))</f>
        <v/>
      </c>
      <c r="BD104" s="111" t="str" cm="1">
        <f t="array" aca="1" ref="BD104" ca="1">INDIRECT("'"&amp;BD$2&amp;"'!AB"&amp;ROW($AJ104))</f>
        <v/>
      </c>
      <c r="BE104" s="111" t="str" cm="1">
        <f t="array" aca="1" ref="BE104" ca="1">INDIRECT("'"&amp;BE$2&amp;"'!AB"&amp;ROW($AJ104))</f>
        <v/>
      </c>
      <c r="BF104" s="111" t="str" cm="1">
        <f t="array" aca="1" ref="BF104" ca="1">INDIRECT("'"&amp;BF$2&amp;"'!AB"&amp;ROW($AJ104))</f>
        <v/>
      </c>
      <c r="BG104" s="111" t="str" cm="1">
        <f t="array" aca="1" ref="BG104" ca="1">INDIRECT("'"&amp;BG$2&amp;"'!AB"&amp;ROW($AJ104))</f>
        <v/>
      </c>
      <c r="BH104" s="111" t="str" cm="1">
        <f t="array" aca="1" ref="BH104" ca="1">INDIRECT("'"&amp;BH$2&amp;"'!AB"&amp;ROW($AJ104))</f>
        <v/>
      </c>
      <c r="BI104" s="111" t="str" cm="1">
        <f t="array" aca="1" ref="BI104" ca="1">INDIRECT("'"&amp;BI$2&amp;"'!AB"&amp;ROW($AJ104))</f>
        <v/>
      </c>
      <c r="BJ104" s="111" t="str" cm="1">
        <f t="array" aca="1" ref="BJ104" ca="1">INDIRECT("'"&amp;BJ$2&amp;"'!AB"&amp;ROW($AJ104))</f>
        <v/>
      </c>
      <c r="BK104" s="111" t="str" cm="1">
        <f t="array" aca="1" ref="BK104" ca="1">INDIRECT("'"&amp;BK$2&amp;"'!AB"&amp;ROW($AJ104))</f>
        <v/>
      </c>
      <c r="BL104" s="111" t="str" cm="1">
        <f t="array" aca="1" ref="BL104" ca="1">INDIRECT("'"&amp;BL$2&amp;"'!AB"&amp;ROW($AJ104))</f>
        <v/>
      </c>
      <c r="BM104" s="111" t="str" cm="1">
        <f t="array" aca="1" ref="BM104" ca="1">INDIRECT("'"&amp;BM$2&amp;"'!AB"&amp;ROW($AJ104))</f>
        <v/>
      </c>
      <c r="BN104" s="111" t="str" cm="1">
        <f t="array" aca="1" ref="BN104" ca="1">INDIRECT("'"&amp;BN$2&amp;"'!AB"&amp;ROW($AJ104))</f>
        <v/>
      </c>
      <c r="BO104" s="124"/>
      <c r="BP104" s="110" t="str">
        <f t="shared" si="8"/>
        <v>Ruben D Almonte</v>
      </c>
      <c r="BQ104" s="127" t="str" cm="1">
        <f t="array" aca="1" ref="BQ104" ca="1">IF(INDIRECT("'"&amp;BQ$2&amp;"'!P"&amp;ROW($BQ104))=0,"",INDIRECT("'"&amp;BQ$2&amp;"'!P"&amp;ROW($BQ104)))</f>
        <v/>
      </c>
      <c r="BR104" s="127" t="str" cm="1">
        <f t="array" aca="1" ref="BR104" ca="1">IF(INDIRECT("'"&amp;BR$2&amp;"'!P"&amp;ROW($BQ104))=0,"",INDIRECT("'"&amp;BR$2&amp;"'!P"&amp;ROW($BQ104)))</f>
        <v/>
      </c>
      <c r="BS104" s="127" t="str" cm="1">
        <f t="array" aca="1" ref="BS104" ca="1">IF(INDIRECT("'"&amp;BS$2&amp;"'!P"&amp;ROW($BQ104))=0,"",INDIRECT("'"&amp;BS$2&amp;"'!P"&amp;ROW($BQ104)))</f>
        <v/>
      </c>
      <c r="BT104" s="127" t="str" cm="1">
        <f t="array" aca="1" ref="BT104" ca="1">IF(INDIRECT("'"&amp;BT$2&amp;"'!P"&amp;ROW($BQ104))=0,"",INDIRECT("'"&amp;BT$2&amp;"'!P"&amp;ROW($BQ104)))</f>
        <v/>
      </c>
      <c r="BU104" s="127" t="str" cm="1">
        <f t="array" aca="1" ref="BU104" ca="1">IF(INDIRECT("'"&amp;BU$2&amp;"'!P"&amp;ROW($BQ104))=0,"",INDIRECT("'"&amp;BU$2&amp;"'!P"&amp;ROW($BQ104)))</f>
        <v/>
      </c>
      <c r="BV104" s="127" t="str" cm="1">
        <f t="array" aca="1" ref="BV104" ca="1">IF(INDIRECT("'"&amp;BV$2&amp;"'!P"&amp;ROW($BQ104))=0,"",INDIRECT("'"&amp;BV$2&amp;"'!P"&amp;ROW($BQ104)))</f>
        <v/>
      </c>
      <c r="BW104" s="127" t="str" cm="1">
        <f t="array" aca="1" ref="BW104" ca="1">IF(INDIRECT("'"&amp;BW$2&amp;"'!P"&amp;ROW($BQ104))=0,"",INDIRECT("'"&amp;BW$2&amp;"'!P"&amp;ROW($BQ104)))</f>
        <v/>
      </c>
      <c r="BX104" s="127" t="str" cm="1">
        <f t="array" aca="1" ref="BX104" ca="1">IF(INDIRECT("'"&amp;BX$2&amp;"'!P"&amp;ROW($BQ104))=0,"",INDIRECT("'"&amp;BX$2&amp;"'!P"&amp;ROW($BQ104)))</f>
        <v/>
      </c>
      <c r="BY104" s="127" t="str" cm="1">
        <f t="array" aca="1" ref="BY104" ca="1">IF(INDIRECT("'"&amp;BY$2&amp;"'!P"&amp;ROW($BQ104))=0,"",INDIRECT("'"&amp;BY$2&amp;"'!P"&amp;ROW($BQ104)))</f>
        <v/>
      </c>
      <c r="BZ104" s="127" t="str" cm="1">
        <f t="array" aca="1" ref="BZ104" ca="1">IF(INDIRECT("'"&amp;BZ$2&amp;"'!P"&amp;ROW($BQ104))=0,"",INDIRECT("'"&amp;BZ$2&amp;"'!P"&amp;ROW($BQ104)))</f>
        <v/>
      </c>
      <c r="CA104" s="127" t="str" cm="1">
        <f t="array" aca="1" ref="CA104" ca="1">IF(INDIRECT("'"&amp;CA$2&amp;"'!P"&amp;ROW($BQ104))=0,"",INDIRECT("'"&amp;CA$2&amp;"'!P"&amp;ROW($BQ104)))</f>
        <v/>
      </c>
      <c r="CB104" s="127" t="str" cm="1">
        <f t="array" aca="1" ref="CB104" ca="1">IF(INDIRECT("'"&amp;CB$2&amp;"'!P"&amp;ROW($BQ104))=0,"",INDIRECT("'"&amp;CB$2&amp;"'!P"&amp;ROW($BQ104)))</f>
        <v/>
      </c>
      <c r="CC104" s="127" t="str" cm="1">
        <f t="array" aca="1" ref="CC104" ca="1">IF(INDIRECT("'"&amp;CC$2&amp;"'!P"&amp;ROW($BQ104))=0,"",INDIRECT("'"&amp;CC$2&amp;"'!P"&amp;ROW($BQ104)))</f>
        <v/>
      </c>
      <c r="CD104" s="127" t="str" cm="1">
        <f t="array" aca="1" ref="CD104" ca="1">IF(INDIRECT("'"&amp;CD$2&amp;"'!P"&amp;ROW($BQ104))=0,"",INDIRECT("'"&amp;CD$2&amp;"'!P"&amp;ROW($BQ104)))</f>
        <v/>
      </c>
      <c r="CE104" s="127" t="str" cm="1">
        <f t="array" aca="1" ref="CE104" ca="1">IF(INDIRECT("'"&amp;CE$2&amp;"'!P"&amp;ROW($BQ104))=0,"",INDIRECT("'"&amp;CE$2&amp;"'!P"&amp;ROW($BQ104)))</f>
        <v/>
      </c>
      <c r="CF104" s="127" t="str" cm="1">
        <f t="array" aca="1" ref="CF104" ca="1">IF(INDIRECT("'"&amp;CF$2&amp;"'!P"&amp;ROW($BQ104))=0,"",INDIRECT("'"&amp;CF$2&amp;"'!P"&amp;ROW($BQ104)))</f>
        <v/>
      </c>
      <c r="CG104" s="127" t="str" cm="1">
        <f t="array" aca="1" ref="CG104" ca="1">IF(INDIRECT("'"&amp;CG$2&amp;"'!P"&amp;ROW($BQ104))=0,"",INDIRECT("'"&amp;CG$2&amp;"'!P"&amp;ROW($BQ104)))</f>
        <v/>
      </c>
      <c r="CH104" s="127" t="str" cm="1">
        <f t="array" aca="1" ref="CH104" ca="1">IF(INDIRECT("'"&amp;CH$2&amp;"'!P"&amp;ROW($BQ104))=0,"",INDIRECT("'"&amp;CH$2&amp;"'!P"&amp;ROW($BQ104)))</f>
        <v/>
      </c>
      <c r="CI104" s="127" t="str" cm="1">
        <f t="array" aca="1" ref="CI104" ca="1">IF(INDIRECT("'"&amp;CI$2&amp;"'!P"&amp;ROW($BQ104))=0,"",INDIRECT("'"&amp;CI$2&amp;"'!P"&amp;ROW($BQ104)))</f>
        <v/>
      </c>
      <c r="CJ104" s="127" t="str" cm="1">
        <f t="array" aca="1" ref="CJ104" ca="1">IF(INDIRECT("'"&amp;CJ$2&amp;"'!P"&amp;ROW($BQ104))=0,"",INDIRECT("'"&amp;CJ$2&amp;"'!P"&amp;ROW($BQ104)))</f>
        <v/>
      </c>
      <c r="CK104" s="127" t="str" cm="1">
        <f t="array" aca="1" ref="CK104" ca="1">IF(INDIRECT("'"&amp;CK$2&amp;"'!P"&amp;ROW($BQ104))=0,"",INDIRECT("'"&amp;CK$2&amp;"'!P"&amp;ROW($BQ104)))</f>
        <v/>
      </c>
      <c r="CL104" s="127" t="str" cm="1">
        <f t="array" aca="1" ref="CL104" ca="1">IF(INDIRECT("'"&amp;CL$2&amp;"'!P"&amp;ROW($BQ104))=0,"",INDIRECT("'"&amp;CL$2&amp;"'!P"&amp;ROW($BQ104)))</f>
        <v/>
      </c>
      <c r="CM104" s="127" t="str" cm="1">
        <f t="array" aca="1" ref="CM104" ca="1">IF(INDIRECT("'"&amp;CM$2&amp;"'!P"&amp;ROW($BQ104))=0,"",INDIRECT("'"&amp;CM$2&amp;"'!P"&amp;ROW($BQ104)))</f>
        <v/>
      </c>
      <c r="CN104" s="127" t="str" cm="1">
        <f t="array" aca="1" ref="CN104" ca="1">IF(INDIRECT("'"&amp;CN$2&amp;"'!P"&amp;ROW($BQ104))=0,"",INDIRECT("'"&amp;CN$2&amp;"'!P"&amp;ROW($BQ104)))</f>
        <v/>
      </c>
      <c r="CO104" s="127" t="str" cm="1">
        <f t="array" aca="1" ref="CO104" ca="1">IF(INDIRECT("'"&amp;CO$2&amp;"'!P"&amp;ROW($BQ104))=0,"",INDIRECT("'"&amp;CO$2&amp;"'!P"&amp;ROW($BQ104)))</f>
        <v/>
      </c>
      <c r="CP104" s="127" t="str" cm="1">
        <f t="array" aca="1" ref="CP104" ca="1">IF(INDIRECT("'"&amp;CP$2&amp;"'!P"&amp;ROW($BQ104))=0,"",INDIRECT("'"&amp;CP$2&amp;"'!P"&amp;ROW($BQ104)))</f>
        <v/>
      </c>
      <c r="CQ104" s="127" t="str" cm="1">
        <f t="array" aca="1" ref="CQ104" ca="1">IF(INDIRECT("'"&amp;CQ$2&amp;"'!P"&amp;ROW($BQ104))=0,"",INDIRECT("'"&amp;CQ$2&amp;"'!P"&amp;ROW($BQ104)))</f>
        <v/>
      </c>
      <c r="CR104" s="127" t="str" cm="1">
        <f t="array" aca="1" ref="CR104" ca="1">IF(INDIRECT("'"&amp;CR$2&amp;"'!P"&amp;ROW($BQ104))=0,"",INDIRECT("'"&amp;CR$2&amp;"'!P"&amp;ROW($BQ104)))</f>
        <v/>
      </c>
      <c r="CS104" s="127" t="str" cm="1">
        <f t="array" aca="1" ref="CS104" ca="1">IF(INDIRECT("'"&amp;CS$2&amp;"'!P"&amp;ROW($BQ104))=0,"",INDIRECT("'"&amp;CS$2&amp;"'!P"&amp;ROW($BQ104)))</f>
        <v/>
      </c>
      <c r="CT104" s="127" t="str" cm="1">
        <f t="array" aca="1" ref="CT104" ca="1">IF(INDIRECT("'"&amp;CT$2&amp;"'!P"&amp;ROW($BQ104))=0,"",INDIRECT("'"&amp;CT$2&amp;"'!P"&amp;ROW($BQ104)))</f>
        <v/>
      </c>
      <c r="CU104" s="127" t="str" cm="1">
        <f t="array" aca="1" ref="CU104" ca="1">IF(INDIRECT("'"&amp;CU$2&amp;"'!P"&amp;ROW($BQ104))=0,"",INDIRECT("'"&amp;CU$2&amp;"'!P"&amp;ROW($BQ104)))</f>
        <v/>
      </c>
      <c r="CV104" s="128">
        <f t="shared" ca="1" si="9"/>
        <v>0</v>
      </c>
    </row>
    <row r="105" spans="1:100" x14ac:dyDescent="0.2">
      <c r="A105" s="111">
        <f>IF('Driver List'!D105=0,"",'Driver List'!D105)</f>
        <v>6301</v>
      </c>
      <c r="B105" s="111" t="str">
        <f>IF(A105="","",VLOOKUP(A105,'Driver List'!D:E,2,0))</f>
        <v xml:space="preserve">Christian Camacho </v>
      </c>
      <c r="C105" s="111" t="str" cm="1">
        <f t="array" aca="1" ref="C105" ca="1">IF(INDIRECT("'"&amp;C$2&amp;"'!F"&amp;ROW(C105))="CC","CC",
IF(INDIRECT("'"&amp;C$2&amp;"'!F"&amp;ROW(C105))="DOWN","DOWN",
IF(INDIRECT("'"&amp;C$2&amp;"'!F"&amp;ROW(C105))="OFF","OFF",
IF(INDIRECT("'"&amp;C$2&amp;"'!F"&amp;ROW(C105))="PARK","PARK",
IF(INDIRECT("'"&amp;C$2&amp;"'!F"&amp;ROW(C105))="VACA","VACA",
"")))))</f>
        <v/>
      </c>
      <c r="D105" s="111" t="str" cm="1">
        <f t="array" aca="1" ref="D105" ca="1">IF(INDIRECT("'"&amp;D$2&amp;"'!F"&amp;ROW(D105))="CC","CC",
IF(INDIRECT("'"&amp;D$2&amp;"'!F"&amp;ROW(D105))="DOWN","DOWN",
IF(INDIRECT("'"&amp;D$2&amp;"'!F"&amp;ROW(D105))="OFF","OFF",
IF(INDIRECT("'"&amp;D$2&amp;"'!F"&amp;ROW(D105))="PARK","PARK",
IF(INDIRECT("'"&amp;D$2&amp;"'!F"&amp;ROW(D105))="VACA","VACA",
"")))))</f>
        <v/>
      </c>
      <c r="E105" s="111" t="str" cm="1">
        <f t="array" aca="1" ref="E105" ca="1">IF(INDIRECT("'"&amp;E$2&amp;"'!F"&amp;ROW(E105))="CC","CC",
IF(INDIRECT("'"&amp;E$2&amp;"'!F"&amp;ROW(E105))="DOWN","DOWN",
IF(INDIRECT("'"&amp;E$2&amp;"'!F"&amp;ROW(E105))="OFF","OFF",
IF(INDIRECT("'"&amp;E$2&amp;"'!F"&amp;ROW(E105))="PARK","PARK",
IF(INDIRECT("'"&amp;E$2&amp;"'!F"&amp;ROW(E105))="VACA","VACA",
"")))))</f>
        <v/>
      </c>
      <c r="F105" s="111" t="str" cm="1">
        <f t="array" aca="1" ref="F105" ca="1">IF(INDIRECT("'"&amp;F$2&amp;"'!F"&amp;ROW(F105))="CC","CC",
IF(INDIRECT("'"&amp;F$2&amp;"'!F"&amp;ROW(F105))="DOWN","DOWN",
IF(INDIRECT("'"&amp;F$2&amp;"'!F"&amp;ROW(F105))="OFF","OFF",
IF(INDIRECT("'"&amp;F$2&amp;"'!F"&amp;ROW(F105))="PARK","PARK",
IF(INDIRECT("'"&amp;F$2&amp;"'!F"&amp;ROW(F105))="VACA","VACA",
"")))))</f>
        <v/>
      </c>
      <c r="G105" s="111" t="str" cm="1">
        <f t="array" aca="1" ref="G105" ca="1">IF(INDIRECT("'"&amp;G$2&amp;"'!F"&amp;ROW(G105))="CC","CC",
IF(INDIRECT("'"&amp;G$2&amp;"'!F"&amp;ROW(G105))="DOWN","DOWN",
IF(INDIRECT("'"&amp;G$2&amp;"'!F"&amp;ROW(G105))="OFF","OFF",
IF(INDIRECT("'"&amp;G$2&amp;"'!F"&amp;ROW(G105))="PARK","PARK",
IF(INDIRECT("'"&amp;G$2&amp;"'!F"&amp;ROW(G105))="VACA","VACA",
"")))))</f>
        <v/>
      </c>
      <c r="H105" s="111" t="str" cm="1">
        <f t="array" aca="1" ref="H105" ca="1">IF(INDIRECT("'"&amp;H$2&amp;"'!F"&amp;ROW(H105))="CC","CC",
IF(INDIRECT("'"&amp;H$2&amp;"'!F"&amp;ROW(H105))="DOWN","DOWN",
IF(INDIRECT("'"&amp;H$2&amp;"'!F"&amp;ROW(H105))="OFF","OFF",
IF(INDIRECT("'"&amp;H$2&amp;"'!F"&amp;ROW(H105))="PARK","PARK",
IF(INDIRECT("'"&amp;H$2&amp;"'!F"&amp;ROW(H105))="VACA","VACA",
"")))))</f>
        <v/>
      </c>
      <c r="I105" s="111" t="str" cm="1">
        <f t="array" aca="1" ref="I105" ca="1">IF(INDIRECT("'"&amp;I$2&amp;"'!F"&amp;ROW(I105))="CC","CC",
IF(INDIRECT("'"&amp;I$2&amp;"'!F"&amp;ROW(I105))="DOWN","DOWN",
IF(INDIRECT("'"&amp;I$2&amp;"'!F"&amp;ROW(I105))="OFF","OFF",
IF(INDIRECT("'"&amp;I$2&amp;"'!F"&amp;ROW(I105))="PARK","PARK",
IF(INDIRECT("'"&amp;I$2&amp;"'!F"&amp;ROW(I105))="VACA","VACA",
"")))))</f>
        <v/>
      </c>
      <c r="J105" s="111" t="str" cm="1">
        <f t="array" aca="1" ref="J105" ca="1">IF(INDIRECT("'"&amp;J$2&amp;"'!F"&amp;ROW(J105))="CC","CC",
IF(INDIRECT("'"&amp;J$2&amp;"'!F"&amp;ROW(J105))="DOWN","DOWN",
IF(INDIRECT("'"&amp;J$2&amp;"'!F"&amp;ROW(J105))="OFF","OFF",
IF(INDIRECT("'"&amp;J$2&amp;"'!F"&amp;ROW(J105))="PARK","PARK",
IF(INDIRECT("'"&amp;J$2&amp;"'!F"&amp;ROW(J105))="VACA","VACA",
"")))))</f>
        <v/>
      </c>
      <c r="K105" s="111" t="str" cm="1">
        <f t="array" aca="1" ref="K105" ca="1">IF(INDIRECT("'"&amp;K$2&amp;"'!F"&amp;ROW(K105))="CC","CC",
IF(INDIRECT("'"&amp;K$2&amp;"'!F"&amp;ROW(K105))="DOWN","DOWN",
IF(INDIRECT("'"&amp;K$2&amp;"'!F"&amp;ROW(K105))="OFF","OFF",
IF(INDIRECT("'"&amp;K$2&amp;"'!F"&amp;ROW(K105))="PARK","PARK",
IF(INDIRECT("'"&amp;K$2&amp;"'!F"&amp;ROW(K105))="VACA","VACA",
"")))))</f>
        <v/>
      </c>
      <c r="L105" s="111" t="str" cm="1">
        <f t="array" aca="1" ref="L105" ca="1">IF(INDIRECT("'"&amp;L$2&amp;"'!F"&amp;ROW(L105))="CC","CC",
IF(INDIRECT("'"&amp;L$2&amp;"'!F"&amp;ROW(L105))="DOWN","DOWN",
IF(INDIRECT("'"&amp;L$2&amp;"'!F"&amp;ROW(L105))="OFF","OFF",
IF(INDIRECT("'"&amp;L$2&amp;"'!F"&amp;ROW(L105))="PARK","PARK",
IF(INDIRECT("'"&amp;L$2&amp;"'!F"&amp;ROW(L105))="VACA","VACA",
"")))))</f>
        <v/>
      </c>
      <c r="M105" s="111" t="str" cm="1">
        <f t="array" aca="1" ref="M105" ca="1">IF(INDIRECT("'"&amp;M$2&amp;"'!F"&amp;ROW(M105))="CC","CC",
IF(INDIRECT("'"&amp;M$2&amp;"'!F"&amp;ROW(M105))="DOWN","DOWN",
IF(INDIRECT("'"&amp;M$2&amp;"'!F"&amp;ROW(M105))="OFF","OFF",
IF(INDIRECT("'"&amp;M$2&amp;"'!F"&amp;ROW(M105))="PARK","PARK",
IF(INDIRECT("'"&amp;M$2&amp;"'!F"&amp;ROW(M105))="VACA","VACA",
"")))))</f>
        <v/>
      </c>
      <c r="N105" s="111" t="str" cm="1">
        <f t="array" aca="1" ref="N105" ca="1">IF(INDIRECT("'"&amp;N$2&amp;"'!F"&amp;ROW(N105))="CC","CC",
IF(INDIRECT("'"&amp;N$2&amp;"'!F"&amp;ROW(N105))="DOWN","DOWN",
IF(INDIRECT("'"&amp;N$2&amp;"'!F"&amp;ROW(N105))="OFF","OFF",
IF(INDIRECT("'"&amp;N$2&amp;"'!F"&amp;ROW(N105))="PARK","PARK",
IF(INDIRECT("'"&amp;N$2&amp;"'!F"&amp;ROW(N105))="VACA","VACA",
"")))))</f>
        <v/>
      </c>
      <c r="O105" s="111" t="str" cm="1">
        <f t="array" aca="1" ref="O105" ca="1">IF(INDIRECT("'"&amp;O$2&amp;"'!F"&amp;ROW(O105))="CC","CC",
IF(INDIRECT("'"&amp;O$2&amp;"'!F"&amp;ROW(O105))="DOWN","DOWN",
IF(INDIRECT("'"&amp;O$2&amp;"'!F"&amp;ROW(O105))="OFF","OFF",
IF(INDIRECT("'"&amp;O$2&amp;"'!F"&amp;ROW(O105))="PARK","PARK",
IF(INDIRECT("'"&amp;O$2&amp;"'!F"&amp;ROW(O105))="VACA","VACA",
"")))))</f>
        <v/>
      </c>
      <c r="P105" s="111" t="str" cm="1">
        <f t="array" aca="1" ref="P105" ca="1">IF(INDIRECT("'"&amp;P$2&amp;"'!F"&amp;ROW(P105))="CC","CC",
IF(INDIRECT("'"&amp;P$2&amp;"'!F"&amp;ROW(P105))="DOWN","DOWN",
IF(INDIRECT("'"&amp;P$2&amp;"'!F"&amp;ROW(P105))="OFF","OFF",
IF(INDIRECT("'"&amp;P$2&amp;"'!F"&amp;ROW(P105))="PARK","PARK",
IF(INDIRECT("'"&amp;P$2&amp;"'!F"&amp;ROW(P105))="VACA","VACA",
"")))))</f>
        <v/>
      </c>
      <c r="Q105" s="111" t="str" cm="1">
        <f t="array" aca="1" ref="Q105" ca="1">IF(INDIRECT("'"&amp;Q$2&amp;"'!F"&amp;ROW(Q105))="CC","CC",
IF(INDIRECT("'"&amp;Q$2&amp;"'!F"&amp;ROW(Q105))="DOWN","DOWN",
IF(INDIRECT("'"&amp;Q$2&amp;"'!F"&amp;ROW(Q105))="OFF","OFF",
IF(INDIRECT("'"&amp;Q$2&amp;"'!F"&amp;ROW(Q105))="PARK","PARK",
IF(INDIRECT("'"&amp;Q$2&amp;"'!F"&amp;ROW(Q105))="VACA","VACA",
"")))))</f>
        <v/>
      </c>
      <c r="R105" s="111" t="str" cm="1">
        <f t="array" aca="1" ref="R105" ca="1">IF(INDIRECT("'"&amp;R$2&amp;"'!F"&amp;ROW(R105))="CC","CC",
IF(INDIRECT("'"&amp;R$2&amp;"'!F"&amp;ROW(R105))="DOWN","DOWN",
IF(INDIRECT("'"&amp;R$2&amp;"'!F"&amp;ROW(R105))="OFF","OFF",
IF(INDIRECT("'"&amp;R$2&amp;"'!F"&amp;ROW(R105))="PARK","PARK",
IF(INDIRECT("'"&amp;R$2&amp;"'!F"&amp;ROW(R105))="VACA","VACA",
"")))))</f>
        <v/>
      </c>
      <c r="S105" s="111" t="str" cm="1">
        <f t="array" aca="1" ref="S105" ca="1">IF(INDIRECT("'"&amp;S$2&amp;"'!F"&amp;ROW(S105))="CC","CC",
IF(INDIRECT("'"&amp;S$2&amp;"'!F"&amp;ROW(S105))="DOWN","DOWN",
IF(INDIRECT("'"&amp;S$2&amp;"'!F"&amp;ROW(S105))="OFF","OFF",
IF(INDIRECT("'"&amp;S$2&amp;"'!F"&amp;ROW(S105))="PARK","PARK",
IF(INDIRECT("'"&amp;S$2&amp;"'!F"&amp;ROW(S105))="VACA","VACA",
"")))))</f>
        <v/>
      </c>
      <c r="T105" s="111" t="str" cm="1">
        <f t="array" aca="1" ref="T105" ca="1">IF(INDIRECT("'"&amp;T$2&amp;"'!F"&amp;ROW(T105))="CC","CC",
IF(INDIRECT("'"&amp;T$2&amp;"'!F"&amp;ROW(T105))="DOWN","DOWN",
IF(INDIRECT("'"&amp;T$2&amp;"'!F"&amp;ROW(T105))="OFF","OFF",
IF(INDIRECT("'"&amp;T$2&amp;"'!F"&amp;ROW(T105))="PARK","PARK",
IF(INDIRECT("'"&amp;T$2&amp;"'!F"&amp;ROW(T105))="VACA","VACA",
"")))))</f>
        <v/>
      </c>
      <c r="U105" s="111" t="str" cm="1">
        <f t="array" aca="1" ref="U105" ca="1">IF(INDIRECT("'"&amp;U$2&amp;"'!F"&amp;ROW(U105))="CC","CC",
IF(INDIRECT("'"&amp;U$2&amp;"'!F"&amp;ROW(U105))="DOWN","DOWN",
IF(INDIRECT("'"&amp;U$2&amp;"'!F"&amp;ROW(U105))="OFF","OFF",
IF(INDIRECT("'"&amp;U$2&amp;"'!F"&amp;ROW(U105))="PARK","PARK",
IF(INDIRECT("'"&amp;U$2&amp;"'!F"&amp;ROW(U105))="VACA","VACA",
"")))))</f>
        <v/>
      </c>
      <c r="V105" s="111" t="str" cm="1">
        <f t="array" aca="1" ref="V105" ca="1">IF(INDIRECT("'"&amp;V$2&amp;"'!F"&amp;ROW(V105))="CC","CC",
IF(INDIRECT("'"&amp;V$2&amp;"'!F"&amp;ROW(V105))="DOWN","DOWN",
IF(INDIRECT("'"&amp;V$2&amp;"'!F"&amp;ROW(V105))="OFF","OFF",
IF(INDIRECT("'"&amp;V$2&amp;"'!F"&amp;ROW(V105))="PARK","PARK",
IF(INDIRECT("'"&amp;V$2&amp;"'!F"&amp;ROW(V105))="VACA","VACA",
"")))))</f>
        <v/>
      </c>
      <c r="W105" s="111" t="str" cm="1">
        <f t="array" aca="1" ref="W105" ca="1">IF(INDIRECT("'"&amp;W$2&amp;"'!F"&amp;ROW(W105))="CC","CC",
IF(INDIRECT("'"&amp;W$2&amp;"'!F"&amp;ROW(W105))="DOWN","DOWN",
IF(INDIRECT("'"&amp;W$2&amp;"'!F"&amp;ROW(W105))="OFF","OFF",
IF(INDIRECT("'"&amp;W$2&amp;"'!F"&amp;ROW(W105))="PARK","PARK",
IF(INDIRECT("'"&amp;W$2&amp;"'!F"&amp;ROW(W105))="VACA","VACA",
"")))))</f>
        <v/>
      </c>
      <c r="X105" s="111" t="str" cm="1">
        <f t="array" aca="1" ref="X105" ca="1">IF(INDIRECT("'"&amp;X$2&amp;"'!F"&amp;ROW(X105))="CC","CC",
IF(INDIRECT("'"&amp;X$2&amp;"'!F"&amp;ROW(X105))="DOWN","DOWN",
IF(INDIRECT("'"&amp;X$2&amp;"'!F"&amp;ROW(X105))="OFF","OFF",
IF(INDIRECT("'"&amp;X$2&amp;"'!F"&amp;ROW(X105))="PARK","PARK",
IF(INDIRECT("'"&amp;X$2&amp;"'!F"&amp;ROW(X105))="VACA","VACA",
"")))))</f>
        <v/>
      </c>
      <c r="Y105" s="111" t="str" cm="1">
        <f t="array" aca="1" ref="Y105" ca="1">IF(INDIRECT("'"&amp;Y$2&amp;"'!F"&amp;ROW(Y105))="CC","CC",
IF(INDIRECT("'"&amp;Y$2&amp;"'!F"&amp;ROW(Y105))="DOWN","DOWN",
IF(INDIRECT("'"&amp;Y$2&amp;"'!F"&amp;ROW(Y105))="OFF","OFF",
IF(INDIRECT("'"&amp;Y$2&amp;"'!F"&amp;ROW(Y105))="PARK","PARK",
IF(INDIRECT("'"&amp;Y$2&amp;"'!F"&amp;ROW(Y105))="VACA","VACA",
"")))))</f>
        <v/>
      </c>
      <c r="Z105" s="111" t="str" cm="1">
        <f t="array" aca="1" ref="Z105" ca="1">IF(INDIRECT("'"&amp;Z$2&amp;"'!F"&amp;ROW(Z105))="CC","CC",
IF(INDIRECT("'"&amp;Z$2&amp;"'!F"&amp;ROW(Z105))="DOWN","DOWN",
IF(INDIRECT("'"&amp;Z$2&amp;"'!F"&amp;ROW(Z105))="OFF","OFF",
IF(INDIRECT("'"&amp;Z$2&amp;"'!F"&amp;ROW(Z105))="PARK","PARK",
IF(INDIRECT("'"&amp;Z$2&amp;"'!F"&amp;ROW(Z105))="VACA","VACA",
"")))))</f>
        <v/>
      </c>
      <c r="AA105" s="111" t="str" cm="1">
        <f t="array" aca="1" ref="AA105" ca="1">IF(INDIRECT("'"&amp;AA$2&amp;"'!F"&amp;ROW(AA105))="CC","CC",
IF(INDIRECT("'"&amp;AA$2&amp;"'!F"&amp;ROW(AA105))="DOWN","DOWN",
IF(INDIRECT("'"&amp;AA$2&amp;"'!F"&amp;ROW(AA105))="OFF","OFF",
IF(INDIRECT("'"&amp;AA$2&amp;"'!F"&amp;ROW(AA105))="PARK","PARK",
IF(INDIRECT("'"&amp;AA$2&amp;"'!F"&amp;ROW(AA105))="VACA","VACA",
"")))))</f>
        <v/>
      </c>
      <c r="AB105" s="111" t="str" cm="1">
        <f t="array" aca="1" ref="AB105" ca="1">IF(INDIRECT("'"&amp;AB$2&amp;"'!F"&amp;ROW(AB105))="CC","CC",
IF(INDIRECT("'"&amp;AB$2&amp;"'!F"&amp;ROW(AB105))="DOWN","DOWN",
IF(INDIRECT("'"&amp;AB$2&amp;"'!F"&amp;ROW(AB105))="OFF","OFF",
IF(INDIRECT("'"&amp;AB$2&amp;"'!F"&amp;ROW(AB105))="PARK","PARK",
IF(INDIRECT("'"&amp;AB$2&amp;"'!F"&amp;ROW(AB105))="VACA","VACA",
"")))))</f>
        <v/>
      </c>
      <c r="AC105" s="111" t="str" cm="1">
        <f t="array" aca="1" ref="AC105" ca="1">IF(INDIRECT("'"&amp;AC$2&amp;"'!F"&amp;ROW(AC105))="CC","CC",
IF(INDIRECT("'"&amp;AC$2&amp;"'!F"&amp;ROW(AC105))="DOWN","DOWN",
IF(INDIRECT("'"&amp;AC$2&amp;"'!F"&amp;ROW(AC105))="OFF","OFF",
IF(INDIRECT("'"&amp;AC$2&amp;"'!F"&amp;ROW(AC105))="PARK","PARK",
IF(INDIRECT("'"&amp;AC$2&amp;"'!F"&amp;ROW(AC105))="VACA","VACA",
"")))))</f>
        <v/>
      </c>
      <c r="AD105" s="111" t="str" cm="1">
        <f t="array" aca="1" ref="AD105" ca="1">IF(INDIRECT("'"&amp;AD$2&amp;"'!F"&amp;ROW(AD105))="CC","CC",
IF(INDIRECT("'"&amp;AD$2&amp;"'!F"&amp;ROW(AD105))="DOWN","DOWN",
IF(INDIRECT("'"&amp;AD$2&amp;"'!F"&amp;ROW(AD105))="OFF","OFF",
IF(INDIRECT("'"&amp;AD$2&amp;"'!F"&amp;ROW(AD105))="PARK","PARK",
IF(INDIRECT("'"&amp;AD$2&amp;"'!F"&amp;ROW(AD105))="VACA","VACA",
"")))))</f>
        <v/>
      </c>
      <c r="AE105" s="111" t="str" cm="1">
        <f t="array" aca="1" ref="AE105" ca="1">IF(INDIRECT("'"&amp;AE$2&amp;"'!F"&amp;ROW(AE105))="CC","CC",
IF(INDIRECT("'"&amp;AE$2&amp;"'!F"&amp;ROW(AE105))="DOWN","DOWN",
IF(INDIRECT("'"&amp;AE$2&amp;"'!F"&amp;ROW(AE105))="OFF","OFF",
IF(INDIRECT("'"&amp;AE$2&amp;"'!F"&amp;ROW(AE105))="PARK","PARK",
IF(INDIRECT("'"&amp;AE$2&amp;"'!F"&amp;ROW(AE105))="VACA","VACA",
"")))))</f>
        <v/>
      </c>
      <c r="AF105" s="111" t="str" cm="1">
        <f t="array" aca="1" ref="AF105" ca="1">IF(INDIRECT("'"&amp;AF$2&amp;"'!F"&amp;ROW(AF105))="CC","CC",
IF(INDIRECT("'"&amp;AF$2&amp;"'!F"&amp;ROW(AF105))="DOWN","DOWN",
IF(INDIRECT("'"&amp;AF$2&amp;"'!F"&amp;ROW(AF105))="OFF","OFF",
IF(INDIRECT("'"&amp;AF$2&amp;"'!F"&amp;ROW(AF105))="PARK","PARK",
IF(INDIRECT("'"&amp;AF$2&amp;"'!F"&amp;ROW(AF105))="VACA","VACA",
"")))))</f>
        <v/>
      </c>
      <c r="AG105" s="111" t="str" cm="1">
        <f t="array" aca="1" ref="AG105" ca="1">IF(INDIRECT("'"&amp;AG$2&amp;"'!F"&amp;ROW(AG105))="CC","CC",
IF(INDIRECT("'"&amp;AG$2&amp;"'!F"&amp;ROW(AG105))="DOWN","DOWN",
IF(INDIRECT("'"&amp;AG$2&amp;"'!F"&amp;ROW(AG105))="OFF","OFF",
IF(INDIRECT("'"&amp;AG$2&amp;"'!F"&amp;ROW(AG105))="PARK","PARK",
IF(INDIRECT("'"&amp;AG$2&amp;"'!F"&amp;ROW(AG105))="VACA","VACA",
"")))))</f>
        <v/>
      </c>
      <c r="AH105" s="124"/>
      <c r="AI105" s="111" t="str">
        <f t="shared" si="7"/>
        <v xml:space="preserve">Christian Camacho </v>
      </c>
      <c r="AJ105" s="111" cm="1">
        <f t="array" aca="1" ref="AJ105" ca="1">INDIRECT("'"&amp;AJ$2&amp;"'!AB"&amp;ROW($AJ105))</f>
        <v>3</v>
      </c>
      <c r="AK105" s="111" cm="1">
        <f t="array" aca="1" ref="AK105" ca="1">INDIRECT("'"&amp;AK$2&amp;"'!AB"&amp;ROW($AJ105))</f>
        <v>3</v>
      </c>
      <c r="AL105" s="111" cm="1">
        <f t="array" aca="1" ref="AL105" ca="1">INDIRECT("'"&amp;AL$2&amp;"'!AB"&amp;ROW($AJ105))</f>
        <v>3</v>
      </c>
      <c r="AM105" s="111" t="str" cm="1">
        <f t="array" aca="1" ref="AM105" ca="1">INDIRECT("'"&amp;AM$2&amp;"'!AB"&amp;ROW($AJ105))</f>
        <v/>
      </c>
      <c r="AN105" s="111" t="str" cm="1">
        <f t="array" aca="1" ref="AN105" ca="1">INDIRECT("'"&amp;AN$2&amp;"'!AB"&amp;ROW($AJ105))</f>
        <v/>
      </c>
      <c r="AO105" s="111" cm="1">
        <f t="array" aca="1" ref="AO105" ca="1">INDIRECT("'"&amp;AO$2&amp;"'!AB"&amp;ROW($AJ105))</f>
        <v>3</v>
      </c>
      <c r="AP105" s="111" cm="1">
        <f t="array" aca="1" ref="AP105" ca="1">INDIRECT("'"&amp;AP$2&amp;"'!AB"&amp;ROW($AJ105))</f>
        <v>3</v>
      </c>
      <c r="AQ105" s="111" t="str" cm="1">
        <f t="array" aca="1" ref="AQ105" ca="1">INDIRECT("'"&amp;AQ$2&amp;"'!AB"&amp;ROW($AJ105))</f>
        <v/>
      </c>
      <c r="AR105" s="111" t="str" cm="1">
        <f t="array" aca="1" ref="AR105" ca="1">INDIRECT("'"&amp;AR$2&amp;"'!AB"&amp;ROW($AJ105))</f>
        <v/>
      </c>
      <c r="AS105" s="111" t="str" cm="1">
        <f t="array" aca="1" ref="AS105" ca="1">INDIRECT("'"&amp;AS$2&amp;"'!AB"&amp;ROW($AJ105))</f>
        <v/>
      </c>
      <c r="AT105" s="111" t="str" cm="1">
        <f t="array" aca="1" ref="AT105" ca="1">INDIRECT("'"&amp;AT$2&amp;"'!AB"&amp;ROW($AJ105))</f>
        <v/>
      </c>
      <c r="AU105" s="111" t="str" cm="1">
        <f t="array" aca="1" ref="AU105" ca="1">INDIRECT("'"&amp;AU$2&amp;"'!AB"&amp;ROW($AJ105))</f>
        <v/>
      </c>
      <c r="AV105" s="111" t="str" cm="1">
        <f t="array" aca="1" ref="AV105" ca="1">INDIRECT("'"&amp;AV$2&amp;"'!AB"&amp;ROW($AJ105))</f>
        <v/>
      </c>
      <c r="AW105" s="111" t="str" cm="1">
        <f t="array" aca="1" ref="AW105" ca="1">INDIRECT("'"&amp;AW$2&amp;"'!AB"&amp;ROW($AJ105))</f>
        <v/>
      </c>
      <c r="AX105" s="111" t="str" cm="1">
        <f t="array" aca="1" ref="AX105" ca="1">INDIRECT("'"&amp;AX$2&amp;"'!AB"&amp;ROW($AJ105))</f>
        <v/>
      </c>
      <c r="AY105" s="111" t="str" cm="1">
        <f t="array" aca="1" ref="AY105" ca="1">INDIRECT("'"&amp;AY$2&amp;"'!AB"&amp;ROW($AJ105))</f>
        <v/>
      </c>
      <c r="AZ105" s="111" t="str" cm="1">
        <f t="array" aca="1" ref="AZ105" ca="1">INDIRECT("'"&amp;AZ$2&amp;"'!AB"&amp;ROW($AJ105))</f>
        <v/>
      </c>
      <c r="BA105" s="111" t="str" cm="1">
        <f t="array" aca="1" ref="BA105" ca="1">INDIRECT("'"&amp;BA$2&amp;"'!AB"&amp;ROW($AJ105))</f>
        <v/>
      </c>
      <c r="BB105" s="111" t="str" cm="1">
        <f t="array" aca="1" ref="BB105" ca="1">INDIRECT("'"&amp;BB$2&amp;"'!AB"&amp;ROW($AJ105))</f>
        <v/>
      </c>
      <c r="BC105" s="111" t="str" cm="1">
        <f t="array" aca="1" ref="BC105" ca="1">INDIRECT("'"&amp;BC$2&amp;"'!AB"&amp;ROW($AJ105))</f>
        <v/>
      </c>
      <c r="BD105" s="111" t="str" cm="1">
        <f t="array" aca="1" ref="BD105" ca="1">INDIRECT("'"&amp;BD$2&amp;"'!AB"&amp;ROW($AJ105))</f>
        <v/>
      </c>
      <c r="BE105" s="111" t="str" cm="1">
        <f t="array" aca="1" ref="BE105" ca="1">INDIRECT("'"&amp;BE$2&amp;"'!AB"&amp;ROW($AJ105))</f>
        <v/>
      </c>
      <c r="BF105" s="111" t="str" cm="1">
        <f t="array" aca="1" ref="BF105" ca="1">INDIRECT("'"&amp;BF$2&amp;"'!AB"&amp;ROW($AJ105))</f>
        <v/>
      </c>
      <c r="BG105" s="111" t="str" cm="1">
        <f t="array" aca="1" ref="BG105" ca="1">INDIRECT("'"&amp;BG$2&amp;"'!AB"&amp;ROW($AJ105))</f>
        <v/>
      </c>
      <c r="BH105" s="111" t="str" cm="1">
        <f t="array" aca="1" ref="BH105" ca="1">INDIRECT("'"&amp;BH$2&amp;"'!AB"&amp;ROW($AJ105))</f>
        <v/>
      </c>
      <c r="BI105" s="111" t="str" cm="1">
        <f t="array" aca="1" ref="BI105" ca="1">INDIRECT("'"&amp;BI$2&amp;"'!AB"&amp;ROW($AJ105))</f>
        <v/>
      </c>
      <c r="BJ105" s="111" t="str" cm="1">
        <f t="array" aca="1" ref="BJ105" ca="1">INDIRECT("'"&amp;BJ$2&amp;"'!AB"&amp;ROW($AJ105))</f>
        <v/>
      </c>
      <c r="BK105" s="111" t="str" cm="1">
        <f t="array" aca="1" ref="BK105" ca="1">INDIRECT("'"&amp;BK$2&amp;"'!AB"&amp;ROW($AJ105))</f>
        <v/>
      </c>
      <c r="BL105" s="111" t="str" cm="1">
        <f t="array" aca="1" ref="BL105" ca="1">INDIRECT("'"&amp;BL$2&amp;"'!AB"&amp;ROW($AJ105))</f>
        <v/>
      </c>
      <c r="BM105" s="111" t="str" cm="1">
        <f t="array" aca="1" ref="BM105" ca="1">INDIRECT("'"&amp;BM$2&amp;"'!AB"&amp;ROW($AJ105))</f>
        <v/>
      </c>
      <c r="BN105" s="111" t="str" cm="1">
        <f t="array" aca="1" ref="BN105" ca="1">INDIRECT("'"&amp;BN$2&amp;"'!AB"&amp;ROW($AJ105))</f>
        <v/>
      </c>
      <c r="BO105" s="124"/>
      <c r="BP105" s="110" t="str">
        <f t="shared" si="8"/>
        <v xml:space="preserve">Christian Camacho </v>
      </c>
      <c r="BQ105" s="127" cm="1">
        <f t="array" aca="1" ref="BQ105" ca="1">IF(INDIRECT("'"&amp;BQ$2&amp;"'!P"&amp;ROW($BQ105))=0,"",INDIRECT("'"&amp;BQ$2&amp;"'!P"&amp;ROW($BQ105)))</f>
        <v>33.5</v>
      </c>
      <c r="BR105" s="127" cm="1">
        <f t="array" aca="1" ref="BR105" ca="1">IF(INDIRECT("'"&amp;BR$2&amp;"'!P"&amp;ROW($BQ105))=0,"",INDIRECT("'"&amp;BR$2&amp;"'!P"&amp;ROW($BQ105)))</f>
        <v>33</v>
      </c>
      <c r="BS105" s="127" cm="1">
        <f t="array" aca="1" ref="BS105" ca="1">IF(INDIRECT("'"&amp;BS$2&amp;"'!P"&amp;ROW($BQ105))=0,"",INDIRECT("'"&amp;BS$2&amp;"'!P"&amp;ROW($BQ105)))</f>
        <v>31</v>
      </c>
      <c r="BT105" s="127" t="str" cm="1">
        <f t="array" aca="1" ref="BT105" ca="1">IF(INDIRECT("'"&amp;BT$2&amp;"'!P"&amp;ROW($BQ105))=0,"",INDIRECT("'"&amp;BT$2&amp;"'!P"&amp;ROW($BQ105)))</f>
        <v/>
      </c>
      <c r="BU105" s="127" t="str" cm="1">
        <f t="array" aca="1" ref="BU105" ca="1">IF(INDIRECT("'"&amp;BU$2&amp;"'!P"&amp;ROW($BQ105))=0,"",INDIRECT("'"&amp;BU$2&amp;"'!P"&amp;ROW($BQ105)))</f>
        <v/>
      </c>
      <c r="BV105" s="127" cm="1">
        <f t="array" aca="1" ref="BV105" ca="1">IF(INDIRECT("'"&amp;BV$2&amp;"'!P"&amp;ROW($BQ105))=0,"",INDIRECT("'"&amp;BV$2&amp;"'!P"&amp;ROW($BQ105)))</f>
        <v>25</v>
      </c>
      <c r="BW105" s="127" cm="1">
        <f t="array" aca="1" ref="BW105" ca="1">IF(INDIRECT("'"&amp;BW$2&amp;"'!P"&amp;ROW($BQ105))=0,"",INDIRECT("'"&amp;BW$2&amp;"'!P"&amp;ROW($BQ105)))</f>
        <v>33</v>
      </c>
      <c r="BX105" s="127" t="str" cm="1">
        <f t="array" aca="1" ref="BX105" ca="1">IF(INDIRECT("'"&amp;BX$2&amp;"'!P"&amp;ROW($BQ105))=0,"",INDIRECT("'"&amp;BX$2&amp;"'!P"&amp;ROW($BQ105)))</f>
        <v/>
      </c>
      <c r="BY105" s="127" t="str" cm="1">
        <f t="array" aca="1" ref="BY105" ca="1">IF(INDIRECT("'"&amp;BY$2&amp;"'!P"&amp;ROW($BQ105))=0,"",INDIRECT("'"&amp;BY$2&amp;"'!P"&amp;ROW($BQ105)))</f>
        <v/>
      </c>
      <c r="BZ105" s="127" t="str" cm="1">
        <f t="array" aca="1" ref="BZ105" ca="1">IF(INDIRECT("'"&amp;BZ$2&amp;"'!P"&amp;ROW($BQ105))=0,"",INDIRECT("'"&amp;BZ$2&amp;"'!P"&amp;ROW($BQ105)))</f>
        <v/>
      </c>
      <c r="CA105" s="127" t="str" cm="1">
        <f t="array" aca="1" ref="CA105" ca="1">IF(INDIRECT("'"&amp;CA$2&amp;"'!P"&amp;ROW($BQ105))=0,"",INDIRECT("'"&amp;CA$2&amp;"'!P"&amp;ROW($BQ105)))</f>
        <v/>
      </c>
      <c r="CB105" s="127" t="str" cm="1">
        <f t="array" aca="1" ref="CB105" ca="1">IF(INDIRECT("'"&amp;CB$2&amp;"'!P"&amp;ROW($BQ105))=0,"",INDIRECT("'"&amp;CB$2&amp;"'!P"&amp;ROW($BQ105)))</f>
        <v/>
      </c>
      <c r="CC105" s="127" t="str" cm="1">
        <f t="array" aca="1" ref="CC105" ca="1">IF(INDIRECT("'"&amp;CC$2&amp;"'!P"&amp;ROW($BQ105))=0,"",INDIRECT("'"&amp;CC$2&amp;"'!P"&amp;ROW($BQ105)))</f>
        <v/>
      </c>
      <c r="CD105" s="127" t="str" cm="1">
        <f t="array" aca="1" ref="CD105" ca="1">IF(INDIRECT("'"&amp;CD$2&amp;"'!P"&amp;ROW($BQ105))=0,"",INDIRECT("'"&amp;CD$2&amp;"'!P"&amp;ROW($BQ105)))</f>
        <v/>
      </c>
      <c r="CE105" s="127" t="str" cm="1">
        <f t="array" aca="1" ref="CE105" ca="1">IF(INDIRECT("'"&amp;CE$2&amp;"'!P"&amp;ROW($BQ105))=0,"",INDIRECT("'"&amp;CE$2&amp;"'!P"&amp;ROW($BQ105)))</f>
        <v/>
      </c>
      <c r="CF105" s="127" t="str" cm="1">
        <f t="array" aca="1" ref="CF105" ca="1">IF(INDIRECT("'"&amp;CF$2&amp;"'!P"&amp;ROW($BQ105))=0,"",INDIRECT("'"&amp;CF$2&amp;"'!P"&amp;ROW($BQ105)))</f>
        <v/>
      </c>
      <c r="CG105" s="127" t="str" cm="1">
        <f t="array" aca="1" ref="CG105" ca="1">IF(INDIRECT("'"&amp;CG$2&amp;"'!P"&amp;ROW($BQ105))=0,"",INDIRECT("'"&amp;CG$2&amp;"'!P"&amp;ROW($BQ105)))</f>
        <v/>
      </c>
      <c r="CH105" s="127" t="str" cm="1">
        <f t="array" aca="1" ref="CH105" ca="1">IF(INDIRECT("'"&amp;CH$2&amp;"'!P"&amp;ROW($BQ105))=0,"",INDIRECT("'"&amp;CH$2&amp;"'!P"&amp;ROW($BQ105)))</f>
        <v/>
      </c>
      <c r="CI105" s="127" t="str" cm="1">
        <f t="array" aca="1" ref="CI105" ca="1">IF(INDIRECT("'"&amp;CI$2&amp;"'!P"&amp;ROW($BQ105))=0,"",INDIRECT("'"&amp;CI$2&amp;"'!P"&amp;ROW($BQ105)))</f>
        <v/>
      </c>
      <c r="CJ105" s="127" t="str" cm="1">
        <f t="array" aca="1" ref="CJ105" ca="1">IF(INDIRECT("'"&amp;CJ$2&amp;"'!P"&amp;ROW($BQ105))=0,"",INDIRECT("'"&amp;CJ$2&amp;"'!P"&amp;ROW($BQ105)))</f>
        <v/>
      </c>
      <c r="CK105" s="127" t="str" cm="1">
        <f t="array" aca="1" ref="CK105" ca="1">IF(INDIRECT("'"&amp;CK$2&amp;"'!P"&amp;ROW($BQ105))=0,"",INDIRECT("'"&amp;CK$2&amp;"'!P"&amp;ROW($BQ105)))</f>
        <v/>
      </c>
      <c r="CL105" s="127" t="str" cm="1">
        <f t="array" aca="1" ref="CL105" ca="1">IF(INDIRECT("'"&amp;CL$2&amp;"'!P"&amp;ROW($BQ105))=0,"",INDIRECT("'"&amp;CL$2&amp;"'!P"&amp;ROW($BQ105)))</f>
        <v/>
      </c>
      <c r="CM105" s="127" t="str" cm="1">
        <f t="array" aca="1" ref="CM105" ca="1">IF(INDIRECT("'"&amp;CM$2&amp;"'!P"&amp;ROW($BQ105))=0,"",INDIRECT("'"&amp;CM$2&amp;"'!P"&amp;ROW($BQ105)))</f>
        <v/>
      </c>
      <c r="CN105" s="127" t="str" cm="1">
        <f t="array" aca="1" ref="CN105" ca="1">IF(INDIRECT("'"&amp;CN$2&amp;"'!P"&amp;ROW($BQ105))=0,"",INDIRECT("'"&amp;CN$2&amp;"'!P"&amp;ROW($BQ105)))</f>
        <v/>
      </c>
      <c r="CO105" s="127" t="str" cm="1">
        <f t="array" aca="1" ref="CO105" ca="1">IF(INDIRECT("'"&amp;CO$2&amp;"'!P"&amp;ROW($BQ105))=0,"",INDIRECT("'"&amp;CO$2&amp;"'!P"&amp;ROW($BQ105)))</f>
        <v/>
      </c>
      <c r="CP105" s="127" t="str" cm="1">
        <f t="array" aca="1" ref="CP105" ca="1">IF(INDIRECT("'"&amp;CP$2&amp;"'!P"&amp;ROW($BQ105))=0,"",INDIRECT("'"&amp;CP$2&amp;"'!P"&amp;ROW($BQ105)))</f>
        <v/>
      </c>
      <c r="CQ105" s="127" t="str" cm="1">
        <f t="array" aca="1" ref="CQ105" ca="1">IF(INDIRECT("'"&amp;CQ$2&amp;"'!P"&amp;ROW($BQ105))=0,"",INDIRECT("'"&amp;CQ$2&amp;"'!P"&amp;ROW($BQ105)))</f>
        <v/>
      </c>
      <c r="CR105" s="127" t="str" cm="1">
        <f t="array" aca="1" ref="CR105" ca="1">IF(INDIRECT("'"&amp;CR$2&amp;"'!P"&amp;ROW($BQ105))=0,"",INDIRECT("'"&amp;CR$2&amp;"'!P"&amp;ROW($BQ105)))</f>
        <v/>
      </c>
      <c r="CS105" s="127" t="str" cm="1">
        <f t="array" aca="1" ref="CS105" ca="1">IF(INDIRECT("'"&amp;CS$2&amp;"'!P"&amp;ROW($BQ105))=0,"",INDIRECT("'"&amp;CS$2&amp;"'!P"&amp;ROW($BQ105)))</f>
        <v/>
      </c>
      <c r="CT105" s="127" t="str" cm="1">
        <f t="array" aca="1" ref="CT105" ca="1">IF(INDIRECT("'"&amp;CT$2&amp;"'!P"&amp;ROW($BQ105))=0,"",INDIRECT("'"&amp;CT$2&amp;"'!P"&amp;ROW($BQ105)))</f>
        <v/>
      </c>
      <c r="CU105" s="127" t="str" cm="1">
        <f t="array" aca="1" ref="CU105" ca="1">IF(INDIRECT("'"&amp;CU$2&amp;"'!P"&amp;ROW($BQ105))=0,"",INDIRECT("'"&amp;CU$2&amp;"'!P"&amp;ROW($BQ105)))</f>
        <v/>
      </c>
      <c r="CV105" s="128">
        <f t="shared" ca="1" si="9"/>
        <v>155.5</v>
      </c>
    </row>
    <row r="106" spans="1:100" x14ac:dyDescent="0.2">
      <c r="A106" s="111">
        <f>IF('Driver List'!D106=0,"",'Driver List'!D106)</f>
        <v>6444</v>
      </c>
      <c r="B106" s="111" t="str">
        <f>IF(A106="","",VLOOKUP(A106,'Driver List'!D:E,2,0))</f>
        <v>Julio A. Chardon</v>
      </c>
      <c r="C106" s="111" t="str" cm="1">
        <f t="array" aca="1" ref="C106" ca="1">IF(INDIRECT("'"&amp;C$2&amp;"'!F"&amp;ROW(C106))="CC","CC",
IF(INDIRECT("'"&amp;C$2&amp;"'!F"&amp;ROW(C106))="DOWN","DOWN",
IF(INDIRECT("'"&amp;C$2&amp;"'!F"&amp;ROW(C106))="OFF","OFF",
IF(INDIRECT("'"&amp;C$2&amp;"'!F"&amp;ROW(C106))="PARK","PARK",
IF(INDIRECT("'"&amp;C$2&amp;"'!F"&amp;ROW(C106))="VACA","VACA",
"")))))</f>
        <v/>
      </c>
      <c r="D106" s="111" t="str" cm="1">
        <f t="array" aca="1" ref="D106" ca="1">IF(INDIRECT("'"&amp;D$2&amp;"'!F"&amp;ROW(D106))="CC","CC",
IF(INDIRECT("'"&amp;D$2&amp;"'!F"&amp;ROW(D106))="DOWN","DOWN",
IF(INDIRECT("'"&amp;D$2&amp;"'!F"&amp;ROW(D106))="OFF","OFF",
IF(INDIRECT("'"&amp;D$2&amp;"'!F"&amp;ROW(D106))="PARK","PARK",
IF(INDIRECT("'"&amp;D$2&amp;"'!F"&amp;ROW(D106))="VACA","VACA",
"")))))</f>
        <v/>
      </c>
      <c r="E106" s="111" t="str" cm="1">
        <f t="array" aca="1" ref="E106" ca="1">IF(INDIRECT("'"&amp;E$2&amp;"'!F"&amp;ROW(E106))="CC","CC",
IF(INDIRECT("'"&amp;E$2&amp;"'!F"&amp;ROW(E106))="DOWN","DOWN",
IF(INDIRECT("'"&amp;E$2&amp;"'!F"&amp;ROW(E106))="OFF","OFF",
IF(INDIRECT("'"&amp;E$2&amp;"'!F"&amp;ROW(E106))="PARK","PARK",
IF(INDIRECT("'"&amp;E$2&amp;"'!F"&amp;ROW(E106))="VACA","VACA",
"")))))</f>
        <v>OFF</v>
      </c>
      <c r="F106" s="111" t="str" cm="1">
        <f t="array" aca="1" ref="F106" ca="1">IF(INDIRECT("'"&amp;F$2&amp;"'!F"&amp;ROW(F106))="CC","CC",
IF(INDIRECT("'"&amp;F$2&amp;"'!F"&amp;ROW(F106))="DOWN","DOWN",
IF(INDIRECT("'"&amp;F$2&amp;"'!F"&amp;ROW(F106))="OFF","OFF",
IF(INDIRECT("'"&amp;F$2&amp;"'!F"&amp;ROW(F106))="PARK","PARK",
IF(INDIRECT("'"&amp;F$2&amp;"'!F"&amp;ROW(F106))="VACA","VACA",
"")))))</f>
        <v/>
      </c>
      <c r="G106" s="111" t="str" cm="1">
        <f t="array" aca="1" ref="G106" ca="1">IF(INDIRECT("'"&amp;G$2&amp;"'!F"&amp;ROW(G106))="CC","CC",
IF(INDIRECT("'"&amp;G$2&amp;"'!F"&amp;ROW(G106))="DOWN","DOWN",
IF(INDIRECT("'"&amp;G$2&amp;"'!F"&amp;ROW(G106))="OFF","OFF",
IF(INDIRECT("'"&amp;G$2&amp;"'!F"&amp;ROW(G106))="PARK","PARK",
IF(INDIRECT("'"&amp;G$2&amp;"'!F"&amp;ROW(G106))="VACA","VACA",
"")))))</f>
        <v/>
      </c>
      <c r="H106" s="111" t="str" cm="1">
        <f t="array" aca="1" ref="H106" ca="1">IF(INDIRECT("'"&amp;H$2&amp;"'!F"&amp;ROW(H106))="CC","CC",
IF(INDIRECT("'"&amp;H$2&amp;"'!F"&amp;ROW(H106))="DOWN","DOWN",
IF(INDIRECT("'"&amp;H$2&amp;"'!F"&amp;ROW(H106))="OFF","OFF",
IF(INDIRECT("'"&amp;H$2&amp;"'!F"&amp;ROW(H106))="PARK","PARK",
IF(INDIRECT("'"&amp;H$2&amp;"'!F"&amp;ROW(H106))="VACA","VACA",
"")))))</f>
        <v>OFF</v>
      </c>
      <c r="I106" s="111" t="str" cm="1">
        <f t="array" aca="1" ref="I106" ca="1">IF(INDIRECT("'"&amp;I$2&amp;"'!F"&amp;ROW(I106))="CC","CC",
IF(INDIRECT("'"&amp;I$2&amp;"'!F"&amp;ROW(I106))="DOWN","DOWN",
IF(INDIRECT("'"&amp;I$2&amp;"'!F"&amp;ROW(I106))="OFF","OFF",
IF(INDIRECT("'"&amp;I$2&amp;"'!F"&amp;ROW(I106))="PARK","PARK",
IF(INDIRECT("'"&amp;I$2&amp;"'!F"&amp;ROW(I106))="VACA","VACA",
"")))))</f>
        <v/>
      </c>
      <c r="J106" s="111" t="str" cm="1">
        <f t="array" aca="1" ref="J106" ca="1">IF(INDIRECT("'"&amp;J$2&amp;"'!F"&amp;ROW(J106))="CC","CC",
IF(INDIRECT("'"&amp;J$2&amp;"'!F"&amp;ROW(J106))="DOWN","DOWN",
IF(INDIRECT("'"&amp;J$2&amp;"'!F"&amp;ROW(J106))="OFF","OFF",
IF(INDIRECT("'"&amp;J$2&amp;"'!F"&amp;ROW(J106))="PARK","PARK",
IF(INDIRECT("'"&amp;J$2&amp;"'!F"&amp;ROW(J106))="VACA","VACA",
"")))))</f>
        <v/>
      </c>
      <c r="K106" s="111" t="str" cm="1">
        <f t="array" aca="1" ref="K106" ca="1">IF(INDIRECT("'"&amp;K$2&amp;"'!F"&amp;ROW(K106))="CC","CC",
IF(INDIRECT("'"&amp;K$2&amp;"'!F"&amp;ROW(K106))="DOWN","DOWN",
IF(INDIRECT("'"&amp;K$2&amp;"'!F"&amp;ROW(K106))="OFF","OFF",
IF(INDIRECT("'"&amp;K$2&amp;"'!F"&amp;ROW(K106))="PARK","PARK",
IF(INDIRECT("'"&amp;K$2&amp;"'!F"&amp;ROW(K106))="VACA","VACA",
"")))))</f>
        <v/>
      </c>
      <c r="L106" s="111" t="str" cm="1">
        <f t="array" aca="1" ref="L106" ca="1">IF(INDIRECT("'"&amp;L$2&amp;"'!F"&amp;ROW(L106))="CC","CC",
IF(INDIRECT("'"&amp;L$2&amp;"'!F"&amp;ROW(L106))="DOWN","DOWN",
IF(INDIRECT("'"&amp;L$2&amp;"'!F"&amp;ROW(L106))="OFF","OFF",
IF(INDIRECT("'"&amp;L$2&amp;"'!F"&amp;ROW(L106))="PARK","PARK",
IF(INDIRECT("'"&amp;L$2&amp;"'!F"&amp;ROW(L106))="VACA","VACA",
"")))))</f>
        <v/>
      </c>
      <c r="M106" s="111" t="str" cm="1">
        <f t="array" aca="1" ref="M106" ca="1">IF(INDIRECT("'"&amp;M$2&amp;"'!F"&amp;ROW(M106))="CC","CC",
IF(INDIRECT("'"&amp;M$2&amp;"'!F"&amp;ROW(M106))="DOWN","DOWN",
IF(INDIRECT("'"&amp;M$2&amp;"'!F"&amp;ROW(M106))="OFF","OFF",
IF(INDIRECT("'"&amp;M$2&amp;"'!F"&amp;ROW(M106))="PARK","PARK",
IF(INDIRECT("'"&amp;M$2&amp;"'!F"&amp;ROW(M106))="VACA","VACA",
"")))))</f>
        <v/>
      </c>
      <c r="N106" s="111" t="str" cm="1">
        <f t="array" aca="1" ref="N106" ca="1">IF(INDIRECT("'"&amp;N$2&amp;"'!F"&amp;ROW(N106))="CC","CC",
IF(INDIRECT("'"&amp;N$2&amp;"'!F"&amp;ROW(N106))="DOWN","DOWN",
IF(INDIRECT("'"&amp;N$2&amp;"'!F"&amp;ROW(N106))="OFF","OFF",
IF(INDIRECT("'"&amp;N$2&amp;"'!F"&amp;ROW(N106))="PARK","PARK",
IF(INDIRECT("'"&amp;N$2&amp;"'!F"&amp;ROW(N106))="VACA","VACA",
"")))))</f>
        <v/>
      </c>
      <c r="O106" s="111" t="str" cm="1">
        <f t="array" aca="1" ref="O106" ca="1">IF(INDIRECT("'"&amp;O$2&amp;"'!F"&amp;ROW(O106))="CC","CC",
IF(INDIRECT("'"&amp;O$2&amp;"'!F"&amp;ROW(O106))="DOWN","DOWN",
IF(INDIRECT("'"&amp;O$2&amp;"'!F"&amp;ROW(O106))="OFF","OFF",
IF(INDIRECT("'"&amp;O$2&amp;"'!F"&amp;ROW(O106))="PARK","PARK",
IF(INDIRECT("'"&amp;O$2&amp;"'!F"&amp;ROW(O106))="VACA","VACA",
"")))))</f>
        <v/>
      </c>
      <c r="P106" s="111" t="str" cm="1">
        <f t="array" aca="1" ref="P106" ca="1">IF(INDIRECT("'"&amp;P$2&amp;"'!F"&amp;ROW(P106))="CC","CC",
IF(INDIRECT("'"&amp;P$2&amp;"'!F"&amp;ROW(P106))="DOWN","DOWN",
IF(INDIRECT("'"&amp;P$2&amp;"'!F"&amp;ROW(P106))="OFF","OFF",
IF(INDIRECT("'"&amp;P$2&amp;"'!F"&amp;ROW(P106))="PARK","PARK",
IF(INDIRECT("'"&amp;P$2&amp;"'!F"&amp;ROW(P106))="VACA","VACA",
"")))))</f>
        <v/>
      </c>
      <c r="Q106" s="111" t="str" cm="1">
        <f t="array" aca="1" ref="Q106" ca="1">IF(INDIRECT("'"&amp;Q$2&amp;"'!F"&amp;ROW(Q106))="CC","CC",
IF(INDIRECT("'"&amp;Q$2&amp;"'!F"&amp;ROW(Q106))="DOWN","DOWN",
IF(INDIRECT("'"&amp;Q$2&amp;"'!F"&amp;ROW(Q106))="OFF","OFF",
IF(INDIRECT("'"&amp;Q$2&amp;"'!F"&amp;ROW(Q106))="PARK","PARK",
IF(INDIRECT("'"&amp;Q$2&amp;"'!F"&amp;ROW(Q106))="VACA","VACA",
"")))))</f>
        <v/>
      </c>
      <c r="R106" s="111" t="str" cm="1">
        <f t="array" aca="1" ref="R106" ca="1">IF(INDIRECT("'"&amp;R$2&amp;"'!F"&amp;ROW(R106))="CC","CC",
IF(INDIRECT("'"&amp;R$2&amp;"'!F"&amp;ROW(R106))="DOWN","DOWN",
IF(INDIRECT("'"&amp;R$2&amp;"'!F"&amp;ROW(R106))="OFF","OFF",
IF(INDIRECT("'"&amp;R$2&amp;"'!F"&amp;ROW(R106))="PARK","PARK",
IF(INDIRECT("'"&amp;R$2&amp;"'!F"&amp;ROW(R106))="VACA","VACA",
"")))))</f>
        <v/>
      </c>
      <c r="S106" s="111" t="str" cm="1">
        <f t="array" aca="1" ref="S106" ca="1">IF(INDIRECT("'"&amp;S$2&amp;"'!F"&amp;ROW(S106))="CC","CC",
IF(INDIRECT("'"&amp;S$2&amp;"'!F"&amp;ROW(S106))="DOWN","DOWN",
IF(INDIRECT("'"&amp;S$2&amp;"'!F"&amp;ROW(S106))="OFF","OFF",
IF(INDIRECT("'"&amp;S$2&amp;"'!F"&amp;ROW(S106))="PARK","PARK",
IF(INDIRECT("'"&amp;S$2&amp;"'!F"&amp;ROW(S106))="VACA","VACA",
"")))))</f>
        <v/>
      </c>
      <c r="T106" s="111" t="str" cm="1">
        <f t="array" aca="1" ref="T106" ca="1">IF(INDIRECT("'"&amp;T$2&amp;"'!F"&amp;ROW(T106))="CC","CC",
IF(INDIRECT("'"&amp;T$2&amp;"'!F"&amp;ROW(T106))="DOWN","DOWN",
IF(INDIRECT("'"&amp;T$2&amp;"'!F"&amp;ROW(T106))="OFF","OFF",
IF(INDIRECT("'"&amp;T$2&amp;"'!F"&amp;ROW(T106))="PARK","PARK",
IF(INDIRECT("'"&amp;T$2&amp;"'!F"&amp;ROW(T106))="VACA","VACA",
"")))))</f>
        <v/>
      </c>
      <c r="U106" s="111" t="str" cm="1">
        <f t="array" aca="1" ref="U106" ca="1">IF(INDIRECT("'"&amp;U$2&amp;"'!F"&amp;ROW(U106))="CC","CC",
IF(INDIRECT("'"&amp;U$2&amp;"'!F"&amp;ROW(U106))="DOWN","DOWN",
IF(INDIRECT("'"&amp;U$2&amp;"'!F"&amp;ROW(U106))="OFF","OFF",
IF(INDIRECT("'"&amp;U$2&amp;"'!F"&amp;ROW(U106))="PARK","PARK",
IF(INDIRECT("'"&amp;U$2&amp;"'!F"&amp;ROW(U106))="VACA","VACA",
"")))))</f>
        <v/>
      </c>
      <c r="V106" s="111" t="str" cm="1">
        <f t="array" aca="1" ref="V106" ca="1">IF(INDIRECT("'"&amp;V$2&amp;"'!F"&amp;ROW(V106))="CC","CC",
IF(INDIRECT("'"&amp;V$2&amp;"'!F"&amp;ROW(V106))="DOWN","DOWN",
IF(INDIRECT("'"&amp;V$2&amp;"'!F"&amp;ROW(V106))="OFF","OFF",
IF(INDIRECT("'"&amp;V$2&amp;"'!F"&amp;ROW(V106))="PARK","PARK",
IF(INDIRECT("'"&amp;V$2&amp;"'!F"&amp;ROW(V106))="VACA","VACA",
"")))))</f>
        <v/>
      </c>
      <c r="W106" s="111" t="str" cm="1">
        <f t="array" aca="1" ref="W106" ca="1">IF(INDIRECT("'"&amp;W$2&amp;"'!F"&amp;ROW(W106))="CC","CC",
IF(INDIRECT("'"&amp;W$2&amp;"'!F"&amp;ROW(W106))="DOWN","DOWN",
IF(INDIRECT("'"&amp;W$2&amp;"'!F"&amp;ROW(W106))="OFF","OFF",
IF(INDIRECT("'"&amp;W$2&amp;"'!F"&amp;ROW(W106))="PARK","PARK",
IF(INDIRECT("'"&amp;W$2&amp;"'!F"&amp;ROW(W106))="VACA","VACA",
"")))))</f>
        <v/>
      </c>
      <c r="X106" s="111" t="str" cm="1">
        <f t="array" aca="1" ref="X106" ca="1">IF(INDIRECT("'"&amp;X$2&amp;"'!F"&amp;ROW(X106))="CC","CC",
IF(INDIRECT("'"&amp;X$2&amp;"'!F"&amp;ROW(X106))="DOWN","DOWN",
IF(INDIRECT("'"&amp;X$2&amp;"'!F"&amp;ROW(X106))="OFF","OFF",
IF(INDIRECT("'"&amp;X$2&amp;"'!F"&amp;ROW(X106))="PARK","PARK",
IF(INDIRECT("'"&amp;X$2&amp;"'!F"&amp;ROW(X106))="VACA","VACA",
"")))))</f>
        <v/>
      </c>
      <c r="Y106" s="111" t="str" cm="1">
        <f t="array" aca="1" ref="Y106" ca="1">IF(INDIRECT("'"&amp;Y$2&amp;"'!F"&amp;ROW(Y106))="CC","CC",
IF(INDIRECT("'"&amp;Y$2&amp;"'!F"&amp;ROW(Y106))="DOWN","DOWN",
IF(INDIRECT("'"&amp;Y$2&amp;"'!F"&amp;ROW(Y106))="OFF","OFF",
IF(INDIRECT("'"&amp;Y$2&amp;"'!F"&amp;ROW(Y106))="PARK","PARK",
IF(INDIRECT("'"&amp;Y$2&amp;"'!F"&amp;ROW(Y106))="VACA","VACA",
"")))))</f>
        <v/>
      </c>
      <c r="Z106" s="111" t="str" cm="1">
        <f t="array" aca="1" ref="Z106" ca="1">IF(INDIRECT("'"&amp;Z$2&amp;"'!F"&amp;ROW(Z106))="CC","CC",
IF(INDIRECT("'"&amp;Z$2&amp;"'!F"&amp;ROW(Z106))="DOWN","DOWN",
IF(INDIRECT("'"&amp;Z$2&amp;"'!F"&amp;ROW(Z106))="OFF","OFF",
IF(INDIRECT("'"&amp;Z$2&amp;"'!F"&amp;ROW(Z106))="PARK","PARK",
IF(INDIRECT("'"&amp;Z$2&amp;"'!F"&amp;ROW(Z106))="VACA","VACA",
"")))))</f>
        <v/>
      </c>
      <c r="AA106" s="111" t="str" cm="1">
        <f t="array" aca="1" ref="AA106" ca="1">IF(INDIRECT("'"&amp;AA$2&amp;"'!F"&amp;ROW(AA106))="CC","CC",
IF(INDIRECT("'"&amp;AA$2&amp;"'!F"&amp;ROW(AA106))="DOWN","DOWN",
IF(INDIRECT("'"&amp;AA$2&amp;"'!F"&amp;ROW(AA106))="OFF","OFF",
IF(INDIRECT("'"&amp;AA$2&amp;"'!F"&amp;ROW(AA106))="PARK","PARK",
IF(INDIRECT("'"&amp;AA$2&amp;"'!F"&amp;ROW(AA106))="VACA","VACA",
"")))))</f>
        <v/>
      </c>
      <c r="AB106" s="111" t="str" cm="1">
        <f t="array" aca="1" ref="AB106" ca="1">IF(INDIRECT("'"&amp;AB$2&amp;"'!F"&amp;ROW(AB106))="CC","CC",
IF(INDIRECT("'"&amp;AB$2&amp;"'!F"&amp;ROW(AB106))="DOWN","DOWN",
IF(INDIRECT("'"&amp;AB$2&amp;"'!F"&amp;ROW(AB106))="OFF","OFF",
IF(INDIRECT("'"&amp;AB$2&amp;"'!F"&amp;ROW(AB106))="PARK","PARK",
IF(INDIRECT("'"&amp;AB$2&amp;"'!F"&amp;ROW(AB106))="VACA","VACA",
"")))))</f>
        <v/>
      </c>
      <c r="AC106" s="111" t="str" cm="1">
        <f t="array" aca="1" ref="AC106" ca="1">IF(INDIRECT("'"&amp;AC$2&amp;"'!F"&amp;ROW(AC106))="CC","CC",
IF(INDIRECT("'"&amp;AC$2&amp;"'!F"&amp;ROW(AC106))="DOWN","DOWN",
IF(INDIRECT("'"&amp;AC$2&amp;"'!F"&amp;ROW(AC106))="OFF","OFF",
IF(INDIRECT("'"&amp;AC$2&amp;"'!F"&amp;ROW(AC106))="PARK","PARK",
IF(INDIRECT("'"&amp;AC$2&amp;"'!F"&amp;ROW(AC106))="VACA","VACA",
"")))))</f>
        <v/>
      </c>
      <c r="AD106" s="111" t="str" cm="1">
        <f t="array" aca="1" ref="AD106" ca="1">IF(INDIRECT("'"&amp;AD$2&amp;"'!F"&amp;ROW(AD106))="CC","CC",
IF(INDIRECT("'"&amp;AD$2&amp;"'!F"&amp;ROW(AD106))="DOWN","DOWN",
IF(INDIRECT("'"&amp;AD$2&amp;"'!F"&amp;ROW(AD106))="OFF","OFF",
IF(INDIRECT("'"&amp;AD$2&amp;"'!F"&amp;ROW(AD106))="PARK","PARK",
IF(INDIRECT("'"&amp;AD$2&amp;"'!F"&amp;ROW(AD106))="VACA","VACA",
"")))))</f>
        <v/>
      </c>
      <c r="AE106" s="111" t="str" cm="1">
        <f t="array" aca="1" ref="AE106" ca="1">IF(INDIRECT("'"&amp;AE$2&amp;"'!F"&amp;ROW(AE106))="CC","CC",
IF(INDIRECT("'"&amp;AE$2&amp;"'!F"&amp;ROW(AE106))="DOWN","DOWN",
IF(INDIRECT("'"&amp;AE$2&amp;"'!F"&amp;ROW(AE106))="OFF","OFF",
IF(INDIRECT("'"&amp;AE$2&amp;"'!F"&amp;ROW(AE106))="PARK","PARK",
IF(INDIRECT("'"&amp;AE$2&amp;"'!F"&amp;ROW(AE106))="VACA","VACA",
"")))))</f>
        <v/>
      </c>
      <c r="AF106" s="111" t="str" cm="1">
        <f t="array" aca="1" ref="AF106" ca="1">IF(INDIRECT("'"&amp;AF$2&amp;"'!F"&amp;ROW(AF106))="CC","CC",
IF(INDIRECT("'"&amp;AF$2&amp;"'!F"&amp;ROW(AF106))="DOWN","DOWN",
IF(INDIRECT("'"&amp;AF$2&amp;"'!F"&amp;ROW(AF106))="OFF","OFF",
IF(INDIRECT("'"&amp;AF$2&amp;"'!F"&amp;ROW(AF106))="PARK","PARK",
IF(INDIRECT("'"&amp;AF$2&amp;"'!F"&amp;ROW(AF106))="VACA","VACA",
"")))))</f>
        <v/>
      </c>
      <c r="AG106" s="111" t="str" cm="1">
        <f t="array" aca="1" ref="AG106" ca="1">IF(INDIRECT("'"&amp;AG$2&amp;"'!F"&amp;ROW(AG106))="CC","CC",
IF(INDIRECT("'"&amp;AG$2&amp;"'!F"&amp;ROW(AG106))="DOWN","DOWN",
IF(INDIRECT("'"&amp;AG$2&amp;"'!F"&amp;ROW(AG106))="OFF","OFF",
IF(INDIRECT("'"&amp;AG$2&amp;"'!F"&amp;ROW(AG106))="PARK","PARK",
IF(INDIRECT("'"&amp;AG$2&amp;"'!F"&amp;ROW(AG106))="VACA","VACA",
"")))))</f>
        <v/>
      </c>
      <c r="AH106" s="124"/>
      <c r="AI106" s="111" t="str">
        <f t="shared" si="7"/>
        <v>Julio A. Chardon</v>
      </c>
      <c r="AJ106" s="111" cm="1">
        <f t="array" aca="1" ref="AJ106" ca="1">INDIRECT("'"&amp;AJ$2&amp;"'!AB"&amp;ROW($AJ106))</f>
        <v>3</v>
      </c>
      <c r="AK106" s="111" cm="1">
        <f t="array" aca="1" ref="AK106" ca="1">INDIRECT("'"&amp;AK$2&amp;"'!AB"&amp;ROW($AJ106))</f>
        <v>3</v>
      </c>
      <c r="AL106" s="111" cm="1">
        <f t="array" aca="1" ref="AL106" ca="1">INDIRECT("'"&amp;AL$2&amp;"'!AB"&amp;ROW($AJ106))</f>
        <v>1</v>
      </c>
      <c r="AM106" s="111" t="str" cm="1">
        <f t="array" aca="1" ref="AM106" ca="1">INDIRECT("'"&amp;AM$2&amp;"'!AB"&amp;ROW($AJ106))</f>
        <v/>
      </c>
      <c r="AN106" s="111" t="str" cm="1">
        <f t="array" aca="1" ref="AN106" ca="1">INDIRECT("'"&amp;AN$2&amp;"'!AB"&amp;ROW($AJ106))</f>
        <v/>
      </c>
      <c r="AO106" s="111" cm="1">
        <f t="array" aca="1" ref="AO106" ca="1">INDIRECT("'"&amp;AO$2&amp;"'!AB"&amp;ROW($AJ106))</f>
        <v>1</v>
      </c>
      <c r="AP106" s="111" cm="1">
        <f t="array" aca="1" ref="AP106" ca="1">INDIRECT("'"&amp;AP$2&amp;"'!AB"&amp;ROW($AJ106))</f>
        <v>3</v>
      </c>
      <c r="AQ106" s="111" t="str" cm="1">
        <f t="array" aca="1" ref="AQ106" ca="1">INDIRECT("'"&amp;AQ$2&amp;"'!AB"&amp;ROW($AJ106))</f>
        <v/>
      </c>
      <c r="AR106" s="111" t="str" cm="1">
        <f t="array" aca="1" ref="AR106" ca="1">INDIRECT("'"&amp;AR$2&amp;"'!AB"&amp;ROW($AJ106))</f>
        <v/>
      </c>
      <c r="AS106" s="111" t="str" cm="1">
        <f t="array" aca="1" ref="AS106" ca="1">INDIRECT("'"&amp;AS$2&amp;"'!AB"&amp;ROW($AJ106))</f>
        <v/>
      </c>
      <c r="AT106" s="111" t="str" cm="1">
        <f t="array" aca="1" ref="AT106" ca="1">INDIRECT("'"&amp;AT$2&amp;"'!AB"&amp;ROW($AJ106))</f>
        <v/>
      </c>
      <c r="AU106" s="111" t="str" cm="1">
        <f t="array" aca="1" ref="AU106" ca="1">INDIRECT("'"&amp;AU$2&amp;"'!AB"&amp;ROW($AJ106))</f>
        <v/>
      </c>
      <c r="AV106" s="111" t="str" cm="1">
        <f t="array" aca="1" ref="AV106" ca="1">INDIRECT("'"&amp;AV$2&amp;"'!AB"&amp;ROW($AJ106))</f>
        <v/>
      </c>
      <c r="AW106" s="111" t="str" cm="1">
        <f t="array" aca="1" ref="AW106" ca="1">INDIRECT("'"&amp;AW$2&amp;"'!AB"&amp;ROW($AJ106))</f>
        <v/>
      </c>
      <c r="AX106" s="111" t="str" cm="1">
        <f t="array" aca="1" ref="AX106" ca="1">INDIRECT("'"&amp;AX$2&amp;"'!AB"&amp;ROW($AJ106))</f>
        <v/>
      </c>
      <c r="AY106" s="111" t="str" cm="1">
        <f t="array" aca="1" ref="AY106" ca="1">INDIRECT("'"&amp;AY$2&amp;"'!AB"&amp;ROW($AJ106))</f>
        <v/>
      </c>
      <c r="AZ106" s="111" t="str" cm="1">
        <f t="array" aca="1" ref="AZ106" ca="1">INDIRECT("'"&amp;AZ$2&amp;"'!AB"&amp;ROW($AJ106))</f>
        <v/>
      </c>
      <c r="BA106" s="111" t="str" cm="1">
        <f t="array" aca="1" ref="BA106" ca="1">INDIRECT("'"&amp;BA$2&amp;"'!AB"&amp;ROW($AJ106))</f>
        <v/>
      </c>
      <c r="BB106" s="111" t="str" cm="1">
        <f t="array" aca="1" ref="BB106" ca="1">INDIRECT("'"&amp;BB$2&amp;"'!AB"&amp;ROW($AJ106))</f>
        <v/>
      </c>
      <c r="BC106" s="111" t="str" cm="1">
        <f t="array" aca="1" ref="BC106" ca="1">INDIRECT("'"&amp;BC$2&amp;"'!AB"&amp;ROW($AJ106))</f>
        <v/>
      </c>
      <c r="BD106" s="111" t="str" cm="1">
        <f t="array" aca="1" ref="BD106" ca="1">INDIRECT("'"&amp;BD$2&amp;"'!AB"&amp;ROW($AJ106))</f>
        <v/>
      </c>
      <c r="BE106" s="111" t="str" cm="1">
        <f t="array" aca="1" ref="BE106" ca="1">INDIRECT("'"&amp;BE$2&amp;"'!AB"&amp;ROW($AJ106))</f>
        <v/>
      </c>
      <c r="BF106" s="111" t="str" cm="1">
        <f t="array" aca="1" ref="BF106" ca="1">INDIRECT("'"&amp;BF$2&amp;"'!AB"&amp;ROW($AJ106))</f>
        <v/>
      </c>
      <c r="BG106" s="111" t="str" cm="1">
        <f t="array" aca="1" ref="BG106" ca="1">INDIRECT("'"&amp;BG$2&amp;"'!AB"&amp;ROW($AJ106))</f>
        <v/>
      </c>
      <c r="BH106" s="111" t="str" cm="1">
        <f t="array" aca="1" ref="BH106" ca="1">INDIRECT("'"&amp;BH$2&amp;"'!AB"&amp;ROW($AJ106))</f>
        <v/>
      </c>
      <c r="BI106" s="111" t="str" cm="1">
        <f t="array" aca="1" ref="BI106" ca="1">INDIRECT("'"&amp;BI$2&amp;"'!AB"&amp;ROW($AJ106))</f>
        <v/>
      </c>
      <c r="BJ106" s="111" t="str" cm="1">
        <f t="array" aca="1" ref="BJ106" ca="1">INDIRECT("'"&amp;BJ$2&amp;"'!AB"&amp;ROW($AJ106))</f>
        <v/>
      </c>
      <c r="BK106" s="111" t="str" cm="1">
        <f t="array" aca="1" ref="BK106" ca="1">INDIRECT("'"&amp;BK$2&amp;"'!AB"&amp;ROW($AJ106))</f>
        <v/>
      </c>
      <c r="BL106" s="111" t="str" cm="1">
        <f t="array" aca="1" ref="BL106" ca="1">INDIRECT("'"&amp;BL$2&amp;"'!AB"&amp;ROW($AJ106))</f>
        <v/>
      </c>
      <c r="BM106" s="111" t="str" cm="1">
        <f t="array" aca="1" ref="BM106" ca="1">INDIRECT("'"&amp;BM$2&amp;"'!AB"&amp;ROW($AJ106))</f>
        <v/>
      </c>
      <c r="BN106" s="111" t="str" cm="1">
        <f t="array" aca="1" ref="BN106" ca="1">INDIRECT("'"&amp;BN$2&amp;"'!AB"&amp;ROW($AJ106))</f>
        <v/>
      </c>
      <c r="BO106" s="124"/>
      <c r="BP106" s="110" t="str">
        <f t="shared" si="8"/>
        <v>Julio A. Chardon</v>
      </c>
      <c r="BQ106" s="127" cm="1">
        <f t="array" aca="1" ref="BQ106" ca="1">IF(INDIRECT("'"&amp;BQ$2&amp;"'!P"&amp;ROW($BQ106))=0,"",INDIRECT("'"&amp;BQ$2&amp;"'!P"&amp;ROW($BQ106)))</f>
        <v>33.5</v>
      </c>
      <c r="BR106" s="127" cm="1">
        <f t="array" aca="1" ref="BR106" ca="1">IF(INDIRECT("'"&amp;BR$2&amp;"'!P"&amp;ROW($BQ106))=0,"",INDIRECT("'"&amp;BR$2&amp;"'!P"&amp;ROW($BQ106)))</f>
        <v>33</v>
      </c>
      <c r="BS106" s="127" t="str" cm="1">
        <f t="array" aca="1" ref="BS106" ca="1">IF(INDIRECT("'"&amp;BS$2&amp;"'!P"&amp;ROW($BQ106))=0,"",INDIRECT("'"&amp;BS$2&amp;"'!P"&amp;ROW($BQ106)))</f>
        <v/>
      </c>
      <c r="BT106" s="127" t="str" cm="1">
        <f t="array" aca="1" ref="BT106" ca="1">IF(INDIRECT("'"&amp;BT$2&amp;"'!P"&amp;ROW($BQ106))=0,"",INDIRECT("'"&amp;BT$2&amp;"'!P"&amp;ROW($BQ106)))</f>
        <v/>
      </c>
      <c r="BU106" s="127" t="str" cm="1">
        <f t="array" aca="1" ref="BU106" ca="1">IF(INDIRECT("'"&amp;BU$2&amp;"'!P"&amp;ROW($BQ106))=0,"",INDIRECT("'"&amp;BU$2&amp;"'!P"&amp;ROW($BQ106)))</f>
        <v/>
      </c>
      <c r="BV106" s="127" t="str" cm="1">
        <f t="array" aca="1" ref="BV106" ca="1">IF(INDIRECT("'"&amp;BV$2&amp;"'!P"&amp;ROW($BQ106))=0,"",INDIRECT("'"&amp;BV$2&amp;"'!P"&amp;ROW($BQ106)))</f>
        <v/>
      </c>
      <c r="BW106" s="127" cm="1">
        <f t="array" aca="1" ref="BW106" ca="1">IF(INDIRECT("'"&amp;BW$2&amp;"'!P"&amp;ROW($BQ106))=0,"",INDIRECT("'"&amp;BW$2&amp;"'!P"&amp;ROW($BQ106)))</f>
        <v>33</v>
      </c>
      <c r="BX106" s="127" t="str" cm="1">
        <f t="array" aca="1" ref="BX106" ca="1">IF(INDIRECT("'"&amp;BX$2&amp;"'!P"&amp;ROW($BQ106))=0,"",INDIRECT("'"&amp;BX$2&amp;"'!P"&amp;ROW($BQ106)))</f>
        <v/>
      </c>
      <c r="BY106" s="127" t="str" cm="1">
        <f t="array" aca="1" ref="BY106" ca="1">IF(INDIRECT("'"&amp;BY$2&amp;"'!P"&amp;ROW($BQ106))=0,"",INDIRECT("'"&amp;BY$2&amp;"'!P"&amp;ROW($BQ106)))</f>
        <v/>
      </c>
      <c r="BZ106" s="127" t="str" cm="1">
        <f t="array" aca="1" ref="BZ106" ca="1">IF(INDIRECT("'"&amp;BZ$2&amp;"'!P"&amp;ROW($BQ106))=0,"",INDIRECT("'"&amp;BZ$2&amp;"'!P"&amp;ROW($BQ106)))</f>
        <v/>
      </c>
      <c r="CA106" s="127" t="str" cm="1">
        <f t="array" aca="1" ref="CA106" ca="1">IF(INDIRECT("'"&amp;CA$2&amp;"'!P"&amp;ROW($BQ106))=0,"",INDIRECT("'"&amp;CA$2&amp;"'!P"&amp;ROW($BQ106)))</f>
        <v/>
      </c>
      <c r="CB106" s="127" t="str" cm="1">
        <f t="array" aca="1" ref="CB106" ca="1">IF(INDIRECT("'"&amp;CB$2&amp;"'!P"&amp;ROW($BQ106))=0,"",INDIRECT("'"&amp;CB$2&amp;"'!P"&amp;ROW($BQ106)))</f>
        <v/>
      </c>
      <c r="CC106" s="127" t="str" cm="1">
        <f t="array" aca="1" ref="CC106" ca="1">IF(INDIRECT("'"&amp;CC$2&amp;"'!P"&amp;ROW($BQ106))=0,"",INDIRECT("'"&amp;CC$2&amp;"'!P"&amp;ROW($BQ106)))</f>
        <v/>
      </c>
      <c r="CD106" s="127" t="str" cm="1">
        <f t="array" aca="1" ref="CD106" ca="1">IF(INDIRECT("'"&amp;CD$2&amp;"'!P"&amp;ROW($BQ106))=0,"",INDIRECT("'"&amp;CD$2&amp;"'!P"&amp;ROW($BQ106)))</f>
        <v/>
      </c>
      <c r="CE106" s="127" t="str" cm="1">
        <f t="array" aca="1" ref="CE106" ca="1">IF(INDIRECT("'"&amp;CE$2&amp;"'!P"&amp;ROW($BQ106))=0,"",INDIRECT("'"&amp;CE$2&amp;"'!P"&amp;ROW($BQ106)))</f>
        <v/>
      </c>
      <c r="CF106" s="127" t="str" cm="1">
        <f t="array" aca="1" ref="CF106" ca="1">IF(INDIRECT("'"&amp;CF$2&amp;"'!P"&amp;ROW($BQ106))=0,"",INDIRECT("'"&amp;CF$2&amp;"'!P"&amp;ROW($BQ106)))</f>
        <v/>
      </c>
      <c r="CG106" s="127" t="str" cm="1">
        <f t="array" aca="1" ref="CG106" ca="1">IF(INDIRECT("'"&amp;CG$2&amp;"'!P"&amp;ROW($BQ106))=0,"",INDIRECT("'"&amp;CG$2&amp;"'!P"&amp;ROW($BQ106)))</f>
        <v/>
      </c>
      <c r="CH106" s="127" t="str" cm="1">
        <f t="array" aca="1" ref="CH106" ca="1">IF(INDIRECT("'"&amp;CH$2&amp;"'!P"&amp;ROW($BQ106))=0,"",INDIRECT("'"&amp;CH$2&amp;"'!P"&amp;ROW($BQ106)))</f>
        <v/>
      </c>
      <c r="CI106" s="127" t="str" cm="1">
        <f t="array" aca="1" ref="CI106" ca="1">IF(INDIRECT("'"&amp;CI$2&amp;"'!P"&amp;ROW($BQ106))=0,"",INDIRECT("'"&amp;CI$2&amp;"'!P"&amp;ROW($BQ106)))</f>
        <v/>
      </c>
      <c r="CJ106" s="127" t="str" cm="1">
        <f t="array" aca="1" ref="CJ106" ca="1">IF(INDIRECT("'"&amp;CJ$2&amp;"'!P"&amp;ROW($BQ106))=0,"",INDIRECT("'"&amp;CJ$2&amp;"'!P"&amp;ROW($BQ106)))</f>
        <v/>
      </c>
      <c r="CK106" s="127" t="str" cm="1">
        <f t="array" aca="1" ref="CK106" ca="1">IF(INDIRECT("'"&amp;CK$2&amp;"'!P"&amp;ROW($BQ106))=0,"",INDIRECT("'"&amp;CK$2&amp;"'!P"&amp;ROW($BQ106)))</f>
        <v/>
      </c>
      <c r="CL106" s="127" t="str" cm="1">
        <f t="array" aca="1" ref="CL106" ca="1">IF(INDIRECT("'"&amp;CL$2&amp;"'!P"&amp;ROW($BQ106))=0,"",INDIRECT("'"&amp;CL$2&amp;"'!P"&amp;ROW($BQ106)))</f>
        <v/>
      </c>
      <c r="CM106" s="127" t="str" cm="1">
        <f t="array" aca="1" ref="CM106" ca="1">IF(INDIRECT("'"&amp;CM$2&amp;"'!P"&amp;ROW($BQ106))=0,"",INDIRECT("'"&amp;CM$2&amp;"'!P"&amp;ROW($BQ106)))</f>
        <v/>
      </c>
      <c r="CN106" s="127" t="str" cm="1">
        <f t="array" aca="1" ref="CN106" ca="1">IF(INDIRECT("'"&amp;CN$2&amp;"'!P"&amp;ROW($BQ106))=0,"",INDIRECT("'"&amp;CN$2&amp;"'!P"&amp;ROW($BQ106)))</f>
        <v/>
      </c>
      <c r="CO106" s="127" t="str" cm="1">
        <f t="array" aca="1" ref="CO106" ca="1">IF(INDIRECT("'"&amp;CO$2&amp;"'!P"&amp;ROW($BQ106))=0,"",INDIRECT("'"&amp;CO$2&amp;"'!P"&amp;ROW($BQ106)))</f>
        <v/>
      </c>
      <c r="CP106" s="127" t="str" cm="1">
        <f t="array" aca="1" ref="CP106" ca="1">IF(INDIRECT("'"&amp;CP$2&amp;"'!P"&amp;ROW($BQ106))=0,"",INDIRECT("'"&amp;CP$2&amp;"'!P"&amp;ROW($BQ106)))</f>
        <v/>
      </c>
      <c r="CQ106" s="127" t="str" cm="1">
        <f t="array" aca="1" ref="CQ106" ca="1">IF(INDIRECT("'"&amp;CQ$2&amp;"'!P"&amp;ROW($BQ106))=0,"",INDIRECT("'"&amp;CQ$2&amp;"'!P"&amp;ROW($BQ106)))</f>
        <v/>
      </c>
      <c r="CR106" s="127" t="str" cm="1">
        <f t="array" aca="1" ref="CR106" ca="1">IF(INDIRECT("'"&amp;CR$2&amp;"'!P"&amp;ROW($BQ106))=0,"",INDIRECT("'"&amp;CR$2&amp;"'!P"&amp;ROW($BQ106)))</f>
        <v/>
      </c>
      <c r="CS106" s="127" t="str" cm="1">
        <f t="array" aca="1" ref="CS106" ca="1">IF(INDIRECT("'"&amp;CS$2&amp;"'!P"&amp;ROW($BQ106))=0,"",INDIRECT("'"&amp;CS$2&amp;"'!P"&amp;ROW($BQ106)))</f>
        <v/>
      </c>
      <c r="CT106" s="127" t="str" cm="1">
        <f t="array" aca="1" ref="CT106" ca="1">IF(INDIRECT("'"&amp;CT$2&amp;"'!P"&amp;ROW($BQ106))=0,"",INDIRECT("'"&amp;CT$2&amp;"'!P"&amp;ROW($BQ106)))</f>
        <v/>
      </c>
      <c r="CU106" s="127" t="str" cm="1">
        <f t="array" aca="1" ref="CU106" ca="1">IF(INDIRECT("'"&amp;CU$2&amp;"'!P"&amp;ROW($BQ106))=0,"",INDIRECT("'"&amp;CU$2&amp;"'!P"&amp;ROW($BQ106)))</f>
        <v/>
      </c>
      <c r="CV106" s="128">
        <f t="shared" ca="1" si="9"/>
        <v>99.5</v>
      </c>
    </row>
    <row r="107" spans="1:100" x14ac:dyDescent="0.2">
      <c r="A107" s="111">
        <f>IF('Driver List'!D107=0,"",'Driver List'!D107)</f>
        <v>6349</v>
      </c>
      <c r="B107" s="111" t="str">
        <f>IF(A107="","",VLOOKUP(A107,'Driver List'!D:E,2,0))</f>
        <v>Ricardo Rodriguez</v>
      </c>
      <c r="C107" s="111" t="str" cm="1">
        <f t="array" aca="1" ref="C107" ca="1">IF(INDIRECT("'"&amp;C$2&amp;"'!F"&amp;ROW(C107))="CC","CC",
IF(INDIRECT("'"&amp;C$2&amp;"'!F"&amp;ROW(C107))="DOWN","DOWN",
IF(INDIRECT("'"&amp;C$2&amp;"'!F"&amp;ROW(C107))="OFF","OFF",
IF(INDIRECT("'"&amp;C$2&amp;"'!F"&amp;ROW(C107))="PARK","PARK",
IF(INDIRECT("'"&amp;C$2&amp;"'!F"&amp;ROW(C107))="VACA","VACA",
"")))))</f>
        <v/>
      </c>
      <c r="D107" s="111" t="str" cm="1">
        <f t="array" aca="1" ref="D107" ca="1">IF(INDIRECT("'"&amp;D$2&amp;"'!F"&amp;ROW(D107))="CC","CC",
IF(INDIRECT("'"&amp;D$2&amp;"'!F"&amp;ROW(D107))="DOWN","DOWN",
IF(INDIRECT("'"&amp;D$2&amp;"'!F"&amp;ROW(D107))="OFF","OFF",
IF(INDIRECT("'"&amp;D$2&amp;"'!F"&amp;ROW(D107))="PARK","PARK",
IF(INDIRECT("'"&amp;D$2&amp;"'!F"&amp;ROW(D107))="VACA","VACA",
"")))))</f>
        <v/>
      </c>
      <c r="E107" s="111" t="str" cm="1">
        <f t="array" aca="1" ref="E107" ca="1">IF(INDIRECT("'"&amp;E$2&amp;"'!F"&amp;ROW(E107))="CC","CC",
IF(INDIRECT("'"&amp;E$2&amp;"'!F"&amp;ROW(E107))="DOWN","DOWN",
IF(INDIRECT("'"&amp;E$2&amp;"'!F"&amp;ROW(E107))="OFF","OFF",
IF(INDIRECT("'"&amp;E$2&amp;"'!F"&amp;ROW(E107))="PARK","PARK",
IF(INDIRECT("'"&amp;E$2&amp;"'!F"&amp;ROW(E107))="VACA","VACA",
"")))))</f>
        <v/>
      </c>
      <c r="F107" s="111" t="str" cm="1">
        <f t="array" aca="1" ref="F107" ca="1">IF(INDIRECT("'"&amp;F$2&amp;"'!F"&amp;ROW(F107))="CC","CC",
IF(INDIRECT("'"&amp;F$2&amp;"'!F"&amp;ROW(F107))="DOWN","DOWN",
IF(INDIRECT("'"&amp;F$2&amp;"'!F"&amp;ROW(F107))="OFF","OFF",
IF(INDIRECT("'"&amp;F$2&amp;"'!F"&amp;ROW(F107))="PARK","PARK",
IF(INDIRECT("'"&amp;F$2&amp;"'!F"&amp;ROW(F107))="VACA","VACA",
"")))))</f>
        <v/>
      </c>
      <c r="G107" s="111" t="str" cm="1">
        <f t="array" aca="1" ref="G107" ca="1">IF(INDIRECT("'"&amp;G$2&amp;"'!F"&amp;ROW(G107))="CC","CC",
IF(INDIRECT("'"&amp;G$2&amp;"'!F"&amp;ROW(G107))="DOWN","DOWN",
IF(INDIRECT("'"&amp;G$2&amp;"'!F"&amp;ROW(G107))="OFF","OFF",
IF(INDIRECT("'"&amp;G$2&amp;"'!F"&amp;ROW(G107))="PARK","PARK",
IF(INDIRECT("'"&amp;G$2&amp;"'!F"&amp;ROW(G107))="VACA","VACA",
"")))))</f>
        <v/>
      </c>
      <c r="H107" s="111" t="str" cm="1">
        <f t="array" aca="1" ref="H107" ca="1">IF(INDIRECT("'"&amp;H$2&amp;"'!F"&amp;ROW(H107))="CC","CC",
IF(INDIRECT("'"&amp;H$2&amp;"'!F"&amp;ROW(H107))="DOWN","DOWN",
IF(INDIRECT("'"&amp;H$2&amp;"'!F"&amp;ROW(H107))="OFF","OFF",
IF(INDIRECT("'"&amp;H$2&amp;"'!F"&amp;ROW(H107))="PARK","PARK",
IF(INDIRECT("'"&amp;H$2&amp;"'!F"&amp;ROW(H107))="VACA","VACA",
"")))))</f>
        <v/>
      </c>
      <c r="I107" s="111" t="str" cm="1">
        <f t="array" aca="1" ref="I107" ca="1">IF(INDIRECT("'"&amp;I$2&amp;"'!F"&amp;ROW(I107))="CC","CC",
IF(INDIRECT("'"&amp;I$2&amp;"'!F"&amp;ROW(I107))="DOWN","DOWN",
IF(INDIRECT("'"&amp;I$2&amp;"'!F"&amp;ROW(I107))="OFF","OFF",
IF(INDIRECT("'"&amp;I$2&amp;"'!F"&amp;ROW(I107))="PARK","PARK",
IF(INDIRECT("'"&amp;I$2&amp;"'!F"&amp;ROW(I107))="VACA","VACA",
"")))))</f>
        <v/>
      </c>
      <c r="J107" s="111" t="str" cm="1">
        <f t="array" aca="1" ref="J107" ca="1">IF(INDIRECT("'"&amp;J$2&amp;"'!F"&amp;ROW(J107))="CC","CC",
IF(INDIRECT("'"&amp;J$2&amp;"'!F"&amp;ROW(J107))="DOWN","DOWN",
IF(INDIRECT("'"&amp;J$2&amp;"'!F"&amp;ROW(J107))="OFF","OFF",
IF(INDIRECT("'"&amp;J$2&amp;"'!F"&amp;ROW(J107))="PARK","PARK",
IF(INDIRECT("'"&amp;J$2&amp;"'!F"&amp;ROW(J107))="VACA","VACA",
"")))))</f>
        <v/>
      </c>
      <c r="K107" s="111" t="str" cm="1">
        <f t="array" aca="1" ref="K107" ca="1">IF(INDIRECT("'"&amp;K$2&amp;"'!F"&amp;ROW(K107))="CC","CC",
IF(INDIRECT("'"&amp;K$2&amp;"'!F"&amp;ROW(K107))="DOWN","DOWN",
IF(INDIRECT("'"&amp;K$2&amp;"'!F"&amp;ROW(K107))="OFF","OFF",
IF(INDIRECT("'"&amp;K$2&amp;"'!F"&amp;ROW(K107))="PARK","PARK",
IF(INDIRECT("'"&amp;K$2&amp;"'!F"&amp;ROW(K107))="VACA","VACA",
"")))))</f>
        <v/>
      </c>
      <c r="L107" s="111" t="str" cm="1">
        <f t="array" aca="1" ref="L107" ca="1">IF(INDIRECT("'"&amp;L$2&amp;"'!F"&amp;ROW(L107))="CC","CC",
IF(INDIRECT("'"&amp;L$2&amp;"'!F"&amp;ROW(L107))="DOWN","DOWN",
IF(INDIRECT("'"&amp;L$2&amp;"'!F"&amp;ROW(L107))="OFF","OFF",
IF(INDIRECT("'"&amp;L$2&amp;"'!F"&amp;ROW(L107))="PARK","PARK",
IF(INDIRECT("'"&amp;L$2&amp;"'!F"&amp;ROW(L107))="VACA","VACA",
"")))))</f>
        <v/>
      </c>
      <c r="M107" s="111" t="str" cm="1">
        <f t="array" aca="1" ref="M107" ca="1">IF(INDIRECT("'"&amp;M$2&amp;"'!F"&amp;ROW(M107))="CC","CC",
IF(INDIRECT("'"&amp;M$2&amp;"'!F"&amp;ROW(M107))="DOWN","DOWN",
IF(INDIRECT("'"&amp;M$2&amp;"'!F"&amp;ROW(M107))="OFF","OFF",
IF(INDIRECT("'"&amp;M$2&amp;"'!F"&amp;ROW(M107))="PARK","PARK",
IF(INDIRECT("'"&amp;M$2&amp;"'!F"&amp;ROW(M107))="VACA","VACA",
"")))))</f>
        <v/>
      </c>
      <c r="N107" s="111" t="str" cm="1">
        <f t="array" aca="1" ref="N107" ca="1">IF(INDIRECT("'"&amp;N$2&amp;"'!F"&amp;ROW(N107))="CC","CC",
IF(INDIRECT("'"&amp;N$2&amp;"'!F"&amp;ROW(N107))="DOWN","DOWN",
IF(INDIRECT("'"&amp;N$2&amp;"'!F"&amp;ROW(N107))="OFF","OFF",
IF(INDIRECT("'"&amp;N$2&amp;"'!F"&amp;ROW(N107))="PARK","PARK",
IF(INDIRECT("'"&amp;N$2&amp;"'!F"&amp;ROW(N107))="VACA","VACA",
"")))))</f>
        <v/>
      </c>
      <c r="O107" s="111" t="str" cm="1">
        <f t="array" aca="1" ref="O107" ca="1">IF(INDIRECT("'"&amp;O$2&amp;"'!F"&amp;ROW(O107))="CC","CC",
IF(INDIRECT("'"&amp;O$2&amp;"'!F"&amp;ROW(O107))="DOWN","DOWN",
IF(INDIRECT("'"&amp;O$2&amp;"'!F"&amp;ROW(O107))="OFF","OFF",
IF(INDIRECT("'"&amp;O$2&amp;"'!F"&amp;ROW(O107))="PARK","PARK",
IF(INDIRECT("'"&amp;O$2&amp;"'!F"&amp;ROW(O107))="VACA","VACA",
"")))))</f>
        <v/>
      </c>
      <c r="P107" s="111" t="str" cm="1">
        <f t="array" aca="1" ref="P107" ca="1">IF(INDIRECT("'"&amp;P$2&amp;"'!F"&amp;ROW(P107))="CC","CC",
IF(INDIRECT("'"&amp;P$2&amp;"'!F"&amp;ROW(P107))="DOWN","DOWN",
IF(INDIRECT("'"&amp;P$2&amp;"'!F"&amp;ROW(P107))="OFF","OFF",
IF(INDIRECT("'"&amp;P$2&amp;"'!F"&amp;ROW(P107))="PARK","PARK",
IF(INDIRECT("'"&amp;P$2&amp;"'!F"&amp;ROW(P107))="VACA","VACA",
"")))))</f>
        <v/>
      </c>
      <c r="Q107" s="111" t="str" cm="1">
        <f t="array" aca="1" ref="Q107" ca="1">IF(INDIRECT("'"&amp;Q$2&amp;"'!F"&amp;ROW(Q107))="CC","CC",
IF(INDIRECT("'"&amp;Q$2&amp;"'!F"&amp;ROW(Q107))="DOWN","DOWN",
IF(INDIRECT("'"&amp;Q$2&amp;"'!F"&amp;ROW(Q107))="OFF","OFF",
IF(INDIRECT("'"&amp;Q$2&amp;"'!F"&amp;ROW(Q107))="PARK","PARK",
IF(INDIRECT("'"&amp;Q$2&amp;"'!F"&amp;ROW(Q107))="VACA","VACA",
"")))))</f>
        <v/>
      </c>
      <c r="R107" s="111" t="str" cm="1">
        <f t="array" aca="1" ref="R107" ca="1">IF(INDIRECT("'"&amp;R$2&amp;"'!F"&amp;ROW(R107))="CC","CC",
IF(INDIRECT("'"&amp;R$2&amp;"'!F"&amp;ROW(R107))="DOWN","DOWN",
IF(INDIRECT("'"&amp;R$2&amp;"'!F"&amp;ROW(R107))="OFF","OFF",
IF(INDIRECT("'"&amp;R$2&amp;"'!F"&amp;ROW(R107))="PARK","PARK",
IF(INDIRECT("'"&amp;R$2&amp;"'!F"&amp;ROW(R107))="VACA","VACA",
"")))))</f>
        <v/>
      </c>
      <c r="S107" s="111" t="str" cm="1">
        <f t="array" aca="1" ref="S107" ca="1">IF(INDIRECT("'"&amp;S$2&amp;"'!F"&amp;ROW(S107))="CC","CC",
IF(INDIRECT("'"&amp;S$2&amp;"'!F"&amp;ROW(S107))="DOWN","DOWN",
IF(INDIRECT("'"&amp;S$2&amp;"'!F"&amp;ROW(S107))="OFF","OFF",
IF(INDIRECT("'"&amp;S$2&amp;"'!F"&amp;ROW(S107))="PARK","PARK",
IF(INDIRECT("'"&amp;S$2&amp;"'!F"&amp;ROW(S107))="VACA","VACA",
"")))))</f>
        <v/>
      </c>
      <c r="T107" s="111" t="str" cm="1">
        <f t="array" aca="1" ref="T107" ca="1">IF(INDIRECT("'"&amp;T$2&amp;"'!F"&amp;ROW(T107))="CC","CC",
IF(INDIRECT("'"&amp;T$2&amp;"'!F"&amp;ROW(T107))="DOWN","DOWN",
IF(INDIRECT("'"&amp;T$2&amp;"'!F"&amp;ROW(T107))="OFF","OFF",
IF(INDIRECT("'"&amp;T$2&amp;"'!F"&amp;ROW(T107))="PARK","PARK",
IF(INDIRECT("'"&amp;T$2&amp;"'!F"&amp;ROW(T107))="VACA","VACA",
"")))))</f>
        <v/>
      </c>
      <c r="U107" s="111" t="str" cm="1">
        <f t="array" aca="1" ref="U107" ca="1">IF(INDIRECT("'"&amp;U$2&amp;"'!F"&amp;ROW(U107))="CC","CC",
IF(INDIRECT("'"&amp;U$2&amp;"'!F"&amp;ROW(U107))="DOWN","DOWN",
IF(INDIRECT("'"&amp;U$2&amp;"'!F"&amp;ROW(U107))="OFF","OFF",
IF(INDIRECT("'"&amp;U$2&amp;"'!F"&amp;ROW(U107))="PARK","PARK",
IF(INDIRECT("'"&amp;U$2&amp;"'!F"&amp;ROW(U107))="VACA","VACA",
"")))))</f>
        <v/>
      </c>
      <c r="V107" s="111" t="str" cm="1">
        <f t="array" aca="1" ref="V107" ca="1">IF(INDIRECT("'"&amp;V$2&amp;"'!F"&amp;ROW(V107))="CC","CC",
IF(INDIRECT("'"&amp;V$2&amp;"'!F"&amp;ROW(V107))="DOWN","DOWN",
IF(INDIRECT("'"&amp;V$2&amp;"'!F"&amp;ROW(V107))="OFF","OFF",
IF(INDIRECT("'"&amp;V$2&amp;"'!F"&amp;ROW(V107))="PARK","PARK",
IF(INDIRECT("'"&amp;V$2&amp;"'!F"&amp;ROW(V107))="VACA","VACA",
"")))))</f>
        <v/>
      </c>
      <c r="W107" s="111" t="str" cm="1">
        <f t="array" aca="1" ref="W107" ca="1">IF(INDIRECT("'"&amp;W$2&amp;"'!F"&amp;ROW(W107))="CC","CC",
IF(INDIRECT("'"&amp;W$2&amp;"'!F"&amp;ROW(W107))="DOWN","DOWN",
IF(INDIRECT("'"&amp;W$2&amp;"'!F"&amp;ROW(W107))="OFF","OFF",
IF(INDIRECT("'"&amp;W$2&amp;"'!F"&amp;ROW(W107))="PARK","PARK",
IF(INDIRECT("'"&amp;W$2&amp;"'!F"&amp;ROW(W107))="VACA","VACA",
"")))))</f>
        <v/>
      </c>
      <c r="X107" s="111" t="str" cm="1">
        <f t="array" aca="1" ref="X107" ca="1">IF(INDIRECT("'"&amp;X$2&amp;"'!F"&amp;ROW(X107))="CC","CC",
IF(INDIRECT("'"&amp;X$2&amp;"'!F"&amp;ROW(X107))="DOWN","DOWN",
IF(INDIRECT("'"&amp;X$2&amp;"'!F"&amp;ROW(X107))="OFF","OFF",
IF(INDIRECT("'"&amp;X$2&amp;"'!F"&amp;ROW(X107))="PARK","PARK",
IF(INDIRECT("'"&amp;X$2&amp;"'!F"&amp;ROW(X107))="VACA","VACA",
"")))))</f>
        <v/>
      </c>
      <c r="Y107" s="111" t="str" cm="1">
        <f t="array" aca="1" ref="Y107" ca="1">IF(INDIRECT("'"&amp;Y$2&amp;"'!F"&amp;ROW(Y107))="CC","CC",
IF(INDIRECT("'"&amp;Y$2&amp;"'!F"&amp;ROW(Y107))="DOWN","DOWN",
IF(INDIRECT("'"&amp;Y$2&amp;"'!F"&amp;ROW(Y107))="OFF","OFF",
IF(INDIRECT("'"&amp;Y$2&amp;"'!F"&amp;ROW(Y107))="PARK","PARK",
IF(INDIRECT("'"&amp;Y$2&amp;"'!F"&amp;ROW(Y107))="VACA","VACA",
"")))))</f>
        <v/>
      </c>
      <c r="Z107" s="111" t="str" cm="1">
        <f t="array" aca="1" ref="Z107" ca="1">IF(INDIRECT("'"&amp;Z$2&amp;"'!F"&amp;ROW(Z107))="CC","CC",
IF(INDIRECT("'"&amp;Z$2&amp;"'!F"&amp;ROW(Z107))="DOWN","DOWN",
IF(INDIRECT("'"&amp;Z$2&amp;"'!F"&amp;ROW(Z107))="OFF","OFF",
IF(INDIRECT("'"&amp;Z$2&amp;"'!F"&amp;ROW(Z107))="PARK","PARK",
IF(INDIRECT("'"&amp;Z$2&amp;"'!F"&amp;ROW(Z107))="VACA","VACA",
"")))))</f>
        <v/>
      </c>
      <c r="AA107" s="111" t="str" cm="1">
        <f t="array" aca="1" ref="AA107" ca="1">IF(INDIRECT("'"&amp;AA$2&amp;"'!F"&amp;ROW(AA107))="CC","CC",
IF(INDIRECT("'"&amp;AA$2&amp;"'!F"&amp;ROW(AA107))="DOWN","DOWN",
IF(INDIRECT("'"&amp;AA$2&amp;"'!F"&amp;ROW(AA107))="OFF","OFF",
IF(INDIRECT("'"&amp;AA$2&amp;"'!F"&amp;ROW(AA107))="PARK","PARK",
IF(INDIRECT("'"&amp;AA$2&amp;"'!F"&amp;ROW(AA107))="VACA","VACA",
"")))))</f>
        <v/>
      </c>
      <c r="AB107" s="111" t="str" cm="1">
        <f t="array" aca="1" ref="AB107" ca="1">IF(INDIRECT("'"&amp;AB$2&amp;"'!F"&amp;ROW(AB107))="CC","CC",
IF(INDIRECT("'"&amp;AB$2&amp;"'!F"&amp;ROW(AB107))="DOWN","DOWN",
IF(INDIRECT("'"&amp;AB$2&amp;"'!F"&amp;ROW(AB107))="OFF","OFF",
IF(INDIRECT("'"&amp;AB$2&amp;"'!F"&amp;ROW(AB107))="PARK","PARK",
IF(INDIRECT("'"&amp;AB$2&amp;"'!F"&amp;ROW(AB107))="VACA","VACA",
"")))))</f>
        <v/>
      </c>
      <c r="AC107" s="111" t="str" cm="1">
        <f t="array" aca="1" ref="AC107" ca="1">IF(INDIRECT("'"&amp;AC$2&amp;"'!F"&amp;ROW(AC107))="CC","CC",
IF(INDIRECT("'"&amp;AC$2&amp;"'!F"&amp;ROW(AC107))="DOWN","DOWN",
IF(INDIRECT("'"&amp;AC$2&amp;"'!F"&amp;ROW(AC107))="OFF","OFF",
IF(INDIRECT("'"&amp;AC$2&amp;"'!F"&amp;ROW(AC107))="PARK","PARK",
IF(INDIRECT("'"&amp;AC$2&amp;"'!F"&amp;ROW(AC107))="VACA","VACA",
"")))))</f>
        <v/>
      </c>
      <c r="AD107" s="111" t="str" cm="1">
        <f t="array" aca="1" ref="AD107" ca="1">IF(INDIRECT("'"&amp;AD$2&amp;"'!F"&amp;ROW(AD107))="CC","CC",
IF(INDIRECT("'"&amp;AD$2&amp;"'!F"&amp;ROW(AD107))="DOWN","DOWN",
IF(INDIRECT("'"&amp;AD$2&amp;"'!F"&amp;ROW(AD107))="OFF","OFF",
IF(INDIRECT("'"&amp;AD$2&amp;"'!F"&amp;ROW(AD107))="PARK","PARK",
IF(INDIRECT("'"&amp;AD$2&amp;"'!F"&amp;ROW(AD107))="VACA","VACA",
"")))))</f>
        <v/>
      </c>
      <c r="AE107" s="111" t="str" cm="1">
        <f t="array" aca="1" ref="AE107" ca="1">IF(INDIRECT("'"&amp;AE$2&amp;"'!F"&amp;ROW(AE107))="CC","CC",
IF(INDIRECT("'"&amp;AE$2&amp;"'!F"&amp;ROW(AE107))="DOWN","DOWN",
IF(INDIRECT("'"&amp;AE$2&amp;"'!F"&amp;ROW(AE107))="OFF","OFF",
IF(INDIRECT("'"&amp;AE$2&amp;"'!F"&amp;ROW(AE107))="PARK","PARK",
IF(INDIRECT("'"&amp;AE$2&amp;"'!F"&amp;ROW(AE107))="VACA","VACA",
"")))))</f>
        <v/>
      </c>
      <c r="AF107" s="111" t="str" cm="1">
        <f t="array" aca="1" ref="AF107" ca="1">IF(INDIRECT("'"&amp;AF$2&amp;"'!F"&amp;ROW(AF107))="CC","CC",
IF(INDIRECT("'"&amp;AF$2&amp;"'!F"&amp;ROW(AF107))="DOWN","DOWN",
IF(INDIRECT("'"&amp;AF$2&amp;"'!F"&amp;ROW(AF107))="OFF","OFF",
IF(INDIRECT("'"&amp;AF$2&amp;"'!F"&amp;ROW(AF107))="PARK","PARK",
IF(INDIRECT("'"&amp;AF$2&amp;"'!F"&amp;ROW(AF107))="VACA","VACA",
"")))))</f>
        <v/>
      </c>
      <c r="AG107" s="111" t="str" cm="1">
        <f t="array" aca="1" ref="AG107" ca="1">IF(INDIRECT("'"&amp;AG$2&amp;"'!F"&amp;ROW(AG107))="CC","CC",
IF(INDIRECT("'"&amp;AG$2&amp;"'!F"&amp;ROW(AG107))="DOWN","DOWN",
IF(INDIRECT("'"&amp;AG$2&amp;"'!F"&amp;ROW(AG107))="OFF","OFF",
IF(INDIRECT("'"&amp;AG$2&amp;"'!F"&amp;ROW(AG107))="PARK","PARK",
IF(INDIRECT("'"&amp;AG$2&amp;"'!F"&amp;ROW(AG107))="VACA","VACA",
"")))))</f>
        <v/>
      </c>
      <c r="AH107" s="124"/>
      <c r="AI107" s="111" t="str">
        <f t="shared" si="7"/>
        <v>Ricardo Rodriguez</v>
      </c>
      <c r="AJ107" s="111" cm="1">
        <f t="array" aca="1" ref="AJ107" ca="1">INDIRECT("'"&amp;AJ$2&amp;"'!AB"&amp;ROW($AJ107))</f>
        <v>3</v>
      </c>
      <c r="AK107" s="111" cm="1">
        <f t="array" aca="1" ref="AK107" ca="1">INDIRECT("'"&amp;AK$2&amp;"'!AB"&amp;ROW($AJ107))</f>
        <v>3</v>
      </c>
      <c r="AL107" s="111" cm="1">
        <f t="array" aca="1" ref="AL107" ca="1">INDIRECT("'"&amp;AL$2&amp;"'!AB"&amp;ROW($AJ107))</f>
        <v>3</v>
      </c>
      <c r="AM107" s="111" t="str" cm="1">
        <f t="array" aca="1" ref="AM107" ca="1">INDIRECT("'"&amp;AM$2&amp;"'!AB"&amp;ROW($AJ107))</f>
        <v/>
      </c>
      <c r="AN107" s="111" t="str" cm="1">
        <f t="array" aca="1" ref="AN107" ca="1">INDIRECT("'"&amp;AN$2&amp;"'!AB"&amp;ROW($AJ107))</f>
        <v/>
      </c>
      <c r="AO107" s="111" cm="1">
        <f t="array" aca="1" ref="AO107" ca="1">INDIRECT("'"&amp;AO$2&amp;"'!AB"&amp;ROW($AJ107))</f>
        <v>3</v>
      </c>
      <c r="AP107" s="111" cm="1">
        <f t="array" aca="1" ref="AP107" ca="1">INDIRECT("'"&amp;AP$2&amp;"'!AB"&amp;ROW($AJ107))</f>
        <v>3</v>
      </c>
      <c r="AQ107" s="111" t="str" cm="1">
        <f t="array" aca="1" ref="AQ107" ca="1">INDIRECT("'"&amp;AQ$2&amp;"'!AB"&amp;ROW($AJ107))</f>
        <v/>
      </c>
      <c r="AR107" s="111" t="str" cm="1">
        <f t="array" aca="1" ref="AR107" ca="1">INDIRECT("'"&amp;AR$2&amp;"'!AB"&amp;ROW($AJ107))</f>
        <v/>
      </c>
      <c r="AS107" s="111" t="str" cm="1">
        <f t="array" aca="1" ref="AS107" ca="1">INDIRECT("'"&amp;AS$2&amp;"'!AB"&amp;ROW($AJ107))</f>
        <v/>
      </c>
      <c r="AT107" s="111" t="str" cm="1">
        <f t="array" aca="1" ref="AT107" ca="1">INDIRECT("'"&amp;AT$2&amp;"'!AB"&amp;ROW($AJ107))</f>
        <v/>
      </c>
      <c r="AU107" s="111" t="str" cm="1">
        <f t="array" aca="1" ref="AU107" ca="1">INDIRECT("'"&amp;AU$2&amp;"'!AB"&amp;ROW($AJ107))</f>
        <v/>
      </c>
      <c r="AV107" s="111" t="str" cm="1">
        <f t="array" aca="1" ref="AV107" ca="1">INDIRECT("'"&amp;AV$2&amp;"'!AB"&amp;ROW($AJ107))</f>
        <v/>
      </c>
      <c r="AW107" s="111" t="str" cm="1">
        <f t="array" aca="1" ref="AW107" ca="1">INDIRECT("'"&amp;AW$2&amp;"'!AB"&amp;ROW($AJ107))</f>
        <v/>
      </c>
      <c r="AX107" s="111" t="str" cm="1">
        <f t="array" aca="1" ref="AX107" ca="1">INDIRECT("'"&amp;AX$2&amp;"'!AB"&amp;ROW($AJ107))</f>
        <v/>
      </c>
      <c r="AY107" s="111" t="str" cm="1">
        <f t="array" aca="1" ref="AY107" ca="1">INDIRECT("'"&amp;AY$2&amp;"'!AB"&amp;ROW($AJ107))</f>
        <v/>
      </c>
      <c r="AZ107" s="111" t="str" cm="1">
        <f t="array" aca="1" ref="AZ107" ca="1">INDIRECT("'"&amp;AZ$2&amp;"'!AB"&amp;ROW($AJ107))</f>
        <v/>
      </c>
      <c r="BA107" s="111" t="str" cm="1">
        <f t="array" aca="1" ref="BA107" ca="1">INDIRECT("'"&amp;BA$2&amp;"'!AB"&amp;ROW($AJ107))</f>
        <v/>
      </c>
      <c r="BB107" s="111" t="str" cm="1">
        <f t="array" aca="1" ref="BB107" ca="1">INDIRECT("'"&amp;BB$2&amp;"'!AB"&amp;ROW($AJ107))</f>
        <v/>
      </c>
      <c r="BC107" s="111" t="str" cm="1">
        <f t="array" aca="1" ref="BC107" ca="1">INDIRECT("'"&amp;BC$2&amp;"'!AB"&amp;ROW($AJ107))</f>
        <v/>
      </c>
      <c r="BD107" s="111" t="str" cm="1">
        <f t="array" aca="1" ref="BD107" ca="1">INDIRECT("'"&amp;BD$2&amp;"'!AB"&amp;ROW($AJ107))</f>
        <v/>
      </c>
      <c r="BE107" s="111" t="str" cm="1">
        <f t="array" aca="1" ref="BE107" ca="1">INDIRECT("'"&amp;BE$2&amp;"'!AB"&amp;ROW($AJ107))</f>
        <v/>
      </c>
      <c r="BF107" s="111" t="str" cm="1">
        <f t="array" aca="1" ref="BF107" ca="1">INDIRECT("'"&amp;BF$2&amp;"'!AB"&amp;ROW($AJ107))</f>
        <v/>
      </c>
      <c r="BG107" s="111" t="str" cm="1">
        <f t="array" aca="1" ref="BG107" ca="1">INDIRECT("'"&amp;BG$2&amp;"'!AB"&amp;ROW($AJ107))</f>
        <v/>
      </c>
      <c r="BH107" s="111" t="str" cm="1">
        <f t="array" aca="1" ref="BH107" ca="1">INDIRECT("'"&amp;BH$2&amp;"'!AB"&amp;ROW($AJ107))</f>
        <v/>
      </c>
      <c r="BI107" s="111" t="str" cm="1">
        <f t="array" aca="1" ref="BI107" ca="1">INDIRECT("'"&amp;BI$2&amp;"'!AB"&amp;ROW($AJ107))</f>
        <v/>
      </c>
      <c r="BJ107" s="111" t="str" cm="1">
        <f t="array" aca="1" ref="BJ107" ca="1">INDIRECT("'"&amp;BJ$2&amp;"'!AB"&amp;ROW($AJ107))</f>
        <v/>
      </c>
      <c r="BK107" s="111" t="str" cm="1">
        <f t="array" aca="1" ref="BK107" ca="1">INDIRECT("'"&amp;BK$2&amp;"'!AB"&amp;ROW($AJ107))</f>
        <v/>
      </c>
      <c r="BL107" s="111" t="str" cm="1">
        <f t="array" aca="1" ref="BL107" ca="1">INDIRECT("'"&amp;BL$2&amp;"'!AB"&amp;ROW($AJ107))</f>
        <v/>
      </c>
      <c r="BM107" s="111" t="str" cm="1">
        <f t="array" aca="1" ref="BM107" ca="1">INDIRECT("'"&amp;BM$2&amp;"'!AB"&amp;ROW($AJ107))</f>
        <v/>
      </c>
      <c r="BN107" s="111" t="str" cm="1">
        <f t="array" aca="1" ref="BN107" ca="1">INDIRECT("'"&amp;BN$2&amp;"'!AB"&amp;ROW($AJ107))</f>
        <v/>
      </c>
      <c r="BO107" s="124"/>
      <c r="BP107" s="110" t="str">
        <f t="shared" si="8"/>
        <v>Ricardo Rodriguez</v>
      </c>
      <c r="BQ107" s="127" cm="1">
        <f t="array" aca="1" ref="BQ107" ca="1">IF(INDIRECT("'"&amp;BQ$2&amp;"'!P"&amp;ROW($BQ107))=0,"",INDIRECT("'"&amp;BQ$2&amp;"'!P"&amp;ROW($BQ107)))</f>
        <v>34</v>
      </c>
      <c r="BR107" s="127" cm="1">
        <f t="array" aca="1" ref="BR107" ca="1">IF(INDIRECT("'"&amp;BR$2&amp;"'!P"&amp;ROW($BQ107))=0,"",INDIRECT("'"&amp;BR$2&amp;"'!P"&amp;ROW($BQ107)))</f>
        <v>32.5</v>
      </c>
      <c r="BS107" s="127" cm="1">
        <f t="array" aca="1" ref="BS107" ca="1">IF(INDIRECT("'"&amp;BS$2&amp;"'!P"&amp;ROW($BQ107))=0,"",INDIRECT("'"&amp;BS$2&amp;"'!P"&amp;ROW($BQ107)))</f>
        <v>33</v>
      </c>
      <c r="BT107" s="127" t="str" cm="1">
        <f t="array" aca="1" ref="BT107" ca="1">IF(INDIRECT("'"&amp;BT$2&amp;"'!P"&amp;ROW($BQ107))=0,"",INDIRECT("'"&amp;BT$2&amp;"'!P"&amp;ROW($BQ107)))</f>
        <v/>
      </c>
      <c r="BU107" s="127" t="str" cm="1">
        <f t="array" aca="1" ref="BU107" ca="1">IF(INDIRECT("'"&amp;BU$2&amp;"'!P"&amp;ROW($BQ107))=0,"",INDIRECT("'"&amp;BU$2&amp;"'!P"&amp;ROW($BQ107)))</f>
        <v/>
      </c>
      <c r="BV107" s="127" cm="1">
        <f t="array" aca="1" ref="BV107" ca="1">IF(INDIRECT("'"&amp;BV$2&amp;"'!P"&amp;ROW($BQ107))=0,"",INDIRECT("'"&amp;BV$2&amp;"'!P"&amp;ROW($BQ107)))</f>
        <v>31</v>
      </c>
      <c r="BW107" s="127" cm="1">
        <f t="array" aca="1" ref="BW107" ca="1">IF(INDIRECT("'"&amp;BW$2&amp;"'!P"&amp;ROW($BQ107))=0,"",INDIRECT("'"&amp;BW$2&amp;"'!P"&amp;ROW($BQ107)))</f>
        <v>33</v>
      </c>
      <c r="BX107" s="127" t="str" cm="1">
        <f t="array" aca="1" ref="BX107" ca="1">IF(INDIRECT("'"&amp;BX$2&amp;"'!P"&amp;ROW($BQ107))=0,"",INDIRECT("'"&amp;BX$2&amp;"'!P"&amp;ROW($BQ107)))</f>
        <v/>
      </c>
      <c r="BY107" s="127" t="str" cm="1">
        <f t="array" aca="1" ref="BY107" ca="1">IF(INDIRECT("'"&amp;BY$2&amp;"'!P"&amp;ROW($BQ107))=0,"",INDIRECT("'"&amp;BY$2&amp;"'!P"&amp;ROW($BQ107)))</f>
        <v/>
      </c>
      <c r="BZ107" s="127" t="str" cm="1">
        <f t="array" aca="1" ref="BZ107" ca="1">IF(INDIRECT("'"&amp;BZ$2&amp;"'!P"&amp;ROW($BQ107))=0,"",INDIRECT("'"&amp;BZ$2&amp;"'!P"&amp;ROW($BQ107)))</f>
        <v/>
      </c>
      <c r="CA107" s="127" t="str" cm="1">
        <f t="array" aca="1" ref="CA107" ca="1">IF(INDIRECT("'"&amp;CA$2&amp;"'!P"&amp;ROW($BQ107))=0,"",INDIRECT("'"&amp;CA$2&amp;"'!P"&amp;ROW($BQ107)))</f>
        <v/>
      </c>
      <c r="CB107" s="127" t="str" cm="1">
        <f t="array" aca="1" ref="CB107" ca="1">IF(INDIRECT("'"&amp;CB$2&amp;"'!P"&amp;ROW($BQ107))=0,"",INDIRECT("'"&amp;CB$2&amp;"'!P"&amp;ROW($BQ107)))</f>
        <v/>
      </c>
      <c r="CC107" s="127" t="str" cm="1">
        <f t="array" aca="1" ref="CC107" ca="1">IF(INDIRECT("'"&amp;CC$2&amp;"'!P"&amp;ROW($BQ107))=0,"",INDIRECT("'"&amp;CC$2&amp;"'!P"&amp;ROW($BQ107)))</f>
        <v/>
      </c>
      <c r="CD107" s="127" t="str" cm="1">
        <f t="array" aca="1" ref="CD107" ca="1">IF(INDIRECT("'"&amp;CD$2&amp;"'!P"&amp;ROW($BQ107))=0,"",INDIRECT("'"&amp;CD$2&amp;"'!P"&amp;ROW($BQ107)))</f>
        <v/>
      </c>
      <c r="CE107" s="127" t="str" cm="1">
        <f t="array" aca="1" ref="CE107" ca="1">IF(INDIRECT("'"&amp;CE$2&amp;"'!P"&amp;ROW($BQ107))=0,"",INDIRECT("'"&amp;CE$2&amp;"'!P"&amp;ROW($BQ107)))</f>
        <v/>
      </c>
      <c r="CF107" s="127" t="str" cm="1">
        <f t="array" aca="1" ref="CF107" ca="1">IF(INDIRECT("'"&amp;CF$2&amp;"'!P"&amp;ROW($BQ107))=0,"",INDIRECT("'"&amp;CF$2&amp;"'!P"&amp;ROW($BQ107)))</f>
        <v/>
      </c>
      <c r="CG107" s="127" t="str" cm="1">
        <f t="array" aca="1" ref="CG107" ca="1">IF(INDIRECT("'"&amp;CG$2&amp;"'!P"&amp;ROW($BQ107))=0,"",INDIRECT("'"&amp;CG$2&amp;"'!P"&amp;ROW($BQ107)))</f>
        <v/>
      </c>
      <c r="CH107" s="127" t="str" cm="1">
        <f t="array" aca="1" ref="CH107" ca="1">IF(INDIRECT("'"&amp;CH$2&amp;"'!P"&amp;ROW($BQ107))=0,"",INDIRECT("'"&amp;CH$2&amp;"'!P"&amp;ROW($BQ107)))</f>
        <v/>
      </c>
      <c r="CI107" s="127" t="str" cm="1">
        <f t="array" aca="1" ref="CI107" ca="1">IF(INDIRECT("'"&amp;CI$2&amp;"'!P"&amp;ROW($BQ107))=0,"",INDIRECT("'"&amp;CI$2&amp;"'!P"&amp;ROW($BQ107)))</f>
        <v/>
      </c>
      <c r="CJ107" s="127" t="str" cm="1">
        <f t="array" aca="1" ref="CJ107" ca="1">IF(INDIRECT("'"&amp;CJ$2&amp;"'!P"&amp;ROW($BQ107))=0,"",INDIRECT("'"&amp;CJ$2&amp;"'!P"&amp;ROW($BQ107)))</f>
        <v/>
      </c>
      <c r="CK107" s="127" t="str" cm="1">
        <f t="array" aca="1" ref="CK107" ca="1">IF(INDIRECT("'"&amp;CK$2&amp;"'!P"&amp;ROW($BQ107))=0,"",INDIRECT("'"&amp;CK$2&amp;"'!P"&amp;ROW($BQ107)))</f>
        <v/>
      </c>
      <c r="CL107" s="127" t="str" cm="1">
        <f t="array" aca="1" ref="CL107" ca="1">IF(INDIRECT("'"&amp;CL$2&amp;"'!P"&amp;ROW($BQ107))=0,"",INDIRECT("'"&amp;CL$2&amp;"'!P"&amp;ROW($BQ107)))</f>
        <v/>
      </c>
      <c r="CM107" s="127" t="str" cm="1">
        <f t="array" aca="1" ref="CM107" ca="1">IF(INDIRECT("'"&amp;CM$2&amp;"'!P"&amp;ROW($BQ107))=0,"",INDIRECT("'"&amp;CM$2&amp;"'!P"&amp;ROW($BQ107)))</f>
        <v/>
      </c>
      <c r="CN107" s="127" t="str" cm="1">
        <f t="array" aca="1" ref="CN107" ca="1">IF(INDIRECT("'"&amp;CN$2&amp;"'!P"&amp;ROW($BQ107))=0,"",INDIRECT("'"&amp;CN$2&amp;"'!P"&amp;ROW($BQ107)))</f>
        <v/>
      </c>
      <c r="CO107" s="127" t="str" cm="1">
        <f t="array" aca="1" ref="CO107" ca="1">IF(INDIRECT("'"&amp;CO$2&amp;"'!P"&amp;ROW($BQ107))=0,"",INDIRECT("'"&amp;CO$2&amp;"'!P"&amp;ROW($BQ107)))</f>
        <v/>
      </c>
      <c r="CP107" s="127" t="str" cm="1">
        <f t="array" aca="1" ref="CP107" ca="1">IF(INDIRECT("'"&amp;CP$2&amp;"'!P"&amp;ROW($BQ107))=0,"",INDIRECT("'"&amp;CP$2&amp;"'!P"&amp;ROW($BQ107)))</f>
        <v/>
      </c>
      <c r="CQ107" s="127" t="str" cm="1">
        <f t="array" aca="1" ref="CQ107" ca="1">IF(INDIRECT("'"&amp;CQ$2&amp;"'!P"&amp;ROW($BQ107))=0,"",INDIRECT("'"&amp;CQ$2&amp;"'!P"&amp;ROW($BQ107)))</f>
        <v/>
      </c>
      <c r="CR107" s="127" t="str" cm="1">
        <f t="array" aca="1" ref="CR107" ca="1">IF(INDIRECT("'"&amp;CR$2&amp;"'!P"&amp;ROW($BQ107))=0,"",INDIRECT("'"&amp;CR$2&amp;"'!P"&amp;ROW($BQ107)))</f>
        <v/>
      </c>
      <c r="CS107" s="127" t="str" cm="1">
        <f t="array" aca="1" ref="CS107" ca="1">IF(INDIRECT("'"&amp;CS$2&amp;"'!P"&amp;ROW($BQ107))=0,"",INDIRECT("'"&amp;CS$2&amp;"'!P"&amp;ROW($BQ107)))</f>
        <v/>
      </c>
      <c r="CT107" s="127" t="str" cm="1">
        <f t="array" aca="1" ref="CT107" ca="1">IF(INDIRECT("'"&amp;CT$2&amp;"'!P"&amp;ROW($BQ107))=0,"",INDIRECT("'"&amp;CT$2&amp;"'!P"&amp;ROW($BQ107)))</f>
        <v/>
      </c>
      <c r="CU107" s="127" t="str" cm="1">
        <f t="array" aca="1" ref="CU107" ca="1">IF(INDIRECT("'"&amp;CU$2&amp;"'!P"&amp;ROW($BQ107))=0,"",INDIRECT("'"&amp;CU$2&amp;"'!P"&amp;ROW($BQ107)))</f>
        <v/>
      </c>
      <c r="CV107" s="128">
        <f t="shared" ca="1" si="9"/>
        <v>163.5</v>
      </c>
    </row>
    <row r="108" spans="1:100" x14ac:dyDescent="0.2">
      <c r="A108" s="111">
        <f>IF('Driver List'!D108=0,"",'Driver List'!D108)</f>
        <v>6419</v>
      </c>
      <c r="B108" s="111" t="str">
        <f>IF(A108="","",VLOOKUP(A108,'Driver List'!D:E,2,0))</f>
        <v>Angel Figueroa Rivera</v>
      </c>
      <c r="C108" s="111" t="str" cm="1">
        <f t="array" aca="1" ref="C108" ca="1">IF(INDIRECT("'"&amp;C$2&amp;"'!F"&amp;ROW(C108))="CC","CC",
IF(INDIRECT("'"&amp;C$2&amp;"'!F"&amp;ROW(C108))="DOWN","DOWN",
IF(INDIRECT("'"&amp;C$2&amp;"'!F"&amp;ROW(C108))="OFF","OFF",
IF(INDIRECT("'"&amp;C$2&amp;"'!F"&amp;ROW(C108))="PARK","PARK",
IF(INDIRECT("'"&amp;C$2&amp;"'!F"&amp;ROW(C108))="VACA","VACA",
"")))))</f>
        <v/>
      </c>
      <c r="D108" s="111" t="str" cm="1">
        <f t="array" aca="1" ref="D108" ca="1">IF(INDIRECT("'"&amp;D$2&amp;"'!F"&amp;ROW(D108))="CC","CC",
IF(INDIRECT("'"&amp;D$2&amp;"'!F"&amp;ROW(D108))="DOWN","DOWN",
IF(INDIRECT("'"&amp;D$2&amp;"'!F"&amp;ROW(D108))="OFF","OFF",
IF(INDIRECT("'"&amp;D$2&amp;"'!F"&amp;ROW(D108))="PARK","PARK",
IF(INDIRECT("'"&amp;D$2&amp;"'!F"&amp;ROW(D108))="VACA","VACA",
"")))))</f>
        <v/>
      </c>
      <c r="E108" s="111" t="str" cm="1">
        <f t="array" aca="1" ref="E108" ca="1">IF(INDIRECT("'"&amp;E$2&amp;"'!F"&amp;ROW(E108))="CC","CC",
IF(INDIRECT("'"&amp;E$2&amp;"'!F"&amp;ROW(E108))="DOWN","DOWN",
IF(INDIRECT("'"&amp;E$2&amp;"'!F"&amp;ROW(E108))="OFF","OFF",
IF(INDIRECT("'"&amp;E$2&amp;"'!F"&amp;ROW(E108))="PARK","PARK",
IF(INDIRECT("'"&amp;E$2&amp;"'!F"&amp;ROW(E108))="VACA","VACA",
"")))))</f>
        <v/>
      </c>
      <c r="F108" s="111" t="str" cm="1">
        <f t="array" aca="1" ref="F108" ca="1">IF(INDIRECT("'"&amp;F$2&amp;"'!F"&amp;ROW(F108))="CC","CC",
IF(INDIRECT("'"&amp;F$2&amp;"'!F"&amp;ROW(F108))="DOWN","DOWN",
IF(INDIRECT("'"&amp;F$2&amp;"'!F"&amp;ROW(F108))="OFF","OFF",
IF(INDIRECT("'"&amp;F$2&amp;"'!F"&amp;ROW(F108))="PARK","PARK",
IF(INDIRECT("'"&amp;F$2&amp;"'!F"&amp;ROW(F108))="VACA","VACA",
"")))))</f>
        <v/>
      </c>
      <c r="G108" s="111" t="str" cm="1">
        <f t="array" aca="1" ref="G108" ca="1">IF(INDIRECT("'"&amp;G$2&amp;"'!F"&amp;ROW(G108))="CC","CC",
IF(INDIRECT("'"&amp;G$2&amp;"'!F"&amp;ROW(G108))="DOWN","DOWN",
IF(INDIRECT("'"&amp;G$2&amp;"'!F"&amp;ROW(G108))="OFF","OFF",
IF(INDIRECT("'"&amp;G$2&amp;"'!F"&amp;ROW(G108))="PARK","PARK",
IF(INDIRECT("'"&amp;G$2&amp;"'!F"&amp;ROW(G108))="VACA","VACA",
"")))))</f>
        <v/>
      </c>
      <c r="H108" s="111" t="str" cm="1">
        <f t="array" aca="1" ref="H108" ca="1">IF(INDIRECT("'"&amp;H$2&amp;"'!F"&amp;ROW(H108))="CC","CC",
IF(INDIRECT("'"&amp;H$2&amp;"'!F"&amp;ROW(H108))="DOWN","DOWN",
IF(INDIRECT("'"&amp;H$2&amp;"'!F"&amp;ROW(H108))="OFF","OFF",
IF(INDIRECT("'"&amp;H$2&amp;"'!F"&amp;ROW(H108))="PARK","PARK",
IF(INDIRECT("'"&amp;H$2&amp;"'!F"&amp;ROW(H108))="VACA","VACA",
"")))))</f>
        <v/>
      </c>
      <c r="I108" s="111" t="str" cm="1">
        <f t="array" aca="1" ref="I108" ca="1">IF(INDIRECT("'"&amp;I$2&amp;"'!F"&amp;ROW(I108))="CC","CC",
IF(INDIRECT("'"&amp;I$2&amp;"'!F"&amp;ROW(I108))="DOWN","DOWN",
IF(INDIRECT("'"&amp;I$2&amp;"'!F"&amp;ROW(I108))="OFF","OFF",
IF(INDIRECT("'"&amp;I$2&amp;"'!F"&amp;ROW(I108))="PARK","PARK",
IF(INDIRECT("'"&amp;I$2&amp;"'!F"&amp;ROW(I108))="VACA","VACA",
"")))))</f>
        <v/>
      </c>
      <c r="J108" s="111" t="str" cm="1">
        <f t="array" aca="1" ref="J108" ca="1">IF(INDIRECT("'"&amp;J$2&amp;"'!F"&amp;ROW(J108))="CC","CC",
IF(INDIRECT("'"&amp;J$2&amp;"'!F"&amp;ROW(J108))="DOWN","DOWN",
IF(INDIRECT("'"&amp;J$2&amp;"'!F"&amp;ROW(J108))="OFF","OFF",
IF(INDIRECT("'"&amp;J$2&amp;"'!F"&amp;ROW(J108))="PARK","PARK",
IF(INDIRECT("'"&amp;J$2&amp;"'!F"&amp;ROW(J108))="VACA","VACA",
"")))))</f>
        <v/>
      </c>
      <c r="K108" s="111" t="str" cm="1">
        <f t="array" aca="1" ref="K108" ca="1">IF(INDIRECT("'"&amp;K$2&amp;"'!F"&amp;ROW(K108))="CC","CC",
IF(INDIRECT("'"&amp;K$2&amp;"'!F"&amp;ROW(K108))="DOWN","DOWN",
IF(INDIRECT("'"&amp;K$2&amp;"'!F"&amp;ROW(K108))="OFF","OFF",
IF(INDIRECT("'"&amp;K$2&amp;"'!F"&amp;ROW(K108))="PARK","PARK",
IF(INDIRECT("'"&amp;K$2&amp;"'!F"&amp;ROW(K108))="VACA","VACA",
"")))))</f>
        <v/>
      </c>
      <c r="L108" s="111" t="str" cm="1">
        <f t="array" aca="1" ref="L108" ca="1">IF(INDIRECT("'"&amp;L$2&amp;"'!F"&amp;ROW(L108))="CC","CC",
IF(INDIRECT("'"&amp;L$2&amp;"'!F"&amp;ROW(L108))="DOWN","DOWN",
IF(INDIRECT("'"&amp;L$2&amp;"'!F"&amp;ROW(L108))="OFF","OFF",
IF(INDIRECT("'"&amp;L$2&amp;"'!F"&amp;ROW(L108))="PARK","PARK",
IF(INDIRECT("'"&amp;L$2&amp;"'!F"&amp;ROW(L108))="VACA","VACA",
"")))))</f>
        <v/>
      </c>
      <c r="M108" s="111" t="str" cm="1">
        <f t="array" aca="1" ref="M108" ca="1">IF(INDIRECT("'"&amp;M$2&amp;"'!F"&amp;ROW(M108))="CC","CC",
IF(INDIRECT("'"&amp;M$2&amp;"'!F"&amp;ROW(M108))="DOWN","DOWN",
IF(INDIRECT("'"&amp;M$2&amp;"'!F"&amp;ROW(M108))="OFF","OFF",
IF(INDIRECT("'"&amp;M$2&amp;"'!F"&amp;ROW(M108))="PARK","PARK",
IF(INDIRECT("'"&amp;M$2&amp;"'!F"&amp;ROW(M108))="VACA","VACA",
"")))))</f>
        <v/>
      </c>
      <c r="N108" s="111" t="str" cm="1">
        <f t="array" aca="1" ref="N108" ca="1">IF(INDIRECT("'"&amp;N$2&amp;"'!F"&amp;ROW(N108))="CC","CC",
IF(INDIRECT("'"&amp;N$2&amp;"'!F"&amp;ROW(N108))="DOWN","DOWN",
IF(INDIRECT("'"&amp;N$2&amp;"'!F"&amp;ROW(N108))="OFF","OFF",
IF(INDIRECT("'"&amp;N$2&amp;"'!F"&amp;ROW(N108))="PARK","PARK",
IF(INDIRECT("'"&amp;N$2&amp;"'!F"&amp;ROW(N108))="VACA","VACA",
"")))))</f>
        <v/>
      </c>
      <c r="O108" s="111" t="str" cm="1">
        <f t="array" aca="1" ref="O108" ca="1">IF(INDIRECT("'"&amp;O$2&amp;"'!F"&amp;ROW(O108))="CC","CC",
IF(INDIRECT("'"&amp;O$2&amp;"'!F"&amp;ROW(O108))="DOWN","DOWN",
IF(INDIRECT("'"&amp;O$2&amp;"'!F"&amp;ROW(O108))="OFF","OFF",
IF(INDIRECT("'"&amp;O$2&amp;"'!F"&amp;ROW(O108))="PARK","PARK",
IF(INDIRECT("'"&amp;O$2&amp;"'!F"&amp;ROW(O108))="VACA","VACA",
"")))))</f>
        <v/>
      </c>
      <c r="P108" s="111" t="str" cm="1">
        <f t="array" aca="1" ref="P108" ca="1">IF(INDIRECT("'"&amp;P$2&amp;"'!F"&amp;ROW(P108))="CC","CC",
IF(INDIRECT("'"&amp;P$2&amp;"'!F"&amp;ROW(P108))="DOWN","DOWN",
IF(INDIRECT("'"&amp;P$2&amp;"'!F"&amp;ROW(P108))="OFF","OFF",
IF(INDIRECT("'"&amp;P$2&amp;"'!F"&amp;ROW(P108))="PARK","PARK",
IF(INDIRECT("'"&amp;P$2&amp;"'!F"&amp;ROW(P108))="VACA","VACA",
"")))))</f>
        <v/>
      </c>
      <c r="Q108" s="111" t="str" cm="1">
        <f t="array" aca="1" ref="Q108" ca="1">IF(INDIRECT("'"&amp;Q$2&amp;"'!F"&amp;ROW(Q108))="CC","CC",
IF(INDIRECT("'"&amp;Q$2&amp;"'!F"&amp;ROW(Q108))="DOWN","DOWN",
IF(INDIRECT("'"&amp;Q$2&amp;"'!F"&amp;ROW(Q108))="OFF","OFF",
IF(INDIRECT("'"&amp;Q$2&amp;"'!F"&amp;ROW(Q108))="PARK","PARK",
IF(INDIRECT("'"&amp;Q$2&amp;"'!F"&amp;ROW(Q108))="VACA","VACA",
"")))))</f>
        <v/>
      </c>
      <c r="R108" s="111" t="str" cm="1">
        <f t="array" aca="1" ref="R108" ca="1">IF(INDIRECT("'"&amp;R$2&amp;"'!F"&amp;ROW(R108))="CC","CC",
IF(INDIRECT("'"&amp;R$2&amp;"'!F"&amp;ROW(R108))="DOWN","DOWN",
IF(INDIRECT("'"&amp;R$2&amp;"'!F"&amp;ROW(R108))="OFF","OFF",
IF(INDIRECT("'"&amp;R$2&amp;"'!F"&amp;ROW(R108))="PARK","PARK",
IF(INDIRECT("'"&amp;R$2&amp;"'!F"&amp;ROW(R108))="VACA","VACA",
"")))))</f>
        <v/>
      </c>
      <c r="S108" s="111" t="str" cm="1">
        <f t="array" aca="1" ref="S108" ca="1">IF(INDIRECT("'"&amp;S$2&amp;"'!F"&amp;ROW(S108))="CC","CC",
IF(INDIRECT("'"&amp;S$2&amp;"'!F"&amp;ROW(S108))="DOWN","DOWN",
IF(INDIRECT("'"&amp;S$2&amp;"'!F"&amp;ROW(S108))="OFF","OFF",
IF(INDIRECT("'"&amp;S$2&amp;"'!F"&amp;ROW(S108))="PARK","PARK",
IF(INDIRECT("'"&amp;S$2&amp;"'!F"&amp;ROW(S108))="VACA","VACA",
"")))))</f>
        <v/>
      </c>
      <c r="T108" s="111" t="str" cm="1">
        <f t="array" aca="1" ref="T108" ca="1">IF(INDIRECT("'"&amp;T$2&amp;"'!F"&amp;ROW(T108))="CC","CC",
IF(INDIRECT("'"&amp;T$2&amp;"'!F"&amp;ROW(T108))="DOWN","DOWN",
IF(INDIRECT("'"&amp;T$2&amp;"'!F"&amp;ROW(T108))="OFF","OFF",
IF(INDIRECT("'"&amp;T$2&amp;"'!F"&amp;ROW(T108))="PARK","PARK",
IF(INDIRECT("'"&amp;T$2&amp;"'!F"&amp;ROW(T108))="VACA","VACA",
"")))))</f>
        <v/>
      </c>
      <c r="U108" s="111" t="str" cm="1">
        <f t="array" aca="1" ref="U108" ca="1">IF(INDIRECT("'"&amp;U$2&amp;"'!F"&amp;ROW(U108))="CC","CC",
IF(INDIRECT("'"&amp;U$2&amp;"'!F"&amp;ROW(U108))="DOWN","DOWN",
IF(INDIRECT("'"&amp;U$2&amp;"'!F"&amp;ROW(U108))="OFF","OFF",
IF(INDIRECT("'"&amp;U$2&amp;"'!F"&amp;ROW(U108))="PARK","PARK",
IF(INDIRECT("'"&amp;U$2&amp;"'!F"&amp;ROW(U108))="VACA","VACA",
"")))))</f>
        <v/>
      </c>
      <c r="V108" s="111" t="str" cm="1">
        <f t="array" aca="1" ref="V108" ca="1">IF(INDIRECT("'"&amp;V$2&amp;"'!F"&amp;ROW(V108))="CC","CC",
IF(INDIRECT("'"&amp;V$2&amp;"'!F"&amp;ROW(V108))="DOWN","DOWN",
IF(INDIRECT("'"&amp;V$2&amp;"'!F"&amp;ROW(V108))="OFF","OFF",
IF(INDIRECT("'"&amp;V$2&amp;"'!F"&amp;ROW(V108))="PARK","PARK",
IF(INDIRECT("'"&amp;V$2&amp;"'!F"&amp;ROW(V108))="VACA","VACA",
"")))))</f>
        <v/>
      </c>
      <c r="W108" s="111" t="str" cm="1">
        <f t="array" aca="1" ref="W108" ca="1">IF(INDIRECT("'"&amp;W$2&amp;"'!F"&amp;ROW(W108))="CC","CC",
IF(INDIRECT("'"&amp;W$2&amp;"'!F"&amp;ROW(W108))="DOWN","DOWN",
IF(INDIRECT("'"&amp;W$2&amp;"'!F"&amp;ROW(W108))="OFF","OFF",
IF(INDIRECT("'"&amp;W$2&amp;"'!F"&amp;ROW(W108))="PARK","PARK",
IF(INDIRECT("'"&amp;W$2&amp;"'!F"&amp;ROW(W108))="VACA","VACA",
"")))))</f>
        <v/>
      </c>
      <c r="X108" s="111" t="str" cm="1">
        <f t="array" aca="1" ref="X108" ca="1">IF(INDIRECT("'"&amp;X$2&amp;"'!F"&amp;ROW(X108))="CC","CC",
IF(INDIRECT("'"&amp;X$2&amp;"'!F"&amp;ROW(X108))="DOWN","DOWN",
IF(INDIRECT("'"&amp;X$2&amp;"'!F"&amp;ROW(X108))="OFF","OFF",
IF(INDIRECT("'"&amp;X$2&amp;"'!F"&amp;ROW(X108))="PARK","PARK",
IF(INDIRECT("'"&amp;X$2&amp;"'!F"&amp;ROW(X108))="VACA","VACA",
"")))))</f>
        <v/>
      </c>
      <c r="Y108" s="111" t="str" cm="1">
        <f t="array" aca="1" ref="Y108" ca="1">IF(INDIRECT("'"&amp;Y$2&amp;"'!F"&amp;ROW(Y108))="CC","CC",
IF(INDIRECT("'"&amp;Y$2&amp;"'!F"&amp;ROW(Y108))="DOWN","DOWN",
IF(INDIRECT("'"&amp;Y$2&amp;"'!F"&amp;ROW(Y108))="OFF","OFF",
IF(INDIRECT("'"&amp;Y$2&amp;"'!F"&amp;ROW(Y108))="PARK","PARK",
IF(INDIRECT("'"&amp;Y$2&amp;"'!F"&amp;ROW(Y108))="VACA","VACA",
"")))))</f>
        <v/>
      </c>
      <c r="Z108" s="111" t="str" cm="1">
        <f t="array" aca="1" ref="Z108" ca="1">IF(INDIRECT("'"&amp;Z$2&amp;"'!F"&amp;ROW(Z108))="CC","CC",
IF(INDIRECT("'"&amp;Z$2&amp;"'!F"&amp;ROW(Z108))="DOWN","DOWN",
IF(INDIRECT("'"&amp;Z$2&amp;"'!F"&amp;ROW(Z108))="OFF","OFF",
IF(INDIRECT("'"&amp;Z$2&amp;"'!F"&amp;ROW(Z108))="PARK","PARK",
IF(INDIRECT("'"&amp;Z$2&amp;"'!F"&amp;ROW(Z108))="VACA","VACA",
"")))))</f>
        <v/>
      </c>
      <c r="AA108" s="111" t="str" cm="1">
        <f t="array" aca="1" ref="AA108" ca="1">IF(INDIRECT("'"&amp;AA$2&amp;"'!F"&amp;ROW(AA108))="CC","CC",
IF(INDIRECT("'"&amp;AA$2&amp;"'!F"&amp;ROW(AA108))="DOWN","DOWN",
IF(INDIRECT("'"&amp;AA$2&amp;"'!F"&amp;ROW(AA108))="OFF","OFF",
IF(INDIRECT("'"&amp;AA$2&amp;"'!F"&amp;ROW(AA108))="PARK","PARK",
IF(INDIRECT("'"&amp;AA$2&amp;"'!F"&amp;ROW(AA108))="VACA","VACA",
"")))))</f>
        <v/>
      </c>
      <c r="AB108" s="111" t="str" cm="1">
        <f t="array" aca="1" ref="AB108" ca="1">IF(INDIRECT("'"&amp;AB$2&amp;"'!F"&amp;ROW(AB108))="CC","CC",
IF(INDIRECT("'"&amp;AB$2&amp;"'!F"&amp;ROW(AB108))="DOWN","DOWN",
IF(INDIRECT("'"&amp;AB$2&amp;"'!F"&amp;ROW(AB108))="OFF","OFF",
IF(INDIRECT("'"&amp;AB$2&amp;"'!F"&amp;ROW(AB108))="PARK","PARK",
IF(INDIRECT("'"&amp;AB$2&amp;"'!F"&amp;ROW(AB108))="VACA","VACA",
"")))))</f>
        <v/>
      </c>
      <c r="AC108" s="111" t="str" cm="1">
        <f t="array" aca="1" ref="AC108" ca="1">IF(INDIRECT("'"&amp;AC$2&amp;"'!F"&amp;ROW(AC108))="CC","CC",
IF(INDIRECT("'"&amp;AC$2&amp;"'!F"&amp;ROW(AC108))="DOWN","DOWN",
IF(INDIRECT("'"&amp;AC$2&amp;"'!F"&amp;ROW(AC108))="OFF","OFF",
IF(INDIRECT("'"&amp;AC$2&amp;"'!F"&amp;ROW(AC108))="PARK","PARK",
IF(INDIRECT("'"&amp;AC$2&amp;"'!F"&amp;ROW(AC108))="VACA","VACA",
"")))))</f>
        <v/>
      </c>
      <c r="AD108" s="111" t="str" cm="1">
        <f t="array" aca="1" ref="AD108" ca="1">IF(INDIRECT("'"&amp;AD$2&amp;"'!F"&amp;ROW(AD108))="CC","CC",
IF(INDIRECT("'"&amp;AD$2&amp;"'!F"&amp;ROW(AD108))="DOWN","DOWN",
IF(INDIRECT("'"&amp;AD$2&amp;"'!F"&amp;ROW(AD108))="OFF","OFF",
IF(INDIRECT("'"&amp;AD$2&amp;"'!F"&amp;ROW(AD108))="PARK","PARK",
IF(INDIRECT("'"&amp;AD$2&amp;"'!F"&amp;ROW(AD108))="VACA","VACA",
"")))))</f>
        <v/>
      </c>
      <c r="AE108" s="111" t="str" cm="1">
        <f t="array" aca="1" ref="AE108" ca="1">IF(INDIRECT("'"&amp;AE$2&amp;"'!F"&amp;ROW(AE108))="CC","CC",
IF(INDIRECT("'"&amp;AE$2&amp;"'!F"&amp;ROW(AE108))="DOWN","DOWN",
IF(INDIRECT("'"&amp;AE$2&amp;"'!F"&amp;ROW(AE108))="OFF","OFF",
IF(INDIRECT("'"&amp;AE$2&amp;"'!F"&amp;ROW(AE108))="PARK","PARK",
IF(INDIRECT("'"&amp;AE$2&amp;"'!F"&amp;ROW(AE108))="VACA","VACA",
"")))))</f>
        <v/>
      </c>
      <c r="AF108" s="111" t="str" cm="1">
        <f t="array" aca="1" ref="AF108" ca="1">IF(INDIRECT("'"&amp;AF$2&amp;"'!F"&amp;ROW(AF108))="CC","CC",
IF(INDIRECT("'"&amp;AF$2&amp;"'!F"&amp;ROW(AF108))="DOWN","DOWN",
IF(INDIRECT("'"&amp;AF$2&amp;"'!F"&amp;ROW(AF108))="OFF","OFF",
IF(INDIRECT("'"&amp;AF$2&amp;"'!F"&amp;ROW(AF108))="PARK","PARK",
IF(INDIRECT("'"&amp;AF$2&amp;"'!F"&amp;ROW(AF108))="VACA","VACA",
"")))))</f>
        <v/>
      </c>
      <c r="AG108" s="111" t="str" cm="1">
        <f t="array" aca="1" ref="AG108" ca="1">IF(INDIRECT("'"&amp;AG$2&amp;"'!F"&amp;ROW(AG108))="CC","CC",
IF(INDIRECT("'"&amp;AG$2&amp;"'!F"&amp;ROW(AG108))="DOWN","DOWN",
IF(INDIRECT("'"&amp;AG$2&amp;"'!F"&amp;ROW(AG108))="OFF","OFF",
IF(INDIRECT("'"&amp;AG$2&amp;"'!F"&amp;ROW(AG108))="PARK","PARK",
IF(INDIRECT("'"&amp;AG$2&amp;"'!F"&amp;ROW(AG108))="VACA","VACA",
"")))))</f>
        <v/>
      </c>
      <c r="AH108" s="124"/>
      <c r="AI108" s="111" t="str">
        <f t="shared" si="7"/>
        <v>Angel Figueroa Rivera</v>
      </c>
      <c r="AJ108" s="111" cm="1">
        <f t="array" aca="1" ref="AJ108" ca="1">INDIRECT("'"&amp;AJ$2&amp;"'!AB"&amp;ROW($AJ108))</f>
        <v>3</v>
      </c>
      <c r="AK108" s="111" cm="1">
        <f t="array" aca="1" ref="AK108" ca="1">INDIRECT("'"&amp;AK$2&amp;"'!AB"&amp;ROW($AJ108))</f>
        <v>3</v>
      </c>
      <c r="AL108" s="111" cm="1">
        <f t="array" aca="1" ref="AL108" ca="1">INDIRECT("'"&amp;AL$2&amp;"'!AB"&amp;ROW($AJ108))</f>
        <v>3</v>
      </c>
      <c r="AM108" s="111" t="str" cm="1">
        <f t="array" aca="1" ref="AM108" ca="1">INDIRECT("'"&amp;AM$2&amp;"'!AB"&amp;ROW($AJ108))</f>
        <v/>
      </c>
      <c r="AN108" s="111" t="str" cm="1">
        <f t="array" aca="1" ref="AN108" ca="1">INDIRECT("'"&amp;AN$2&amp;"'!AB"&amp;ROW($AJ108))</f>
        <v/>
      </c>
      <c r="AO108" s="111" cm="1">
        <f t="array" aca="1" ref="AO108" ca="1">INDIRECT("'"&amp;AO$2&amp;"'!AB"&amp;ROW($AJ108))</f>
        <v>3</v>
      </c>
      <c r="AP108" s="111" cm="1">
        <f t="array" aca="1" ref="AP108" ca="1">INDIRECT("'"&amp;AP$2&amp;"'!AB"&amp;ROW($AJ108))</f>
        <v>3</v>
      </c>
      <c r="AQ108" s="111" t="str" cm="1">
        <f t="array" aca="1" ref="AQ108" ca="1">INDIRECT("'"&amp;AQ$2&amp;"'!AB"&amp;ROW($AJ108))</f>
        <v/>
      </c>
      <c r="AR108" s="111" t="str" cm="1">
        <f t="array" aca="1" ref="AR108" ca="1">INDIRECT("'"&amp;AR$2&amp;"'!AB"&amp;ROW($AJ108))</f>
        <v/>
      </c>
      <c r="AS108" s="111" t="str" cm="1">
        <f t="array" aca="1" ref="AS108" ca="1">INDIRECT("'"&amp;AS$2&amp;"'!AB"&amp;ROW($AJ108))</f>
        <v/>
      </c>
      <c r="AT108" s="111" t="str" cm="1">
        <f t="array" aca="1" ref="AT108" ca="1">INDIRECT("'"&amp;AT$2&amp;"'!AB"&amp;ROW($AJ108))</f>
        <v/>
      </c>
      <c r="AU108" s="111" t="str" cm="1">
        <f t="array" aca="1" ref="AU108" ca="1">INDIRECT("'"&amp;AU$2&amp;"'!AB"&amp;ROW($AJ108))</f>
        <v/>
      </c>
      <c r="AV108" s="111" t="str" cm="1">
        <f t="array" aca="1" ref="AV108" ca="1">INDIRECT("'"&amp;AV$2&amp;"'!AB"&amp;ROW($AJ108))</f>
        <v/>
      </c>
      <c r="AW108" s="111" t="str" cm="1">
        <f t="array" aca="1" ref="AW108" ca="1">INDIRECT("'"&amp;AW$2&amp;"'!AB"&amp;ROW($AJ108))</f>
        <v/>
      </c>
      <c r="AX108" s="111" t="str" cm="1">
        <f t="array" aca="1" ref="AX108" ca="1">INDIRECT("'"&amp;AX$2&amp;"'!AB"&amp;ROW($AJ108))</f>
        <v/>
      </c>
      <c r="AY108" s="111" t="str" cm="1">
        <f t="array" aca="1" ref="AY108" ca="1">INDIRECT("'"&amp;AY$2&amp;"'!AB"&amp;ROW($AJ108))</f>
        <v/>
      </c>
      <c r="AZ108" s="111" t="str" cm="1">
        <f t="array" aca="1" ref="AZ108" ca="1">INDIRECT("'"&amp;AZ$2&amp;"'!AB"&amp;ROW($AJ108))</f>
        <v/>
      </c>
      <c r="BA108" s="111" t="str" cm="1">
        <f t="array" aca="1" ref="BA108" ca="1">INDIRECT("'"&amp;BA$2&amp;"'!AB"&amp;ROW($AJ108))</f>
        <v/>
      </c>
      <c r="BB108" s="111" t="str" cm="1">
        <f t="array" aca="1" ref="BB108" ca="1">INDIRECT("'"&amp;BB$2&amp;"'!AB"&amp;ROW($AJ108))</f>
        <v/>
      </c>
      <c r="BC108" s="111" t="str" cm="1">
        <f t="array" aca="1" ref="BC108" ca="1">INDIRECT("'"&amp;BC$2&amp;"'!AB"&amp;ROW($AJ108))</f>
        <v/>
      </c>
      <c r="BD108" s="111" t="str" cm="1">
        <f t="array" aca="1" ref="BD108" ca="1">INDIRECT("'"&amp;BD$2&amp;"'!AB"&amp;ROW($AJ108))</f>
        <v/>
      </c>
      <c r="BE108" s="111" t="str" cm="1">
        <f t="array" aca="1" ref="BE108" ca="1">INDIRECT("'"&amp;BE$2&amp;"'!AB"&amp;ROW($AJ108))</f>
        <v/>
      </c>
      <c r="BF108" s="111" t="str" cm="1">
        <f t="array" aca="1" ref="BF108" ca="1">INDIRECT("'"&amp;BF$2&amp;"'!AB"&amp;ROW($AJ108))</f>
        <v/>
      </c>
      <c r="BG108" s="111" t="str" cm="1">
        <f t="array" aca="1" ref="BG108" ca="1">INDIRECT("'"&amp;BG$2&amp;"'!AB"&amp;ROW($AJ108))</f>
        <v/>
      </c>
      <c r="BH108" s="111" t="str" cm="1">
        <f t="array" aca="1" ref="BH108" ca="1">INDIRECT("'"&amp;BH$2&amp;"'!AB"&amp;ROW($AJ108))</f>
        <v/>
      </c>
      <c r="BI108" s="111" t="str" cm="1">
        <f t="array" aca="1" ref="BI108" ca="1">INDIRECT("'"&amp;BI$2&amp;"'!AB"&amp;ROW($AJ108))</f>
        <v/>
      </c>
      <c r="BJ108" s="111" t="str" cm="1">
        <f t="array" aca="1" ref="BJ108" ca="1">INDIRECT("'"&amp;BJ$2&amp;"'!AB"&amp;ROW($AJ108))</f>
        <v/>
      </c>
      <c r="BK108" s="111" t="str" cm="1">
        <f t="array" aca="1" ref="BK108" ca="1">INDIRECT("'"&amp;BK$2&amp;"'!AB"&amp;ROW($AJ108))</f>
        <v/>
      </c>
      <c r="BL108" s="111" t="str" cm="1">
        <f t="array" aca="1" ref="BL108" ca="1">INDIRECT("'"&amp;BL$2&amp;"'!AB"&amp;ROW($AJ108))</f>
        <v/>
      </c>
      <c r="BM108" s="111" t="str" cm="1">
        <f t="array" aca="1" ref="BM108" ca="1">INDIRECT("'"&amp;BM$2&amp;"'!AB"&amp;ROW($AJ108))</f>
        <v/>
      </c>
      <c r="BN108" s="111" t="str" cm="1">
        <f t="array" aca="1" ref="BN108" ca="1">INDIRECT("'"&amp;BN$2&amp;"'!AB"&amp;ROW($AJ108))</f>
        <v/>
      </c>
      <c r="BO108" s="124"/>
      <c r="BP108" s="110" t="str">
        <f t="shared" si="8"/>
        <v>Angel Figueroa Rivera</v>
      </c>
      <c r="BQ108" s="127" cm="1">
        <f t="array" aca="1" ref="BQ108" ca="1">IF(INDIRECT("'"&amp;BQ$2&amp;"'!P"&amp;ROW($BQ108))=0,"",INDIRECT("'"&amp;BQ$2&amp;"'!P"&amp;ROW($BQ108)))</f>
        <v>34</v>
      </c>
      <c r="BR108" s="127" cm="1">
        <f t="array" aca="1" ref="BR108" ca="1">IF(INDIRECT("'"&amp;BR$2&amp;"'!P"&amp;ROW($BQ108))=0,"",INDIRECT("'"&amp;BR$2&amp;"'!P"&amp;ROW($BQ108)))</f>
        <v>32.5</v>
      </c>
      <c r="BS108" s="127" cm="1">
        <f t="array" aca="1" ref="BS108" ca="1">IF(INDIRECT("'"&amp;BS$2&amp;"'!P"&amp;ROW($BQ108))=0,"",INDIRECT("'"&amp;BS$2&amp;"'!P"&amp;ROW($BQ108)))</f>
        <v>33</v>
      </c>
      <c r="BT108" s="127" t="str" cm="1">
        <f t="array" aca="1" ref="BT108" ca="1">IF(INDIRECT("'"&amp;BT$2&amp;"'!P"&amp;ROW($BQ108))=0,"",INDIRECT("'"&amp;BT$2&amp;"'!P"&amp;ROW($BQ108)))</f>
        <v/>
      </c>
      <c r="BU108" s="127" t="str" cm="1">
        <f t="array" aca="1" ref="BU108" ca="1">IF(INDIRECT("'"&amp;BU$2&amp;"'!P"&amp;ROW($BQ108))=0,"",INDIRECT("'"&amp;BU$2&amp;"'!P"&amp;ROW($BQ108)))</f>
        <v/>
      </c>
      <c r="BV108" s="127" cm="1">
        <f t="array" aca="1" ref="BV108" ca="1">IF(INDIRECT("'"&amp;BV$2&amp;"'!P"&amp;ROW($BQ108))=0,"",INDIRECT("'"&amp;BV$2&amp;"'!P"&amp;ROW($BQ108)))</f>
        <v>31</v>
      </c>
      <c r="BW108" s="127" cm="1">
        <f t="array" aca="1" ref="BW108" ca="1">IF(INDIRECT("'"&amp;BW$2&amp;"'!P"&amp;ROW($BQ108))=0,"",INDIRECT("'"&amp;BW$2&amp;"'!P"&amp;ROW($BQ108)))</f>
        <v>31.25</v>
      </c>
      <c r="BX108" s="127" t="str" cm="1">
        <f t="array" aca="1" ref="BX108" ca="1">IF(INDIRECT("'"&amp;BX$2&amp;"'!P"&amp;ROW($BQ108))=0,"",INDIRECT("'"&amp;BX$2&amp;"'!P"&amp;ROW($BQ108)))</f>
        <v/>
      </c>
      <c r="BY108" s="127" t="str" cm="1">
        <f t="array" aca="1" ref="BY108" ca="1">IF(INDIRECT("'"&amp;BY$2&amp;"'!P"&amp;ROW($BQ108))=0,"",INDIRECT("'"&amp;BY$2&amp;"'!P"&amp;ROW($BQ108)))</f>
        <v/>
      </c>
      <c r="BZ108" s="127" t="str" cm="1">
        <f t="array" aca="1" ref="BZ108" ca="1">IF(INDIRECT("'"&amp;BZ$2&amp;"'!P"&amp;ROW($BQ108))=0,"",INDIRECT("'"&amp;BZ$2&amp;"'!P"&amp;ROW($BQ108)))</f>
        <v/>
      </c>
      <c r="CA108" s="127" t="str" cm="1">
        <f t="array" aca="1" ref="CA108" ca="1">IF(INDIRECT("'"&amp;CA$2&amp;"'!P"&amp;ROW($BQ108))=0,"",INDIRECT("'"&amp;CA$2&amp;"'!P"&amp;ROW($BQ108)))</f>
        <v/>
      </c>
      <c r="CB108" s="127" t="str" cm="1">
        <f t="array" aca="1" ref="CB108" ca="1">IF(INDIRECT("'"&amp;CB$2&amp;"'!P"&amp;ROW($BQ108))=0,"",INDIRECT("'"&amp;CB$2&amp;"'!P"&amp;ROW($BQ108)))</f>
        <v/>
      </c>
      <c r="CC108" s="127" t="str" cm="1">
        <f t="array" aca="1" ref="CC108" ca="1">IF(INDIRECT("'"&amp;CC$2&amp;"'!P"&amp;ROW($BQ108))=0,"",INDIRECT("'"&amp;CC$2&amp;"'!P"&amp;ROW($BQ108)))</f>
        <v/>
      </c>
      <c r="CD108" s="127" t="str" cm="1">
        <f t="array" aca="1" ref="CD108" ca="1">IF(INDIRECT("'"&amp;CD$2&amp;"'!P"&amp;ROW($BQ108))=0,"",INDIRECT("'"&amp;CD$2&amp;"'!P"&amp;ROW($BQ108)))</f>
        <v/>
      </c>
      <c r="CE108" s="127" t="str" cm="1">
        <f t="array" aca="1" ref="CE108" ca="1">IF(INDIRECT("'"&amp;CE$2&amp;"'!P"&amp;ROW($BQ108))=0,"",INDIRECT("'"&amp;CE$2&amp;"'!P"&amp;ROW($BQ108)))</f>
        <v/>
      </c>
      <c r="CF108" s="127" t="str" cm="1">
        <f t="array" aca="1" ref="CF108" ca="1">IF(INDIRECT("'"&amp;CF$2&amp;"'!P"&amp;ROW($BQ108))=0,"",INDIRECT("'"&amp;CF$2&amp;"'!P"&amp;ROW($BQ108)))</f>
        <v/>
      </c>
      <c r="CG108" s="127" t="str" cm="1">
        <f t="array" aca="1" ref="CG108" ca="1">IF(INDIRECT("'"&amp;CG$2&amp;"'!P"&amp;ROW($BQ108))=0,"",INDIRECT("'"&amp;CG$2&amp;"'!P"&amp;ROW($BQ108)))</f>
        <v/>
      </c>
      <c r="CH108" s="127" t="str" cm="1">
        <f t="array" aca="1" ref="CH108" ca="1">IF(INDIRECT("'"&amp;CH$2&amp;"'!P"&amp;ROW($BQ108))=0,"",INDIRECT("'"&amp;CH$2&amp;"'!P"&amp;ROW($BQ108)))</f>
        <v/>
      </c>
      <c r="CI108" s="127" t="str" cm="1">
        <f t="array" aca="1" ref="CI108" ca="1">IF(INDIRECT("'"&amp;CI$2&amp;"'!P"&amp;ROW($BQ108))=0,"",INDIRECT("'"&amp;CI$2&amp;"'!P"&amp;ROW($BQ108)))</f>
        <v/>
      </c>
      <c r="CJ108" s="127" t="str" cm="1">
        <f t="array" aca="1" ref="CJ108" ca="1">IF(INDIRECT("'"&amp;CJ$2&amp;"'!P"&amp;ROW($BQ108))=0,"",INDIRECT("'"&amp;CJ$2&amp;"'!P"&amp;ROW($BQ108)))</f>
        <v/>
      </c>
      <c r="CK108" s="127" t="str" cm="1">
        <f t="array" aca="1" ref="CK108" ca="1">IF(INDIRECT("'"&amp;CK$2&amp;"'!P"&amp;ROW($BQ108))=0,"",INDIRECT("'"&amp;CK$2&amp;"'!P"&amp;ROW($BQ108)))</f>
        <v/>
      </c>
      <c r="CL108" s="127" t="str" cm="1">
        <f t="array" aca="1" ref="CL108" ca="1">IF(INDIRECT("'"&amp;CL$2&amp;"'!P"&amp;ROW($BQ108))=0,"",INDIRECT("'"&amp;CL$2&amp;"'!P"&amp;ROW($BQ108)))</f>
        <v/>
      </c>
      <c r="CM108" s="127" t="str" cm="1">
        <f t="array" aca="1" ref="CM108" ca="1">IF(INDIRECT("'"&amp;CM$2&amp;"'!P"&amp;ROW($BQ108))=0,"",INDIRECT("'"&amp;CM$2&amp;"'!P"&amp;ROW($BQ108)))</f>
        <v/>
      </c>
      <c r="CN108" s="127" t="str" cm="1">
        <f t="array" aca="1" ref="CN108" ca="1">IF(INDIRECT("'"&amp;CN$2&amp;"'!P"&amp;ROW($BQ108))=0,"",INDIRECT("'"&amp;CN$2&amp;"'!P"&amp;ROW($BQ108)))</f>
        <v/>
      </c>
      <c r="CO108" s="127" t="str" cm="1">
        <f t="array" aca="1" ref="CO108" ca="1">IF(INDIRECT("'"&amp;CO$2&amp;"'!P"&amp;ROW($BQ108))=0,"",INDIRECT("'"&amp;CO$2&amp;"'!P"&amp;ROW($BQ108)))</f>
        <v/>
      </c>
      <c r="CP108" s="127" t="str" cm="1">
        <f t="array" aca="1" ref="CP108" ca="1">IF(INDIRECT("'"&amp;CP$2&amp;"'!P"&amp;ROW($BQ108))=0,"",INDIRECT("'"&amp;CP$2&amp;"'!P"&amp;ROW($BQ108)))</f>
        <v/>
      </c>
      <c r="CQ108" s="127" t="str" cm="1">
        <f t="array" aca="1" ref="CQ108" ca="1">IF(INDIRECT("'"&amp;CQ$2&amp;"'!P"&amp;ROW($BQ108))=0,"",INDIRECT("'"&amp;CQ$2&amp;"'!P"&amp;ROW($BQ108)))</f>
        <v/>
      </c>
      <c r="CR108" s="127" t="str" cm="1">
        <f t="array" aca="1" ref="CR108" ca="1">IF(INDIRECT("'"&amp;CR$2&amp;"'!P"&amp;ROW($BQ108))=0,"",INDIRECT("'"&amp;CR$2&amp;"'!P"&amp;ROW($BQ108)))</f>
        <v/>
      </c>
      <c r="CS108" s="127" t="str" cm="1">
        <f t="array" aca="1" ref="CS108" ca="1">IF(INDIRECT("'"&amp;CS$2&amp;"'!P"&amp;ROW($BQ108))=0,"",INDIRECT("'"&amp;CS$2&amp;"'!P"&amp;ROW($BQ108)))</f>
        <v/>
      </c>
      <c r="CT108" s="127" t="str" cm="1">
        <f t="array" aca="1" ref="CT108" ca="1">IF(INDIRECT("'"&amp;CT$2&amp;"'!P"&amp;ROW($BQ108))=0,"",INDIRECT("'"&amp;CT$2&amp;"'!P"&amp;ROW($BQ108)))</f>
        <v/>
      </c>
      <c r="CU108" s="127" t="str" cm="1">
        <f t="array" aca="1" ref="CU108" ca="1">IF(INDIRECT("'"&amp;CU$2&amp;"'!P"&amp;ROW($BQ108))=0,"",INDIRECT("'"&amp;CU$2&amp;"'!P"&amp;ROW($BQ108)))</f>
        <v/>
      </c>
      <c r="CV108" s="128">
        <f t="shared" ca="1" si="9"/>
        <v>161.75</v>
      </c>
    </row>
    <row r="109" spans="1:100" x14ac:dyDescent="0.2">
      <c r="A109" s="111">
        <f>IF('Driver List'!D109=0,"",'Driver List'!D109)</f>
        <v>6430</v>
      </c>
      <c r="B109" s="111" t="str">
        <f>IF(A109="","",VLOOKUP(A109,'Driver List'!D:E,2,0))</f>
        <v>Manuel Alvarez</v>
      </c>
      <c r="C109" s="111" t="str" cm="1">
        <f t="array" aca="1" ref="C109" ca="1">IF(INDIRECT("'"&amp;C$2&amp;"'!F"&amp;ROW(C109))="CC","CC",
IF(INDIRECT("'"&amp;C$2&amp;"'!F"&amp;ROW(C109))="DOWN","DOWN",
IF(INDIRECT("'"&amp;C$2&amp;"'!F"&amp;ROW(C109))="OFF","OFF",
IF(INDIRECT("'"&amp;C$2&amp;"'!F"&amp;ROW(C109))="PARK","PARK",
IF(INDIRECT("'"&amp;C$2&amp;"'!F"&amp;ROW(C109))="VACA","VACA",
"")))))</f>
        <v/>
      </c>
      <c r="D109" s="111" t="str" cm="1">
        <f t="array" aca="1" ref="D109" ca="1">IF(INDIRECT("'"&amp;D$2&amp;"'!F"&amp;ROW(D109))="CC","CC",
IF(INDIRECT("'"&amp;D$2&amp;"'!F"&amp;ROW(D109))="DOWN","DOWN",
IF(INDIRECT("'"&amp;D$2&amp;"'!F"&amp;ROW(D109))="OFF","OFF",
IF(INDIRECT("'"&amp;D$2&amp;"'!F"&amp;ROW(D109))="PARK","PARK",
IF(INDIRECT("'"&amp;D$2&amp;"'!F"&amp;ROW(D109))="VACA","VACA",
"")))))</f>
        <v/>
      </c>
      <c r="E109" s="111" t="str" cm="1">
        <f t="array" aca="1" ref="E109" ca="1">IF(INDIRECT("'"&amp;E$2&amp;"'!F"&amp;ROW(E109))="CC","CC",
IF(INDIRECT("'"&amp;E$2&amp;"'!F"&amp;ROW(E109))="DOWN","DOWN",
IF(INDIRECT("'"&amp;E$2&amp;"'!F"&amp;ROW(E109))="OFF","OFF",
IF(INDIRECT("'"&amp;E$2&amp;"'!F"&amp;ROW(E109))="PARK","PARK",
IF(INDIRECT("'"&amp;E$2&amp;"'!F"&amp;ROW(E109))="VACA","VACA",
"")))))</f>
        <v/>
      </c>
      <c r="F109" s="111" t="str" cm="1">
        <f t="array" aca="1" ref="F109" ca="1">IF(INDIRECT("'"&amp;F$2&amp;"'!F"&amp;ROW(F109))="CC","CC",
IF(INDIRECT("'"&amp;F$2&amp;"'!F"&amp;ROW(F109))="DOWN","DOWN",
IF(INDIRECT("'"&amp;F$2&amp;"'!F"&amp;ROW(F109))="OFF","OFF",
IF(INDIRECT("'"&amp;F$2&amp;"'!F"&amp;ROW(F109))="PARK","PARK",
IF(INDIRECT("'"&amp;F$2&amp;"'!F"&amp;ROW(F109))="VACA","VACA",
"")))))</f>
        <v/>
      </c>
      <c r="G109" s="111" t="str" cm="1">
        <f t="array" aca="1" ref="G109" ca="1">IF(INDIRECT("'"&amp;G$2&amp;"'!F"&amp;ROW(G109))="CC","CC",
IF(INDIRECT("'"&amp;G$2&amp;"'!F"&amp;ROW(G109))="DOWN","DOWN",
IF(INDIRECT("'"&amp;G$2&amp;"'!F"&amp;ROW(G109))="OFF","OFF",
IF(INDIRECT("'"&amp;G$2&amp;"'!F"&amp;ROW(G109))="PARK","PARK",
IF(INDIRECT("'"&amp;G$2&amp;"'!F"&amp;ROW(G109))="VACA","VACA",
"")))))</f>
        <v/>
      </c>
      <c r="H109" s="111" t="str" cm="1">
        <f t="array" aca="1" ref="H109" ca="1">IF(INDIRECT("'"&amp;H$2&amp;"'!F"&amp;ROW(H109))="CC","CC",
IF(INDIRECT("'"&amp;H$2&amp;"'!F"&amp;ROW(H109))="DOWN","DOWN",
IF(INDIRECT("'"&amp;H$2&amp;"'!F"&amp;ROW(H109))="OFF","OFF",
IF(INDIRECT("'"&amp;H$2&amp;"'!F"&amp;ROW(H109))="PARK","PARK",
IF(INDIRECT("'"&amp;H$2&amp;"'!F"&amp;ROW(H109))="VACA","VACA",
"")))))</f>
        <v/>
      </c>
      <c r="I109" s="111" t="str" cm="1">
        <f t="array" aca="1" ref="I109" ca="1">IF(INDIRECT("'"&amp;I$2&amp;"'!F"&amp;ROW(I109))="CC","CC",
IF(INDIRECT("'"&amp;I$2&amp;"'!F"&amp;ROW(I109))="DOWN","DOWN",
IF(INDIRECT("'"&amp;I$2&amp;"'!F"&amp;ROW(I109))="OFF","OFF",
IF(INDIRECT("'"&amp;I$2&amp;"'!F"&amp;ROW(I109))="PARK","PARK",
IF(INDIRECT("'"&amp;I$2&amp;"'!F"&amp;ROW(I109))="VACA","VACA",
"")))))</f>
        <v/>
      </c>
      <c r="J109" s="111" t="str" cm="1">
        <f t="array" aca="1" ref="J109" ca="1">IF(INDIRECT("'"&amp;J$2&amp;"'!F"&amp;ROW(J109))="CC","CC",
IF(INDIRECT("'"&amp;J$2&amp;"'!F"&amp;ROW(J109))="DOWN","DOWN",
IF(INDIRECT("'"&amp;J$2&amp;"'!F"&amp;ROW(J109))="OFF","OFF",
IF(INDIRECT("'"&amp;J$2&amp;"'!F"&amp;ROW(J109))="PARK","PARK",
IF(INDIRECT("'"&amp;J$2&amp;"'!F"&amp;ROW(J109))="VACA","VACA",
"")))))</f>
        <v>PARK</v>
      </c>
      <c r="K109" s="111" t="str" cm="1">
        <f t="array" aca="1" ref="K109" ca="1">IF(INDIRECT("'"&amp;K$2&amp;"'!F"&amp;ROW(K109))="CC","CC",
IF(INDIRECT("'"&amp;K$2&amp;"'!F"&amp;ROW(K109))="DOWN","DOWN",
IF(INDIRECT("'"&amp;K$2&amp;"'!F"&amp;ROW(K109))="OFF","OFF",
IF(INDIRECT("'"&amp;K$2&amp;"'!F"&amp;ROW(K109))="PARK","PARK",
IF(INDIRECT("'"&amp;K$2&amp;"'!F"&amp;ROW(K109))="VACA","VACA",
"")))))</f>
        <v/>
      </c>
      <c r="L109" s="111" t="str" cm="1">
        <f t="array" aca="1" ref="L109" ca="1">IF(INDIRECT("'"&amp;L$2&amp;"'!F"&amp;ROW(L109))="CC","CC",
IF(INDIRECT("'"&amp;L$2&amp;"'!F"&amp;ROW(L109))="DOWN","DOWN",
IF(INDIRECT("'"&amp;L$2&amp;"'!F"&amp;ROW(L109))="OFF","OFF",
IF(INDIRECT("'"&amp;L$2&amp;"'!F"&amp;ROW(L109))="PARK","PARK",
IF(INDIRECT("'"&amp;L$2&amp;"'!F"&amp;ROW(L109))="VACA","VACA",
"")))))</f>
        <v/>
      </c>
      <c r="M109" s="111" t="str" cm="1">
        <f t="array" aca="1" ref="M109" ca="1">IF(INDIRECT("'"&amp;M$2&amp;"'!F"&amp;ROW(M109))="CC","CC",
IF(INDIRECT("'"&amp;M$2&amp;"'!F"&amp;ROW(M109))="DOWN","DOWN",
IF(INDIRECT("'"&amp;M$2&amp;"'!F"&amp;ROW(M109))="OFF","OFF",
IF(INDIRECT("'"&amp;M$2&amp;"'!F"&amp;ROW(M109))="PARK","PARK",
IF(INDIRECT("'"&amp;M$2&amp;"'!F"&amp;ROW(M109))="VACA","VACA",
"")))))</f>
        <v/>
      </c>
      <c r="N109" s="111" t="str" cm="1">
        <f t="array" aca="1" ref="N109" ca="1">IF(INDIRECT("'"&amp;N$2&amp;"'!F"&amp;ROW(N109))="CC","CC",
IF(INDIRECT("'"&amp;N$2&amp;"'!F"&amp;ROW(N109))="DOWN","DOWN",
IF(INDIRECT("'"&amp;N$2&amp;"'!F"&amp;ROW(N109))="OFF","OFF",
IF(INDIRECT("'"&amp;N$2&amp;"'!F"&amp;ROW(N109))="PARK","PARK",
IF(INDIRECT("'"&amp;N$2&amp;"'!F"&amp;ROW(N109))="VACA","VACA",
"")))))</f>
        <v/>
      </c>
      <c r="O109" s="111" t="str" cm="1">
        <f t="array" aca="1" ref="O109" ca="1">IF(INDIRECT("'"&amp;O$2&amp;"'!F"&amp;ROW(O109))="CC","CC",
IF(INDIRECT("'"&amp;O$2&amp;"'!F"&amp;ROW(O109))="DOWN","DOWN",
IF(INDIRECT("'"&amp;O$2&amp;"'!F"&amp;ROW(O109))="OFF","OFF",
IF(INDIRECT("'"&amp;O$2&amp;"'!F"&amp;ROW(O109))="PARK","PARK",
IF(INDIRECT("'"&amp;O$2&amp;"'!F"&amp;ROW(O109))="VACA","VACA",
"")))))</f>
        <v/>
      </c>
      <c r="P109" s="111" t="str" cm="1">
        <f t="array" aca="1" ref="P109" ca="1">IF(INDIRECT("'"&amp;P$2&amp;"'!F"&amp;ROW(P109))="CC","CC",
IF(INDIRECT("'"&amp;P$2&amp;"'!F"&amp;ROW(P109))="DOWN","DOWN",
IF(INDIRECT("'"&amp;P$2&amp;"'!F"&amp;ROW(P109))="OFF","OFF",
IF(INDIRECT("'"&amp;P$2&amp;"'!F"&amp;ROW(P109))="PARK","PARK",
IF(INDIRECT("'"&amp;P$2&amp;"'!F"&amp;ROW(P109))="VACA","VACA",
"")))))</f>
        <v/>
      </c>
      <c r="Q109" s="111" t="str" cm="1">
        <f t="array" aca="1" ref="Q109" ca="1">IF(INDIRECT("'"&amp;Q$2&amp;"'!F"&amp;ROW(Q109))="CC","CC",
IF(INDIRECT("'"&amp;Q$2&amp;"'!F"&amp;ROW(Q109))="DOWN","DOWN",
IF(INDIRECT("'"&amp;Q$2&amp;"'!F"&amp;ROW(Q109))="OFF","OFF",
IF(INDIRECT("'"&amp;Q$2&amp;"'!F"&amp;ROW(Q109))="PARK","PARK",
IF(INDIRECT("'"&amp;Q$2&amp;"'!F"&amp;ROW(Q109))="VACA","VACA",
"")))))</f>
        <v/>
      </c>
      <c r="R109" s="111" t="str" cm="1">
        <f t="array" aca="1" ref="R109" ca="1">IF(INDIRECT("'"&amp;R$2&amp;"'!F"&amp;ROW(R109))="CC","CC",
IF(INDIRECT("'"&amp;R$2&amp;"'!F"&amp;ROW(R109))="DOWN","DOWN",
IF(INDIRECT("'"&amp;R$2&amp;"'!F"&amp;ROW(R109))="OFF","OFF",
IF(INDIRECT("'"&amp;R$2&amp;"'!F"&amp;ROW(R109))="PARK","PARK",
IF(INDIRECT("'"&amp;R$2&amp;"'!F"&amp;ROW(R109))="VACA","VACA",
"")))))</f>
        <v/>
      </c>
      <c r="S109" s="111" t="str" cm="1">
        <f t="array" aca="1" ref="S109" ca="1">IF(INDIRECT("'"&amp;S$2&amp;"'!F"&amp;ROW(S109))="CC","CC",
IF(INDIRECT("'"&amp;S$2&amp;"'!F"&amp;ROW(S109))="DOWN","DOWN",
IF(INDIRECT("'"&amp;S$2&amp;"'!F"&amp;ROW(S109))="OFF","OFF",
IF(INDIRECT("'"&amp;S$2&amp;"'!F"&amp;ROW(S109))="PARK","PARK",
IF(INDIRECT("'"&amp;S$2&amp;"'!F"&amp;ROW(S109))="VACA","VACA",
"")))))</f>
        <v/>
      </c>
      <c r="T109" s="111" t="str" cm="1">
        <f t="array" aca="1" ref="T109" ca="1">IF(INDIRECT("'"&amp;T$2&amp;"'!F"&amp;ROW(T109))="CC","CC",
IF(INDIRECT("'"&amp;T$2&amp;"'!F"&amp;ROW(T109))="DOWN","DOWN",
IF(INDIRECT("'"&amp;T$2&amp;"'!F"&amp;ROW(T109))="OFF","OFF",
IF(INDIRECT("'"&amp;T$2&amp;"'!F"&amp;ROW(T109))="PARK","PARK",
IF(INDIRECT("'"&amp;T$2&amp;"'!F"&amp;ROW(T109))="VACA","VACA",
"")))))</f>
        <v/>
      </c>
      <c r="U109" s="111" t="str" cm="1">
        <f t="array" aca="1" ref="U109" ca="1">IF(INDIRECT("'"&amp;U$2&amp;"'!F"&amp;ROW(U109))="CC","CC",
IF(INDIRECT("'"&amp;U$2&amp;"'!F"&amp;ROW(U109))="DOWN","DOWN",
IF(INDIRECT("'"&amp;U$2&amp;"'!F"&amp;ROW(U109))="OFF","OFF",
IF(INDIRECT("'"&amp;U$2&amp;"'!F"&amp;ROW(U109))="PARK","PARK",
IF(INDIRECT("'"&amp;U$2&amp;"'!F"&amp;ROW(U109))="VACA","VACA",
"")))))</f>
        <v/>
      </c>
      <c r="V109" s="111" t="str" cm="1">
        <f t="array" aca="1" ref="V109" ca="1">IF(INDIRECT("'"&amp;V$2&amp;"'!F"&amp;ROW(V109))="CC","CC",
IF(INDIRECT("'"&amp;V$2&amp;"'!F"&amp;ROW(V109))="DOWN","DOWN",
IF(INDIRECT("'"&amp;V$2&amp;"'!F"&amp;ROW(V109))="OFF","OFF",
IF(INDIRECT("'"&amp;V$2&amp;"'!F"&amp;ROW(V109))="PARK","PARK",
IF(INDIRECT("'"&amp;V$2&amp;"'!F"&amp;ROW(V109))="VACA","VACA",
"")))))</f>
        <v/>
      </c>
      <c r="W109" s="111" t="str" cm="1">
        <f t="array" aca="1" ref="W109" ca="1">IF(INDIRECT("'"&amp;W$2&amp;"'!F"&amp;ROW(W109))="CC","CC",
IF(INDIRECT("'"&amp;W$2&amp;"'!F"&amp;ROW(W109))="DOWN","DOWN",
IF(INDIRECT("'"&amp;W$2&amp;"'!F"&amp;ROW(W109))="OFF","OFF",
IF(INDIRECT("'"&amp;W$2&amp;"'!F"&amp;ROW(W109))="PARK","PARK",
IF(INDIRECT("'"&amp;W$2&amp;"'!F"&amp;ROW(W109))="VACA","VACA",
"")))))</f>
        <v/>
      </c>
      <c r="X109" s="111" t="str" cm="1">
        <f t="array" aca="1" ref="X109" ca="1">IF(INDIRECT("'"&amp;X$2&amp;"'!F"&amp;ROW(X109))="CC","CC",
IF(INDIRECT("'"&amp;X$2&amp;"'!F"&amp;ROW(X109))="DOWN","DOWN",
IF(INDIRECT("'"&amp;X$2&amp;"'!F"&amp;ROW(X109))="OFF","OFF",
IF(INDIRECT("'"&amp;X$2&amp;"'!F"&amp;ROW(X109))="PARK","PARK",
IF(INDIRECT("'"&amp;X$2&amp;"'!F"&amp;ROW(X109))="VACA","VACA",
"")))))</f>
        <v/>
      </c>
      <c r="Y109" s="111" t="str" cm="1">
        <f t="array" aca="1" ref="Y109" ca="1">IF(INDIRECT("'"&amp;Y$2&amp;"'!F"&amp;ROW(Y109))="CC","CC",
IF(INDIRECT("'"&amp;Y$2&amp;"'!F"&amp;ROW(Y109))="DOWN","DOWN",
IF(INDIRECT("'"&amp;Y$2&amp;"'!F"&amp;ROW(Y109))="OFF","OFF",
IF(INDIRECT("'"&amp;Y$2&amp;"'!F"&amp;ROW(Y109))="PARK","PARK",
IF(INDIRECT("'"&amp;Y$2&amp;"'!F"&amp;ROW(Y109))="VACA","VACA",
"")))))</f>
        <v/>
      </c>
      <c r="Z109" s="111" t="str" cm="1">
        <f t="array" aca="1" ref="Z109" ca="1">IF(INDIRECT("'"&amp;Z$2&amp;"'!F"&amp;ROW(Z109))="CC","CC",
IF(INDIRECT("'"&amp;Z$2&amp;"'!F"&amp;ROW(Z109))="DOWN","DOWN",
IF(INDIRECT("'"&amp;Z$2&amp;"'!F"&amp;ROW(Z109))="OFF","OFF",
IF(INDIRECT("'"&amp;Z$2&amp;"'!F"&amp;ROW(Z109))="PARK","PARK",
IF(INDIRECT("'"&amp;Z$2&amp;"'!F"&amp;ROW(Z109))="VACA","VACA",
"")))))</f>
        <v/>
      </c>
      <c r="AA109" s="111" t="str" cm="1">
        <f t="array" aca="1" ref="AA109" ca="1">IF(INDIRECT("'"&amp;AA$2&amp;"'!F"&amp;ROW(AA109))="CC","CC",
IF(INDIRECT("'"&amp;AA$2&amp;"'!F"&amp;ROW(AA109))="DOWN","DOWN",
IF(INDIRECT("'"&amp;AA$2&amp;"'!F"&amp;ROW(AA109))="OFF","OFF",
IF(INDIRECT("'"&amp;AA$2&amp;"'!F"&amp;ROW(AA109))="PARK","PARK",
IF(INDIRECT("'"&amp;AA$2&amp;"'!F"&amp;ROW(AA109))="VACA","VACA",
"")))))</f>
        <v/>
      </c>
      <c r="AB109" s="111" t="str" cm="1">
        <f t="array" aca="1" ref="AB109" ca="1">IF(INDIRECT("'"&amp;AB$2&amp;"'!F"&amp;ROW(AB109))="CC","CC",
IF(INDIRECT("'"&amp;AB$2&amp;"'!F"&amp;ROW(AB109))="DOWN","DOWN",
IF(INDIRECT("'"&amp;AB$2&amp;"'!F"&amp;ROW(AB109))="OFF","OFF",
IF(INDIRECT("'"&amp;AB$2&amp;"'!F"&amp;ROW(AB109))="PARK","PARK",
IF(INDIRECT("'"&amp;AB$2&amp;"'!F"&amp;ROW(AB109))="VACA","VACA",
"")))))</f>
        <v/>
      </c>
      <c r="AC109" s="111" t="str" cm="1">
        <f t="array" aca="1" ref="AC109" ca="1">IF(INDIRECT("'"&amp;AC$2&amp;"'!F"&amp;ROW(AC109))="CC","CC",
IF(INDIRECT("'"&amp;AC$2&amp;"'!F"&amp;ROW(AC109))="DOWN","DOWN",
IF(INDIRECT("'"&amp;AC$2&amp;"'!F"&amp;ROW(AC109))="OFF","OFF",
IF(INDIRECT("'"&amp;AC$2&amp;"'!F"&amp;ROW(AC109))="PARK","PARK",
IF(INDIRECT("'"&amp;AC$2&amp;"'!F"&amp;ROW(AC109))="VACA","VACA",
"")))))</f>
        <v/>
      </c>
      <c r="AD109" s="111" t="str" cm="1">
        <f t="array" aca="1" ref="AD109" ca="1">IF(INDIRECT("'"&amp;AD$2&amp;"'!F"&amp;ROW(AD109))="CC","CC",
IF(INDIRECT("'"&amp;AD$2&amp;"'!F"&amp;ROW(AD109))="DOWN","DOWN",
IF(INDIRECT("'"&amp;AD$2&amp;"'!F"&amp;ROW(AD109))="OFF","OFF",
IF(INDIRECT("'"&amp;AD$2&amp;"'!F"&amp;ROW(AD109))="PARK","PARK",
IF(INDIRECT("'"&amp;AD$2&amp;"'!F"&amp;ROW(AD109))="VACA","VACA",
"")))))</f>
        <v/>
      </c>
      <c r="AE109" s="111" t="str" cm="1">
        <f t="array" aca="1" ref="AE109" ca="1">IF(INDIRECT("'"&amp;AE$2&amp;"'!F"&amp;ROW(AE109))="CC","CC",
IF(INDIRECT("'"&amp;AE$2&amp;"'!F"&amp;ROW(AE109))="DOWN","DOWN",
IF(INDIRECT("'"&amp;AE$2&amp;"'!F"&amp;ROW(AE109))="OFF","OFF",
IF(INDIRECT("'"&amp;AE$2&amp;"'!F"&amp;ROW(AE109))="PARK","PARK",
IF(INDIRECT("'"&amp;AE$2&amp;"'!F"&amp;ROW(AE109))="VACA","VACA",
"")))))</f>
        <v/>
      </c>
      <c r="AF109" s="111" t="str" cm="1">
        <f t="array" aca="1" ref="AF109" ca="1">IF(INDIRECT("'"&amp;AF$2&amp;"'!F"&amp;ROW(AF109))="CC","CC",
IF(INDIRECT("'"&amp;AF$2&amp;"'!F"&amp;ROW(AF109))="DOWN","DOWN",
IF(INDIRECT("'"&amp;AF$2&amp;"'!F"&amp;ROW(AF109))="OFF","OFF",
IF(INDIRECT("'"&amp;AF$2&amp;"'!F"&amp;ROW(AF109))="PARK","PARK",
IF(INDIRECT("'"&amp;AF$2&amp;"'!F"&amp;ROW(AF109))="VACA","VACA",
"")))))</f>
        <v/>
      </c>
      <c r="AG109" s="111" t="str" cm="1">
        <f t="array" aca="1" ref="AG109" ca="1">IF(INDIRECT("'"&amp;AG$2&amp;"'!F"&amp;ROW(AG109))="CC","CC",
IF(INDIRECT("'"&amp;AG$2&amp;"'!F"&amp;ROW(AG109))="DOWN","DOWN",
IF(INDIRECT("'"&amp;AG$2&amp;"'!F"&amp;ROW(AG109))="OFF","OFF",
IF(INDIRECT("'"&amp;AG$2&amp;"'!F"&amp;ROW(AG109))="PARK","PARK",
IF(INDIRECT("'"&amp;AG$2&amp;"'!F"&amp;ROW(AG109))="VACA","VACA",
"")))))</f>
        <v/>
      </c>
      <c r="AH109" s="124"/>
      <c r="AI109" s="111" t="str">
        <f t="shared" si="7"/>
        <v>Manuel Alvarez</v>
      </c>
      <c r="AJ109" s="111" cm="1">
        <f t="array" aca="1" ref="AJ109" ca="1">INDIRECT("'"&amp;AJ$2&amp;"'!AB"&amp;ROW($AJ109))</f>
        <v>3</v>
      </c>
      <c r="AK109" s="111" cm="1">
        <f t="array" aca="1" ref="AK109" ca="1">INDIRECT("'"&amp;AK$2&amp;"'!AB"&amp;ROW($AJ109))</f>
        <v>3</v>
      </c>
      <c r="AL109" s="111" cm="1">
        <f t="array" aca="1" ref="AL109" ca="1">INDIRECT("'"&amp;AL$2&amp;"'!AB"&amp;ROW($AJ109))</f>
        <v>3</v>
      </c>
      <c r="AM109" s="111" t="str" cm="1">
        <f t="array" aca="1" ref="AM109" ca="1">INDIRECT("'"&amp;AM$2&amp;"'!AB"&amp;ROW($AJ109))</f>
        <v/>
      </c>
      <c r="AN109" s="111" t="str" cm="1">
        <f t="array" aca="1" ref="AN109" ca="1">INDIRECT("'"&amp;AN$2&amp;"'!AB"&amp;ROW($AJ109))</f>
        <v/>
      </c>
      <c r="AO109" s="111" cm="1">
        <f t="array" aca="1" ref="AO109" ca="1">INDIRECT("'"&amp;AO$2&amp;"'!AB"&amp;ROW($AJ109))</f>
        <v>3</v>
      </c>
      <c r="AP109" s="111" cm="1">
        <f t="array" aca="1" ref="AP109" ca="1">INDIRECT("'"&amp;AP$2&amp;"'!AB"&amp;ROW($AJ109))</f>
        <v>3</v>
      </c>
      <c r="AQ109" s="111" cm="1">
        <f t="array" aca="1" ref="AQ109" ca="1">INDIRECT("'"&amp;AQ$2&amp;"'!AB"&amp;ROW($AJ109))</f>
        <v>1</v>
      </c>
      <c r="AR109" s="111" t="str" cm="1">
        <f t="array" aca="1" ref="AR109" ca="1">INDIRECT("'"&amp;AR$2&amp;"'!AB"&amp;ROW($AJ109))</f>
        <v/>
      </c>
      <c r="AS109" s="111" t="str" cm="1">
        <f t="array" aca="1" ref="AS109" ca="1">INDIRECT("'"&amp;AS$2&amp;"'!AB"&amp;ROW($AJ109))</f>
        <v/>
      </c>
      <c r="AT109" s="111" t="str" cm="1">
        <f t="array" aca="1" ref="AT109" ca="1">INDIRECT("'"&amp;AT$2&amp;"'!AB"&amp;ROW($AJ109))</f>
        <v/>
      </c>
      <c r="AU109" s="111" t="str" cm="1">
        <f t="array" aca="1" ref="AU109" ca="1">INDIRECT("'"&amp;AU$2&amp;"'!AB"&amp;ROW($AJ109))</f>
        <v/>
      </c>
      <c r="AV109" s="111" t="str" cm="1">
        <f t="array" aca="1" ref="AV109" ca="1">INDIRECT("'"&amp;AV$2&amp;"'!AB"&amp;ROW($AJ109))</f>
        <v/>
      </c>
      <c r="AW109" s="111" t="str" cm="1">
        <f t="array" aca="1" ref="AW109" ca="1">INDIRECT("'"&amp;AW$2&amp;"'!AB"&amp;ROW($AJ109))</f>
        <v/>
      </c>
      <c r="AX109" s="111" t="str" cm="1">
        <f t="array" aca="1" ref="AX109" ca="1">INDIRECT("'"&amp;AX$2&amp;"'!AB"&amp;ROW($AJ109))</f>
        <v/>
      </c>
      <c r="AY109" s="111" t="str" cm="1">
        <f t="array" aca="1" ref="AY109" ca="1">INDIRECT("'"&amp;AY$2&amp;"'!AB"&amp;ROW($AJ109))</f>
        <v/>
      </c>
      <c r="AZ109" s="111" t="str" cm="1">
        <f t="array" aca="1" ref="AZ109" ca="1">INDIRECT("'"&amp;AZ$2&amp;"'!AB"&amp;ROW($AJ109))</f>
        <v/>
      </c>
      <c r="BA109" s="111" t="str" cm="1">
        <f t="array" aca="1" ref="BA109" ca="1">INDIRECT("'"&amp;BA$2&amp;"'!AB"&amp;ROW($AJ109))</f>
        <v/>
      </c>
      <c r="BB109" s="111" t="str" cm="1">
        <f t="array" aca="1" ref="BB109" ca="1">INDIRECT("'"&amp;BB$2&amp;"'!AB"&amp;ROW($AJ109))</f>
        <v/>
      </c>
      <c r="BC109" s="111" t="str" cm="1">
        <f t="array" aca="1" ref="BC109" ca="1">INDIRECT("'"&amp;BC$2&amp;"'!AB"&amp;ROW($AJ109))</f>
        <v/>
      </c>
      <c r="BD109" s="111" t="str" cm="1">
        <f t="array" aca="1" ref="BD109" ca="1">INDIRECT("'"&amp;BD$2&amp;"'!AB"&amp;ROW($AJ109))</f>
        <v/>
      </c>
      <c r="BE109" s="111" t="str" cm="1">
        <f t="array" aca="1" ref="BE109" ca="1">INDIRECT("'"&amp;BE$2&amp;"'!AB"&amp;ROW($AJ109))</f>
        <v/>
      </c>
      <c r="BF109" s="111" t="str" cm="1">
        <f t="array" aca="1" ref="BF109" ca="1">INDIRECT("'"&amp;BF$2&amp;"'!AB"&amp;ROW($AJ109))</f>
        <v/>
      </c>
      <c r="BG109" s="111" t="str" cm="1">
        <f t="array" aca="1" ref="BG109" ca="1">INDIRECT("'"&amp;BG$2&amp;"'!AB"&amp;ROW($AJ109))</f>
        <v/>
      </c>
      <c r="BH109" s="111" t="str" cm="1">
        <f t="array" aca="1" ref="BH109" ca="1">INDIRECT("'"&amp;BH$2&amp;"'!AB"&amp;ROW($AJ109))</f>
        <v/>
      </c>
      <c r="BI109" s="111" t="str" cm="1">
        <f t="array" aca="1" ref="BI109" ca="1">INDIRECT("'"&amp;BI$2&amp;"'!AB"&amp;ROW($AJ109))</f>
        <v/>
      </c>
      <c r="BJ109" s="111" t="str" cm="1">
        <f t="array" aca="1" ref="BJ109" ca="1">INDIRECT("'"&amp;BJ$2&amp;"'!AB"&amp;ROW($AJ109))</f>
        <v/>
      </c>
      <c r="BK109" s="111" t="str" cm="1">
        <f t="array" aca="1" ref="BK109" ca="1">INDIRECT("'"&amp;BK$2&amp;"'!AB"&amp;ROW($AJ109))</f>
        <v/>
      </c>
      <c r="BL109" s="111" t="str" cm="1">
        <f t="array" aca="1" ref="BL109" ca="1">INDIRECT("'"&amp;BL$2&amp;"'!AB"&amp;ROW($AJ109))</f>
        <v/>
      </c>
      <c r="BM109" s="111" t="str" cm="1">
        <f t="array" aca="1" ref="BM109" ca="1">INDIRECT("'"&amp;BM$2&amp;"'!AB"&amp;ROW($AJ109))</f>
        <v/>
      </c>
      <c r="BN109" s="111" t="str" cm="1">
        <f t="array" aca="1" ref="BN109" ca="1">INDIRECT("'"&amp;BN$2&amp;"'!AB"&amp;ROW($AJ109))</f>
        <v/>
      </c>
      <c r="BO109" s="124"/>
      <c r="BP109" s="110" t="str">
        <f t="shared" si="8"/>
        <v>Manuel Alvarez</v>
      </c>
      <c r="BQ109" s="127" cm="1">
        <f t="array" aca="1" ref="BQ109" ca="1">IF(INDIRECT("'"&amp;BQ$2&amp;"'!P"&amp;ROW($BQ109))=0,"",INDIRECT("'"&amp;BQ$2&amp;"'!P"&amp;ROW($BQ109)))</f>
        <v>34</v>
      </c>
      <c r="BR109" s="127" cm="1">
        <f t="array" aca="1" ref="BR109" ca="1">IF(INDIRECT("'"&amp;BR$2&amp;"'!P"&amp;ROW($BQ109))=0,"",INDIRECT("'"&amp;BR$2&amp;"'!P"&amp;ROW($BQ109)))</f>
        <v>32.5</v>
      </c>
      <c r="BS109" s="127" cm="1">
        <f t="array" aca="1" ref="BS109" ca="1">IF(INDIRECT("'"&amp;BS$2&amp;"'!P"&amp;ROW($BQ109))=0,"",INDIRECT("'"&amp;BS$2&amp;"'!P"&amp;ROW($BQ109)))</f>
        <v>33</v>
      </c>
      <c r="BT109" s="127" t="str" cm="1">
        <f t="array" aca="1" ref="BT109" ca="1">IF(INDIRECT("'"&amp;BT$2&amp;"'!P"&amp;ROW($BQ109))=0,"",INDIRECT("'"&amp;BT$2&amp;"'!P"&amp;ROW($BQ109)))</f>
        <v/>
      </c>
      <c r="BU109" s="127" t="str" cm="1">
        <f t="array" aca="1" ref="BU109" ca="1">IF(INDIRECT("'"&amp;BU$2&amp;"'!P"&amp;ROW($BQ109))=0,"",INDIRECT("'"&amp;BU$2&amp;"'!P"&amp;ROW($BQ109)))</f>
        <v/>
      </c>
      <c r="BV109" s="127" cm="1">
        <f t="array" aca="1" ref="BV109" ca="1">IF(INDIRECT("'"&amp;BV$2&amp;"'!P"&amp;ROW($BQ109))=0,"",INDIRECT("'"&amp;BV$2&amp;"'!P"&amp;ROW($BQ109)))</f>
        <v>31.5</v>
      </c>
      <c r="BW109" s="127" cm="1">
        <f t="array" aca="1" ref="BW109" ca="1">IF(INDIRECT("'"&amp;BW$2&amp;"'!P"&amp;ROW($BQ109))=0,"",INDIRECT("'"&amp;BW$2&amp;"'!P"&amp;ROW($BQ109)))</f>
        <v>29.25</v>
      </c>
      <c r="BX109" s="127" t="str" cm="1">
        <f t="array" aca="1" ref="BX109" ca="1">IF(INDIRECT("'"&amp;BX$2&amp;"'!P"&amp;ROW($BQ109))=0,"",INDIRECT("'"&amp;BX$2&amp;"'!P"&amp;ROW($BQ109)))</f>
        <v/>
      </c>
      <c r="BY109" s="127" t="str" cm="1">
        <f t="array" aca="1" ref="BY109" ca="1">IF(INDIRECT("'"&amp;BY$2&amp;"'!P"&amp;ROW($BQ109))=0,"",INDIRECT("'"&amp;BY$2&amp;"'!P"&amp;ROW($BQ109)))</f>
        <v/>
      </c>
      <c r="BZ109" s="127" t="str" cm="1">
        <f t="array" aca="1" ref="BZ109" ca="1">IF(INDIRECT("'"&amp;BZ$2&amp;"'!P"&amp;ROW($BQ109))=0,"",INDIRECT("'"&amp;BZ$2&amp;"'!P"&amp;ROW($BQ109)))</f>
        <v/>
      </c>
      <c r="CA109" s="127" t="str" cm="1">
        <f t="array" aca="1" ref="CA109" ca="1">IF(INDIRECT("'"&amp;CA$2&amp;"'!P"&amp;ROW($BQ109))=0,"",INDIRECT("'"&amp;CA$2&amp;"'!P"&amp;ROW($BQ109)))</f>
        <v/>
      </c>
      <c r="CB109" s="127" t="str" cm="1">
        <f t="array" aca="1" ref="CB109" ca="1">IF(INDIRECT("'"&amp;CB$2&amp;"'!P"&amp;ROW($BQ109))=0,"",INDIRECT("'"&amp;CB$2&amp;"'!P"&amp;ROW($BQ109)))</f>
        <v/>
      </c>
      <c r="CC109" s="127" t="str" cm="1">
        <f t="array" aca="1" ref="CC109" ca="1">IF(INDIRECT("'"&amp;CC$2&amp;"'!P"&amp;ROW($BQ109))=0,"",INDIRECT("'"&amp;CC$2&amp;"'!P"&amp;ROW($BQ109)))</f>
        <v/>
      </c>
      <c r="CD109" s="127" t="str" cm="1">
        <f t="array" aca="1" ref="CD109" ca="1">IF(INDIRECT("'"&amp;CD$2&amp;"'!P"&amp;ROW($BQ109))=0,"",INDIRECT("'"&amp;CD$2&amp;"'!P"&amp;ROW($BQ109)))</f>
        <v/>
      </c>
      <c r="CE109" s="127" t="str" cm="1">
        <f t="array" aca="1" ref="CE109" ca="1">IF(INDIRECT("'"&amp;CE$2&amp;"'!P"&amp;ROW($BQ109))=0,"",INDIRECT("'"&amp;CE$2&amp;"'!P"&amp;ROW($BQ109)))</f>
        <v/>
      </c>
      <c r="CF109" s="127" t="str" cm="1">
        <f t="array" aca="1" ref="CF109" ca="1">IF(INDIRECT("'"&amp;CF$2&amp;"'!P"&amp;ROW($BQ109))=0,"",INDIRECT("'"&amp;CF$2&amp;"'!P"&amp;ROW($BQ109)))</f>
        <v/>
      </c>
      <c r="CG109" s="127" t="str" cm="1">
        <f t="array" aca="1" ref="CG109" ca="1">IF(INDIRECT("'"&amp;CG$2&amp;"'!P"&amp;ROW($BQ109))=0,"",INDIRECT("'"&amp;CG$2&amp;"'!P"&amp;ROW($BQ109)))</f>
        <v/>
      </c>
      <c r="CH109" s="127" t="str" cm="1">
        <f t="array" aca="1" ref="CH109" ca="1">IF(INDIRECT("'"&amp;CH$2&amp;"'!P"&amp;ROW($BQ109))=0,"",INDIRECT("'"&amp;CH$2&amp;"'!P"&amp;ROW($BQ109)))</f>
        <v/>
      </c>
      <c r="CI109" s="127" t="str" cm="1">
        <f t="array" aca="1" ref="CI109" ca="1">IF(INDIRECT("'"&amp;CI$2&amp;"'!P"&amp;ROW($BQ109))=0,"",INDIRECT("'"&amp;CI$2&amp;"'!P"&amp;ROW($BQ109)))</f>
        <v/>
      </c>
      <c r="CJ109" s="127" t="str" cm="1">
        <f t="array" aca="1" ref="CJ109" ca="1">IF(INDIRECT("'"&amp;CJ$2&amp;"'!P"&amp;ROW($BQ109))=0,"",INDIRECT("'"&amp;CJ$2&amp;"'!P"&amp;ROW($BQ109)))</f>
        <v/>
      </c>
      <c r="CK109" s="127" t="str" cm="1">
        <f t="array" aca="1" ref="CK109" ca="1">IF(INDIRECT("'"&amp;CK$2&amp;"'!P"&amp;ROW($BQ109))=0,"",INDIRECT("'"&amp;CK$2&amp;"'!P"&amp;ROW($BQ109)))</f>
        <v/>
      </c>
      <c r="CL109" s="127" t="str" cm="1">
        <f t="array" aca="1" ref="CL109" ca="1">IF(INDIRECT("'"&amp;CL$2&amp;"'!P"&amp;ROW($BQ109))=0,"",INDIRECT("'"&amp;CL$2&amp;"'!P"&amp;ROW($BQ109)))</f>
        <v/>
      </c>
      <c r="CM109" s="127" t="str" cm="1">
        <f t="array" aca="1" ref="CM109" ca="1">IF(INDIRECT("'"&amp;CM$2&amp;"'!P"&amp;ROW($BQ109))=0,"",INDIRECT("'"&amp;CM$2&amp;"'!P"&amp;ROW($BQ109)))</f>
        <v/>
      </c>
      <c r="CN109" s="127" t="str" cm="1">
        <f t="array" aca="1" ref="CN109" ca="1">IF(INDIRECT("'"&amp;CN$2&amp;"'!P"&amp;ROW($BQ109))=0,"",INDIRECT("'"&amp;CN$2&amp;"'!P"&amp;ROW($BQ109)))</f>
        <v/>
      </c>
      <c r="CO109" s="127" t="str" cm="1">
        <f t="array" aca="1" ref="CO109" ca="1">IF(INDIRECT("'"&amp;CO$2&amp;"'!P"&amp;ROW($BQ109))=0,"",INDIRECT("'"&amp;CO$2&amp;"'!P"&amp;ROW($BQ109)))</f>
        <v/>
      </c>
      <c r="CP109" s="127" t="str" cm="1">
        <f t="array" aca="1" ref="CP109" ca="1">IF(INDIRECT("'"&amp;CP$2&amp;"'!P"&amp;ROW($BQ109))=0,"",INDIRECT("'"&amp;CP$2&amp;"'!P"&amp;ROW($BQ109)))</f>
        <v/>
      </c>
      <c r="CQ109" s="127" t="str" cm="1">
        <f t="array" aca="1" ref="CQ109" ca="1">IF(INDIRECT("'"&amp;CQ$2&amp;"'!P"&amp;ROW($BQ109))=0,"",INDIRECT("'"&amp;CQ$2&amp;"'!P"&amp;ROW($BQ109)))</f>
        <v/>
      </c>
      <c r="CR109" s="127" t="str" cm="1">
        <f t="array" aca="1" ref="CR109" ca="1">IF(INDIRECT("'"&amp;CR$2&amp;"'!P"&amp;ROW($BQ109))=0,"",INDIRECT("'"&amp;CR$2&amp;"'!P"&amp;ROW($BQ109)))</f>
        <v/>
      </c>
      <c r="CS109" s="127" t="str" cm="1">
        <f t="array" aca="1" ref="CS109" ca="1">IF(INDIRECT("'"&amp;CS$2&amp;"'!P"&amp;ROW($BQ109))=0,"",INDIRECT("'"&amp;CS$2&amp;"'!P"&amp;ROW($BQ109)))</f>
        <v/>
      </c>
      <c r="CT109" s="127" t="str" cm="1">
        <f t="array" aca="1" ref="CT109" ca="1">IF(INDIRECT("'"&amp;CT$2&amp;"'!P"&amp;ROW($BQ109))=0,"",INDIRECT("'"&amp;CT$2&amp;"'!P"&amp;ROW($BQ109)))</f>
        <v/>
      </c>
      <c r="CU109" s="127" t="str" cm="1">
        <f t="array" aca="1" ref="CU109" ca="1">IF(INDIRECT("'"&amp;CU$2&amp;"'!P"&amp;ROW($BQ109))=0,"",INDIRECT("'"&amp;CU$2&amp;"'!P"&amp;ROW($BQ109)))</f>
        <v/>
      </c>
      <c r="CV109" s="128">
        <f t="shared" ca="1" si="9"/>
        <v>160.25</v>
      </c>
    </row>
    <row r="110" spans="1:100" x14ac:dyDescent="0.2">
      <c r="A110" s="111">
        <f>IF('Driver List'!D110=0,"",'Driver List'!D110)</f>
        <v>6394</v>
      </c>
      <c r="B110" s="111" t="str">
        <f>IF(A110="","",VLOOKUP(A110,'Driver List'!D:E,2,0))</f>
        <v>Kristian Montes</v>
      </c>
      <c r="C110" s="111" t="str" cm="1">
        <f t="array" aca="1" ref="C110" ca="1">IF(INDIRECT("'"&amp;C$2&amp;"'!F"&amp;ROW(C110))="CC","CC",
IF(INDIRECT("'"&amp;C$2&amp;"'!F"&amp;ROW(C110))="DOWN","DOWN",
IF(INDIRECT("'"&amp;C$2&amp;"'!F"&amp;ROW(C110))="OFF","OFF",
IF(INDIRECT("'"&amp;C$2&amp;"'!F"&amp;ROW(C110))="PARK","PARK",
IF(INDIRECT("'"&amp;C$2&amp;"'!F"&amp;ROW(C110))="VACA","VACA",
"")))))</f>
        <v/>
      </c>
      <c r="D110" s="111" t="str" cm="1">
        <f t="array" aca="1" ref="D110" ca="1">IF(INDIRECT("'"&amp;D$2&amp;"'!F"&amp;ROW(D110))="CC","CC",
IF(INDIRECT("'"&amp;D$2&amp;"'!F"&amp;ROW(D110))="DOWN","DOWN",
IF(INDIRECT("'"&amp;D$2&amp;"'!F"&amp;ROW(D110))="OFF","OFF",
IF(INDIRECT("'"&amp;D$2&amp;"'!F"&amp;ROW(D110))="PARK","PARK",
IF(INDIRECT("'"&amp;D$2&amp;"'!F"&amp;ROW(D110))="VACA","VACA",
"")))))</f>
        <v>DOWN</v>
      </c>
      <c r="E110" s="111" t="str" cm="1">
        <f t="array" aca="1" ref="E110" ca="1">IF(INDIRECT("'"&amp;E$2&amp;"'!F"&amp;ROW(E110))="CC","CC",
IF(INDIRECT("'"&amp;E$2&amp;"'!F"&amp;ROW(E110))="DOWN","DOWN",
IF(INDIRECT("'"&amp;E$2&amp;"'!F"&amp;ROW(E110))="OFF","OFF",
IF(INDIRECT("'"&amp;E$2&amp;"'!F"&amp;ROW(E110))="PARK","PARK",
IF(INDIRECT("'"&amp;E$2&amp;"'!F"&amp;ROW(E110))="VACA","VACA",
"")))))</f>
        <v>DOWN</v>
      </c>
      <c r="F110" s="111" t="str" cm="1">
        <f t="array" aca="1" ref="F110" ca="1">IF(INDIRECT("'"&amp;F$2&amp;"'!F"&amp;ROW(F110))="CC","CC",
IF(INDIRECT("'"&amp;F$2&amp;"'!F"&amp;ROW(F110))="DOWN","DOWN",
IF(INDIRECT("'"&amp;F$2&amp;"'!F"&amp;ROW(F110))="OFF","OFF",
IF(INDIRECT("'"&amp;F$2&amp;"'!F"&amp;ROW(F110))="PARK","PARK",
IF(INDIRECT("'"&amp;F$2&amp;"'!F"&amp;ROW(F110))="VACA","VACA",
"")))))</f>
        <v/>
      </c>
      <c r="G110" s="111" t="str" cm="1">
        <f t="array" aca="1" ref="G110" ca="1">IF(INDIRECT("'"&amp;G$2&amp;"'!F"&amp;ROW(G110))="CC","CC",
IF(INDIRECT("'"&amp;G$2&amp;"'!F"&amp;ROW(G110))="DOWN","DOWN",
IF(INDIRECT("'"&amp;G$2&amp;"'!F"&amp;ROW(G110))="OFF","OFF",
IF(INDIRECT("'"&amp;G$2&amp;"'!F"&amp;ROW(G110))="PARK","PARK",
IF(INDIRECT("'"&amp;G$2&amp;"'!F"&amp;ROW(G110))="VACA","VACA",
"")))))</f>
        <v/>
      </c>
      <c r="H110" s="111" t="str" cm="1">
        <f t="array" aca="1" ref="H110" ca="1">IF(INDIRECT("'"&amp;H$2&amp;"'!F"&amp;ROW(H110))="CC","CC",
IF(INDIRECT("'"&amp;H$2&amp;"'!F"&amp;ROW(H110))="DOWN","DOWN",
IF(INDIRECT("'"&amp;H$2&amp;"'!F"&amp;ROW(H110))="OFF","OFF",
IF(INDIRECT("'"&amp;H$2&amp;"'!F"&amp;ROW(H110))="PARK","PARK",
IF(INDIRECT("'"&amp;H$2&amp;"'!F"&amp;ROW(H110))="VACA","VACA",
"")))))</f>
        <v/>
      </c>
      <c r="I110" s="111" t="str" cm="1">
        <f t="array" aca="1" ref="I110" ca="1">IF(INDIRECT("'"&amp;I$2&amp;"'!F"&amp;ROW(I110))="CC","CC",
IF(INDIRECT("'"&amp;I$2&amp;"'!F"&amp;ROW(I110))="DOWN","DOWN",
IF(INDIRECT("'"&amp;I$2&amp;"'!F"&amp;ROW(I110))="OFF","OFF",
IF(INDIRECT("'"&amp;I$2&amp;"'!F"&amp;ROW(I110))="PARK","PARK",
IF(INDIRECT("'"&amp;I$2&amp;"'!F"&amp;ROW(I110))="VACA","VACA",
"")))))</f>
        <v/>
      </c>
      <c r="J110" s="111" t="str" cm="1">
        <f t="array" aca="1" ref="J110" ca="1">IF(INDIRECT("'"&amp;J$2&amp;"'!F"&amp;ROW(J110))="CC","CC",
IF(INDIRECT("'"&amp;J$2&amp;"'!F"&amp;ROW(J110))="DOWN","DOWN",
IF(INDIRECT("'"&amp;J$2&amp;"'!F"&amp;ROW(J110))="OFF","OFF",
IF(INDIRECT("'"&amp;J$2&amp;"'!F"&amp;ROW(J110))="PARK","PARK",
IF(INDIRECT("'"&amp;J$2&amp;"'!F"&amp;ROW(J110))="VACA","VACA",
"")))))</f>
        <v/>
      </c>
      <c r="K110" s="111" t="str" cm="1">
        <f t="array" aca="1" ref="K110" ca="1">IF(INDIRECT("'"&amp;K$2&amp;"'!F"&amp;ROW(K110))="CC","CC",
IF(INDIRECT("'"&amp;K$2&amp;"'!F"&amp;ROW(K110))="DOWN","DOWN",
IF(INDIRECT("'"&amp;K$2&amp;"'!F"&amp;ROW(K110))="OFF","OFF",
IF(INDIRECT("'"&amp;K$2&amp;"'!F"&amp;ROW(K110))="PARK","PARK",
IF(INDIRECT("'"&amp;K$2&amp;"'!F"&amp;ROW(K110))="VACA","VACA",
"")))))</f>
        <v/>
      </c>
      <c r="L110" s="111" t="str" cm="1">
        <f t="array" aca="1" ref="L110" ca="1">IF(INDIRECT("'"&amp;L$2&amp;"'!F"&amp;ROW(L110))="CC","CC",
IF(INDIRECT("'"&amp;L$2&amp;"'!F"&amp;ROW(L110))="DOWN","DOWN",
IF(INDIRECT("'"&amp;L$2&amp;"'!F"&amp;ROW(L110))="OFF","OFF",
IF(INDIRECT("'"&amp;L$2&amp;"'!F"&amp;ROW(L110))="PARK","PARK",
IF(INDIRECT("'"&amp;L$2&amp;"'!F"&amp;ROW(L110))="VACA","VACA",
"")))))</f>
        <v/>
      </c>
      <c r="M110" s="111" t="str" cm="1">
        <f t="array" aca="1" ref="M110" ca="1">IF(INDIRECT("'"&amp;M$2&amp;"'!F"&amp;ROW(M110))="CC","CC",
IF(INDIRECT("'"&amp;M$2&amp;"'!F"&amp;ROW(M110))="DOWN","DOWN",
IF(INDIRECT("'"&amp;M$2&amp;"'!F"&amp;ROW(M110))="OFF","OFF",
IF(INDIRECT("'"&amp;M$2&amp;"'!F"&amp;ROW(M110))="PARK","PARK",
IF(INDIRECT("'"&amp;M$2&amp;"'!F"&amp;ROW(M110))="VACA","VACA",
"")))))</f>
        <v/>
      </c>
      <c r="N110" s="111" t="str" cm="1">
        <f t="array" aca="1" ref="N110" ca="1">IF(INDIRECT("'"&amp;N$2&amp;"'!F"&amp;ROW(N110))="CC","CC",
IF(INDIRECT("'"&amp;N$2&amp;"'!F"&amp;ROW(N110))="DOWN","DOWN",
IF(INDIRECT("'"&amp;N$2&amp;"'!F"&amp;ROW(N110))="OFF","OFF",
IF(INDIRECT("'"&amp;N$2&amp;"'!F"&amp;ROW(N110))="PARK","PARK",
IF(INDIRECT("'"&amp;N$2&amp;"'!F"&amp;ROW(N110))="VACA","VACA",
"")))))</f>
        <v/>
      </c>
      <c r="O110" s="111" t="str" cm="1">
        <f t="array" aca="1" ref="O110" ca="1">IF(INDIRECT("'"&amp;O$2&amp;"'!F"&amp;ROW(O110))="CC","CC",
IF(INDIRECT("'"&amp;O$2&amp;"'!F"&amp;ROW(O110))="DOWN","DOWN",
IF(INDIRECT("'"&amp;O$2&amp;"'!F"&amp;ROW(O110))="OFF","OFF",
IF(INDIRECT("'"&amp;O$2&amp;"'!F"&amp;ROW(O110))="PARK","PARK",
IF(INDIRECT("'"&amp;O$2&amp;"'!F"&amp;ROW(O110))="VACA","VACA",
"")))))</f>
        <v/>
      </c>
      <c r="P110" s="111" t="str" cm="1">
        <f t="array" aca="1" ref="P110" ca="1">IF(INDIRECT("'"&amp;P$2&amp;"'!F"&amp;ROW(P110))="CC","CC",
IF(INDIRECT("'"&amp;P$2&amp;"'!F"&amp;ROW(P110))="DOWN","DOWN",
IF(INDIRECT("'"&amp;P$2&amp;"'!F"&amp;ROW(P110))="OFF","OFF",
IF(INDIRECT("'"&amp;P$2&amp;"'!F"&amp;ROW(P110))="PARK","PARK",
IF(INDIRECT("'"&amp;P$2&amp;"'!F"&amp;ROW(P110))="VACA","VACA",
"")))))</f>
        <v/>
      </c>
      <c r="Q110" s="111" t="str" cm="1">
        <f t="array" aca="1" ref="Q110" ca="1">IF(INDIRECT("'"&amp;Q$2&amp;"'!F"&amp;ROW(Q110))="CC","CC",
IF(INDIRECT("'"&amp;Q$2&amp;"'!F"&amp;ROW(Q110))="DOWN","DOWN",
IF(INDIRECT("'"&amp;Q$2&amp;"'!F"&amp;ROW(Q110))="OFF","OFF",
IF(INDIRECT("'"&amp;Q$2&amp;"'!F"&amp;ROW(Q110))="PARK","PARK",
IF(INDIRECT("'"&amp;Q$2&amp;"'!F"&amp;ROW(Q110))="VACA","VACA",
"")))))</f>
        <v/>
      </c>
      <c r="R110" s="111" t="str" cm="1">
        <f t="array" aca="1" ref="R110" ca="1">IF(INDIRECT("'"&amp;R$2&amp;"'!F"&amp;ROW(R110))="CC","CC",
IF(INDIRECT("'"&amp;R$2&amp;"'!F"&amp;ROW(R110))="DOWN","DOWN",
IF(INDIRECT("'"&amp;R$2&amp;"'!F"&amp;ROW(R110))="OFF","OFF",
IF(INDIRECT("'"&amp;R$2&amp;"'!F"&amp;ROW(R110))="PARK","PARK",
IF(INDIRECT("'"&amp;R$2&amp;"'!F"&amp;ROW(R110))="VACA","VACA",
"")))))</f>
        <v/>
      </c>
      <c r="S110" s="111" t="str" cm="1">
        <f t="array" aca="1" ref="S110" ca="1">IF(INDIRECT("'"&amp;S$2&amp;"'!F"&amp;ROW(S110))="CC","CC",
IF(INDIRECT("'"&amp;S$2&amp;"'!F"&amp;ROW(S110))="DOWN","DOWN",
IF(INDIRECT("'"&amp;S$2&amp;"'!F"&amp;ROW(S110))="OFF","OFF",
IF(INDIRECT("'"&amp;S$2&amp;"'!F"&amp;ROW(S110))="PARK","PARK",
IF(INDIRECT("'"&amp;S$2&amp;"'!F"&amp;ROW(S110))="VACA","VACA",
"")))))</f>
        <v/>
      </c>
      <c r="T110" s="111" t="str" cm="1">
        <f t="array" aca="1" ref="T110" ca="1">IF(INDIRECT("'"&amp;T$2&amp;"'!F"&amp;ROW(T110))="CC","CC",
IF(INDIRECT("'"&amp;T$2&amp;"'!F"&amp;ROW(T110))="DOWN","DOWN",
IF(INDIRECT("'"&amp;T$2&amp;"'!F"&amp;ROW(T110))="OFF","OFF",
IF(INDIRECT("'"&amp;T$2&amp;"'!F"&amp;ROW(T110))="PARK","PARK",
IF(INDIRECT("'"&amp;T$2&amp;"'!F"&amp;ROW(T110))="VACA","VACA",
"")))))</f>
        <v/>
      </c>
      <c r="U110" s="111" t="str" cm="1">
        <f t="array" aca="1" ref="U110" ca="1">IF(INDIRECT("'"&amp;U$2&amp;"'!F"&amp;ROW(U110))="CC","CC",
IF(INDIRECT("'"&amp;U$2&amp;"'!F"&amp;ROW(U110))="DOWN","DOWN",
IF(INDIRECT("'"&amp;U$2&amp;"'!F"&amp;ROW(U110))="OFF","OFF",
IF(INDIRECT("'"&amp;U$2&amp;"'!F"&amp;ROW(U110))="PARK","PARK",
IF(INDIRECT("'"&amp;U$2&amp;"'!F"&amp;ROW(U110))="VACA","VACA",
"")))))</f>
        <v/>
      </c>
      <c r="V110" s="111" t="str" cm="1">
        <f t="array" aca="1" ref="V110" ca="1">IF(INDIRECT("'"&amp;V$2&amp;"'!F"&amp;ROW(V110))="CC","CC",
IF(INDIRECT("'"&amp;V$2&amp;"'!F"&amp;ROW(V110))="DOWN","DOWN",
IF(INDIRECT("'"&amp;V$2&amp;"'!F"&amp;ROW(V110))="OFF","OFF",
IF(INDIRECT("'"&amp;V$2&amp;"'!F"&amp;ROW(V110))="PARK","PARK",
IF(INDIRECT("'"&amp;V$2&amp;"'!F"&amp;ROW(V110))="VACA","VACA",
"")))))</f>
        <v/>
      </c>
      <c r="W110" s="111" t="str" cm="1">
        <f t="array" aca="1" ref="W110" ca="1">IF(INDIRECT("'"&amp;W$2&amp;"'!F"&amp;ROW(W110))="CC","CC",
IF(INDIRECT("'"&amp;W$2&amp;"'!F"&amp;ROW(W110))="DOWN","DOWN",
IF(INDIRECT("'"&amp;W$2&amp;"'!F"&amp;ROW(W110))="OFF","OFF",
IF(INDIRECT("'"&amp;W$2&amp;"'!F"&amp;ROW(W110))="PARK","PARK",
IF(INDIRECT("'"&amp;W$2&amp;"'!F"&amp;ROW(W110))="VACA","VACA",
"")))))</f>
        <v/>
      </c>
      <c r="X110" s="111" t="str" cm="1">
        <f t="array" aca="1" ref="X110" ca="1">IF(INDIRECT("'"&amp;X$2&amp;"'!F"&amp;ROW(X110))="CC","CC",
IF(INDIRECT("'"&amp;X$2&amp;"'!F"&amp;ROW(X110))="DOWN","DOWN",
IF(INDIRECT("'"&amp;X$2&amp;"'!F"&amp;ROW(X110))="OFF","OFF",
IF(INDIRECT("'"&amp;X$2&amp;"'!F"&amp;ROW(X110))="PARK","PARK",
IF(INDIRECT("'"&amp;X$2&amp;"'!F"&amp;ROW(X110))="VACA","VACA",
"")))))</f>
        <v/>
      </c>
      <c r="Y110" s="111" t="str" cm="1">
        <f t="array" aca="1" ref="Y110" ca="1">IF(INDIRECT("'"&amp;Y$2&amp;"'!F"&amp;ROW(Y110))="CC","CC",
IF(INDIRECT("'"&amp;Y$2&amp;"'!F"&amp;ROW(Y110))="DOWN","DOWN",
IF(INDIRECT("'"&amp;Y$2&amp;"'!F"&amp;ROW(Y110))="OFF","OFF",
IF(INDIRECT("'"&amp;Y$2&amp;"'!F"&amp;ROW(Y110))="PARK","PARK",
IF(INDIRECT("'"&amp;Y$2&amp;"'!F"&amp;ROW(Y110))="VACA","VACA",
"")))))</f>
        <v/>
      </c>
      <c r="Z110" s="111" t="str" cm="1">
        <f t="array" aca="1" ref="Z110" ca="1">IF(INDIRECT("'"&amp;Z$2&amp;"'!F"&amp;ROW(Z110))="CC","CC",
IF(INDIRECT("'"&amp;Z$2&amp;"'!F"&amp;ROW(Z110))="DOWN","DOWN",
IF(INDIRECT("'"&amp;Z$2&amp;"'!F"&amp;ROW(Z110))="OFF","OFF",
IF(INDIRECT("'"&amp;Z$2&amp;"'!F"&amp;ROW(Z110))="PARK","PARK",
IF(INDIRECT("'"&amp;Z$2&amp;"'!F"&amp;ROW(Z110))="VACA","VACA",
"")))))</f>
        <v/>
      </c>
      <c r="AA110" s="111" t="str" cm="1">
        <f t="array" aca="1" ref="AA110" ca="1">IF(INDIRECT("'"&amp;AA$2&amp;"'!F"&amp;ROW(AA110))="CC","CC",
IF(INDIRECT("'"&amp;AA$2&amp;"'!F"&amp;ROW(AA110))="DOWN","DOWN",
IF(INDIRECT("'"&amp;AA$2&amp;"'!F"&amp;ROW(AA110))="OFF","OFF",
IF(INDIRECT("'"&amp;AA$2&amp;"'!F"&amp;ROW(AA110))="PARK","PARK",
IF(INDIRECT("'"&amp;AA$2&amp;"'!F"&amp;ROW(AA110))="VACA","VACA",
"")))))</f>
        <v/>
      </c>
      <c r="AB110" s="111" t="str" cm="1">
        <f t="array" aca="1" ref="AB110" ca="1">IF(INDIRECT("'"&amp;AB$2&amp;"'!F"&amp;ROW(AB110))="CC","CC",
IF(INDIRECT("'"&amp;AB$2&amp;"'!F"&amp;ROW(AB110))="DOWN","DOWN",
IF(INDIRECT("'"&amp;AB$2&amp;"'!F"&amp;ROW(AB110))="OFF","OFF",
IF(INDIRECT("'"&amp;AB$2&amp;"'!F"&amp;ROW(AB110))="PARK","PARK",
IF(INDIRECT("'"&amp;AB$2&amp;"'!F"&amp;ROW(AB110))="VACA","VACA",
"")))))</f>
        <v/>
      </c>
      <c r="AC110" s="111" t="str" cm="1">
        <f t="array" aca="1" ref="AC110" ca="1">IF(INDIRECT("'"&amp;AC$2&amp;"'!F"&amp;ROW(AC110))="CC","CC",
IF(INDIRECT("'"&amp;AC$2&amp;"'!F"&amp;ROW(AC110))="DOWN","DOWN",
IF(INDIRECT("'"&amp;AC$2&amp;"'!F"&amp;ROW(AC110))="OFF","OFF",
IF(INDIRECT("'"&amp;AC$2&amp;"'!F"&amp;ROW(AC110))="PARK","PARK",
IF(INDIRECT("'"&amp;AC$2&amp;"'!F"&amp;ROW(AC110))="VACA","VACA",
"")))))</f>
        <v/>
      </c>
      <c r="AD110" s="111" t="str" cm="1">
        <f t="array" aca="1" ref="AD110" ca="1">IF(INDIRECT("'"&amp;AD$2&amp;"'!F"&amp;ROW(AD110))="CC","CC",
IF(INDIRECT("'"&amp;AD$2&amp;"'!F"&amp;ROW(AD110))="DOWN","DOWN",
IF(INDIRECT("'"&amp;AD$2&amp;"'!F"&amp;ROW(AD110))="OFF","OFF",
IF(INDIRECT("'"&amp;AD$2&amp;"'!F"&amp;ROW(AD110))="PARK","PARK",
IF(INDIRECT("'"&amp;AD$2&amp;"'!F"&amp;ROW(AD110))="VACA","VACA",
"")))))</f>
        <v/>
      </c>
      <c r="AE110" s="111" t="str" cm="1">
        <f t="array" aca="1" ref="AE110" ca="1">IF(INDIRECT("'"&amp;AE$2&amp;"'!F"&amp;ROW(AE110))="CC","CC",
IF(INDIRECT("'"&amp;AE$2&amp;"'!F"&amp;ROW(AE110))="DOWN","DOWN",
IF(INDIRECT("'"&amp;AE$2&amp;"'!F"&amp;ROW(AE110))="OFF","OFF",
IF(INDIRECT("'"&amp;AE$2&amp;"'!F"&amp;ROW(AE110))="PARK","PARK",
IF(INDIRECT("'"&amp;AE$2&amp;"'!F"&amp;ROW(AE110))="VACA","VACA",
"")))))</f>
        <v/>
      </c>
      <c r="AF110" s="111" t="str" cm="1">
        <f t="array" aca="1" ref="AF110" ca="1">IF(INDIRECT("'"&amp;AF$2&amp;"'!F"&amp;ROW(AF110))="CC","CC",
IF(INDIRECT("'"&amp;AF$2&amp;"'!F"&amp;ROW(AF110))="DOWN","DOWN",
IF(INDIRECT("'"&amp;AF$2&amp;"'!F"&amp;ROW(AF110))="OFF","OFF",
IF(INDIRECT("'"&amp;AF$2&amp;"'!F"&amp;ROW(AF110))="PARK","PARK",
IF(INDIRECT("'"&amp;AF$2&amp;"'!F"&amp;ROW(AF110))="VACA","VACA",
"")))))</f>
        <v/>
      </c>
      <c r="AG110" s="111" t="str" cm="1">
        <f t="array" aca="1" ref="AG110" ca="1">IF(INDIRECT("'"&amp;AG$2&amp;"'!F"&amp;ROW(AG110))="CC","CC",
IF(INDIRECT("'"&amp;AG$2&amp;"'!F"&amp;ROW(AG110))="DOWN","DOWN",
IF(INDIRECT("'"&amp;AG$2&amp;"'!F"&amp;ROW(AG110))="OFF","OFF",
IF(INDIRECT("'"&amp;AG$2&amp;"'!F"&amp;ROW(AG110))="PARK","PARK",
IF(INDIRECT("'"&amp;AG$2&amp;"'!F"&amp;ROW(AG110))="VACA","VACA",
"")))))</f>
        <v/>
      </c>
      <c r="AH110" s="124"/>
      <c r="AI110" s="111" t="str">
        <f t="shared" si="7"/>
        <v>Kristian Montes</v>
      </c>
      <c r="AJ110" s="111" cm="1">
        <f t="array" aca="1" ref="AJ110" ca="1">INDIRECT("'"&amp;AJ$2&amp;"'!AB"&amp;ROW($AJ110))</f>
        <v>3</v>
      </c>
      <c r="AK110" s="111" t="str" cm="1">
        <f t="array" aca="1" ref="AK110" ca="1">INDIRECT("'"&amp;AK$2&amp;"'!AB"&amp;ROW($AJ110))</f>
        <v/>
      </c>
      <c r="AL110" s="111" t="str" cm="1">
        <f t="array" aca="1" ref="AL110" ca="1">INDIRECT("'"&amp;AL$2&amp;"'!AB"&amp;ROW($AJ110))</f>
        <v/>
      </c>
      <c r="AM110" s="111" t="str" cm="1">
        <f t="array" aca="1" ref="AM110" ca="1">INDIRECT("'"&amp;AM$2&amp;"'!AB"&amp;ROW($AJ110))</f>
        <v/>
      </c>
      <c r="AN110" s="111" t="str" cm="1">
        <f t="array" aca="1" ref="AN110" ca="1">INDIRECT("'"&amp;AN$2&amp;"'!AB"&amp;ROW($AJ110))</f>
        <v/>
      </c>
      <c r="AO110" s="111" cm="1">
        <f t="array" aca="1" ref="AO110" ca="1">INDIRECT("'"&amp;AO$2&amp;"'!AB"&amp;ROW($AJ110))</f>
        <v>3</v>
      </c>
      <c r="AP110" s="111" cm="1">
        <f t="array" aca="1" ref="AP110" ca="1">INDIRECT("'"&amp;AP$2&amp;"'!AB"&amp;ROW($AJ110))</f>
        <v>3</v>
      </c>
      <c r="AQ110" s="111" t="str" cm="1">
        <f t="array" aca="1" ref="AQ110" ca="1">INDIRECT("'"&amp;AQ$2&amp;"'!AB"&amp;ROW($AJ110))</f>
        <v/>
      </c>
      <c r="AR110" s="111" t="str" cm="1">
        <f t="array" aca="1" ref="AR110" ca="1">INDIRECT("'"&amp;AR$2&amp;"'!AB"&amp;ROW($AJ110))</f>
        <v/>
      </c>
      <c r="AS110" s="111" t="str" cm="1">
        <f t="array" aca="1" ref="AS110" ca="1">INDIRECT("'"&amp;AS$2&amp;"'!AB"&amp;ROW($AJ110))</f>
        <v/>
      </c>
      <c r="AT110" s="111" t="str" cm="1">
        <f t="array" aca="1" ref="AT110" ca="1">INDIRECT("'"&amp;AT$2&amp;"'!AB"&amp;ROW($AJ110))</f>
        <v/>
      </c>
      <c r="AU110" s="111" t="str" cm="1">
        <f t="array" aca="1" ref="AU110" ca="1">INDIRECT("'"&amp;AU$2&amp;"'!AB"&amp;ROW($AJ110))</f>
        <v/>
      </c>
      <c r="AV110" s="111" t="str" cm="1">
        <f t="array" aca="1" ref="AV110" ca="1">INDIRECT("'"&amp;AV$2&amp;"'!AB"&amp;ROW($AJ110))</f>
        <v/>
      </c>
      <c r="AW110" s="111" t="str" cm="1">
        <f t="array" aca="1" ref="AW110" ca="1">INDIRECT("'"&amp;AW$2&amp;"'!AB"&amp;ROW($AJ110))</f>
        <v/>
      </c>
      <c r="AX110" s="111" t="str" cm="1">
        <f t="array" aca="1" ref="AX110" ca="1">INDIRECT("'"&amp;AX$2&amp;"'!AB"&amp;ROW($AJ110))</f>
        <v/>
      </c>
      <c r="AY110" s="111" t="str" cm="1">
        <f t="array" aca="1" ref="AY110" ca="1">INDIRECT("'"&amp;AY$2&amp;"'!AB"&amp;ROW($AJ110))</f>
        <v/>
      </c>
      <c r="AZ110" s="111" t="str" cm="1">
        <f t="array" aca="1" ref="AZ110" ca="1">INDIRECT("'"&amp;AZ$2&amp;"'!AB"&amp;ROW($AJ110))</f>
        <v/>
      </c>
      <c r="BA110" s="111" t="str" cm="1">
        <f t="array" aca="1" ref="BA110" ca="1">INDIRECT("'"&amp;BA$2&amp;"'!AB"&amp;ROW($AJ110))</f>
        <v/>
      </c>
      <c r="BB110" s="111" t="str" cm="1">
        <f t="array" aca="1" ref="BB110" ca="1">INDIRECT("'"&amp;BB$2&amp;"'!AB"&amp;ROW($AJ110))</f>
        <v/>
      </c>
      <c r="BC110" s="111" t="str" cm="1">
        <f t="array" aca="1" ref="BC110" ca="1">INDIRECT("'"&amp;BC$2&amp;"'!AB"&amp;ROW($AJ110))</f>
        <v/>
      </c>
      <c r="BD110" s="111" t="str" cm="1">
        <f t="array" aca="1" ref="BD110" ca="1">INDIRECT("'"&amp;BD$2&amp;"'!AB"&amp;ROW($AJ110))</f>
        <v/>
      </c>
      <c r="BE110" s="111" t="str" cm="1">
        <f t="array" aca="1" ref="BE110" ca="1">INDIRECT("'"&amp;BE$2&amp;"'!AB"&amp;ROW($AJ110))</f>
        <v/>
      </c>
      <c r="BF110" s="111" t="str" cm="1">
        <f t="array" aca="1" ref="BF110" ca="1">INDIRECT("'"&amp;BF$2&amp;"'!AB"&amp;ROW($AJ110))</f>
        <v/>
      </c>
      <c r="BG110" s="111" t="str" cm="1">
        <f t="array" aca="1" ref="BG110" ca="1">INDIRECT("'"&amp;BG$2&amp;"'!AB"&amp;ROW($AJ110))</f>
        <v/>
      </c>
      <c r="BH110" s="111" t="str" cm="1">
        <f t="array" aca="1" ref="BH110" ca="1">INDIRECT("'"&amp;BH$2&amp;"'!AB"&amp;ROW($AJ110))</f>
        <v/>
      </c>
      <c r="BI110" s="111" t="str" cm="1">
        <f t="array" aca="1" ref="BI110" ca="1">INDIRECT("'"&amp;BI$2&amp;"'!AB"&amp;ROW($AJ110))</f>
        <v/>
      </c>
      <c r="BJ110" s="111" t="str" cm="1">
        <f t="array" aca="1" ref="BJ110" ca="1">INDIRECT("'"&amp;BJ$2&amp;"'!AB"&amp;ROW($AJ110))</f>
        <v/>
      </c>
      <c r="BK110" s="111" t="str" cm="1">
        <f t="array" aca="1" ref="BK110" ca="1">INDIRECT("'"&amp;BK$2&amp;"'!AB"&amp;ROW($AJ110))</f>
        <v/>
      </c>
      <c r="BL110" s="111" t="str" cm="1">
        <f t="array" aca="1" ref="BL110" ca="1">INDIRECT("'"&amp;BL$2&amp;"'!AB"&amp;ROW($AJ110))</f>
        <v/>
      </c>
      <c r="BM110" s="111" t="str" cm="1">
        <f t="array" aca="1" ref="BM110" ca="1">INDIRECT("'"&amp;BM$2&amp;"'!AB"&amp;ROW($AJ110))</f>
        <v/>
      </c>
      <c r="BN110" s="111" t="str" cm="1">
        <f t="array" aca="1" ref="BN110" ca="1">INDIRECT("'"&amp;BN$2&amp;"'!AB"&amp;ROW($AJ110))</f>
        <v/>
      </c>
      <c r="BO110" s="124"/>
      <c r="BP110" s="110" t="str">
        <f t="shared" si="8"/>
        <v>Kristian Montes</v>
      </c>
      <c r="BQ110" s="127" cm="1">
        <f t="array" aca="1" ref="BQ110" ca="1">IF(INDIRECT("'"&amp;BQ$2&amp;"'!P"&amp;ROW($BQ110))=0,"",INDIRECT("'"&amp;BQ$2&amp;"'!P"&amp;ROW($BQ110)))</f>
        <v>34</v>
      </c>
      <c r="BR110" s="127" t="str" cm="1">
        <f t="array" aca="1" ref="BR110" ca="1">IF(INDIRECT("'"&amp;BR$2&amp;"'!P"&amp;ROW($BQ110))=0,"",INDIRECT("'"&amp;BR$2&amp;"'!P"&amp;ROW($BQ110)))</f>
        <v/>
      </c>
      <c r="BS110" s="127" t="str" cm="1">
        <f t="array" aca="1" ref="BS110" ca="1">IF(INDIRECT("'"&amp;BS$2&amp;"'!P"&amp;ROW($BQ110))=0,"",INDIRECT("'"&amp;BS$2&amp;"'!P"&amp;ROW($BQ110)))</f>
        <v/>
      </c>
      <c r="BT110" s="127" t="str" cm="1">
        <f t="array" aca="1" ref="BT110" ca="1">IF(INDIRECT("'"&amp;BT$2&amp;"'!P"&amp;ROW($BQ110))=0,"",INDIRECT("'"&amp;BT$2&amp;"'!P"&amp;ROW($BQ110)))</f>
        <v/>
      </c>
      <c r="BU110" s="127" t="str" cm="1">
        <f t="array" aca="1" ref="BU110" ca="1">IF(INDIRECT("'"&amp;BU$2&amp;"'!P"&amp;ROW($BQ110))=0,"",INDIRECT("'"&amp;BU$2&amp;"'!P"&amp;ROW($BQ110)))</f>
        <v/>
      </c>
      <c r="BV110" s="127" cm="1">
        <f t="array" aca="1" ref="BV110" ca="1">IF(INDIRECT("'"&amp;BV$2&amp;"'!P"&amp;ROW($BQ110))=0,"",INDIRECT("'"&amp;BV$2&amp;"'!P"&amp;ROW($BQ110)))</f>
        <v>31.5</v>
      </c>
      <c r="BW110" s="127" cm="1">
        <f t="array" aca="1" ref="BW110" ca="1">IF(INDIRECT("'"&amp;BW$2&amp;"'!P"&amp;ROW($BQ110))=0,"",INDIRECT("'"&amp;BW$2&amp;"'!P"&amp;ROW($BQ110)))</f>
        <v>29.25</v>
      </c>
      <c r="BX110" s="127" t="str" cm="1">
        <f t="array" aca="1" ref="BX110" ca="1">IF(INDIRECT("'"&amp;BX$2&amp;"'!P"&amp;ROW($BQ110))=0,"",INDIRECT("'"&amp;BX$2&amp;"'!P"&amp;ROW($BQ110)))</f>
        <v/>
      </c>
      <c r="BY110" s="127" t="str" cm="1">
        <f t="array" aca="1" ref="BY110" ca="1">IF(INDIRECT("'"&amp;BY$2&amp;"'!P"&amp;ROW($BQ110))=0,"",INDIRECT("'"&amp;BY$2&amp;"'!P"&amp;ROW($BQ110)))</f>
        <v/>
      </c>
      <c r="BZ110" s="127" t="str" cm="1">
        <f t="array" aca="1" ref="BZ110" ca="1">IF(INDIRECT("'"&amp;BZ$2&amp;"'!P"&amp;ROW($BQ110))=0,"",INDIRECT("'"&amp;BZ$2&amp;"'!P"&amp;ROW($BQ110)))</f>
        <v/>
      </c>
      <c r="CA110" s="127" t="str" cm="1">
        <f t="array" aca="1" ref="CA110" ca="1">IF(INDIRECT("'"&amp;CA$2&amp;"'!P"&amp;ROW($BQ110))=0,"",INDIRECT("'"&amp;CA$2&amp;"'!P"&amp;ROW($BQ110)))</f>
        <v/>
      </c>
      <c r="CB110" s="127" t="str" cm="1">
        <f t="array" aca="1" ref="CB110" ca="1">IF(INDIRECT("'"&amp;CB$2&amp;"'!P"&amp;ROW($BQ110))=0,"",INDIRECT("'"&amp;CB$2&amp;"'!P"&amp;ROW($BQ110)))</f>
        <v/>
      </c>
      <c r="CC110" s="127" t="str" cm="1">
        <f t="array" aca="1" ref="CC110" ca="1">IF(INDIRECT("'"&amp;CC$2&amp;"'!P"&amp;ROW($BQ110))=0,"",INDIRECT("'"&amp;CC$2&amp;"'!P"&amp;ROW($BQ110)))</f>
        <v/>
      </c>
      <c r="CD110" s="127" t="str" cm="1">
        <f t="array" aca="1" ref="CD110" ca="1">IF(INDIRECT("'"&amp;CD$2&amp;"'!P"&amp;ROW($BQ110))=0,"",INDIRECT("'"&amp;CD$2&amp;"'!P"&amp;ROW($BQ110)))</f>
        <v/>
      </c>
      <c r="CE110" s="127" t="str" cm="1">
        <f t="array" aca="1" ref="CE110" ca="1">IF(INDIRECT("'"&amp;CE$2&amp;"'!P"&amp;ROW($BQ110))=0,"",INDIRECT("'"&amp;CE$2&amp;"'!P"&amp;ROW($BQ110)))</f>
        <v/>
      </c>
      <c r="CF110" s="127" t="str" cm="1">
        <f t="array" aca="1" ref="CF110" ca="1">IF(INDIRECT("'"&amp;CF$2&amp;"'!P"&amp;ROW($BQ110))=0,"",INDIRECT("'"&amp;CF$2&amp;"'!P"&amp;ROW($BQ110)))</f>
        <v/>
      </c>
      <c r="CG110" s="127" t="str" cm="1">
        <f t="array" aca="1" ref="CG110" ca="1">IF(INDIRECT("'"&amp;CG$2&amp;"'!P"&amp;ROW($BQ110))=0,"",INDIRECT("'"&amp;CG$2&amp;"'!P"&amp;ROW($BQ110)))</f>
        <v/>
      </c>
      <c r="CH110" s="127" t="str" cm="1">
        <f t="array" aca="1" ref="CH110" ca="1">IF(INDIRECT("'"&amp;CH$2&amp;"'!P"&amp;ROW($BQ110))=0,"",INDIRECT("'"&amp;CH$2&amp;"'!P"&amp;ROW($BQ110)))</f>
        <v/>
      </c>
      <c r="CI110" s="127" t="str" cm="1">
        <f t="array" aca="1" ref="CI110" ca="1">IF(INDIRECT("'"&amp;CI$2&amp;"'!P"&amp;ROW($BQ110))=0,"",INDIRECT("'"&amp;CI$2&amp;"'!P"&amp;ROW($BQ110)))</f>
        <v/>
      </c>
      <c r="CJ110" s="127" t="str" cm="1">
        <f t="array" aca="1" ref="CJ110" ca="1">IF(INDIRECT("'"&amp;CJ$2&amp;"'!P"&amp;ROW($BQ110))=0,"",INDIRECT("'"&amp;CJ$2&amp;"'!P"&amp;ROW($BQ110)))</f>
        <v/>
      </c>
      <c r="CK110" s="127" t="str" cm="1">
        <f t="array" aca="1" ref="CK110" ca="1">IF(INDIRECT("'"&amp;CK$2&amp;"'!P"&amp;ROW($BQ110))=0,"",INDIRECT("'"&amp;CK$2&amp;"'!P"&amp;ROW($BQ110)))</f>
        <v/>
      </c>
      <c r="CL110" s="127" t="str" cm="1">
        <f t="array" aca="1" ref="CL110" ca="1">IF(INDIRECT("'"&amp;CL$2&amp;"'!P"&amp;ROW($BQ110))=0,"",INDIRECT("'"&amp;CL$2&amp;"'!P"&amp;ROW($BQ110)))</f>
        <v/>
      </c>
      <c r="CM110" s="127" t="str" cm="1">
        <f t="array" aca="1" ref="CM110" ca="1">IF(INDIRECT("'"&amp;CM$2&amp;"'!P"&amp;ROW($BQ110))=0,"",INDIRECT("'"&amp;CM$2&amp;"'!P"&amp;ROW($BQ110)))</f>
        <v/>
      </c>
      <c r="CN110" s="127" t="str" cm="1">
        <f t="array" aca="1" ref="CN110" ca="1">IF(INDIRECT("'"&amp;CN$2&amp;"'!P"&amp;ROW($BQ110))=0,"",INDIRECT("'"&amp;CN$2&amp;"'!P"&amp;ROW($BQ110)))</f>
        <v/>
      </c>
      <c r="CO110" s="127" t="str" cm="1">
        <f t="array" aca="1" ref="CO110" ca="1">IF(INDIRECT("'"&amp;CO$2&amp;"'!P"&amp;ROW($BQ110))=0,"",INDIRECT("'"&amp;CO$2&amp;"'!P"&amp;ROW($BQ110)))</f>
        <v/>
      </c>
      <c r="CP110" s="127" t="str" cm="1">
        <f t="array" aca="1" ref="CP110" ca="1">IF(INDIRECT("'"&amp;CP$2&amp;"'!P"&amp;ROW($BQ110))=0,"",INDIRECT("'"&amp;CP$2&amp;"'!P"&amp;ROW($BQ110)))</f>
        <v/>
      </c>
      <c r="CQ110" s="127" t="str" cm="1">
        <f t="array" aca="1" ref="CQ110" ca="1">IF(INDIRECT("'"&amp;CQ$2&amp;"'!P"&amp;ROW($BQ110))=0,"",INDIRECT("'"&amp;CQ$2&amp;"'!P"&amp;ROW($BQ110)))</f>
        <v/>
      </c>
      <c r="CR110" s="127" t="str" cm="1">
        <f t="array" aca="1" ref="CR110" ca="1">IF(INDIRECT("'"&amp;CR$2&amp;"'!P"&amp;ROW($BQ110))=0,"",INDIRECT("'"&amp;CR$2&amp;"'!P"&amp;ROW($BQ110)))</f>
        <v/>
      </c>
      <c r="CS110" s="127" t="str" cm="1">
        <f t="array" aca="1" ref="CS110" ca="1">IF(INDIRECT("'"&amp;CS$2&amp;"'!P"&amp;ROW($BQ110))=0,"",INDIRECT("'"&amp;CS$2&amp;"'!P"&amp;ROW($BQ110)))</f>
        <v/>
      </c>
      <c r="CT110" s="127" t="str" cm="1">
        <f t="array" aca="1" ref="CT110" ca="1">IF(INDIRECT("'"&amp;CT$2&amp;"'!P"&amp;ROW($BQ110))=0,"",INDIRECT("'"&amp;CT$2&amp;"'!P"&amp;ROW($BQ110)))</f>
        <v/>
      </c>
      <c r="CU110" s="127" t="str" cm="1">
        <f t="array" aca="1" ref="CU110" ca="1">IF(INDIRECT("'"&amp;CU$2&amp;"'!P"&amp;ROW($BQ110))=0,"",INDIRECT("'"&amp;CU$2&amp;"'!P"&amp;ROW($BQ110)))</f>
        <v/>
      </c>
      <c r="CV110" s="128">
        <f t="shared" ca="1" si="9"/>
        <v>94.75</v>
      </c>
    </row>
    <row r="111" spans="1:100" x14ac:dyDescent="0.2">
      <c r="A111" s="111">
        <f>IF('Driver List'!D111=0,"",'Driver List'!D111)</f>
        <v>6340</v>
      </c>
      <c r="B111" s="111" t="str">
        <f>IF(A111="","",VLOOKUP(A111,'Driver List'!D:E,2,0))</f>
        <v>Willian Cintron</v>
      </c>
      <c r="C111" s="111" t="str" cm="1">
        <f t="array" aca="1" ref="C111" ca="1">IF(INDIRECT("'"&amp;C$2&amp;"'!F"&amp;ROW(C111))="CC","CC",
IF(INDIRECT("'"&amp;C$2&amp;"'!F"&amp;ROW(C111))="DOWN","DOWN",
IF(INDIRECT("'"&amp;C$2&amp;"'!F"&amp;ROW(C111))="OFF","OFF",
IF(INDIRECT("'"&amp;C$2&amp;"'!F"&amp;ROW(C111))="PARK","PARK",
IF(INDIRECT("'"&amp;C$2&amp;"'!F"&amp;ROW(C111))="VACA","VACA",
"")))))</f>
        <v>DOWN</v>
      </c>
      <c r="D111" s="111" t="str" cm="1">
        <f t="array" aca="1" ref="D111" ca="1">IF(INDIRECT("'"&amp;D$2&amp;"'!F"&amp;ROW(D111))="CC","CC",
IF(INDIRECT("'"&amp;D$2&amp;"'!F"&amp;ROW(D111))="DOWN","DOWN",
IF(INDIRECT("'"&amp;D$2&amp;"'!F"&amp;ROW(D111))="OFF","OFF",
IF(INDIRECT("'"&amp;D$2&amp;"'!F"&amp;ROW(D111))="PARK","PARK",
IF(INDIRECT("'"&amp;D$2&amp;"'!F"&amp;ROW(D111))="VACA","VACA",
"")))))</f>
        <v/>
      </c>
      <c r="E111" s="111" t="str" cm="1">
        <f t="array" aca="1" ref="E111" ca="1">IF(INDIRECT("'"&amp;E$2&amp;"'!F"&amp;ROW(E111))="CC","CC",
IF(INDIRECT("'"&amp;E$2&amp;"'!F"&amp;ROW(E111))="DOWN","DOWN",
IF(INDIRECT("'"&amp;E$2&amp;"'!F"&amp;ROW(E111))="OFF","OFF",
IF(INDIRECT("'"&amp;E$2&amp;"'!F"&amp;ROW(E111))="PARK","PARK",
IF(INDIRECT("'"&amp;E$2&amp;"'!F"&amp;ROW(E111))="VACA","VACA",
"")))))</f>
        <v/>
      </c>
      <c r="F111" s="111" t="str" cm="1">
        <f t="array" aca="1" ref="F111" ca="1">IF(INDIRECT("'"&amp;F$2&amp;"'!F"&amp;ROW(F111))="CC","CC",
IF(INDIRECT("'"&amp;F$2&amp;"'!F"&amp;ROW(F111))="DOWN","DOWN",
IF(INDIRECT("'"&amp;F$2&amp;"'!F"&amp;ROW(F111))="OFF","OFF",
IF(INDIRECT("'"&amp;F$2&amp;"'!F"&amp;ROW(F111))="PARK","PARK",
IF(INDIRECT("'"&amp;F$2&amp;"'!F"&amp;ROW(F111))="VACA","VACA",
"")))))</f>
        <v/>
      </c>
      <c r="G111" s="111" t="str" cm="1">
        <f t="array" aca="1" ref="G111" ca="1">IF(INDIRECT("'"&amp;G$2&amp;"'!F"&amp;ROW(G111))="CC","CC",
IF(INDIRECT("'"&amp;G$2&amp;"'!F"&amp;ROW(G111))="DOWN","DOWN",
IF(INDIRECT("'"&amp;G$2&amp;"'!F"&amp;ROW(G111))="OFF","OFF",
IF(INDIRECT("'"&amp;G$2&amp;"'!F"&amp;ROW(G111))="PARK","PARK",
IF(INDIRECT("'"&amp;G$2&amp;"'!F"&amp;ROW(G111))="VACA","VACA",
"")))))</f>
        <v/>
      </c>
      <c r="H111" s="111" t="str" cm="1">
        <f t="array" aca="1" ref="H111" ca="1">IF(INDIRECT("'"&amp;H$2&amp;"'!F"&amp;ROW(H111))="CC","CC",
IF(INDIRECT("'"&amp;H$2&amp;"'!F"&amp;ROW(H111))="DOWN","DOWN",
IF(INDIRECT("'"&amp;H$2&amp;"'!F"&amp;ROW(H111))="OFF","OFF",
IF(INDIRECT("'"&amp;H$2&amp;"'!F"&amp;ROW(H111))="PARK","PARK",
IF(INDIRECT("'"&amp;H$2&amp;"'!F"&amp;ROW(H111))="VACA","VACA",
"")))))</f>
        <v/>
      </c>
      <c r="I111" s="111" t="str" cm="1">
        <f t="array" aca="1" ref="I111" ca="1">IF(INDIRECT("'"&amp;I$2&amp;"'!F"&amp;ROW(I111))="CC","CC",
IF(INDIRECT("'"&amp;I$2&amp;"'!F"&amp;ROW(I111))="DOWN","DOWN",
IF(INDIRECT("'"&amp;I$2&amp;"'!F"&amp;ROW(I111))="OFF","OFF",
IF(INDIRECT("'"&amp;I$2&amp;"'!F"&amp;ROW(I111))="PARK","PARK",
IF(INDIRECT("'"&amp;I$2&amp;"'!F"&amp;ROW(I111))="VACA","VACA",
"")))))</f>
        <v/>
      </c>
      <c r="J111" s="111" t="str" cm="1">
        <f t="array" aca="1" ref="J111" ca="1">IF(INDIRECT("'"&amp;J$2&amp;"'!F"&amp;ROW(J111))="CC","CC",
IF(INDIRECT("'"&amp;J$2&amp;"'!F"&amp;ROW(J111))="DOWN","DOWN",
IF(INDIRECT("'"&amp;J$2&amp;"'!F"&amp;ROW(J111))="OFF","OFF",
IF(INDIRECT("'"&amp;J$2&amp;"'!F"&amp;ROW(J111))="PARK","PARK",
IF(INDIRECT("'"&amp;J$2&amp;"'!F"&amp;ROW(J111))="VACA","VACA",
"")))))</f>
        <v/>
      </c>
      <c r="K111" s="111" t="str" cm="1">
        <f t="array" aca="1" ref="K111" ca="1">IF(INDIRECT("'"&amp;K$2&amp;"'!F"&amp;ROW(K111))="CC","CC",
IF(INDIRECT("'"&amp;K$2&amp;"'!F"&amp;ROW(K111))="DOWN","DOWN",
IF(INDIRECT("'"&amp;K$2&amp;"'!F"&amp;ROW(K111))="OFF","OFF",
IF(INDIRECT("'"&amp;K$2&amp;"'!F"&amp;ROW(K111))="PARK","PARK",
IF(INDIRECT("'"&amp;K$2&amp;"'!F"&amp;ROW(K111))="VACA","VACA",
"")))))</f>
        <v/>
      </c>
      <c r="L111" s="111" t="str" cm="1">
        <f t="array" aca="1" ref="L111" ca="1">IF(INDIRECT("'"&amp;L$2&amp;"'!F"&amp;ROW(L111))="CC","CC",
IF(INDIRECT("'"&amp;L$2&amp;"'!F"&amp;ROW(L111))="DOWN","DOWN",
IF(INDIRECT("'"&amp;L$2&amp;"'!F"&amp;ROW(L111))="OFF","OFF",
IF(INDIRECT("'"&amp;L$2&amp;"'!F"&amp;ROW(L111))="PARK","PARK",
IF(INDIRECT("'"&amp;L$2&amp;"'!F"&amp;ROW(L111))="VACA","VACA",
"")))))</f>
        <v/>
      </c>
      <c r="M111" s="111" t="str" cm="1">
        <f t="array" aca="1" ref="M111" ca="1">IF(INDIRECT("'"&amp;M$2&amp;"'!F"&amp;ROW(M111))="CC","CC",
IF(INDIRECT("'"&amp;M$2&amp;"'!F"&amp;ROW(M111))="DOWN","DOWN",
IF(INDIRECT("'"&amp;M$2&amp;"'!F"&amp;ROW(M111))="OFF","OFF",
IF(INDIRECT("'"&amp;M$2&amp;"'!F"&amp;ROW(M111))="PARK","PARK",
IF(INDIRECT("'"&amp;M$2&amp;"'!F"&amp;ROW(M111))="VACA","VACA",
"")))))</f>
        <v/>
      </c>
      <c r="N111" s="111" t="str" cm="1">
        <f t="array" aca="1" ref="N111" ca="1">IF(INDIRECT("'"&amp;N$2&amp;"'!F"&amp;ROW(N111))="CC","CC",
IF(INDIRECT("'"&amp;N$2&amp;"'!F"&amp;ROW(N111))="DOWN","DOWN",
IF(INDIRECT("'"&amp;N$2&amp;"'!F"&amp;ROW(N111))="OFF","OFF",
IF(INDIRECT("'"&amp;N$2&amp;"'!F"&amp;ROW(N111))="PARK","PARK",
IF(INDIRECT("'"&amp;N$2&amp;"'!F"&amp;ROW(N111))="VACA","VACA",
"")))))</f>
        <v/>
      </c>
      <c r="O111" s="111" t="str" cm="1">
        <f t="array" aca="1" ref="O111" ca="1">IF(INDIRECT("'"&amp;O$2&amp;"'!F"&amp;ROW(O111))="CC","CC",
IF(INDIRECT("'"&amp;O$2&amp;"'!F"&amp;ROW(O111))="DOWN","DOWN",
IF(INDIRECT("'"&amp;O$2&amp;"'!F"&amp;ROW(O111))="OFF","OFF",
IF(INDIRECT("'"&amp;O$2&amp;"'!F"&amp;ROW(O111))="PARK","PARK",
IF(INDIRECT("'"&amp;O$2&amp;"'!F"&amp;ROW(O111))="VACA","VACA",
"")))))</f>
        <v/>
      </c>
      <c r="P111" s="111" t="str" cm="1">
        <f t="array" aca="1" ref="P111" ca="1">IF(INDIRECT("'"&amp;P$2&amp;"'!F"&amp;ROW(P111))="CC","CC",
IF(INDIRECT("'"&amp;P$2&amp;"'!F"&amp;ROW(P111))="DOWN","DOWN",
IF(INDIRECT("'"&amp;P$2&amp;"'!F"&amp;ROW(P111))="OFF","OFF",
IF(INDIRECT("'"&amp;P$2&amp;"'!F"&amp;ROW(P111))="PARK","PARK",
IF(INDIRECT("'"&amp;P$2&amp;"'!F"&amp;ROW(P111))="VACA","VACA",
"")))))</f>
        <v/>
      </c>
      <c r="Q111" s="111" t="str" cm="1">
        <f t="array" aca="1" ref="Q111" ca="1">IF(INDIRECT("'"&amp;Q$2&amp;"'!F"&amp;ROW(Q111))="CC","CC",
IF(INDIRECT("'"&amp;Q$2&amp;"'!F"&amp;ROW(Q111))="DOWN","DOWN",
IF(INDIRECT("'"&amp;Q$2&amp;"'!F"&amp;ROW(Q111))="OFF","OFF",
IF(INDIRECT("'"&amp;Q$2&amp;"'!F"&amp;ROW(Q111))="PARK","PARK",
IF(INDIRECT("'"&amp;Q$2&amp;"'!F"&amp;ROW(Q111))="VACA","VACA",
"")))))</f>
        <v/>
      </c>
      <c r="R111" s="111" t="str" cm="1">
        <f t="array" aca="1" ref="R111" ca="1">IF(INDIRECT("'"&amp;R$2&amp;"'!F"&amp;ROW(R111))="CC","CC",
IF(INDIRECT("'"&amp;R$2&amp;"'!F"&amp;ROW(R111))="DOWN","DOWN",
IF(INDIRECT("'"&amp;R$2&amp;"'!F"&amp;ROW(R111))="OFF","OFF",
IF(INDIRECT("'"&amp;R$2&amp;"'!F"&amp;ROW(R111))="PARK","PARK",
IF(INDIRECT("'"&amp;R$2&amp;"'!F"&amp;ROW(R111))="VACA","VACA",
"")))))</f>
        <v/>
      </c>
      <c r="S111" s="111" t="str" cm="1">
        <f t="array" aca="1" ref="S111" ca="1">IF(INDIRECT("'"&amp;S$2&amp;"'!F"&amp;ROW(S111))="CC","CC",
IF(INDIRECT("'"&amp;S$2&amp;"'!F"&amp;ROW(S111))="DOWN","DOWN",
IF(INDIRECT("'"&amp;S$2&amp;"'!F"&amp;ROW(S111))="OFF","OFF",
IF(INDIRECT("'"&amp;S$2&amp;"'!F"&amp;ROW(S111))="PARK","PARK",
IF(INDIRECT("'"&amp;S$2&amp;"'!F"&amp;ROW(S111))="VACA","VACA",
"")))))</f>
        <v/>
      </c>
      <c r="T111" s="111" t="str" cm="1">
        <f t="array" aca="1" ref="T111" ca="1">IF(INDIRECT("'"&amp;T$2&amp;"'!F"&amp;ROW(T111))="CC","CC",
IF(INDIRECT("'"&amp;T$2&amp;"'!F"&amp;ROW(T111))="DOWN","DOWN",
IF(INDIRECT("'"&amp;T$2&amp;"'!F"&amp;ROW(T111))="OFF","OFF",
IF(INDIRECT("'"&amp;T$2&amp;"'!F"&amp;ROW(T111))="PARK","PARK",
IF(INDIRECT("'"&amp;T$2&amp;"'!F"&amp;ROW(T111))="VACA","VACA",
"")))))</f>
        <v/>
      </c>
      <c r="U111" s="111" t="str" cm="1">
        <f t="array" aca="1" ref="U111" ca="1">IF(INDIRECT("'"&amp;U$2&amp;"'!F"&amp;ROW(U111))="CC","CC",
IF(INDIRECT("'"&amp;U$2&amp;"'!F"&amp;ROW(U111))="DOWN","DOWN",
IF(INDIRECT("'"&amp;U$2&amp;"'!F"&amp;ROW(U111))="OFF","OFF",
IF(INDIRECT("'"&amp;U$2&amp;"'!F"&amp;ROW(U111))="PARK","PARK",
IF(INDIRECT("'"&amp;U$2&amp;"'!F"&amp;ROW(U111))="VACA","VACA",
"")))))</f>
        <v/>
      </c>
      <c r="V111" s="111" t="str" cm="1">
        <f t="array" aca="1" ref="V111" ca="1">IF(INDIRECT("'"&amp;V$2&amp;"'!F"&amp;ROW(V111))="CC","CC",
IF(INDIRECT("'"&amp;V$2&amp;"'!F"&amp;ROW(V111))="DOWN","DOWN",
IF(INDIRECT("'"&amp;V$2&amp;"'!F"&amp;ROW(V111))="OFF","OFF",
IF(INDIRECT("'"&amp;V$2&amp;"'!F"&amp;ROW(V111))="PARK","PARK",
IF(INDIRECT("'"&amp;V$2&amp;"'!F"&amp;ROW(V111))="VACA","VACA",
"")))))</f>
        <v/>
      </c>
      <c r="W111" s="111" t="str" cm="1">
        <f t="array" aca="1" ref="W111" ca="1">IF(INDIRECT("'"&amp;W$2&amp;"'!F"&amp;ROW(W111))="CC","CC",
IF(INDIRECT("'"&amp;W$2&amp;"'!F"&amp;ROW(W111))="DOWN","DOWN",
IF(INDIRECT("'"&amp;W$2&amp;"'!F"&amp;ROW(W111))="OFF","OFF",
IF(INDIRECT("'"&amp;W$2&amp;"'!F"&amp;ROW(W111))="PARK","PARK",
IF(INDIRECT("'"&amp;W$2&amp;"'!F"&amp;ROW(W111))="VACA","VACA",
"")))))</f>
        <v/>
      </c>
      <c r="X111" s="111" t="str" cm="1">
        <f t="array" aca="1" ref="X111" ca="1">IF(INDIRECT("'"&amp;X$2&amp;"'!F"&amp;ROW(X111))="CC","CC",
IF(INDIRECT("'"&amp;X$2&amp;"'!F"&amp;ROW(X111))="DOWN","DOWN",
IF(INDIRECT("'"&amp;X$2&amp;"'!F"&amp;ROW(X111))="OFF","OFF",
IF(INDIRECT("'"&amp;X$2&amp;"'!F"&amp;ROW(X111))="PARK","PARK",
IF(INDIRECT("'"&amp;X$2&amp;"'!F"&amp;ROW(X111))="VACA","VACA",
"")))))</f>
        <v/>
      </c>
      <c r="Y111" s="111" t="str" cm="1">
        <f t="array" aca="1" ref="Y111" ca="1">IF(INDIRECT("'"&amp;Y$2&amp;"'!F"&amp;ROW(Y111))="CC","CC",
IF(INDIRECT("'"&amp;Y$2&amp;"'!F"&amp;ROW(Y111))="DOWN","DOWN",
IF(INDIRECT("'"&amp;Y$2&amp;"'!F"&amp;ROW(Y111))="OFF","OFF",
IF(INDIRECT("'"&amp;Y$2&amp;"'!F"&amp;ROW(Y111))="PARK","PARK",
IF(INDIRECT("'"&amp;Y$2&amp;"'!F"&amp;ROW(Y111))="VACA","VACA",
"")))))</f>
        <v/>
      </c>
      <c r="Z111" s="111" t="str" cm="1">
        <f t="array" aca="1" ref="Z111" ca="1">IF(INDIRECT("'"&amp;Z$2&amp;"'!F"&amp;ROW(Z111))="CC","CC",
IF(INDIRECT("'"&amp;Z$2&amp;"'!F"&amp;ROW(Z111))="DOWN","DOWN",
IF(INDIRECT("'"&amp;Z$2&amp;"'!F"&amp;ROW(Z111))="OFF","OFF",
IF(INDIRECT("'"&amp;Z$2&amp;"'!F"&amp;ROW(Z111))="PARK","PARK",
IF(INDIRECT("'"&amp;Z$2&amp;"'!F"&amp;ROW(Z111))="VACA","VACA",
"")))))</f>
        <v/>
      </c>
      <c r="AA111" s="111" t="str" cm="1">
        <f t="array" aca="1" ref="AA111" ca="1">IF(INDIRECT("'"&amp;AA$2&amp;"'!F"&amp;ROW(AA111))="CC","CC",
IF(INDIRECT("'"&amp;AA$2&amp;"'!F"&amp;ROW(AA111))="DOWN","DOWN",
IF(INDIRECT("'"&amp;AA$2&amp;"'!F"&amp;ROW(AA111))="OFF","OFF",
IF(INDIRECT("'"&amp;AA$2&amp;"'!F"&amp;ROW(AA111))="PARK","PARK",
IF(INDIRECT("'"&amp;AA$2&amp;"'!F"&amp;ROW(AA111))="VACA","VACA",
"")))))</f>
        <v/>
      </c>
      <c r="AB111" s="111" t="str" cm="1">
        <f t="array" aca="1" ref="AB111" ca="1">IF(INDIRECT("'"&amp;AB$2&amp;"'!F"&amp;ROW(AB111))="CC","CC",
IF(INDIRECT("'"&amp;AB$2&amp;"'!F"&amp;ROW(AB111))="DOWN","DOWN",
IF(INDIRECT("'"&amp;AB$2&amp;"'!F"&amp;ROW(AB111))="OFF","OFF",
IF(INDIRECT("'"&amp;AB$2&amp;"'!F"&amp;ROW(AB111))="PARK","PARK",
IF(INDIRECT("'"&amp;AB$2&amp;"'!F"&amp;ROW(AB111))="VACA","VACA",
"")))))</f>
        <v/>
      </c>
      <c r="AC111" s="111" t="str" cm="1">
        <f t="array" aca="1" ref="AC111" ca="1">IF(INDIRECT("'"&amp;AC$2&amp;"'!F"&amp;ROW(AC111))="CC","CC",
IF(INDIRECT("'"&amp;AC$2&amp;"'!F"&amp;ROW(AC111))="DOWN","DOWN",
IF(INDIRECT("'"&amp;AC$2&amp;"'!F"&amp;ROW(AC111))="OFF","OFF",
IF(INDIRECT("'"&amp;AC$2&amp;"'!F"&amp;ROW(AC111))="PARK","PARK",
IF(INDIRECT("'"&amp;AC$2&amp;"'!F"&amp;ROW(AC111))="VACA","VACA",
"")))))</f>
        <v/>
      </c>
      <c r="AD111" s="111" t="str" cm="1">
        <f t="array" aca="1" ref="AD111" ca="1">IF(INDIRECT("'"&amp;AD$2&amp;"'!F"&amp;ROW(AD111))="CC","CC",
IF(INDIRECT("'"&amp;AD$2&amp;"'!F"&amp;ROW(AD111))="DOWN","DOWN",
IF(INDIRECT("'"&amp;AD$2&amp;"'!F"&amp;ROW(AD111))="OFF","OFF",
IF(INDIRECT("'"&amp;AD$2&amp;"'!F"&amp;ROW(AD111))="PARK","PARK",
IF(INDIRECT("'"&amp;AD$2&amp;"'!F"&amp;ROW(AD111))="VACA","VACA",
"")))))</f>
        <v/>
      </c>
      <c r="AE111" s="111" t="str" cm="1">
        <f t="array" aca="1" ref="AE111" ca="1">IF(INDIRECT("'"&amp;AE$2&amp;"'!F"&amp;ROW(AE111))="CC","CC",
IF(INDIRECT("'"&amp;AE$2&amp;"'!F"&amp;ROW(AE111))="DOWN","DOWN",
IF(INDIRECT("'"&amp;AE$2&amp;"'!F"&amp;ROW(AE111))="OFF","OFF",
IF(INDIRECT("'"&amp;AE$2&amp;"'!F"&amp;ROW(AE111))="PARK","PARK",
IF(INDIRECT("'"&amp;AE$2&amp;"'!F"&amp;ROW(AE111))="VACA","VACA",
"")))))</f>
        <v/>
      </c>
      <c r="AF111" s="111" t="str" cm="1">
        <f t="array" aca="1" ref="AF111" ca="1">IF(INDIRECT("'"&amp;AF$2&amp;"'!F"&amp;ROW(AF111))="CC","CC",
IF(INDIRECT("'"&amp;AF$2&amp;"'!F"&amp;ROW(AF111))="DOWN","DOWN",
IF(INDIRECT("'"&amp;AF$2&amp;"'!F"&amp;ROW(AF111))="OFF","OFF",
IF(INDIRECT("'"&amp;AF$2&amp;"'!F"&amp;ROW(AF111))="PARK","PARK",
IF(INDIRECT("'"&amp;AF$2&amp;"'!F"&amp;ROW(AF111))="VACA","VACA",
"")))))</f>
        <v/>
      </c>
      <c r="AG111" s="111" t="str" cm="1">
        <f t="array" aca="1" ref="AG111" ca="1">IF(INDIRECT("'"&amp;AG$2&amp;"'!F"&amp;ROW(AG111))="CC","CC",
IF(INDIRECT("'"&amp;AG$2&amp;"'!F"&amp;ROW(AG111))="DOWN","DOWN",
IF(INDIRECT("'"&amp;AG$2&amp;"'!F"&amp;ROW(AG111))="OFF","OFF",
IF(INDIRECT("'"&amp;AG$2&amp;"'!F"&amp;ROW(AG111))="PARK","PARK",
IF(INDIRECT("'"&amp;AG$2&amp;"'!F"&amp;ROW(AG111))="VACA","VACA",
"")))))</f>
        <v/>
      </c>
      <c r="AH111" s="124"/>
      <c r="AI111" s="111" t="str">
        <f t="shared" si="7"/>
        <v>Willian Cintron</v>
      </c>
      <c r="AJ111" s="111" t="str" cm="1">
        <f t="array" aca="1" ref="AJ111" ca="1">INDIRECT("'"&amp;AJ$2&amp;"'!AB"&amp;ROW($AJ111))</f>
        <v/>
      </c>
      <c r="AK111" s="111" cm="1">
        <f t="array" aca="1" ref="AK111" ca="1">INDIRECT("'"&amp;AK$2&amp;"'!AB"&amp;ROW($AJ111))</f>
        <v>3</v>
      </c>
      <c r="AL111" s="111" cm="1">
        <f t="array" aca="1" ref="AL111" ca="1">INDIRECT("'"&amp;AL$2&amp;"'!AB"&amp;ROW($AJ111))</f>
        <v>3</v>
      </c>
      <c r="AM111" s="111" t="str" cm="1">
        <f t="array" aca="1" ref="AM111" ca="1">INDIRECT("'"&amp;AM$2&amp;"'!AB"&amp;ROW($AJ111))</f>
        <v/>
      </c>
      <c r="AN111" s="111" t="str" cm="1">
        <f t="array" aca="1" ref="AN111" ca="1">INDIRECT("'"&amp;AN$2&amp;"'!AB"&amp;ROW($AJ111))</f>
        <v/>
      </c>
      <c r="AO111" s="111" cm="1">
        <f t="array" aca="1" ref="AO111" ca="1">INDIRECT("'"&amp;AO$2&amp;"'!AB"&amp;ROW($AJ111))</f>
        <v>3</v>
      </c>
      <c r="AP111" s="111" cm="1">
        <f t="array" aca="1" ref="AP111" ca="1">INDIRECT("'"&amp;AP$2&amp;"'!AB"&amp;ROW($AJ111))</f>
        <v>3</v>
      </c>
      <c r="AQ111" s="111" t="str" cm="1">
        <f t="array" aca="1" ref="AQ111" ca="1">INDIRECT("'"&amp;AQ$2&amp;"'!AB"&amp;ROW($AJ111))</f>
        <v/>
      </c>
      <c r="AR111" s="111" t="str" cm="1">
        <f t="array" aca="1" ref="AR111" ca="1">INDIRECT("'"&amp;AR$2&amp;"'!AB"&amp;ROW($AJ111))</f>
        <v/>
      </c>
      <c r="AS111" s="111" t="str" cm="1">
        <f t="array" aca="1" ref="AS111" ca="1">INDIRECT("'"&amp;AS$2&amp;"'!AB"&amp;ROW($AJ111))</f>
        <v/>
      </c>
      <c r="AT111" s="111" t="str" cm="1">
        <f t="array" aca="1" ref="AT111" ca="1">INDIRECT("'"&amp;AT$2&amp;"'!AB"&amp;ROW($AJ111))</f>
        <v/>
      </c>
      <c r="AU111" s="111" t="str" cm="1">
        <f t="array" aca="1" ref="AU111" ca="1">INDIRECT("'"&amp;AU$2&amp;"'!AB"&amp;ROW($AJ111))</f>
        <v/>
      </c>
      <c r="AV111" s="111" t="str" cm="1">
        <f t="array" aca="1" ref="AV111" ca="1">INDIRECT("'"&amp;AV$2&amp;"'!AB"&amp;ROW($AJ111))</f>
        <v/>
      </c>
      <c r="AW111" s="111" t="str" cm="1">
        <f t="array" aca="1" ref="AW111" ca="1">INDIRECT("'"&amp;AW$2&amp;"'!AB"&amp;ROW($AJ111))</f>
        <v/>
      </c>
      <c r="AX111" s="111" t="str" cm="1">
        <f t="array" aca="1" ref="AX111" ca="1">INDIRECT("'"&amp;AX$2&amp;"'!AB"&amp;ROW($AJ111))</f>
        <v/>
      </c>
      <c r="AY111" s="111" t="str" cm="1">
        <f t="array" aca="1" ref="AY111" ca="1">INDIRECT("'"&amp;AY$2&amp;"'!AB"&amp;ROW($AJ111))</f>
        <v/>
      </c>
      <c r="AZ111" s="111" t="str" cm="1">
        <f t="array" aca="1" ref="AZ111" ca="1">INDIRECT("'"&amp;AZ$2&amp;"'!AB"&amp;ROW($AJ111))</f>
        <v/>
      </c>
      <c r="BA111" s="111" t="str" cm="1">
        <f t="array" aca="1" ref="BA111" ca="1">INDIRECT("'"&amp;BA$2&amp;"'!AB"&amp;ROW($AJ111))</f>
        <v/>
      </c>
      <c r="BB111" s="111" t="str" cm="1">
        <f t="array" aca="1" ref="BB111" ca="1">INDIRECT("'"&amp;BB$2&amp;"'!AB"&amp;ROW($AJ111))</f>
        <v/>
      </c>
      <c r="BC111" s="111" t="str" cm="1">
        <f t="array" aca="1" ref="BC111" ca="1">INDIRECT("'"&amp;BC$2&amp;"'!AB"&amp;ROW($AJ111))</f>
        <v/>
      </c>
      <c r="BD111" s="111" t="str" cm="1">
        <f t="array" aca="1" ref="BD111" ca="1">INDIRECT("'"&amp;BD$2&amp;"'!AB"&amp;ROW($AJ111))</f>
        <v/>
      </c>
      <c r="BE111" s="111" t="str" cm="1">
        <f t="array" aca="1" ref="BE111" ca="1">INDIRECT("'"&amp;BE$2&amp;"'!AB"&amp;ROW($AJ111))</f>
        <v/>
      </c>
      <c r="BF111" s="111" t="str" cm="1">
        <f t="array" aca="1" ref="BF111" ca="1">INDIRECT("'"&amp;BF$2&amp;"'!AB"&amp;ROW($AJ111))</f>
        <v/>
      </c>
      <c r="BG111" s="111" t="str" cm="1">
        <f t="array" aca="1" ref="BG111" ca="1">INDIRECT("'"&amp;BG$2&amp;"'!AB"&amp;ROW($AJ111))</f>
        <v/>
      </c>
      <c r="BH111" s="111" t="str" cm="1">
        <f t="array" aca="1" ref="BH111" ca="1">INDIRECT("'"&amp;BH$2&amp;"'!AB"&amp;ROW($AJ111))</f>
        <v/>
      </c>
      <c r="BI111" s="111" t="str" cm="1">
        <f t="array" aca="1" ref="BI111" ca="1">INDIRECT("'"&amp;BI$2&amp;"'!AB"&amp;ROW($AJ111))</f>
        <v/>
      </c>
      <c r="BJ111" s="111" t="str" cm="1">
        <f t="array" aca="1" ref="BJ111" ca="1">INDIRECT("'"&amp;BJ$2&amp;"'!AB"&amp;ROW($AJ111))</f>
        <v/>
      </c>
      <c r="BK111" s="111" t="str" cm="1">
        <f t="array" aca="1" ref="BK111" ca="1">INDIRECT("'"&amp;BK$2&amp;"'!AB"&amp;ROW($AJ111))</f>
        <v/>
      </c>
      <c r="BL111" s="111" t="str" cm="1">
        <f t="array" aca="1" ref="BL111" ca="1">INDIRECT("'"&amp;BL$2&amp;"'!AB"&amp;ROW($AJ111))</f>
        <v/>
      </c>
      <c r="BM111" s="111" t="str" cm="1">
        <f t="array" aca="1" ref="BM111" ca="1">INDIRECT("'"&amp;BM$2&amp;"'!AB"&amp;ROW($AJ111))</f>
        <v/>
      </c>
      <c r="BN111" s="111" t="str" cm="1">
        <f t="array" aca="1" ref="BN111" ca="1">INDIRECT("'"&amp;BN$2&amp;"'!AB"&amp;ROW($AJ111))</f>
        <v/>
      </c>
      <c r="BO111" s="124"/>
      <c r="BP111" s="110" t="str">
        <f t="shared" si="8"/>
        <v>Willian Cintron</v>
      </c>
      <c r="BQ111" s="127" t="str" cm="1">
        <f t="array" aca="1" ref="BQ111" ca="1">IF(INDIRECT("'"&amp;BQ$2&amp;"'!P"&amp;ROW($BQ111))=0,"",INDIRECT("'"&amp;BQ$2&amp;"'!P"&amp;ROW($BQ111)))</f>
        <v/>
      </c>
      <c r="BR111" s="127" cm="1">
        <f t="array" aca="1" ref="BR111" ca="1">IF(INDIRECT("'"&amp;BR$2&amp;"'!P"&amp;ROW($BQ111))=0,"",INDIRECT("'"&amp;BR$2&amp;"'!P"&amp;ROW($BQ111)))</f>
        <v>32.5</v>
      </c>
      <c r="BS111" s="127" cm="1">
        <f t="array" aca="1" ref="BS111" ca="1">IF(INDIRECT("'"&amp;BS$2&amp;"'!P"&amp;ROW($BQ111))=0,"",INDIRECT("'"&amp;BS$2&amp;"'!P"&amp;ROW($BQ111)))</f>
        <v>33</v>
      </c>
      <c r="BT111" s="127" t="str" cm="1">
        <f t="array" aca="1" ref="BT111" ca="1">IF(INDIRECT("'"&amp;BT$2&amp;"'!P"&amp;ROW($BQ111))=0,"",INDIRECT("'"&amp;BT$2&amp;"'!P"&amp;ROW($BQ111)))</f>
        <v/>
      </c>
      <c r="BU111" s="127" t="str" cm="1">
        <f t="array" aca="1" ref="BU111" ca="1">IF(INDIRECT("'"&amp;BU$2&amp;"'!P"&amp;ROW($BQ111))=0,"",INDIRECT("'"&amp;BU$2&amp;"'!P"&amp;ROW($BQ111)))</f>
        <v/>
      </c>
      <c r="BV111" s="127" cm="1">
        <f t="array" aca="1" ref="BV111" ca="1">IF(INDIRECT("'"&amp;BV$2&amp;"'!P"&amp;ROW($BQ111))=0,"",INDIRECT("'"&amp;BV$2&amp;"'!P"&amp;ROW($BQ111)))</f>
        <v>31.5</v>
      </c>
      <c r="BW111" s="127" cm="1">
        <f t="array" aca="1" ref="BW111" ca="1">IF(INDIRECT("'"&amp;BW$2&amp;"'!P"&amp;ROW($BQ111))=0,"",INDIRECT("'"&amp;BW$2&amp;"'!P"&amp;ROW($BQ111)))</f>
        <v>29.75</v>
      </c>
      <c r="BX111" s="127" t="str" cm="1">
        <f t="array" aca="1" ref="BX111" ca="1">IF(INDIRECT("'"&amp;BX$2&amp;"'!P"&amp;ROW($BQ111))=0,"",INDIRECT("'"&amp;BX$2&amp;"'!P"&amp;ROW($BQ111)))</f>
        <v/>
      </c>
      <c r="BY111" s="127" t="str" cm="1">
        <f t="array" aca="1" ref="BY111" ca="1">IF(INDIRECT("'"&amp;BY$2&amp;"'!P"&amp;ROW($BQ111))=0,"",INDIRECT("'"&amp;BY$2&amp;"'!P"&amp;ROW($BQ111)))</f>
        <v/>
      </c>
      <c r="BZ111" s="127" t="str" cm="1">
        <f t="array" aca="1" ref="BZ111" ca="1">IF(INDIRECT("'"&amp;BZ$2&amp;"'!P"&amp;ROW($BQ111))=0,"",INDIRECT("'"&amp;BZ$2&amp;"'!P"&amp;ROW($BQ111)))</f>
        <v/>
      </c>
      <c r="CA111" s="127" t="str" cm="1">
        <f t="array" aca="1" ref="CA111" ca="1">IF(INDIRECT("'"&amp;CA$2&amp;"'!P"&amp;ROW($BQ111))=0,"",INDIRECT("'"&amp;CA$2&amp;"'!P"&amp;ROW($BQ111)))</f>
        <v/>
      </c>
      <c r="CB111" s="127" t="str" cm="1">
        <f t="array" aca="1" ref="CB111" ca="1">IF(INDIRECT("'"&amp;CB$2&amp;"'!P"&amp;ROW($BQ111))=0,"",INDIRECT("'"&amp;CB$2&amp;"'!P"&amp;ROW($BQ111)))</f>
        <v/>
      </c>
      <c r="CC111" s="127" t="str" cm="1">
        <f t="array" aca="1" ref="CC111" ca="1">IF(INDIRECT("'"&amp;CC$2&amp;"'!P"&amp;ROW($BQ111))=0,"",INDIRECT("'"&amp;CC$2&amp;"'!P"&amp;ROW($BQ111)))</f>
        <v/>
      </c>
      <c r="CD111" s="127" t="str" cm="1">
        <f t="array" aca="1" ref="CD111" ca="1">IF(INDIRECT("'"&amp;CD$2&amp;"'!P"&amp;ROW($BQ111))=0,"",INDIRECT("'"&amp;CD$2&amp;"'!P"&amp;ROW($BQ111)))</f>
        <v/>
      </c>
      <c r="CE111" s="127" t="str" cm="1">
        <f t="array" aca="1" ref="CE111" ca="1">IF(INDIRECT("'"&amp;CE$2&amp;"'!P"&amp;ROW($BQ111))=0,"",INDIRECT("'"&amp;CE$2&amp;"'!P"&amp;ROW($BQ111)))</f>
        <v/>
      </c>
      <c r="CF111" s="127" t="str" cm="1">
        <f t="array" aca="1" ref="CF111" ca="1">IF(INDIRECT("'"&amp;CF$2&amp;"'!P"&amp;ROW($BQ111))=0,"",INDIRECT("'"&amp;CF$2&amp;"'!P"&amp;ROW($BQ111)))</f>
        <v/>
      </c>
      <c r="CG111" s="127" t="str" cm="1">
        <f t="array" aca="1" ref="CG111" ca="1">IF(INDIRECT("'"&amp;CG$2&amp;"'!P"&amp;ROW($BQ111))=0,"",INDIRECT("'"&amp;CG$2&amp;"'!P"&amp;ROW($BQ111)))</f>
        <v/>
      </c>
      <c r="CH111" s="127" t="str" cm="1">
        <f t="array" aca="1" ref="CH111" ca="1">IF(INDIRECT("'"&amp;CH$2&amp;"'!P"&amp;ROW($BQ111))=0,"",INDIRECT("'"&amp;CH$2&amp;"'!P"&amp;ROW($BQ111)))</f>
        <v/>
      </c>
      <c r="CI111" s="127" t="str" cm="1">
        <f t="array" aca="1" ref="CI111" ca="1">IF(INDIRECT("'"&amp;CI$2&amp;"'!P"&amp;ROW($BQ111))=0,"",INDIRECT("'"&amp;CI$2&amp;"'!P"&amp;ROW($BQ111)))</f>
        <v/>
      </c>
      <c r="CJ111" s="127" t="str" cm="1">
        <f t="array" aca="1" ref="CJ111" ca="1">IF(INDIRECT("'"&amp;CJ$2&amp;"'!P"&amp;ROW($BQ111))=0,"",INDIRECT("'"&amp;CJ$2&amp;"'!P"&amp;ROW($BQ111)))</f>
        <v/>
      </c>
      <c r="CK111" s="127" t="str" cm="1">
        <f t="array" aca="1" ref="CK111" ca="1">IF(INDIRECT("'"&amp;CK$2&amp;"'!P"&amp;ROW($BQ111))=0,"",INDIRECT("'"&amp;CK$2&amp;"'!P"&amp;ROW($BQ111)))</f>
        <v/>
      </c>
      <c r="CL111" s="127" t="str" cm="1">
        <f t="array" aca="1" ref="CL111" ca="1">IF(INDIRECT("'"&amp;CL$2&amp;"'!P"&amp;ROW($BQ111))=0,"",INDIRECT("'"&amp;CL$2&amp;"'!P"&amp;ROW($BQ111)))</f>
        <v/>
      </c>
      <c r="CM111" s="127" t="str" cm="1">
        <f t="array" aca="1" ref="CM111" ca="1">IF(INDIRECT("'"&amp;CM$2&amp;"'!P"&amp;ROW($BQ111))=0,"",INDIRECT("'"&amp;CM$2&amp;"'!P"&amp;ROW($BQ111)))</f>
        <v/>
      </c>
      <c r="CN111" s="127" t="str" cm="1">
        <f t="array" aca="1" ref="CN111" ca="1">IF(INDIRECT("'"&amp;CN$2&amp;"'!P"&amp;ROW($BQ111))=0,"",INDIRECT("'"&amp;CN$2&amp;"'!P"&amp;ROW($BQ111)))</f>
        <v/>
      </c>
      <c r="CO111" s="127" t="str" cm="1">
        <f t="array" aca="1" ref="CO111" ca="1">IF(INDIRECT("'"&amp;CO$2&amp;"'!P"&amp;ROW($BQ111))=0,"",INDIRECT("'"&amp;CO$2&amp;"'!P"&amp;ROW($BQ111)))</f>
        <v/>
      </c>
      <c r="CP111" s="127" t="str" cm="1">
        <f t="array" aca="1" ref="CP111" ca="1">IF(INDIRECT("'"&amp;CP$2&amp;"'!P"&amp;ROW($BQ111))=0,"",INDIRECT("'"&amp;CP$2&amp;"'!P"&amp;ROW($BQ111)))</f>
        <v/>
      </c>
      <c r="CQ111" s="127" t="str" cm="1">
        <f t="array" aca="1" ref="CQ111" ca="1">IF(INDIRECT("'"&amp;CQ$2&amp;"'!P"&amp;ROW($BQ111))=0,"",INDIRECT("'"&amp;CQ$2&amp;"'!P"&amp;ROW($BQ111)))</f>
        <v/>
      </c>
      <c r="CR111" s="127" t="str" cm="1">
        <f t="array" aca="1" ref="CR111" ca="1">IF(INDIRECT("'"&amp;CR$2&amp;"'!P"&amp;ROW($BQ111))=0,"",INDIRECT("'"&amp;CR$2&amp;"'!P"&amp;ROW($BQ111)))</f>
        <v/>
      </c>
      <c r="CS111" s="127" t="str" cm="1">
        <f t="array" aca="1" ref="CS111" ca="1">IF(INDIRECT("'"&amp;CS$2&amp;"'!P"&amp;ROW($BQ111))=0,"",INDIRECT("'"&amp;CS$2&amp;"'!P"&amp;ROW($BQ111)))</f>
        <v/>
      </c>
      <c r="CT111" s="127" t="str" cm="1">
        <f t="array" aca="1" ref="CT111" ca="1">IF(INDIRECT("'"&amp;CT$2&amp;"'!P"&amp;ROW($BQ111))=0,"",INDIRECT("'"&amp;CT$2&amp;"'!P"&amp;ROW($BQ111)))</f>
        <v/>
      </c>
      <c r="CU111" s="127" t="str" cm="1">
        <f t="array" aca="1" ref="CU111" ca="1">IF(INDIRECT("'"&amp;CU$2&amp;"'!P"&amp;ROW($BQ111))=0,"",INDIRECT("'"&amp;CU$2&amp;"'!P"&amp;ROW($BQ111)))</f>
        <v/>
      </c>
      <c r="CV111" s="128">
        <f t="shared" ca="1" si="9"/>
        <v>126.75</v>
      </c>
    </row>
    <row r="112" spans="1:100" x14ac:dyDescent="0.2">
      <c r="A112" s="111" t="str">
        <f>IF('Driver List'!D112=0,"",'Driver List'!D112)</f>
        <v/>
      </c>
      <c r="B112" s="111" t="str">
        <f>IF(A112="","",VLOOKUP(A112,'Driver List'!D:E,2,0))</f>
        <v/>
      </c>
      <c r="C112" s="111" t="str" cm="1">
        <f t="array" aca="1" ref="C112" ca="1">IF(INDIRECT("'"&amp;C$2&amp;"'!F"&amp;ROW(C112))="CC","CC",
IF(INDIRECT("'"&amp;C$2&amp;"'!F"&amp;ROW(C112))="DOWN","DOWN",
IF(INDIRECT("'"&amp;C$2&amp;"'!F"&amp;ROW(C112))="OFF","OFF",
IF(INDIRECT("'"&amp;C$2&amp;"'!F"&amp;ROW(C112))="PARK","PARK",
IF(INDIRECT("'"&amp;C$2&amp;"'!F"&amp;ROW(C112))="VACA","VACA",
"")))))</f>
        <v/>
      </c>
      <c r="D112" s="111" t="str" cm="1">
        <f t="array" aca="1" ref="D112" ca="1">IF(INDIRECT("'"&amp;D$2&amp;"'!F"&amp;ROW(D112))="CC","CC",
IF(INDIRECT("'"&amp;D$2&amp;"'!F"&amp;ROW(D112))="DOWN","DOWN",
IF(INDIRECT("'"&amp;D$2&amp;"'!F"&amp;ROW(D112))="OFF","OFF",
IF(INDIRECT("'"&amp;D$2&amp;"'!F"&amp;ROW(D112))="PARK","PARK",
IF(INDIRECT("'"&amp;D$2&amp;"'!F"&amp;ROW(D112))="VACA","VACA",
"")))))</f>
        <v/>
      </c>
      <c r="E112" s="111" t="str" cm="1">
        <f t="array" aca="1" ref="E112" ca="1">IF(INDIRECT("'"&amp;E$2&amp;"'!F"&amp;ROW(E112))="CC","CC",
IF(INDIRECT("'"&amp;E$2&amp;"'!F"&amp;ROW(E112))="DOWN","DOWN",
IF(INDIRECT("'"&amp;E$2&amp;"'!F"&amp;ROW(E112))="OFF","OFF",
IF(INDIRECT("'"&amp;E$2&amp;"'!F"&amp;ROW(E112))="PARK","PARK",
IF(INDIRECT("'"&amp;E$2&amp;"'!F"&amp;ROW(E112))="VACA","VACA",
"")))))</f>
        <v/>
      </c>
      <c r="F112" s="111" t="str" cm="1">
        <f t="array" aca="1" ref="F112" ca="1">IF(INDIRECT("'"&amp;F$2&amp;"'!F"&amp;ROW(F112))="CC","CC",
IF(INDIRECT("'"&amp;F$2&amp;"'!F"&amp;ROW(F112))="DOWN","DOWN",
IF(INDIRECT("'"&amp;F$2&amp;"'!F"&amp;ROW(F112))="OFF","OFF",
IF(INDIRECT("'"&amp;F$2&amp;"'!F"&amp;ROW(F112))="PARK","PARK",
IF(INDIRECT("'"&amp;F$2&amp;"'!F"&amp;ROW(F112))="VACA","VACA",
"")))))</f>
        <v/>
      </c>
      <c r="G112" s="111" t="str" cm="1">
        <f t="array" aca="1" ref="G112" ca="1">IF(INDIRECT("'"&amp;G$2&amp;"'!F"&amp;ROW(G112))="CC","CC",
IF(INDIRECT("'"&amp;G$2&amp;"'!F"&amp;ROW(G112))="DOWN","DOWN",
IF(INDIRECT("'"&amp;G$2&amp;"'!F"&amp;ROW(G112))="OFF","OFF",
IF(INDIRECT("'"&amp;G$2&amp;"'!F"&amp;ROW(G112))="PARK","PARK",
IF(INDIRECT("'"&amp;G$2&amp;"'!F"&amp;ROW(G112))="VACA","VACA",
"")))))</f>
        <v/>
      </c>
      <c r="H112" s="111" t="str" cm="1">
        <f t="array" aca="1" ref="H112" ca="1">IF(INDIRECT("'"&amp;H$2&amp;"'!F"&amp;ROW(H112))="CC","CC",
IF(INDIRECT("'"&amp;H$2&amp;"'!F"&amp;ROW(H112))="DOWN","DOWN",
IF(INDIRECT("'"&amp;H$2&amp;"'!F"&amp;ROW(H112))="OFF","OFF",
IF(INDIRECT("'"&amp;H$2&amp;"'!F"&amp;ROW(H112))="PARK","PARK",
IF(INDIRECT("'"&amp;H$2&amp;"'!F"&amp;ROW(H112))="VACA","VACA",
"")))))</f>
        <v/>
      </c>
      <c r="I112" s="111" t="str" cm="1">
        <f t="array" aca="1" ref="I112" ca="1">IF(INDIRECT("'"&amp;I$2&amp;"'!F"&amp;ROW(I112))="CC","CC",
IF(INDIRECT("'"&amp;I$2&amp;"'!F"&amp;ROW(I112))="DOWN","DOWN",
IF(INDIRECT("'"&amp;I$2&amp;"'!F"&amp;ROW(I112))="OFF","OFF",
IF(INDIRECT("'"&amp;I$2&amp;"'!F"&amp;ROW(I112))="PARK","PARK",
IF(INDIRECT("'"&amp;I$2&amp;"'!F"&amp;ROW(I112))="VACA","VACA",
"")))))</f>
        <v/>
      </c>
      <c r="J112" s="111" t="str" cm="1">
        <f t="array" aca="1" ref="J112" ca="1">IF(INDIRECT("'"&amp;J$2&amp;"'!F"&amp;ROW(J112))="CC","CC",
IF(INDIRECT("'"&amp;J$2&amp;"'!F"&amp;ROW(J112))="DOWN","DOWN",
IF(INDIRECT("'"&amp;J$2&amp;"'!F"&amp;ROW(J112))="OFF","OFF",
IF(INDIRECT("'"&amp;J$2&amp;"'!F"&amp;ROW(J112))="PARK","PARK",
IF(INDIRECT("'"&amp;J$2&amp;"'!F"&amp;ROW(J112))="VACA","VACA",
"")))))</f>
        <v/>
      </c>
      <c r="K112" s="111" t="str" cm="1">
        <f t="array" aca="1" ref="K112" ca="1">IF(INDIRECT("'"&amp;K$2&amp;"'!F"&amp;ROW(K112))="CC","CC",
IF(INDIRECT("'"&amp;K$2&amp;"'!F"&amp;ROW(K112))="DOWN","DOWN",
IF(INDIRECT("'"&amp;K$2&amp;"'!F"&amp;ROW(K112))="OFF","OFF",
IF(INDIRECT("'"&amp;K$2&amp;"'!F"&amp;ROW(K112))="PARK","PARK",
IF(INDIRECT("'"&amp;K$2&amp;"'!F"&amp;ROW(K112))="VACA","VACA",
"")))))</f>
        <v/>
      </c>
      <c r="L112" s="111" t="str" cm="1">
        <f t="array" aca="1" ref="L112" ca="1">IF(INDIRECT("'"&amp;L$2&amp;"'!F"&amp;ROW(L112))="CC","CC",
IF(INDIRECT("'"&amp;L$2&amp;"'!F"&amp;ROW(L112))="DOWN","DOWN",
IF(INDIRECT("'"&amp;L$2&amp;"'!F"&amp;ROW(L112))="OFF","OFF",
IF(INDIRECT("'"&amp;L$2&amp;"'!F"&amp;ROW(L112))="PARK","PARK",
IF(INDIRECT("'"&amp;L$2&amp;"'!F"&amp;ROW(L112))="VACA","VACA",
"")))))</f>
        <v/>
      </c>
      <c r="M112" s="111" t="str" cm="1">
        <f t="array" aca="1" ref="M112" ca="1">IF(INDIRECT("'"&amp;M$2&amp;"'!F"&amp;ROW(M112))="CC","CC",
IF(INDIRECT("'"&amp;M$2&amp;"'!F"&amp;ROW(M112))="DOWN","DOWN",
IF(INDIRECT("'"&amp;M$2&amp;"'!F"&amp;ROW(M112))="OFF","OFF",
IF(INDIRECT("'"&amp;M$2&amp;"'!F"&amp;ROW(M112))="PARK","PARK",
IF(INDIRECT("'"&amp;M$2&amp;"'!F"&amp;ROW(M112))="VACA","VACA",
"")))))</f>
        <v/>
      </c>
      <c r="N112" s="111" t="str" cm="1">
        <f t="array" aca="1" ref="N112" ca="1">IF(INDIRECT("'"&amp;N$2&amp;"'!F"&amp;ROW(N112))="CC","CC",
IF(INDIRECT("'"&amp;N$2&amp;"'!F"&amp;ROW(N112))="DOWN","DOWN",
IF(INDIRECT("'"&amp;N$2&amp;"'!F"&amp;ROW(N112))="OFF","OFF",
IF(INDIRECT("'"&amp;N$2&amp;"'!F"&amp;ROW(N112))="PARK","PARK",
IF(INDIRECT("'"&amp;N$2&amp;"'!F"&amp;ROW(N112))="VACA","VACA",
"")))))</f>
        <v/>
      </c>
      <c r="O112" s="111" t="str" cm="1">
        <f t="array" aca="1" ref="O112" ca="1">IF(INDIRECT("'"&amp;O$2&amp;"'!F"&amp;ROW(O112))="CC","CC",
IF(INDIRECT("'"&amp;O$2&amp;"'!F"&amp;ROW(O112))="DOWN","DOWN",
IF(INDIRECT("'"&amp;O$2&amp;"'!F"&amp;ROW(O112))="OFF","OFF",
IF(INDIRECT("'"&amp;O$2&amp;"'!F"&amp;ROW(O112))="PARK","PARK",
IF(INDIRECT("'"&amp;O$2&amp;"'!F"&amp;ROW(O112))="VACA","VACA",
"")))))</f>
        <v/>
      </c>
      <c r="P112" s="111" t="str" cm="1">
        <f t="array" aca="1" ref="P112" ca="1">IF(INDIRECT("'"&amp;P$2&amp;"'!F"&amp;ROW(P112))="CC","CC",
IF(INDIRECT("'"&amp;P$2&amp;"'!F"&amp;ROW(P112))="DOWN","DOWN",
IF(INDIRECT("'"&amp;P$2&amp;"'!F"&amp;ROW(P112))="OFF","OFF",
IF(INDIRECT("'"&amp;P$2&amp;"'!F"&amp;ROW(P112))="PARK","PARK",
IF(INDIRECT("'"&amp;P$2&amp;"'!F"&amp;ROW(P112))="VACA","VACA",
"")))))</f>
        <v/>
      </c>
      <c r="Q112" s="111" t="str" cm="1">
        <f t="array" aca="1" ref="Q112" ca="1">IF(INDIRECT("'"&amp;Q$2&amp;"'!F"&amp;ROW(Q112))="CC","CC",
IF(INDIRECT("'"&amp;Q$2&amp;"'!F"&amp;ROW(Q112))="DOWN","DOWN",
IF(INDIRECT("'"&amp;Q$2&amp;"'!F"&amp;ROW(Q112))="OFF","OFF",
IF(INDIRECT("'"&amp;Q$2&amp;"'!F"&amp;ROW(Q112))="PARK","PARK",
IF(INDIRECT("'"&amp;Q$2&amp;"'!F"&amp;ROW(Q112))="VACA","VACA",
"")))))</f>
        <v/>
      </c>
      <c r="R112" s="111" t="str" cm="1">
        <f t="array" aca="1" ref="R112" ca="1">IF(INDIRECT("'"&amp;R$2&amp;"'!F"&amp;ROW(R112))="CC","CC",
IF(INDIRECT("'"&amp;R$2&amp;"'!F"&amp;ROW(R112))="DOWN","DOWN",
IF(INDIRECT("'"&amp;R$2&amp;"'!F"&amp;ROW(R112))="OFF","OFF",
IF(INDIRECT("'"&amp;R$2&amp;"'!F"&amp;ROW(R112))="PARK","PARK",
IF(INDIRECT("'"&amp;R$2&amp;"'!F"&amp;ROW(R112))="VACA","VACA",
"")))))</f>
        <v/>
      </c>
      <c r="S112" s="111" t="str" cm="1">
        <f t="array" aca="1" ref="S112" ca="1">IF(INDIRECT("'"&amp;S$2&amp;"'!F"&amp;ROW(S112))="CC","CC",
IF(INDIRECT("'"&amp;S$2&amp;"'!F"&amp;ROW(S112))="DOWN","DOWN",
IF(INDIRECT("'"&amp;S$2&amp;"'!F"&amp;ROW(S112))="OFF","OFF",
IF(INDIRECT("'"&amp;S$2&amp;"'!F"&amp;ROW(S112))="PARK","PARK",
IF(INDIRECT("'"&amp;S$2&amp;"'!F"&amp;ROW(S112))="VACA","VACA",
"")))))</f>
        <v/>
      </c>
      <c r="T112" s="111" t="str" cm="1">
        <f t="array" aca="1" ref="T112" ca="1">IF(INDIRECT("'"&amp;T$2&amp;"'!F"&amp;ROW(T112))="CC","CC",
IF(INDIRECT("'"&amp;T$2&amp;"'!F"&amp;ROW(T112))="DOWN","DOWN",
IF(INDIRECT("'"&amp;T$2&amp;"'!F"&amp;ROW(T112))="OFF","OFF",
IF(INDIRECT("'"&amp;T$2&amp;"'!F"&amp;ROW(T112))="PARK","PARK",
IF(INDIRECT("'"&amp;T$2&amp;"'!F"&amp;ROW(T112))="VACA","VACA",
"")))))</f>
        <v/>
      </c>
      <c r="U112" s="111" t="str" cm="1">
        <f t="array" aca="1" ref="U112" ca="1">IF(INDIRECT("'"&amp;U$2&amp;"'!F"&amp;ROW(U112))="CC","CC",
IF(INDIRECT("'"&amp;U$2&amp;"'!F"&amp;ROW(U112))="DOWN","DOWN",
IF(INDIRECT("'"&amp;U$2&amp;"'!F"&amp;ROW(U112))="OFF","OFF",
IF(INDIRECT("'"&amp;U$2&amp;"'!F"&amp;ROW(U112))="PARK","PARK",
IF(INDIRECT("'"&amp;U$2&amp;"'!F"&amp;ROW(U112))="VACA","VACA",
"")))))</f>
        <v/>
      </c>
      <c r="V112" s="111" t="str" cm="1">
        <f t="array" aca="1" ref="V112" ca="1">IF(INDIRECT("'"&amp;V$2&amp;"'!F"&amp;ROW(V112))="CC","CC",
IF(INDIRECT("'"&amp;V$2&amp;"'!F"&amp;ROW(V112))="DOWN","DOWN",
IF(INDIRECT("'"&amp;V$2&amp;"'!F"&amp;ROW(V112))="OFF","OFF",
IF(INDIRECT("'"&amp;V$2&amp;"'!F"&amp;ROW(V112))="PARK","PARK",
IF(INDIRECT("'"&amp;V$2&amp;"'!F"&amp;ROW(V112))="VACA","VACA",
"")))))</f>
        <v/>
      </c>
      <c r="W112" s="111" t="str" cm="1">
        <f t="array" aca="1" ref="W112" ca="1">IF(INDIRECT("'"&amp;W$2&amp;"'!F"&amp;ROW(W112))="CC","CC",
IF(INDIRECT("'"&amp;W$2&amp;"'!F"&amp;ROW(W112))="DOWN","DOWN",
IF(INDIRECT("'"&amp;W$2&amp;"'!F"&amp;ROW(W112))="OFF","OFF",
IF(INDIRECT("'"&amp;W$2&amp;"'!F"&amp;ROW(W112))="PARK","PARK",
IF(INDIRECT("'"&amp;W$2&amp;"'!F"&amp;ROW(W112))="VACA","VACA",
"")))))</f>
        <v/>
      </c>
      <c r="X112" s="111" t="str" cm="1">
        <f t="array" aca="1" ref="X112" ca="1">IF(INDIRECT("'"&amp;X$2&amp;"'!F"&amp;ROW(X112))="CC","CC",
IF(INDIRECT("'"&amp;X$2&amp;"'!F"&amp;ROW(X112))="DOWN","DOWN",
IF(INDIRECT("'"&amp;X$2&amp;"'!F"&amp;ROW(X112))="OFF","OFF",
IF(INDIRECT("'"&amp;X$2&amp;"'!F"&amp;ROW(X112))="PARK","PARK",
IF(INDIRECT("'"&amp;X$2&amp;"'!F"&amp;ROW(X112))="VACA","VACA",
"")))))</f>
        <v/>
      </c>
      <c r="Y112" s="111" t="str" cm="1">
        <f t="array" aca="1" ref="Y112" ca="1">IF(INDIRECT("'"&amp;Y$2&amp;"'!F"&amp;ROW(Y112))="CC","CC",
IF(INDIRECT("'"&amp;Y$2&amp;"'!F"&amp;ROW(Y112))="DOWN","DOWN",
IF(INDIRECT("'"&amp;Y$2&amp;"'!F"&amp;ROW(Y112))="OFF","OFF",
IF(INDIRECT("'"&amp;Y$2&amp;"'!F"&amp;ROW(Y112))="PARK","PARK",
IF(INDIRECT("'"&amp;Y$2&amp;"'!F"&amp;ROW(Y112))="VACA","VACA",
"")))))</f>
        <v/>
      </c>
      <c r="Z112" s="111" t="str" cm="1">
        <f t="array" aca="1" ref="Z112" ca="1">IF(INDIRECT("'"&amp;Z$2&amp;"'!F"&amp;ROW(Z112))="CC","CC",
IF(INDIRECT("'"&amp;Z$2&amp;"'!F"&amp;ROW(Z112))="DOWN","DOWN",
IF(INDIRECT("'"&amp;Z$2&amp;"'!F"&amp;ROW(Z112))="OFF","OFF",
IF(INDIRECT("'"&amp;Z$2&amp;"'!F"&amp;ROW(Z112))="PARK","PARK",
IF(INDIRECT("'"&amp;Z$2&amp;"'!F"&amp;ROW(Z112))="VACA","VACA",
"")))))</f>
        <v/>
      </c>
      <c r="AA112" s="111" t="str" cm="1">
        <f t="array" aca="1" ref="AA112" ca="1">IF(INDIRECT("'"&amp;AA$2&amp;"'!F"&amp;ROW(AA112))="CC","CC",
IF(INDIRECT("'"&amp;AA$2&amp;"'!F"&amp;ROW(AA112))="DOWN","DOWN",
IF(INDIRECT("'"&amp;AA$2&amp;"'!F"&amp;ROW(AA112))="OFF","OFF",
IF(INDIRECT("'"&amp;AA$2&amp;"'!F"&amp;ROW(AA112))="PARK","PARK",
IF(INDIRECT("'"&amp;AA$2&amp;"'!F"&amp;ROW(AA112))="VACA","VACA",
"")))))</f>
        <v/>
      </c>
      <c r="AB112" s="111" t="str" cm="1">
        <f t="array" aca="1" ref="AB112" ca="1">IF(INDIRECT("'"&amp;AB$2&amp;"'!F"&amp;ROW(AB112))="CC","CC",
IF(INDIRECT("'"&amp;AB$2&amp;"'!F"&amp;ROW(AB112))="DOWN","DOWN",
IF(INDIRECT("'"&amp;AB$2&amp;"'!F"&amp;ROW(AB112))="OFF","OFF",
IF(INDIRECT("'"&amp;AB$2&amp;"'!F"&amp;ROW(AB112))="PARK","PARK",
IF(INDIRECT("'"&amp;AB$2&amp;"'!F"&amp;ROW(AB112))="VACA","VACA",
"")))))</f>
        <v/>
      </c>
      <c r="AC112" s="111" t="str" cm="1">
        <f t="array" aca="1" ref="AC112" ca="1">IF(INDIRECT("'"&amp;AC$2&amp;"'!F"&amp;ROW(AC112))="CC","CC",
IF(INDIRECT("'"&amp;AC$2&amp;"'!F"&amp;ROW(AC112))="DOWN","DOWN",
IF(INDIRECT("'"&amp;AC$2&amp;"'!F"&amp;ROW(AC112))="OFF","OFF",
IF(INDIRECT("'"&amp;AC$2&amp;"'!F"&amp;ROW(AC112))="PARK","PARK",
IF(INDIRECT("'"&amp;AC$2&amp;"'!F"&amp;ROW(AC112))="VACA","VACA",
"")))))</f>
        <v/>
      </c>
      <c r="AD112" s="111" t="str" cm="1">
        <f t="array" aca="1" ref="AD112" ca="1">IF(INDIRECT("'"&amp;AD$2&amp;"'!F"&amp;ROW(AD112))="CC","CC",
IF(INDIRECT("'"&amp;AD$2&amp;"'!F"&amp;ROW(AD112))="DOWN","DOWN",
IF(INDIRECT("'"&amp;AD$2&amp;"'!F"&amp;ROW(AD112))="OFF","OFF",
IF(INDIRECT("'"&amp;AD$2&amp;"'!F"&amp;ROW(AD112))="PARK","PARK",
IF(INDIRECT("'"&amp;AD$2&amp;"'!F"&amp;ROW(AD112))="VACA","VACA",
"")))))</f>
        <v/>
      </c>
      <c r="AE112" s="111" t="str" cm="1">
        <f t="array" aca="1" ref="AE112" ca="1">IF(INDIRECT("'"&amp;AE$2&amp;"'!F"&amp;ROW(AE112))="CC","CC",
IF(INDIRECT("'"&amp;AE$2&amp;"'!F"&amp;ROW(AE112))="DOWN","DOWN",
IF(INDIRECT("'"&amp;AE$2&amp;"'!F"&amp;ROW(AE112))="OFF","OFF",
IF(INDIRECT("'"&amp;AE$2&amp;"'!F"&amp;ROW(AE112))="PARK","PARK",
IF(INDIRECT("'"&amp;AE$2&amp;"'!F"&amp;ROW(AE112))="VACA","VACA",
"")))))</f>
        <v/>
      </c>
      <c r="AF112" s="111" t="str" cm="1">
        <f t="array" aca="1" ref="AF112" ca="1">IF(INDIRECT("'"&amp;AF$2&amp;"'!F"&amp;ROW(AF112))="CC","CC",
IF(INDIRECT("'"&amp;AF$2&amp;"'!F"&amp;ROW(AF112))="DOWN","DOWN",
IF(INDIRECT("'"&amp;AF$2&amp;"'!F"&amp;ROW(AF112))="OFF","OFF",
IF(INDIRECT("'"&amp;AF$2&amp;"'!F"&amp;ROW(AF112))="PARK","PARK",
IF(INDIRECT("'"&amp;AF$2&amp;"'!F"&amp;ROW(AF112))="VACA","VACA",
"")))))</f>
        <v/>
      </c>
      <c r="AG112" s="111" t="str" cm="1">
        <f t="array" aca="1" ref="AG112" ca="1">IF(INDIRECT("'"&amp;AG$2&amp;"'!F"&amp;ROW(AG112))="CC","CC",
IF(INDIRECT("'"&amp;AG$2&amp;"'!F"&amp;ROW(AG112))="DOWN","DOWN",
IF(INDIRECT("'"&amp;AG$2&amp;"'!F"&amp;ROW(AG112))="OFF","OFF",
IF(INDIRECT("'"&amp;AG$2&amp;"'!F"&amp;ROW(AG112))="PARK","PARK",
IF(INDIRECT("'"&amp;AG$2&amp;"'!F"&amp;ROW(AG112))="VACA","VACA",
"")))))</f>
        <v/>
      </c>
      <c r="AH112" s="124"/>
      <c r="AI112" s="111" t="str">
        <f t="shared" si="7"/>
        <v/>
      </c>
      <c r="AJ112" s="111" t="str" cm="1">
        <f t="array" aca="1" ref="AJ112" ca="1">INDIRECT("'"&amp;AJ$2&amp;"'!AB"&amp;ROW($AJ112))</f>
        <v/>
      </c>
      <c r="AK112" s="111" t="str" cm="1">
        <f t="array" aca="1" ref="AK112" ca="1">INDIRECT("'"&amp;AK$2&amp;"'!AB"&amp;ROW($AJ112))</f>
        <v/>
      </c>
      <c r="AL112" s="111" t="str" cm="1">
        <f t="array" aca="1" ref="AL112" ca="1">INDIRECT("'"&amp;AL$2&amp;"'!AB"&amp;ROW($AJ112))</f>
        <v/>
      </c>
      <c r="AM112" s="111" t="str" cm="1">
        <f t="array" aca="1" ref="AM112" ca="1">INDIRECT("'"&amp;AM$2&amp;"'!AB"&amp;ROW($AJ112))</f>
        <v/>
      </c>
      <c r="AN112" s="111" t="str" cm="1">
        <f t="array" aca="1" ref="AN112" ca="1">INDIRECT("'"&amp;AN$2&amp;"'!AB"&amp;ROW($AJ112))</f>
        <v/>
      </c>
      <c r="AO112" s="111" t="str" cm="1">
        <f t="array" aca="1" ref="AO112" ca="1">INDIRECT("'"&amp;AO$2&amp;"'!AB"&amp;ROW($AJ112))</f>
        <v/>
      </c>
      <c r="AP112" s="111" t="str" cm="1">
        <f t="array" aca="1" ref="AP112" ca="1">INDIRECT("'"&amp;AP$2&amp;"'!AB"&amp;ROW($AJ112))</f>
        <v/>
      </c>
      <c r="AQ112" s="111" t="str" cm="1">
        <f t="array" aca="1" ref="AQ112" ca="1">INDIRECT("'"&amp;AQ$2&amp;"'!AB"&amp;ROW($AJ112))</f>
        <v/>
      </c>
      <c r="AR112" s="111" t="str" cm="1">
        <f t="array" aca="1" ref="AR112" ca="1">INDIRECT("'"&amp;AR$2&amp;"'!AB"&amp;ROW($AJ112))</f>
        <v/>
      </c>
      <c r="AS112" s="111" t="str" cm="1">
        <f t="array" aca="1" ref="AS112" ca="1">INDIRECT("'"&amp;AS$2&amp;"'!AB"&amp;ROW($AJ112))</f>
        <v/>
      </c>
      <c r="AT112" s="111" t="str" cm="1">
        <f t="array" aca="1" ref="AT112" ca="1">INDIRECT("'"&amp;AT$2&amp;"'!AB"&amp;ROW($AJ112))</f>
        <v/>
      </c>
      <c r="AU112" s="111" t="str" cm="1">
        <f t="array" aca="1" ref="AU112" ca="1">INDIRECT("'"&amp;AU$2&amp;"'!AB"&amp;ROW($AJ112))</f>
        <v/>
      </c>
      <c r="AV112" s="111" t="str" cm="1">
        <f t="array" aca="1" ref="AV112" ca="1">INDIRECT("'"&amp;AV$2&amp;"'!AB"&amp;ROW($AJ112))</f>
        <v/>
      </c>
      <c r="AW112" s="111" t="str" cm="1">
        <f t="array" aca="1" ref="AW112" ca="1">INDIRECT("'"&amp;AW$2&amp;"'!AB"&amp;ROW($AJ112))</f>
        <v/>
      </c>
      <c r="AX112" s="111" t="str" cm="1">
        <f t="array" aca="1" ref="AX112" ca="1">INDIRECT("'"&amp;AX$2&amp;"'!AB"&amp;ROW($AJ112))</f>
        <v/>
      </c>
      <c r="AY112" s="111" t="str" cm="1">
        <f t="array" aca="1" ref="AY112" ca="1">INDIRECT("'"&amp;AY$2&amp;"'!AB"&amp;ROW($AJ112))</f>
        <v/>
      </c>
      <c r="AZ112" s="111" t="str" cm="1">
        <f t="array" aca="1" ref="AZ112" ca="1">INDIRECT("'"&amp;AZ$2&amp;"'!AB"&amp;ROW($AJ112))</f>
        <v/>
      </c>
      <c r="BA112" s="111" t="str" cm="1">
        <f t="array" aca="1" ref="BA112" ca="1">INDIRECT("'"&amp;BA$2&amp;"'!AB"&amp;ROW($AJ112))</f>
        <v/>
      </c>
      <c r="BB112" s="111" t="str" cm="1">
        <f t="array" aca="1" ref="BB112" ca="1">INDIRECT("'"&amp;BB$2&amp;"'!AB"&amp;ROW($AJ112))</f>
        <v/>
      </c>
      <c r="BC112" s="111" t="str" cm="1">
        <f t="array" aca="1" ref="BC112" ca="1">INDIRECT("'"&amp;BC$2&amp;"'!AB"&amp;ROW($AJ112))</f>
        <v/>
      </c>
      <c r="BD112" s="111" t="str" cm="1">
        <f t="array" aca="1" ref="BD112" ca="1">INDIRECT("'"&amp;BD$2&amp;"'!AB"&amp;ROW($AJ112))</f>
        <v/>
      </c>
      <c r="BE112" s="111" t="str" cm="1">
        <f t="array" aca="1" ref="BE112" ca="1">INDIRECT("'"&amp;BE$2&amp;"'!AB"&amp;ROW($AJ112))</f>
        <v/>
      </c>
      <c r="BF112" s="111" t="str" cm="1">
        <f t="array" aca="1" ref="BF112" ca="1">INDIRECT("'"&amp;BF$2&amp;"'!AB"&amp;ROW($AJ112))</f>
        <v/>
      </c>
      <c r="BG112" s="111" t="str" cm="1">
        <f t="array" aca="1" ref="BG112" ca="1">INDIRECT("'"&amp;BG$2&amp;"'!AB"&amp;ROW($AJ112))</f>
        <v/>
      </c>
      <c r="BH112" s="111" t="str" cm="1">
        <f t="array" aca="1" ref="BH112" ca="1">INDIRECT("'"&amp;BH$2&amp;"'!AB"&amp;ROW($AJ112))</f>
        <v/>
      </c>
      <c r="BI112" s="111" t="str" cm="1">
        <f t="array" aca="1" ref="BI112" ca="1">INDIRECT("'"&amp;BI$2&amp;"'!AB"&amp;ROW($AJ112))</f>
        <v/>
      </c>
      <c r="BJ112" s="111" t="str" cm="1">
        <f t="array" aca="1" ref="BJ112" ca="1">INDIRECT("'"&amp;BJ$2&amp;"'!AB"&amp;ROW($AJ112))</f>
        <v/>
      </c>
      <c r="BK112" s="111" t="str" cm="1">
        <f t="array" aca="1" ref="BK112" ca="1">INDIRECT("'"&amp;BK$2&amp;"'!AB"&amp;ROW($AJ112))</f>
        <v/>
      </c>
      <c r="BL112" s="111" t="str" cm="1">
        <f t="array" aca="1" ref="BL112" ca="1">INDIRECT("'"&amp;BL$2&amp;"'!AB"&amp;ROW($AJ112))</f>
        <v/>
      </c>
      <c r="BM112" s="111" t="str" cm="1">
        <f t="array" aca="1" ref="BM112" ca="1">INDIRECT("'"&amp;BM$2&amp;"'!AB"&amp;ROW($AJ112))</f>
        <v/>
      </c>
      <c r="BN112" s="111" t="str" cm="1">
        <f t="array" aca="1" ref="BN112" ca="1">INDIRECT("'"&amp;BN$2&amp;"'!AB"&amp;ROW($AJ112))</f>
        <v/>
      </c>
      <c r="BO112" s="124"/>
      <c r="BP112" s="110" t="str">
        <f t="shared" si="8"/>
        <v/>
      </c>
      <c r="BQ112" s="127" t="str" cm="1">
        <f t="array" aca="1" ref="BQ112" ca="1">IF(INDIRECT("'"&amp;BQ$2&amp;"'!P"&amp;ROW($BQ112))=0,"",INDIRECT("'"&amp;BQ$2&amp;"'!P"&amp;ROW($BQ112)))</f>
        <v/>
      </c>
      <c r="BR112" s="127" t="str" cm="1">
        <f t="array" aca="1" ref="BR112" ca="1">IF(INDIRECT("'"&amp;BR$2&amp;"'!P"&amp;ROW($BQ112))=0,"",INDIRECT("'"&amp;BR$2&amp;"'!P"&amp;ROW($BQ112)))</f>
        <v/>
      </c>
      <c r="BS112" s="127" t="str" cm="1">
        <f t="array" aca="1" ref="BS112" ca="1">IF(INDIRECT("'"&amp;BS$2&amp;"'!P"&amp;ROW($BQ112))=0,"",INDIRECT("'"&amp;BS$2&amp;"'!P"&amp;ROW($BQ112)))</f>
        <v/>
      </c>
      <c r="BT112" s="127" t="str" cm="1">
        <f t="array" aca="1" ref="BT112" ca="1">IF(INDIRECT("'"&amp;BT$2&amp;"'!P"&amp;ROW($BQ112))=0,"",INDIRECT("'"&amp;BT$2&amp;"'!P"&amp;ROW($BQ112)))</f>
        <v/>
      </c>
      <c r="BU112" s="127" t="str" cm="1">
        <f t="array" aca="1" ref="BU112" ca="1">IF(INDIRECT("'"&amp;BU$2&amp;"'!P"&amp;ROW($BQ112))=0,"",INDIRECT("'"&amp;BU$2&amp;"'!P"&amp;ROW($BQ112)))</f>
        <v/>
      </c>
      <c r="BV112" s="127" t="str" cm="1">
        <f t="array" aca="1" ref="BV112" ca="1">IF(INDIRECT("'"&amp;BV$2&amp;"'!P"&amp;ROW($BQ112))=0,"",INDIRECT("'"&amp;BV$2&amp;"'!P"&amp;ROW($BQ112)))</f>
        <v/>
      </c>
      <c r="BW112" s="127" t="str" cm="1">
        <f t="array" aca="1" ref="BW112" ca="1">IF(INDIRECT("'"&amp;BW$2&amp;"'!P"&amp;ROW($BQ112))=0,"",INDIRECT("'"&amp;BW$2&amp;"'!P"&amp;ROW($BQ112)))</f>
        <v/>
      </c>
      <c r="BX112" s="127" t="str" cm="1">
        <f t="array" aca="1" ref="BX112" ca="1">IF(INDIRECT("'"&amp;BX$2&amp;"'!P"&amp;ROW($BQ112))=0,"",INDIRECT("'"&amp;BX$2&amp;"'!P"&amp;ROW($BQ112)))</f>
        <v/>
      </c>
      <c r="BY112" s="127" t="str" cm="1">
        <f t="array" aca="1" ref="BY112" ca="1">IF(INDIRECT("'"&amp;BY$2&amp;"'!P"&amp;ROW($BQ112))=0,"",INDIRECT("'"&amp;BY$2&amp;"'!P"&amp;ROW($BQ112)))</f>
        <v/>
      </c>
      <c r="BZ112" s="127" t="str" cm="1">
        <f t="array" aca="1" ref="BZ112" ca="1">IF(INDIRECT("'"&amp;BZ$2&amp;"'!P"&amp;ROW($BQ112))=0,"",INDIRECT("'"&amp;BZ$2&amp;"'!P"&amp;ROW($BQ112)))</f>
        <v/>
      </c>
      <c r="CA112" s="127" t="str" cm="1">
        <f t="array" aca="1" ref="CA112" ca="1">IF(INDIRECT("'"&amp;CA$2&amp;"'!P"&amp;ROW($BQ112))=0,"",INDIRECT("'"&amp;CA$2&amp;"'!P"&amp;ROW($BQ112)))</f>
        <v/>
      </c>
      <c r="CB112" s="127" t="str" cm="1">
        <f t="array" aca="1" ref="CB112" ca="1">IF(INDIRECT("'"&amp;CB$2&amp;"'!P"&amp;ROW($BQ112))=0,"",INDIRECT("'"&amp;CB$2&amp;"'!P"&amp;ROW($BQ112)))</f>
        <v/>
      </c>
      <c r="CC112" s="127" t="str" cm="1">
        <f t="array" aca="1" ref="CC112" ca="1">IF(INDIRECT("'"&amp;CC$2&amp;"'!P"&amp;ROW($BQ112))=0,"",INDIRECT("'"&amp;CC$2&amp;"'!P"&amp;ROW($BQ112)))</f>
        <v/>
      </c>
      <c r="CD112" s="127" t="str" cm="1">
        <f t="array" aca="1" ref="CD112" ca="1">IF(INDIRECT("'"&amp;CD$2&amp;"'!P"&amp;ROW($BQ112))=0,"",INDIRECT("'"&amp;CD$2&amp;"'!P"&amp;ROW($BQ112)))</f>
        <v/>
      </c>
      <c r="CE112" s="127" t="str" cm="1">
        <f t="array" aca="1" ref="CE112" ca="1">IF(INDIRECT("'"&amp;CE$2&amp;"'!P"&amp;ROW($BQ112))=0,"",INDIRECT("'"&amp;CE$2&amp;"'!P"&amp;ROW($BQ112)))</f>
        <v/>
      </c>
      <c r="CF112" s="127" t="str" cm="1">
        <f t="array" aca="1" ref="CF112" ca="1">IF(INDIRECT("'"&amp;CF$2&amp;"'!P"&amp;ROW($BQ112))=0,"",INDIRECT("'"&amp;CF$2&amp;"'!P"&amp;ROW($BQ112)))</f>
        <v/>
      </c>
      <c r="CG112" s="127" t="str" cm="1">
        <f t="array" aca="1" ref="CG112" ca="1">IF(INDIRECT("'"&amp;CG$2&amp;"'!P"&amp;ROW($BQ112))=0,"",INDIRECT("'"&amp;CG$2&amp;"'!P"&amp;ROW($BQ112)))</f>
        <v/>
      </c>
      <c r="CH112" s="127" t="str" cm="1">
        <f t="array" aca="1" ref="CH112" ca="1">IF(INDIRECT("'"&amp;CH$2&amp;"'!P"&amp;ROW($BQ112))=0,"",INDIRECT("'"&amp;CH$2&amp;"'!P"&amp;ROW($BQ112)))</f>
        <v/>
      </c>
      <c r="CI112" s="127" t="str" cm="1">
        <f t="array" aca="1" ref="CI112" ca="1">IF(INDIRECT("'"&amp;CI$2&amp;"'!P"&amp;ROW($BQ112))=0,"",INDIRECT("'"&amp;CI$2&amp;"'!P"&amp;ROW($BQ112)))</f>
        <v/>
      </c>
      <c r="CJ112" s="127" t="str" cm="1">
        <f t="array" aca="1" ref="CJ112" ca="1">IF(INDIRECT("'"&amp;CJ$2&amp;"'!P"&amp;ROW($BQ112))=0,"",INDIRECT("'"&amp;CJ$2&amp;"'!P"&amp;ROW($BQ112)))</f>
        <v/>
      </c>
      <c r="CK112" s="127" t="str" cm="1">
        <f t="array" aca="1" ref="CK112" ca="1">IF(INDIRECT("'"&amp;CK$2&amp;"'!P"&amp;ROW($BQ112))=0,"",INDIRECT("'"&amp;CK$2&amp;"'!P"&amp;ROW($BQ112)))</f>
        <v/>
      </c>
      <c r="CL112" s="127" t="str" cm="1">
        <f t="array" aca="1" ref="CL112" ca="1">IF(INDIRECT("'"&amp;CL$2&amp;"'!P"&amp;ROW($BQ112))=0,"",INDIRECT("'"&amp;CL$2&amp;"'!P"&amp;ROW($BQ112)))</f>
        <v/>
      </c>
      <c r="CM112" s="127" t="str" cm="1">
        <f t="array" aca="1" ref="CM112" ca="1">IF(INDIRECT("'"&amp;CM$2&amp;"'!P"&amp;ROW($BQ112))=0,"",INDIRECT("'"&amp;CM$2&amp;"'!P"&amp;ROW($BQ112)))</f>
        <v/>
      </c>
      <c r="CN112" s="127" t="str" cm="1">
        <f t="array" aca="1" ref="CN112" ca="1">IF(INDIRECT("'"&amp;CN$2&amp;"'!P"&amp;ROW($BQ112))=0,"",INDIRECT("'"&amp;CN$2&amp;"'!P"&amp;ROW($BQ112)))</f>
        <v/>
      </c>
      <c r="CO112" s="127" t="str" cm="1">
        <f t="array" aca="1" ref="CO112" ca="1">IF(INDIRECT("'"&amp;CO$2&amp;"'!P"&amp;ROW($BQ112))=0,"",INDIRECT("'"&amp;CO$2&amp;"'!P"&amp;ROW($BQ112)))</f>
        <v/>
      </c>
      <c r="CP112" s="127" t="str" cm="1">
        <f t="array" aca="1" ref="CP112" ca="1">IF(INDIRECT("'"&amp;CP$2&amp;"'!P"&amp;ROW($BQ112))=0,"",INDIRECT("'"&amp;CP$2&amp;"'!P"&amp;ROW($BQ112)))</f>
        <v/>
      </c>
      <c r="CQ112" s="127" t="str" cm="1">
        <f t="array" aca="1" ref="CQ112" ca="1">IF(INDIRECT("'"&amp;CQ$2&amp;"'!P"&amp;ROW($BQ112))=0,"",INDIRECT("'"&amp;CQ$2&amp;"'!P"&amp;ROW($BQ112)))</f>
        <v/>
      </c>
      <c r="CR112" s="127" t="str" cm="1">
        <f t="array" aca="1" ref="CR112" ca="1">IF(INDIRECT("'"&amp;CR$2&amp;"'!P"&amp;ROW($BQ112))=0,"",INDIRECT("'"&amp;CR$2&amp;"'!P"&amp;ROW($BQ112)))</f>
        <v/>
      </c>
      <c r="CS112" s="127" t="str" cm="1">
        <f t="array" aca="1" ref="CS112" ca="1">IF(INDIRECT("'"&amp;CS$2&amp;"'!P"&amp;ROW($BQ112))=0,"",INDIRECT("'"&amp;CS$2&amp;"'!P"&amp;ROW($BQ112)))</f>
        <v/>
      </c>
      <c r="CT112" s="127" t="str" cm="1">
        <f t="array" aca="1" ref="CT112" ca="1">IF(INDIRECT("'"&amp;CT$2&amp;"'!P"&amp;ROW($BQ112))=0,"",INDIRECT("'"&amp;CT$2&amp;"'!P"&amp;ROW($BQ112)))</f>
        <v/>
      </c>
      <c r="CU112" s="127" t="str" cm="1">
        <f t="array" aca="1" ref="CU112" ca="1">IF(INDIRECT("'"&amp;CU$2&amp;"'!P"&amp;ROW($BQ112))=0,"",INDIRECT("'"&amp;CU$2&amp;"'!P"&amp;ROW($BQ112)))</f>
        <v/>
      </c>
      <c r="CV112" s="128" t="str">
        <f t="shared" si="9"/>
        <v/>
      </c>
    </row>
    <row r="113" spans="1:100" x14ac:dyDescent="0.2">
      <c r="A113" s="111" t="str">
        <f>IF('Driver List'!D113=0,"",'Driver List'!D113)</f>
        <v/>
      </c>
      <c r="B113" s="111" t="str">
        <f>IF(A113="","",VLOOKUP(A113,'Driver List'!D:E,2,0))</f>
        <v/>
      </c>
      <c r="C113" s="111" t="str" cm="1">
        <f t="array" aca="1" ref="C113" ca="1">IF(INDIRECT("'"&amp;C$2&amp;"'!F"&amp;ROW(C113))="CC","CC",
IF(INDIRECT("'"&amp;C$2&amp;"'!F"&amp;ROW(C113))="DOWN","DOWN",
IF(INDIRECT("'"&amp;C$2&amp;"'!F"&amp;ROW(C113))="OFF","OFF",
IF(INDIRECT("'"&amp;C$2&amp;"'!F"&amp;ROW(C113))="PARK","PARK",
IF(INDIRECT("'"&amp;C$2&amp;"'!F"&amp;ROW(C113))="VACA","VACA",
"")))))</f>
        <v/>
      </c>
      <c r="D113" s="111" t="str" cm="1">
        <f t="array" aca="1" ref="D113" ca="1">IF(INDIRECT("'"&amp;D$2&amp;"'!F"&amp;ROW(D113))="CC","CC",
IF(INDIRECT("'"&amp;D$2&amp;"'!F"&amp;ROW(D113))="DOWN","DOWN",
IF(INDIRECT("'"&amp;D$2&amp;"'!F"&amp;ROW(D113))="OFF","OFF",
IF(INDIRECT("'"&amp;D$2&amp;"'!F"&amp;ROW(D113))="PARK","PARK",
IF(INDIRECT("'"&amp;D$2&amp;"'!F"&amp;ROW(D113))="VACA","VACA",
"")))))</f>
        <v/>
      </c>
      <c r="E113" s="111" t="str" cm="1">
        <f t="array" aca="1" ref="E113" ca="1">IF(INDIRECT("'"&amp;E$2&amp;"'!F"&amp;ROW(E113))="CC","CC",
IF(INDIRECT("'"&amp;E$2&amp;"'!F"&amp;ROW(E113))="DOWN","DOWN",
IF(INDIRECT("'"&amp;E$2&amp;"'!F"&amp;ROW(E113))="OFF","OFF",
IF(INDIRECT("'"&amp;E$2&amp;"'!F"&amp;ROW(E113))="PARK","PARK",
IF(INDIRECT("'"&amp;E$2&amp;"'!F"&amp;ROW(E113))="VACA","VACA",
"")))))</f>
        <v/>
      </c>
      <c r="F113" s="111" t="str" cm="1">
        <f t="array" aca="1" ref="F113" ca="1">IF(INDIRECT("'"&amp;F$2&amp;"'!F"&amp;ROW(F113))="CC","CC",
IF(INDIRECT("'"&amp;F$2&amp;"'!F"&amp;ROW(F113))="DOWN","DOWN",
IF(INDIRECT("'"&amp;F$2&amp;"'!F"&amp;ROW(F113))="OFF","OFF",
IF(INDIRECT("'"&amp;F$2&amp;"'!F"&amp;ROW(F113))="PARK","PARK",
IF(INDIRECT("'"&amp;F$2&amp;"'!F"&amp;ROW(F113))="VACA","VACA",
"")))))</f>
        <v/>
      </c>
      <c r="G113" s="111" t="str" cm="1">
        <f t="array" aca="1" ref="G113" ca="1">IF(INDIRECT("'"&amp;G$2&amp;"'!F"&amp;ROW(G113))="CC","CC",
IF(INDIRECT("'"&amp;G$2&amp;"'!F"&amp;ROW(G113))="DOWN","DOWN",
IF(INDIRECT("'"&amp;G$2&amp;"'!F"&amp;ROW(G113))="OFF","OFF",
IF(INDIRECT("'"&amp;G$2&amp;"'!F"&amp;ROW(G113))="PARK","PARK",
IF(INDIRECT("'"&amp;G$2&amp;"'!F"&amp;ROW(G113))="VACA","VACA",
"")))))</f>
        <v/>
      </c>
      <c r="H113" s="111" t="str" cm="1">
        <f t="array" aca="1" ref="H113" ca="1">IF(INDIRECT("'"&amp;H$2&amp;"'!F"&amp;ROW(H113))="CC","CC",
IF(INDIRECT("'"&amp;H$2&amp;"'!F"&amp;ROW(H113))="DOWN","DOWN",
IF(INDIRECT("'"&amp;H$2&amp;"'!F"&amp;ROW(H113))="OFF","OFF",
IF(INDIRECT("'"&amp;H$2&amp;"'!F"&amp;ROW(H113))="PARK","PARK",
IF(INDIRECT("'"&amp;H$2&amp;"'!F"&amp;ROW(H113))="VACA","VACA",
"")))))</f>
        <v/>
      </c>
      <c r="I113" s="111" t="str" cm="1">
        <f t="array" aca="1" ref="I113" ca="1">IF(INDIRECT("'"&amp;I$2&amp;"'!F"&amp;ROW(I113))="CC","CC",
IF(INDIRECT("'"&amp;I$2&amp;"'!F"&amp;ROW(I113))="DOWN","DOWN",
IF(INDIRECT("'"&amp;I$2&amp;"'!F"&amp;ROW(I113))="OFF","OFF",
IF(INDIRECT("'"&amp;I$2&amp;"'!F"&amp;ROW(I113))="PARK","PARK",
IF(INDIRECT("'"&amp;I$2&amp;"'!F"&amp;ROW(I113))="VACA","VACA",
"")))))</f>
        <v/>
      </c>
      <c r="J113" s="111" t="str" cm="1">
        <f t="array" aca="1" ref="J113" ca="1">IF(INDIRECT("'"&amp;J$2&amp;"'!F"&amp;ROW(J113))="CC","CC",
IF(INDIRECT("'"&amp;J$2&amp;"'!F"&amp;ROW(J113))="DOWN","DOWN",
IF(INDIRECT("'"&amp;J$2&amp;"'!F"&amp;ROW(J113))="OFF","OFF",
IF(INDIRECT("'"&amp;J$2&amp;"'!F"&amp;ROW(J113))="PARK","PARK",
IF(INDIRECT("'"&amp;J$2&amp;"'!F"&amp;ROW(J113))="VACA","VACA",
"")))))</f>
        <v/>
      </c>
      <c r="K113" s="111" t="str" cm="1">
        <f t="array" aca="1" ref="K113" ca="1">IF(INDIRECT("'"&amp;K$2&amp;"'!F"&amp;ROW(K113))="CC","CC",
IF(INDIRECT("'"&amp;K$2&amp;"'!F"&amp;ROW(K113))="DOWN","DOWN",
IF(INDIRECT("'"&amp;K$2&amp;"'!F"&amp;ROW(K113))="OFF","OFF",
IF(INDIRECT("'"&amp;K$2&amp;"'!F"&amp;ROW(K113))="PARK","PARK",
IF(INDIRECT("'"&amp;K$2&amp;"'!F"&amp;ROW(K113))="VACA","VACA",
"")))))</f>
        <v/>
      </c>
      <c r="L113" s="111" t="str" cm="1">
        <f t="array" aca="1" ref="L113" ca="1">IF(INDIRECT("'"&amp;L$2&amp;"'!F"&amp;ROW(L113))="CC","CC",
IF(INDIRECT("'"&amp;L$2&amp;"'!F"&amp;ROW(L113))="DOWN","DOWN",
IF(INDIRECT("'"&amp;L$2&amp;"'!F"&amp;ROW(L113))="OFF","OFF",
IF(INDIRECT("'"&amp;L$2&amp;"'!F"&amp;ROW(L113))="PARK","PARK",
IF(INDIRECT("'"&amp;L$2&amp;"'!F"&amp;ROW(L113))="VACA","VACA",
"")))))</f>
        <v/>
      </c>
      <c r="M113" s="111" t="str" cm="1">
        <f t="array" aca="1" ref="M113" ca="1">IF(INDIRECT("'"&amp;M$2&amp;"'!F"&amp;ROW(M113))="CC","CC",
IF(INDIRECT("'"&amp;M$2&amp;"'!F"&amp;ROW(M113))="DOWN","DOWN",
IF(INDIRECT("'"&amp;M$2&amp;"'!F"&amp;ROW(M113))="OFF","OFF",
IF(INDIRECT("'"&amp;M$2&amp;"'!F"&amp;ROW(M113))="PARK","PARK",
IF(INDIRECT("'"&amp;M$2&amp;"'!F"&amp;ROW(M113))="VACA","VACA",
"")))))</f>
        <v/>
      </c>
      <c r="N113" s="111" t="str" cm="1">
        <f t="array" aca="1" ref="N113" ca="1">IF(INDIRECT("'"&amp;N$2&amp;"'!F"&amp;ROW(N113))="CC","CC",
IF(INDIRECT("'"&amp;N$2&amp;"'!F"&amp;ROW(N113))="DOWN","DOWN",
IF(INDIRECT("'"&amp;N$2&amp;"'!F"&amp;ROW(N113))="OFF","OFF",
IF(INDIRECT("'"&amp;N$2&amp;"'!F"&amp;ROW(N113))="PARK","PARK",
IF(INDIRECT("'"&amp;N$2&amp;"'!F"&amp;ROW(N113))="VACA","VACA",
"")))))</f>
        <v/>
      </c>
      <c r="O113" s="111" t="str" cm="1">
        <f t="array" aca="1" ref="O113" ca="1">IF(INDIRECT("'"&amp;O$2&amp;"'!F"&amp;ROW(O113))="CC","CC",
IF(INDIRECT("'"&amp;O$2&amp;"'!F"&amp;ROW(O113))="DOWN","DOWN",
IF(INDIRECT("'"&amp;O$2&amp;"'!F"&amp;ROW(O113))="OFF","OFF",
IF(INDIRECT("'"&amp;O$2&amp;"'!F"&amp;ROW(O113))="PARK","PARK",
IF(INDIRECT("'"&amp;O$2&amp;"'!F"&amp;ROW(O113))="VACA","VACA",
"")))))</f>
        <v/>
      </c>
      <c r="P113" s="111" t="str" cm="1">
        <f t="array" aca="1" ref="P113" ca="1">IF(INDIRECT("'"&amp;P$2&amp;"'!F"&amp;ROW(P113))="CC","CC",
IF(INDIRECT("'"&amp;P$2&amp;"'!F"&amp;ROW(P113))="DOWN","DOWN",
IF(INDIRECT("'"&amp;P$2&amp;"'!F"&amp;ROW(P113))="OFF","OFF",
IF(INDIRECT("'"&amp;P$2&amp;"'!F"&amp;ROW(P113))="PARK","PARK",
IF(INDIRECT("'"&amp;P$2&amp;"'!F"&amp;ROW(P113))="VACA","VACA",
"")))))</f>
        <v/>
      </c>
      <c r="Q113" s="111" t="str" cm="1">
        <f t="array" aca="1" ref="Q113" ca="1">IF(INDIRECT("'"&amp;Q$2&amp;"'!F"&amp;ROW(Q113))="CC","CC",
IF(INDIRECT("'"&amp;Q$2&amp;"'!F"&amp;ROW(Q113))="DOWN","DOWN",
IF(INDIRECT("'"&amp;Q$2&amp;"'!F"&amp;ROW(Q113))="OFF","OFF",
IF(INDIRECT("'"&amp;Q$2&amp;"'!F"&amp;ROW(Q113))="PARK","PARK",
IF(INDIRECT("'"&amp;Q$2&amp;"'!F"&amp;ROW(Q113))="VACA","VACA",
"")))))</f>
        <v/>
      </c>
      <c r="R113" s="111" t="str" cm="1">
        <f t="array" aca="1" ref="R113" ca="1">IF(INDIRECT("'"&amp;R$2&amp;"'!F"&amp;ROW(R113))="CC","CC",
IF(INDIRECT("'"&amp;R$2&amp;"'!F"&amp;ROW(R113))="DOWN","DOWN",
IF(INDIRECT("'"&amp;R$2&amp;"'!F"&amp;ROW(R113))="OFF","OFF",
IF(INDIRECT("'"&amp;R$2&amp;"'!F"&amp;ROW(R113))="PARK","PARK",
IF(INDIRECT("'"&amp;R$2&amp;"'!F"&amp;ROW(R113))="VACA","VACA",
"")))))</f>
        <v/>
      </c>
      <c r="S113" s="111" t="str" cm="1">
        <f t="array" aca="1" ref="S113" ca="1">IF(INDIRECT("'"&amp;S$2&amp;"'!F"&amp;ROW(S113))="CC","CC",
IF(INDIRECT("'"&amp;S$2&amp;"'!F"&amp;ROW(S113))="DOWN","DOWN",
IF(INDIRECT("'"&amp;S$2&amp;"'!F"&amp;ROW(S113))="OFF","OFF",
IF(INDIRECT("'"&amp;S$2&amp;"'!F"&amp;ROW(S113))="PARK","PARK",
IF(INDIRECT("'"&amp;S$2&amp;"'!F"&amp;ROW(S113))="VACA","VACA",
"")))))</f>
        <v/>
      </c>
      <c r="T113" s="111" t="str" cm="1">
        <f t="array" aca="1" ref="T113" ca="1">IF(INDIRECT("'"&amp;T$2&amp;"'!F"&amp;ROW(T113))="CC","CC",
IF(INDIRECT("'"&amp;T$2&amp;"'!F"&amp;ROW(T113))="DOWN","DOWN",
IF(INDIRECT("'"&amp;T$2&amp;"'!F"&amp;ROW(T113))="OFF","OFF",
IF(INDIRECT("'"&amp;T$2&amp;"'!F"&amp;ROW(T113))="PARK","PARK",
IF(INDIRECT("'"&amp;T$2&amp;"'!F"&amp;ROW(T113))="VACA","VACA",
"")))))</f>
        <v/>
      </c>
      <c r="U113" s="111" t="str" cm="1">
        <f t="array" aca="1" ref="U113" ca="1">IF(INDIRECT("'"&amp;U$2&amp;"'!F"&amp;ROW(U113))="CC","CC",
IF(INDIRECT("'"&amp;U$2&amp;"'!F"&amp;ROW(U113))="DOWN","DOWN",
IF(INDIRECT("'"&amp;U$2&amp;"'!F"&amp;ROW(U113))="OFF","OFF",
IF(INDIRECT("'"&amp;U$2&amp;"'!F"&amp;ROW(U113))="PARK","PARK",
IF(INDIRECT("'"&amp;U$2&amp;"'!F"&amp;ROW(U113))="VACA","VACA",
"")))))</f>
        <v/>
      </c>
      <c r="V113" s="111" t="str" cm="1">
        <f t="array" aca="1" ref="V113" ca="1">IF(INDIRECT("'"&amp;V$2&amp;"'!F"&amp;ROW(V113))="CC","CC",
IF(INDIRECT("'"&amp;V$2&amp;"'!F"&amp;ROW(V113))="DOWN","DOWN",
IF(INDIRECT("'"&amp;V$2&amp;"'!F"&amp;ROW(V113))="OFF","OFF",
IF(INDIRECT("'"&amp;V$2&amp;"'!F"&amp;ROW(V113))="PARK","PARK",
IF(INDIRECT("'"&amp;V$2&amp;"'!F"&amp;ROW(V113))="VACA","VACA",
"")))))</f>
        <v/>
      </c>
      <c r="W113" s="111" t="str" cm="1">
        <f t="array" aca="1" ref="W113" ca="1">IF(INDIRECT("'"&amp;W$2&amp;"'!F"&amp;ROW(W113))="CC","CC",
IF(INDIRECT("'"&amp;W$2&amp;"'!F"&amp;ROW(W113))="DOWN","DOWN",
IF(INDIRECT("'"&amp;W$2&amp;"'!F"&amp;ROW(W113))="OFF","OFF",
IF(INDIRECT("'"&amp;W$2&amp;"'!F"&amp;ROW(W113))="PARK","PARK",
IF(INDIRECT("'"&amp;W$2&amp;"'!F"&amp;ROW(W113))="VACA","VACA",
"")))))</f>
        <v/>
      </c>
      <c r="X113" s="111" t="str" cm="1">
        <f t="array" aca="1" ref="X113" ca="1">IF(INDIRECT("'"&amp;X$2&amp;"'!F"&amp;ROW(X113))="CC","CC",
IF(INDIRECT("'"&amp;X$2&amp;"'!F"&amp;ROW(X113))="DOWN","DOWN",
IF(INDIRECT("'"&amp;X$2&amp;"'!F"&amp;ROW(X113))="OFF","OFF",
IF(INDIRECT("'"&amp;X$2&amp;"'!F"&amp;ROW(X113))="PARK","PARK",
IF(INDIRECT("'"&amp;X$2&amp;"'!F"&amp;ROW(X113))="VACA","VACA",
"")))))</f>
        <v/>
      </c>
      <c r="Y113" s="111" t="str" cm="1">
        <f t="array" aca="1" ref="Y113" ca="1">IF(INDIRECT("'"&amp;Y$2&amp;"'!F"&amp;ROW(Y113))="CC","CC",
IF(INDIRECT("'"&amp;Y$2&amp;"'!F"&amp;ROW(Y113))="DOWN","DOWN",
IF(INDIRECT("'"&amp;Y$2&amp;"'!F"&amp;ROW(Y113))="OFF","OFF",
IF(INDIRECT("'"&amp;Y$2&amp;"'!F"&amp;ROW(Y113))="PARK","PARK",
IF(INDIRECT("'"&amp;Y$2&amp;"'!F"&amp;ROW(Y113))="VACA","VACA",
"")))))</f>
        <v/>
      </c>
      <c r="Z113" s="111" t="str" cm="1">
        <f t="array" aca="1" ref="Z113" ca="1">IF(INDIRECT("'"&amp;Z$2&amp;"'!F"&amp;ROW(Z113))="CC","CC",
IF(INDIRECT("'"&amp;Z$2&amp;"'!F"&amp;ROW(Z113))="DOWN","DOWN",
IF(INDIRECT("'"&amp;Z$2&amp;"'!F"&amp;ROW(Z113))="OFF","OFF",
IF(INDIRECT("'"&amp;Z$2&amp;"'!F"&amp;ROW(Z113))="PARK","PARK",
IF(INDIRECT("'"&amp;Z$2&amp;"'!F"&amp;ROW(Z113))="VACA","VACA",
"")))))</f>
        <v/>
      </c>
      <c r="AA113" s="111" t="str" cm="1">
        <f t="array" aca="1" ref="AA113" ca="1">IF(INDIRECT("'"&amp;AA$2&amp;"'!F"&amp;ROW(AA113))="CC","CC",
IF(INDIRECT("'"&amp;AA$2&amp;"'!F"&amp;ROW(AA113))="DOWN","DOWN",
IF(INDIRECT("'"&amp;AA$2&amp;"'!F"&amp;ROW(AA113))="OFF","OFF",
IF(INDIRECT("'"&amp;AA$2&amp;"'!F"&amp;ROW(AA113))="PARK","PARK",
IF(INDIRECT("'"&amp;AA$2&amp;"'!F"&amp;ROW(AA113))="VACA","VACA",
"")))))</f>
        <v/>
      </c>
      <c r="AB113" s="111" t="str" cm="1">
        <f t="array" aca="1" ref="AB113" ca="1">IF(INDIRECT("'"&amp;AB$2&amp;"'!F"&amp;ROW(AB113))="CC","CC",
IF(INDIRECT("'"&amp;AB$2&amp;"'!F"&amp;ROW(AB113))="DOWN","DOWN",
IF(INDIRECT("'"&amp;AB$2&amp;"'!F"&amp;ROW(AB113))="OFF","OFF",
IF(INDIRECT("'"&amp;AB$2&amp;"'!F"&amp;ROW(AB113))="PARK","PARK",
IF(INDIRECT("'"&amp;AB$2&amp;"'!F"&amp;ROW(AB113))="VACA","VACA",
"")))))</f>
        <v/>
      </c>
      <c r="AC113" s="111" t="str" cm="1">
        <f t="array" aca="1" ref="AC113" ca="1">IF(INDIRECT("'"&amp;AC$2&amp;"'!F"&amp;ROW(AC113))="CC","CC",
IF(INDIRECT("'"&amp;AC$2&amp;"'!F"&amp;ROW(AC113))="DOWN","DOWN",
IF(INDIRECT("'"&amp;AC$2&amp;"'!F"&amp;ROW(AC113))="OFF","OFF",
IF(INDIRECT("'"&amp;AC$2&amp;"'!F"&amp;ROW(AC113))="PARK","PARK",
IF(INDIRECT("'"&amp;AC$2&amp;"'!F"&amp;ROW(AC113))="VACA","VACA",
"")))))</f>
        <v/>
      </c>
      <c r="AD113" s="111" t="str" cm="1">
        <f t="array" aca="1" ref="AD113" ca="1">IF(INDIRECT("'"&amp;AD$2&amp;"'!F"&amp;ROW(AD113))="CC","CC",
IF(INDIRECT("'"&amp;AD$2&amp;"'!F"&amp;ROW(AD113))="DOWN","DOWN",
IF(INDIRECT("'"&amp;AD$2&amp;"'!F"&amp;ROW(AD113))="OFF","OFF",
IF(INDIRECT("'"&amp;AD$2&amp;"'!F"&amp;ROW(AD113))="PARK","PARK",
IF(INDIRECT("'"&amp;AD$2&amp;"'!F"&amp;ROW(AD113))="VACA","VACA",
"")))))</f>
        <v/>
      </c>
      <c r="AE113" s="111" t="str" cm="1">
        <f t="array" aca="1" ref="AE113" ca="1">IF(INDIRECT("'"&amp;AE$2&amp;"'!F"&amp;ROW(AE113))="CC","CC",
IF(INDIRECT("'"&amp;AE$2&amp;"'!F"&amp;ROW(AE113))="DOWN","DOWN",
IF(INDIRECT("'"&amp;AE$2&amp;"'!F"&amp;ROW(AE113))="OFF","OFF",
IF(INDIRECT("'"&amp;AE$2&amp;"'!F"&amp;ROW(AE113))="PARK","PARK",
IF(INDIRECT("'"&amp;AE$2&amp;"'!F"&amp;ROW(AE113))="VACA","VACA",
"")))))</f>
        <v/>
      </c>
      <c r="AF113" s="111" t="str" cm="1">
        <f t="array" aca="1" ref="AF113" ca="1">IF(INDIRECT("'"&amp;AF$2&amp;"'!F"&amp;ROW(AF113))="CC","CC",
IF(INDIRECT("'"&amp;AF$2&amp;"'!F"&amp;ROW(AF113))="DOWN","DOWN",
IF(INDIRECT("'"&amp;AF$2&amp;"'!F"&amp;ROW(AF113))="OFF","OFF",
IF(INDIRECT("'"&amp;AF$2&amp;"'!F"&amp;ROW(AF113))="PARK","PARK",
IF(INDIRECT("'"&amp;AF$2&amp;"'!F"&amp;ROW(AF113))="VACA","VACA",
"")))))</f>
        <v/>
      </c>
      <c r="AG113" s="111" t="str" cm="1">
        <f t="array" aca="1" ref="AG113" ca="1">IF(INDIRECT("'"&amp;AG$2&amp;"'!F"&amp;ROW(AG113))="CC","CC",
IF(INDIRECT("'"&amp;AG$2&amp;"'!F"&amp;ROW(AG113))="DOWN","DOWN",
IF(INDIRECT("'"&amp;AG$2&amp;"'!F"&amp;ROW(AG113))="OFF","OFF",
IF(INDIRECT("'"&amp;AG$2&amp;"'!F"&amp;ROW(AG113))="PARK","PARK",
IF(INDIRECT("'"&amp;AG$2&amp;"'!F"&amp;ROW(AG113))="VACA","VACA",
"")))))</f>
        <v/>
      </c>
      <c r="AH113" s="124"/>
      <c r="AI113" s="111" t="str">
        <f t="shared" si="7"/>
        <v/>
      </c>
      <c r="AJ113" s="111" t="str" cm="1">
        <f t="array" aca="1" ref="AJ113" ca="1">INDIRECT("'"&amp;AJ$2&amp;"'!AB"&amp;ROW($AJ113))</f>
        <v/>
      </c>
      <c r="AK113" s="111" t="str" cm="1">
        <f t="array" aca="1" ref="AK113" ca="1">INDIRECT("'"&amp;AK$2&amp;"'!AB"&amp;ROW($AJ113))</f>
        <v/>
      </c>
      <c r="AL113" s="111" t="str" cm="1">
        <f t="array" aca="1" ref="AL113" ca="1">INDIRECT("'"&amp;AL$2&amp;"'!AB"&amp;ROW($AJ113))</f>
        <v/>
      </c>
      <c r="AM113" s="111" t="str" cm="1">
        <f t="array" aca="1" ref="AM113" ca="1">INDIRECT("'"&amp;AM$2&amp;"'!AB"&amp;ROW($AJ113))</f>
        <v/>
      </c>
      <c r="AN113" s="111" t="str" cm="1">
        <f t="array" aca="1" ref="AN113" ca="1">INDIRECT("'"&amp;AN$2&amp;"'!AB"&amp;ROW($AJ113))</f>
        <v/>
      </c>
      <c r="AO113" s="111" t="str" cm="1">
        <f t="array" aca="1" ref="AO113" ca="1">INDIRECT("'"&amp;AO$2&amp;"'!AB"&amp;ROW($AJ113))</f>
        <v/>
      </c>
      <c r="AP113" s="111" t="str" cm="1">
        <f t="array" aca="1" ref="AP113" ca="1">INDIRECT("'"&amp;AP$2&amp;"'!AB"&amp;ROW($AJ113))</f>
        <v/>
      </c>
      <c r="AQ113" s="111" t="str" cm="1">
        <f t="array" aca="1" ref="AQ113" ca="1">INDIRECT("'"&amp;AQ$2&amp;"'!AB"&amp;ROW($AJ113))</f>
        <v/>
      </c>
      <c r="AR113" s="111" t="str" cm="1">
        <f t="array" aca="1" ref="AR113" ca="1">INDIRECT("'"&amp;AR$2&amp;"'!AB"&amp;ROW($AJ113))</f>
        <v/>
      </c>
      <c r="AS113" s="111" t="str" cm="1">
        <f t="array" aca="1" ref="AS113" ca="1">INDIRECT("'"&amp;AS$2&amp;"'!AB"&amp;ROW($AJ113))</f>
        <v/>
      </c>
      <c r="AT113" s="111" t="str" cm="1">
        <f t="array" aca="1" ref="AT113" ca="1">INDIRECT("'"&amp;AT$2&amp;"'!AB"&amp;ROW($AJ113))</f>
        <v/>
      </c>
      <c r="AU113" s="111" t="str" cm="1">
        <f t="array" aca="1" ref="AU113" ca="1">INDIRECT("'"&amp;AU$2&amp;"'!AB"&amp;ROW($AJ113))</f>
        <v/>
      </c>
      <c r="AV113" s="111" t="str" cm="1">
        <f t="array" aca="1" ref="AV113" ca="1">INDIRECT("'"&amp;AV$2&amp;"'!AB"&amp;ROW($AJ113))</f>
        <v/>
      </c>
      <c r="AW113" s="111" t="str" cm="1">
        <f t="array" aca="1" ref="AW113" ca="1">INDIRECT("'"&amp;AW$2&amp;"'!AB"&amp;ROW($AJ113))</f>
        <v/>
      </c>
      <c r="AX113" s="111" t="str" cm="1">
        <f t="array" aca="1" ref="AX113" ca="1">INDIRECT("'"&amp;AX$2&amp;"'!AB"&amp;ROW($AJ113))</f>
        <v/>
      </c>
      <c r="AY113" s="111" t="str" cm="1">
        <f t="array" aca="1" ref="AY113" ca="1">INDIRECT("'"&amp;AY$2&amp;"'!AB"&amp;ROW($AJ113))</f>
        <v/>
      </c>
      <c r="AZ113" s="111" t="str" cm="1">
        <f t="array" aca="1" ref="AZ113" ca="1">INDIRECT("'"&amp;AZ$2&amp;"'!AB"&amp;ROW($AJ113))</f>
        <v/>
      </c>
      <c r="BA113" s="111" t="str" cm="1">
        <f t="array" aca="1" ref="BA113" ca="1">INDIRECT("'"&amp;BA$2&amp;"'!AB"&amp;ROW($AJ113))</f>
        <v/>
      </c>
      <c r="BB113" s="111" t="str" cm="1">
        <f t="array" aca="1" ref="BB113" ca="1">INDIRECT("'"&amp;BB$2&amp;"'!AB"&amp;ROW($AJ113))</f>
        <v/>
      </c>
      <c r="BC113" s="111" t="str" cm="1">
        <f t="array" aca="1" ref="BC113" ca="1">INDIRECT("'"&amp;BC$2&amp;"'!AB"&amp;ROW($AJ113))</f>
        <v/>
      </c>
      <c r="BD113" s="111" t="str" cm="1">
        <f t="array" aca="1" ref="BD113" ca="1">INDIRECT("'"&amp;BD$2&amp;"'!AB"&amp;ROW($AJ113))</f>
        <v/>
      </c>
      <c r="BE113" s="111" t="str" cm="1">
        <f t="array" aca="1" ref="BE113" ca="1">INDIRECT("'"&amp;BE$2&amp;"'!AB"&amp;ROW($AJ113))</f>
        <v/>
      </c>
      <c r="BF113" s="111" t="str" cm="1">
        <f t="array" aca="1" ref="BF113" ca="1">INDIRECT("'"&amp;BF$2&amp;"'!AB"&amp;ROW($AJ113))</f>
        <v/>
      </c>
      <c r="BG113" s="111" t="str" cm="1">
        <f t="array" aca="1" ref="BG113" ca="1">INDIRECT("'"&amp;BG$2&amp;"'!AB"&amp;ROW($AJ113))</f>
        <v/>
      </c>
      <c r="BH113" s="111" t="str" cm="1">
        <f t="array" aca="1" ref="BH113" ca="1">INDIRECT("'"&amp;BH$2&amp;"'!AB"&amp;ROW($AJ113))</f>
        <v/>
      </c>
      <c r="BI113" s="111" t="str" cm="1">
        <f t="array" aca="1" ref="BI113" ca="1">INDIRECT("'"&amp;BI$2&amp;"'!AB"&amp;ROW($AJ113))</f>
        <v/>
      </c>
      <c r="BJ113" s="111" t="str" cm="1">
        <f t="array" aca="1" ref="BJ113" ca="1">INDIRECT("'"&amp;BJ$2&amp;"'!AB"&amp;ROW($AJ113))</f>
        <v/>
      </c>
      <c r="BK113" s="111" t="str" cm="1">
        <f t="array" aca="1" ref="BK113" ca="1">INDIRECT("'"&amp;BK$2&amp;"'!AB"&amp;ROW($AJ113))</f>
        <v/>
      </c>
      <c r="BL113" s="111" t="str" cm="1">
        <f t="array" aca="1" ref="BL113" ca="1">INDIRECT("'"&amp;BL$2&amp;"'!AB"&amp;ROW($AJ113))</f>
        <v/>
      </c>
      <c r="BM113" s="111" t="str" cm="1">
        <f t="array" aca="1" ref="BM113" ca="1">INDIRECT("'"&amp;BM$2&amp;"'!AB"&amp;ROW($AJ113))</f>
        <v/>
      </c>
      <c r="BN113" s="111" t="str" cm="1">
        <f t="array" aca="1" ref="BN113" ca="1">INDIRECT("'"&amp;BN$2&amp;"'!AB"&amp;ROW($AJ113))</f>
        <v/>
      </c>
      <c r="BO113" s="124"/>
      <c r="BP113" s="110" t="str">
        <f t="shared" si="8"/>
        <v/>
      </c>
      <c r="BQ113" s="127" t="str" cm="1">
        <f t="array" aca="1" ref="BQ113" ca="1">IF(INDIRECT("'"&amp;BQ$2&amp;"'!P"&amp;ROW($BQ113))=0,"",INDIRECT("'"&amp;BQ$2&amp;"'!P"&amp;ROW($BQ113)))</f>
        <v/>
      </c>
      <c r="BR113" s="127" t="str" cm="1">
        <f t="array" aca="1" ref="BR113" ca="1">IF(INDIRECT("'"&amp;BR$2&amp;"'!P"&amp;ROW($BQ113))=0,"",INDIRECT("'"&amp;BR$2&amp;"'!P"&amp;ROW($BQ113)))</f>
        <v/>
      </c>
      <c r="BS113" s="127" t="str" cm="1">
        <f t="array" aca="1" ref="BS113" ca="1">IF(INDIRECT("'"&amp;BS$2&amp;"'!P"&amp;ROW($BQ113))=0,"",INDIRECT("'"&amp;BS$2&amp;"'!P"&amp;ROW($BQ113)))</f>
        <v/>
      </c>
      <c r="BT113" s="127" t="str" cm="1">
        <f t="array" aca="1" ref="BT113" ca="1">IF(INDIRECT("'"&amp;BT$2&amp;"'!P"&amp;ROW($BQ113))=0,"",INDIRECT("'"&amp;BT$2&amp;"'!P"&amp;ROW($BQ113)))</f>
        <v/>
      </c>
      <c r="BU113" s="127" t="str" cm="1">
        <f t="array" aca="1" ref="BU113" ca="1">IF(INDIRECT("'"&amp;BU$2&amp;"'!P"&amp;ROW($BQ113))=0,"",INDIRECT("'"&amp;BU$2&amp;"'!P"&amp;ROW($BQ113)))</f>
        <v/>
      </c>
      <c r="BV113" s="127" t="str" cm="1">
        <f t="array" aca="1" ref="BV113" ca="1">IF(INDIRECT("'"&amp;BV$2&amp;"'!P"&amp;ROW($BQ113))=0,"",INDIRECT("'"&amp;BV$2&amp;"'!P"&amp;ROW($BQ113)))</f>
        <v/>
      </c>
      <c r="BW113" s="127" t="str" cm="1">
        <f t="array" aca="1" ref="BW113" ca="1">IF(INDIRECT("'"&amp;BW$2&amp;"'!P"&amp;ROW($BQ113))=0,"",INDIRECT("'"&amp;BW$2&amp;"'!P"&amp;ROW($BQ113)))</f>
        <v/>
      </c>
      <c r="BX113" s="127" t="str" cm="1">
        <f t="array" aca="1" ref="BX113" ca="1">IF(INDIRECT("'"&amp;BX$2&amp;"'!P"&amp;ROW($BQ113))=0,"",INDIRECT("'"&amp;BX$2&amp;"'!P"&amp;ROW($BQ113)))</f>
        <v/>
      </c>
      <c r="BY113" s="127" t="str" cm="1">
        <f t="array" aca="1" ref="BY113" ca="1">IF(INDIRECT("'"&amp;BY$2&amp;"'!P"&amp;ROW($BQ113))=0,"",INDIRECT("'"&amp;BY$2&amp;"'!P"&amp;ROW($BQ113)))</f>
        <v/>
      </c>
      <c r="BZ113" s="127" t="str" cm="1">
        <f t="array" aca="1" ref="BZ113" ca="1">IF(INDIRECT("'"&amp;BZ$2&amp;"'!P"&amp;ROW($BQ113))=0,"",INDIRECT("'"&amp;BZ$2&amp;"'!P"&amp;ROW($BQ113)))</f>
        <v/>
      </c>
      <c r="CA113" s="127" t="str" cm="1">
        <f t="array" aca="1" ref="CA113" ca="1">IF(INDIRECT("'"&amp;CA$2&amp;"'!P"&amp;ROW($BQ113))=0,"",INDIRECT("'"&amp;CA$2&amp;"'!P"&amp;ROW($BQ113)))</f>
        <v/>
      </c>
      <c r="CB113" s="127" t="str" cm="1">
        <f t="array" aca="1" ref="CB113" ca="1">IF(INDIRECT("'"&amp;CB$2&amp;"'!P"&amp;ROW($BQ113))=0,"",INDIRECT("'"&amp;CB$2&amp;"'!P"&amp;ROW($BQ113)))</f>
        <v/>
      </c>
      <c r="CC113" s="127" t="str" cm="1">
        <f t="array" aca="1" ref="CC113" ca="1">IF(INDIRECT("'"&amp;CC$2&amp;"'!P"&amp;ROW($BQ113))=0,"",INDIRECT("'"&amp;CC$2&amp;"'!P"&amp;ROW($BQ113)))</f>
        <v/>
      </c>
      <c r="CD113" s="127" t="str" cm="1">
        <f t="array" aca="1" ref="CD113" ca="1">IF(INDIRECT("'"&amp;CD$2&amp;"'!P"&amp;ROW($BQ113))=0,"",INDIRECT("'"&amp;CD$2&amp;"'!P"&amp;ROW($BQ113)))</f>
        <v/>
      </c>
      <c r="CE113" s="127" t="str" cm="1">
        <f t="array" aca="1" ref="CE113" ca="1">IF(INDIRECT("'"&amp;CE$2&amp;"'!P"&amp;ROW($BQ113))=0,"",INDIRECT("'"&amp;CE$2&amp;"'!P"&amp;ROW($BQ113)))</f>
        <v/>
      </c>
      <c r="CF113" s="127" t="str" cm="1">
        <f t="array" aca="1" ref="CF113" ca="1">IF(INDIRECT("'"&amp;CF$2&amp;"'!P"&amp;ROW($BQ113))=0,"",INDIRECT("'"&amp;CF$2&amp;"'!P"&amp;ROW($BQ113)))</f>
        <v/>
      </c>
      <c r="CG113" s="127" t="str" cm="1">
        <f t="array" aca="1" ref="CG113" ca="1">IF(INDIRECT("'"&amp;CG$2&amp;"'!P"&amp;ROW($BQ113))=0,"",INDIRECT("'"&amp;CG$2&amp;"'!P"&amp;ROW($BQ113)))</f>
        <v/>
      </c>
      <c r="CH113" s="127" t="str" cm="1">
        <f t="array" aca="1" ref="CH113" ca="1">IF(INDIRECT("'"&amp;CH$2&amp;"'!P"&amp;ROW($BQ113))=0,"",INDIRECT("'"&amp;CH$2&amp;"'!P"&amp;ROW($BQ113)))</f>
        <v/>
      </c>
      <c r="CI113" s="127" t="str" cm="1">
        <f t="array" aca="1" ref="CI113" ca="1">IF(INDIRECT("'"&amp;CI$2&amp;"'!P"&amp;ROW($BQ113))=0,"",INDIRECT("'"&amp;CI$2&amp;"'!P"&amp;ROW($BQ113)))</f>
        <v/>
      </c>
      <c r="CJ113" s="127" t="str" cm="1">
        <f t="array" aca="1" ref="CJ113" ca="1">IF(INDIRECT("'"&amp;CJ$2&amp;"'!P"&amp;ROW($BQ113))=0,"",INDIRECT("'"&amp;CJ$2&amp;"'!P"&amp;ROW($BQ113)))</f>
        <v/>
      </c>
      <c r="CK113" s="127" t="str" cm="1">
        <f t="array" aca="1" ref="CK113" ca="1">IF(INDIRECT("'"&amp;CK$2&amp;"'!P"&amp;ROW($BQ113))=0,"",INDIRECT("'"&amp;CK$2&amp;"'!P"&amp;ROW($BQ113)))</f>
        <v/>
      </c>
      <c r="CL113" s="127" t="str" cm="1">
        <f t="array" aca="1" ref="CL113" ca="1">IF(INDIRECT("'"&amp;CL$2&amp;"'!P"&amp;ROW($BQ113))=0,"",INDIRECT("'"&amp;CL$2&amp;"'!P"&amp;ROW($BQ113)))</f>
        <v/>
      </c>
      <c r="CM113" s="127" t="str" cm="1">
        <f t="array" aca="1" ref="CM113" ca="1">IF(INDIRECT("'"&amp;CM$2&amp;"'!P"&amp;ROW($BQ113))=0,"",INDIRECT("'"&amp;CM$2&amp;"'!P"&amp;ROW($BQ113)))</f>
        <v/>
      </c>
      <c r="CN113" s="127" t="str" cm="1">
        <f t="array" aca="1" ref="CN113" ca="1">IF(INDIRECT("'"&amp;CN$2&amp;"'!P"&amp;ROW($BQ113))=0,"",INDIRECT("'"&amp;CN$2&amp;"'!P"&amp;ROW($BQ113)))</f>
        <v/>
      </c>
      <c r="CO113" s="127" t="str" cm="1">
        <f t="array" aca="1" ref="CO113" ca="1">IF(INDIRECT("'"&amp;CO$2&amp;"'!P"&amp;ROW($BQ113))=0,"",INDIRECT("'"&amp;CO$2&amp;"'!P"&amp;ROW($BQ113)))</f>
        <v/>
      </c>
      <c r="CP113" s="127" t="str" cm="1">
        <f t="array" aca="1" ref="CP113" ca="1">IF(INDIRECT("'"&amp;CP$2&amp;"'!P"&amp;ROW($BQ113))=0,"",INDIRECT("'"&amp;CP$2&amp;"'!P"&amp;ROW($BQ113)))</f>
        <v/>
      </c>
      <c r="CQ113" s="127" t="str" cm="1">
        <f t="array" aca="1" ref="CQ113" ca="1">IF(INDIRECT("'"&amp;CQ$2&amp;"'!P"&amp;ROW($BQ113))=0,"",INDIRECT("'"&amp;CQ$2&amp;"'!P"&amp;ROW($BQ113)))</f>
        <v/>
      </c>
      <c r="CR113" s="127" t="str" cm="1">
        <f t="array" aca="1" ref="CR113" ca="1">IF(INDIRECT("'"&amp;CR$2&amp;"'!P"&amp;ROW($BQ113))=0,"",INDIRECT("'"&amp;CR$2&amp;"'!P"&amp;ROW($BQ113)))</f>
        <v/>
      </c>
      <c r="CS113" s="127" t="str" cm="1">
        <f t="array" aca="1" ref="CS113" ca="1">IF(INDIRECT("'"&amp;CS$2&amp;"'!P"&amp;ROW($BQ113))=0,"",INDIRECT("'"&amp;CS$2&amp;"'!P"&amp;ROW($BQ113)))</f>
        <v/>
      </c>
      <c r="CT113" s="127" t="str" cm="1">
        <f t="array" aca="1" ref="CT113" ca="1">IF(INDIRECT("'"&amp;CT$2&amp;"'!P"&amp;ROW($BQ113))=0,"",INDIRECT("'"&amp;CT$2&amp;"'!P"&amp;ROW($BQ113)))</f>
        <v/>
      </c>
      <c r="CU113" s="127" t="str" cm="1">
        <f t="array" aca="1" ref="CU113" ca="1">IF(INDIRECT("'"&amp;CU$2&amp;"'!P"&amp;ROW($BQ113))=0,"",INDIRECT("'"&amp;CU$2&amp;"'!P"&amp;ROW($BQ113)))</f>
        <v/>
      </c>
      <c r="CV113" s="128" t="str">
        <f t="shared" si="9"/>
        <v/>
      </c>
    </row>
    <row r="114" spans="1:100" x14ac:dyDescent="0.2">
      <c r="A114" s="111" t="str">
        <f>IF('Driver List'!D114=0,"",'Driver List'!D114)</f>
        <v/>
      </c>
      <c r="B114" s="111" t="str">
        <f>IF(A114="","",VLOOKUP(A114,'Driver List'!D:E,2,0))</f>
        <v/>
      </c>
      <c r="C114" s="111" t="str" cm="1">
        <f t="array" aca="1" ref="C114" ca="1">IF(INDIRECT("'"&amp;C$2&amp;"'!F"&amp;ROW(C114))="CC","CC",
IF(INDIRECT("'"&amp;C$2&amp;"'!F"&amp;ROW(C114))="DOWN","DOWN",
IF(INDIRECT("'"&amp;C$2&amp;"'!F"&amp;ROW(C114))="OFF","OFF",
IF(INDIRECT("'"&amp;C$2&amp;"'!F"&amp;ROW(C114))="PARK","PARK",
IF(INDIRECT("'"&amp;C$2&amp;"'!F"&amp;ROW(C114))="VACA","VACA",
"")))))</f>
        <v/>
      </c>
      <c r="D114" s="111" t="str" cm="1">
        <f t="array" aca="1" ref="D114" ca="1">IF(INDIRECT("'"&amp;D$2&amp;"'!F"&amp;ROW(D114))="CC","CC",
IF(INDIRECT("'"&amp;D$2&amp;"'!F"&amp;ROW(D114))="DOWN","DOWN",
IF(INDIRECT("'"&amp;D$2&amp;"'!F"&amp;ROW(D114))="OFF","OFF",
IF(INDIRECT("'"&amp;D$2&amp;"'!F"&amp;ROW(D114))="PARK","PARK",
IF(INDIRECT("'"&amp;D$2&amp;"'!F"&amp;ROW(D114))="VACA","VACA",
"")))))</f>
        <v/>
      </c>
      <c r="E114" s="111" t="str" cm="1">
        <f t="array" aca="1" ref="E114" ca="1">IF(INDIRECT("'"&amp;E$2&amp;"'!F"&amp;ROW(E114))="CC","CC",
IF(INDIRECT("'"&amp;E$2&amp;"'!F"&amp;ROW(E114))="DOWN","DOWN",
IF(INDIRECT("'"&amp;E$2&amp;"'!F"&amp;ROW(E114))="OFF","OFF",
IF(INDIRECT("'"&amp;E$2&amp;"'!F"&amp;ROW(E114))="PARK","PARK",
IF(INDIRECT("'"&amp;E$2&amp;"'!F"&amp;ROW(E114))="VACA","VACA",
"")))))</f>
        <v/>
      </c>
      <c r="F114" s="111" t="str" cm="1">
        <f t="array" aca="1" ref="F114" ca="1">IF(INDIRECT("'"&amp;F$2&amp;"'!F"&amp;ROW(F114))="CC","CC",
IF(INDIRECT("'"&amp;F$2&amp;"'!F"&amp;ROW(F114))="DOWN","DOWN",
IF(INDIRECT("'"&amp;F$2&amp;"'!F"&amp;ROW(F114))="OFF","OFF",
IF(INDIRECT("'"&amp;F$2&amp;"'!F"&amp;ROW(F114))="PARK","PARK",
IF(INDIRECT("'"&amp;F$2&amp;"'!F"&amp;ROW(F114))="VACA","VACA",
"")))))</f>
        <v/>
      </c>
      <c r="G114" s="111" t="str" cm="1">
        <f t="array" aca="1" ref="G114" ca="1">IF(INDIRECT("'"&amp;G$2&amp;"'!F"&amp;ROW(G114))="CC","CC",
IF(INDIRECT("'"&amp;G$2&amp;"'!F"&amp;ROW(G114))="DOWN","DOWN",
IF(INDIRECT("'"&amp;G$2&amp;"'!F"&amp;ROW(G114))="OFF","OFF",
IF(INDIRECT("'"&amp;G$2&amp;"'!F"&amp;ROW(G114))="PARK","PARK",
IF(INDIRECT("'"&amp;G$2&amp;"'!F"&amp;ROW(G114))="VACA","VACA",
"")))))</f>
        <v/>
      </c>
      <c r="H114" s="111" t="str" cm="1">
        <f t="array" aca="1" ref="H114" ca="1">IF(INDIRECT("'"&amp;H$2&amp;"'!F"&amp;ROW(H114))="CC","CC",
IF(INDIRECT("'"&amp;H$2&amp;"'!F"&amp;ROW(H114))="DOWN","DOWN",
IF(INDIRECT("'"&amp;H$2&amp;"'!F"&amp;ROW(H114))="OFF","OFF",
IF(INDIRECT("'"&amp;H$2&amp;"'!F"&amp;ROW(H114))="PARK","PARK",
IF(INDIRECT("'"&amp;H$2&amp;"'!F"&amp;ROW(H114))="VACA","VACA",
"")))))</f>
        <v/>
      </c>
      <c r="I114" s="111" t="str" cm="1">
        <f t="array" aca="1" ref="I114" ca="1">IF(INDIRECT("'"&amp;I$2&amp;"'!F"&amp;ROW(I114))="CC","CC",
IF(INDIRECT("'"&amp;I$2&amp;"'!F"&amp;ROW(I114))="DOWN","DOWN",
IF(INDIRECT("'"&amp;I$2&amp;"'!F"&amp;ROW(I114))="OFF","OFF",
IF(INDIRECT("'"&amp;I$2&amp;"'!F"&amp;ROW(I114))="PARK","PARK",
IF(INDIRECT("'"&amp;I$2&amp;"'!F"&amp;ROW(I114))="VACA","VACA",
"")))))</f>
        <v/>
      </c>
      <c r="J114" s="111" t="str" cm="1">
        <f t="array" aca="1" ref="J114" ca="1">IF(INDIRECT("'"&amp;J$2&amp;"'!F"&amp;ROW(J114))="CC","CC",
IF(INDIRECT("'"&amp;J$2&amp;"'!F"&amp;ROW(J114))="DOWN","DOWN",
IF(INDIRECT("'"&amp;J$2&amp;"'!F"&amp;ROW(J114))="OFF","OFF",
IF(INDIRECT("'"&amp;J$2&amp;"'!F"&amp;ROW(J114))="PARK","PARK",
IF(INDIRECT("'"&amp;J$2&amp;"'!F"&amp;ROW(J114))="VACA","VACA",
"")))))</f>
        <v/>
      </c>
      <c r="K114" s="111" t="str" cm="1">
        <f t="array" aca="1" ref="K114" ca="1">IF(INDIRECT("'"&amp;K$2&amp;"'!F"&amp;ROW(K114))="CC","CC",
IF(INDIRECT("'"&amp;K$2&amp;"'!F"&amp;ROW(K114))="DOWN","DOWN",
IF(INDIRECT("'"&amp;K$2&amp;"'!F"&amp;ROW(K114))="OFF","OFF",
IF(INDIRECT("'"&amp;K$2&amp;"'!F"&amp;ROW(K114))="PARK","PARK",
IF(INDIRECT("'"&amp;K$2&amp;"'!F"&amp;ROW(K114))="VACA","VACA",
"")))))</f>
        <v/>
      </c>
      <c r="L114" s="111" t="str" cm="1">
        <f t="array" aca="1" ref="L114" ca="1">IF(INDIRECT("'"&amp;L$2&amp;"'!F"&amp;ROW(L114))="CC","CC",
IF(INDIRECT("'"&amp;L$2&amp;"'!F"&amp;ROW(L114))="DOWN","DOWN",
IF(INDIRECT("'"&amp;L$2&amp;"'!F"&amp;ROW(L114))="OFF","OFF",
IF(INDIRECT("'"&amp;L$2&amp;"'!F"&amp;ROW(L114))="PARK","PARK",
IF(INDIRECT("'"&amp;L$2&amp;"'!F"&amp;ROW(L114))="VACA","VACA",
"")))))</f>
        <v/>
      </c>
      <c r="M114" s="111" t="str" cm="1">
        <f t="array" aca="1" ref="M114" ca="1">IF(INDIRECT("'"&amp;M$2&amp;"'!F"&amp;ROW(M114))="CC","CC",
IF(INDIRECT("'"&amp;M$2&amp;"'!F"&amp;ROW(M114))="DOWN","DOWN",
IF(INDIRECT("'"&amp;M$2&amp;"'!F"&amp;ROW(M114))="OFF","OFF",
IF(INDIRECT("'"&amp;M$2&amp;"'!F"&amp;ROW(M114))="PARK","PARK",
IF(INDIRECT("'"&amp;M$2&amp;"'!F"&amp;ROW(M114))="VACA","VACA",
"")))))</f>
        <v/>
      </c>
      <c r="N114" s="111" t="str" cm="1">
        <f t="array" aca="1" ref="N114" ca="1">IF(INDIRECT("'"&amp;N$2&amp;"'!F"&amp;ROW(N114))="CC","CC",
IF(INDIRECT("'"&amp;N$2&amp;"'!F"&amp;ROW(N114))="DOWN","DOWN",
IF(INDIRECT("'"&amp;N$2&amp;"'!F"&amp;ROW(N114))="OFF","OFF",
IF(INDIRECT("'"&amp;N$2&amp;"'!F"&amp;ROW(N114))="PARK","PARK",
IF(INDIRECT("'"&amp;N$2&amp;"'!F"&amp;ROW(N114))="VACA","VACA",
"")))))</f>
        <v/>
      </c>
      <c r="O114" s="111" t="str" cm="1">
        <f t="array" aca="1" ref="O114" ca="1">IF(INDIRECT("'"&amp;O$2&amp;"'!F"&amp;ROW(O114))="CC","CC",
IF(INDIRECT("'"&amp;O$2&amp;"'!F"&amp;ROW(O114))="DOWN","DOWN",
IF(INDIRECT("'"&amp;O$2&amp;"'!F"&amp;ROW(O114))="OFF","OFF",
IF(INDIRECT("'"&amp;O$2&amp;"'!F"&amp;ROW(O114))="PARK","PARK",
IF(INDIRECT("'"&amp;O$2&amp;"'!F"&amp;ROW(O114))="VACA","VACA",
"")))))</f>
        <v/>
      </c>
      <c r="P114" s="111" t="str" cm="1">
        <f t="array" aca="1" ref="P114" ca="1">IF(INDIRECT("'"&amp;P$2&amp;"'!F"&amp;ROW(P114))="CC","CC",
IF(INDIRECT("'"&amp;P$2&amp;"'!F"&amp;ROW(P114))="DOWN","DOWN",
IF(INDIRECT("'"&amp;P$2&amp;"'!F"&amp;ROW(P114))="OFF","OFF",
IF(INDIRECT("'"&amp;P$2&amp;"'!F"&amp;ROW(P114))="PARK","PARK",
IF(INDIRECT("'"&amp;P$2&amp;"'!F"&amp;ROW(P114))="VACA","VACA",
"")))))</f>
        <v/>
      </c>
      <c r="Q114" s="111" t="str" cm="1">
        <f t="array" aca="1" ref="Q114" ca="1">IF(INDIRECT("'"&amp;Q$2&amp;"'!F"&amp;ROW(Q114))="CC","CC",
IF(INDIRECT("'"&amp;Q$2&amp;"'!F"&amp;ROW(Q114))="DOWN","DOWN",
IF(INDIRECT("'"&amp;Q$2&amp;"'!F"&amp;ROW(Q114))="OFF","OFF",
IF(INDIRECT("'"&amp;Q$2&amp;"'!F"&amp;ROW(Q114))="PARK","PARK",
IF(INDIRECT("'"&amp;Q$2&amp;"'!F"&amp;ROW(Q114))="VACA","VACA",
"")))))</f>
        <v/>
      </c>
      <c r="R114" s="111" t="str" cm="1">
        <f t="array" aca="1" ref="R114" ca="1">IF(INDIRECT("'"&amp;R$2&amp;"'!F"&amp;ROW(R114))="CC","CC",
IF(INDIRECT("'"&amp;R$2&amp;"'!F"&amp;ROW(R114))="DOWN","DOWN",
IF(INDIRECT("'"&amp;R$2&amp;"'!F"&amp;ROW(R114))="OFF","OFF",
IF(INDIRECT("'"&amp;R$2&amp;"'!F"&amp;ROW(R114))="PARK","PARK",
IF(INDIRECT("'"&amp;R$2&amp;"'!F"&amp;ROW(R114))="VACA","VACA",
"")))))</f>
        <v/>
      </c>
      <c r="S114" s="111" t="str" cm="1">
        <f t="array" aca="1" ref="S114" ca="1">IF(INDIRECT("'"&amp;S$2&amp;"'!F"&amp;ROW(S114))="CC","CC",
IF(INDIRECT("'"&amp;S$2&amp;"'!F"&amp;ROW(S114))="DOWN","DOWN",
IF(INDIRECT("'"&amp;S$2&amp;"'!F"&amp;ROW(S114))="OFF","OFF",
IF(INDIRECT("'"&amp;S$2&amp;"'!F"&amp;ROW(S114))="PARK","PARK",
IF(INDIRECT("'"&amp;S$2&amp;"'!F"&amp;ROW(S114))="VACA","VACA",
"")))))</f>
        <v/>
      </c>
      <c r="T114" s="111" t="str" cm="1">
        <f t="array" aca="1" ref="T114" ca="1">IF(INDIRECT("'"&amp;T$2&amp;"'!F"&amp;ROW(T114))="CC","CC",
IF(INDIRECT("'"&amp;T$2&amp;"'!F"&amp;ROW(T114))="DOWN","DOWN",
IF(INDIRECT("'"&amp;T$2&amp;"'!F"&amp;ROW(T114))="OFF","OFF",
IF(INDIRECT("'"&amp;T$2&amp;"'!F"&amp;ROW(T114))="PARK","PARK",
IF(INDIRECT("'"&amp;T$2&amp;"'!F"&amp;ROW(T114))="VACA","VACA",
"")))))</f>
        <v/>
      </c>
      <c r="U114" s="111" t="str" cm="1">
        <f t="array" aca="1" ref="U114" ca="1">IF(INDIRECT("'"&amp;U$2&amp;"'!F"&amp;ROW(U114))="CC","CC",
IF(INDIRECT("'"&amp;U$2&amp;"'!F"&amp;ROW(U114))="DOWN","DOWN",
IF(INDIRECT("'"&amp;U$2&amp;"'!F"&amp;ROW(U114))="OFF","OFF",
IF(INDIRECT("'"&amp;U$2&amp;"'!F"&amp;ROW(U114))="PARK","PARK",
IF(INDIRECT("'"&amp;U$2&amp;"'!F"&amp;ROW(U114))="VACA","VACA",
"")))))</f>
        <v/>
      </c>
      <c r="V114" s="111" t="str" cm="1">
        <f t="array" aca="1" ref="V114" ca="1">IF(INDIRECT("'"&amp;V$2&amp;"'!F"&amp;ROW(V114))="CC","CC",
IF(INDIRECT("'"&amp;V$2&amp;"'!F"&amp;ROW(V114))="DOWN","DOWN",
IF(INDIRECT("'"&amp;V$2&amp;"'!F"&amp;ROW(V114))="OFF","OFF",
IF(INDIRECT("'"&amp;V$2&amp;"'!F"&amp;ROW(V114))="PARK","PARK",
IF(INDIRECT("'"&amp;V$2&amp;"'!F"&amp;ROW(V114))="VACA","VACA",
"")))))</f>
        <v/>
      </c>
      <c r="W114" s="111" t="str" cm="1">
        <f t="array" aca="1" ref="W114" ca="1">IF(INDIRECT("'"&amp;W$2&amp;"'!F"&amp;ROW(W114))="CC","CC",
IF(INDIRECT("'"&amp;W$2&amp;"'!F"&amp;ROW(W114))="DOWN","DOWN",
IF(INDIRECT("'"&amp;W$2&amp;"'!F"&amp;ROW(W114))="OFF","OFF",
IF(INDIRECT("'"&amp;W$2&amp;"'!F"&amp;ROW(W114))="PARK","PARK",
IF(INDIRECT("'"&amp;W$2&amp;"'!F"&amp;ROW(W114))="VACA","VACA",
"")))))</f>
        <v/>
      </c>
      <c r="X114" s="111" t="str" cm="1">
        <f t="array" aca="1" ref="X114" ca="1">IF(INDIRECT("'"&amp;X$2&amp;"'!F"&amp;ROW(X114))="CC","CC",
IF(INDIRECT("'"&amp;X$2&amp;"'!F"&amp;ROW(X114))="DOWN","DOWN",
IF(INDIRECT("'"&amp;X$2&amp;"'!F"&amp;ROW(X114))="OFF","OFF",
IF(INDIRECT("'"&amp;X$2&amp;"'!F"&amp;ROW(X114))="PARK","PARK",
IF(INDIRECT("'"&amp;X$2&amp;"'!F"&amp;ROW(X114))="VACA","VACA",
"")))))</f>
        <v/>
      </c>
      <c r="Y114" s="111" t="str" cm="1">
        <f t="array" aca="1" ref="Y114" ca="1">IF(INDIRECT("'"&amp;Y$2&amp;"'!F"&amp;ROW(Y114))="CC","CC",
IF(INDIRECT("'"&amp;Y$2&amp;"'!F"&amp;ROW(Y114))="DOWN","DOWN",
IF(INDIRECT("'"&amp;Y$2&amp;"'!F"&amp;ROW(Y114))="OFF","OFF",
IF(INDIRECT("'"&amp;Y$2&amp;"'!F"&amp;ROW(Y114))="PARK","PARK",
IF(INDIRECT("'"&amp;Y$2&amp;"'!F"&amp;ROW(Y114))="VACA","VACA",
"")))))</f>
        <v/>
      </c>
      <c r="Z114" s="111" t="str" cm="1">
        <f t="array" aca="1" ref="Z114" ca="1">IF(INDIRECT("'"&amp;Z$2&amp;"'!F"&amp;ROW(Z114))="CC","CC",
IF(INDIRECT("'"&amp;Z$2&amp;"'!F"&amp;ROW(Z114))="DOWN","DOWN",
IF(INDIRECT("'"&amp;Z$2&amp;"'!F"&amp;ROW(Z114))="OFF","OFF",
IF(INDIRECT("'"&amp;Z$2&amp;"'!F"&amp;ROW(Z114))="PARK","PARK",
IF(INDIRECT("'"&amp;Z$2&amp;"'!F"&amp;ROW(Z114))="VACA","VACA",
"")))))</f>
        <v/>
      </c>
      <c r="AA114" s="111" t="str" cm="1">
        <f t="array" aca="1" ref="AA114" ca="1">IF(INDIRECT("'"&amp;AA$2&amp;"'!F"&amp;ROW(AA114))="CC","CC",
IF(INDIRECT("'"&amp;AA$2&amp;"'!F"&amp;ROW(AA114))="DOWN","DOWN",
IF(INDIRECT("'"&amp;AA$2&amp;"'!F"&amp;ROW(AA114))="OFF","OFF",
IF(INDIRECT("'"&amp;AA$2&amp;"'!F"&amp;ROW(AA114))="PARK","PARK",
IF(INDIRECT("'"&amp;AA$2&amp;"'!F"&amp;ROW(AA114))="VACA","VACA",
"")))))</f>
        <v/>
      </c>
      <c r="AB114" s="111" t="str" cm="1">
        <f t="array" aca="1" ref="AB114" ca="1">IF(INDIRECT("'"&amp;AB$2&amp;"'!F"&amp;ROW(AB114))="CC","CC",
IF(INDIRECT("'"&amp;AB$2&amp;"'!F"&amp;ROW(AB114))="DOWN","DOWN",
IF(INDIRECT("'"&amp;AB$2&amp;"'!F"&amp;ROW(AB114))="OFF","OFF",
IF(INDIRECT("'"&amp;AB$2&amp;"'!F"&amp;ROW(AB114))="PARK","PARK",
IF(INDIRECT("'"&amp;AB$2&amp;"'!F"&amp;ROW(AB114))="VACA","VACA",
"")))))</f>
        <v/>
      </c>
      <c r="AC114" s="111" t="str" cm="1">
        <f t="array" aca="1" ref="AC114" ca="1">IF(INDIRECT("'"&amp;AC$2&amp;"'!F"&amp;ROW(AC114))="CC","CC",
IF(INDIRECT("'"&amp;AC$2&amp;"'!F"&amp;ROW(AC114))="DOWN","DOWN",
IF(INDIRECT("'"&amp;AC$2&amp;"'!F"&amp;ROW(AC114))="OFF","OFF",
IF(INDIRECT("'"&amp;AC$2&amp;"'!F"&amp;ROW(AC114))="PARK","PARK",
IF(INDIRECT("'"&amp;AC$2&amp;"'!F"&amp;ROW(AC114))="VACA","VACA",
"")))))</f>
        <v/>
      </c>
      <c r="AD114" s="111" t="str" cm="1">
        <f t="array" aca="1" ref="AD114" ca="1">IF(INDIRECT("'"&amp;AD$2&amp;"'!F"&amp;ROW(AD114))="CC","CC",
IF(INDIRECT("'"&amp;AD$2&amp;"'!F"&amp;ROW(AD114))="DOWN","DOWN",
IF(INDIRECT("'"&amp;AD$2&amp;"'!F"&amp;ROW(AD114))="OFF","OFF",
IF(INDIRECT("'"&amp;AD$2&amp;"'!F"&amp;ROW(AD114))="PARK","PARK",
IF(INDIRECT("'"&amp;AD$2&amp;"'!F"&amp;ROW(AD114))="VACA","VACA",
"")))))</f>
        <v/>
      </c>
      <c r="AE114" s="111" t="str" cm="1">
        <f t="array" aca="1" ref="AE114" ca="1">IF(INDIRECT("'"&amp;AE$2&amp;"'!F"&amp;ROW(AE114))="CC","CC",
IF(INDIRECT("'"&amp;AE$2&amp;"'!F"&amp;ROW(AE114))="DOWN","DOWN",
IF(INDIRECT("'"&amp;AE$2&amp;"'!F"&amp;ROW(AE114))="OFF","OFF",
IF(INDIRECT("'"&amp;AE$2&amp;"'!F"&amp;ROW(AE114))="PARK","PARK",
IF(INDIRECT("'"&amp;AE$2&amp;"'!F"&amp;ROW(AE114))="VACA","VACA",
"")))))</f>
        <v/>
      </c>
      <c r="AF114" s="111" t="str" cm="1">
        <f t="array" aca="1" ref="AF114" ca="1">IF(INDIRECT("'"&amp;AF$2&amp;"'!F"&amp;ROW(AF114))="CC","CC",
IF(INDIRECT("'"&amp;AF$2&amp;"'!F"&amp;ROW(AF114))="DOWN","DOWN",
IF(INDIRECT("'"&amp;AF$2&amp;"'!F"&amp;ROW(AF114))="OFF","OFF",
IF(INDIRECT("'"&amp;AF$2&amp;"'!F"&amp;ROW(AF114))="PARK","PARK",
IF(INDIRECT("'"&amp;AF$2&amp;"'!F"&amp;ROW(AF114))="VACA","VACA",
"")))))</f>
        <v/>
      </c>
      <c r="AG114" s="111" t="str" cm="1">
        <f t="array" aca="1" ref="AG114" ca="1">IF(INDIRECT("'"&amp;AG$2&amp;"'!F"&amp;ROW(AG114))="CC","CC",
IF(INDIRECT("'"&amp;AG$2&amp;"'!F"&amp;ROW(AG114))="DOWN","DOWN",
IF(INDIRECT("'"&amp;AG$2&amp;"'!F"&amp;ROW(AG114))="OFF","OFF",
IF(INDIRECT("'"&amp;AG$2&amp;"'!F"&amp;ROW(AG114))="PARK","PARK",
IF(INDIRECT("'"&amp;AG$2&amp;"'!F"&amp;ROW(AG114))="VACA","VACA",
"")))))</f>
        <v/>
      </c>
      <c r="AH114" s="124"/>
      <c r="AI114" s="111" t="str">
        <f t="shared" si="7"/>
        <v/>
      </c>
      <c r="AJ114" s="111" t="str" cm="1">
        <f t="array" aca="1" ref="AJ114" ca="1">INDIRECT("'"&amp;AJ$2&amp;"'!AB"&amp;ROW($AJ114))</f>
        <v/>
      </c>
      <c r="AK114" s="111" t="str" cm="1">
        <f t="array" aca="1" ref="AK114" ca="1">INDIRECT("'"&amp;AK$2&amp;"'!AB"&amp;ROW($AJ114))</f>
        <v/>
      </c>
      <c r="AL114" s="111" t="str" cm="1">
        <f t="array" aca="1" ref="AL114" ca="1">INDIRECT("'"&amp;AL$2&amp;"'!AB"&amp;ROW($AJ114))</f>
        <v/>
      </c>
      <c r="AM114" s="111" t="str" cm="1">
        <f t="array" aca="1" ref="AM114" ca="1">INDIRECT("'"&amp;AM$2&amp;"'!AB"&amp;ROW($AJ114))</f>
        <v/>
      </c>
      <c r="AN114" s="111" t="str" cm="1">
        <f t="array" aca="1" ref="AN114" ca="1">INDIRECT("'"&amp;AN$2&amp;"'!AB"&amp;ROW($AJ114))</f>
        <v/>
      </c>
      <c r="AO114" s="111" t="str" cm="1">
        <f t="array" aca="1" ref="AO114" ca="1">INDIRECT("'"&amp;AO$2&amp;"'!AB"&amp;ROW($AJ114))</f>
        <v/>
      </c>
      <c r="AP114" s="111" t="str" cm="1">
        <f t="array" aca="1" ref="AP114" ca="1">INDIRECT("'"&amp;AP$2&amp;"'!AB"&amp;ROW($AJ114))</f>
        <v/>
      </c>
      <c r="AQ114" s="111" t="str" cm="1">
        <f t="array" aca="1" ref="AQ114" ca="1">INDIRECT("'"&amp;AQ$2&amp;"'!AB"&amp;ROW($AJ114))</f>
        <v/>
      </c>
      <c r="AR114" s="111" t="str" cm="1">
        <f t="array" aca="1" ref="AR114" ca="1">INDIRECT("'"&amp;AR$2&amp;"'!AB"&amp;ROW($AJ114))</f>
        <v/>
      </c>
      <c r="AS114" s="111" t="str" cm="1">
        <f t="array" aca="1" ref="AS114" ca="1">INDIRECT("'"&amp;AS$2&amp;"'!AB"&amp;ROW($AJ114))</f>
        <v/>
      </c>
      <c r="AT114" s="111" t="str" cm="1">
        <f t="array" aca="1" ref="AT114" ca="1">INDIRECT("'"&amp;AT$2&amp;"'!AB"&amp;ROW($AJ114))</f>
        <v/>
      </c>
      <c r="AU114" s="111" t="str" cm="1">
        <f t="array" aca="1" ref="AU114" ca="1">INDIRECT("'"&amp;AU$2&amp;"'!AB"&amp;ROW($AJ114))</f>
        <v/>
      </c>
      <c r="AV114" s="111" t="str" cm="1">
        <f t="array" aca="1" ref="AV114" ca="1">INDIRECT("'"&amp;AV$2&amp;"'!AB"&amp;ROW($AJ114))</f>
        <v/>
      </c>
      <c r="AW114" s="111" t="str" cm="1">
        <f t="array" aca="1" ref="AW114" ca="1">INDIRECT("'"&amp;AW$2&amp;"'!AB"&amp;ROW($AJ114))</f>
        <v/>
      </c>
      <c r="AX114" s="111" t="str" cm="1">
        <f t="array" aca="1" ref="AX114" ca="1">INDIRECT("'"&amp;AX$2&amp;"'!AB"&amp;ROW($AJ114))</f>
        <v/>
      </c>
      <c r="AY114" s="111" t="str" cm="1">
        <f t="array" aca="1" ref="AY114" ca="1">INDIRECT("'"&amp;AY$2&amp;"'!AB"&amp;ROW($AJ114))</f>
        <v/>
      </c>
      <c r="AZ114" s="111" t="str" cm="1">
        <f t="array" aca="1" ref="AZ114" ca="1">INDIRECT("'"&amp;AZ$2&amp;"'!AB"&amp;ROW($AJ114))</f>
        <v/>
      </c>
      <c r="BA114" s="111" t="str" cm="1">
        <f t="array" aca="1" ref="BA114" ca="1">INDIRECT("'"&amp;BA$2&amp;"'!AB"&amp;ROW($AJ114))</f>
        <v/>
      </c>
      <c r="BB114" s="111" t="str" cm="1">
        <f t="array" aca="1" ref="BB114" ca="1">INDIRECT("'"&amp;BB$2&amp;"'!AB"&amp;ROW($AJ114))</f>
        <v/>
      </c>
      <c r="BC114" s="111" t="str" cm="1">
        <f t="array" aca="1" ref="BC114" ca="1">INDIRECT("'"&amp;BC$2&amp;"'!AB"&amp;ROW($AJ114))</f>
        <v/>
      </c>
      <c r="BD114" s="111" t="str" cm="1">
        <f t="array" aca="1" ref="BD114" ca="1">INDIRECT("'"&amp;BD$2&amp;"'!AB"&amp;ROW($AJ114))</f>
        <v/>
      </c>
      <c r="BE114" s="111" t="str" cm="1">
        <f t="array" aca="1" ref="BE114" ca="1">INDIRECT("'"&amp;BE$2&amp;"'!AB"&amp;ROW($AJ114))</f>
        <v/>
      </c>
      <c r="BF114" s="111" t="str" cm="1">
        <f t="array" aca="1" ref="BF114" ca="1">INDIRECT("'"&amp;BF$2&amp;"'!AB"&amp;ROW($AJ114))</f>
        <v/>
      </c>
      <c r="BG114" s="111" t="str" cm="1">
        <f t="array" aca="1" ref="BG114" ca="1">INDIRECT("'"&amp;BG$2&amp;"'!AB"&amp;ROW($AJ114))</f>
        <v/>
      </c>
      <c r="BH114" s="111" t="str" cm="1">
        <f t="array" aca="1" ref="BH114" ca="1">INDIRECT("'"&amp;BH$2&amp;"'!AB"&amp;ROW($AJ114))</f>
        <v/>
      </c>
      <c r="BI114" s="111" t="str" cm="1">
        <f t="array" aca="1" ref="BI114" ca="1">INDIRECT("'"&amp;BI$2&amp;"'!AB"&amp;ROW($AJ114))</f>
        <v/>
      </c>
      <c r="BJ114" s="111" t="str" cm="1">
        <f t="array" aca="1" ref="BJ114" ca="1">INDIRECT("'"&amp;BJ$2&amp;"'!AB"&amp;ROW($AJ114))</f>
        <v/>
      </c>
      <c r="BK114" s="111" t="str" cm="1">
        <f t="array" aca="1" ref="BK114" ca="1">INDIRECT("'"&amp;BK$2&amp;"'!AB"&amp;ROW($AJ114))</f>
        <v/>
      </c>
      <c r="BL114" s="111" t="str" cm="1">
        <f t="array" aca="1" ref="BL114" ca="1">INDIRECT("'"&amp;BL$2&amp;"'!AB"&amp;ROW($AJ114))</f>
        <v/>
      </c>
      <c r="BM114" s="111" t="str" cm="1">
        <f t="array" aca="1" ref="BM114" ca="1">INDIRECT("'"&amp;BM$2&amp;"'!AB"&amp;ROW($AJ114))</f>
        <v/>
      </c>
      <c r="BN114" s="111" t="str" cm="1">
        <f t="array" aca="1" ref="BN114" ca="1">INDIRECT("'"&amp;BN$2&amp;"'!AB"&amp;ROW($AJ114))</f>
        <v/>
      </c>
      <c r="BO114" s="124"/>
      <c r="BP114" s="110" t="str">
        <f t="shared" si="8"/>
        <v/>
      </c>
      <c r="BQ114" s="127" t="str" cm="1">
        <f t="array" aca="1" ref="BQ114" ca="1">IF(INDIRECT("'"&amp;BQ$2&amp;"'!P"&amp;ROW($BQ114))=0,"",INDIRECT("'"&amp;BQ$2&amp;"'!P"&amp;ROW($BQ114)))</f>
        <v/>
      </c>
      <c r="BR114" s="127" t="str" cm="1">
        <f t="array" aca="1" ref="BR114" ca="1">IF(INDIRECT("'"&amp;BR$2&amp;"'!P"&amp;ROW($BQ114))=0,"",INDIRECT("'"&amp;BR$2&amp;"'!P"&amp;ROW($BQ114)))</f>
        <v/>
      </c>
      <c r="BS114" s="127" t="str" cm="1">
        <f t="array" aca="1" ref="BS114" ca="1">IF(INDIRECT("'"&amp;BS$2&amp;"'!P"&amp;ROW($BQ114))=0,"",INDIRECT("'"&amp;BS$2&amp;"'!P"&amp;ROW($BQ114)))</f>
        <v/>
      </c>
      <c r="BT114" s="127" t="str" cm="1">
        <f t="array" aca="1" ref="BT114" ca="1">IF(INDIRECT("'"&amp;BT$2&amp;"'!P"&amp;ROW($BQ114))=0,"",INDIRECT("'"&amp;BT$2&amp;"'!P"&amp;ROW($BQ114)))</f>
        <v/>
      </c>
      <c r="BU114" s="127" t="str" cm="1">
        <f t="array" aca="1" ref="BU114" ca="1">IF(INDIRECT("'"&amp;BU$2&amp;"'!P"&amp;ROW($BQ114))=0,"",INDIRECT("'"&amp;BU$2&amp;"'!P"&amp;ROW($BQ114)))</f>
        <v/>
      </c>
      <c r="BV114" s="127" t="str" cm="1">
        <f t="array" aca="1" ref="BV114" ca="1">IF(INDIRECT("'"&amp;BV$2&amp;"'!P"&amp;ROW($BQ114))=0,"",INDIRECT("'"&amp;BV$2&amp;"'!P"&amp;ROW($BQ114)))</f>
        <v/>
      </c>
      <c r="BW114" s="127" t="str" cm="1">
        <f t="array" aca="1" ref="BW114" ca="1">IF(INDIRECT("'"&amp;BW$2&amp;"'!P"&amp;ROW($BQ114))=0,"",INDIRECT("'"&amp;BW$2&amp;"'!P"&amp;ROW($BQ114)))</f>
        <v/>
      </c>
      <c r="BX114" s="127" t="str" cm="1">
        <f t="array" aca="1" ref="BX114" ca="1">IF(INDIRECT("'"&amp;BX$2&amp;"'!P"&amp;ROW($BQ114))=0,"",INDIRECT("'"&amp;BX$2&amp;"'!P"&amp;ROW($BQ114)))</f>
        <v/>
      </c>
      <c r="BY114" s="127" t="str" cm="1">
        <f t="array" aca="1" ref="BY114" ca="1">IF(INDIRECT("'"&amp;BY$2&amp;"'!P"&amp;ROW($BQ114))=0,"",INDIRECT("'"&amp;BY$2&amp;"'!P"&amp;ROW($BQ114)))</f>
        <v/>
      </c>
      <c r="BZ114" s="127" t="str" cm="1">
        <f t="array" aca="1" ref="BZ114" ca="1">IF(INDIRECT("'"&amp;BZ$2&amp;"'!P"&amp;ROW($BQ114))=0,"",INDIRECT("'"&amp;BZ$2&amp;"'!P"&amp;ROW($BQ114)))</f>
        <v/>
      </c>
      <c r="CA114" s="127" t="str" cm="1">
        <f t="array" aca="1" ref="CA114" ca="1">IF(INDIRECT("'"&amp;CA$2&amp;"'!P"&amp;ROW($BQ114))=0,"",INDIRECT("'"&amp;CA$2&amp;"'!P"&amp;ROW($BQ114)))</f>
        <v/>
      </c>
      <c r="CB114" s="127" t="str" cm="1">
        <f t="array" aca="1" ref="CB114" ca="1">IF(INDIRECT("'"&amp;CB$2&amp;"'!P"&amp;ROW($BQ114))=0,"",INDIRECT("'"&amp;CB$2&amp;"'!P"&amp;ROW($BQ114)))</f>
        <v/>
      </c>
      <c r="CC114" s="127" t="str" cm="1">
        <f t="array" aca="1" ref="CC114" ca="1">IF(INDIRECT("'"&amp;CC$2&amp;"'!P"&amp;ROW($BQ114))=0,"",INDIRECT("'"&amp;CC$2&amp;"'!P"&amp;ROW($BQ114)))</f>
        <v/>
      </c>
      <c r="CD114" s="127" t="str" cm="1">
        <f t="array" aca="1" ref="CD114" ca="1">IF(INDIRECT("'"&amp;CD$2&amp;"'!P"&amp;ROW($BQ114))=0,"",INDIRECT("'"&amp;CD$2&amp;"'!P"&amp;ROW($BQ114)))</f>
        <v/>
      </c>
      <c r="CE114" s="127" t="str" cm="1">
        <f t="array" aca="1" ref="CE114" ca="1">IF(INDIRECT("'"&amp;CE$2&amp;"'!P"&amp;ROW($BQ114))=0,"",INDIRECT("'"&amp;CE$2&amp;"'!P"&amp;ROW($BQ114)))</f>
        <v/>
      </c>
      <c r="CF114" s="127" t="str" cm="1">
        <f t="array" aca="1" ref="CF114" ca="1">IF(INDIRECT("'"&amp;CF$2&amp;"'!P"&amp;ROW($BQ114))=0,"",INDIRECT("'"&amp;CF$2&amp;"'!P"&amp;ROW($BQ114)))</f>
        <v/>
      </c>
      <c r="CG114" s="127" t="str" cm="1">
        <f t="array" aca="1" ref="CG114" ca="1">IF(INDIRECT("'"&amp;CG$2&amp;"'!P"&amp;ROW($BQ114))=0,"",INDIRECT("'"&amp;CG$2&amp;"'!P"&amp;ROW($BQ114)))</f>
        <v/>
      </c>
      <c r="CH114" s="127" t="str" cm="1">
        <f t="array" aca="1" ref="CH114" ca="1">IF(INDIRECT("'"&amp;CH$2&amp;"'!P"&amp;ROW($BQ114))=0,"",INDIRECT("'"&amp;CH$2&amp;"'!P"&amp;ROW($BQ114)))</f>
        <v/>
      </c>
      <c r="CI114" s="127" t="str" cm="1">
        <f t="array" aca="1" ref="CI114" ca="1">IF(INDIRECT("'"&amp;CI$2&amp;"'!P"&amp;ROW($BQ114))=0,"",INDIRECT("'"&amp;CI$2&amp;"'!P"&amp;ROW($BQ114)))</f>
        <v/>
      </c>
      <c r="CJ114" s="127" t="str" cm="1">
        <f t="array" aca="1" ref="CJ114" ca="1">IF(INDIRECT("'"&amp;CJ$2&amp;"'!P"&amp;ROW($BQ114))=0,"",INDIRECT("'"&amp;CJ$2&amp;"'!P"&amp;ROW($BQ114)))</f>
        <v/>
      </c>
      <c r="CK114" s="127" t="str" cm="1">
        <f t="array" aca="1" ref="CK114" ca="1">IF(INDIRECT("'"&amp;CK$2&amp;"'!P"&amp;ROW($BQ114))=0,"",INDIRECT("'"&amp;CK$2&amp;"'!P"&amp;ROW($BQ114)))</f>
        <v/>
      </c>
      <c r="CL114" s="127" t="str" cm="1">
        <f t="array" aca="1" ref="CL114" ca="1">IF(INDIRECT("'"&amp;CL$2&amp;"'!P"&amp;ROW($BQ114))=0,"",INDIRECT("'"&amp;CL$2&amp;"'!P"&amp;ROW($BQ114)))</f>
        <v/>
      </c>
      <c r="CM114" s="127" t="str" cm="1">
        <f t="array" aca="1" ref="CM114" ca="1">IF(INDIRECT("'"&amp;CM$2&amp;"'!P"&amp;ROW($BQ114))=0,"",INDIRECT("'"&amp;CM$2&amp;"'!P"&amp;ROW($BQ114)))</f>
        <v/>
      </c>
      <c r="CN114" s="127" t="str" cm="1">
        <f t="array" aca="1" ref="CN114" ca="1">IF(INDIRECT("'"&amp;CN$2&amp;"'!P"&amp;ROW($BQ114))=0,"",INDIRECT("'"&amp;CN$2&amp;"'!P"&amp;ROW($BQ114)))</f>
        <v/>
      </c>
      <c r="CO114" s="127" t="str" cm="1">
        <f t="array" aca="1" ref="CO114" ca="1">IF(INDIRECT("'"&amp;CO$2&amp;"'!P"&amp;ROW($BQ114))=0,"",INDIRECT("'"&amp;CO$2&amp;"'!P"&amp;ROW($BQ114)))</f>
        <v/>
      </c>
      <c r="CP114" s="127" t="str" cm="1">
        <f t="array" aca="1" ref="CP114" ca="1">IF(INDIRECT("'"&amp;CP$2&amp;"'!P"&amp;ROW($BQ114))=0,"",INDIRECT("'"&amp;CP$2&amp;"'!P"&amp;ROW($BQ114)))</f>
        <v/>
      </c>
      <c r="CQ114" s="127" t="str" cm="1">
        <f t="array" aca="1" ref="CQ114" ca="1">IF(INDIRECT("'"&amp;CQ$2&amp;"'!P"&amp;ROW($BQ114))=0,"",INDIRECT("'"&amp;CQ$2&amp;"'!P"&amp;ROW($BQ114)))</f>
        <v/>
      </c>
      <c r="CR114" s="127" t="str" cm="1">
        <f t="array" aca="1" ref="CR114" ca="1">IF(INDIRECT("'"&amp;CR$2&amp;"'!P"&amp;ROW($BQ114))=0,"",INDIRECT("'"&amp;CR$2&amp;"'!P"&amp;ROW($BQ114)))</f>
        <v/>
      </c>
      <c r="CS114" s="127" t="str" cm="1">
        <f t="array" aca="1" ref="CS114" ca="1">IF(INDIRECT("'"&amp;CS$2&amp;"'!P"&amp;ROW($BQ114))=0,"",INDIRECT("'"&amp;CS$2&amp;"'!P"&amp;ROW($BQ114)))</f>
        <v/>
      </c>
      <c r="CT114" s="127" t="str" cm="1">
        <f t="array" aca="1" ref="CT114" ca="1">IF(INDIRECT("'"&amp;CT$2&amp;"'!P"&amp;ROW($BQ114))=0,"",INDIRECT("'"&amp;CT$2&amp;"'!P"&amp;ROW($BQ114)))</f>
        <v/>
      </c>
      <c r="CU114" s="127" t="str" cm="1">
        <f t="array" aca="1" ref="CU114" ca="1">IF(INDIRECT("'"&amp;CU$2&amp;"'!P"&amp;ROW($BQ114))=0,"",INDIRECT("'"&amp;CU$2&amp;"'!P"&amp;ROW($BQ114)))</f>
        <v/>
      </c>
      <c r="CV114" s="128" t="str">
        <f t="shared" si="9"/>
        <v/>
      </c>
    </row>
    <row r="115" spans="1:100" x14ac:dyDescent="0.2">
      <c r="A115" s="111" t="str">
        <f>IF('Driver List'!D115=0,"",'Driver List'!D115)</f>
        <v/>
      </c>
      <c r="B115" s="111" t="str">
        <f>IF(A115="","",VLOOKUP(A115,'Driver List'!D:E,2,0))</f>
        <v/>
      </c>
      <c r="C115" s="111" t="str" cm="1">
        <f t="array" aca="1" ref="C115" ca="1">IF(INDIRECT("'"&amp;C$2&amp;"'!F"&amp;ROW(C115))="CC","CC",
IF(INDIRECT("'"&amp;C$2&amp;"'!F"&amp;ROW(C115))="DOWN","DOWN",
IF(INDIRECT("'"&amp;C$2&amp;"'!F"&amp;ROW(C115))="OFF","OFF",
IF(INDIRECT("'"&amp;C$2&amp;"'!F"&amp;ROW(C115))="PARK","PARK",
IF(INDIRECT("'"&amp;C$2&amp;"'!F"&amp;ROW(C115))="VACA","VACA",
"")))))</f>
        <v/>
      </c>
      <c r="D115" s="111" t="str" cm="1">
        <f t="array" aca="1" ref="D115" ca="1">IF(INDIRECT("'"&amp;D$2&amp;"'!F"&amp;ROW(D115))="CC","CC",
IF(INDIRECT("'"&amp;D$2&amp;"'!F"&amp;ROW(D115))="DOWN","DOWN",
IF(INDIRECT("'"&amp;D$2&amp;"'!F"&amp;ROW(D115))="OFF","OFF",
IF(INDIRECT("'"&amp;D$2&amp;"'!F"&amp;ROW(D115))="PARK","PARK",
IF(INDIRECT("'"&amp;D$2&amp;"'!F"&amp;ROW(D115))="VACA","VACA",
"")))))</f>
        <v/>
      </c>
      <c r="E115" s="111" t="str" cm="1">
        <f t="array" aca="1" ref="E115" ca="1">IF(INDIRECT("'"&amp;E$2&amp;"'!F"&amp;ROW(E115))="CC","CC",
IF(INDIRECT("'"&amp;E$2&amp;"'!F"&amp;ROW(E115))="DOWN","DOWN",
IF(INDIRECT("'"&amp;E$2&amp;"'!F"&amp;ROW(E115))="OFF","OFF",
IF(INDIRECT("'"&amp;E$2&amp;"'!F"&amp;ROW(E115))="PARK","PARK",
IF(INDIRECT("'"&amp;E$2&amp;"'!F"&amp;ROW(E115))="VACA","VACA",
"")))))</f>
        <v/>
      </c>
      <c r="F115" s="111" t="str" cm="1">
        <f t="array" aca="1" ref="F115" ca="1">IF(INDIRECT("'"&amp;F$2&amp;"'!F"&amp;ROW(F115))="CC","CC",
IF(INDIRECT("'"&amp;F$2&amp;"'!F"&amp;ROW(F115))="DOWN","DOWN",
IF(INDIRECT("'"&amp;F$2&amp;"'!F"&amp;ROW(F115))="OFF","OFF",
IF(INDIRECT("'"&amp;F$2&amp;"'!F"&amp;ROW(F115))="PARK","PARK",
IF(INDIRECT("'"&amp;F$2&amp;"'!F"&amp;ROW(F115))="VACA","VACA",
"")))))</f>
        <v/>
      </c>
      <c r="G115" s="111" t="str" cm="1">
        <f t="array" aca="1" ref="G115" ca="1">IF(INDIRECT("'"&amp;G$2&amp;"'!F"&amp;ROW(G115))="CC","CC",
IF(INDIRECT("'"&amp;G$2&amp;"'!F"&amp;ROW(G115))="DOWN","DOWN",
IF(INDIRECT("'"&amp;G$2&amp;"'!F"&amp;ROW(G115))="OFF","OFF",
IF(INDIRECT("'"&amp;G$2&amp;"'!F"&amp;ROW(G115))="PARK","PARK",
IF(INDIRECT("'"&amp;G$2&amp;"'!F"&amp;ROW(G115))="VACA","VACA",
"")))))</f>
        <v/>
      </c>
      <c r="H115" s="111" t="str" cm="1">
        <f t="array" aca="1" ref="H115" ca="1">IF(INDIRECT("'"&amp;H$2&amp;"'!F"&amp;ROW(H115))="CC","CC",
IF(INDIRECT("'"&amp;H$2&amp;"'!F"&amp;ROW(H115))="DOWN","DOWN",
IF(INDIRECT("'"&amp;H$2&amp;"'!F"&amp;ROW(H115))="OFF","OFF",
IF(INDIRECT("'"&amp;H$2&amp;"'!F"&amp;ROW(H115))="PARK","PARK",
IF(INDIRECT("'"&amp;H$2&amp;"'!F"&amp;ROW(H115))="VACA","VACA",
"")))))</f>
        <v/>
      </c>
      <c r="I115" s="111" t="str" cm="1">
        <f t="array" aca="1" ref="I115" ca="1">IF(INDIRECT("'"&amp;I$2&amp;"'!F"&amp;ROW(I115))="CC","CC",
IF(INDIRECT("'"&amp;I$2&amp;"'!F"&amp;ROW(I115))="DOWN","DOWN",
IF(INDIRECT("'"&amp;I$2&amp;"'!F"&amp;ROW(I115))="OFF","OFF",
IF(INDIRECT("'"&amp;I$2&amp;"'!F"&amp;ROW(I115))="PARK","PARK",
IF(INDIRECT("'"&amp;I$2&amp;"'!F"&amp;ROW(I115))="VACA","VACA",
"")))))</f>
        <v/>
      </c>
      <c r="J115" s="111" t="str" cm="1">
        <f t="array" aca="1" ref="J115" ca="1">IF(INDIRECT("'"&amp;J$2&amp;"'!F"&amp;ROW(J115))="CC","CC",
IF(INDIRECT("'"&amp;J$2&amp;"'!F"&amp;ROW(J115))="DOWN","DOWN",
IF(INDIRECT("'"&amp;J$2&amp;"'!F"&amp;ROW(J115))="OFF","OFF",
IF(INDIRECT("'"&amp;J$2&amp;"'!F"&amp;ROW(J115))="PARK","PARK",
IF(INDIRECT("'"&amp;J$2&amp;"'!F"&amp;ROW(J115))="VACA","VACA",
"")))))</f>
        <v/>
      </c>
      <c r="K115" s="111" t="str" cm="1">
        <f t="array" aca="1" ref="K115" ca="1">IF(INDIRECT("'"&amp;K$2&amp;"'!F"&amp;ROW(K115))="CC","CC",
IF(INDIRECT("'"&amp;K$2&amp;"'!F"&amp;ROW(K115))="DOWN","DOWN",
IF(INDIRECT("'"&amp;K$2&amp;"'!F"&amp;ROW(K115))="OFF","OFF",
IF(INDIRECT("'"&amp;K$2&amp;"'!F"&amp;ROW(K115))="PARK","PARK",
IF(INDIRECT("'"&amp;K$2&amp;"'!F"&amp;ROW(K115))="VACA","VACA",
"")))))</f>
        <v/>
      </c>
      <c r="L115" s="111" t="str" cm="1">
        <f t="array" aca="1" ref="L115" ca="1">IF(INDIRECT("'"&amp;L$2&amp;"'!F"&amp;ROW(L115))="CC","CC",
IF(INDIRECT("'"&amp;L$2&amp;"'!F"&amp;ROW(L115))="DOWN","DOWN",
IF(INDIRECT("'"&amp;L$2&amp;"'!F"&amp;ROW(L115))="OFF","OFF",
IF(INDIRECT("'"&amp;L$2&amp;"'!F"&amp;ROW(L115))="PARK","PARK",
IF(INDIRECT("'"&amp;L$2&amp;"'!F"&amp;ROW(L115))="VACA","VACA",
"")))))</f>
        <v/>
      </c>
      <c r="M115" s="111" t="str" cm="1">
        <f t="array" aca="1" ref="M115" ca="1">IF(INDIRECT("'"&amp;M$2&amp;"'!F"&amp;ROW(M115))="CC","CC",
IF(INDIRECT("'"&amp;M$2&amp;"'!F"&amp;ROW(M115))="DOWN","DOWN",
IF(INDIRECT("'"&amp;M$2&amp;"'!F"&amp;ROW(M115))="OFF","OFF",
IF(INDIRECT("'"&amp;M$2&amp;"'!F"&amp;ROW(M115))="PARK","PARK",
IF(INDIRECT("'"&amp;M$2&amp;"'!F"&amp;ROW(M115))="VACA","VACA",
"")))))</f>
        <v/>
      </c>
      <c r="N115" s="111" t="str" cm="1">
        <f t="array" aca="1" ref="N115" ca="1">IF(INDIRECT("'"&amp;N$2&amp;"'!F"&amp;ROW(N115))="CC","CC",
IF(INDIRECT("'"&amp;N$2&amp;"'!F"&amp;ROW(N115))="DOWN","DOWN",
IF(INDIRECT("'"&amp;N$2&amp;"'!F"&amp;ROW(N115))="OFF","OFF",
IF(INDIRECT("'"&amp;N$2&amp;"'!F"&amp;ROW(N115))="PARK","PARK",
IF(INDIRECT("'"&amp;N$2&amp;"'!F"&amp;ROW(N115))="VACA","VACA",
"")))))</f>
        <v/>
      </c>
      <c r="O115" s="111" t="str" cm="1">
        <f t="array" aca="1" ref="O115" ca="1">IF(INDIRECT("'"&amp;O$2&amp;"'!F"&amp;ROW(O115))="CC","CC",
IF(INDIRECT("'"&amp;O$2&amp;"'!F"&amp;ROW(O115))="DOWN","DOWN",
IF(INDIRECT("'"&amp;O$2&amp;"'!F"&amp;ROW(O115))="OFF","OFF",
IF(INDIRECT("'"&amp;O$2&amp;"'!F"&amp;ROW(O115))="PARK","PARK",
IF(INDIRECT("'"&amp;O$2&amp;"'!F"&amp;ROW(O115))="VACA","VACA",
"")))))</f>
        <v/>
      </c>
      <c r="P115" s="111" t="str" cm="1">
        <f t="array" aca="1" ref="P115" ca="1">IF(INDIRECT("'"&amp;P$2&amp;"'!F"&amp;ROW(P115))="CC","CC",
IF(INDIRECT("'"&amp;P$2&amp;"'!F"&amp;ROW(P115))="DOWN","DOWN",
IF(INDIRECT("'"&amp;P$2&amp;"'!F"&amp;ROW(P115))="OFF","OFF",
IF(INDIRECT("'"&amp;P$2&amp;"'!F"&amp;ROW(P115))="PARK","PARK",
IF(INDIRECT("'"&amp;P$2&amp;"'!F"&amp;ROW(P115))="VACA","VACA",
"")))))</f>
        <v/>
      </c>
      <c r="Q115" s="111" t="str" cm="1">
        <f t="array" aca="1" ref="Q115" ca="1">IF(INDIRECT("'"&amp;Q$2&amp;"'!F"&amp;ROW(Q115))="CC","CC",
IF(INDIRECT("'"&amp;Q$2&amp;"'!F"&amp;ROW(Q115))="DOWN","DOWN",
IF(INDIRECT("'"&amp;Q$2&amp;"'!F"&amp;ROW(Q115))="OFF","OFF",
IF(INDIRECT("'"&amp;Q$2&amp;"'!F"&amp;ROW(Q115))="PARK","PARK",
IF(INDIRECT("'"&amp;Q$2&amp;"'!F"&amp;ROW(Q115))="VACA","VACA",
"")))))</f>
        <v/>
      </c>
      <c r="R115" s="111" t="str" cm="1">
        <f t="array" aca="1" ref="R115" ca="1">IF(INDIRECT("'"&amp;R$2&amp;"'!F"&amp;ROW(R115))="CC","CC",
IF(INDIRECT("'"&amp;R$2&amp;"'!F"&amp;ROW(R115))="DOWN","DOWN",
IF(INDIRECT("'"&amp;R$2&amp;"'!F"&amp;ROW(R115))="OFF","OFF",
IF(INDIRECT("'"&amp;R$2&amp;"'!F"&amp;ROW(R115))="PARK","PARK",
IF(INDIRECT("'"&amp;R$2&amp;"'!F"&amp;ROW(R115))="VACA","VACA",
"")))))</f>
        <v/>
      </c>
      <c r="S115" s="111" t="str" cm="1">
        <f t="array" aca="1" ref="S115" ca="1">IF(INDIRECT("'"&amp;S$2&amp;"'!F"&amp;ROW(S115))="CC","CC",
IF(INDIRECT("'"&amp;S$2&amp;"'!F"&amp;ROW(S115))="DOWN","DOWN",
IF(INDIRECT("'"&amp;S$2&amp;"'!F"&amp;ROW(S115))="OFF","OFF",
IF(INDIRECT("'"&amp;S$2&amp;"'!F"&amp;ROW(S115))="PARK","PARK",
IF(INDIRECT("'"&amp;S$2&amp;"'!F"&amp;ROW(S115))="VACA","VACA",
"")))))</f>
        <v/>
      </c>
      <c r="T115" s="111" t="str" cm="1">
        <f t="array" aca="1" ref="T115" ca="1">IF(INDIRECT("'"&amp;T$2&amp;"'!F"&amp;ROW(T115))="CC","CC",
IF(INDIRECT("'"&amp;T$2&amp;"'!F"&amp;ROW(T115))="DOWN","DOWN",
IF(INDIRECT("'"&amp;T$2&amp;"'!F"&amp;ROW(T115))="OFF","OFF",
IF(INDIRECT("'"&amp;T$2&amp;"'!F"&amp;ROW(T115))="PARK","PARK",
IF(INDIRECT("'"&amp;T$2&amp;"'!F"&amp;ROW(T115))="VACA","VACA",
"")))))</f>
        <v/>
      </c>
      <c r="U115" s="111" t="str" cm="1">
        <f t="array" aca="1" ref="U115" ca="1">IF(INDIRECT("'"&amp;U$2&amp;"'!F"&amp;ROW(U115))="CC","CC",
IF(INDIRECT("'"&amp;U$2&amp;"'!F"&amp;ROW(U115))="DOWN","DOWN",
IF(INDIRECT("'"&amp;U$2&amp;"'!F"&amp;ROW(U115))="OFF","OFF",
IF(INDIRECT("'"&amp;U$2&amp;"'!F"&amp;ROW(U115))="PARK","PARK",
IF(INDIRECT("'"&amp;U$2&amp;"'!F"&amp;ROW(U115))="VACA","VACA",
"")))))</f>
        <v/>
      </c>
      <c r="V115" s="111" t="str" cm="1">
        <f t="array" aca="1" ref="V115" ca="1">IF(INDIRECT("'"&amp;V$2&amp;"'!F"&amp;ROW(V115))="CC","CC",
IF(INDIRECT("'"&amp;V$2&amp;"'!F"&amp;ROW(V115))="DOWN","DOWN",
IF(INDIRECT("'"&amp;V$2&amp;"'!F"&amp;ROW(V115))="OFF","OFF",
IF(INDIRECT("'"&amp;V$2&amp;"'!F"&amp;ROW(V115))="PARK","PARK",
IF(INDIRECT("'"&amp;V$2&amp;"'!F"&amp;ROW(V115))="VACA","VACA",
"")))))</f>
        <v/>
      </c>
      <c r="W115" s="111" t="str" cm="1">
        <f t="array" aca="1" ref="W115" ca="1">IF(INDIRECT("'"&amp;W$2&amp;"'!F"&amp;ROW(W115))="CC","CC",
IF(INDIRECT("'"&amp;W$2&amp;"'!F"&amp;ROW(W115))="DOWN","DOWN",
IF(INDIRECT("'"&amp;W$2&amp;"'!F"&amp;ROW(W115))="OFF","OFF",
IF(INDIRECT("'"&amp;W$2&amp;"'!F"&amp;ROW(W115))="PARK","PARK",
IF(INDIRECT("'"&amp;W$2&amp;"'!F"&amp;ROW(W115))="VACA","VACA",
"")))))</f>
        <v/>
      </c>
      <c r="X115" s="111" t="str" cm="1">
        <f t="array" aca="1" ref="X115" ca="1">IF(INDIRECT("'"&amp;X$2&amp;"'!F"&amp;ROW(X115))="CC","CC",
IF(INDIRECT("'"&amp;X$2&amp;"'!F"&amp;ROW(X115))="DOWN","DOWN",
IF(INDIRECT("'"&amp;X$2&amp;"'!F"&amp;ROW(X115))="OFF","OFF",
IF(INDIRECT("'"&amp;X$2&amp;"'!F"&amp;ROW(X115))="PARK","PARK",
IF(INDIRECT("'"&amp;X$2&amp;"'!F"&amp;ROW(X115))="VACA","VACA",
"")))))</f>
        <v/>
      </c>
      <c r="Y115" s="111" t="str" cm="1">
        <f t="array" aca="1" ref="Y115" ca="1">IF(INDIRECT("'"&amp;Y$2&amp;"'!F"&amp;ROW(Y115))="CC","CC",
IF(INDIRECT("'"&amp;Y$2&amp;"'!F"&amp;ROW(Y115))="DOWN","DOWN",
IF(INDIRECT("'"&amp;Y$2&amp;"'!F"&amp;ROW(Y115))="OFF","OFF",
IF(INDIRECT("'"&amp;Y$2&amp;"'!F"&amp;ROW(Y115))="PARK","PARK",
IF(INDIRECT("'"&amp;Y$2&amp;"'!F"&amp;ROW(Y115))="VACA","VACA",
"")))))</f>
        <v/>
      </c>
      <c r="Z115" s="111" t="str" cm="1">
        <f t="array" aca="1" ref="Z115" ca="1">IF(INDIRECT("'"&amp;Z$2&amp;"'!F"&amp;ROW(Z115))="CC","CC",
IF(INDIRECT("'"&amp;Z$2&amp;"'!F"&amp;ROW(Z115))="DOWN","DOWN",
IF(INDIRECT("'"&amp;Z$2&amp;"'!F"&amp;ROW(Z115))="OFF","OFF",
IF(INDIRECT("'"&amp;Z$2&amp;"'!F"&amp;ROW(Z115))="PARK","PARK",
IF(INDIRECT("'"&amp;Z$2&amp;"'!F"&amp;ROW(Z115))="VACA","VACA",
"")))))</f>
        <v/>
      </c>
      <c r="AA115" s="111" t="str" cm="1">
        <f t="array" aca="1" ref="AA115" ca="1">IF(INDIRECT("'"&amp;AA$2&amp;"'!F"&amp;ROW(AA115))="CC","CC",
IF(INDIRECT("'"&amp;AA$2&amp;"'!F"&amp;ROW(AA115))="DOWN","DOWN",
IF(INDIRECT("'"&amp;AA$2&amp;"'!F"&amp;ROW(AA115))="OFF","OFF",
IF(INDIRECT("'"&amp;AA$2&amp;"'!F"&amp;ROW(AA115))="PARK","PARK",
IF(INDIRECT("'"&amp;AA$2&amp;"'!F"&amp;ROW(AA115))="VACA","VACA",
"")))))</f>
        <v/>
      </c>
      <c r="AB115" s="111" t="str" cm="1">
        <f t="array" aca="1" ref="AB115" ca="1">IF(INDIRECT("'"&amp;AB$2&amp;"'!F"&amp;ROW(AB115))="CC","CC",
IF(INDIRECT("'"&amp;AB$2&amp;"'!F"&amp;ROW(AB115))="DOWN","DOWN",
IF(INDIRECT("'"&amp;AB$2&amp;"'!F"&amp;ROW(AB115))="OFF","OFF",
IF(INDIRECT("'"&amp;AB$2&amp;"'!F"&amp;ROW(AB115))="PARK","PARK",
IF(INDIRECT("'"&amp;AB$2&amp;"'!F"&amp;ROW(AB115))="VACA","VACA",
"")))))</f>
        <v/>
      </c>
      <c r="AC115" s="111" t="str" cm="1">
        <f t="array" aca="1" ref="AC115" ca="1">IF(INDIRECT("'"&amp;AC$2&amp;"'!F"&amp;ROW(AC115))="CC","CC",
IF(INDIRECT("'"&amp;AC$2&amp;"'!F"&amp;ROW(AC115))="DOWN","DOWN",
IF(INDIRECT("'"&amp;AC$2&amp;"'!F"&amp;ROW(AC115))="OFF","OFF",
IF(INDIRECT("'"&amp;AC$2&amp;"'!F"&amp;ROW(AC115))="PARK","PARK",
IF(INDIRECT("'"&amp;AC$2&amp;"'!F"&amp;ROW(AC115))="VACA","VACA",
"")))))</f>
        <v/>
      </c>
      <c r="AD115" s="111" t="str" cm="1">
        <f t="array" aca="1" ref="AD115" ca="1">IF(INDIRECT("'"&amp;AD$2&amp;"'!F"&amp;ROW(AD115))="CC","CC",
IF(INDIRECT("'"&amp;AD$2&amp;"'!F"&amp;ROW(AD115))="DOWN","DOWN",
IF(INDIRECT("'"&amp;AD$2&amp;"'!F"&amp;ROW(AD115))="OFF","OFF",
IF(INDIRECT("'"&amp;AD$2&amp;"'!F"&amp;ROW(AD115))="PARK","PARK",
IF(INDIRECT("'"&amp;AD$2&amp;"'!F"&amp;ROW(AD115))="VACA","VACA",
"")))))</f>
        <v/>
      </c>
      <c r="AE115" s="111" t="str" cm="1">
        <f t="array" aca="1" ref="AE115" ca="1">IF(INDIRECT("'"&amp;AE$2&amp;"'!F"&amp;ROW(AE115))="CC","CC",
IF(INDIRECT("'"&amp;AE$2&amp;"'!F"&amp;ROW(AE115))="DOWN","DOWN",
IF(INDIRECT("'"&amp;AE$2&amp;"'!F"&amp;ROW(AE115))="OFF","OFF",
IF(INDIRECT("'"&amp;AE$2&amp;"'!F"&amp;ROW(AE115))="PARK","PARK",
IF(INDIRECT("'"&amp;AE$2&amp;"'!F"&amp;ROW(AE115))="VACA","VACA",
"")))))</f>
        <v/>
      </c>
      <c r="AF115" s="111" t="str" cm="1">
        <f t="array" aca="1" ref="AF115" ca="1">IF(INDIRECT("'"&amp;AF$2&amp;"'!F"&amp;ROW(AF115))="CC","CC",
IF(INDIRECT("'"&amp;AF$2&amp;"'!F"&amp;ROW(AF115))="DOWN","DOWN",
IF(INDIRECT("'"&amp;AF$2&amp;"'!F"&amp;ROW(AF115))="OFF","OFF",
IF(INDIRECT("'"&amp;AF$2&amp;"'!F"&amp;ROW(AF115))="PARK","PARK",
IF(INDIRECT("'"&amp;AF$2&amp;"'!F"&amp;ROW(AF115))="VACA","VACA",
"")))))</f>
        <v/>
      </c>
      <c r="AG115" s="111" t="str" cm="1">
        <f t="array" aca="1" ref="AG115" ca="1">IF(INDIRECT("'"&amp;AG$2&amp;"'!F"&amp;ROW(AG115))="CC","CC",
IF(INDIRECT("'"&amp;AG$2&amp;"'!F"&amp;ROW(AG115))="DOWN","DOWN",
IF(INDIRECT("'"&amp;AG$2&amp;"'!F"&amp;ROW(AG115))="OFF","OFF",
IF(INDIRECT("'"&amp;AG$2&amp;"'!F"&amp;ROW(AG115))="PARK","PARK",
IF(INDIRECT("'"&amp;AG$2&amp;"'!F"&amp;ROW(AG115))="VACA","VACA",
"")))))</f>
        <v/>
      </c>
      <c r="AH115" s="124"/>
      <c r="AI115" s="111" t="str">
        <f t="shared" si="7"/>
        <v/>
      </c>
      <c r="AJ115" s="111" t="str" cm="1">
        <f t="array" aca="1" ref="AJ115" ca="1">INDIRECT("'"&amp;AJ$2&amp;"'!AB"&amp;ROW($AJ115))</f>
        <v/>
      </c>
      <c r="AK115" s="111" t="str" cm="1">
        <f t="array" aca="1" ref="AK115" ca="1">INDIRECT("'"&amp;AK$2&amp;"'!AB"&amp;ROW($AJ115))</f>
        <v/>
      </c>
      <c r="AL115" s="111" t="str" cm="1">
        <f t="array" aca="1" ref="AL115" ca="1">INDIRECT("'"&amp;AL$2&amp;"'!AB"&amp;ROW($AJ115))</f>
        <v/>
      </c>
      <c r="AM115" s="111" t="str" cm="1">
        <f t="array" aca="1" ref="AM115" ca="1">INDIRECT("'"&amp;AM$2&amp;"'!AB"&amp;ROW($AJ115))</f>
        <v/>
      </c>
      <c r="AN115" s="111" t="str" cm="1">
        <f t="array" aca="1" ref="AN115" ca="1">INDIRECT("'"&amp;AN$2&amp;"'!AB"&amp;ROW($AJ115))</f>
        <v/>
      </c>
      <c r="AO115" s="111" t="str" cm="1">
        <f t="array" aca="1" ref="AO115" ca="1">INDIRECT("'"&amp;AO$2&amp;"'!AB"&amp;ROW($AJ115))</f>
        <v/>
      </c>
      <c r="AP115" s="111" t="str" cm="1">
        <f t="array" aca="1" ref="AP115" ca="1">INDIRECT("'"&amp;AP$2&amp;"'!AB"&amp;ROW($AJ115))</f>
        <v/>
      </c>
      <c r="AQ115" s="111" t="str" cm="1">
        <f t="array" aca="1" ref="AQ115" ca="1">INDIRECT("'"&amp;AQ$2&amp;"'!AB"&amp;ROW($AJ115))</f>
        <v/>
      </c>
      <c r="AR115" s="111" t="str" cm="1">
        <f t="array" aca="1" ref="AR115" ca="1">INDIRECT("'"&amp;AR$2&amp;"'!AB"&amp;ROW($AJ115))</f>
        <v/>
      </c>
      <c r="AS115" s="111" t="str" cm="1">
        <f t="array" aca="1" ref="AS115" ca="1">INDIRECT("'"&amp;AS$2&amp;"'!AB"&amp;ROW($AJ115))</f>
        <v/>
      </c>
      <c r="AT115" s="111" t="str" cm="1">
        <f t="array" aca="1" ref="AT115" ca="1">INDIRECT("'"&amp;AT$2&amp;"'!AB"&amp;ROW($AJ115))</f>
        <v/>
      </c>
      <c r="AU115" s="111" t="str" cm="1">
        <f t="array" aca="1" ref="AU115" ca="1">INDIRECT("'"&amp;AU$2&amp;"'!AB"&amp;ROW($AJ115))</f>
        <v/>
      </c>
      <c r="AV115" s="111" t="str" cm="1">
        <f t="array" aca="1" ref="AV115" ca="1">INDIRECT("'"&amp;AV$2&amp;"'!AB"&amp;ROW($AJ115))</f>
        <v/>
      </c>
      <c r="AW115" s="111" t="str" cm="1">
        <f t="array" aca="1" ref="AW115" ca="1">INDIRECT("'"&amp;AW$2&amp;"'!AB"&amp;ROW($AJ115))</f>
        <v/>
      </c>
      <c r="AX115" s="111" t="str" cm="1">
        <f t="array" aca="1" ref="AX115" ca="1">INDIRECT("'"&amp;AX$2&amp;"'!AB"&amp;ROW($AJ115))</f>
        <v/>
      </c>
      <c r="AY115" s="111" t="str" cm="1">
        <f t="array" aca="1" ref="AY115" ca="1">INDIRECT("'"&amp;AY$2&amp;"'!AB"&amp;ROW($AJ115))</f>
        <v/>
      </c>
      <c r="AZ115" s="111" t="str" cm="1">
        <f t="array" aca="1" ref="AZ115" ca="1">INDIRECT("'"&amp;AZ$2&amp;"'!AB"&amp;ROW($AJ115))</f>
        <v/>
      </c>
      <c r="BA115" s="111" t="str" cm="1">
        <f t="array" aca="1" ref="BA115" ca="1">INDIRECT("'"&amp;BA$2&amp;"'!AB"&amp;ROW($AJ115))</f>
        <v/>
      </c>
      <c r="BB115" s="111" t="str" cm="1">
        <f t="array" aca="1" ref="BB115" ca="1">INDIRECT("'"&amp;BB$2&amp;"'!AB"&amp;ROW($AJ115))</f>
        <v/>
      </c>
      <c r="BC115" s="111" t="str" cm="1">
        <f t="array" aca="1" ref="BC115" ca="1">INDIRECT("'"&amp;BC$2&amp;"'!AB"&amp;ROW($AJ115))</f>
        <v/>
      </c>
      <c r="BD115" s="111" t="str" cm="1">
        <f t="array" aca="1" ref="BD115" ca="1">INDIRECT("'"&amp;BD$2&amp;"'!AB"&amp;ROW($AJ115))</f>
        <v/>
      </c>
      <c r="BE115" s="111" t="str" cm="1">
        <f t="array" aca="1" ref="BE115" ca="1">INDIRECT("'"&amp;BE$2&amp;"'!AB"&amp;ROW($AJ115))</f>
        <v/>
      </c>
      <c r="BF115" s="111" t="str" cm="1">
        <f t="array" aca="1" ref="BF115" ca="1">INDIRECT("'"&amp;BF$2&amp;"'!AB"&amp;ROW($AJ115))</f>
        <v/>
      </c>
      <c r="BG115" s="111" t="str" cm="1">
        <f t="array" aca="1" ref="BG115" ca="1">INDIRECT("'"&amp;BG$2&amp;"'!AB"&amp;ROW($AJ115))</f>
        <v/>
      </c>
      <c r="BH115" s="111" t="str" cm="1">
        <f t="array" aca="1" ref="BH115" ca="1">INDIRECT("'"&amp;BH$2&amp;"'!AB"&amp;ROW($AJ115))</f>
        <v/>
      </c>
      <c r="BI115" s="111" t="str" cm="1">
        <f t="array" aca="1" ref="BI115" ca="1">INDIRECT("'"&amp;BI$2&amp;"'!AB"&amp;ROW($AJ115))</f>
        <v/>
      </c>
      <c r="BJ115" s="111" t="str" cm="1">
        <f t="array" aca="1" ref="BJ115" ca="1">INDIRECT("'"&amp;BJ$2&amp;"'!AB"&amp;ROW($AJ115))</f>
        <v/>
      </c>
      <c r="BK115" s="111" t="str" cm="1">
        <f t="array" aca="1" ref="BK115" ca="1">INDIRECT("'"&amp;BK$2&amp;"'!AB"&amp;ROW($AJ115))</f>
        <v/>
      </c>
      <c r="BL115" s="111" t="str" cm="1">
        <f t="array" aca="1" ref="BL115" ca="1">INDIRECT("'"&amp;BL$2&amp;"'!AB"&amp;ROW($AJ115))</f>
        <v/>
      </c>
      <c r="BM115" s="111" t="str" cm="1">
        <f t="array" aca="1" ref="BM115" ca="1">INDIRECT("'"&amp;BM$2&amp;"'!AB"&amp;ROW($AJ115))</f>
        <v/>
      </c>
      <c r="BN115" s="111" t="str" cm="1">
        <f t="array" aca="1" ref="BN115" ca="1">INDIRECT("'"&amp;BN$2&amp;"'!AB"&amp;ROW($AJ115))</f>
        <v/>
      </c>
      <c r="BO115" s="124"/>
      <c r="BP115" s="110" t="str">
        <f t="shared" si="8"/>
        <v/>
      </c>
      <c r="BQ115" s="127" t="str" cm="1">
        <f t="array" aca="1" ref="BQ115" ca="1">IF(INDIRECT("'"&amp;BQ$2&amp;"'!P"&amp;ROW($BQ115))=0,"",INDIRECT("'"&amp;BQ$2&amp;"'!P"&amp;ROW($BQ115)))</f>
        <v/>
      </c>
      <c r="BR115" s="127" t="str" cm="1">
        <f t="array" aca="1" ref="BR115" ca="1">IF(INDIRECT("'"&amp;BR$2&amp;"'!P"&amp;ROW($BQ115))=0,"",INDIRECT("'"&amp;BR$2&amp;"'!P"&amp;ROW($BQ115)))</f>
        <v/>
      </c>
      <c r="BS115" s="127" t="str" cm="1">
        <f t="array" aca="1" ref="BS115" ca="1">IF(INDIRECT("'"&amp;BS$2&amp;"'!P"&amp;ROW($BQ115))=0,"",INDIRECT("'"&amp;BS$2&amp;"'!P"&amp;ROW($BQ115)))</f>
        <v/>
      </c>
      <c r="BT115" s="127" t="str" cm="1">
        <f t="array" aca="1" ref="BT115" ca="1">IF(INDIRECT("'"&amp;BT$2&amp;"'!P"&amp;ROW($BQ115))=0,"",INDIRECT("'"&amp;BT$2&amp;"'!P"&amp;ROW($BQ115)))</f>
        <v/>
      </c>
      <c r="BU115" s="127" t="str" cm="1">
        <f t="array" aca="1" ref="BU115" ca="1">IF(INDIRECT("'"&amp;BU$2&amp;"'!P"&amp;ROW($BQ115))=0,"",INDIRECT("'"&amp;BU$2&amp;"'!P"&amp;ROW($BQ115)))</f>
        <v/>
      </c>
      <c r="BV115" s="127" t="str" cm="1">
        <f t="array" aca="1" ref="BV115" ca="1">IF(INDIRECT("'"&amp;BV$2&amp;"'!P"&amp;ROW($BQ115))=0,"",INDIRECT("'"&amp;BV$2&amp;"'!P"&amp;ROW($BQ115)))</f>
        <v/>
      </c>
      <c r="BW115" s="127" t="str" cm="1">
        <f t="array" aca="1" ref="BW115" ca="1">IF(INDIRECT("'"&amp;BW$2&amp;"'!P"&amp;ROW($BQ115))=0,"",INDIRECT("'"&amp;BW$2&amp;"'!P"&amp;ROW($BQ115)))</f>
        <v/>
      </c>
      <c r="BX115" s="127" t="str" cm="1">
        <f t="array" aca="1" ref="BX115" ca="1">IF(INDIRECT("'"&amp;BX$2&amp;"'!P"&amp;ROW($BQ115))=0,"",INDIRECT("'"&amp;BX$2&amp;"'!P"&amp;ROW($BQ115)))</f>
        <v/>
      </c>
      <c r="BY115" s="127" t="str" cm="1">
        <f t="array" aca="1" ref="BY115" ca="1">IF(INDIRECT("'"&amp;BY$2&amp;"'!P"&amp;ROW($BQ115))=0,"",INDIRECT("'"&amp;BY$2&amp;"'!P"&amp;ROW($BQ115)))</f>
        <v/>
      </c>
      <c r="BZ115" s="127" t="str" cm="1">
        <f t="array" aca="1" ref="BZ115" ca="1">IF(INDIRECT("'"&amp;BZ$2&amp;"'!P"&amp;ROW($BQ115))=0,"",INDIRECT("'"&amp;BZ$2&amp;"'!P"&amp;ROW($BQ115)))</f>
        <v/>
      </c>
      <c r="CA115" s="127" t="str" cm="1">
        <f t="array" aca="1" ref="CA115" ca="1">IF(INDIRECT("'"&amp;CA$2&amp;"'!P"&amp;ROW($BQ115))=0,"",INDIRECT("'"&amp;CA$2&amp;"'!P"&amp;ROW($BQ115)))</f>
        <v/>
      </c>
      <c r="CB115" s="127" t="str" cm="1">
        <f t="array" aca="1" ref="CB115" ca="1">IF(INDIRECT("'"&amp;CB$2&amp;"'!P"&amp;ROW($BQ115))=0,"",INDIRECT("'"&amp;CB$2&amp;"'!P"&amp;ROW($BQ115)))</f>
        <v/>
      </c>
      <c r="CC115" s="127" t="str" cm="1">
        <f t="array" aca="1" ref="CC115" ca="1">IF(INDIRECT("'"&amp;CC$2&amp;"'!P"&amp;ROW($BQ115))=0,"",INDIRECT("'"&amp;CC$2&amp;"'!P"&amp;ROW($BQ115)))</f>
        <v/>
      </c>
      <c r="CD115" s="127" t="str" cm="1">
        <f t="array" aca="1" ref="CD115" ca="1">IF(INDIRECT("'"&amp;CD$2&amp;"'!P"&amp;ROW($BQ115))=0,"",INDIRECT("'"&amp;CD$2&amp;"'!P"&amp;ROW($BQ115)))</f>
        <v/>
      </c>
      <c r="CE115" s="127" t="str" cm="1">
        <f t="array" aca="1" ref="CE115" ca="1">IF(INDIRECT("'"&amp;CE$2&amp;"'!P"&amp;ROW($BQ115))=0,"",INDIRECT("'"&amp;CE$2&amp;"'!P"&amp;ROW($BQ115)))</f>
        <v/>
      </c>
      <c r="CF115" s="127" t="str" cm="1">
        <f t="array" aca="1" ref="CF115" ca="1">IF(INDIRECT("'"&amp;CF$2&amp;"'!P"&amp;ROW($BQ115))=0,"",INDIRECT("'"&amp;CF$2&amp;"'!P"&amp;ROW($BQ115)))</f>
        <v/>
      </c>
      <c r="CG115" s="127" t="str" cm="1">
        <f t="array" aca="1" ref="CG115" ca="1">IF(INDIRECT("'"&amp;CG$2&amp;"'!P"&amp;ROW($BQ115))=0,"",INDIRECT("'"&amp;CG$2&amp;"'!P"&amp;ROW($BQ115)))</f>
        <v/>
      </c>
      <c r="CH115" s="127" t="str" cm="1">
        <f t="array" aca="1" ref="CH115" ca="1">IF(INDIRECT("'"&amp;CH$2&amp;"'!P"&amp;ROW($BQ115))=0,"",INDIRECT("'"&amp;CH$2&amp;"'!P"&amp;ROW($BQ115)))</f>
        <v/>
      </c>
      <c r="CI115" s="127" t="str" cm="1">
        <f t="array" aca="1" ref="CI115" ca="1">IF(INDIRECT("'"&amp;CI$2&amp;"'!P"&amp;ROW($BQ115))=0,"",INDIRECT("'"&amp;CI$2&amp;"'!P"&amp;ROW($BQ115)))</f>
        <v/>
      </c>
      <c r="CJ115" s="127" t="str" cm="1">
        <f t="array" aca="1" ref="CJ115" ca="1">IF(INDIRECT("'"&amp;CJ$2&amp;"'!P"&amp;ROW($BQ115))=0,"",INDIRECT("'"&amp;CJ$2&amp;"'!P"&amp;ROW($BQ115)))</f>
        <v/>
      </c>
      <c r="CK115" s="127" t="str" cm="1">
        <f t="array" aca="1" ref="CK115" ca="1">IF(INDIRECT("'"&amp;CK$2&amp;"'!P"&amp;ROW($BQ115))=0,"",INDIRECT("'"&amp;CK$2&amp;"'!P"&amp;ROW($BQ115)))</f>
        <v/>
      </c>
      <c r="CL115" s="127" t="str" cm="1">
        <f t="array" aca="1" ref="CL115" ca="1">IF(INDIRECT("'"&amp;CL$2&amp;"'!P"&amp;ROW($BQ115))=0,"",INDIRECT("'"&amp;CL$2&amp;"'!P"&amp;ROW($BQ115)))</f>
        <v/>
      </c>
      <c r="CM115" s="127" t="str" cm="1">
        <f t="array" aca="1" ref="CM115" ca="1">IF(INDIRECT("'"&amp;CM$2&amp;"'!P"&amp;ROW($BQ115))=0,"",INDIRECT("'"&amp;CM$2&amp;"'!P"&amp;ROW($BQ115)))</f>
        <v/>
      </c>
      <c r="CN115" s="127" t="str" cm="1">
        <f t="array" aca="1" ref="CN115" ca="1">IF(INDIRECT("'"&amp;CN$2&amp;"'!P"&amp;ROW($BQ115))=0,"",INDIRECT("'"&amp;CN$2&amp;"'!P"&amp;ROW($BQ115)))</f>
        <v/>
      </c>
      <c r="CO115" s="127" t="str" cm="1">
        <f t="array" aca="1" ref="CO115" ca="1">IF(INDIRECT("'"&amp;CO$2&amp;"'!P"&amp;ROW($BQ115))=0,"",INDIRECT("'"&amp;CO$2&amp;"'!P"&amp;ROW($BQ115)))</f>
        <v/>
      </c>
      <c r="CP115" s="127" t="str" cm="1">
        <f t="array" aca="1" ref="CP115" ca="1">IF(INDIRECT("'"&amp;CP$2&amp;"'!P"&amp;ROW($BQ115))=0,"",INDIRECT("'"&amp;CP$2&amp;"'!P"&amp;ROW($BQ115)))</f>
        <v/>
      </c>
      <c r="CQ115" s="127" t="str" cm="1">
        <f t="array" aca="1" ref="CQ115" ca="1">IF(INDIRECT("'"&amp;CQ$2&amp;"'!P"&amp;ROW($BQ115))=0,"",INDIRECT("'"&amp;CQ$2&amp;"'!P"&amp;ROW($BQ115)))</f>
        <v/>
      </c>
      <c r="CR115" s="127" t="str" cm="1">
        <f t="array" aca="1" ref="CR115" ca="1">IF(INDIRECT("'"&amp;CR$2&amp;"'!P"&amp;ROW($BQ115))=0,"",INDIRECT("'"&amp;CR$2&amp;"'!P"&amp;ROW($BQ115)))</f>
        <v/>
      </c>
      <c r="CS115" s="127" t="str" cm="1">
        <f t="array" aca="1" ref="CS115" ca="1">IF(INDIRECT("'"&amp;CS$2&amp;"'!P"&amp;ROW($BQ115))=0,"",INDIRECT("'"&amp;CS$2&amp;"'!P"&amp;ROW($BQ115)))</f>
        <v/>
      </c>
      <c r="CT115" s="127" t="str" cm="1">
        <f t="array" aca="1" ref="CT115" ca="1">IF(INDIRECT("'"&amp;CT$2&amp;"'!P"&amp;ROW($BQ115))=0,"",INDIRECT("'"&amp;CT$2&amp;"'!P"&amp;ROW($BQ115)))</f>
        <v/>
      </c>
      <c r="CU115" s="127" t="str" cm="1">
        <f t="array" aca="1" ref="CU115" ca="1">IF(INDIRECT("'"&amp;CU$2&amp;"'!P"&amp;ROW($BQ115))=0,"",INDIRECT("'"&amp;CU$2&amp;"'!P"&amp;ROW($BQ115)))</f>
        <v/>
      </c>
      <c r="CV115" s="128" t="str">
        <f t="shared" si="9"/>
        <v/>
      </c>
    </row>
    <row r="116" spans="1:100" x14ac:dyDescent="0.2">
      <c r="A116" s="111" t="str">
        <f>IF('Driver List'!D116=0,"",'Driver List'!D116)</f>
        <v/>
      </c>
      <c r="B116" s="111" t="str">
        <f>IF(A116="","",VLOOKUP(A116,'Driver List'!D:E,2,0))</f>
        <v/>
      </c>
      <c r="C116" s="111" t="str" cm="1">
        <f t="array" aca="1" ref="C116" ca="1">IF(INDIRECT("'"&amp;C$2&amp;"'!F"&amp;ROW(C116))="CC","CC",
IF(INDIRECT("'"&amp;C$2&amp;"'!F"&amp;ROW(C116))="DOWN","DOWN",
IF(INDIRECT("'"&amp;C$2&amp;"'!F"&amp;ROW(C116))="OFF","OFF",
IF(INDIRECT("'"&amp;C$2&amp;"'!F"&amp;ROW(C116))="PARK","PARK",
IF(INDIRECT("'"&amp;C$2&amp;"'!F"&amp;ROW(C116))="VACA","VACA",
"")))))</f>
        <v/>
      </c>
      <c r="D116" s="111" t="str" cm="1">
        <f t="array" aca="1" ref="D116" ca="1">IF(INDIRECT("'"&amp;D$2&amp;"'!F"&amp;ROW(D116))="CC","CC",
IF(INDIRECT("'"&amp;D$2&amp;"'!F"&amp;ROW(D116))="DOWN","DOWN",
IF(INDIRECT("'"&amp;D$2&amp;"'!F"&amp;ROW(D116))="OFF","OFF",
IF(INDIRECT("'"&amp;D$2&amp;"'!F"&amp;ROW(D116))="PARK","PARK",
IF(INDIRECT("'"&amp;D$2&amp;"'!F"&amp;ROW(D116))="VACA","VACA",
"")))))</f>
        <v/>
      </c>
      <c r="E116" s="111" t="str" cm="1">
        <f t="array" aca="1" ref="E116" ca="1">IF(INDIRECT("'"&amp;E$2&amp;"'!F"&amp;ROW(E116))="CC","CC",
IF(INDIRECT("'"&amp;E$2&amp;"'!F"&amp;ROW(E116))="DOWN","DOWN",
IF(INDIRECT("'"&amp;E$2&amp;"'!F"&amp;ROW(E116))="OFF","OFF",
IF(INDIRECT("'"&amp;E$2&amp;"'!F"&amp;ROW(E116))="PARK","PARK",
IF(INDIRECT("'"&amp;E$2&amp;"'!F"&amp;ROW(E116))="VACA","VACA",
"")))))</f>
        <v/>
      </c>
      <c r="F116" s="111" t="str" cm="1">
        <f t="array" aca="1" ref="F116" ca="1">IF(INDIRECT("'"&amp;F$2&amp;"'!F"&amp;ROW(F116))="CC","CC",
IF(INDIRECT("'"&amp;F$2&amp;"'!F"&amp;ROW(F116))="DOWN","DOWN",
IF(INDIRECT("'"&amp;F$2&amp;"'!F"&amp;ROW(F116))="OFF","OFF",
IF(INDIRECT("'"&amp;F$2&amp;"'!F"&amp;ROW(F116))="PARK","PARK",
IF(INDIRECT("'"&amp;F$2&amp;"'!F"&amp;ROW(F116))="VACA","VACA",
"")))))</f>
        <v/>
      </c>
      <c r="G116" s="111" t="str" cm="1">
        <f t="array" aca="1" ref="G116" ca="1">IF(INDIRECT("'"&amp;G$2&amp;"'!F"&amp;ROW(G116))="CC","CC",
IF(INDIRECT("'"&amp;G$2&amp;"'!F"&amp;ROW(G116))="DOWN","DOWN",
IF(INDIRECT("'"&amp;G$2&amp;"'!F"&amp;ROW(G116))="OFF","OFF",
IF(INDIRECT("'"&amp;G$2&amp;"'!F"&amp;ROW(G116))="PARK","PARK",
IF(INDIRECT("'"&amp;G$2&amp;"'!F"&amp;ROW(G116))="VACA","VACA",
"")))))</f>
        <v/>
      </c>
      <c r="H116" s="111" t="str" cm="1">
        <f t="array" aca="1" ref="H116" ca="1">IF(INDIRECT("'"&amp;H$2&amp;"'!F"&amp;ROW(H116))="CC","CC",
IF(INDIRECT("'"&amp;H$2&amp;"'!F"&amp;ROW(H116))="DOWN","DOWN",
IF(INDIRECT("'"&amp;H$2&amp;"'!F"&amp;ROW(H116))="OFF","OFF",
IF(INDIRECT("'"&amp;H$2&amp;"'!F"&amp;ROW(H116))="PARK","PARK",
IF(INDIRECT("'"&amp;H$2&amp;"'!F"&amp;ROW(H116))="VACA","VACA",
"")))))</f>
        <v/>
      </c>
      <c r="I116" s="111" t="str" cm="1">
        <f t="array" aca="1" ref="I116" ca="1">IF(INDIRECT("'"&amp;I$2&amp;"'!F"&amp;ROW(I116))="CC","CC",
IF(INDIRECT("'"&amp;I$2&amp;"'!F"&amp;ROW(I116))="DOWN","DOWN",
IF(INDIRECT("'"&amp;I$2&amp;"'!F"&amp;ROW(I116))="OFF","OFF",
IF(INDIRECT("'"&amp;I$2&amp;"'!F"&amp;ROW(I116))="PARK","PARK",
IF(INDIRECT("'"&amp;I$2&amp;"'!F"&amp;ROW(I116))="VACA","VACA",
"")))))</f>
        <v/>
      </c>
      <c r="J116" s="111" t="str" cm="1">
        <f t="array" aca="1" ref="J116" ca="1">IF(INDIRECT("'"&amp;J$2&amp;"'!F"&amp;ROW(J116))="CC","CC",
IF(INDIRECT("'"&amp;J$2&amp;"'!F"&amp;ROW(J116))="DOWN","DOWN",
IF(INDIRECT("'"&amp;J$2&amp;"'!F"&amp;ROW(J116))="OFF","OFF",
IF(INDIRECT("'"&amp;J$2&amp;"'!F"&amp;ROW(J116))="PARK","PARK",
IF(INDIRECT("'"&amp;J$2&amp;"'!F"&amp;ROW(J116))="VACA","VACA",
"")))))</f>
        <v/>
      </c>
      <c r="K116" s="111" t="str" cm="1">
        <f t="array" aca="1" ref="K116" ca="1">IF(INDIRECT("'"&amp;K$2&amp;"'!F"&amp;ROW(K116))="CC","CC",
IF(INDIRECT("'"&amp;K$2&amp;"'!F"&amp;ROW(K116))="DOWN","DOWN",
IF(INDIRECT("'"&amp;K$2&amp;"'!F"&amp;ROW(K116))="OFF","OFF",
IF(INDIRECT("'"&amp;K$2&amp;"'!F"&amp;ROW(K116))="PARK","PARK",
IF(INDIRECT("'"&amp;K$2&amp;"'!F"&amp;ROW(K116))="VACA","VACA",
"")))))</f>
        <v/>
      </c>
      <c r="L116" s="111" t="str" cm="1">
        <f t="array" aca="1" ref="L116" ca="1">IF(INDIRECT("'"&amp;L$2&amp;"'!F"&amp;ROW(L116))="CC","CC",
IF(INDIRECT("'"&amp;L$2&amp;"'!F"&amp;ROW(L116))="DOWN","DOWN",
IF(INDIRECT("'"&amp;L$2&amp;"'!F"&amp;ROW(L116))="OFF","OFF",
IF(INDIRECT("'"&amp;L$2&amp;"'!F"&amp;ROW(L116))="PARK","PARK",
IF(INDIRECT("'"&amp;L$2&amp;"'!F"&amp;ROW(L116))="VACA","VACA",
"")))))</f>
        <v/>
      </c>
      <c r="M116" s="111" t="str" cm="1">
        <f t="array" aca="1" ref="M116" ca="1">IF(INDIRECT("'"&amp;M$2&amp;"'!F"&amp;ROW(M116))="CC","CC",
IF(INDIRECT("'"&amp;M$2&amp;"'!F"&amp;ROW(M116))="DOWN","DOWN",
IF(INDIRECT("'"&amp;M$2&amp;"'!F"&amp;ROW(M116))="OFF","OFF",
IF(INDIRECT("'"&amp;M$2&amp;"'!F"&amp;ROW(M116))="PARK","PARK",
IF(INDIRECT("'"&amp;M$2&amp;"'!F"&amp;ROW(M116))="VACA","VACA",
"")))))</f>
        <v/>
      </c>
      <c r="N116" s="111" t="str" cm="1">
        <f t="array" aca="1" ref="N116" ca="1">IF(INDIRECT("'"&amp;N$2&amp;"'!F"&amp;ROW(N116))="CC","CC",
IF(INDIRECT("'"&amp;N$2&amp;"'!F"&amp;ROW(N116))="DOWN","DOWN",
IF(INDIRECT("'"&amp;N$2&amp;"'!F"&amp;ROW(N116))="OFF","OFF",
IF(INDIRECT("'"&amp;N$2&amp;"'!F"&amp;ROW(N116))="PARK","PARK",
IF(INDIRECT("'"&amp;N$2&amp;"'!F"&amp;ROW(N116))="VACA","VACA",
"")))))</f>
        <v/>
      </c>
      <c r="O116" s="111" t="str" cm="1">
        <f t="array" aca="1" ref="O116" ca="1">IF(INDIRECT("'"&amp;O$2&amp;"'!F"&amp;ROW(O116))="CC","CC",
IF(INDIRECT("'"&amp;O$2&amp;"'!F"&amp;ROW(O116))="DOWN","DOWN",
IF(INDIRECT("'"&amp;O$2&amp;"'!F"&amp;ROW(O116))="OFF","OFF",
IF(INDIRECT("'"&amp;O$2&amp;"'!F"&amp;ROW(O116))="PARK","PARK",
IF(INDIRECT("'"&amp;O$2&amp;"'!F"&amp;ROW(O116))="VACA","VACA",
"")))))</f>
        <v/>
      </c>
      <c r="P116" s="111" t="str" cm="1">
        <f t="array" aca="1" ref="P116" ca="1">IF(INDIRECT("'"&amp;P$2&amp;"'!F"&amp;ROW(P116))="CC","CC",
IF(INDIRECT("'"&amp;P$2&amp;"'!F"&amp;ROW(P116))="DOWN","DOWN",
IF(INDIRECT("'"&amp;P$2&amp;"'!F"&amp;ROW(P116))="OFF","OFF",
IF(INDIRECT("'"&amp;P$2&amp;"'!F"&amp;ROW(P116))="PARK","PARK",
IF(INDIRECT("'"&amp;P$2&amp;"'!F"&amp;ROW(P116))="VACA","VACA",
"")))))</f>
        <v/>
      </c>
      <c r="Q116" s="111" t="str" cm="1">
        <f t="array" aca="1" ref="Q116" ca="1">IF(INDIRECT("'"&amp;Q$2&amp;"'!F"&amp;ROW(Q116))="CC","CC",
IF(INDIRECT("'"&amp;Q$2&amp;"'!F"&amp;ROW(Q116))="DOWN","DOWN",
IF(INDIRECT("'"&amp;Q$2&amp;"'!F"&amp;ROW(Q116))="OFF","OFF",
IF(INDIRECT("'"&amp;Q$2&amp;"'!F"&amp;ROW(Q116))="PARK","PARK",
IF(INDIRECT("'"&amp;Q$2&amp;"'!F"&amp;ROW(Q116))="VACA","VACA",
"")))))</f>
        <v/>
      </c>
      <c r="R116" s="111" t="str" cm="1">
        <f t="array" aca="1" ref="R116" ca="1">IF(INDIRECT("'"&amp;R$2&amp;"'!F"&amp;ROW(R116))="CC","CC",
IF(INDIRECT("'"&amp;R$2&amp;"'!F"&amp;ROW(R116))="DOWN","DOWN",
IF(INDIRECT("'"&amp;R$2&amp;"'!F"&amp;ROW(R116))="OFF","OFF",
IF(INDIRECT("'"&amp;R$2&amp;"'!F"&amp;ROW(R116))="PARK","PARK",
IF(INDIRECT("'"&amp;R$2&amp;"'!F"&amp;ROW(R116))="VACA","VACA",
"")))))</f>
        <v/>
      </c>
      <c r="S116" s="111" t="str" cm="1">
        <f t="array" aca="1" ref="S116" ca="1">IF(INDIRECT("'"&amp;S$2&amp;"'!F"&amp;ROW(S116))="CC","CC",
IF(INDIRECT("'"&amp;S$2&amp;"'!F"&amp;ROW(S116))="DOWN","DOWN",
IF(INDIRECT("'"&amp;S$2&amp;"'!F"&amp;ROW(S116))="OFF","OFF",
IF(INDIRECT("'"&amp;S$2&amp;"'!F"&amp;ROW(S116))="PARK","PARK",
IF(INDIRECT("'"&amp;S$2&amp;"'!F"&amp;ROW(S116))="VACA","VACA",
"")))))</f>
        <v/>
      </c>
      <c r="T116" s="111" t="str" cm="1">
        <f t="array" aca="1" ref="T116" ca="1">IF(INDIRECT("'"&amp;T$2&amp;"'!F"&amp;ROW(T116))="CC","CC",
IF(INDIRECT("'"&amp;T$2&amp;"'!F"&amp;ROW(T116))="DOWN","DOWN",
IF(INDIRECT("'"&amp;T$2&amp;"'!F"&amp;ROW(T116))="OFF","OFF",
IF(INDIRECT("'"&amp;T$2&amp;"'!F"&amp;ROW(T116))="PARK","PARK",
IF(INDIRECT("'"&amp;T$2&amp;"'!F"&amp;ROW(T116))="VACA","VACA",
"")))))</f>
        <v/>
      </c>
      <c r="U116" s="111" t="str" cm="1">
        <f t="array" aca="1" ref="U116" ca="1">IF(INDIRECT("'"&amp;U$2&amp;"'!F"&amp;ROW(U116))="CC","CC",
IF(INDIRECT("'"&amp;U$2&amp;"'!F"&amp;ROW(U116))="DOWN","DOWN",
IF(INDIRECT("'"&amp;U$2&amp;"'!F"&amp;ROW(U116))="OFF","OFF",
IF(INDIRECT("'"&amp;U$2&amp;"'!F"&amp;ROW(U116))="PARK","PARK",
IF(INDIRECT("'"&amp;U$2&amp;"'!F"&amp;ROW(U116))="VACA","VACA",
"")))))</f>
        <v/>
      </c>
      <c r="V116" s="111" t="str" cm="1">
        <f t="array" aca="1" ref="V116" ca="1">IF(INDIRECT("'"&amp;V$2&amp;"'!F"&amp;ROW(V116))="CC","CC",
IF(INDIRECT("'"&amp;V$2&amp;"'!F"&amp;ROW(V116))="DOWN","DOWN",
IF(INDIRECT("'"&amp;V$2&amp;"'!F"&amp;ROW(V116))="OFF","OFF",
IF(INDIRECT("'"&amp;V$2&amp;"'!F"&amp;ROW(V116))="PARK","PARK",
IF(INDIRECT("'"&amp;V$2&amp;"'!F"&amp;ROW(V116))="VACA","VACA",
"")))))</f>
        <v/>
      </c>
      <c r="W116" s="111" t="str" cm="1">
        <f t="array" aca="1" ref="W116" ca="1">IF(INDIRECT("'"&amp;W$2&amp;"'!F"&amp;ROW(W116))="CC","CC",
IF(INDIRECT("'"&amp;W$2&amp;"'!F"&amp;ROW(W116))="DOWN","DOWN",
IF(INDIRECT("'"&amp;W$2&amp;"'!F"&amp;ROW(W116))="OFF","OFF",
IF(INDIRECT("'"&amp;W$2&amp;"'!F"&amp;ROW(W116))="PARK","PARK",
IF(INDIRECT("'"&amp;W$2&amp;"'!F"&amp;ROW(W116))="VACA","VACA",
"")))))</f>
        <v/>
      </c>
      <c r="X116" s="111" t="str" cm="1">
        <f t="array" aca="1" ref="X116" ca="1">IF(INDIRECT("'"&amp;X$2&amp;"'!F"&amp;ROW(X116))="CC","CC",
IF(INDIRECT("'"&amp;X$2&amp;"'!F"&amp;ROW(X116))="DOWN","DOWN",
IF(INDIRECT("'"&amp;X$2&amp;"'!F"&amp;ROW(X116))="OFF","OFF",
IF(INDIRECT("'"&amp;X$2&amp;"'!F"&amp;ROW(X116))="PARK","PARK",
IF(INDIRECT("'"&amp;X$2&amp;"'!F"&amp;ROW(X116))="VACA","VACA",
"")))))</f>
        <v/>
      </c>
      <c r="Y116" s="111" t="str" cm="1">
        <f t="array" aca="1" ref="Y116" ca="1">IF(INDIRECT("'"&amp;Y$2&amp;"'!F"&amp;ROW(Y116))="CC","CC",
IF(INDIRECT("'"&amp;Y$2&amp;"'!F"&amp;ROW(Y116))="DOWN","DOWN",
IF(INDIRECT("'"&amp;Y$2&amp;"'!F"&amp;ROW(Y116))="OFF","OFF",
IF(INDIRECT("'"&amp;Y$2&amp;"'!F"&amp;ROW(Y116))="PARK","PARK",
IF(INDIRECT("'"&amp;Y$2&amp;"'!F"&amp;ROW(Y116))="VACA","VACA",
"")))))</f>
        <v/>
      </c>
      <c r="Z116" s="111" t="str" cm="1">
        <f t="array" aca="1" ref="Z116" ca="1">IF(INDIRECT("'"&amp;Z$2&amp;"'!F"&amp;ROW(Z116))="CC","CC",
IF(INDIRECT("'"&amp;Z$2&amp;"'!F"&amp;ROW(Z116))="DOWN","DOWN",
IF(INDIRECT("'"&amp;Z$2&amp;"'!F"&amp;ROW(Z116))="OFF","OFF",
IF(INDIRECT("'"&amp;Z$2&amp;"'!F"&amp;ROW(Z116))="PARK","PARK",
IF(INDIRECT("'"&amp;Z$2&amp;"'!F"&amp;ROW(Z116))="VACA","VACA",
"")))))</f>
        <v/>
      </c>
      <c r="AA116" s="111" t="str" cm="1">
        <f t="array" aca="1" ref="AA116" ca="1">IF(INDIRECT("'"&amp;AA$2&amp;"'!F"&amp;ROW(AA116))="CC","CC",
IF(INDIRECT("'"&amp;AA$2&amp;"'!F"&amp;ROW(AA116))="DOWN","DOWN",
IF(INDIRECT("'"&amp;AA$2&amp;"'!F"&amp;ROW(AA116))="OFF","OFF",
IF(INDIRECT("'"&amp;AA$2&amp;"'!F"&amp;ROW(AA116))="PARK","PARK",
IF(INDIRECT("'"&amp;AA$2&amp;"'!F"&amp;ROW(AA116))="VACA","VACA",
"")))))</f>
        <v/>
      </c>
      <c r="AB116" s="111" t="str" cm="1">
        <f t="array" aca="1" ref="AB116" ca="1">IF(INDIRECT("'"&amp;AB$2&amp;"'!F"&amp;ROW(AB116))="CC","CC",
IF(INDIRECT("'"&amp;AB$2&amp;"'!F"&amp;ROW(AB116))="DOWN","DOWN",
IF(INDIRECT("'"&amp;AB$2&amp;"'!F"&amp;ROW(AB116))="OFF","OFF",
IF(INDIRECT("'"&amp;AB$2&amp;"'!F"&amp;ROW(AB116))="PARK","PARK",
IF(INDIRECT("'"&amp;AB$2&amp;"'!F"&amp;ROW(AB116))="VACA","VACA",
"")))))</f>
        <v/>
      </c>
      <c r="AC116" s="111" t="str" cm="1">
        <f t="array" aca="1" ref="AC116" ca="1">IF(INDIRECT("'"&amp;AC$2&amp;"'!F"&amp;ROW(AC116))="CC","CC",
IF(INDIRECT("'"&amp;AC$2&amp;"'!F"&amp;ROW(AC116))="DOWN","DOWN",
IF(INDIRECT("'"&amp;AC$2&amp;"'!F"&amp;ROW(AC116))="OFF","OFF",
IF(INDIRECT("'"&amp;AC$2&amp;"'!F"&amp;ROW(AC116))="PARK","PARK",
IF(INDIRECT("'"&amp;AC$2&amp;"'!F"&amp;ROW(AC116))="VACA","VACA",
"")))))</f>
        <v/>
      </c>
      <c r="AD116" s="111" t="str" cm="1">
        <f t="array" aca="1" ref="AD116" ca="1">IF(INDIRECT("'"&amp;AD$2&amp;"'!F"&amp;ROW(AD116))="CC","CC",
IF(INDIRECT("'"&amp;AD$2&amp;"'!F"&amp;ROW(AD116))="DOWN","DOWN",
IF(INDIRECT("'"&amp;AD$2&amp;"'!F"&amp;ROW(AD116))="OFF","OFF",
IF(INDIRECT("'"&amp;AD$2&amp;"'!F"&amp;ROW(AD116))="PARK","PARK",
IF(INDIRECT("'"&amp;AD$2&amp;"'!F"&amp;ROW(AD116))="VACA","VACA",
"")))))</f>
        <v/>
      </c>
      <c r="AE116" s="111" t="str" cm="1">
        <f t="array" aca="1" ref="AE116" ca="1">IF(INDIRECT("'"&amp;AE$2&amp;"'!F"&amp;ROW(AE116))="CC","CC",
IF(INDIRECT("'"&amp;AE$2&amp;"'!F"&amp;ROW(AE116))="DOWN","DOWN",
IF(INDIRECT("'"&amp;AE$2&amp;"'!F"&amp;ROW(AE116))="OFF","OFF",
IF(INDIRECT("'"&amp;AE$2&amp;"'!F"&amp;ROW(AE116))="PARK","PARK",
IF(INDIRECT("'"&amp;AE$2&amp;"'!F"&amp;ROW(AE116))="VACA","VACA",
"")))))</f>
        <v/>
      </c>
      <c r="AF116" s="111" t="str" cm="1">
        <f t="array" aca="1" ref="AF116" ca="1">IF(INDIRECT("'"&amp;AF$2&amp;"'!F"&amp;ROW(AF116))="CC","CC",
IF(INDIRECT("'"&amp;AF$2&amp;"'!F"&amp;ROW(AF116))="DOWN","DOWN",
IF(INDIRECT("'"&amp;AF$2&amp;"'!F"&amp;ROW(AF116))="OFF","OFF",
IF(INDIRECT("'"&amp;AF$2&amp;"'!F"&amp;ROW(AF116))="PARK","PARK",
IF(INDIRECT("'"&amp;AF$2&amp;"'!F"&amp;ROW(AF116))="VACA","VACA",
"")))))</f>
        <v/>
      </c>
      <c r="AG116" s="111" t="str" cm="1">
        <f t="array" aca="1" ref="AG116" ca="1">IF(INDIRECT("'"&amp;AG$2&amp;"'!F"&amp;ROW(AG116))="CC","CC",
IF(INDIRECT("'"&amp;AG$2&amp;"'!F"&amp;ROW(AG116))="DOWN","DOWN",
IF(INDIRECT("'"&amp;AG$2&amp;"'!F"&amp;ROW(AG116))="OFF","OFF",
IF(INDIRECT("'"&amp;AG$2&amp;"'!F"&amp;ROW(AG116))="PARK","PARK",
IF(INDIRECT("'"&amp;AG$2&amp;"'!F"&amp;ROW(AG116))="VACA","VACA",
"")))))</f>
        <v/>
      </c>
      <c r="AH116" s="124"/>
      <c r="AI116" s="111" t="str">
        <f t="shared" si="7"/>
        <v/>
      </c>
      <c r="AJ116" s="111" t="str" cm="1">
        <f t="array" aca="1" ref="AJ116" ca="1">INDIRECT("'"&amp;AJ$2&amp;"'!AB"&amp;ROW($AJ116))</f>
        <v/>
      </c>
      <c r="AK116" s="111" t="str" cm="1">
        <f t="array" aca="1" ref="AK116" ca="1">INDIRECT("'"&amp;AK$2&amp;"'!AB"&amp;ROW($AJ116))</f>
        <v/>
      </c>
      <c r="AL116" s="111" t="str" cm="1">
        <f t="array" aca="1" ref="AL116" ca="1">INDIRECT("'"&amp;AL$2&amp;"'!AB"&amp;ROW($AJ116))</f>
        <v/>
      </c>
      <c r="AM116" s="111" t="str" cm="1">
        <f t="array" aca="1" ref="AM116" ca="1">INDIRECT("'"&amp;AM$2&amp;"'!AB"&amp;ROW($AJ116))</f>
        <v/>
      </c>
      <c r="AN116" s="111" t="str" cm="1">
        <f t="array" aca="1" ref="AN116" ca="1">INDIRECT("'"&amp;AN$2&amp;"'!AB"&amp;ROW($AJ116))</f>
        <v/>
      </c>
      <c r="AO116" s="111" t="str" cm="1">
        <f t="array" aca="1" ref="AO116" ca="1">INDIRECT("'"&amp;AO$2&amp;"'!AB"&amp;ROW($AJ116))</f>
        <v/>
      </c>
      <c r="AP116" s="111" t="str" cm="1">
        <f t="array" aca="1" ref="AP116" ca="1">INDIRECT("'"&amp;AP$2&amp;"'!AB"&amp;ROW($AJ116))</f>
        <v/>
      </c>
      <c r="AQ116" s="111" t="str" cm="1">
        <f t="array" aca="1" ref="AQ116" ca="1">INDIRECT("'"&amp;AQ$2&amp;"'!AB"&amp;ROW($AJ116))</f>
        <v/>
      </c>
      <c r="AR116" s="111" t="str" cm="1">
        <f t="array" aca="1" ref="AR116" ca="1">INDIRECT("'"&amp;AR$2&amp;"'!AB"&amp;ROW($AJ116))</f>
        <v/>
      </c>
      <c r="AS116" s="111" t="str" cm="1">
        <f t="array" aca="1" ref="AS116" ca="1">INDIRECT("'"&amp;AS$2&amp;"'!AB"&amp;ROW($AJ116))</f>
        <v/>
      </c>
      <c r="AT116" s="111" t="str" cm="1">
        <f t="array" aca="1" ref="AT116" ca="1">INDIRECT("'"&amp;AT$2&amp;"'!AB"&amp;ROW($AJ116))</f>
        <v/>
      </c>
      <c r="AU116" s="111" t="str" cm="1">
        <f t="array" aca="1" ref="AU116" ca="1">INDIRECT("'"&amp;AU$2&amp;"'!AB"&amp;ROW($AJ116))</f>
        <v/>
      </c>
      <c r="AV116" s="111" t="str" cm="1">
        <f t="array" aca="1" ref="AV116" ca="1">INDIRECT("'"&amp;AV$2&amp;"'!AB"&amp;ROW($AJ116))</f>
        <v/>
      </c>
      <c r="AW116" s="111" t="str" cm="1">
        <f t="array" aca="1" ref="AW116" ca="1">INDIRECT("'"&amp;AW$2&amp;"'!AB"&amp;ROW($AJ116))</f>
        <v/>
      </c>
      <c r="AX116" s="111" t="str" cm="1">
        <f t="array" aca="1" ref="AX116" ca="1">INDIRECT("'"&amp;AX$2&amp;"'!AB"&amp;ROW($AJ116))</f>
        <v/>
      </c>
      <c r="AY116" s="111" t="str" cm="1">
        <f t="array" aca="1" ref="AY116" ca="1">INDIRECT("'"&amp;AY$2&amp;"'!AB"&amp;ROW($AJ116))</f>
        <v/>
      </c>
      <c r="AZ116" s="111" t="str" cm="1">
        <f t="array" aca="1" ref="AZ116" ca="1">INDIRECT("'"&amp;AZ$2&amp;"'!AB"&amp;ROW($AJ116))</f>
        <v/>
      </c>
      <c r="BA116" s="111" t="str" cm="1">
        <f t="array" aca="1" ref="BA116" ca="1">INDIRECT("'"&amp;BA$2&amp;"'!AB"&amp;ROW($AJ116))</f>
        <v/>
      </c>
      <c r="BB116" s="111" t="str" cm="1">
        <f t="array" aca="1" ref="BB116" ca="1">INDIRECT("'"&amp;BB$2&amp;"'!AB"&amp;ROW($AJ116))</f>
        <v/>
      </c>
      <c r="BC116" s="111" t="str" cm="1">
        <f t="array" aca="1" ref="BC116" ca="1">INDIRECT("'"&amp;BC$2&amp;"'!AB"&amp;ROW($AJ116))</f>
        <v/>
      </c>
      <c r="BD116" s="111" t="str" cm="1">
        <f t="array" aca="1" ref="BD116" ca="1">INDIRECT("'"&amp;BD$2&amp;"'!AB"&amp;ROW($AJ116))</f>
        <v/>
      </c>
      <c r="BE116" s="111" t="str" cm="1">
        <f t="array" aca="1" ref="BE116" ca="1">INDIRECT("'"&amp;BE$2&amp;"'!AB"&amp;ROW($AJ116))</f>
        <v/>
      </c>
      <c r="BF116" s="111" t="str" cm="1">
        <f t="array" aca="1" ref="BF116" ca="1">INDIRECT("'"&amp;BF$2&amp;"'!AB"&amp;ROW($AJ116))</f>
        <v/>
      </c>
      <c r="BG116" s="111" t="str" cm="1">
        <f t="array" aca="1" ref="BG116" ca="1">INDIRECT("'"&amp;BG$2&amp;"'!AB"&amp;ROW($AJ116))</f>
        <v/>
      </c>
      <c r="BH116" s="111" t="str" cm="1">
        <f t="array" aca="1" ref="BH116" ca="1">INDIRECT("'"&amp;BH$2&amp;"'!AB"&amp;ROW($AJ116))</f>
        <v/>
      </c>
      <c r="BI116" s="111" t="str" cm="1">
        <f t="array" aca="1" ref="BI116" ca="1">INDIRECT("'"&amp;BI$2&amp;"'!AB"&amp;ROW($AJ116))</f>
        <v/>
      </c>
      <c r="BJ116" s="111" t="str" cm="1">
        <f t="array" aca="1" ref="BJ116" ca="1">INDIRECT("'"&amp;BJ$2&amp;"'!AB"&amp;ROW($AJ116))</f>
        <v/>
      </c>
      <c r="BK116" s="111" t="str" cm="1">
        <f t="array" aca="1" ref="BK116" ca="1">INDIRECT("'"&amp;BK$2&amp;"'!AB"&amp;ROW($AJ116))</f>
        <v/>
      </c>
      <c r="BL116" s="111" t="str" cm="1">
        <f t="array" aca="1" ref="BL116" ca="1">INDIRECT("'"&amp;BL$2&amp;"'!AB"&amp;ROW($AJ116))</f>
        <v/>
      </c>
      <c r="BM116" s="111" t="str" cm="1">
        <f t="array" aca="1" ref="BM116" ca="1">INDIRECT("'"&amp;BM$2&amp;"'!AB"&amp;ROW($AJ116))</f>
        <v/>
      </c>
      <c r="BN116" s="111" t="str" cm="1">
        <f t="array" aca="1" ref="BN116" ca="1">INDIRECT("'"&amp;BN$2&amp;"'!AB"&amp;ROW($AJ116))</f>
        <v/>
      </c>
      <c r="BO116" s="124"/>
      <c r="BP116" s="110" t="str">
        <f t="shared" si="8"/>
        <v/>
      </c>
      <c r="BQ116" s="127" t="str" cm="1">
        <f t="array" aca="1" ref="BQ116" ca="1">IF(INDIRECT("'"&amp;BQ$2&amp;"'!P"&amp;ROW($BQ116))=0,"",INDIRECT("'"&amp;BQ$2&amp;"'!P"&amp;ROW($BQ116)))</f>
        <v/>
      </c>
      <c r="BR116" s="127" t="str" cm="1">
        <f t="array" aca="1" ref="BR116" ca="1">IF(INDIRECT("'"&amp;BR$2&amp;"'!P"&amp;ROW($BQ116))=0,"",INDIRECT("'"&amp;BR$2&amp;"'!P"&amp;ROW($BQ116)))</f>
        <v/>
      </c>
      <c r="BS116" s="127" t="str" cm="1">
        <f t="array" aca="1" ref="BS116" ca="1">IF(INDIRECT("'"&amp;BS$2&amp;"'!P"&amp;ROW($BQ116))=0,"",INDIRECT("'"&amp;BS$2&amp;"'!P"&amp;ROW($BQ116)))</f>
        <v/>
      </c>
      <c r="BT116" s="127" t="str" cm="1">
        <f t="array" aca="1" ref="BT116" ca="1">IF(INDIRECT("'"&amp;BT$2&amp;"'!P"&amp;ROW($BQ116))=0,"",INDIRECT("'"&amp;BT$2&amp;"'!P"&amp;ROW($BQ116)))</f>
        <v/>
      </c>
      <c r="BU116" s="127" t="str" cm="1">
        <f t="array" aca="1" ref="BU116" ca="1">IF(INDIRECT("'"&amp;BU$2&amp;"'!P"&amp;ROW($BQ116))=0,"",INDIRECT("'"&amp;BU$2&amp;"'!P"&amp;ROW($BQ116)))</f>
        <v/>
      </c>
      <c r="BV116" s="127" t="str" cm="1">
        <f t="array" aca="1" ref="BV116" ca="1">IF(INDIRECT("'"&amp;BV$2&amp;"'!P"&amp;ROW($BQ116))=0,"",INDIRECT("'"&amp;BV$2&amp;"'!P"&amp;ROW($BQ116)))</f>
        <v/>
      </c>
      <c r="BW116" s="127" t="str" cm="1">
        <f t="array" aca="1" ref="BW116" ca="1">IF(INDIRECT("'"&amp;BW$2&amp;"'!P"&amp;ROW($BQ116))=0,"",INDIRECT("'"&amp;BW$2&amp;"'!P"&amp;ROW($BQ116)))</f>
        <v/>
      </c>
      <c r="BX116" s="127" t="str" cm="1">
        <f t="array" aca="1" ref="BX116" ca="1">IF(INDIRECT("'"&amp;BX$2&amp;"'!P"&amp;ROW($BQ116))=0,"",INDIRECT("'"&amp;BX$2&amp;"'!P"&amp;ROW($BQ116)))</f>
        <v/>
      </c>
      <c r="BY116" s="127" t="str" cm="1">
        <f t="array" aca="1" ref="BY116" ca="1">IF(INDIRECT("'"&amp;BY$2&amp;"'!P"&amp;ROW($BQ116))=0,"",INDIRECT("'"&amp;BY$2&amp;"'!P"&amp;ROW($BQ116)))</f>
        <v/>
      </c>
      <c r="BZ116" s="127" t="str" cm="1">
        <f t="array" aca="1" ref="BZ116" ca="1">IF(INDIRECT("'"&amp;BZ$2&amp;"'!P"&amp;ROW($BQ116))=0,"",INDIRECT("'"&amp;BZ$2&amp;"'!P"&amp;ROW($BQ116)))</f>
        <v/>
      </c>
      <c r="CA116" s="127" t="str" cm="1">
        <f t="array" aca="1" ref="CA116" ca="1">IF(INDIRECT("'"&amp;CA$2&amp;"'!P"&amp;ROW($BQ116))=0,"",INDIRECT("'"&amp;CA$2&amp;"'!P"&amp;ROW($BQ116)))</f>
        <v/>
      </c>
      <c r="CB116" s="127" t="str" cm="1">
        <f t="array" aca="1" ref="CB116" ca="1">IF(INDIRECT("'"&amp;CB$2&amp;"'!P"&amp;ROW($BQ116))=0,"",INDIRECT("'"&amp;CB$2&amp;"'!P"&amp;ROW($BQ116)))</f>
        <v/>
      </c>
      <c r="CC116" s="127" t="str" cm="1">
        <f t="array" aca="1" ref="CC116" ca="1">IF(INDIRECT("'"&amp;CC$2&amp;"'!P"&amp;ROW($BQ116))=0,"",INDIRECT("'"&amp;CC$2&amp;"'!P"&amp;ROW($BQ116)))</f>
        <v/>
      </c>
      <c r="CD116" s="127" t="str" cm="1">
        <f t="array" aca="1" ref="CD116" ca="1">IF(INDIRECT("'"&amp;CD$2&amp;"'!P"&amp;ROW($BQ116))=0,"",INDIRECT("'"&amp;CD$2&amp;"'!P"&amp;ROW($BQ116)))</f>
        <v/>
      </c>
      <c r="CE116" s="127" t="str" cm="1">
        <f t="array" aca="1" ref="CE116" ca="1">IF(INDIRECT("'"&amp;CE$2&amp;"'!P"&amp;ROW($BQ116))=0,"",INDIRECT("'"&amp;CE$2&amp;"'!P"&amp;ROW($BQ116)))</f>
        <v/>
      </c>
      <c r="CF116" s="127" t="str" cm="1">
        <f t="array" aca="1" ref="CF116" ca="1">IF(INDIRECT("'"&amp;CF$2&amp;"'!P"&amp;ROW($BQ116))=0,"",INDIRECT("'"&amp;CF$2&amp;"'!P"&amp;ROW($BQ116)))</f>
        <v/>
      </c>
      <c r="CG116" s="127" t="str" cm="1">
        <f t="array" aca="1" ref="CG116" ca="1">IF(INDIRECT("'"&amp;CG$2&amp;"'!P"&amp;ROW($BQ116))=0,"",INDIRECT("'"&amp;CG$2&amp;"'!P"&amp;ROW($BQ116)))</f>
        <v/>
      </c>
      <c r="CH116" s="127" t="str" cm="1">
        <f t="array" aca="1" ref="CH116" ca="1">IF(INDIRECT("'"&amp;CH$2&amp;"'!P"&amp;ROW($BQ116))=0,"",INDIRECT("'"&amp;CH$2&amp;"'!P"&amp;ROW($BQ116)))</f>
        <v/>
      </c>
      <c r="CI116" s="127" t="str" cm="1">
        <f t="array" aca="1" ref="CI116" ca="1">IF(INDIRECT("'"&amp;CI$2&amp;"'!P"&amp;ROW($BQ116))=0,"",INDIRECT("'"&amp;CI$2&amp;"'!P"&amp;ROW($BQ116)))</f>
        <v/>
      </c>
      <c r="CJ116" s="127" t="str" cm="1">
        <f t="array" aca="1" ref="CJ116" ca="1">IF(INDIRECT("'"&amp;CJ$2&amp;"'!P"&amp;ROW($BQ116))=0,"",INDIRECT("'"&amp;CJ$2&amp;"'!P"&amp;ROW($BQ116)))</f>
        <v/>
      </c>
      <c r="CK116" s="127" t="str" cm="1">
        <f t="array" aca="1" ref="CK116" ca="1">IF(INDIRECT("'"&amp;CK$2&amp;"'!P"&amp;ROW($BQ116))=0,"",INDIRECT("'"&amp;CK$2&amp;"'!P"&amp;ROW($BQ116)))</f>
        <v/>
      </c>
      <c r="CL116" s="127" t="str" cm="1">
        <f t="array" aca="1" ref="CL116" ca="1">IF(INDIRECT("'"&amp;CL$2&amp;"'!P"&amp;ROW($BQ116))=0,"",INDIRECT("'"&amp;CL$2&amp;"'!P"&amp;ROW($BQ116)))</f>
        <v/>
      </c>
      <c r="CM116" s="127" t="str" cm="1">
        <f t="array" aca="1" ref="CM116" ca="1">IF(INDIRECT("'"&amp;CM$2&amp;"'!P"&amp;ROW($BQ116))=0,"",INDIRECT("'"&amp;CM$2&amp;"'!P"&amp;ROW($BQ116)))</f>
        <v/>
      </c>
      <c r="CN116" s="127" t="str" cm="1">
        <f t="array" aca="1" ref="CN116" ca="1">IF(INDIRECT("'"&amp;CN$2&amp;"'!P"&amp;ROW($BQ116))=0,"",INDIRECT("'"&amp;CN$2&amp;"'!P"&amp;ROW($BQ116)))</f>
        <v/>
      </c>
      <c r="CO116" s="127" t="str" cm="1">
        <f t="array" aca="1" ref="CO116" ca="1">IF(INDIRECT("'"&amp;CO$2&amp;"'!P"&amp;ROW($BQ116))=0,"",INDIRECT("'"&amp;CO$2&amp;"'!P"&amp;ROW($BQ116)))</f>
        <v/>
      </c>
      <c r="CP116" s="127" t="str" cm="1">
        <f t="array" aca="1" ref="CP116" ca="1">IF(INDIRECT("'"&amp;CP$2&amp;"'!P"&amp;ROW($BQ116))=0,"",INDIRECT("'"&amp;CP$2&amp;"'!P"&amp;ROW($BQ116)))</f>
        <v/>
      </c>
      <c r="CQ116" s="127" t="str" cm="1">
        <f t="array" aca="1" ref="CQ116" ca="1">IF(INDIRECT("'"&amp;CQ$2&amp;"'!P"&amp;ROW($BQ116))=0,"",INDIRECT("'"&amp;CQ$2&amp;"'!P"&amp;ROW($BQ116)))</f>
        <v/>
      </c>
      <c r="CR116" s="127" t="str" cm="1">
        <f t="array" aca="1" ref="CR116" ca="1">IF(INDIRECT("'"&amp;CR$2&amp;"'!P"&amp;ROW($BQ116))=0,"",INDIRECT("'"&amp;CR$2&amp;"'!P"&amp;ROW($BQ116)))</f>
        <v/>
      </c>
      <c r="CS116" s="127" t="str" cm="1">
        <f t="array" aca="1" ref="CS116" ca="1">IF(INDIRECT("'"&amp;CS$2&amp;"'!P"&amp;ROW($BQ116))=0,"",INDIRECT("'"&amp;CS$2&amp;"'!P"&amp;ROW($BQ116)))</f>
        <v/>
      </c>
      <c r="CT116" s="127" t="str" cm="1">
        <f t="array" aca="1" ref="CT116" ca="1">IF(INDIRECT("'"&amp;CT$2&amp;"'!P"&amp;ROW($BQ116))=0,"",INDIRECT("'"&amp;CT$2&amp;"'!P"&amp;ROW($BQ116)))</f>
        <v/>
      </c>
      <c r="CU116" s="127" t="str" cm="1">
        <f t="array" aca="1" ref="CU116" ca="1">IF(INDIRECT("'"&amp;CU$2&amp;"'!P"&amp;ROW($BQ116))=0,"",INDIRECT("'"&amp;CU$2&amp;"'!P"&amp;ROW($BQ116)))</f>
        <v/>
      </c>
      <c r="CV116" s="128" t="str">
        <f t="shared" si="9"/>
        <v/>
      </c>
    </row>
    <row r="117" spans="1:100" x14ac:dyDescent="0.2">
      <c r="A117" s="111">
        <f>IF('Driver List'!D117=0,"",'Driver List'!D117)</f>
        <v>6317</v>
      </c>
      <c r="B117" s="111" t="str">
        <f>IF(A117="","",VLOOKUP(A117,'Driver List'!D:E,2,0))</f>
        <v>David Dessus</v>
      </c>
      <c r="C117" s="111" t="str" cm="1">
        <f t="array" aca="1" ref="C117" ca="1">IF(INDIRECT("'"&amp;C$2&amp;"'!F"&amp;ROW(C117))="CC","CC",
IF(INDIRECT("'"&amp;C$2&amp;"'!F"&amp;ROW(C117))="DOWN","DOWN",
IF(INDIRECT("'"&amp;C$2&amp;"'!F"&amp;ROW(C117))="OFF","OFF",
IF(INDIRECT("'"&amp;C$2&amp;"'!F"&amp;ROW(C117))="PARK","PARK",
IF(INDIRECT("'"&amp;C$2&amp;"'!F"&amp;ROW(C117))="VACA","VACA",
"")))))</f>
        <v/>
      </c>
      <c r="D117" s="111" t="str" cm="1">
        <f t="array" aca="1" ref="D117" ca="1">IF(INDIRECT("'"&amp;D$2&amp;"'!F"&amp;ROW(D117))="CC","CC",
IF(INDIRECT("'"&amp;D$2&amp;"'!F"&amp;ROW(D117))="DOWN","DOWN",
IF(INDIRECT("'"&amp;D$2&amp;"'!F"&amp;ROW(D117))="OFF","OFF",
IF(INDIRECT("'"&amp;D$2&amp;"'!F"&amp;ROW(D117))="PARK","PARK",
IF(INDIRECT("'"&amp;D$2&amp;"'!F"&amp;ROW(D117))="VACA","VACA",
"")))))</f>
        <v/>
      </c>
      <c r="E117" s="111" t="str" cm="1">
        <f t="array" aca="1" ref="E117" ca="1">IF(INDIRECT("'"&amp;E$2&amp;"'!F"&amp;ROW(E117))="CC","CC",
IF(INDIRECT("'"&amp;E$2&amp;"'!F"&amp;ROW(E117))="DOWN","DOWN",
IF(INDIRECT("'"&amp;E$2&amp;"'!F"&amp;ROW(E117))="OFF","OFF",
IF(INDIRECT("'"&amp;E$2&amp;"'!F"&amp;ROW(E117))="PARK","PARK",
IF(INDIRECT("'"&amp;E$2&amp;"'!F"&amp;ROW(E117))="VACA","VACA",
"")))))</f>
        <v/>
      </c>
      <c r="F117" s="111" t="str" cm="1">
        <f t="array" aca="1" ref="F117" ca="1">IF(INDIRECT("'"&amp;F$2&amp;"'!F"&amp;ROW(F117))="CC","CC",
IF(INDIRECT("'"&amp;F$2&amp;"'!F"&amp;ROW(F117))="DOWN","DOWN",
IF(INDIRECT("'"&amp;F$2&amp;"'!F"&amp;ROW(F117))="OFF","OFF",
IF(INDIRECT("'"&amp;F$2&amp;"'!F"&amp;ROW(F117))="PARK","PARK",
IF(INDIRECT("'"&amp;F$2&amp;"'!F"&amp;ROW(F117))="VACA","VACA",
"")))))</f>
        <v/>
      </c>
      <c r="G117" s="111" t="str" cm="1">
        <f t="array" aca="1" ref="G117" ca="1">IF(INDIRECT("'"&amp;G$2&amp;"'!F"&amp;ROW(G117))="CC","CC",
IF(INDIRECT("'"&amp;G$2&amp;"'!F"&amp;ROW(G117))="DOWN","DOWN",
IF(INDIRECT("'"&amp;G$2&amp;"'!F"&amp;ROW(G117))="OFF","OFF",
IF(INDIRECT("'"&amp;G$2&amp;"'!F"&amp;ROW(G117))="PARK","PARK",
IF(INDIRECT("'"&amp;G$2&amp;"'!F"&amp;ROW(G117))="VACA","VACA",
"")))))</f>
        <v/>
      </c>
      <c r="H117" s="111" t="str" cm="1">
        <f t="array" aca="1" ref="H117" ca="1">IF(INDIRECT("'"&amp;H$2&amp;"'!F"&amp;ROW(H117))="CC","CC",
IF(INDIRECT("'"&amp;H$2&amp;"'!F"&amp;ROW(H117))="DOWN","DOWN",
IF(INDIRECT("'"&amp;H$2&amp;"'!F"&amp;ROW(H117))="OFF","OFF",
IF(INDIRECT("'"&amp;H$2&amp;"'!F"&amp;ROW(H117))="PARK","PARK",
IF(INDIRECT("'"&amp;H$2&amp;"'!F"&amp;ROW(H117))="VACA","VACA",
"")))))</f>
        <v/>
      </c>
      <c r="I117" s="111" t="str" cm="1">
        <f t="array" aca="1" ref="I117" ca="1">IF(INDIRECT("'"&amp;I$2&amp;"'!F"&amp;ROW(I117))="CC","CC",
IF(INDIRECT("'"&amp;I$2&amp;"'!F"&amp;ROW(I117))="DOWN","DOWN",
IF(INDIRECT("'"&amp;I$2&amp;"'!F"&amp;ROW(I117))="OFF","OFF",
IF(INDIRECT("'"&amp;I$2&amp;"'!F"&amp;ROW(I117))="PARK","PARK",
IF(INDIRECT("'"&amp;I$2&amp;"'!F"&amp;ROW(I117))="VACA","VACA",
"")))))</f>
        <v/>
      </c>
      <c r="J117" s="111" t="str" cm="1">
        <f t="array" aca="1" ref="J117" ca="1">IF(INDIRECT("'"&amp;J$2&amp;"'!F"&amp;ROW(J117))="CC","CC",
IF(INDIRECT("'"&amp;J$2&amp;"'!F"&amp;ROW(J117))="DOWN","DOWN",
IF(INDIRECT("'"&amp;J$2&amp;"'!F"&amp;ROW(J117))="OFF","OFF",
IF(INDIRECT("'"&amp;J$2&amp;"'!F"&amp;ROW(J117))="PARK","PARK",
IF(INDIRECT("'"&amp;J$2&amp;"'!F"&amp;ROW(J117))="VACA","VACA",
"")))))</f>
        <v/>
      </c>
      <c r="K117" s="111" t="str" cm="1">
        <f t="array" aca="1" ref="K117" ca="1">IF(INDIRECT("'"&amp;K$2&amp;"'!F"&amp;ROW(K117))="CC","CC",
IF(INDIRECT("'"&amp;K$2&amp;"'!F"&amp;ROW(K117))="DOWN","DOWN",
IF(INDIRECT("'"&amp;K$2&amp;"'!F"&amp;ROW(K117))="OFF","OFF",
IF(INDIRECT("'"&amp;K$2&amp;"'!F"&amp;ROW(K117))="PARK","PARK",
IF(INDIRECT("'"&amp;K$2&amp;"'!F"&amp;ROW(K117))="VACA","VACA",
"")))))</f>
        <v/>
      </c>
      <c r="L117" s="111" t="str" cm="1">
        <f t="array" aca="1" ref="L117" ca="1">IF(INDIRECT("'"&amp;L$2&amp;"'!F"&amp;ROW(L117))="CC","CC",
IF(INDIRECT("'"&amp;L$2&amp;"'!F"&amp;ROW(L117))="DOWN","DOWN",
IF(INDIRECT("'"&amp;L$2&amp;"'!F"&amp;ROW(L117))="OFF","OFF",
IF(INDIRECT("'"&amp;L$2&amp;"'!F"&amp;ROW(L117))="PARK","PARK",
IF(INDIRECT("'"&amp;L$2&amp;"'!F"&amp;ROW(L117))="VACA","VACA",
"")))))</f>
        <v/>
      </c>
      <c r="M117" s="111" t="str" cm="1">
        <f t="array" aca="1" ref="M117" ca="1">IF(INDIRECT("'"&amp;M$2&amp;"'!F"&amp;ROW(M117))="CC","CC",
IF(INDIRECT("'"&amp;M$2&amp;"'!F"&amp;ROW(M117))="DOWN","DOWN",
IF(INDIRECT("'"&amp;M$2&amp;"'!F"&amp;ROW(M117))="OFF","OFF",
IF(INDIRECT("'"&amp;M$2&amp;"'!F"&amp;ROW(M117))="PARK","PARK",
IF(INDIRECT("'"&amp;M$2&amp;"'!F"&amp;ROW(M117))="VACA","VACA",
"")))))</f>
        <v/>
      </c>
      <c r="N117" s="111" t="str" cm="1">
        <f t="array" aca="1" ref="N117" ca="1">IF(INDIRECT("'"&amp;N$2&amp;"'!F"&amp;ROW(N117))="CC","CC",
IF(INDIRECT("'"&amp;N$2&amp;"'!F"&amp;ROW(N117))="DOWN","DOWN",
IF(INDIRECT("'"&amp;N$2&amp;"'!F"&amp;ROW(N117))="OFF","OFF",
IF(INDIRECT("'"&amp;N$2&amp;"'!F"&amp;ROW(N117))="PARK","PARK",
IF(INDIRECT("'"&amp;N$2&amp;"'!F"&amp;ROW(N117))="VACA","VACA",
"")))))</f>
        <v/>
      </c>
      <c r="O117" s="111" t="str" cm="1">
        <f t="array" aca="1" ref="O117" ca="1">IF(INDIRECT("'"&amp;O$2&amp;"'!F"&amp;ROW(O117))="CC","CC",
IF(INDIRECT("'"&amp;O$2&amp;"'!F"&amp;ROW(O117))="DOWN","DOWN",
IF(INDIRECT("'"&amp;O$2&amp;"'!F"&amp;ROW(O117))="OFF","OFF",
IF(INDIRECT("'"&amp;O$2&amp;"'!F"&amp;ROW(O117))="PARK","PARK",
IF(INDIRECT("'"&amp;O$2&amp;"'!F"&amp;ROW(O117))="VACA","VACA",
"")))))</f>
        <v/>
      </c>
      <c r="P117" s="111" t="str" cm="1">
        <f t="array" aca="1" ref="P117" ca="1">IF(INDIRECT("'"&amp;P$2&amp;"'!F"&amp;ROW(P117))="CC","CC",
IF(INDIRECT("'"&amp;P$2&amp;"'!F"&amp;ROW(P117))="DOWN","DOWN",
IF(INDIRECT("'"&amp;P$2&amp;"'!F"&amp;ROW(P117))="OFF","OFF",
IF(INDIRECT("'"&amp;P$2&amp;"'!F"&amp;ROW(P117))="PARK","PARK",
IF(INDIRECT("'"&amp;P$2&amp;"'!F"&amp;ROW(P117))="VACA","VACA",
"")))))</f>
        <v/>
      </c>
      <c r="Q117" s="111" t="str" cm="1">
        <f t="array" aca="1" ref="Q117" ca="1">IF(INDIRECT("'"&amp;Q$2&amp;"'!F"&amp;ROW(Q117))="CC","CC",
IF(INDIRECT("'"&amp;Q$2&amp;"'!F"&amp;ROW(Q117))="DOWN","DOWN",
IF(INDIRECT("'"&amp;Q$2&amp;"'!F"&amp;ROW(Q117))="OFF","OFF",
IF(INDIRECT("'"&amp;Q$2&amp;"'!F"&amp;ROW(Q117))="PARK","PARK",
IF(INDIRECT("'"&amp;Q$2&amp;"'!F"&amp;ROW(Q117))="VACA","VACA",
"")))))</f>
        <v/>
      </c>
      <c r="R117" s="111" t="str" cm="1">
        <f t="array" aca="1" ref="R117" ca="1">IF(INDIRECT("'"&amp;R$2&amp;"'!F"&amp;ROW(R117))="CC","CC",
IF(INDIRECT("'"&amp;R$2&amp;"'!F"&amp;ROW(R117))="DOWN","DOWN",
IF(INDIRECT("'"&amp;R$2&amp;"'!F"&amp;ROW(R117))="OFF","OFF",
IF(INDIRECT("'"&amp;R$2&amp;"'!F"&amp;ROW(R117))="PARK","PARK",
IF(INDIRECT("'"&amp;R$2&amp;"'!F"&amp;ROW(R117))="VACA","VACA",
"")))))</f>
        <v/>
      </c>
      <c r="S117" s="111" t="str" cm="1">
        <f t="array" aca="1" ref="S117" ca="1">IF(INDIRECT("'"&amp;S$2&amp;"'!F"&amp;ROW(S117))="CC","CC",
IF(INDIRECT("'"&amp;S$2&amp;"'!F"&amp;ROW(S117))="DOWN","DOWN",
IF(INDIRECT("'"&amp;S$2&amp;"'!F"&amp;ROW(S117))="OFF","OFF",
IF(INDIRECT("'"&amp;S$2&amp;"'!F"&amp;ROW(S117))="PARK","PARK",
IF(INDIRECT("'"&amp;S$2&amp;"'!F"&amp;ROW(S117))="VACA","VACA",
"")))))</f>
        <v/>
      </c>
      <c r="T117" s="111" t="str" cm="1">
        <f t="array" aca="1" ref="T117" ca="1">IF(INDIRECT("'"&amp;T$2&amp;"'!F"&amp;ROW(T117))="CC","CC",
IF(INDIRECT("'"&amp;T$2&amp;"'!F"&amp;ROW(T117))="DOWN","DOWN",
IF(INDIRECT("'"&amp;T$2&amp;"'!F"&amp;ROW(T117))="OFF","OFF",
IF(INDIRECT("'"&amp;T$2&amp;"'!F"&amp;ROW(T117))="PARK","PARK",
IF(INDIRECT("'"&amp;T$2&amp;"'!F"&amp;ROW(T117))="VACA","VACA",
"")))))</f>
        <v/>
      </c>
      <c r="U117" s="111" t="str" cm="1">
        <f t="array" aca="1" ref="U117" ca="1">IF(INDIRECT("'"&amp;U$2&amp;"'!F"&amp;ROW(U117))="CC","CC",
IF(INDIRECT("'"&amp;U$2&amp;"'!F"&amp;ROW(U117))="DOWN","DOWN",
IF(INDIRECT("'"&amp;U$2&amp;"'!F"&amp;ROW(U117))="OFF","OFF",
IF(INDIRECT("'"&amp;U$2&amp;"'!F"&amp;ROW(U117))="PARK","PARK",
IF(INDIRECT("'"&amp;U$2&amp;"'!F"&amp;ROW(U117))="VACA","VACA",
"")))))</f>
        <v/>
      </c>
      <c r="V117" s="111" t="str" cm="1">
        <f t="array" aca="1" ref="V117" ca="1">IF(INDIRECT("'"&amp;V$2&amp;"'!F"&amp;ROW(V117))="CC","CC",
IF(INDIRECT("'"&amp;V$2&amp;"'!F"&amp;ROW(V117))="DOWN","DOWN",
IF(INDIRECT("'"&amp;V$2&amp;"'!F"&amp;ROW(V117))="OFF","OFF",
IF(INDIRECT("'"&amp;V$2&amp;"'!F"&amp;ROW(V117))="PARK","PARK",
IF(INDIRECT("'"&amp;V$2&amp;"'!F"&amp;ROW(V117))="VACA","VACA",
"")))))</f>
        <v/>
      </c>
      <c r="W117" s="111" t="str" cm="1">
        <f t="array" aca="1" ref="W117" ca="1">IF(INDIRECT("'"&amp;W$2&amp;"'!F"&amp;ROW(W117))="CC","CC",
IF(INDIRECT("'"&amp;W$2&amp;"'!F"&amp;ROW(W117))="DOWN","DOWN",
IF(INDIRECT("'"&amp;W$2&amp;"'!F"&amp;ROW(W117))="OFF","OFF",
IF(INDIRECT("'"&amp;W$2&amp;"'!F"&amp;ROW(W117))="PARK","PARK",
IF(INDIRECT("'"&amp;W$2&amp;"'!F"&amp;ROW(W117))="VACA","VACA",
"")))))</f>
        <v/>
      </c>
      <c r="X117" s="111" t="str" cm="1">
        <f t="array" aca="1" ref="X117" ca="1">IF(INDIRECT("'"&amp;X$2&amp;"'!F"&amp;ROW(X117))="CC","CC",
IF(INDIRECT("'"&amp;X$2&amp;"'!F"&amp;ROW(X117))="DOWN","DOWN",
IF(INDIRECT("'"&amp;X$2&amp;"'!F"&amp;ROW(X117))="OFF","OFF",
IF(INDIRECT("'"&amp;X$2&amp;"'!F"&amp;ROW(X117))="PARK","PARK",
IF(INDIRECT("'"&amp;X$2&amp;"'!F"&amp;ROW(X117))="VACA","VACA",
"")))))</f>
        <v/>
      </c>
      <c r="Y117" s="111" t="str" cm="1">
        <f t="array" aca="1" ref="Y117" ca="1">IF(INDIRECT("'"&amp;Y$2&amp;"'!F"&amp;ROW(Y117))="CC","CC",
IF(INDIRECT("'"&amp;Y$2&amp;"'!F"&amp;ROW(Y117))="DOWN","DOWN",
IF(INDIRECT("'"&amp;Y$2&amp;"'!F"&amp;ROW(Y117))="OFF","OFF",
IF(INDIRECT("'"&amp;Y$2&amp;"'!F"&amp;ROW(Y117))="PARK","PARK",
IF(INDIRECT("'"&amp;Y$2&amp;"'!F"&amp;ROW(Y117))="VACA","VACA",
"")))))</f>
        <v/>
      </c>
      <c r="Z117" s="111" t="str" cm="1">
        <f t="array" aca="1" ref="Z117" ca="1">IF(INDIRECT("'"&amp;Z$2&amp;"'!F"&amp;ROW(Z117))="CC","CC",
IF(INDIRECT("'"&amp;Z$2&amp;"'!F"&amp;ROW(Z117))="DOWN","DOWN",
IF(INDIRECT("'"&amp;Z$2&amp;"'!F"&amp;ROW(Z117))="OFF","OFF",
IF(INDIRECT("'"&amp;Z$2&amp;"'!F"&amp;ROW(Z117))="PARK","PARK",
IF(INDIRECT("'"&amp;Z$2&amp;"'!F"&amp;ROW(Z117))="VACA","VACA",
"")))))</f>
        <v/>
      </c>
      <c r="AA117" s="111" t="str" cm="1">
        <f t="array" aca="1" ref="AA117" ca="1">IF(INDIRECT("'"&amp;AA$2&amp;"'!F"&amp;ROW(AA117))="CC","CC",
IF(INDIRECT("'"&amp;AA$2&amp;"'!F"&amp;ROW(AA117))="DOWN","DOWN",
IF(INDIRECT("'"&amp;AA$2&amp;"'!F"&amp;ROW(AA117))="OFF","OFF",
IF(INDIRECT("'"&amp;AA$2&amp;"'!F"&amp;ROW(AA117))="PARK","PARK",
IF(INDIRECT("'"&amp;AA$2&amp;"'!F"&amp;ROW(AA117))="VACA","VACA",
"")))))</f>
        <v/>
      </c>
      <c r="AB117" s="111" t="str" cm="1">
        <f t="array" aca="1" ref="AB117" ca="1">IF(INDIRECT("'"&amp;AB$2&amp;"'!F"&amp;ROW(AB117))="CC","CC",
IF(INDIRECT("'"&amp;AB$2&amp;"'!F"&amp;ROW(AB117))="DOWN","DOWN",
IF(INDIRECT("'"&amp;AB$2&amp;"'!F"&amp;ROW(AB117))="OFF","OFF",
IF(INDIRECT("'"&amp;AB$2&amp;"'!F"&amp;ROW(AB117))="PARK","PARK",
IF(INDIRECT("'"&amp;AB$2&amp;"'!F"&amp;ROW(AB117))="VACA","VACA",
"")))))</f>
        <v/>
      </c>
      <c r="AC117" s="111" t="str" cm="1">
        <f t="array" aca="1" ref="AC117" ca="1">IF(INDIRECT("'"&amp;AC$2&amp;"'!F"&amp;ROW(AC117))="CC","CC",
IF(INDIRECT("'"&amp;AC$2&amp;"'!F"&amp;ROW(AC117))="DOWN","DOWN",
IF(INDIRECT("'"&amp;AC$2&amp;"'!F"&amp;ROW(AC117))="OFF","OFF",
IF(INDIRECT("'"&amp;AC$2&amp;"'!F"&amp;ROW(AC117))="PARK","PARK",
IF(INDIRECT("'"&amp;AC$2&amp;"'!F"&amp;ROW(AC117))="VACA","VACA",
"")))))</f>
        <v/>
      </c>
      <c r="AD117" s="111" t="str" cm="1">
        <f t="array" aca="1" ref="AD117" ca="1">IF(INDIRECT("'"&amp;AD$2&amp;"'!F"&amp;ROW(AD117))="CC","CC",
IF(INDIRECT("'"&amp;AD$2&amp;"'!F"&amp;ROW(AD117))="DOWN","DOWN",
IF(INDIRECT("'"&amp;AD$2&amp;"'!F"&amp;ROW(AD117))="OFF","OFF",
IF(INDIRECT("'"&amp;AD$2&amp;"'!F"&amp;ROW(AD117))="PARK","PARK",
IF(INDIRECT("'"&amp;AD$2&amp;"'!F"&amp;ROW(AD117))="VACA","VACA",
"")))))</f>
        <v/>
      </c>
      <c r="AE117" s="111" t="str" cm="1">
        <f t="array" aca="1" ref="AE117" ca="1">IF(INDIRECT("'"&amp;AE$2&amp;"'!F"&amp;ROW(AE117))="CC","CC",
IF(INDIRECT("'"&amp;AE$2&amp;"'!F"&amp;ROW(AE117))="DOWN","DOWN",
IF(INDIRECT("'"&amp;AE$2&amp;"'!F"&amp;ROW(AE117))="OFF","OFF",
IF(INDIRECT("'"&amp;AE$2&amp;"'!F"&amp;ROW(AE117))="PARK","PARK",
IF(INDIRECT("'"&amp;AE$2&amp;"'!F"&amp;ROW(AE117))="VACA","VACA",
"")))))</f>
        <v/>
      </c>
      <c r="AF117" s="111" t="str" cm="1">
        <f t="array" aca="1" ref="AF117" ca="1">IF(INDIRECT("'"&amp;AF$2&amp;"'!F"&amp;ROW(AF117))="CC","CC",
IF(INDIRECT("'"&amp;AF$2&amp;"'!F"&amp;ROW(AF117))="DOWN","DOWN",
IF(INDIRECT("'"&amp;AF$2&amp;"'!F"&amp;ROW(AF117))="OFF","OFF",
IF(INDIRECT("'"&amp;AF$2&amp;"'!F"&amp;ROW(AF117))="PARK","PARK",
IF(INDIRECT("'"&amp;AF$2&amp;"'!F"&amp;ROW(AF117))="VACA","VACA",
"")))))</f>
        <v/>
      </c>
      <c r="AG117" s="111" t="str" cm="1">
        <f t="array" aca="1" ref="AG117" ca="1">IF(INDIRECT("'"&amp;AG$2&amp;"'!F"&amp;ROW(AG117))="CC","CC",
IF(INDIRECT("'"&amp;AG$2&amp;"'!F"&amp;ROW(AG117))="DOWN","DOWN",
IF(INDIRECT("'"&amp;AG$2&amp;"'!F"&amp;ROW(AG117))="OFF","OFF",
IF(INDIRECT("'"&amp;AG$2&amp;"'!F"&amp;ROW(AG117))="PARK","PARK",
IF(INDIRECT("'"&amp;AG$2&amp;"'!F"&amp;ROW(AG117))="VACA","VACA",
"")))))</f>
        <v/>
      </c>
      <c r="AH117" s="124"/>
      <c r="AI117" s="111" t="str">
        <f t="shared" si="7"/>
        <v>David Dessus</v>
      </c>
      <c r="AJ117" s="111" cm="1">
        <f t="array" aca="1" ref="AJ117" ca="1">INDIRECT("'"&amp;AJ$2&amp;"'!AB"&amp;ROW($AJ117))</f>
        <v>3</v>
      </c>
      <c r="AK117" s="111" cm="1">
        <f t="array" aca="1" ref="AK117" ca="1">INDIRECT("'"&amp;AK$2&amp;"'!AB"&amp;ROW($AJ117))</f>
        <v>3</v>
      </c>
      <c r="AL117" s="111" cm="1">
        <f t="array" aca="1" ref="AL117" ca="1">INDIRECT("'"&amp;AL$2&amp;"'!AB"&amp;ROW($AJ117))</f>
        <v>3</v>
      </c>
      <c r="AM117" s="111" t="str" cm="1">
        <f t="array" aca="1" ref="AM117" ca="1">INDIRECT("'"&amp;AM$2&amp;"'!AB"&amp;ROW($AJ117))</f>
        <v/>
      </c>
      <c r="AN117" s="111" t="str" cm="1">
        <f t="array" aca="1" ref="AN117" ca="1">INDIRECT("'"&amp;AN$2&amp;"'!AB"&amp;ROW($AJ117))</f>
        <v/>
      </c>
      <c r="AO117" s="111" cm="1">
        <f t="array" aca="1" ref="AO117" ca="1">INDIRECT("'"&amp;AO$2&amp;"'!AB"&amp;ROW($AJ117))</f>
        <v>2</v>
      </c>
      <c r="AP117" s="111" cm="1">
        <f t="array" aca="1" ref="AP117" ca="1">INDIRECT("'"&amp;AP$2&amp;"'!AB"&amp;ROW($AJ117))</f>
        <v>3</v>
      </c>
      <c r="AQ117" s="111" t="str" cm="1">
        <f t="array" aca="1" ref="AQ117" ca="1">INDIRECT("'"&amp;AQ$2&amp;"'!AB"&amp;ROW($AJ117))</f>
        <v/>
      </c>
      <c r="AR117" s="111" t="str" cm="1">
        <f t="array" aca="1" ref="AR117" ca="1">INDIRECT("'"&amp;AR$2&amp;"'!AB"&amp;ROW($AJ117))</f>
        <v/>
      </c>
      <c r="AS117" s="111" t="str" cm="1">
        <f t="array" aca="1" ref="AS117" ca="1">INDIRECT("'"&amp;AS$2&amp;"'!AB"&amp;ROW($AJ117))</f>
        <v/>
      </c>
      <c r="AT117" s="111" t="str" cm="1">
        <f t="array" aca="1" ref="AT117" ca="1">INDIRECT("'"&amp;AT$2&amp;"'!AB"&amp;ROW($AJ117))</f>
        <v/>
      </c>
      <c r="AU117" s="111" t="str" cm="1">
        <f t="array" aca="1" ref="AU117" ca="1">INDIRECT("'"&amp;AU$2&amp;"'!AB"&amp;ROW($AJ117))</f>
        <v/>
      </c>
      <c r="AV117" s="111" t="str" cm="1">
        <f t="array" aca="1" ref="AV117" ca="1">INDIRECT("'"&amp;AV$2&amp;"'!AB"&amp;ROW($AJ117))</f>
        <v/>
      </c>
      <c r="AW117" s="111" t="str" cm="1">
        <f t="array" aca="1" ref="AW117" ca="1">INDIRECT("'"&amp;AW$2&amp;"'!AB"&amp;ROW($AJ117))</f>
        <v/>
      </c>
      <c r="AX117" s="111" t="str" cm="1">
        <f t="array" aca="1" ref="AX117" ca="1">INDIRECT("'"&amp;AX$2&amp;"'!AB"&amp;ROW($AJ117))</f>
        <v/>
      </c>
      <c r="AY117" s="111" t="str" cm="1">
        <f t="array" aca="1" ref="AY117" ca="1">INDIRECT("'"&amp;AY$2&amp;"'!AB"&amp;ROW($AJ117))</f>
        <v/>
      </c>
      <c r="AZ117" s="111" t="str" cm="1">
        <f t="array" aca="1" ref="AZ117" ca="1">INDIRECT("'"&amp;AZ$2&amp;"'!AB"&amp;ROW($AJ117))</f>
        <v/>
      </c>
      <c r="BA117" s="111" t="str" cm="1">
        <f t="array" aca="1" ref="BA117" ca="1">INDIRECT("'"&amp;BA$2&amp;"'!AB"&amp;ROW($AJ117))</f>
        <v/>
      </c>
      <c r="BB117" s="111" t="str" cm="1">
        <f t="array" aca="1" ref="BB117" ca="1">INDIRECT("'"&amp;BB$2&amp;"'!AB"&amp;ROW($AJ117))</f>
        <v/>
      </c>
      <c r="BC117" s="111" t="str" cm="1">
        <f t="array" aca="1" ref="BC117" ca="1">INDIRECT("'"&amp;BC$2&amp;"'!AB"&amp;ROW($AJ117))</f>
        <v/>
      </c>
      <c r="BD117" s="111" t="str" cm="1">
        <f t="array" aca="1" ref="BD117" ca="1">INDIRECT("'"&amp;BD$2&amp;"'!AB"&amp;ROW($AJ117))</f>
        <v/>
      </c>
      <c r="BE117" s="111" t="str" cm="1">
        <f t="array" aca="1" ref="BE117" ca="1">INDIRECT("'"&amp;BE$2&amp;"'!AB"&amp;ROW($AJ117))</f>
        <v/>
      </c>
      <c r="BF117" s="111" t="str" cm="1">
        <f t="array" aca="1" ref="BF117" ca="1">INDIRECT("'"&amp;BF$2&amp;"'!AB"&amp;ROW($AJ117))</f>
        <v/>
      </c>
      <c r="BG117" s="111" t="str" cm="1">
        <f t="array" aca="1" ref="BG117" ca="1">INDIRECT("'"&amp;BG$2&amp;"'!AB"&amp;ROW($AJ117))</f>
        <v/>
      </c>
      <c r="BH117" s="111" t="str" cm="1">
        <f t="array" aca="1" ref="BH117" ca="1">INDIRECT("'"&amp;BH$2&amp;"'!AB"&amp;ROW($AJ117))</f>
        <v/>
      </c>
      <c r="BI117" s="111" t="str" cm="1">
        <f t="array" aca="1" ref="BI117" ca="1">INDIRECT("'"&amp;BI$2&amp;"'!AB"&amp;ROW($AJ117))</f>
        <v/>
      </c>
      <c r="BJ117" s="111" t="str" cm="1">
        <f t="array" aca="1" ref="BJ117" ca="1">INDIRECT("'"&amp;BJ$2&amp;"'!AB"&amp;ROW($AJ117))</f>
        <v/>
      </c>
      <c r="BK117" s="111" t="str" cm="1">
        <f t="array" aca="1" ref="BK117" ca="1">INDIRECT("'"&amp;BK$2&amp;"'!AB"&amp;ROW($AJ117))</f>
        <v/>
      </c>
      <c r="BL117" s="111" t="str" cm="1">
        <f t="array" aca="1" ref="BL117" ca="1">INDIRECT("'"&amp;BL$2&amp;"'!AB"&amp;ROW($AJ117))</f>
        <v/>
      </c>
      <c r="BM117" s="111" t="str" cm="1">
        <f t="array" aca="1" ref="BM117" ca="1">INDIRECT("'"&amp;BM$2&amp;"'!AB"&amp;ROW($AJ117))</f>
        <v/>
      </c>
      <c r="BN117" s="111" t="str" cm="1">
        <f t="array" aca="1" ref="BN117" ca="1">INDIRECT("'"&amp;BN$2&amp;"'!AB"&amp;ROW($AJ117))</f>
        <v/>
      </c>
      <c r="BO117" s="124"/>
      <c r="BP117" s="110" t="str">
        <f t="shared" si="8"/>
        <v>David Dessus</v>
      </c>
      <c r="BQ117" s="127" cm="1">
        <f t="array" aca="1" ref="BQ117" ca="1">IF(INDIRECT("'"&amp;BQ$2&amp;"'!P"&amp;ROW($BQ117))=0,"",INDIRECT("'"&amp;BQ$2&amp;"'!P"&amp;ROW($BQ117)))</f>
        <v>31</v>
      </c>
      <c r="BR117" s="127" cm="1">
        <f t="array" aca="1" ref="BR117" ca="1">IF(INDIRECT("'"&amp;BR$2&amp;"'!P"&amp;ROW($BQ117))=0,"",INDIRECT("'"&amp;BR$2&amp;"'!P"&amp;ROW($BQ117)))</f>
        <v>33</v>
      </c>
      <c r="BS117" s="127" cm="1">
        <f t="array" aca="1" ref="BS117" ca="1">IF(INDIRECT("'"&amp;BS$2&amp;"'!P"&amp;ROW($BQ117))=0,"",INDIRECT("'"&amp;BS$2&amp;"'!P"&amp;ROW($BQ117)))</f>
        <v>31</v>
      </c>
      <c r="BT117" s="127" t="str" cm="1">
        <f t="array" aca="1" ref="BT117" ca="1">IF(INDIRECT("'"&amp;BT$2&amp;"'!P"&amp;ROW($BQ117))=0,"",INDIRECT("'"&amp;BT$2&amp;"'!P"&amp;ROW($BQ117)))</f>
        <v/>
      </c>
      <c r="BU117" s="127" t="str" cm="1">
        <f t="array" aca="1" ref="BU117" ca="1">IF(INDIRECT("'"&amp;BU$2&amp;"'!P"&amp;ROW($BQ117))=0,"",INDIRECT("'"&amp;BU$2&amp;"'!P"&amp;ROW($BQ117)))</f>
        <v/>
      </c>
      <c r="BV117" s="127" cm="1">
        <f t="array" aca="1" ref="BV117" ca="1">IF(INDIRECT("'"&amp;BV$2&amp;"'!P"&amp;ROW($BQ117))=0,"",INDIRECT("'"&amp;BV$2&amp;"'!P"&amp;ROW($BQ117)))</f>
        <v>27.5</v>
      </c>
      <c r="BW117" s="127" cm="1">
        <f t="array" aca="1" ref="BW117" ca="1">IF(INDIRECT("'"&amp;BW$2&amp;"'!P"&amp;ROW($BQ117))=0,"",INDIRECT("'"&amp;BW$2&amp;"'!P"&amp;ROW($BQ117)))</f>
        <v>34.75</v>
      </c>
      <c r="BX117" s="127" t="str" cm="1">
        <f t="array" aca="1" ref="BX117" ca="1">IF(INDIRECT("'"&amp;BX$2&amp;"'!P"&amp;ROW($BQ117))=0,"",INDIRECT("'"&amp;BX$2&amp;"'!P"&amp;ROW($BQ117)))</f>
        <v/>
      </c>
      <c r="BY117" s="127" t="str" cm="1">
        <f t="array" aca="1" ref="BY117" ca="1">IF(INDIRECT("'"&amp;BY$2&amp;"'!P"&amp;ROW($BQ117))=0,"",INDIRECT("'"&amp;BY$2&amp;"'!P"&amp;ROW($BQ117)))</f>
        <v/>
      </c>
      <c r="BZ117" s="127" t="str" cm="1">
        <f t="array" aca="1" ref="BZ117" ca="1">IF(INDIRECT("'"&amp;BZ$2&amp;"'!P"&amp;ROW($BQ117))=0,"",INDIRECT("'"&amp;BZ$2&amp;"'!P"&amp;ROW($BQ117)))</f>
        <v/>
      </c>
      <c r="CA117" s="127" t="str" cm="1">
        <f t="array" aca="1" ref="CA117" ca="1">IF(INDIRECT("'"&amp;CA$2&amp;"'!P"&amp;ROW($BQ117))=0,"",INDIRECT("'"&amp;CA$2&amp;"'!P"&amp;ROW($BQ117)))</f>
        <v/>
      </c>
      <c r="CB117" s="127" t="str" cm="1">
        <f t="array" aca="1" ref="CB117" ca="1">IF(INDIRECT("'"&amp;CB$2&amp;"'!P"&amp;ROW($BQ117))=0,"",INDIRECT("'"&amp;CB$2&amp;"'!P"&amp;ROW($BQ117)))</f>
        <v/>
      </c>
      <c r="CC117" s="127" t="str" cm="1">
        <f t="array" aca="1" ref="CC117" ca="1">IF(INDIRECT("'"&amp;CC$2&amp;"'!P"&amp;ROW($BQ117))=0,"",INDIRECT("'"&amp;CC$2&amp;"'!P"&amp;ROW($BQ117)))</f>
        <v/>
      </c>
      <c r="CD117" s="127" t="str" cm="1">
        <f t="array" aca="1" ref="CD117" ca="1">IF(INDIRECT("'"&amp;CD$2&amp;"'!P"&amp;ROW($BQ117))=0,"",INDIRECT("'"&amp;CD$2&amp;"'!P"&amp;ROW($BQ117)))</f>
        <v/>
      </c>
      <c r="CE117" s="127" t="str" cm="1">
        <f t="array" aca="1" ref="CE117" ca="1">IF(INDIRECT("'"&amp;CE$2&amp;"'!P"&amp;ROW($BQ117))=0,"",INDIRECT("'"&amp;CE$2&amp;"'!P"&amp;ROW($BQ117)))</f>
        <v/>
      </c>
      <c r="CF117" s="127" t="str" cm="1">
        <f t="array" aca="1" ref="CF117" ca="1">IF(INDIRECT("'"&amp;CF$2&amp;"'!P"&amp;ROW($BQ117))=0,"",INDIRECT("'"&amp;CF$2&amp;"'!P"&amp;ROW($BQ117)))</f>
        <v/>
      </c>
      <c r="CG117" s="127" t="str" cm="1">
        <f t="array" aca="1" ref="CG117" ca="1">IF(INDIRECT("'"&amp;CG$2&amp;"'!P"&amp;ROW($BQ117))=0,"",INDIRECT("'"&amp;CG$2&amp;"'!P"&amp;ROW($BQ117)))</f>
        <v/>
      </c>
      <c r="CH117" s="127" t="str" cm="1">
        <f t="array" aca="1" ref="CH117" ca="1">IF(INDIRECT("'"&amp;CH$2&amp;"'!P"&amp;ROW($BQ117))=0,"",INDIRECT("'"&amp;CH$2&amp;"'!P"&amp;ROW($BQ117)))</f>
        <v/>
      </c>
      <c r="CI117" s="127" t="str" cm="1">
        <f t="array" aca="1" ref="CI117" ca="1">IF(INDIRECT("'"&amp;CI$2&amp;"'!P"&amp;ROW($BQ117))=0,"",INDIRECT("'"&amp;CI$2&amp;"'!P"&amp;ROW($BQ117)))</f>
        <v/>
      </c>
      <c r="CJ117" s="127" t="str" cm="1">
        <f t="array" aca="1" ref="CJ117" ca="1">IF(INDIRECT("'"&amp;CJ$2&amp;"'!P"&amp;ROW($BQ117))=0,"",INDIRECT("'"&amp;CJ$2&amp;"'!P"&amp;ROW($BQ117)))</f>
        <v/>
      </c>
      <c r="CK117" s="127" t="str" cm="1">
        <f t="array" aca="1" ref="CK117" ca="1">IF(INDIRECT("'"&amp;CK$2&amp;"'!P"&amp;ROW($BQ117))=0,"",INDIRECT("'"&amp;CK$2&amp;"'!P"&amp;ROW($BQ117)))</f>
        <v/>
      </c>
      <c r="CL117" s="127" t="str" cm="1">
        <f t="array" aca="1" ref="CL117" ca="1">IF(INDIRECT("'"&amp;CL$2&amp;"'!P"&amp;ROW($BQ117))=0,"",INDIRECT("'"&amp;CL$2&amp;"'!P"&amp;ROW($BQ117)))</f>
        <v/>
      </c>
      <c r="CM117" s="127" t="str" cm="1">
        <f t="array" aca="1" ref="CM117" ca="1">IF(INDIRECT("'"&amp;CM$2&amp;"'!P"&amp;ROW($BQ117))=0,"",INDIRECT("'"&amp;CM$2&amp;"'!P"&amp;ROW($BQ117)))</f>
        <v/>
      </c>
      <c r="CN117" s="127" t="str" cm="1">
        <f t="array" aca="1" ref="CN117" ca="1">IF(INDIRECT("'"&amp;CN$2&amp;"'!P"&amp;ROW($BQ117))=0,"",INDIRECT("'"&amp;CN$2&amp;"'!P"&amp;ROW($BQ117)))</f>
        <v/>
      </c>
      <c r="CO117" s="127" t="str" cm="1">
        <f t="array" aca="1" ref="CO117" ca="1">IF(INDIRECT("'"&amp;CO$2&amp;"'!P"&amp;ROW($BQ117))=0,"",INDIRECT("'"&amp;CO$2&amp;"'!P"&amp;ROW($BQ117)))</f>
        <v/>
      </c>
      <c r="CP117" s="127" t="str" cm="1">
        <f t="array" aca="1" ref="CP117" ca="1">IF(INDIRECT("'"&amp;CP$2&amp;"'!P"&amp;ROW($BQ117))=0,"",INDIRECT("'"&amp;CP$2&amp;"'!P"&amp;ROW($BQ117)))</f>
        <v/>
      </c>
      <c r="CQ117" s="127" t="str" cm="1">
        <f t="array" aca="1" ref="CQ117" ca="1">IF(INDIRECT("'"&amp;CQ$2&amp;"'!P"&amp;ROW($BQ117))=0,"",INDIRECT("'"&amp;CQ$2&amp;"'!P"&amp;ROW($BQ117)))</f>
        <v/>
      </c>
      <c r="CR117" s="127" t="str" cm="1">
        <f t="array" aca="1" ref="CR117" ca="1">IF(INDIRECT("'"&amp;CR$2&amp;"'!P"&amp;ROW($BQ117))=0,"",INDIRECT("'"&amp;CR$2&amp;"'!P"&amp;ROW($BQ117)))</f>
        <v/>
      </c>
      <c r="CS117" s="127" t="str" cm="1">
        <f t="array" aca="1" ref="CS117" ca="1">IF(INDIRECT("'"&amp;CS$2&amp;"'!P"&amp;ROW($BQ117))=0,"",INDIRECT("'"&amp;CS$2&amp;"'!P"&amp;ROW($BQ117)))</f>
        <v/>
      </c>
      <c r="CT117" s="127" t="str" cm="1">
        <f t="array" aca="1" ref="CT117" ca="1">IF(INDIRECT("'"&amp;CT$2&amp;"'!P"&amp;ROW($BQ117))=0,"",INDIRECT("'"&amp;CT$2&amp;"'!P"&amp;ROW($BQ117)))</f>
        <v/>
      </c>
      <c r="CU117" s="127" t="str" cm="1">
        <f t="array" aca="1" ref="CU117" ca="1">IF(INDIRECT("'"&amp;CU$2&amp;"'!P"&amp;ROW($BQ117))=0,"",INDIRECT("'"&amp;CU$2&amp;"'!P"&amp;ROW($BQ117)))</f>
        <v/>
      </c>
      <c r="CV117" s="128">
        <f t="shared" ca="1" si="9"/>
        <v>157.25</v>
      </c>
    </row>
    <row r="118" spans="1:100" x14ac:dyDescent="0.2">
      <c r="A118" s="111">
        <f>IF('Driver List'!D118=0,"",'Driver List'!D118)</f>
        <v>6498</v>
      </c>
      <c r="B118" s="111" t="str">
        <f>IF(A118="","",VLOOKUP(A118,'Driver List'!D:E,2,0))</f>
        <v>Cesar F. Fernandez</v>
      </c>
      <c r="C118" s="111" t="str" cm="1">
        <f t="array" aca="1" ref="C118" ca="1">IF(INDIRECT("'"&amp;C$2&amp;"'!F"&amp;ROW(C118))="CC","CC",
IF(INDIRECT("'"&amp;C$2&amp;"'!F"&amp;ROW(C118))="DOWN","DOWN",
IF(INDIRECT("'"&amp;C$2&amp;"'!F"&amp;ROW(C118))="OFF","OFF",
IF(INDIRECT("'"&amp;C$2&amp;"'!F"&amp;ROW(C118))="PARK","PARK",
IF(INDIRECT("'"&amp;C$2&amp;"'!F"&amp;ROW(C118))="VACA","VACA",
"")))))</f>
        <v/>
      </c>
      <c r="D118" s="111" t="str" cm="1">
        <f t="array" aca="1" ref="D118" ca="1">IF(INDIRECT("'"&amp;D$2&amp;"'!F"&amp;ROW(D118))="CC","CC",
IF(INDIRECT("'"&amp;D$2&amp;"'!F"&amp;ROW(D118))="DOWN","DOWN",
IF(INDIRECT("'"&amp;D$2&amp;"'!F"&amp;ROW(D118))="OFF","OFF",
IF(INDIRECT("'"&amp;D$2&amp;"'!F"&amp;ROW(D118))="PARK","PARK",
IF(INDIRECT("'"&amp;D$2&amp;"'!F"&amp;ROW(D118))="VACA","VACA",
"")))))</f>
        <v/>
      </c>
      <c r="E118" s="111" t="str" cm="1">
        <f t="array" aca="1" ref="E118" ca="1">IF(INDIRECT("'"&amp;E$2&amp;"'!F"&amp;ROW(E118))="CC","CC",
IF(INDIRECT("'"&amp;E$2&amp;"'!F"&amp;ROW(E118))="DOWN","DOWN",
IF(INDIRECT("'"&amp;E$2&amp;"'!F"&amp;ROW(E118))="OFF","OFF",
IF(INDIRECT("'"&amp;E$2&amp;"'!F"&amp;ROW(E118))="PARK","PARK",
IF(INDIRECT("'"&amp;E$2&amp;"'!F"&amp;ROW(E118))="VACA","VACA",
"")))))</f>
        <v/>
      </c>
      <c r="F118" s="111" t="str" cm="1">
        <f t="array" aca="1" ref="F118" ca="1">IF(INDIRECT("'"&amp;F$2&amp;"'!F"&amp;ROW(F118))="CC","CC",
IF(INDIRECT("'"&amp;F$2&amp;"'!F"&amp;ROW(F118))="DOWN","DOWN",
IF(INDIRECT("'"&amp;F$2&amp;"'!F"&amp;ROW(F118))="OFF","OFF",
IF(INDIRECT("'"&amp;F$2&amp;"'!F"&amp;ROW(F118))="PARK","PARK",
IF(INDIRECT("'"&amp;F$2&amp;"'!F"&amp;ROW(F118))="VACA","VACA",
"")))))</f>
        <v/>
      </c>
      <c r="G118" s="111" t="str" cm="1">
        <f t="array" aca="1" ref="G118" ca="1">IF(INDIRECT("'"&amp;G$2&amp;"'!F"&amp;ROW(G118))="CC","CC",
IF(INDIRECT("'"&amp;G$2&amp;"'!F"&amp;ROW(G118))="DOWN","DOWN",
IF(INDIRECT("'"&amp;G$2&amp;"'!F"&amp;ROW(G118))="OFF","OFF",
IF(INDIRECT("'"&amp;G$2&amp;"'!F"&amp;ROW(G118))="PARK","PARK",
IF(INDIRECT("'"&amp;G$2&amp;"'!F"&amp;ROW(G118))="VACA","VACA",
"")))))</f>
        <v/>
      </c>
      <c r="H118" s="111" t="str" cm="1">
        <f t="array" aca="1" ref="H118" ca="1">IF(INDIRECT("'"&amp;H$2&amp;"'!F"&amp;ROW(H118))="CC","CC",
IF(INDIRECT("'"&amp;H$2&amp;"'!F"&amp;ROW(H118))="DOWN","DOWN",
IF(INDIRECT("'"&amp;H$2&amp;"'!F"&amp;ROW(H118))="OFF","OFF",
IF(INDIRECT("'"&amp;H$2&amp;"'!F"&amp;ROW(H118))="PARK","PARK",
IF(INDIRECT("'"&amp;H$2&amp;"'!F"&amp;ROW(H118))="VACA","VACA",
"")))))</f>
        <v/>
      </c>
      <c r="I118" s="111" t="str" cm="1">
        <f t="array" aca="1" ref="I118" ca="1">IF(INDIRECT("'"&amp;I$2&amp;"'!F"&amp;ROW(I118))="CC","CC",
IF(INDIRECT("'"&amp;I$2&amp;"'!F"&amp;ROW(I118))="DOWN","DOWN",
IF(INDIRECT("'"&amp;I$2&amp;"'!F"&amp;ROW(I118))="OFF","OFF",
IF(INDIRECT("'"&amp;I$2&amp;"'!F"&amp;ROW(I118))="PARK","PARK",
IF(INDIRECT("'"&amp;I$2&amp;"'!F"&amp;ROW(I118))="VACA","VACA",
"")))))</f>
        <v/>
      </c>
      <c r="J118" s="111" t="str" cm="1">
        <f t="array" aca="1" ref="J118" ca="1">IF(INDIRECT("'"&amp;J$2&amp;"'!F"&amp;ROW(J118))="CC","CC",
IF(INDIRECT("'"&amp;J$2&amp;"'!F"&amp;ROW(J118))="DOWN","DOWN",
IF(INDIRECT("'"&amp;J$2&amp;"'!F"&amp;ROW(J118))="OFF","OFF",
IF(INDIRECT("'"&amp;J$2&amp;"'!F"&amp;ROW(J118))="PARK","PARK",
IF(INDIRECT("'"&amp;J$2&amp;"'!F"&amp;ROW(J118))="VACA","VACA",
"")))))</f>
        <v/>
      </c>
      <c r="K118" s="111" t="str" cm="1">
        <f t="array" aca="1" ref="K118" ca="1">IF(INDIRECT("'"&amp;K$2&amp;"'!F"&amp;ROW(K118))="CC","CC",
IF(INDIRECT("'"&amp;K$2&amp;"'!F"&amp;ROW(K118))="DOWN","DOWN",
IF(INDIRECT("'"&amp;K$2&amp;"'!F"&amp;ROW(K118))="OFF","OFF",
IF(INDIRECT("'"&amp;K$2&amp;"'!F"&amp;ROW(K118))="PARK","PARK",
IF(INDIRECT("'"&amp;K$2&amp;"'!F"&amp;ROW(K118))="VACA","VACA",
"")))))</f>
        <v/>
      </c>
      <c r="L118" s="111" t="str" cm="1">
        <f t="array" aca="1" ref="L118" ca="1">IF(INDIRECT("'"&amp;L$2&amp;"'!F"&amp;ROW(L118))="CC","CC",
IF(INDIRECT("'"&amp;L$2&amp;"'!F"&amp;ROW(L118))="DOWN","DOWN",
IF(INDIRECT("'"&amp;L$2&amp;"'!F"&amp;ROW(L118))="OFF","OFF",
IF(INDIRECT("'"&amp;L$2&amp;"'!F"&amp;ROW(L118))="PARK","PARK",
IF(INDIRECT("'"&amp;L$2&amp;"'!F"&amp;ROW(L118))="VACA","VACA",
"")))))</f>
        <v/>
      </c>
      <c r="M118" s="111" t="str" cm="1">
        <f t="array" aca="1" ref="M118" ca="1">IF(INDIRECT("'"&amp;M$2&amp;"'!F"&amp;ROW(M118))="CC","CC",
IF(INDIRECT("'"&amp;M$2&amp;"'!F"&amp;ROW(M118))="DOWN","DOWN",
IF(INDIRECT("'"&amp;M$2&amp;"'!F"&amp;ROW(M118))="OFF","OFF",
IF(INDIRECT("'"&amp;M$2&amp;"'!F"&amp;ROW(M118))="PARK","PARK",
IF(INDIRECT("'"&amp;M$2&amp;"'!F"&amp;ROW(M118))="VACA","VACA",
"")))))</f>
        <v/>
      </c>
      <c r="N118" s="111" t="str" cm="1">
        <f t="array" aca="1" ref="N118" ca="1">IF(INDIRECT("'"&amp;N$2&amp;"'!F"&amp;ROW(N118))="CC","CC",
IF(INDIRECT("'"&amp;N$2&amp;"'!F"&amp;ROW(N118))="DOWN","DOWN",
IF(INDIRECT("'"&amp;N$2&amp;"'!F"&amp;ROW(N118))="OFF","OFF",
IF(INDIRECT("'"&amp;N$2&amp;"'!F"&amp;ROW(N118))="PARK","PARK",
IF(INDIRECT("'"&amp;N$2&amp;"'!F"&amp;ROW(N118))="VACA","VACA",
"")))))</f>
        <v/>
      </c>
      <c r="O118" s="111" t="str" cm="1">
        <f t="array" aca="1" ref="O118" ca="1">IF(INDIRECT("'"&amp;O$2&amp;"'!F"&amp;ROW(O118))="CC","CC",
IF(INDIRECT("'"&amp;O$2&amp;"'!F"&amp;ROW(O118))="DOWN","DOWN",
IF(INDIRECT("'"&amp;O$2&amp;"'!F"&amp;ROW(O118))="OFF","OFF",
IF(INDIRECT("'"&amp;O$2&amp;"'!F"&amp;ROW(O118))="PARK","PARK",
IF(INDIRECT("'"&amp;O$2&amp;"'!F"&amp;ROW(O118))="VACA","VACA",
"")))))</f>
        <v/>
      </c>
      <c r="P118" s="111" t="str" cm="1">
        <f t="array" aca="1" ref="P118" ca="1">IF(INDIRECT("'"&amp;P$2&amp;"'!F"&amp;ROW(P118))="CC","CC",
IF(INDIRECT("'"&amp;P$2&amp;"'!F"&amp;ROW(P118))="DOWN","DOWN",
IF(INDIRECT("'"&amp;P$2&amp;"'!F"&amp;ROW(P118))="OFF","OFF",
IF(INDIRECT("'"&amp;P$2&amp;"'!F"&amp;ROW(P118))="PARK","PARK",
IF(INDIRECT("'"&amp;P$2&amp;"'!F"&amp;ROW(P118))="VACA","VACA",
"")))))</f>
        <v/>
      </c>
      <c r="Q118" s="111" t="str" cm="1">
        <f t="array" aca="1" ref="Q118" ca="1">IF(INDIRECT("'"&amp;Q$2&amp;"'!F"&amp;ROW(Q118))="CC","CC",
IF(INDIRECT("'"&amp;Q$2&amp;"'!F"&amp;ROW(Q118))="DOWN","DOWN",
IF(INDIRECT("'"&amp;Q$2&amp;"'!F"&amp;ROW(Q118))="OFF","OFF",
IF(INDIRECT("'"&amp;Q$2&amp;"'!F"&amp;ROW(Q118))="PARK","PARK",
IF(INDIRECT("'"&amp;Q$2&amp;"'!F"&amp;ROW(Q118))="VACA","VACA",
"")))))</f>
        <v/>
      </c>
      <c r="R118" s="111" t="str" cm="1">
        <f t="array" aca="1" ref="R118" ca="1">IF(INDIRECT("'"&amp;R$2&amp;"'!F"&amp;ROW(R118))="CC","CC",
IF(INDIRECT("'"&amp;R$2&amp;"'!F"&amp;ROW(R118))="DOWN","DOWN",
IF(INDIRECT("'"&amp;R$2&amp;"'!F"&amp;ROW(R118))="OFF","OFF",
IF(INDIRECT("'"&amp;R$2&amp;"'!F"&amp;ROW(R118))="PARK","PARK",
IF(INDIRECT("'"&amp;R$2&amp;"'!F"&amp;ROW(R118))="VACA","VACA",
"")))))</f>
        <v/>
      </c>
      <c r="S118" s="111" t="str" cm="1">
        <f t="array" aca="1" ref="S118" ca="1">IF(INDIRECT("'"&amp;S$2&amp;"'!F"&amp;ROW(S118))="CC","CC",
IF(INDIRECT("'"&amp;S$2&amp;"'!F"&amp;ROW(S118))="DOWN","DOWN",
IF(INDIRECT("'"&amp;S$2&amp;"'!F"&amp;ROW(S118))="OFF","OFF",
IF(INDIRECT("'"&amp;S$2&amp;"'!F"&amp;ROW(S118))="PARK","PARK",
IF(INDIRECT("'"&amp;S$2&amp;"'!F"&amp;ROW(S118))="VACA","VACA",
"")))))</f>
        <v/>
      </c>
      <c r="T118" s="111" t="str" cm="1">
        <f t="array" aca="1" ref="T118" ca="1">IF(INDIRECT("'"&amp;T$2&amp;"'!F"&amp;ROW(T118))="CC","CC",
IF(INDIRECT("'"&amp;T$2&amp;"'!F"&amp;ROW(T118))="DOWN","DOWN",
IF(INDIRECT("'"&amp;T$2&amp;"'!F"&amp;ROW(T118))="OFF","OFF",
IF(INDIRECT("'"&amp;T$2&amp;"'!F"&amp;ROW(T118))="PARK","PARK",
IF(INDIRECT("'"&amp;T$2&amp;"'!F"&amp;ROW(T118))="VACA","VACA",
"")))))</f>
        <v/>
      </c>
      <c r="U118" s="111" t="str" cm="1">
        <f t="array" aca="1" ref="U118" ca="1">IF(INDIRECT("'"&amp;U$2&amp;"'!F"&amp;ROW(U118))="CC","CC",
IF(INDIRECT("'"&amp;U$2&amp;"'!F"&amp;ROW(U118))="DOWN","DOWN",
IF(INDIRECT("'"&amp;U$2&amp;"'!F"&amp;ROW(U118))="OFF","OFF",
IF(INDIRECT("'"&amp;U$2&amp;"'!F"&amp;ROW(U118))="PARK","PARK",
IF(INDIRECT("'"&amp;U$2&amp;"'!F"&amp;ROW(U118))="VACA","VACA",
"")))))</f>
        <v/>
      </c>
      <c r="V118" s="111" t="str" cm="1">
        <f t="array" aca="1" ref="V118" ca="1">IF(INDIRECT("'"&amp;V$2&amp;"'!F"&amp;ROW(V118))="CC","CC",
IF(INDIRECT("'"&amp;V$2&amp;"'!F"&amp;ROW(V118))="DOWN","DOWN",
IF(INDIRECT("'"&amp;V$2&amp;"'!F"&amp;ROW(V118))="OFF","OFF",
IF(INDIRECT("'"&amp;V$2&amp;"'!F"&amp;ROW(V118))="PARK","PARK",
IF(INDIRECT("'"&amp;V$2&amp;"'!F"&amp;ROW(V118))="VACA","VACA",
"")))))</f>
        <v/>
      </c>
      <c r="W118" s="111" t="str" cm="1">
        <f t="array" aca="1" ref="W118" ca="1">IF(INDIRECT("'"&amp;W$2&amp;"'!F"&amp;ROW(W118))="CC","CC",
IF(INDIRECT("'"&amp;W$2&amp;"'!F"&amp;ROW(W118))="DOWN","DOWN",
IF(INDIRECT("'"&amp;W$2&amp;"'!F"&amp;ROW(W118))="OFF","OFF",
IF(INDIRECT("'"&amp;W$2&amp;"'!F"&amp;ROW(W118))="PARK","PARK",
IF(INDIRECT("'"&amp;W$2&amp;"'!F"&amp;ROW(W118))="VACA","VACA",
"")))))</f>
        <v/>
      </c>
      <c r="X118" s="111" t="str" cm="1">
        <f t="array" aca="1" ref="X118" ca="1">IF(INDIRECT("'"&amp;X$2&amp;"'!F"&amp;ROW(X118))="CC","CC",
IF(INDIRECT("'"&amp;X$2&amp;"'!F"&amp;ROW(X118))="DOWN","DOWN",
IF(INDIRECT("'"&amp;X$2&amp;"'!F"&amp;ROW(X118))="OFF","OFF",
IF(INDIRECT("'"&amp;X$2&amp;"'!F"&amp;ROW(X118))="PARK","PARK",
IF(INDIRECT("'"&amp;X$2&amp;"'!F"&amp;ROW(X118))="VACA","VACA",
"")))))</f>
        <v/>
      </c>
      <c r="Y118" s="111" t="str" cm="1">
        <f t="array" aca="1" ref="Y118" ca="1">IF(INDIRECT("'"&amp;Y$2&amp;"'!F"&amp;ROW(Y118))="CC","CC",
IF(INDIRECT("'"&amp;Y$2&amp;"'!F"&amp;ROW(Y118))="DOWN","DOWN",
IF(INDIRECT("'"&amp;Y$2&amp;"'!F"&amp;ROW(Y118))="OFF","OFF",
IF(INDIRECT("'"&amp;Y$2&amp;"'!F"&amp;ROW(Y118))="PARK","PARK",
IF(INDIRECT("'"&amp;Y$2&amp;"'!F"&amp;ROW(Y118))="VACA","VACA",
"")))))</f>
        <v/>
      </c>
      <c r="Z118" s="111" t="str" cm="1">
        <f t="array" aca="1" ref="Z118" ca="1">IF(INDIRECT("'"&amp;Z$2&amp;"'!F"&amp;ROW(Z118))="CC","CC",
IF(INDIRECT("'"&amp;Z$2&amp;"'!F"&amp;ROW(Z118))="DOWN","DOWN",
IF(INDIRECT("'"&amp;Z$2&amp;"'!F"&amp;ROW(Z118))="OFF","OFF",
IF(INDIRECT("'"&amp;Z$2&amp;"'!F"&amp;ROW(Z118))="PARK","PARK",
IF(INDIRECT("'"&amp;Z$2&amp;"'!F"&amp;ROW(Z118))="VACA","VACA",
"")))))</f>
        <v/>
      </c>
      <c r="AA118" s="111" t="str" cm="1">
        <f t="array" aca="1" ref="AA118" ca="1">IF(INDIRECT("'"&amp;AA$2&amp;"'!F"&amp;ROW(AA118))="CC","CC",
IF(INDIRECT("'"&amp;AA$2&amp;"'!F"&amp;ROW(AA118))="DOWN","DOWN",
IF(INDIRECT("'"&amp;AA$2&amp;"'!F"&amp;ROW(AA118))="OFF","OFF",
IF(INDIRECT("'"&amp;AA$2&amp;"'!F"&amp;ROW(AA118))="PARK","PARK",
IF(INDIRECT("'"&amp;AA$2&amp;"'!F"&amp;ROW(AA118))="VACA","VACA",
"")))))</f>
        <v/>
      </c>
      <c r="AB118" s="111" t="str" cm="1">
        <f t="array" aca="1" ref="AB118" ca="1">IF(INDIRECT("'"&amp;AB$2&amp;"'!F"&amp;ROW(AB118))="CC","CC",
IF(INDIRECT("'"&amp;AB$2&amp;"'!F"&amp;ROW(AB118))="DOWN","DOWN",
IF(INDIRECT("'"&amp;AB$2&amp;"'!F"&amp;ROW(AB118))="OFF","OFF",
IF(INDIRECT("'"&amp;AB$2&amp;"'!F"&amp;ROW(AB118))="PARK","PARK",
IF(INDIRECT("'"&amp;AB$2&amp;"'!F"&amp;ROW(AB118))="VACA","VACA",
"")))))</f>
        <v/>
      </c>
      <c r="AC118" s="111" t="str" cm="1">
        <f t="array" aca="1" ref="AC118" ca="1">IF(INDIRECT("'"&amp;AC$2&amp;"'!F"&amp;ROW(AC118))="CC","CC",
IF(INDIRECT("'"&amp;AC$2&amp;"'!F"&amp;ROW(AC118))="DOWN","DOWN",
IF(INDIRECT("'"&amp;AC$2&amp;"'!F"&amp;ROW(AC118))="OFF","OFF",
IF(INDIRECT("'"&amp;AC$2&amp;"'!F"&amp;ROW(AC118))="PARK","PARK",
IF(INDIRECT("'"&amp;AC$2&amp;"'!F"&amp;ROW(AC118))="VACA","VACA",
"")))))</f>
        <v/>
      </c>
      <c r="AD118" s="111" t="str" cm="1">
        <f t="array" aca="1" ref="AD118" ca="1">IF(INDIRECT("'"&amp;AD$2&amp;"'!F"&amp;ROW(AD118))="CC","CC",
IF(INDIRECT("'"&amp;AD$2&amp;"'!F"&amp;ROW(AD118))="DOWN","DOWN",
IF(INDIRECT("'"&amp;AD$2&amp;"'!F"&amp;ROW(AD118))="OFF","OFF",
IF(INDIRECT("'"&amp;AD$2&amp;"'!F"&amp;ROW(AD118))="PARK","PARK",
IF(INDIRECT("'"&amp;AD$2&amp;"'!F"&amp;ROW(AD118))="VACA","VACA",
"")))))</f>
        <v/>
      </c>
      <c r="AE118" s="111" t="str" cm="1">
        <f t="array" aca="1" ref="AE118" ca="1">IF(INDIRECT("'"&amp;AE$2&amp;"'!F"&amp;ROW(AE118))="CC","CC",
IF(INDIRECT("'"&amp;AE$2&amp;"'!F"&amp;ROW(AE118))="DOWN","DOWN",
IF(INDIRECT("'"&amp;AE$2&amp;"'!F"&amp;ROW(AE118))="OFF","OFF",
IF(INDIRECT("'"&amp;AE$2&amp;"'!F"&amp;ROW(AE118))="PARK","PARK",
IF(INDIRECT("'"&amp;AE$2&amp;"'!F"&amp;ROW(AE118))="VACA","VACA",
"")))))</f>
        <v/>
      </c>
      <c r="AF118" s="111" t="str" cm="1">
        <f t="array" aca="1" ref="AF118" ca="1">IF(INDIRECT("'"&amp;AF$2&amp;"'!F"&amp;ROW(AF118))="CC","CC",
IF(INDIRECT("'"&amp;AF$2&amp;"'!F"&amp;ROW(AF118))="DOWN","DOWN",
IF(INDIRECT("'"&amp;AF$2&amp;"'!F"&amp;ROW(AF118))="OFF","OFF",
IF(INDIRECT("'"&amp;AF$2&amp;"'!F"&amp;ROW(AF118))="PARK","PARK",
IF(INDIRECT("'"&amp;AF$2&amp;"'!F"&amp;ROW(AF118))="VACA","VACA",
"")))))</f>
        <v/>
      </c>
      <c r="AG118" s="111" t="str" cm="1">
        <f t="array" aca="1" ref="AG118" ca="1">IF(INDIRECT("'"&amp;AG$2&amp;"'!F"&amp;ROW(AG118))="CC","CC",
IF(INDIRECT("'"&amp;AG$2&amp;"'!F"&amp;ROW(AG118))="DOWN","DOWN",
IF(INDIRECT("'"&amp;AG$2&amp;"'!F"&amp;ROW(AG118))="OFF","OFF",
IF(INDIRECT("'"&amp;AG$2&amp;"'!F"&amp;ROW(AG118))="PARK","PARK",
IF(INDIRECT("'"&amp;AG$2&amp;"'!F"&amp;ROW(AG118))="VACA","VACA",
"")))))</f>
        <v/>
      </c>
      <c r="AH118" s="124"/>
      <c r="AI118" s="111" t="str">
        <f t="shared" si="7"/>
        <v>Cesar F. Fernandez</v>
      </c>
      <c r="AJ118" s="111" cm="1">
        <f t="array" aca="1" ref="AJ118" ca="1">INDIRECT("'"&amp;AJ$2&amp;"'!AB"&amp;ROW($AJ118))</f>
        <v>3</v>
      </c>
      <c r="AK118" s="111" cm="1">
        <f t="array" aca="1" ref="AK118" ca="1">INDIRECT("'"&amp;AK$2&amp;"'!AB"&amp;ROW($AJ118))</f>
        <v>3</v>
      </c>
      <c r="AL118" s="111" cm="1">
        <f t="array" aca="1" ref="AL118" ca="1">INDIRECT("'"&amp;AL$2&amp;"'!AB"&amp;ROW($AJ118))</f>
        <v>3</v>
      </c>
      <c r="AM118" s="111" t="str" cm="1">
        <f t="array" aca="1" ref="AM118" ca="1">INDIRECT("'"&amp;AM$2&amp;"'!AB"&amp;ROW($AJ118))</f>
        <v/>
      </c>
      <c r="AN118" s="111" t="str" cm="1">
        <f t="array" aca="1" ref="AN118" ca="1">INDIRECT("'"&amp;AN$2&amp;"'!AB"&amp;ROW($AJ118))</f>
        <v/>
      </c>
      <c r="AO118" s="111" cm="1">
        <f t="array" aca="1" ref="AO118" ca="1">INDIRECT("'"&amp;AO$2&amp;"'!AB"&amp;ROW($AJ118))</f>
        <v>3</v>
      </c>
      <c r="AP118" s="111" cm="1">
        <f t="array" aca="1" ref="AP118" ca="1">INDIRECT("'"&amp;AP$2&amp;"'!AB"&amp;ROW($AJ118))</f>
        <v>3</v>
      </c>
      <c r="AQ118" s="111" t="str" cm="1">
        <f t="array" aca="1" ref="AQ118" ca="1">INDIRECT("'"&amp;AQ$2&amp;"'!AB"&amp;ROW($AJ118))</f>
        <v/>
      </c>
      <c r="AR118" s="111" t="str" cm="1">
        <f t="array" aca="1" ref="AR118" ca="1">INDIRECT("'"&amp;AR$2&amp;"'!AB"&amp;ROW($AJ118))</f>
        <v/>
      </c>
      <c r="AS118" s="111" t="str" cm="1">
        <f t="array" aca="1" ref="AS118" ca="1">INDIRECT("'"&amp;AS$2&amp;"'!AB"&amp;ROW($AJ118))</f>
        <v/>
      </c>
      <c r="AT118" s="111" t="str" cm="1">
        <f t="array" aca="1" ref="AT118" ca="1">INDIRECT("'"&amp;AT$2&amp;"'!AB"&amp;ROW($AJ118))</f>
        <v/>
      </c>
      <c r="AU118" s="111" t="str" cm="1">
        <f t="array" aca="1" ref="AU118" ca="1">INDIRECT("'"&amp;AU$2&amp;"'!AB"&amp;ROW($AJ118))</f>
        <v/>
      </c>
      <c r="AV118" s="111" t="str" cm="1">
        <f t="array" aca="1" ref="AV118" ca="1">INDIRECT("'"&amp;AV$2&amp;"'!AB"&amp;ROW($AJ118))</f>
        <v/>
      </c>
      <c r="AW118" s="111" t="str" cm="1">
        <f t="array" aca="1" ref="AW118" ca="1">INDIRECT("'"&amp;AW$2&amp;"'!AB"&amp;ROW($AJ118))</f>
        <v/>
      </c>
      <c r="AX118" s="111" t="str" cm="1">
        <f t="array" aca="1" ref="AX118" ca="1">INDIRECT("'"&amp;AX$2&amp;"'!AB"&amp;ROW($AJ118))</f>
        <v/>
      </c>
      <c r="AY118" s="111" t="str" cm="1">
        <f t="array" aca="1" ref="AY118" ca="1">INDIRECT("'"&amp;AY$2&amp;"'!AB"&amp;ROW($AJ118))</f>
        <v/>
      </c>
      <c r="AZ118" s="111" t="str" cm="1">
        <f t="array" aca="1" ref="AZ118" ca="1">INDIRECT("'"&amp;AZ$2&amp;"'!AB"&amp;ROW($AJ118))</f>
        <v/>
      </c>
      <c r="BA118" s="111" t="str" cm="1">
        <f t="array" aca="1" ref="BA118" ca="1">INDIRECT("'"&amp;BA$2&amp;"'!AB"&amp;ROW($AJ118))</f>
        <v/>
      </c>
      <c r="BB118" s="111" t="str" cm="1">
        <f t="array" aca="1" ref="BB118" ca="1">INDIRECT("'"&amp;BB$2&amp;"'!AB"&amp;ROW($AJ118))</f>
        <v/>
      </c>
      <c r="BC118" s="111" t="str" cm="1">
        <f t="array" aca="1" ref="BC118" ca="1">INDIRECT("'"&amp;BC$2&amp;"'!AB"&amp;ROW($AJ118))</f>
        <v/>
      </c>
      <c r="BD118" s="111" t="str" cm="1">
        <f t="array" aca="1" ref="BD118" ca="1">INDIRECT("'"&amp;BD$2&amp;"'!AB"&amp;ROW($AJ118))</f>
        <v/>
      </c>
      <c r="BE118" s="111" t="str" cm="1">
        <f t="array" aca="1" ref="BE118" ca="1">INDIRECT("'"&amp;BE$2&amp;"'!AB"&amp;ROW($AJ118))</f>
        <v/>
      </c>
      <c r="BF118" s="111" t="str" cm="1">
        <f t="array" aca="1" ref="BF118" ca="1">INDIRECT("'"&amp;BF$2&amp;"'!AB"&amp;ROW($AJ118))</f>
        <v/>
      </c>
      <c r="BG118" s="111" t="str" cm="1">
        <f t="array" aca="1" ref="BG118" ca="1">INDIRECT("'"&amp;BG$2&amp;"'!AB"&amp;ROW($AJ118))</f>
        <v/>
      </c>
      <c r="BH118" s="111" t="str" cm="1">
        <f t="array" aca="1" ref="BH118" ca="1">INDIRECT("'"&amp;BH$2&amp;"'!AB"&amp;ROW($AJ118))</f>
        <v/>
      </c>
      <c r="BI118" s="111" t="str" cm="1">
        <f t="array" aca="1" ref="BI118" ca="1">INDIRECT("'"&amp;BI$2&amp;"'!AB"&amp;ROW($AJ118))</f>
        <v/>
      </c>
      <c r="BJ118" s="111" t="str" cm="1">
        <f t="array" aca="1" ref="BJ118" ca="1">INDIRECT("'"&amp;BJ$2&amp;"'!AB"&amp;ROW($AJ118))</f>
        <v/>
      </c>
      <c r="BK118" s="111" t="str" cm="1">
        <f t="array" aca="1" ref="BK118" ca="1">INDIRECT("'"&amp;BK$2&amp;"'!AB"&amp;ROW($AJ118))</f>
        <v/>
      </c>
      <c r="BL118" s="111" t="str" cm="1">
        <f t="array" aca="1" ref="BL118" ca="1">INDIRECT("'"&amp;BL$2&amp;"'!AB"&amp;ROW($AJ118))</f>
        <v/>
      </c>
      <c r="BM118" s="111" t="str" cm="1">
        <f t="array" aca="1" ref="BM118" ca="1">INDIRECT("'"&amp;BM$2&amp;"'!AB"&amp;ROW($AJ118))</f>
        <v/>
      </c>
      <c r="BN118" s="111" t="str" cm="1">
        <f t="array" aca="1" ref="BN118" ca="1">INDIRECT("'"&amp;BN$2&amp;"'!AB"&amp;ROW($AJ118))</f>
        <v/>
      </c>
      <c r="BO118" s="124"/>
      <c r="BP118" s="110" t="str">
        <f t="shared" si="8"/>
        <v>Cesar F. Fernandez</v>
      </c>
      <c r="BQ118" s="127" cm="1">
        <f t="array" aca="1" ref="BQ118" ca="1">IF(INDIRECT("'"&amp;BQ$2&amp;"'!P"&amp;ROW($BQ118))=0,"",INDIRECT("'"&amp;BQ$2&amp;"'!P"&amp;ROW($BQ118)))</f>
        <v>31</v>
      </c>
      <c r="BR118" s="127" cm="1">
        <f t="array" aca="1" ref="BR118" ca="1">IF(INDIRECT("'"&amp;BR$2&amp;"'!P"&amp;ROW($BQ118))=0,"",INDIRECT("'"&amp;BR$2&amp;"'!P"&amp;ROW($BQ118)))</f>
        <v>33</v>
      </c>
      <c r="BS118" s="127" cm="1">
        <f t="array" aca="1" ref="BS118" ca="1">IF(INDIRECT("'"&amp;BS$2&amp;"'!P"&amp;ROW($BQ118))=0,"",INDIRECT("'"&amp;BS$2&amp;"'!P"&amp;ROW($BQ118)))</f>
        <v>31</v>
      </c>
      <c r="BT118" s="127" t="str" cm="1">
        <f t="array" aca="1" ref="BT118" ca="1">IF(INDIRECT("'"&amp;BT$2&amp;"'!P"&amp;ROW($BQ118))=0,"",INDIRECT("'"&amp;BT$2&amp;"'!P"&amp;ROW($BQ118)))</f>
        <v/>
      </c>
      <c r="BU118" s="127" t="str" cm="1">
        <f t="array" aca="1" ref="BU118" ca="1">IF(INDIRECT("'"&amp;BU$2&amp;"'!P"&amp;ROW($BQ118))=0,"",INDIRECT("'"&amp;BU$2&amp;"'!P"&amp;ROW($BQ118)))</f>
        <v/>
      </c>
      <c r="BV118" s="127" cm="1">
        <f t="array" aca="1" ref="BV118" ca="1">IF(INDIRECT("'"&amp;BV$2&amp;"'!P"&amp;ROW($BQ118))=0,"",INDIRECT("'"&amp;BV$2&amp;"'!P"&amp;ROW($BQ118)))</f>
        <v>33</v>
      </c>
      <c r="BW118" s="127" cm="1">
        <f t="array" aca="1" ref="BW118" ca="1">IF(INDIRECT("'"&amp;BW$2&amp;"'!P"&amp;ROW($BQ118))=0,"",INDIRECT("'"&amp;BW$2&amp;"'!P"&amp;ROW($BQ118)))</f>
        <v>34.75</v>
      </c>
      <c r="BX118" s="127" t="str" cm="1">
        <f t="array" aca="1" ref="BX118" ca="1">IF(INDIRECT("'"&amp;BX$2&amp;"'!P"&amp;ROW($BQ118))=0,"",INDIRECT("'"&amp;BX$2&amp;"'!P"&amp;ROW($BQ118)))</f>
        <v/>
      </c>
      <c r="BY118" s="127" t="str" cm="1">
        <f t="array" aca="1" ref="BY118" ca="1">IF(INDIRECT("'"&amp;BY$2&amp;"'!P"&amp;ROW($BQ118))=0,"",INDIRECT("'"&amp;BY$2&amp;"'!P"&amp;ROW($BQ118)))</f>
        <v/>
      </c>
      <c r="BZ118" s="127" t="str" cm="1">
        <f t="array" aca="1" ref="BZ118" ca="1">IF(INDIRECT("'"&amp;BZ$2&amp;"'!P"&amp;ROW($BQ118))=0,"",INDIRECT("'"&amp;BZ$2&amp;"'!P"&amp;ROW($BQ118)))</f>
        <v/>
      </c>
      <c r="CA118" s="127" t="str" cm="1">
        <f t="array" aca="1" ref="CA118" ca="1">IF(INDIRECT("'"&amp;CA$2&amp;"'!P"&amp;ROW($BQ118))=0,"",INDIRECT("'"&amp;CA$2&amp;"'!P"&amp;ROW($BQ118)))</f>
        <v/>
      </c>
      <c r="CB118" s="127" t="str" cm="1">
        <f t="array" aca="1" ref="CB118" ca="1">IF(INDIRECT("'"&amp;CB$2&amp;"'!P"&amp;ROW($BQ118))=0,"",INDIRECT("'"&amp;CB$2&amp;"'!P"&amp;ROW($BQ118)))</f>
        <v/>
      </c>
      <c r="CC118" s="127" t="str" cm="1">
        <f t="array" aca="1" ref="CC118" ca="1">IF(INDIRECT("'"&amp;CC$2&amp;"'!P"&amp;ROW($BQ118))=0,"",INDIRECT("'"&amp;CC$2&amp;"'!P"&amp;ROW($BQ118)))</f>
        <v/>
      </c>
      <c r="CD118" s="127" t="str" cm="1">
        <f t="array" aca="1" ref="CD118" ca="1">IF(INDIRECT("'"&amp;CD$2&amp;"'!P"&amp;ROW($BQ118))=0,"",INDIRECT("'"&amp;CD$2&amp;"'!P"&amp;ROW($BQ118)))</f>
        <v/>
      </c>
      <c r="CE118" s="127" t="str" cm="1">
        <f t="array" aca="1" ref="CE118" ca="1">IF(INDIRECT("'"&amp;CE$2&amp;"'!P"&amp;ROW($BQ118))=0,"",INDIRECT("'"&amp;CE$2&amp;"'!P"&amp;ROW($BQ118)))</f>
        <v/>
      </c>
      <c r="CF118" s="127" t="str" cm="1">
        <f t="array" aca="1" ref="CF118" ca="1">IF(INDIRECT("'"&amp;CF$2&amp;"'!P"&amp;ROW($BQ118))=0,"",INDIRECT("'"&amp;CF$2&amp;"'!P"&amp;ROW($BQ118)))</f>
        <v/>
      </c>
      <c r="CG118" s="127" t="str" cm="1">
        <f t="array" aca="1" ref="CG118" ca="1">IF(INDIRECT("'"&amp;CG$2&amp;"'!P"&amp;ROW($BQ118))=0,"",INDIRECT("'"&amp;CG$2&amp;"'!P"&amp;ROW($BQ118)))</f>
        <v/>
      </c>
      <c r="CH118" s="127" t="str" cm="1">
        <f t="array" aca="1" ref="CH118" ca="1">IF(INDIRECT("'"&amp;CH$2&amp;"'!P"&amp;ROW($BQ118))=0,"",INDIRECT("'"&amp;CH$2&amp;"'!P"&amp;ROW($BQ118)))</f>
        <v/>
      </c>
      <c r="CI118" s="127" t="str" cm="1">
        <f t="array" aca="1" ref="CI118" ca="1">IF(INDIRECT("'"&amp;CI$2&amp;"'!P"&amp;ROW($BQ118))=0,"",INDIRECT("'"&amp;CI$2&amp;"'!P"&amp;ROW($BQ118)))</f>
        <v/>
      </c>
      <c r="CJ118" s="127" t="str" cm="1">
        <f t="array" aca="1" ref="CJ118" ca="1">IF(INDIRECT("'"&amp;CJ$2&amp;"'!P"&amp;ROW($BQ118))=0,"",INDIRECT("'"&amp;CJ$2&amp;"'!P"&amp;ROW($BQ118)))</f>
        <v/>
      </c>
      <c r="CK118" s="127" t="str" cm="1">
        <f t="array" aca="1" ref="CK118" ca="1">IF(INDIRECT("'"&amp;CK$2&amp;"'!P"&amp;ROW($BQ118))=0,"",INDIRECT("'"&amp;CK$2&amp;"'!P"&amp;ROW($BQ118)))</f>
        <v/>
      </c>
      <c r="CL118" s="127" t="str" cm="1">
        <f t="array" aca="1" ref="CL118" ca="1">IF(INDIRECT("'"&amp;CL$2&amp;"'!P"&amp;ROW($BQ118))=0,"",INDIRECT("'"&amp;CL$2&amp;"'!P"&amp;ROW($BQ118)))</f>
        <v/>
      </c>
      <c r="CM118" s="127" t="str" cm="1">
        <f t="array" aca="1" ref="CM118" ca="1">IF(INDIRECT("'"&amp;CM$2&amp;"'!P"&amp;ROW($BQ118))=0,"",INDIRECT("'"&amp;CM$2&amp;"'!P"&amp;ROW($BQ118)))</f>
        <v/>
      </c>
      <c r="CN118" s="127" t="str" cm="1">
        <f t="array" aca="1" ref="CN118" ca="1">IF(INDIRECT("'"&amp;CN$2&amp;"'!P"&amp;ROW($BQ118))=0,"",INDIRECT("'"&amp;CN$2&amp;"'!P"&amp;ROW($BQ118)))</f>
        <v/>
      </c>
      <c r="CO118" s="127" t="str" cm="1">
        <f t="array" aca="1" ref="CO118" ca="1">IF(INDIRECT("'"&amp;CO$2&amp;"'!P"&amp;ROW($BQ118))=0,"",INDIRECT("'"&amp;CO$2&amp;"'!P"&amp;ROW($BQ118)))</f>
        <v/>
      </c>
      <c r="CP118" s="127" t="str" cm="1">
        <f t="array" aca="1" ref="CP118" ca="1">IF(INDIRECT("'"&amp;CP$2&amp;"'!P"&amp;ROW($BQ118))=0,"",INDIRECT("'"&amp;CP$2&amp;"'!P"&amp;ROW($BQ118)))</f>
        <v/>
      </c>
      <c r="CQ118" s="127" t="str" cm="1">
        <f t="array" aca="1" ref="CQ118" ca="1">IF(INDIRECT("'"&amp;CQ$2&amp;"'!P"&amp;ROW($BQ118))=0,"",INDIRECT("'"&amp;CQ$2&amp;"'!P"&amp;ROW($BQ118)))</f>
        <v/>
      </c>
      <c r="CR118" s="127" t="str" cm="1">
        <f t="array" aca="1" ref="CR118" ca="1">IF(INDIRECT("'"&amp;CR$2&amp;"'!P"&amp;ROW($BQ118))=0,"",INDIRECT("'"&amp;CR$2&amp;"'!P"&amp;ROW($BQ118)))</f>
        <v/>
      </c>
      <c r="CS118" s="127" t="str" cm="1">
        <f t="array" aca="1" ref="CS118" ca="1">IF(INDIRECT("'"&amp;CS$2&amp;"'!P"&amp;ROW($BQ118))=0,"",INDIRECT("'"&amp;CS$2&amp;"'!P"&amp;ROW($BQ118)))</f>
        <v/>
      </c>
      <c r="CT118" s="127" t="str" cm="1">
        <f t="array" aca="1" ref="CT118" ca="1">IF(INDIRECT("'"&amp;CT$2&amp;"'!P"&amp;ROW($BQ118))=0,"",INDIRECT("'"&amp;CT$2&amp;"'!P"&amp;ROW($BQ118)))</f>
        <v/>
      </c>
      <c r="CU118" s="127" t="str" cm="1">
        <f t="array" aca="1" ref="CU118" ca="1">IF(INDIRECT("'"&amp;CU$2&amp;"'!P"&amp;ROW($BQ118))=0,"",INDIRECT("'"&amp;CU$2&amp;"'!P"&amp;ROW($BQ118)))</f>
        <v/>
      </c>
      <c r="CV118" s="128">
        <f t="shared" ca="1" si="9"/>
        <v>162.75</v>
      </c>
    </row>
    <row r="119" spans="1:100" x14ac:dyDescent="0.2">
      <c r="A119" s="111">
        <f>IF('Driver List'!D119=0,"",'Driver List'!D119)</f>
        <v>6497</v>
      </c>
      <c r="B119" s="111" t="str">
        <f>IF(A119="","",VLOOKUP(A119,'Driver List'!D:E,2,0))</f>
        <v>Jose R. Tejeda</v>
      </c>
      <c r="C119" s="111" t="str" cm="1">
        <f t="array" aca="1" ref="C119" ca="1">IF(INDIRECT("'"&amp;C$2&amp;"'!F"&amp;ROW(C119))="CC","CC",
IF(INDIRECT("'"&amp;C$2&amp;"'!F"&amp;ROW(C119))="DOWN","DOWN",
IF(INDIRECT("'"&amp;C$2&amp;"'!F"&amp;ROW(C119))="OFF","OFF",
IF(INDIRECT("'"&amp;C$2&amp;"'!F"&amp;ROW(C119))="PARK","PARK",
IF(INDIRECT("'"&amp;C$2&amp;"'!F"&amp;ROW(C119))="VACA","VACA",
"")))))</f>
        <v/>
      </c>
      <c r="D119" s="111" t="str" cm="1">
        <f t="array" aca="1" ref="D119" ca="1">IF(INDIRECT("'"&amp;D$2&amp;"'!F"&amp;ROW(D119))="CC","CC",
IF(INDIRECT("'"&amp;D$2&amp;"'!F"&amp;ROW(D119))="DOWN","DOWN",
IF(INDIRECT("'"&amp;D$2&amp;"'!F"&amp;ROW(D119))="OFF","OFF",
IF(INDIRECT("'"&amp;D$2&amp;"'!F"&amp;ROW(D119))="PARK","PARK",
IF(INDIRECT("'"&amp;D$2&amp;"'!F"&amp;ROW(D119))="VACA","VACA",
"")))))</f>
        <v/>
      </c>
      <c r="E119" s="111" t="str" cm="1">
        <f t="array" aca="1" ref="E119" ca="1">IF(INDIRECT("'"&amp;E$2&amp;"'!F"&amp;ROW(E119))="CC","CC",
IF(INDIRECT("'"&amp;E$2&amp;"'!F"&amp;ROW(E119))="DOWN","DOWN",
IF(INDIRECT("'"&amp;E$2&amp;"'!F"&amp;ROW(E119))="OFF","OFF",
IF(INDIRECT("'"&amp;E$2&amp;"'!F"&amp;ROW(E119))="PARK","PARK",
IF(INDIRECT("'"&amp;E$2&amp;"'!F"&amp;ROW(E119))="VACA","VACA",
"")))))</f>
        <v/>
      </c>
      <c r="F119" s="111" t="str" cm="1">
        <f t="array" aca="1" ref="F119" ca="1">IF(INDIRECT("'"&amp;F$2&amp;"'!F"&amp;ROW(F119))="CC","CC",
IF(INDIRECT("'"&amp;F$2&amp;"'!F"&amp;ROW(F119))="DOWN","DOWN",
IF(INDIRECT("'"&amp;F$2&amp;"'!F"&amp;ROW(F119))="OFF","OFF",
IF(INDIRECT("'"&amp;F$2&amp;"'!F"&amp;ROW(F119))="PARK","PARK",
IF(INDIRECT("'"&amp;F$2&amp;"'!F"&amp;ROW(F119))="VACA","VACA",
"")))))</f>
        <v/>
      </c>
      <c r="G119" s="111" t="str" cm="1">
        <f t="array" aca="1" ref="G119" ca="1">IF(INDIRECT("'"&amp;G$2&amp;"'!F"&amp;ROW(G119))="CC","CC",
IF(INDIRECT("'"&amp;G$2&amp;"'!F"&amp;ROW(G119))="DOWN","DOWN",
IF(INDIRECT("'"&amp;G$2&amp;"'!F"&amp;ROW(G119))="OFF","OFF",
IF(INDIRECT("'"&amp;G$2&amp;"'!F"&amp;ROW(G119))="PARK","PARK",
IF(INDIRECT("'"&amp;G$2&amp;"'!F"&amp;ROW(G119))="VACA","VACA",
"")))))</f>
        <v/>
      </c>
      <c r="H119" s="111" t="str" cm="1">
        <f t="array" aca="1" ref="H119" ca="1">IF(INDIRECT("'"&amp;H$2&amp;"'!F"&amp;ROW(H119))="CC","CC",
IF(INDIRECT("'"&amp;H$2&amp;"'!F"&amp;ROW(H119))="DOWN","DOWN",
IF(INDIRECT("'"&amp;H$2&amp;"'!F"&amp;ROW(H119))="OFF","OFF",
IF(INDIRECT("'"&amp;H$2&amp;"'!F"&amp;ROW(H119))="PARK","PARK",
IF(INDIRECT("'"&amp;H$2&amp;"'!F"&amp;ROW(H119))="VACA","VACA",
"")))))</f>
        <v/>
      </c>
      <c r="I119" s="111" t="str" cm="1">
        <f t="array" aca="1" ref="I119" ca="1">IF(INDIRECT("'"&amp;I$2&amp;"'!F"&amp;ROW(I119))="CC","CC",
IF(INDIRECT("'"&amp;I$2&amp;"'!F"&amp;ROW(I119))="DOWN","DOWN",
IF(INDIRECT("'"&amp;I$2&amp;"'!F"&amp;ROW(I119))="OFF","OFF",
IF(INDIRECT("'"&amp;I$2&amp;"'!F"&amp;ROW(I119))="PARK","PARK",
IF(INDIRECT("'"&amp;I$2&amp;"'!F"&amp;ROW(I119))="VACA","VACA",
"")))))</f>
        <v/>
      </c>
      <c r="J119" s="111" t="str" cm="1">
        <f t="array" aca="1" ref="J119" ca="1">IF(INDIRECT("'"&amp;J$2&amp;"'!F"&amp;ROW(J119))="CC","CC",
IF(INDIRECT("'"&amp;J$2&amp;"'!F"&amp;ROW(J119))="DOWN","DOWN",
IF(INDIRECT("'"&amp;J$2&amp;"'!F"&amp;ROW(J119))="OFF","OFF",
IF(INDIRECT("'"&amp;J$2&amp;"'!F"&amp;ROW(J119))="PARK","PARK",
IF(INDIRECT("'"&amp;J$2&amp;"'!F"&amp;ROW(J119))="VACA","VACA",
"")))))</f>
        <v/>
      </c>
      <c r="K119" s="111" t="str" cm="1">
        <f t="array" aca="1" ref="K119" ca="1">IF(INDIRECT("'"&amp;K$2&amp;"'!F"&amp;ROW(K119))="CC","CC",
IF(INDIRECT("'"&amp;K$2&amp;"'!F"&amp;ROW(K119))="DOWN","DOWN",
IF(INDIRECT("'"&amp;K$2&amp;"'!F"&amp;ROW(K119))="OFF","OFF",
IF(INDIRECT("'"&amp;K$2&amp;"'!F"&amp;ROW(K119))="PARK","PARK",
IF(INDIRECT("'"&amp;K$2&amp;"'!F"&amp;ROW(K119))="VACA","VACA",
"")))))</f>
        <v/>
      </c>
      <c r="L119" s="111" t="str" cm="1">
        <f t="array" aca="1" ref="L119" ca="1">IF(INDIRECT("'"&amp;L$2&amp;"'!F"&amp;ROW(L119))="CC","CC",
IF(INDIRECT("'"&amp;L$2&amp;"'!F"&amp;ROW(L119))="DOWN","DOWN",
IF(INDIRECT("'"&amp;L$2&amp;"'!F"&amp;ROW(L119))="OFF","OFF",
IF(INDIRECT("'"&amp;L$2&amp;"'!F"&amp;ROW(L119))="PARK","PARK",
IF(INDIRECT("'"&amp;L$2&amp;"'!F"&amp;ROW(L119))="VACA","VACA",
"")))))</f>
        <v/>
      </c>
      <c r="M119" s="111" t="str" cm="1">
        <f t="array" aca="1" ref="M119" ca="1">IF(INDIRECT("'"&amp;M$2&amp;"'!F"&amp;ROW(M119))="CC","CC",
IF(INDIRECT("'"&amp;M$2&amp;"'!F"&amp;ROW(M119))="DOWN","DOWN",
IF(INDIRECT("'"&amp;M$2&amp;"'!F"&amp;ROW(M119))="OFF","OFF",
IF(INDIRECT("'"&amp;M$2&amp;"'!F"&amp;ROW(M119))="PARK","PARK",
IF(INDIRECT("'"&amp;M$2&amp;"'!F"&amp;ROW(M119))="VACA","VACA",
"")))))</f>
        <v/>
      </c>
      <c r="N119" s="111" t="str" cm="1">
        <f t="array" aca="1" ref="N119" ca="1">IF(INDIRECT("'"&amp;N$2&amp;"'!F"&amp;ROW(N119))="CC","CC",
IF(INDIRECT("'"&amp;N$2&amp;"'!F"&amp;ROW(N119))="DOWN","DOWN",
IF(INDIRECT("'"&amp;N$2&amp;"'!F"&amp;ROW(N119))="OFF","OFF",
IF(INDIRECT("'"&amp;N$2&amp;"'!F"&amp;ROW(N119))="PARK","PARK",
IF(INDIRECT("'"&amp;N$2&amp;"'!F"&amp;ROW(N119))="VACA","VACA",
"")))))</f>
        <v/>
      </c>
      <c r="O119" s="111" t="str" cm="1">
        <f t="array" aca="1" ref="O119" ca="1">IF(INDIRECT("'"&amp;O$2&amp;"'!F"&amp;ROW(O119))="CC","CC",
IF(INDIRECT("'"&amp;O$2&amp;"'!F"&amp;ROW(O119))="DOWN","DOWN",
IF(INDIRECT("'"&amp;O$2&amp;"'!F"&amp;ROW(O119))="OFF","OFF",
IF(INDIRECT("'"&amp;O$2&amp;"'!F"&amp;ROW(O119))="PARK","PARK",
IF(INDIRECT("'"&amp;O$2&amp;"'!F"&amp;ROW(O119))="VACA","VACA",
"")))))</f>
        <v/>
      </c>
      <c r="P119" s="111" t="str" cm="1">
        <f t="array" aca="1" ref="P119" ca="1">IF(INDIRECT("'"&amp;P$2&amp;"'!F"&amp;ROW(P119))="CC","CC",
IF(INDIRECT("'"&amp;P$2&amp;"'!F"&amp;ROW(P119))="DOWN","DOWN",
IF(INDIRECT("'"&amp;P$2&amp;"'!F"&amp;ROW(P119))="OFF","OFF",
IF(INDIRECT("'"&amp;P$2&amp;"'!F"&amp;ROW(P119))="PARK","PARK",
IF(INDIRECT("'"&amp;P$2&amp;"'!F"&amp;ROW(P119))="VACA","VACA",
"")))))</f>
        <v/>
      </c>
      <c r="Q119" s="111" t="str" cm="1">
        <f t="array" aca="1" ref="Q119" ca="1">IF(INDIRECT("'"&amp;Q$2&amp;"'!F"&amp;ROW(Q119))="CC","CC",
IF(INDIRECT("'"&amp;Q$2&amp;"'!F"&amp;ROW(Q119))="DOWN","DOWN",
IF(INDIRECT("'"&amp;Q$2&amp;"'!F"&amp;ROW(Q119))="OFF","OFF",
IF(INDIRECT("'"&amp;Q$2&amp;"'!F"&amp;ROW(Q119))="PARK","PARK",
IF(INDIRECT("'"&amp;Q$2&amp;"'!F"&amp;ROW(Q119))="VACA","VACA",
"")))))</f>
        <v/>
      </c>
      <c r="R119" s="111" t="str" cm="1">
        <f t="array" aca="1" ref="R119" ca="1">IF(INDIRECT("'"&amp;R$2&amp;"'!F"&amp;ROW(R119))="CC","CC",
IF(INDIRECT("'"&amp;R$2&amp;"'!F"&amp;ROW(R119))="DOWN","DOWN",
IF(INDIRECT("'"&amp;R$2&amp;"'!F"&amp;ROW(R119))="OFF","OFF",
IF(INDIRECT("'"&amp;R$2&amp;"'!F"&amp;ROW(R119))="PARK","PARK",
IF(INDIRECT("'"&amp;R$2&amp;"'!F"&amp;ROW(R119))="VACA","VACA",
"")))))</f>
        <v/>
      </c>
      <c r="S119" s="111" t="str" cm="1">
        <f t="array" aca="1" ref="S119" ca="1">IF(INDIRECT("'"&amp;S$2&amp;"'!F"&amp;ROW(S119))="CC","CC",
IF(INDIRECT("'"&amp;S$2&amp;"'!F"&amp;ROW(S119))="DOWN","DOWN",
IF(INDIRECT("'"&amp;S$2&amp;"'!F"&amp;ROW(S119))="OFF","OFF",
IF(INDIRECT("'"&amp;S$2&amp;"'!F"&amp;ROW(S119))="PARK","PARK",
IF(INDIRECT("'"&amp;S$2&amp;"'!F"&amp;ROW(S119))="VACA","VACA",
"")))))</f>
        <v/>
      </c>
      <c r="T119" s="111" t="str" cm="1">
        <f t="array" aca="1" ref="T119" ca="1">IF(INDIRECT("'"&amp;T$2&amp;"'!F"&amp;ROW(T119))="CC","CC",
IF(INDIRECT("'"&amp;T$2&amp;"'!F"&amp;ROW(T119))="DOWN","DOWN",
IF(INDIRECT("'"&amp;T$2&amp;"'!F"&amp;ROW(T119))="OFF","OFF",
IF(INDIRECT("'"&amp;T$2&amp;"'!F"&amp;ROW(T119))="PARK","PARK",
IF(INDIRECT("'"&amp;T$2&amp;"'!F"&amp;ROW(T119))="VACA","VACA",
"")))))</f>
        <v/>
      </c>
      <c r="U119" s="111" t="str" cm="1">
        <f t="array" aca="1" ref="U119" ca="1">IF(INDIRECT("'"&amp;U$2&amp;"'!F"&amp;ROW(U119))="CC","CC",
IF(INDIRECT("'"&amp;U$2&amp;"'!F"&amp;ROW(U119))="DOWN","DOWN",
IF(INDIRECT("'"&amp;U$2&amp;"'!F"&amp;ROW(U119))="OFF","OFF",
IF(INDIRECT("'"&amp;U$2&amp;"'!F"&amp;ROW(U119))="PARK","PARK",
IF(INDIRECT("'"&amp;U$2&amp;"'!F"&amp;ROW(U119))="VACA","VACA",
"")))))</f>
        <v/>
      </c>
      <c r="V119" s="111" t="str" cm="1">
        <f t="array" aca="1" ref="V119" ca="1">IF(INDIRECT("'"&amp;V$2&amp;"'!F"&amp;ROW(V119))="CC","CC",
IF(INDIRECT("'"&amp;V$2&amp;"'!F"&amp;ROW(V119))="DOWN","DOWN",
IF(INDIRECT("'"&amp;V$2&amp;"'!F"&amp;ROW(V119))="OFF","OFF",
IF(INDIRECT("'"&amp;V$2&amp;"'!F"&amp;ROW(V119))="PARK","PARK",
IF(INDIRECT("'"&amp;V$2&amp;"'!F"&amp;ROW(V119))="VACA","VACA",
"")))))</f>
        <v/>
      </c>
      <c r="W119" s="111" t="str" cm="1">
        <f t="array" aca="1" ref="W119" ca="1">IF(INDIRECT("'"&amp;W$2&amp;"'!F"&amp;ROW(W119))="CC","CC",
IF(INDIRECT("'"&amp;W$2&amp;"'!F"&amp;ROW(W119))="DOWN","DOWN",
IF(INDIRECT("'"&amp;W$2&amp;"'!F"&amp;ROW(W119))="OFF","OFF",
IF(INDIRECT("'"&amp;W$2&amp;"'!F"&amp;ROW(W119))="PARK","PARK",
IF(INDIRECT("'"&amp;W$2&amp;"'!F"&amp;ROW(W119))="VACA","VACA",
"")))))</f>
        <v/>
      </c>
      <c r="X119" s="111" t="str" cm="1">
        <f t="array" aca="1" ref="X119" ca="1">IF(INDIRECT("'"&amp;X$2&amp;"'!F"&amp;ROW(X119))="CC","CC",
IF(INDIRECT("'"&amp;X$2&amp;"'!F"&amp;ROW(X119))="DOWN","DOWN",
IF(INDIRECT("'"&amp;X$2&amp;"'!F"&amp;ROW(X119))="OFF","OFF",
IF(INDIRECT("'"&amp;X$2&amp;"'!F"&amp;ROW(X119))="PARK","PARK",
IF(INDIRECT("'"&amp;X$2&amp;"'!F"&amp;ROW(X119))="VACA","VACA",
"")))))</f>
        <v/>
      </c>
      <c r="Y119" s="111" t="str" cm="1">
        <f t="array" aca="1" ref="Y119" ca="1">IF(INDIRECT("'"&amp;Y$2&amp;"'!F"&amp;ROW(Y119))="CC","CC",
IF(INDIRECT("'"&amp;Y$2&amp;"'!F"&amp;ROW(Y119))="DOWN","DOWN",
IF(INDIRECT("'"&amp;Y$2&amp;"'!F"&amp;ROW(Y119))="OFF","OFF",
IF(INDIRECT("'"&amp;Y$2&amp;"'!F"&amp;ROW(Y119))="PARK","PARK",
IF(INDIRECT("'"&amp;Y$2&amp;"'!F"&amp;ROW(Y119))="VACA","VACA",
"")))))</f>
        <v/>
      </c>
      <c r="Z119" s="111" t="str" cm="1">
        <f t="array" aca="1" ref="Z119" ca="1">IF(INDIRECT("'"&amp;Z$2&amp;"'!F"&amp;ROW(Z119))="CC","CC",
IF(INDIRECT("'"&amp;Z$2&amp;"'!F"&amp;ROW(Z119))="DOWN","DOWN",
IF(INDIRECT("'"&amp;Z$2&amp;"'!F"&amp;ROW(Z119))="OFF","OFF",
IF(INDIRECT("'"&amp;Z$2&amp;"'!F"&amp;ROW(Z119))="PARK","PARK",
IF(INDIRECT("'"&amp;Z$2&amp;"'!F"&amp;ROW(Z119))="VACA","VACA",
"")))))</f>
        <v/>
      </c>
      <c r="AA119" s="111" t="str" cm="1">
        <f t="array" aca="1" ref="AA119" ca="1">IF(INDIRECT("'"&amp;AA$2&amp;"'!F"&amp;ROW(AA119))="CC","CC",
IF(INDIRECT("'"&amp;AA$2&amp;"'!F"&amp;ROW(AA119))="DOWN","DOWN",
IF(INDIRECT("'"&amp;AA$2&amp;"'!F"&amp;ROW(AA119))="OFF","OFF",
IF(INDIRECT("'"&amp;AA$2&amp;"'!F"&amp;ROW(AA119))="PARK","PARK",
IF(INDIRECT("'"&amp;AA$2&amp;"'!F"&amp;ROW(AA119))="VACA","VACA",
"")))))</f>
        <v/>
      </c>
      <c r="AB119" s="111" t="str" cm="1">
        <f t="array" aca="1" ref="AB119" ca="1">IF(INDIRECT("'"&amp;AB$2&amp;"'!F"&amp;ROW(AB119))="CC","CC",
IF(INDIRECT("'"&amp;AB$2&amp;"'!F"&amp;ROW(AB119))="DOWN","DOWN",
IF(INDIRECT("'"&amp;AB$2&amp;"'!F"&amp;ROW(AB119))="OFF","OFF",
IF(INDIRECT("'"&amp;AB$2&amp;"'!F"&amp;ROW(AB119))="PARK","PARK",
IF(INDIRECT("'"&amp;AB$2&amp;"'!F"&amp;ROW(AB119))="VACA","VACA",
"")))))</f>
        <v/>
      </c>
      <c r="AC119" s="111" t="str" cm="1">
        <f t="array" aca="1" ref="AC119" ca="1">IF(INDIRECT("'"&amp;AC$2&amp;"'!F"&amp;ROW(AC119))="CC","CC",
IF(INDIRECT("'"&amp;AC$2&amp;"'!F"&amp;ROW(AC119))="DOWN","DOWN",
IF(INDIRECT("'"&amp;AC$2&amp;"'!F"&amp;ROW(AC119))="OFF","OFF",
IF(INDIRECT("'"&amp;AC$2&amp;"'!F"&amp;ROW(AC119))="PARK","PARK",
IF(INDIRECT("'"&amp;AC$2&amp;"'!F"&amp;ROW(AC119))="VACA","VACA",
"")))))</f>
        <v/>
      </c>
      <c r="AD119" s="111" t="str" cm="1">
        <f t="array" aca="1" ref="AD119" ca="1">IF(INDIRECT("'"&amp;AD$2&amp;"'!F"&amp;ROW(AD119))="CC","CC",
IF(INDIRECT("'"&amp;AD$2&amp;"'!F"&amp;ROW(AD119))="DOWN","DOWN",
IF(INDIRECT("'"&amp;AD$2&amp;"'!F"&amp;ROW(AD119))="OFF","OFF",
IF(INDIRECT("'"&amp;AD$2&amp;"'!F"&amp;ROW(AD119))="PARK","PARK",
IF(INDIRECT("'"&amp;AD$2&amp;"'!F"&amp;ROW(AD119))="VACA","VACA",
"")))))</f>
        <v/>
      </c>
      <c r="AE119" s="111" t="str" cm="1">
        <f t="array" aca="1" ref="AE119" ca="1">IF(INDIRECT("'"&amp;AE$2&amp;"'!F"&amp;ROW(AE119))="CC","CC",
IF(INDIRECT("'"&amp;AE$2&amp;"'!F"&amp;ROW(AE119))="DOWN","DOWN",
IF(INDIRECT("'"&amp;AE$2&amp;"'!F"&amp;ROW(AE119))="OFF","OFF",
IF(INDIRECT("'"&amp;AE$2&amp;"'!F"&amp;ROW(AE119))="PARK","PARK",
IF(INDIRECT("'"&amp;AE$2&amp;"'!F"&amp;ROW(AE119))="VACA","VACA",
"")))))</f>
        <v/>
      </c>
      <c r="AF119" s="111" t="str" cm="1">
        <f t="array" aca="1" ref="AF119" ca="1">IF(INDIRECT("'"&amp;AF$2&amp;"'!F"&amp;ROW(AF119))="CC","CC",
IF(INDIRECT("'"&amp;AF$2&amp;"'!F"&amp;ROW(AF119))="DOWN","DOWN",
IF(INDIRECT("'"&amp;AF$2&amp;"'!F"&amp;ROW(AF119))="OFF","OFF",
IF(INDIRECT("'"&amp;AF$2&amp;"'!F"&amp;ROW(AF119))="PARK","PARK",
IF(INDIRECT("'"&amp;AF$2&amp;"'!F"&amp;ROW(AF119))="VACA","VACA",
"")))))</f>
        <v/>
      </c>
      <c r="AG119" s="111" t="str" cm="1">
        <f t="array" aca="1" ref="AG119" ca="1">IF(INDIRECT("'"&amp;AG$2&amp;"'!F"&amp;ROW(AG119))="CC","CC",
IF(INDIRECT("'"&amp;AG$2&amp;"'!F"&amp;ROW(AG119))="DOWN","DOWN",
IF(INDIRECT("'"&amp;AG$2&amp;"'!F"&amp;ROW(AG119))="OFF","OFF",
IF(INDIRECT("'"&amp;AG$2&amp;"'!F"&amp;ROW(AG119))="PARK","PARK",
IF(INDIRECT("'"&amp;AG$2&amp;"'!F"&amp;ROW(AG119))="VACA","VACA",
"")))))</f>
        <v/>
      </c>
      <c r="AH119" s="124"/>
      <c r="AI119" s="111" t="str">
        <f t="shared" si="7"/>
        <v>Jose R. Tejeda</v>
      </c>
      <c r="AJ119" s="111" cm="1">
        <f t="array" aca="1" ref="AJ119" ca="1">INDIRECT("'"&amp;AJ$2&amp;"'!AB"&amp;ROW($AJ119))</f>
        <v>3</v>
      </c>
      <c r="AK119" s="111" cm="1">
        <f t="array" aca="1" ref="AK119" ca="1">INDIRECT("'"&amp;AK$2&amp;"'!AB"&amp;ROW($AJ119))</f>
        <v>3</v>
      </c>
      <c r="AL119" s="111" cm="1">
        <f t="array" aca="1" ref="AL119" ca="1">INDIRECT("'"&amp;AL$2&amp;"'!AB"&amp;ROW($AJ119))</f>
        <v>3</v>
      </c>
      <c r="AM119" s="111" t="str" cm="1">
        <f t="array" aca="1" ref="AM119" ca="1">INDIRECT("'"&amp;AM$2&amp;"'!AB"&amp;ROW($AJ119))</f>
        <v/>
      </c>
      <c r="AN119" s="111" t="str" cm="1">
        <f t="array" aca="1" ref="AN119" ca="1">INDIRECT("'"&amp;AN$2&amp;"'!AB"&amp;ROW($AJ119))</f>
        <v/>
      </c>
      <c r="AO119" s="111" cm="1">
        <f t="array" aca="1" ref="AO119" ca="1">INDIRECT("'"&amp;AO$2&amp;"'!AB"&amp;ROW($AJ119))</f>
        <v>3</v>
      </c>
      <c r="AP119" s="111" cm="1">
        <f t="array" aca="1" ref="AP119" ca="1">INDIRECT("'"&amp;AP$2&amp;"'!AB"&amp;ROW($AJ119))</f>
        <v>3</v>
      </c>
      <c r="AQ119" s="111" t="str" cm="1">
        <f t="array" aca="1" ref="AQ119" ca="1">INDIRECT("'"&amp;AQ$2&amp;"'!AB"&amp;ROW($AJ119))</f>
        <v/>
      </c>
      <c r="AR119" s="111" t="str" cm="1">
        <f t="array" aca="1" ref="AR119" ca="1">INDIRECT("'"&amp;AR$2&amp;"'!AB"&amp;ROW($AJ119))</f>
        <v/>
      </c>
      <c r="AS119" s="111" t="str" cm="1">
        <f t="array" aca="1" ref="AS119" ca="1">INDIRECT("'"&amp;AS$2&amp;"'!AB"&amp;ROW($AJ119))</f>
        <v/>
      </c>
      <c r="AT119" s="111" t="str" cm="1">
        <f t="array" aca="1" ref="AT119" ca="1">INDIRECT("'"&amp;AT$2&amp;"'!AB"&amp;ROW($AJ119))</f>
        <v/>
      </c>
      <c r="AU119" s="111" t="str" cm="1">
        <f t="array" aca="1" ref="AU119" ca="1">INDIRECT("'"&amp;AU$2&amp;"'!AB"&amp;ROW($AJ119))</f>
        <v/>
      </c>
      <c r="AV119" s="111" t="str" cm="1">
        <f t="array" aca="1" ref="AV119" ca="1">INDIRECT("'"&amp;AV$2&amp;"'!AB"&amp;ROW($AJ119))</f>
        <v/>
      </c>
      <c r="AW119" s="111" t="str" cm="1">
        <f t="array" aca="1" ref="AW119" ca="1">INDIRECT("'"&amp;AW$2&amp;"'!AB"&amp;ROW($AJ119))</f>
        <v/>
      </c>
      <c r="AX119" s="111" t="str" cm="1">
        <f t="array" aca="1" ref="AX119" ca="1">INDIRECT("'"&amp;AX$2&amp;"'!AB"&amp;ROW($AJ119))</f>
        <v/>
      </c>
      <c r="AY119" s="111" t="str" cm="1">
        <f t="array" aca="1" ref="AY119" ca="1">INDIRECT("'"&amp;AY$2&amp;"'!AB"&amp;ROW($AJ119))</f>
        <v/>
      </c>
      <c r="AZ119" s="111" t="str" cm="1">
        <f t="array" aca="1" ref="AZ119" ca="1">INDIRECT("'"&amp;AZ$2&amp;"'!AB"&amp;ROW($AJ119))</f>
        <v/>
      </c>
      <c r="BA119" s="111" t="str" cm="1">
        <f t="array" aca="1" ref="BA119" ca="1">INDIRECT("'"&amp;BA$2&amp;"'!AB"&amp;ROW($AJ119))</f>
        <v/>
      </c>
      <c r="BB119" s="111" t="str" cm="1">
        <f t="array" aca="1" ref="BB119" ca="1">INDIRECT("'"&amp;BB$2&amp;"'!AB"&amp;ROW($AJ119))</f>
        <v/>
      </c>
      <c r="BC119" s="111" t="str" cm="1">
        <f t="array" aca="1" ref="BC119" ca="1">INDIRECT("'"&amp;BC$2&amp;"'!AB"&amp;ROW($AJ119))</f>
        <v/>
      </c>
      <c r="BD119" s="111" t="str" cm="1">
        <f t="array" aca="1" ref="BD119" ca="1">INDIRECT("'"&amp;BD$2&amp;"'!AB"&amp;ROW($AJ119))</f>
        <v/>
      </c>
      <c r="BE119" s="111" t="str" cm="1">
        <f t="array" aca="1" ref="BE119" ca="1">INDIRECT("'"&amp;BE$2&amp;"'!AB"&amp;ROW($AJ119))</f>
        <v/>
      </c>
      <c r="BF119" s="111" t="str" cm="1">
        <f t="array" aca="1" ref="BF119" ca="1">INDIRECT("'"&amp;BF$2&amp;"'!AB"&amp;ROW($AJ119))</f>
        <v/>
      </c>
      <c r="BG119" s="111" t="str" cm="1">
        <f t="array" aca="1" ref="BG119" ca="1">INDIRECT("'"&amp;BG$2&amp;"'!AB"&amp;ROW($AJ119))</f>
        <v/>
      </c>
      <c r="BH119" s="111" t="str" cm="1">
        <f t="array" aca="1" ref="BH119" ca="1">INDIRECT("'"&amp;BH$2&amp;"'!AB"&amp;ROW($AJ119))</f>
        <v/>
      </c>
      <c r="BI119" s="111" t="str" cm="1">
        <f t="array" aca="1" ref="BI119" ca="1">INDIRECT("'"&amp;BI$2&amp;"'!AB"&amp;ROW($AJ119))</f>
        <v/>
      </c>
      <c r="BJ119" s="111" t="str" cm="1">
        <f t="array" aca="1" ref="BJ119" ca="1">INDIRECT("'"&amp;BJ$2&amp;"'!AB"&amp;ROW($AJ119))</f>
        <v/>
      </c>
      <c r="BK119" s="111" t="str" cm="1">
        <f t="array" aca="1" ref="BK119" ca="1">INDIRECT("'"&amp;BK$2&amp;"'!AB"&amp;ROW($AJ119))</f>
        <v/>
      </c>
      <c r="BL119" s="111" t="str" cm="1">
        <f t="array" aca="1" ref="BL119" ca="1">INDIRECT("'"&amp;BL$2&amp;"'!AB"&amp;ROW($AJ119))</f>
        <v/>
      </c>
      <c r="BM119" s="111" t="str" cm="1">
        <f t="array" aca="1" ref="BM119" ca="1">INDIRECT("'"&amp;BM$2&amp;"'!AB"&amp;ROW($AJ119))</f>
        <v/>
      </c>
      <c r="BN119" s="111" t="str" cm="1">
        <f t="array" aca="1" ref="BN119" ca="1">INDIRECT("'"&amp;BN$2&amp;"'!AB"&amp;ROW($AJ119))</f>
        <v/>
      </c>
      <c r="BO119" s="124"/>
      <c r="BP119" s="110" t="str">
        <f t="shared" si="8"/>
        <v>Jose R. Tejeda</v>
      </c>
      <c r="BQ119" s="127" cm="1">
        <f t="array" aca="1" ref="BQ119" ca="1">IF(INDIRECT("'"&amp;BQ$2&amp;"'!P"&amp;ROW($BQ119))=0,"",INDIRECT("'"&amp;BQ$2&amp;"'!P"&amp;ROW($BQ119)))</f>
        <v>31</v>
      </c>
      <c r="BR119" s="127" cm="1">
        <f t="array" aca="1" ref="BR119" ca="1">IF(INDIRECT("'"&amp;BR$2&amp;"'!P"&amp;ROW($BQ119))=0,"",INDIRECT("'"&amp;BR$2&amp;"'!P"&amp;ROW($BQ119)))</f>
        <v>33</v>
      </c>
      <c r="BS119" s="127" cm="1">
        <f t="array" aca="1" ref="BS119" ca="1">IF(INDIRECT("'"&amp;BS$2&amp;"'!P"&amp;ROW($BQ119))=0,"",INDIRECT("'"&amp;BS$2&amp;"'!P"&amp;ROW($BQ119)))</f>
        <v>31</v>
      </c>
      <c r="BT119" s="127" t="str" cm="1">
        <f t="array" aca="1" ref="BT119" ca="1">IF(INDIRECT("'"&amp;BT$2&amp;"'!P"&amp;ROW($BQ119))=0,"",INDIRECT("'"&amp;BT$2&amp;"'!P"&amp;ROW($BQ119)))</f>
        <v/>
      </c>
      <c r="BU119" s="127" t="str" cm="1">
        <f t="array" aca="1" ref="BU119" ca="1">IF(INDIRECT("'"&amp;BU$2&amp;"'!P"&amp;ROW($BQ119))=0,"",INDIRECT("'"&amp;BU$2&amp;"'!P"&amp;ROW($BQ119)))</f>
        <v/>
      </c>
      <c r="BV119" s="127" cm="1">
        <f t="array" aca="1" ref="BV119" ca="1">IF(INDIRECT("'"&amp;BV$2&amp;"'!P"&amp;ROW($BQ119))=0,"",INDIRECT("'"&amp;BV$2&amp;"'!P"&amp;ROW($BQ119)))</f>
        <v>33</v>
      </c>
      <c r="BW119" s="127" cm="1">
        <f t="array" aca="1" ref="BW119" ca="1">IF(INDIRECT("'"&amp;BW$2&amp;"'!P"&amp;ROW($BQ119))=0,"",INDIRECT("'"&amp;BW$2&amp;"'!P"&amp;ROW($BQ119)))</f>
        <v>34.75</v>
      </c>
      <c r="BX119" s="127" t="str" cm="1">
        <f t="array" aca="1" ref="BX119" ca="1">IF(INDIRECT("'"&amp;BX$2&amp;"'!P"&amp;ROW($BQ119))=0,"",INDIRECT("'"&amp;BX$2&amp;"'!P"&amp;ROW($BQ119)))</f>
        <v/>
      </c>
      <c r="BY119" s="127" t="str" cm="1">
        <f t="array" aca="1" ref="BY119" ca="1">IF(INDIRECT("'"&amp;BY$2&amp;"'!P"&amp;ROW($BQ119))=0,"",INDIRECT("'"&amp;BY$2&amp;"'!P"&amp;ROW($BQ119)))</f>
        <v/>
      </c>
      <c r="BZ119" s="127" t="str" cm="1">
        <f t="array" aca="1" ref="BZ119" ca="1">IF(INDIRECT("'"&amp;BZ$2&amp;"'!P"&amp;ROW($BQ119))=0,"",INDIRECT("'"&amp;BZ$2&amp;"'!P"&amp;ROW($BQ119)))</f>
        <v/>
      </c>
      <c r="CA119" s="127" t="str" cm="1">
        <f t="array" aca="1" ref="CA119" ca="1">IF(INDIRECT("'"&amp;CA$2&amp;"'!P"&amp;ROW($BQ119))=0,"",INDIRECT("'"&amp;CA$2&amp;"'!P"&amp;ROW($BQ119)))</f>
        <v/>
      </c>
      <c r="CB119" s="127" t="str" cm="1">
        <f t="array" aca="1" ref="CB119" ca="1">IF(INDIRECT("'"&amp;CB$2&amp;"'!P"&amp;ROW($BQ119))=0,"",INDIRECT("'"&amp;CB$2&amp;"'!P"&amp;ROW($BQ119)))</f>
        <v/>
      </c>
      <c r="CC119" s="127" t="str" cm="1">
        <f t="array" aca="1" ref="CC119" ca="1">IF(INDIRECT("'"&amp;CC$2&amp;"'!P"&amp;ROW($BQ119))=0,"",INDIRECT("'"&amp;CC$2&amp;"'!P"&amp;ROW($BQ119)))</f>
        <v/>
      </c>
      <c r="CD119" s="127" t="str" cm="1">
        <f t="array" aca="1" ref="CD119" ca="1">IF(INDIRECT("'"&amp;CD$2&amp;"'!P"&amp;ROW($BQ119))=0,"",INDIRECT("'"&amp;CD$2&amp;"'!P"&amp;ROW($BQ119)))</f>
        <v/>
      </c>
      <c r="CE119" s="127" t="str" cm="1">
        <f t="array" aca="1" ref="CE119" ca="1">IF(INDIRECT("'"&amp;CE$2&amp;"'!P"&amp;ROW($BQ119))=0,"",INDIRECT("'"&amp;CE$2&amp;"'!P"&amp;ROW($BQ119)))</f>
        <v/>
      </c>
      <c r="CF119" s="127" t="str" cm="1">
        <f t="array" aca="1" ref="CF119" ca="1">IF(INDIRECT("'"&amp;CF$2&amp;"'!P"&amp;ROW($BQ119))=0,"",INDIRECT("'"&amp;CF$2&amp;"'!P"&amp;ROW($BQ119)))</f>
        <v/>
      </c>
      <c r="CG119" s="127" t="str" cm="1">
        <f t="array" aca="1" ref="CG119" ca="1">IF(INDIRECT("'"&amp;CG$2&amp;"'!P"&amp;ROW($BQ119))=0,"",INDIRECT("'"&amp;CG$2&amp;"'!P"&amp;ROW($BQ119)))</f>
        <v/>
      </c>
      <c r="CH119" s="127" t="str" cm="1">
        <f t="array" aca="1" ref="CH119" ca="1">IF(INDIRECT("'"&amp;CH$2&amp;"'!P"&amp;ROW($BQ119))=0,"",INDIRECT("'"&amp;CH$2&amp;"'!P"&amp;ROW($BQ119)))</f>
        <v/>
      </c>
      <c r="CI119" s="127" t="str" cm="1">
        <f t="array" aca="1" ref="CI119" ca="1">IF(INDIRECT("'"&amp;CI$2&amp;"'!P"&amp;ROW($BQ119))=0,"",INDIRECT("'"&amp;CI$2&amp;"'!P"&amp;ROW($BQ119)))</f>
        <v/>
      </c>
      <c r="CJ119" s="127" t="str" cm="1">
        <f t="array" aca="1" ref="CJ119" ca="1">IF(INDIRECT("'"&amp;CJ$2&amp;"'!P"&amp;ROW($BQ119))=0,"",INDIRECT("'"&amp;CJ$2&amp;"'!P"&amp;ROW($BQ119)))</f>
        <v/>
      </c>
      <c r="CK119" s="127" t="str" cm="1">
        <f t="array" aca="1" ref="CK119" ca="1">IF(INDIRECT("'"&amp;CK$2&amp;"'!P"&amp;ROW($BQ119))=0,"",INDIRECT("'"&amp;CK$2&amp;"'!P"&amp;ROW($BQ119)))</f>
        <v/>
      </c>
      <c r="CL119" s="127" t="str" cm="1">
        <f t="array" aca="1" ref="CL119" ca="1">IF(INDIRECT("'"&amp;CL$2&amp;"'!P"&amp;ROW($BQ119))=0,"",INDIRECT("'"&amp;CL$2&amp;"'!P"&amp;ROW($BQ119)))</f>
        <v/>
      </c>
      <c r="CM119" s="127" t="str" cm="1">
        <f t="array" aca="1" ref="CM119" ca="1">IF(INDIRECT("'"&amp;CM$2&amp;"'!P"&amp;ROW($BQ119))=0,"",INDIRECT("'"&amp;CM$2&amp;"'!P"&amp;ROW($BQ119)))</f>
        <v/>
      </c>
      <c r="CN119" s="127" t="str" cm="1">
        <f t="array" aca="1" ref="CN119" ca="1">IF(INDIRECT("'"&amp;CN$2&amp;"'!P"&amp;ROW($BQ119))=0,"",INDIRECT("'"&amp;CN$2&amp;"'!P"&amp;ROW($BQ119)))</f>
        <v/>
      </c>
      <c r="CO119" s="127" t="str" cm="1">
        <f t="array" aca="1" ref="CO119" ca="1">IF(INDIRECT("'"&amp;CO$2&amp;"'!P"&amp;ROW($BQ119))=0,"",INDIRECT("'"&amp;CO$2&amp;"'!P"&amp;ROW($BQ119)))</f>
        <v/>
      </c>
      <c r="CP119" s="127" t="str" cm="1">
        <f t="array" aca="1" ref="CP119" ca="1">IF(INDIRECT("'"&amp;CP$2&amp;"'!P"&amp;ROW($BQ119))=0,"",INDIRECT("'"&amp;CP$2&amp;"'!P"&amp;ROW($BQ119)))</f>
        <v/>
      </c>
      <c r="CQ119" s="127" t="str" cm="1">
        <f t="array" aca="1" ref="CQ119" ca="1">IF(INDIRECT("'"&amp;CQ$2&amp;"'!P"&amp;ROW($BQ119))=0,"",INDIRECT("'"&amp;CQ$2&amp;"'!P"&amp;ROW($BQ119)))</f>
        <v/>
      </c>
      <c r="CR119" s="127" t="str" cm="1">
        <f t="array" aca="1" ref="CR119" ca="1">IF(INDIRECT("'"&amp;CR$2&amp;"'!P"&amp;ROW($BQ119))=0,"",INDIRECT("'"&amp;CR$2&amp;"'!P"&amp;ROW($BQ119)))</f>
        <v/>
      </c>
      <c r="CS119" s="127" t="str" cm="1">
        <f t="array" aca="1" ref="CS119" ca="1">IF(INDIRECT("'"&amp;CS$2&amp;"'!P"&amp;ROW($BQ119))=0,"",INDIRECT("'"&amp;CS$2&amp;"'!P"&amp;ROW($BQ119)))</f>
        <v/>
      </c>
      <c r="CT119" s="127" t="str" cm="1">
        <f t="array" aca="1" ref="CT119" ca="1">IF(INDIRECT("'"&amp;CT$2&amp;"'!P"&amp;ROW($BQ119))=0,"",INDIRECT("'"&amp;CT$2&amp;"'!P"&amp;ROW($BQ119)))</f>
        <v/>
      </c>
      <c r="CU119" s="127" t="str" cm="1">
        <f t="array" aca="1" ref="CU119" ca="1">IF(INDIRECT("'"&amp;CU$2&amp;"'!P"&amp;ROW($BQ119))=0,"",INDIRECT("'"&amp;CU$2&amp;"'!P"&amp;ROW($BQ119)))</f>
        <v/>
      </c>
      <c r="CV119" s="128">
        <f t="shared" ca="1" si="9"/>
        <v>162.75</v>
      </c>
    </row>
    <row r="120" spans="1:100" x14ac:dyDescent="0.2">
      <c r="A120" s="111">
        <f>IF('Driver List'!D120=0,"",'Driver List'!D120)</f>
        <v>6366</v>
      </c>
      <c r="B120" s="111" t="str">
        <f>IF(A120="","",VLOOKUP(A120,'Driver List'!D:E,2,0))</f>
        <v>Yunior Delgado</v>
      </c>
      <c r="C120" s="111" t="str" cm="1">
        <f t="array" aca="1" ref="C120" ca="1">IF(INDIRECT("'"&amp;C$2&amp;"'!F"&amp;ROW(C120))="CC","CC",
IF(INDIRECT("'"&amp;C$2&amp;"'!F"&amp;ROW(C120))="DOWN","DOWN",
IF(INDIRECT("'"&amp;C$2&amp;"'!F"&amp;ROW(C120))="OFF","OFF",
IF(INDIRECT("'"&amp;C$2&amp;"'!F"&amp;ROW(C120))="PARK","PARK",
IF(INDIRECT("'"&amp;C$2&amp;"'!F"&amp;ROW(C120))="VACA","VACA",
"")))))</f>
        <v/>
      </c>
      <c r="D120" s="111" t="str" cm="1">
        <f t="array" aca="1" ref="D120" ca="1">IF(INDIRECT("'"&amp;D$2&amp;"'!F"&amp;ROW(D120))="CC","CC",
IF(INDIRECT("'"&amp;D$2&amp;"'!F"&amp;ROW(D120))="DOWN","DOWN",
IF(INDIRECT("'"&amp;D$2&amp;"'!F"&amp;ROW(D120))="OFF","OFF",
IF(INDIRECT("'"&amp;D$2&amp;"'!F"&amp;ROW(D120))="PARK","PARK",
IF(INDIRECT("'"&amp;D$2&amp;"'!F"&amp;ROW(D120))="VACA","VACA",
"")))))</f>
        <v/>
      </c>
      <c r="E120" s="111" t="str" cm="1">
        <f t="array" aca="1" ref="E120" ca="1">IF(INDIRECT("'"&amp;E$2&amp;"'!F"&amp;ROW(E120))="CC","CC",
IF(INDIRECT("'"&amp;E$2&amp;"'!F"&amp;ROW(E120))="DOWN","DOWN",
IF(INDIRECT("'"&amp;E$2&amp;"'!F"&amp;ROW(E120))="OFF","OFF",
IF(INDIRECT("'"&amp;E$2&amp;"'!F"&amp;ROW(E120))="PARK","PARK",
IF(INDIRECT("'"&amp;E$2&amp;"'!F"&amp;ROW(E120))="VACA","VACA",
"")))))</f>
        <v/>
      </c>
      <c r="F120" s="111" t="str" cm="1">
        <f t="array" aca="1" ref="F120" ca="1">IF(INDIRECT("'"&amp;F$2&amp;"'!F"&amp;ROW(F120))="CC","CC",
IF(INDIRECT("'"&amp;F$2&amp;"'!F"&amp;ROW(F120))="DOWN","DOWN",
IF(INDIRECT("'"&amp;F$2&amp;"'!F"&amp;ROW(F120))="OFF","OFF",
IF(INDIRECT("'"&amp;F$2&amp;"'!F"&amp;ROW(F120))="PARK","PARK",
IF(INDIRECT("'"&amp;F$2&amp;"'!F"&amp;ROW(F120))="VACA","VACA",
"")))))</f>
        <v/>
      </c>
      <c r="G120" s="111" t="str" cm="1">
        <f t="array" aca="1" ref="G120" ca="1">IF(INDIRECT("'"&amp;G$2&amp;"'!F"&amp;ROW(G120))="CC","CC",
IF(INDIRECT("'"&amp;G$2&amp;"'!F"&amp;ROW(G120))="DOWN","DOWN",
IF(INDIRECT("'"&amp;G$2&amp;"'!F"&amp;ROW(G120))="OFF","OFF",
IF(INDIRECT("'"&amp;G$2&amp;"'!F"&amp;ROW(G120))="PARK","PARK",
IF(INDIRECT("'"&amp;G$2&amp;"'!F"&amp;ROW(G120))="VACA","VACA",
"")))))</f>
        <v/>
      </c>
      <c r="H120" s="111" t="str" cm="1">
        <f t="array" aca="1" ref="H120" ca="1">IF(INDIRECT("'"&amp;H$2&amp;"'!F"&amp;ROW(H120))="CC","CC",
IF(INDIRECT("'"&amp;H$2&amp;"'!F"&amp;ROW(H120))="DOWN","DOWN",
IF(INDIRECT("'"&amp;H$2&amp;"'!F"&amp;ROW(H120))="OFF","OFF",
IF(INDIRECT("'"&amp;H$2&amp;"'!F"&amp;ROW(H120))="PARK","PARK",
IF(INDIRECT("'"&amp;H$2&amp;"'!F"&amp;ROW(H120))="VACA","VACA",
"")))))</f>
        <v/>
      </c>
      <c r="I120" s="111" t="str" cm="1">
        <f t="array" aca="1" ref="I120" ca="1">IF(INDIRECT("'"&amp;I$2&amp;"'!F"&amp;ROW(I120))="CC","CC",
IF(INDIRECT("'"&amp;I$2&amp;"'!F"&amp;ROW(I120))="DOWN","DOWN",
IF(INDIRECT("'"&amp;I$2&amp;"'!F"&amp;ROW(I120))="OFF","OFF",
IF(INDIRECT("'"&amp;I$2&amp;"'!F"&amp;ROW(I120))="PARK","PARK",
IF(INDIRECT("'"&amp;I$2&amp;"'!F"&amp;ROW(I120))="VACA","VACA",
"")))))</f>
        <v/>
      </c>
      <c r="J120" s="111" t="str" cm="1">
        <f t="array" aca="1" ref="J120" ca="1">IF(INDIRECT("'"&amp;J$2&amp;"'!F"&amp;ROW(J120))="CC","CC",
IF(INDIRECT("'"&amp;J$2&amp;"'!F"&amp;ROW(J120))="DOWN","DOWN",
IF(INDIRECT("'"&amp;J$2&amp;"'!F"&amp;ROW(J120))="OFF","OFF",
IF(INDIRECT("'"&amp;J$2&amp;"'!F"&amp;ROW(J120))="PARK","PARK",
IF(INDIRECT("'"&amp;J$2&amp;"'!F"&amp;ROW(J120))="VACA","VACA",
"")))))</f>
        <v/>
      </c>
      <c r="K120" s="111" t="str" cm="1">
        <f t="array" aca="1" ref="K120" ca="1">IF(INDIRECT("'"&amp;K$2&amp;"'!F"&amp;ROW(K120))="CC","CC",
IF(INDIRECT("'"&amp;K$2&amp;"'!F"&amp;ROW(K120))="DOWN","DOWN",
IF(INDIRECT("'"&amp;K$2&amp;"'!F"&amp;ROW(K120))="OFF","OFF",
IF(INDIRECT("'"&amp;K$2&amp;"'!F"&amp;ROW(K120))="PARK","PARK",
IF(INDIRECT("'"&amp;K$2&amp;"'!F"&amp;ROW(K120))="VACA","VACA",
"")))))</f>
        <v/>
      </c>
      <c r="L120" s="111" t="str" cm="1">
        <f t="array" aca="1" ref="L120" ca="1">IF(INDIRECT("'"&amp;L$2&amp;"'!F"&amp;ROW(L120))="CC","CC",
IF(INDIRECT("'"&amp;L$2&amp;"'!F"&amp;ROW(L120))="DOWN","DOWN",
IF(INDIRECT("'"&amp;L$2&amp;"'!F"&amp;ROW(L120))="OFF","OFF",
IF(INDIRECT("'"&amp;L$2&amp;"'!F"&amp;ROW(L120))="PARK","PARK",
IF(INDIRECT("'"&amp;L$2&amp;"'!F"&amp;ROW(L120))="VACA","VACA",
"")))))</f>
        <v/>
      </c>
      <c r="M120" s="111" t="str" cm="1">
        <f t="array" aca="1" ref="M120" ca="1">IF(INDIRECT("'"&amp;M$2&amp;"'!F"&amp;ROW(M120))="CC","CC",
IF(INDIRECT("'"&amp;M$2&amp;"'!F"&amp;ROW(M120))="DOWN","DOWN",
IF(INDIRECT("'"&amp;M$2&amp;"'!F"&amp;ROW(M120))="OFF","OFF",
IF(INDIRECT("'"&amp;M$2&amp;"'!F"&amp;ROW(M120))="PARK","PARK",
IF(INDIRECT("'"&amp;M$2&amp;"'!F"&amp;ROW(M120))="VACA","VACA",
"")))))</f>
        <v/>
      </c>
      <c r="N120" s="111" t="str" cm="1">
        <f t="array" aca="1" ref="N120" ca="1">IF(INDIRECT("'"&amp;N$2&amp;"'!F"&amp;ROW(N120))="CC","CC",
IF(INDIRECT("'"&amp;N$2&amp;"'!F"&amp;ROW(N120))="DOWN","DOWN",
IF(INDIRECT("'"&amp;N$2&amp;"'!F"&amp;ROW(N120))="OFF","OFF",
IF(INDIRECT("'"&amp;N$2&amp;"'!F"&amp;ROW(N120))="PARK","PARK",
IF(INDIRECT("'"&amp;N$2&amp;"'!F"&amp;ROW(N120))="VACA","VACA",
"")))))</f>
        <v/>
      </c>
      <c r="O120" s="111" t="str" cm="1">
        <f t="array" aca="1" ref="O120" ca="1">IF(INDIRECT("'"&amp;O$2&amp;"'!F"&amp;ROW(O120))="CC","CC",
IF(INDIRECT("'"&amp;O$2&amp;"'!F"&amp;ROW(O120))="DOWN","DOWN",
IF(INDIRECT("'"&amp;O$2&amp;"'!F"&amp;ROW(O120))="OFF","OFF",
IF(INDIRECT("'"&amp;O$2&amp;"'!F"&amp;ROW(O120))="PARK","PARK",
IF(INDIRECT("'"&amp;O$2&amp;"'!F"&amp;ROW(O120))="VACA","VACA",
"")))))</f>
        <v/>
      </c>
      <c r="P120" s="111" t="str" cm="1">
        <f t="array" aca="1" ref="P120" ca="1">IF(INDIRECT("'"&amp;P$2&amp;"'!F"&amp;ROW(P120))="CC","CC",
IF(INDIRECT("'"&amp;P$2&amp;"'!F"&amp;ROW(P120))="DOWN","DOWN",
IF(INDIRECT("'"&amp;P$2&amp;"'!F"&amp;ROW(P120))="OFF","OFF",
IF(INDIRECT("'"&amp;P$2&amp;"'!F"&amp;ROW(P120))="PARK","PARK",
IF(INDIRECT("'"&amp;P$2&amp;"'!F"&amp;ROW(P120))="VACA","VACA",
"")))))</f>
        <v/>
      </c>
      <c r="Q120" s="111" t="str" cm="1">
        <f t="array" aca="1" ref="Q120" ca="1">IF(INDIRECT("'"&amp;Q$2&amp;"'!F"&amp;ROW(Q120))="CC","CC",
IF(INDIRECT("'"&amp;Q$2&amp;"'!F"&amp;ROW(Q120))="DOWN","DOWN",
IF(INDIRECT("'"&amp;Q$2&amp;"'!F"&amp;ROW(Q120))="OFF","OFF",
IF(INDIRECT("'"&amp;Q$2&amp;"'!F"&amp;ROW(Q120))="PARK","PARK",
IF(INDIRECT("'"&amp;Q$2&amp;"'!F"&amp;ROW(Q120))="VACA","VACA",
"")))))</f>
        <v/>
      </c>
      <c r="R120" s="111" t="str" cm="1">
        <f t="array" aca="1" ref="R120" ca="1">IF(INDIRECT("'"&amp;R$2&amp;"'!F"&amp;ROW(R120))="CC","CC",
IF(INDIRECT("'"&amp;R$2&amp;"'!F"&amp;ROW(R120))="DOWN","DOWN",
IF(INDIRECT("'"&amp;R$2&amp;"'!F"&amp;ROW(R120))="OFF","OFF",
IF(INDIRECT("'"&amp;R$2&amp;"'!F"&amp;ROW(R120))="PARK","PARK",
IF(INDIRECT("'"&amp;R$2&amp;"'!F"&amp;ROW(R120))="VACA","VACA",
"")))))</f>
        <v/>
      </c>
      <c r="S120" s="111" t="str" cm="1">
        <f t="array" aca="1" ref="S120" ca="1">IF(INDIRECT("'"&amp;S$2&amp;"'!F"&amp;ROW(S120))="CC","CC",
IF(INDIRECT("'"&amp;S$2&amp;"'!F"&amp;ROW(S120))="DOWN","DOWN",
IF(INDIRECT("'"&amp;S$2&amp;"'!F"&amp;ROW(S120))="OFF","OFF",
IF(INDIRECT("'"&amp;S$2&amp;"'!F"&amp;ROW(S120))="PARK","PARK",
IF(INDIRECT("'"&amp;S$2&amp;"'!F"&amp;ROW(S120))="VACA","VACA",
"")))))</f>
        <v/>
      </c>
      <c r="T120" s="111" t="str" cm="1">
        <f t="array" aca="1" ref="T120" ca="1">IF(INDIRECT("'"&amp;T$2&amp;"'!F"&amp;ROW(T120))="CC","CC",
IF(INDIRECT("'"&amp;T$2&amp;"'!F"&amp;ROW(T120))="DOWN","DOWN",
IF(INDIRECT("'"&amp;T$2&amp;"'!F"&amp;ROW(T120))="OFF","OFF",
IF(INDIRECT("'"&amp;T$2&amp;"'!F"&amp;ROW(T120))="PARK","PARK",
IF(INDIRECT("'"&amp;T$2&amp;"'!F"&amp;ROW(T120))="VACA","VACA",
"")))))</f>
        <v/>
      </c>
      <c r="U120" s="111" t="str" cm="1">
        <f t="array" aca="1" ref="U120" ca="1">IF(INDIRECT("'"&amp;U$2&amp;"'!F"&amp;ROW(U120))="CC","CC",
IF(INDIRECT("'"&amp;U$2&amp;"'!F"&amp;ROW(U120))="DOWN","DOWN",
IF(INDIRECT("'"&amp;U$2&amp;"'!F"&amp;ROW(U120))="OFF","OFF",
IF(INDIRECT("'"&amp;U$2&amp;"'!F"&amp;ROW(U120))="PARK","PARK",
IF(INDIRECT("'"&amp;U$2&amp;"'!F"&amp;ROW(U120))="VACA","VACA",
"")))))</f>
        <v/>
      </c>
      <c r="V120" s="111" t="str" cm="1">
        <f t="array" aca="1" ref="V120" ca="1">IF(INDIRECT("'"&amp;V$2&amp;"'!F"&amp;ROW(V120))="CC","CC",
IF(INDIRECT("'"&amp;V$2&amp;"'!F"&amp;ROW(V120))="DOWN","DOWN",
IF(INDIRECT("'"&amp;V$2&amp;"'!F"&amp;ROW(V120))="OFF","OFF",
IF(INDIRECT("'"&amp;V$2&amp;"'!F"&amp;ROW(V120))="PARK","PARK",
IF(INDIRECT("'"&amp;V$2&amp;"'!F"&amp;ROW(V120))="VACA","VACA",
"")))))</f>
        <v/>
      </c>
      <c r="W120" s="111" t="str" cm="1">
        <f t="array" aca="1" ref="W120" ca="1">IF(INDIRECT("'"&amp;W$2&amp;"'!F"&amp;ROW(W120))="CC","CC",
IF(INDIRECT("'"&amp;W$2&amp;"'!F"&amp;ROW(W120))="DOWN","DOWN",
IF(INDIRECT("'"&amp;W$2&amp;"'!F"&amp;ROW(W120))="OFF","OFF",
IF(INDIRECT("'"&amp;W$2&amp;"'!F"&amp;ROW(W120))="PARK","PARK",
IF(INDIRECT("'"&amp;W$2&amp;"'!F"&amp;ROW(W120))="VACA","VACA",
"")))))</f>
        <v/>
      </c>
      <c r="X120" s="111" t="str" cm="1">
        <f t="array" aca="1" ref="X120" ca="1">IF(INDIRECT("'"&amp;X$2&amp;"'!F"&amp;ROW(X120))="CC","CC",
IF(INDIRECT("'"&amp;X$2&amp;"'!F"&amp;ROW(X120))="DOWN","DOWN",
IF(INDIRECT("'"&amp;X$2&amp;"'!F"&amp;ROW(X120))="OFF","OFF",
IF(INDIRECT("'"&amp;X$2&amp;"'!F"&amp;ROW(X120))="PARK","PARK",
IF(INDIRECT("'"&amp;X$2&amp;"'!F"&amp;ROW(X120))="VACA","VACA",
"")))))</f>
        <v/>
      </c>
      <c r="Y120" s="111" t="str" cm="1">
        <f t="array" aca="1" ref="Y120" ca="1">IF(INDIRECT("'"&amp;Y$2&amp;"'!F"&amp;ROW(Y120))="CC","CC",
IF(INDIRECT("'"&amp;Y$2&amp;"'!F"&amp;ROW(Y120))="DOWN","DOWN",
IF(INDIRECT("'"&amp;Y$2&amp;"'!F"&amp;ROW(Y120))="OFF","OFF",
IF(INDIRECT("'"&amp;Y$2&amp;"'!F"&amp;ROW(Y120))="PARK","PARK",
IF(INDIRECT("'"&amp;Y$2&amp;"'!F"&amp;ROW(Y120))="VACA","VACA",
"")))))</f>
        <v/>
      </c>
      <c r="Z120" s="111" t="str" cm="1">
        <f t="array" aca="1" ref="Z120" ca="1">IF(INDIRECT("'"&amp;Z$2&amp;"'!F"&amp;ROW(Z120))="CC","CC",
IF(INDIRECT("'"&amp;Z$2&amp;"'!F"&amp;ROW(Z120))="DOWN","DOWN",
IF(INDIRECT("'"&amp;Z$2&amp;"'!F"&amp;ROW(Z120))="OFF","OFF",
IF(INDIRECT("'"&amp;Z$2&amp;"'!F"&amp;ROW(Z120))="PARK","PARK",
IF(INDIRECT("'"&amp;Z$2&amp;"'!F"&amp;ROW(Z120))="VACA","VACA",
"")))))</f>
        <v/>
      </c>
      <c r="AA120" s="111" t="str" cm="1">
        <f t="array" aca="1" ref="AA120" ca="1">IF(INDIRECT("'"&amp;AA$2&amp;"'!F"&amp;ROW(AA120))="CC","CC",
IF(INDIRECT("'"&amp;AA$2&amp;"'!F"&amp;ROW(AA120))="DOWN","DOWN",
IF(INDIRECT("'"&amp;AA$2&amp;"'!F"&amp;ROW(AA120))="OFF","OFF",
IF(INDIRECT("'"&amp;AA$2&amp;"'!F"&amp;ROW(AA120))="PARK","PARK",
IF(INDIRECT("'"&amp;AA$2&amp;"'!F"&amp;ROW(AA120))="VACA","VACA",
"")))))</f>
        <v/>
      </c>
      <c r="AB120" s="111" t="str" cm="1">
        <f t="array" aca="1" ref="AB120" ca="1">IF(INDIRECT("'"&amp;AB$2&amp;"'!F"&amp;ROW(AB120))="CC","CC",
IF(INDIRECT("'"&amp;AB$2&amp;"'!F"&amp;ROW(AB120))="DOWN","DOWN",
IF(INDIRECT("'"&amp;AB$2&amp;"'!F"&amp;ROW(AB120))="OFF","OFF",
IF(INDIRECT("'"&amp;AB$2&amp;"'!F"&amp;ROW(AB120))="PARK","PARK",
IF(INDIRECT("'"&amp;AB$2&amp;"'!F"&amp;ROW(AB120))="VACA","VACA",
"")))))</f>
        <v/>
      </c>
      <c r="AC120" s="111" t="str" cm="1">
        <f t="array" aca="1" ref="AC120" ca="1">IF(INDIRECT("'"&amp;AC$2&amp;"'!F"&amp;ROW(AC120))="CC","CC",
IF(INDIRECT("'"&amp;AC$2&amp;"'!F"&amp;ROW(AC120))="DOWN","DOWN",
IF(INDIRECT("'"&amp;AC$2&amp;"'!F"&amp;ROW(AC120))="OFF","OFF",
IF(INDIRECT("'"&amp;AC$2&amp;"'!F"&amp;ROW(AC120))="PARK","PARK",
IF(INDIRECT("'"&amp;AC$2&amp;"'!F"&amp;ROW(AC120))="VACA","VACA",
"")))))</f>
        <v/>
      </c>
      <c r="AD120" s="111" t="str" cm="1">
        <f t="array" aca="1" ref="AD120" ca="1">IF(INDIRECT("'"&amp;AD$2&amp;"'!F"&amp;ROW(AD120))="CC","CC",
IF(INDIRECT("'"&amp;AD$2&amp;"'!F"&amp;ROW(AD120))="DOWN","DOWN",
IF(INDIRECT("'"&amp;AD$2&amp;"'!F"&amp;ROW(AD120))="OFF","OFF",
IF(INDIRECT("'"&amp;AD$2&amp;"'!F"&amp;ROW(AD120))="PARK","PARK",
IF(INDIRECT("'"&amp;AD$2&amp;"'!F"&amp;ROW(AD120))="VACA","VACA",
"")))))</f>
        <v/>
      </c>
      <c r="AE120" s="111" t="str" cm="1">
        <f t="array" aca="1" ref="AE120" ca="1">IF(INDIRECT("'"&amp;AE$2&amp;"'!F"&amp;ROW(AE120))="CC","CC",
IF(INDIRECT("'"&amp;AE$2&amp;"'!F"&amp;ROW(AE120))="DOWN","DOWN",
IF(INDIRECT("'"&amp;AE$2&amp;"'!F"&amp;ROW(AE120))="OFF","OFF",
IF(INDIRECT("'"&amp;AE$2&amp;"'!F"&amp;ROW(AE120))="PARK","PARK",
IF(INDIRECT("'"&amp;AE$2&amp;"'!F"&amp;ROW(AE120))="VACA","VACA",
"")))))</f>
        <v/>
      </c>
      <c r="AF120" s="111" t="str" cm="1">
        <f t="array" aca="1" ref="AF120" ca="1">IF(INDIRECT("'"&amp;AF$2&amp;"'!F"&amp;ROW(AF120))="CC","CC",
IF(INDIRECT("'"&amp;AF$2&amp;"'!F"&amp;ROW(AF120))="DOWN","DOWN",
IF(INDIRECT("'"&amp;AF$2&amp;"'!F"&amp;ROW(AF120))="OFF","OFF",
IF(INDIRECT("'"&amp;AF$2&amp;"'!F"&amp;ROW(AF120))="PARK","PARK",
IF(INDIRECT("'"&amp;AF$2&amp;"'!F"&amp;ROW(AF120))="VACA","VACA",
"")))))</f>
        <v/>
      </c>
      <c r="AG120" s="111" t="str" cm="1">
        <f t="array" aca="1" ref="AG120" ca="1">IF(INDIRECT("'"&amp;AG$2&amp;"'!F"&amp;ROW(AG120))="CC","CC",
IF(INDIRECT("'"&amp;AG$2&amp;"'!F"&amp;ROW(AG120))="DOWN","DOWN",
IF(INDIRECT("'"&amp;AG$2&amp;"'!F"&amp;ROW(AG120))="OFF","OFF",
IF(INDIRECT("'"&amp;AG$2&amp;"'!F"&amp;ROW(AG120))="PARK","PARK",
IF(INDIRECT("'"&amp;AG$2&amp;"'!F"&amp;ROW(AG120))="VACA","VACA",
"")))))</f>
        <v/>
      </c>
      <c r="AH120" s="124"/>
      <c r="AI120" s="111" t="str">
        <f t="shared" si="7"/>
        <v>Yunior Delgado</v>
      </c>
      <c r="AJ120" s="111" cm="1">
        <f t="array" aca="1" ref="AJ120" ca="1">INDIRECT("'"&amp;AJ$2&amp;"'!AB"&amp;ROW($AJ120))</f>
        <v>3</v>
      </c>
      <c r="AK120" s="111" cm="1">
        <f t="array" aca="1" ref="AK120" ca="1">INDIRECT("'"&amp;AK$2&amp;"'!AB"&amp;ROW($AJ120))</f>
        <v>3</v>
      </c>
      <c r="AL120" s="111" cm="1">
        <f t="array" aca="1" ref="AL120" ca="1">INDIRECT("'"&amp;AL$2&amp;"'!AB"&amp;ROW($AJ120))</f>
        <v>3</v>
      </c>
      <c r="AM120" s="111" t="str" cm="1">
        <f t="array" aca="1" ref="AM120" ca="1">INDIRECT("'"&amp;AM$2&amp;"'!AB"&amp;ROW($AJ120))</f>
        <v/>
      </c>
      <c r="AN120" s="111" t="str" cm="1">
        <f t="array" aca="1" ref="AN120" ca="1">INDIRECT("'"&amp;AN$2&amp;"'!AB"&amp;ROW($AJ120))</f>
        <v/>
      </c>
      <c r="AO120" s="111" cm="1">
        <f t="array" aca="1" ref="AO120" ca="1">INDIRECT("'"&amp;AO$2&amp;"'!AB"&amp;ROW($AJ120))</f>
        <v>3</v>
      </c>
      <c r="AP120" s="111" cm="1">
        <f t="array" aca="1" ref="AP120" ca="1">INDIRECT("'"&amp;AP$2&amp;"'!AB"&amp;ROW($AJ120))</f>
        <v>3</v>
      </c>
      <c r="AQ120" s="111" t="str" cm="1">
        <f t="array" aca="1" ref="AQ120" ca="1">INDIRECT("'"&amp;AQ$2&amp;"'!AB"&amp;ROW($AJ120))</f>
        <v/>
      </c>
      <c r="AR120" s="111" t="str" cm="1">
        <f t="array" aca="1" ref="AR120" ca="1">INDIRECT("'"&amp;AR$2&amp;"'!AB"&amp;ROW($AJ120))</f>
        <v/>
      </c>
      <c r="AS120" s="111" t="str" cm="1">
        <f t="array" aca="1" ref="AS120" ca="1">INDIRECT("'"&amp;AS$2&amp;"'!AB"&amp;ROW($AJ120))</f>
        <v/>
      </c>
      <c r="AT120" s="111" t="str" cm="1">
        <f t="array" aca="1" ref="AT120" ca="1">INDIRECT("'"&amp;AT$2&amp;"'!AB"&amp;ROW($AJ120))</f>
        <v/>
      </c>
      <c r="AU120" s="111" t="str" cm="1">
        <f t="array" aca="1" ref="AU120" ca="1">INDIRECT("'"&amp;AU$2&amp;"'!AB"&amp;ROW($AJ120))</f>
        <v/>
      </c>
      <c r="AV120" s="111" t="str" cm="1">
        <f t="array" aca="1" ref="AV120" ca="1">INDIRECT("'"&amp;AV$2&amp;"'!AB"&amp;ROW($AJ120))</f>
        <v/>
      </c>
      <c r="AW120" s="111" t="str" cm="1">
        <f t="array" aca="1" ref="AW120" ca="1">INDIRECT("'"&amp;AW$2&amp;"'!AB"&amp;ROW($AJ120))</f>
        <v/>
      </c>
      <c r="AX120" s="111" t="str" cm="1">
        <f t="array" aca="1" ref="AX120" ca="1">INDIRECT("'"&amp;AX$2&amp;"'!AB"&amp;ROW($AJ120))</f>
        <v/>
      </c>
      <c r="AY120" s="111" t="str" cm="1">
        <f t="array" aca="1" ref="AY120" ca="1">INDIRECT("'"&amp;AY$2&amp;"'!AB"&amp;ROW($AJ120))</f>
        <v/>
      </c>
      <c r="AZ120" s="111" t="str" cm="1">
        <f t="array" aca="1" ref="AZ120" ca="1">INDIRECT("'"&amp;AZ$2&amp;"'!AB"&amp;ROW($AJ120))</f>
        <v/>
      </c>
      <c r="BA120" s="111" t="str" cm="1">
        <f t="array" aca="1" ref="BA120" ca="1">INDIRECT("'"&amp;BA$2&amp;"'!AB"&amp;ROW($AJ120))</f>
        <v/>
      </c>
      <c r="BB120" s="111" t="str" cm="1">
        <f t="array" aca="1" ref="BB120" ca="1">INDIRECT("'"&amp;BB$2&amp;"'!AB"&amp;ROW($AJ120))</f>
        <v/>
      </c>
      <c r="BC120" s="111" t="str" cm="1">
        <f t="array" aca="1" ref="BC120" ca="1">INDIRECT("'"&amp;BC$2&amp;"'!AB"&amp;ROW($AJ120))</f>
        <v/>
      </c>
      <c r="BD120" s="111" t="str" cm="1">
        <f t="array" aca="1" ref="BD120" ca="1">INDIRECT("'"&amp;BD$2&amp;"'!AB"&amp;ROW($AJ120))</f>
        <v/>
      </c>
      <c r="BE120" s="111" t="str" cm="1">
        <f t="array" aca="1" ref="BE120" ca="1">INDIRECT("'"&amp;BE$2&amp;"'!AB"&amp;ROW($AJ120))</f>
        <v/>
      </c>
      <c r="BF120" s="111" t="str" cm="1">
        <f t="array" aca="1" ref="BF120" ca="1">INDIRECT("'"&amp;BF$2&amp;"'!AB"&amp;ROW($AJ120))</f>
        <v/>
      </c>
      <c r="BG120" s="111" t="str" cm="1">
        <f t="array" aca="1" ref="BG120" ca="1">INDIRECT("'"&amp;BG$2&amp;"'!AB"&amp;ROW($AJ120))</f>
        <v/>
      </c>
      <c r="BH120" s="111" t="str" cm="1">
        <f t="array" aca="1" ref="BH120" ca="1">INDIRECT("'"&amp;BH$2&amp;"'!AB"&amp;ROW($AJ120))</f>
        <v/>
      </c>
      <c r="BI120" s="111" t="str" cm="1">
        <f t="array" aca="1" ref="BI120" ca="1">INDIRECT("'"&amp;BI$2&amp;"'!AB"&amp;ROW($AJ120))</f>
        <v/>
      </c>
      <c r="BJ120" s="111" t="str" cm="1">
        <f t="array" aca="1" ref="BJ120" ca="1">INDIRECT("'"&amp;BJ$2&amp;"'!AB"&amp;ROW($AJ120))</f>
        <v/>
      </c>
      <c r="BK120" s="111" t="str" cm="1">
        <f t="array" aca="1" ref="BK120" ca="1">INDIRECT("'"&amp;BK$2&amp;"'!AB"&amp;ROW($AJ120))</f>
        <v/>
      </c>
      <c r="BL120" s="111" t="str" cm="1">
        <f t="array" aca="1" ref="BL120" ca="1">INDIRECT("'"&amp;BL$2&amp;"'!AB"&amp;ROW($AJ120))</f>
        <v/>
      </c>
      <c r="BM120" s="111" t="str" cm="1">
        <f t="array" aca="1" ref="BM120" ca="1">INDIRECT("'"&amp;BM$2&amp;"'!AB"&amp;ROW($AJ120))</f>
        <v/>
      </c>
      <c r="BN120" s="111" t="str" cm="1">
        <f t="array" aca="1" ref="BN120" ca="1">INDIRECT("'"&amp;BN$2&amp;"'!AB"&amp;ROW($AJ120))</f>
        <v/>
      </c>
      <c r="BO120" s="124"/>
      <c r="BP120" s="110" t="str">
        <f t="shared" si="8"/>
        <v>Yunior Delgado</v>
      </c>
      <c r="BQ120" s="127" cm="1">
        <f t="array" aca="1" ref="BQ120" ca="1">IF(INDIRECT("'"&amp;BQ$2&amp;"'!P"&amp;ROW($BQ120))=0,"",INDIRECT("'"&amp;BQ$2&amp;"'!P"&amp;ROW($BQ120)))</f>
        <v>31</v>
      </c>
      <c r="BR120" s="127" cm="1">
        <f t="array" aca="1" ref="BR120" ca="1">IF(INDIRECT("'"&amp;BR$2&amp;"'!P"&amp;ROW($BQ120))=0,"",INDIRECT("'"&amp;BR$2&amp;"'!P"&amp;ROW($BQ120)))</f>
        <v>33</v>
      </c>
      <c r="BS120" s="127" cm="1">
        <f t="array" aca="1" ref="BS120" ca="1">IF(INDIRECT("'"&amp;BS$2&amp;"'!P"&amp;ROW($BQ120))=0,"",INDIRECT("'"&amp;BS$2&amp;"'!P"&amp;ROW($BQ120)))</f>
        <v>31</v>
      </c>
      <c r="BT120" s="127" t="str" cm="1">
        <f t="array" aca="1" ref="BT120" ca="1">IF(INDIRECT("'"&amp;BT$2&amp;"'!P"&amp;ROW($BQ120))=0,"",INDIRECT("'"&amp;BT$2&amp;"'!P"&amp;ROW($BQ120)))</f>
        <v/>
      </c>
      <c r="BU120" s="127" t="str" cm="1">
        <f t="array" aca="1" ref="BU120" ca="1">IF(INDIRECT("'"&amp;BU$2&amp;"'!P"&amp;ROW($BQ120))=0,"",INDIRECT("'"&amp;BU$2&amp;"'!P"&amp;ROW($BQ120)))</f>
        <v/>
      </c>
      <c r="BV120" s="127" cm="1">
        <f t="array" aca="1" ref="BV120" ca="1">IF(INDIRECT("'"&amp;BV$2&amp;"'!P"&amp;ROW($BQ120))=0,"",INDIRECT("'"&amp;BV$2&amp;"'!P"&amp;ROW($BQ120)))</f>
        <v>33</v>
      </c>
      <c r="BW120" s="127" cm="1">
        <f t="array" aca="1" ref="BW120" ca="1">IF(INDIRECT("'"&amp;BW$2&amp;"'!P"&amp;ROW($BQ120))=0,"",INDIRECT("'"&amp;BW$2&amp;"'!P"&amp;ROW($BQ120)))</f>
        <v>34.75</v>
      </c>
      <c r="BX120" s="127" t="str" cm="1">
        <f t="array" aca="1" ref="BX120" ca="1">IF(INDIRECT("'"&amp;BX$2&amp;"'!P"&amp;ROW($BQ120))=0,"",INDIRECT("'"&amp;BX$2&amp;"'!P"&amp;ROW($BQ120)))</f>
        <v/>
      </c>
      <c r="BY120" s="127" t="str" cm="1">
        <f t="array" aca="1" ref="BY120" ca="1">IF(INDIRECT("'"&amp;BY$2&amp;"'!P"&amp;ROW($BQ120))=0,"",INDIRECT("'"&amp;BY$2&amp;"'!P"&amp;ROW($BQ120)))</f>
        <v/>
      </c>
      <c r="BZ120" s="127" t="str" cm="1">
        <f t="array" aca="1" ref="BZ120" ca="1">IF(INDIRECT("'"&amp;BZ$2&amp;"'!P"&amp;ROW($BQ120))=0,"",INDIRECT("'"&amp;BZ$2&amp;"'!P"&amp;ROW($BQ120)))</f>
        <v/>
      </c>
      <c r="CA120" s="127" t="str" cm="1">
        <f t="array" aca="1" ref="CA120" ca="1">IF(INDIRECT("'"&amp;CA$2&amp;"'!P"&amp;ROW($BQ120))=0,"",INDIRECT("'"&amp;CA$2&amp;"'!P"&amp;ROW($BQ120)))</f>
        <v/>
      </c>
      <c r="CB120" s="127" t="str" cm="1">
        <f t="array" aca="1" ref="CB120" ca="1">IF(INDIRECT("'"&amp;CB$2&amp;"'!P"&amp;ROW($BQ120))=0,"",INDIRECT("'"&amp;CB$2&amp;"'!P"&amp;ROW($BQ120)))</f>
        <v/>
      </c>
      <c r="CC120" s="127" t="str" cm="1">
        <f t="array" aca="1" ref="CC120" ca="1">IF(INDIRECT("'"&amp;CC$2&amp;"'!P"&amp;ROW($BQ120))=0,"",INDIRECT("'"&amp;CC$2&amp;"'!P"&amp;ROW($BQ120)))</f>
        <v/>
      </c>
      <c r="CD120" s="127" t="str" cm="1">
        <f t="array" aca="1" ref="CD120" ca="1">IF(INDIRECT("'"&amp;CD$2&amp;"'!P"&amp;ROW($BQ120))=0,"",INDIRECT("'"&amp;CD$2&amp;"'!P"&amp;ROW($BQ120)))</f>
        <v/>
      </c>
      <c r="CE120" s="127" t="str" cm="1">
        <f t="array" aca="1" ref="CE120" ca="1">IF(INDIRECT("'"&amp;CE$2&amp;"'!P"&amp;ROW($BQ120))=0,"",INDIRECT("'"&amp;CE$2&amp;"'!P"&amp;ROW($BQ120)))</f>
        <v/>
      </c>
      <c r="CF120" s="127" t="str" cm="1">
        <f t="array" aca="1" ref="CF120" ca="1">IF(INDIRECT("'"&amp;CF$2&amp;"'!P"&amp;ROW($BQ120))=0,"",INDIRECT("'"&amp;CF$2&amp;"'!P"&amp;ROW($BQ120)))</f>
        <v/>
      </c>
      <c r="CG120" s="127" t="str" cm="1">
        <f t="array" aca="1" ref="CG120" ca="1">IF(INDIRECT("'"&amp;CG$2&amp;"'!P"&amp;ROW($BQ120))=0,"",INDIRECT("'"&amp;CG$2&amp;"'!P"&amp;ROW($BQ120)))</f>
        <v/>
      </c>
      <c r="CH120" s="127" t="str" cm="1">
        <f t="array" aca="1" ref="CH120" ca="1">IF(INDIRECT("'"&amp;CH$2&amp;"'!P"&amp;ROW($BQ120))=0,"",INDIRECT("'"&amp;CH$2&amp;"'!P"&amp;ROW($BQ120)))</f>
        <v/>
      </c>
      <c r="CI120" s="127" t="str" cm="1">
        <f t="array" aca="1" ref="CI120" ca="1">IF(INDIRECT("'"&amp;CI$2&amp;"'!P"&amp;ROW($BQ120))=0,"",INDIRECT("'"&amp;CI$2&amp;"'!P"&amp;ROW($BQ120)))</f>
        <v/>
      </c>
      <c r="CJ120" s="127" t="str" cm="1">
        <f t="array" aca="1" ref="CJ120" ca="1">IF(INDIRECT("'"&amp;CJ$2&amp;"'!P"&amp;ROW($BQ120))=0,"",INDIRECT("'"&amp;CJ$2&amp;"'!P"&amp;ROW($BQ120)))</f>
        <v/>
      </c>
      <c r="CK120" s="127" t="str" cm="1">
        <f t="array" aca="1" ref="CK120" ca="1">IF(INDIRECT("'"&amp;CK$2&amp;"'!P"&amp;ROW($BQ120))=0,"",INDIRECT("'"&amp;CK$2&amp;"'!P"&amp;ROW($BQ120)))</f>
        <v/>
      </c>
      <c r="CL120" s="127" t="str" cm="1">
        <f t="array" aca="1" ref="CL120" ca="1">IF(INDIRECT("'"&amp;CL$2&amp;"'!P"&amp;ROW($BQ120))=0,"",INDIRECT("'"&amp;CL$2&amp;"'!P"&amp;ROW($BQ120)))</f>
        <v/>
      </c>
      <c r="CM120" s="127" t="str" cm="1">
        <f t="array" aca="1" ref="CM120" ca="1">IF(INDIRECT("'"&amp;CM$2&amp;"'!P"&amp;ROW($BQ120))=0,"",INDIRECT("'"&amp;CM$2&amp;"'!P"&amp;ROW($BQ120)))</f>
        <v/>
      </c>
      <c r="CN120" s="127" t="str" cm="1">
        <f t="array" aca="1" ref="CN120" ca="1">IF(INDIRECT("'"&amp;CN$2&amp;"'!P"&amp;ROW($BQ120))=0,"",INDIRECT("'"&amp;CN$2&amp;"'!P"&amp;ROW($BQ120)))</f>
        <v/>
      </c>
      <c r="CO120" s="127" t="str" cm="1">
        <f t="array" aca="1" ref="CO120" ca="1">IF(INDIRECT("'"&amp;CO$2&amp;"'!P"&amp;ROW($BQ120))=0,"",INDIRECT("'"&amp;CO$2&amp;"'!P"&amp;ROW($BQ120)))</f>
        <v/>
      </c>
      <c r="CP120" s="127" t="str" cm="1">
        <f t="array" aca="1" ref="CP120" ca="1">IF(INDIRECT("'"&amp;CP$2&amp;"'!P"&amp;ROW($BQ120))=0,"",INDIRECT("'"&amp;CP$2&amp;"'!P"&amp;ROW($BQ120)))</f>
        <v/>
      </c>
      <c r="CQ120" s="127" t="str" cm="1">
        <f t="array" aca="1" ref="CQ120" ca="1">IF(INDIRECT("'"&amp;CQ$2&amp;"'!P"&amp;ROW($BQ120))=0,"",INDIRECT("'"&amp;CQ$2&amp;"'!P"&amp;ROW($BQ120)))</f>
        <v/>
      </c>
      <c r="CR120" s="127" t="str" cm="1">
        <f t="array" aca="1" ref="CR120" ca="1">IF(INDIRECT("'"&amp;CR$2&amp;"'!P"&amp;ROW($BQ120))=0,"",INDIRECT("'"&amp;CR$2&amp;"'!P"&amp;ROW($BQ120)))</f>
        <v/>
      </c>
      <c r="CS120" s="127" t="str" cm="1">
        <f t="array" aca="1" ref="CS120" ca="1">IF(INDIRECT("'"&amp;CS$2&amp;"'!P"&amp;ROW($BQ120))=0,"",INDIRECT("'"&amp;CS$2&amp;"'!P"&amp;ROW($BQ120)))</f>
        <v/>
      </c>
      <c r="CT120" s="127" t="str" cm="1">
        <f t="array" aca="1" ref="CT120" ca="1">IF(INDIRECT("'"&amp;CT$2&amp;"'!P"&amp;ROW($BQ120))=0,"",INDIRECT("'"&amp;CT$2&amp;"'!P"&amp;ROW($BQ120)))</f>
        <v/>
      </c>
      <c r="CU120" s="127" t="str" cm="1">
        <f t="array" aca="1" ref="CU120" ca="1">IF(INDIRECT("'"&amp;CU$2&amp;"'!P"&amp;ROW($BQ120))=0,"",INDIRECT("'"&amp;CU$2&amp;"'!P"&amp;ROW($BQ120)))</f>
        <v/>
      </c>
      <c r="CV120" s="128">
        <f t="shared" ca="1" si="9"/>
        <v>162.75</v>
      </c>
    </row>
    <row r="121" spans="1:100" x14ac:dyDescent="0.2">
      <c r="A121" s="111">
        <f>IF('Driver List'!D121=0,"",'Driver List'!D121)</f>
        <v>6370</v>
      </c>
      <c r="B121" s="111" t="str">
        <f>IF(A121="","",VLOOKUP(A121,'Driver List'!D:E,2,0))</f>
        <v>Casimiro Hernandez</v>
      </c>
      <c r="C121" s="111" t="str" cm="1">
        <f t="array" aca="1" ref="C121" ca="1">IF(INDIRECT("'"&amp;C$2&amp;"'!F"&amp;ROW(C121))="CC","CC",
IF(INDIRECT("'"&amp;C$2&amp;"'!F"&amp;ROW(C121))="DOWN","DOWN",
IF(INDIRECT("'"&amp;C$2&amp;"'!F"&amp;ROW(C121))="OFF","OFF",
IF(INDIRECT("'"&amp;C$2&amp;"'!F"&amp;ROW(C121))="PARK","PARK",
IF(INDIRECT("'"&amp;C$2&amp;"'!F"&amp;ROW(C121))="VACA","VACA",
"")))))</f>
        <v/>
      </c>
      <c r="D121" s="111" t="str" cm="1">
        <f t="array" aca="1" ref="D121" ca="1">IF(INDIRECT("'"&amp;D$2&amp;"'!F"&amp;ROW(D121))="CC","CC",
IF(INDIRECT("'"&amp;D$2&amp;"'!F"&amp;ROW(D121))="DOWN","DOWN",
IF(INDIRECT("'"&amp;D$2&amp;"'!F"&amp;ROW(D121))="OFF","OFF",
IF(INDIRECT("'"&amp;D$2&amp;"'!F"&amp;ROW(D121))="PARK","PARK",
IF(INDIRECT("'"&amp;D$2&amp;"'!F"&amp;ROW(D121))="VACA","VACA",
"")))))</f>
        <v/>
      </c>
      <c r="E121" s="111" t="str" cm="1">
        <f t="array" aca="1" ref="E121" ca="1">IF(INDIRECT("'"&amp;E$2&amp;"'!F"&amp;ROW(E121))="CC","CC",
IF(INDIRECT("'"&amp;E$2&amp;"'!F"&amp;ROW(E121))="DOWN","DOWN",
IF(INDIRECT("'"&amp;E$2&amp;"'!F"&amp;ROW(E121))="OFF","OFF",
IF(INDIRECT("'"&amp;E$2&amp;"'!F"&amp;ROW(E121))="PARK","PARK",
IF(INDIRECT("'"&amp;E$2&amp;"'!F"&amp;ROW(E121))="VACA","VACA",
"")))))</f>
        <v/>
      </c>
      <c r="F121" s="111" t="str" cm="1">
        <f t="array" aca="1" ref="F121" ca="1">IF(INDIRECT("'"&amp;F$2&amp;"'!F"&amp;ROW(F121))="CC","CC",
IF(INDIRECT("'"&amp;F$2&amp;"'!F"&amp;ROW(F121))="DOWN","DOWN",
IF(INDIRECT("'"&amp;F$2&amp;"'!F"&amp;ROW(F121))="OFF","OFF",
IF(INDIRECT("'"&amp;F$2&amp;"'!F"&amp;ROW(F121))="PARK","PARK",
IF(INDIRECT("'"&amp;F$2&amp;"'!F"&amp;ROW(F121))="VACA","VACA",
"")))))</f>
        <v/>
      </c>
      <c r="G121" s="111" t="str" cm="1">
        <f t="array" aca="1" ref="G121" ca="1">IF(INDIRECT("'"&amp;G$2&amp;"'!F"&amp;ROW(G121))="CC","CC",
IF(INDIRECT("'"&amp;G$2&amp;"'!F"&amp;ROW(G121))="DOWN","DOWN",
IF(INDIRECT("'"&amp;G$2&amp;"'!F"&amp;ROW(G121))="OFF","OFF",
IF(INDIRECT("'"&amp;G$2&amp;"'!F"&amp;ROW(G121))="PARK","PARK",
IF(INDIRECT("'"&amp;G$2&amp;"'!F"&amp;ROW(G121))="VACA","VACA",
"")))))</f>
        <v/>
      </c>
      <c r="H121" s="111" t="str" cm="1">
        <f t="array" aca="1" ref="H121" ca="1">IF(INDIRECT("'"&amp;H$2&amp;"'!F"&amp;ROW(H121))="CC","CC",
IF(INDIRECT("'"&amp;H$2&amp;"'!F"&amp;ROW(H121))="DOWN","DOWN",
IF(INDIRECT("'"&amp;H$2&amp;"'!F"&amp;ROW(H121))="OFF","OFF",
IF(INDIRECT("'"&amp;H$2&amp;"'!F"&amp;ROW(H121))="PARK","PARK",
IF(INDIRECT("'"&amp;H$2&amp;"'!F"&amp;ROW(H121))="VACA","VACA",
"")))))</f>
        <v/>
      </c>
      <c r="I121" s="111" t="str" cm="1">
        <f t="array" aca="1" ref="I121" ca="1">IF(INDIRECT("'"&amp;I$2&amp;"'!F"&amp;ROW(I121))="CC","CC",
IF(INDIRECT("'"&amp;I$2&amp;"'!F"&amp;ROW(I121))="DOWN","DOWN",
IF(INDIRECT("'"&amp;I$2&amp;"'!F"&amp;ROW(I121))="OFF","OFF",
IF(INDIRECT("'"&amp;I$2&amp;"'!F"&amp;ROW(I121))="PARK","PARK",
IF(INDIRECT("'"&amp;I$2&amp;"'!F"&amp;ROW(I121))="VACA","VACA",
"")))))</f>
        <v/>
      </c>
      <c r="J121" s="111" t="str" cm="1">
        <f t="array" aca="1" ref="J121" ca="1">IF(INDIRECT("'"&amp;J$2&amp;"'!F"&amp;ROW(J121))="CC","CC",
IF(INDIRECT("'"&amp;J$2&amp;"'!F"&amp;ROW(J121))="DOWN","DOWN",
IF(INDIRECT("'"&amp;J$2&amp;"'!F"&amp;ROW(J121))="OFF","OFF",
IF(INDIRECT("'"&amp;J$2&amp;"'!F"&amp;ROW(J121))="PARK","PARK",
IF(INDIRECT("'"&amp;J$2&amp;"'!F"&amp;ROW(J121))="VACA","VACA",
"")))))</f>
        <v/>
      </c>
      <c r="K121" s="111" t="str" cm="1">
        <f t="array" aca="1" ref="K121" ca="1">IF(INDIRECT("'"&amp;K$2&amp;"'!F"&amp;ROW(K121))="CC","CC",
IF(INDIRECT("'"&amp;K$2&amp;"'!F"&amp;ROW(K121))="DOWN","DOWN",
IF(INDIRECT("'"&amp;K$2&amp;"'!F"&amp;ROW(K121))="OFF","OFF",
IF(INDIRECT("'"&amp;K$2&amp;"'!F"&amp;ROW(K121))="PARK","PARK",
IF(INDIRECT("'"&amp;K$2&amp;"'!F"&amp;ROW(K121))="VACA","VACA",
"")))))</f>
        <v/>
      </c>
      <c r="L121" s="111" t="str" cm="1">
        <f t="array" aca="1" ref="L121" ca="1">IF(INDIRECT("'"&amp;L$2&amp;"'!F"&amp;ROW(L121))="CC","CC",
IF(INDIRECT("'"&amp;L$2&amp;"'!F"&amp;ROW(L121))="DOWN","DOWN",
IF(INDIRECT("'"&amp;L$2&amp;"'!F"&amp;ROW(L121))="OFF","OFF",
IF(INDIRECT("'"&amp;L$2&amp;"'!F"&amp;ROW(L121))="PARK","PARK",
IF(INDIRECT("'"&amp;L$2&amp;"'!F"&amp;ROW(L121))="VACA","VACA",
"")))))</f>
        <v/>
      </c>
      <c r="M121" s="111" t="str" cm="1">
        <f t="array" aca="1" ref="M121" ca="1">IF(INDIRECT("'"&amp;M$2&amp;"'!F"&amp;ROW(M121))="CC","CC",
IF(INDIRECT("'"&amp;M$2&amp;"'!F"&amp;ROW(M121))="DOWN","DOWN",
IF(INDIRECT("'"&amp;M$2&amp;"'!F"&amp;ROW(M121))="OFF","OFF",
IF(INDIRECT("'"&amp;M$2&amp;"'!F"&amp;ROW(M121))="PARK","PARK",
IF(INDIRECT("'"&amp;M$2&amp;"'!F"&amp;ROW(M121))="VACA","VACA",
"")))))</f>
        <v/>
      </c>
      <c r="N121" s="111" t="str" cm="1">
        <f t="array" aca="1" ref="N121" ca="1">IF(INDIRECT("'"&amp;N$2&amp;"'!F"&amp;ROW(N121))="CC","CC",
IF(INDIRECT("'"&amp;N$2&amp;"'!F"&amp;ROW(N121))="DOWN","DOWN",
IF(INDIRECT("'"&amp;N$2&amp;"'!F"&amp;ROW(N121))="OFF","OFF",
IF(INDIRECT("'"&amp;N$2&amp;"'!F"&amp;ROW(N121))="PARK","PARK",
IF(INDIRECT("'"&amp;N$2&amp;"'!F"&amp;ROW(N121))="VACA","VACA",
"")))))</f>
        <v/>
      </c>
      <c r="O121" s="111" t="str" cm="1">
        <f t="array" aca="1" ref="O121" ca="1">IF(INDIRECT("'"&amp;O$2&amp;"'!F"&amp;ROW(O121))="CC","CC",
IF(INDIRECT("'"&amp;O$2&amp;"'!F"&amp;ROW(O121))="DOWN","DOWN",
IF(INDIRECT("'"&amp;O$2&amp;"'!F"&amp;ROW(O121))="OFF","OFF",
IF(INDIRECT("'"&amp;O$2&amp;"'!F"&amp;ROW(O121))="PARK","PARK",
IF(INDIRECT("'"&amp;O$2&amp;"'!F"&amp;ROW(O121))="VACA","VACA",
"")))))</f>
        <v/>
      </c>
      <c r="P121" s="111" t="str" cm="1">
        <f t="array" aca="1" ref="P121" ca="1">IF(INDIRECT("'"&amp;P$2&amp;"'!F"&amp;ROW(P121))="CC","CC",
IF(INDIRECT("'"&amp;P$2&amp;"'!F"&amp;ROW(P121))="DOWN","DOWN",
IF(INDIRECT("'"&amp;P$2&amp;"'!F"&amp;ROW(P121))="OFF","OFF",
IF(INDIRECT("'"&amp;P$2&amp;"'!F"&amp;ROW(P121))="PARK","PARK",
IF(INDIRECT("'"&amp;P$2&amp;"'!F"&amp;ROW(P121))="VACA","VACA",
"")))))</f>
        <v/>
      </c>
      <c r="Q121" s="111" t="str" cm="1">
        <f t="array" aca="1" ref="Q121" ca="1">IF(INDIRECT("'"&amp;Q$2&amp;"'!F"&amp;ROW(Q121))="CC","CC",
IF(INDIRECT("'"&amp;Q$2&amp;"'!F"&amp;ROW(Q121))="DOWN","DOWN",
IF(INDIRECT("'"&amp;Q$2&amp;"'!F"&amp;ROW(Q121))="OFF","OFF",
IF(INDIRECT("'"&amp;Q$2&amp;"'!F"&amp;ROW(Q121))="PARK","PARK",
IF(INDIRECT("'"&amp;Q$2&amp;"'!F"&amp;ROW(Q121))="VACA","VACA",
"")))))</f>
        <v/>
      </c>
      <c r="R121" s="111" t="str" cm="1">
        <f t="array" aca="1" ref="R121" ca="1">IF(INDIRECT("'"&amp;R$2&amp;"'!F"&amp;ROW(R121))="CC","CC",
IF(INDIRECT("'"&amp;R$2&amp;"'!F"&amp;ROW(R121))="DOWN","DOWN",
IF(INDIRECT("'"&amp;R$2&amp;"'!F"&amp;ROW(R121))="OFF","OFF",
IF(INDIRECT("'"&amp;R$2&amp;"'!F"&amp;ROW(R121))="PARK","PARK",
IF(INDIRECT("'"&amp;R$2&amp;"'!F"&amp;ROW(R121))="VACA","VACA",
"")))))</f>
        <v/>
      </c>
      <c r="S121" s="111" t="str" cm="1">
        <f t="array" aca="1" ref="S121" ca="1">IF(INDIRECT("'"&amp;S$2&amp;"'!F"&amp;ROW(S121))="CC","CC",
IF(INDIRECT("'"&amp;S$2&amp;"'!F"&amp;ROW(S121))="DOWN","DOWN",
IF(INDIRECT("'"&amp;S$2&amp;"'!F"&amp;ROW(S121))="OFF","OFF",
IF(INDIRECT("'"&amp;S$2&amp;"'!F"&amp;ROW(S121))="PARK","PARK",
IF(INDIRECT("'"&amp;S$2&amp;"'!F"&amp;ROW(S121))="VACA","VACA",
"")))))</f>
        <v/>
      </c>
      <c r="T121" s="111" t="str" cm="1">
        <f t="array" aca="1" ref="T121" ca="1">IF(INDIRECT("'"&amp;T$2&amp;"'!F"&amp;ROW(T121))="CC","CC",
IF(INDIRECT("'"&amp;T$2&amp;"'!F"&amp;ROW(T121))="DOWN","DOWN",
IF(INDIRECT("'"&amp;T$2&amp;"'!F"&amp;ROW(T121))="OFF","OFF",
IF(INDIRECT("'"&amp;T$2&amp;"'!F"&amp;ROW(T121))="PARK","PARK",
IF(INDIRECT("'"&amp;T$2&amp;"'!F"&amp;ROW(T121))="VACA","VACA",
"")))))</f>
        <v/>
      </c>
      <c r="U121" s="111" t="str" cm="1">
        <f t="array" aca="1" ref="U121" ca="1">IF(INDIRECT("'"&amp;U$2&amp;"'!F"&amp;ROW(U121))="CC","CC",
IF(INDIRECT("'"&amp;U$2&amp;"'!F"&amp;ROW(U121))="DOWN","DOWN",
IF(INDIRECT("'"&amp;U$2&amp;"'!F"&amp;ROW(U121))="OFF","OFF",
IF(INDIRECT("'"&amp;U$2&amp;"'!F"&amp;ROW(U121))="PARK","PARK",
IF(INDIRECT("'"&amp;U$2&amp;"'!F"&amp;ROW(U121))="VACA","VACA",
"")))))</f>
        <v/>
      </c>
      <c r="V121" s="111" t="str" cm="1">
        <f t="array" aca="1" ref="V121" ca="1">IF(INDIRECT("'"&amp;V$2&amp;"'!F"&amp;ROW(V121))="CC","CC",
IF(INDIRECT("'"&amp;V$2&amp;"'!F"&amp;ROW(V121))="DOWN","DOWN",
IF(INDIRECT("'"&amp;V$2&amp;"'!F"&amp;ROW(V121))="OFF","OFF",
IF(INDIRECT("'"&amp;V$2&amp;"'!F"&amp;ROW(V121))="PARK","PARK",
IF(INDIRECT("'"&amp;V$2&amp;"'!F"&amp;ROW(V121))="VACA","VACA",
"")))))</f>
        <v/>
      </c>
      <c r="W121" s="111" t="str" cm="1">
        <f t="array" aca="1" ref="W121" ca="1">IF(INDIRECT("'"&amp;W$2&amp;"'!F"&amp;ROW(W121))="CC","CC",
IF(INDIRECT("'"&amp;W$2&amp;"'!F"&amp;ROW(W121))="DOWN","DOWN",
IF(INDIRECT("'"&amp;W$2&amp;"'!F"&amp;ROW(W121))="OFF","OFF",
IF(INDIRECT("'"&amp;W$2&amp;"'!F"&amp;ROW(W121))="PARK","PARK",
IF(INDIRECT("'"&amp;W$2&amp;"'!F"&amp;ROW(W121))="VACA","VACA",
"")))))</f>
        <v/>
      </c>
      <c r="X121" s="111" t="str" cm="1">
        <f t="array" aca="1" ref="X121" ca="1">IF(INDIRECT("'"&amp;X$2&amp;"'!F"&amp;ROW(X121))="CC","CC",
IF(INDIRECT("'"&amp;X$2&amp;"'!F"&amp;ROW(X121))="DOWN","DOWN",
IF(INDIRECT("'"&amp;X$2&amp;"'!F"&amp;ROW(X121))="OFF","OFF",
IF(INDIRECT("'"&amp;X$2&amp;"'!F"&amp;ROW(X121))="PARK","PARK",
IF(INDIRECT("'"&amp;X$2&amp;"'!F"&amp;ROW(X121))="VACA","VACA",
"")))))</f>
        <v/>
      </c>
      <c r="Y121" s="111" t="str" cm="1">
        <f t="array" aca="1" ref="Y121" ca="1">IF(INDIRECT("'"&amp;Y$2&amp;"'!F"&amp;ROW(Y121))="CC","CC",
IF(INDIRECT("'"&amp;Y$2&amp;"'!F"&amp;ROW(Y121))="DOWN","DOWN",
IF(INDIRECT("'"&amp;Y$2&amp;"'!F"&amp;ROW(Y121))="OFF","OFF",
IF(INDIRECT("'"&amp;Y$2&amp;"'!F"&amp;ROW(Y121))="PARK","PARK",
IF(INDIRECT("'"&amp;Y$2&amp;"'!F"&amp;ROW(Y121))="VACA","VACA",
"")))))</f>
        <v/>
      </c>
      <c r="Z121" s="111" t="str" cm="1">
        <f t="array" aca="1" ref="Z121" ca="1">IF(INDIRECT("'"&amp;Z$2&amp;"'!F"&amp;ROW(Z121))="CC","CC",
IF(INDIRECT("'"&amp;Z$2&amp;"'!F"&amp;ROW(Z121))="DOWN","DOWN",
IF(INDIRECT("'"&amp;Z$2&amp;"'!F"&amp;ROW(Z121))="OFF","OFF",
IF(INDIRECT("'"&amp;Z$2&amp;"'!F"&amp;ROW(Z121))="PARK","PARK",
IF(INDIRECT("'"&amp;Z$2&amp;"'!F"&amp;ROW(Z121))="VACA","VACA",
"")))))</f>
        <v/>
      </c>
      <c r="AA121" s="111" t="str" cm="1">
        <f t="array" aca="1" ref="AA121" ca="1">IF(INDIRECT("'"&amp;AA$2&amp;"'!F"&amp;ROW(AA121))="CC","CC",
IF(INDIRECT("'"&amp;AA$2&amp;"'!F"&amp;ROW(AA121))="DOWN","DOWN",
IF(INDIRECT("'"&amp;AA$2&amp;"'!F"&amp;ROW(AA121))="OFF","OFF",
IF(INDIRECT("'"&amp;AA$2&amp;"'!F"&amp;ROW(AA121))="PARK","PARK",
IF(INDIRECT("'"&amp;AA$2&amp;"'!F"&amp;ROW(AA121))="VACA","VACA",
"")))))</f>
        <v/>
      </c>
      <c r="AB121" s="111" t="str" cm="1">
        <f t="array" aca="1" ref="AB121" ca="1">IF(INDIRECT("'"&amp;AB$2&amp;"'!F"&amp;ROW(AB121))="CC","CC",
IF(INDIRECT("'"&amp;AB$2&amp;"'!F"&amp;ROW(AB121))="DOWN","DOWN",
IF(INDIRECT("'"&amp;AB$2&amp;"'!F"&amp;ROW(AB121))="OFF","OFF",
IF(INDIRECT("'"&amp;AB$2&amp;"'!F"&amp;ROW(AB121))="PARK","PARK",
IF(INDIRECT("'"&amp;AB$2&amp;"'!F"&amp;ROW(AB121))="VACA","VACA",
"")))))</f>
        <v/>
      </c>
      <c r="AC121" s="111" t="str" cm="1">
        <f t="array" aca="1" ref="AC121" ca="1">IF(INDIRECT("'"&amp;AC$2&amp;"'!F"&amp;ROW(AC121))="CC","CC",
IF(INDIRECT("'"&amp;AC$2&amp;"'!F"&amp;ROW(AC121))="DOWN","DOWN",
IF(INDIRECT("'"&amp;AC$2&amp;"'!F"&amp;ROW(AC121))="OFF","OFF",
IF(INDIRECT("'"&amp;AC$2&amp;"'!F"&amp;ROW(AC121))="PARK","PARK",
IF(INDIRECT("'"&amp;AC$2&amp;"'!F"&amp;ROW(AC121))="VACA","VACA",
"")))))</f>
        <v/>
      </c>
      <c r="AD121" s="111" t="str" cm="1">
        <f t="array" aca="1" ref="AD121" ca="1">IF(INDIRECT("'"&amp;AD$2&amp;"'!F"&amp;ROW(AD121))="CC","CC",
IF(INDIRECT("'"&amp;AD$2&amp;"'!F"&amp;ROW(AD121))="DOWN","DOWN",
IF(INDIRECT("'"&amp;AD$2&amp;"'!F"&amp;ROW(AD121))="OFF","OFF",
IF(INDIRECT("'"&amp;AD$2&amp;"'!F"&amp;ROW(AD121))="PARK","PARK",
IF(INDIRECT("'"&amp;AD$2&amp;"'!F"&amp;ROW(AD121))="VACA","VACA",
"")))))</f>
        <v/>
      </c>
      <c r="AE121" s="111" t="str" cm="1">
        <f t="array" aca="1" ref="AE121" ca="1">IF(INDIRECT("'"&amp;AE$2&amp;"'!F"&amp;ROW(AE121))="CC","CC",
IF(INDIRECT("'"&amp;AE$2&amp;"'!F"&amp;ROW(AE121))="DOWN","DOWN",
IF(INDIRECT("'"&amp;AE$2&amp;"'!F"&amp;ROW(AE121))="OFF","OFF",
IF(INDIRECT("'"&amp;AE$2&amp;"'!F"&amp;ROW(AE121))="PARK","PARK",
IF(INDIRECT("'"&amp;AE$2&amp;"'!F"&amp;ROW(AE121))="VACA","VACA",
"")))))</f>
        <v/>
      </c>
      <c r="AF121" s="111" t="str" cm="1">
        <f t="array" aca="1" ref="AF121" ca="1">IF(INDIRECT("'"&amp;AF$2&amp;"'!F"&amp;ROW(AF121))="CC","CC",
IF(INDIRECT("'"&amp;AF$2&amp;"'!F"&amp;ROW(AF121))="DOWN","DOWN",
IF(INDIRECT("'"&amp;AF$2&amp;"'!F"&amp;ROW(AF121))="OFF","OFF",
IF(INDIRECT("'"&amp;AF$2&amp;"'!F"&amp;ROW(AF121))="PARK","PARK",
IF(INDIRECT("'"&amp;AF$2&amp;"'!F"&amp;ROW(AF121))="VACA","VACA",
"")))))</f>
        <v/>
      </c>
      <c r="AG121" s="111" t="str" cm="1">
        <f t="array" aca="1" ref="AG121" ca="1">IF(INDIRECT("'"&amp;AG$2&amp;"'!F"&amp;ROW(AG121))="CC","CC",
IF(INDIRECT("'"&amp;AG$2&amp;"'!F"&amp;ROW(AG121))="DOWN","DOWN",
IF(INDIRECT("'"&amp;AG$2&amp;"'!F"&amp;ROW(AG121))="OFF","OFF",
IF(INDIRECT("'"&amp;AG$2&amp;"'!F"&amp;ROW(AG121))="PARK","PARK",
IF(INDIRECT("'"&amp;AG$2&amp;"'!F"&amp;ROW(AG121))="VACA","VACA",
"")))))</f>
        <v/>
      </c>
      <c r="AH121" s="124"/>
      <c r="AI121" s="111" t="str">
        <f t="shared" si="7"/>
        <v>Casimiro Hernandez</v>
      </c>
      <c r="AJ121" s="111" cm="1">
        <f t="array" aca="1" ref="AJ121" ca="1">INDIRECT("'"&amp;AJ$2&amp;"'!AB"&amp;ROW($AJ121))</f>
        <v>3</v>
      </c>
      <c r="AK121" s="111" cm="1">
        <f t="array" aca="1" ref="AK121" ca="1">INDIRECT("'"&amp;AK$2&amp;"'!AB"&amp;ROW($AJ121))</f>
        <v>3</v>
      </c>
      <c r="AL121" s="111" cm="1">
        <f t="array" aca="1" ref="AL121" ca="1">INDIRECT("'"&amp;AL$2&amp;"'!AB"&amp;ROW($AJ121))</f>
        <v>3</v>
      </c>
      <c r="AM121" s="111" t="str" cm="1">
        <f t="array" aca="1" ref="AM121" ca="1">INDIRECT("'"&amp;AM$2&amp;"'!AB"&amp;ROW($AJ121))</f>
        <v/>
      </c>
      <c r="AN121" s="111" t="str" cm="1">
        <f t="array" aca="1" ref="AN121" ca="1">INDIRECT("'"&amp;AN$2&amp;"'!AB"&amp;ROW($AJ121))</f>
        <v/>
      </c>
      <c r="AO121" s="111" cm="1">
        <f t="array" aca="1" ref="AO121" ca="1">INDIRECT("'"&amp;AO$2&amp;"'!AB"&amp;ROW($AJ121))</f>
        <v>3</v>
      </c>
      <c r="AP121" s="111" cm="1">
        <f t="array" aca="1" ref="AP121" ca="1">INDIRECT("'"&amp;AP$2&amp;"'!AB"&amp;ROW($AJ121))</f>
        <v>3</v>
      </c>
      <c r="AQ121" s="111" t="str" cm="1">
        <f t="array" aca="1" ref="AQ121" ca="1">INDIRECT("'"&amp;AQ$2&amp;"'!AB"&amp;ROW($AJ121))</f>
        <v/>
      </c>
      <c r="AR121" s="111" t="str" cm="1">
        <f t="array" aca="1" ref="AR121" ca="1">INDIRECT("'"&amp;AR$2&amp;"'!AB"&amp;ROW($AJ121))</f>
        <v/>
      </c>
      <c r="AS121" s="111" t="str" cm="1">
        <f t="array" aca="1" ref="AS121" ca="1">INDIRECT("'"&amp;AS$2&amp;"'!AB"&amp;ROW($AJ121))</f>
        <v/>
      </c>
      <c r="AT121" s="111" t="str" cm="1">
        <f t="array" aca="1" ref="AT121" ca="1">INDIRECT("'"&amp;AT$2&amp;"'!AB"&amp;ROW($AJ121))</f>
        <v/>
      </c>
      <c r="AU121" s="111" t="str" cm="1">
        <f t="array" aca="1" ref="AU121" ca="1">INDIRECT("'"&amp;AU$2&amp;"'!AB"&amp;ROW($AJ121))</f>
        <v/>
      </c>
      <c r="AV121" s="111" t="str" cm="1">
        <f t="array" aca="1" ref="AV121" ca="1">INDIRECT("'"&amp;AV$2&amp;"'!AB"&amp;ROW($AJ121))</f>
        <v/>
      </c>
      <c r="AW121" s="111" t="str" cm="1">
        <f t="array" aca="1" ref="AW121" ca="1">INDIRECT("'"&amp;AW$2&amp;"'!AB"&amp;ROW($AJ121))</f>
        <v/>
      </c>
      <c r="AX121" s="111" t="str" cm="1">
        <f t="array" aca="1" ref="AX121" ca="1">INDIRECT("'"&amp;AX$2&amp;"'!AB"&amp;ROW($AJ121))</f>
        <v/>
      </c>
      <c r="AY121" s="111" t="str" cm="1">
        <f t="array" aca="1" ref="AY121" ca="1">INDIRECT("'"&amp;AY$2&amp;"'!AB"&amp;ROW($AJ121))</f>
        <v/>
      </c>
      <c r="AZ121" s="111" t="str" cm="1">
        <f t="array" aca="1" ref="AZ121" ca="1">INDIRECT("'"&amp;AZ$2&amp;"'!AB"&amp;ROW($AJ121))</f>
        <v/>
      </c>
      <c r="BA121" s="111" t="str" cm="1">
        <f t="array" aca="1" ref="BA121" ca="1">INDIRECT("'"&amp;BA$2&amp;"'!AB"&amp;ROW($AJ121))</f>
        <v/>
      </c>
      <c r="BB121" s="111" t="str" cm="1">
        <f t="array" aca="1" ref="BB121" ca="1">INDIRECT("'"&amp;BB$2&amp;"'!AB"&amp;ROW($AJ121))</f>
        <v/>
      </c>
      <c r="BC121" s="111" t="str" cm="1">
        <f t="array" aca="1" ref="BC121" ca="1">INDIRECT("'"&amp;BC$2&amp;"'!AB"&amp;ROW($AJ121))</f>
        <v/>
      </c>
      <c r="BD121" s="111" t="str" cm="1">
        <f t="array" aca="1" ref="BD121" ca="1">INDIRECT("'"&amp;BD$2&amp;"'!AB"&amp;ROW($AJ121))</f>
        <v/>
      </c>
      <c r="BE121" s="111" t="str" cm="1">
        <f t="array" aca="1" ref="BE121" ca="1">INDIRECT("'"&amp;BE$2&amp;"'!AB"&amp;ROW($AJ121))</f>
        <v/>
      </c>
      <c r="BF121" s="111" t="str" cm="1">
        <f t="array" aca="1" ref="BF121" ca="1">INDIRECT("'"&amp;BF$2&amp;"'!AB"&amp;ROW($AJ121))</f>
        <v/>
      </c>
      <c r="BG121" s="111" t="str" cm="1">
        <f t="array" aca="1" ref="BG121" ca="1">INDIRECT("'"&amp;BG$2&amp;"'!AB"&amp;ROW($AJ121))</f>
        <v/>
      </c>
      <c r="BH121" s="111" t="str" cm="1">
        <f t="array" aca="1" ref="BH121" ca="1">INDIRECT("'"&amp;BH$2&amp;"'!AB"&amp;ROW($AJ121))</f>
        <v/>
      </c>
      <c r="BI121" s="111" t="str" cm="1">
        <f t="array" aca="1" ref="BI121" ca="1">INDIRECT("'"&amp;BI$2&amp;"'!AB"&amp;ROW($AJ121))</f>
        <v/>
      </c>
      <c r="BJ121" s="111" t="str" cm="1">
        <f t="array" aca="1" ref="BJ121" ca="1">INDIRECT("'"&amp;BJ$2&amp;"'!AB"&amp;ROW($AJ121))</f>
        <v/>
      </c>
      <c r="BK121" s="111" t="str" cm="1">
        <f t="array" aca="1" ref="BK121" ca="1">INDIRECT("'"&amp;BK$2&amp;"'!AB"&amp;ROW($AJ121))</f>
        <v/>
      </c>
      <c r="BL121" s="111" t="str" cm="1">
        <f t="array" aca="1" ref="BL121" ca="1">INDIRECT("'"&amp;BL$2&amp;"'!AB"&amp;ROW($AJ121))</f>
        <v/>
      </c>
      <c r="BM121" s="111" t="str" cm="1">
        <f t="array" aca="1" ref="BM121" ca="1">INDIRECT("'"&amp;BM$2&amp;"'!AB"&amp;ROW($AJ121))</f>
        <v/>
      </c>
      <c r="BN121" s="111" t="str" cm="1">
        <f t="array" aca="1" ref="BN121" ca="1">INDIRECT("'"&amp;BN$2&amp;"'!AB"&amp;ROW($AJ121))</f>
        <v/>
      </c>
      <c r="BO121" s="124"/>
      <c r="BP121" s="110" t="str">
        <f t="shared" si="8"/>
        <v>Casimiro Hernandez</v>
      </c>
      <c r="BQ121" s="127" cm="1">
        <f t="array" aca="1" ref="BQ121" ca="1">IF(INDIRECT("'"&amp;BQ$2&amp;"'!P"&amp;ROW($BQ121))=0,"",INDIRECT("'"&amp;BQ$2&amp;"'!P"&amp;ROW($BQ121)))</f>
        <v>31</v>
      </c>
      <c r="BR121" s="127" cm="1">
        <f t="array" aca="1" ref="BR121" ca="1">IF(INDIRECT("'"&amp;BR$2&amp;"'!P"&amp;ROW($BQ121))=0,"",INDIRECT("'"&amp;BR$2&amp;"'!P"&amp;ROW($BQ121)))</f>
        <v>33</v>
      </c>
      <c r="BS121" s="127" cm="1">
        <f t="array" aca="1" ref="BS121" ca="1">IF(INDIRECT("'"&amp;BS$2&amp;"'!P"&amp;ROW($BQ121))=0,"",INDIRECT("'"&amp;BS$2&amp;"'!P"&amp;ROW($BQ121)))</f>
        <v>31</v>
      </c>
      <c r="BT121" s="127" t="str" cm="1">
        <f t="array" aca="1" ref="BT121" ca="1">IF(INDIRECT("'"&amp;BT$2&amp;"'!P"&amp;ROW($BQ121))=0,"",INDIRECT("'"&amp;BT$2&amp;"'!P"&amp;ROW($BQ121)))</f>
        <v/>
      </c>
      <c r="BU121" s="127" t="str" cm="1">
        <f t="array" aca="1" ref="BU121" ca="1">IF(INDIRECT("'"&amp;BU$2&amp;"'!P"&amp;ROW($BQ121))=0,"",INDIRECT("'"&amp;BU$2&amp;"'!P"&amp;ROW($BQ121)))</f>
        <v/>
      </c>
      <c r="BV121" s="127" cm="1">
        <f t="array" aca="1" ref="BV121" ca="1">IF(INDIRECT("'"&amp;BV$2&amp;"'!P"&amp;ROW($BQ121))=0,"",INDIRECT("'"&amp;BV$2&amp;"'!P"&amp;ROW($BQ121)))</f>
        <v>33</v>
      </c>
      <c r="BW121" s="127" cm="1">
        <f t="array" aca="1" ref="BW121" ca="1">IF(INDIRECT("'"&amp;BW$2&amp;"'!P"&amp;ROW($BQ121))=0,"",INDIRECT("'"&amp;BW$2&amp;"'!P"&amp;ROW($BQ121)))</f>
        <v>34.75</v>
      </c>
      <c r="BX121" s="127" t="str" cm="1">
        <f t="array" aca="1" ref="BX121" ca="1">IF(INDIRECT("'"&amp;BX$2&amp;"'!P"&amp;ROW($BQ121))=0,"",INDIRECT("'"&amp;BX$2&amp;"'!P"&amp;ROW($BQ121)))</f>
        <v/>
      </c>
      <c r="BY121" s="127" t="str" cm="1">
        <f t="array" aca="1" ref="BY121" ca="1">IF(INDIRECT("'"&amp;BY$2&amp;"'!P"&amp;ROW($BQ121))=0,"",INDIRECT("'"&amp;BY$2&amp;"'!P"&amp;ROW($BQ121)))</f>
        <v/>
      </c>
      <c r="BZ121" s="127" t="str" cm="1">
        <f t="array" aca="1" ref="BZ121" ca="1">IF(INDIRECT("'"&amp;BZ$2&amp;"'!P"&amp;ROW($BQ121))=0,"",INDIRECT("'"&amp;BZ$2&amp;"'!P"&amp;ROW($BQ121)))</f>
        <v/>
      </c>
      <c r="CA121" s="127" t="str" cm="1">
        <f t="array" aca="1" ref="CA121" ca="1">IF(INDIRECT("'"&amp;CA$2&amp;"'!P"&amp;ROW($BQ121))=0,"",INDIRECT("'"&amp;CA$2&amp;"'!P"&amp;ROW($BQ121)))</f>
        <v/>
      </c>
      <c r="CB121" s="127" t="str" cm="1">
        <f t="array" aca="1" ref="CB121" ca="1">IF(INDIRECT("'"&amp;CB$2&amp;"'!P"&amp;ROW($BQ121))=0,"",INDIRECT("'"&amp;CB$2&amp;"'!P"&amp;ROW($BQ121)))</f>
        <v/>
      </c>
      <c r="CC121" s="127" t="str" cm="1">
        <f t="array" aca="1" ref="CC121" ca="1">IF(INDIRECT("'"&amp;CC$2&amp;"'!P"&amp;ROW($BQ121))=0,"",INDIRECT("'"&amp;CC$2&amp;"'!P"&amp;ROW($BQ121)))</f>
        <v/>
      </c>
      <c r="CD121" s="127" t="str" cm="1">
        <f t="array" aca="1" ref="CD121" ca="1">IF(INDIRECT("'"&amp;CD$2&amp;"'!P"&amp;ROW($BQ121))=0,"",INDIRECT("'"&amp;CD$2&amp;"'!P"&amp;ROW($BQ121)))</f>
        <v/>
      </c>
      <c r="CE121" s="127" t="str" cm="1">
        <f t="array" aca="1" ref="CE121" ca="1">IF(INDIRECT("'"&amp;CE$2&amp;"'!P"&amp;ROW($BQ121))=0,"",INDIRECT("'"&amp;CE$2&amp;"'!P"&amp;ROW($BQ121)))</f>
        <v/>
      </c>
      <c r="CF121" s="127" t="str" cm="1">
        <f t="array" aca="1" ref="CF121" ca="1">IF(INDIRECT("'"&amp;CF$2&amp;"'!P"&amp;ROW($BQ121))=0,"",INDIRECT("'"&amp;CF$2&amp;"'!P"&amp;ROW($BQ121)))</f>
        <v/>
      </c>
      <c r="CG121" s="127" t="str" cm="1">
        <f t="array" aca="1" ref="CG121" ca="1">IF(INDIRECT("'"&amp;CG$2&amp;"'!P"&amp;ROW($BQ121))=0,"",INDIRECT("'"&amp;CG$2&amp;"'!P"&amp;ROW($BQ121)))</f>
        <v/>
      </c>
      <c r="CH121" s="127" t="str" cm="1">
        <f t="array" aca="1" ref="CH121" ca="1">IF(INDIRECT("'"&amp;CH$2&amp;"'!P"&amp;ROW($BQ121))=0,"",INDIRECT("'"&amp;CH$2&amp;"'!P"&amp;ROW($BQ121)))</f>
        <v/>
      </c>
      <c r="CI121" s="127" t="str" cm="1">
        <f t="array" aca="1" ref="CI121" ca="1">IF(INDIRECT("'"&amp;CI$2&amp;"'!P"&amp;ROW($BQ121))=0,"",INDIRECT("'"&amp;CI$2&amp;"'!P"&amp;ROW($BQ121)))</f>
        <v/>
      </c>
      <c r="CJ121" s="127" t="str" cm="1">
        <f t="array" aca="1" ref="CJ121" ca="1">IF(INDIRECT("'"&amp;CJ$2&amp;"'!P"&amp;ROW($BQ121))=0,"",INDIRECT("'"&amp;CJ$2&amp;"'!P"&amp;ROW($BQ121)))</f>
        <v/>
      </c>
      <c r="CK121" s="127" t="str" cm="1">
        <f t="array" aca="1" ref="CK121" ca="1">IF(INDIRECT("'"&amp;CK$2&amp;"'!P"&amp;ROW($BQ121))=0,"",INDIRECT("'"&amp;CK$2&amp;"'!P"&amp;ROW($BQ121)))</f>
        <v/>
      </c>
      <c r="CL121" s="127" t="str" cm="1">
        <f t="array" aca="1" ref="CL121" ca="1">IF(INDIRECT("'"&amp;CL$2&amp;"'!P"&amp;ROW($BQ121))=0,"",INDIRECT("'"&amp;CL$2&amp;"'!P"&amp;ROW($BQ121)))</f>
        <v/>
      </c>
      <c r="CM121" s="127" t="str" cm="1">
        <f t="array" aca="1" ref="CM121" ca="1">IF(INDIRECT("'"&amp;CM$2&amp;"'!P"&amp;ROW($BQ121))=0,"",INDIRECT("'"&amp;CM$2&amp;"'!P"&amp;ROW($BQ121)))</f>
        <v/>
      </c>
      <c r="CN121" s="127" t="str" cm="1">
        <f t="array" aca="1" ref="CN121" ca="1">IF(INDIRECT("'"&amp;CN$2&amp;"'!P"&amp;ROW($BQ121))=0,"",INDIRECT("'"&amp;CN$2&amp;"'!P"&amp;ROW($BQ121)))</f>
        <v/>
      </c>
      <c r="CO121" s="127" t="str" cm="1">
        <f t="array" aca="1" ref="CO121" ca="1">IF(INDIRECT("'"&amp;CO$2&amp;"'!P"&amp;ROW($BQ121))=0,"",INDIRECT("'"&amp;CO$2&amp;"'!P"&amp;ROW($BQ121)))</f>
        <v/>
      </c>
      <c r="CP121" s="127" t="str" cm="1">
        <f t="array" aca="1" ref="CP121" ca="1">IF(INDIRECT("'"&amp;CP$2&amp;"'!P"&amp;ROW($BQ121))=0,"",INDIRECT("'"&amp;CP$2&amp;"'!P"&amp;ROW($BQ121)))</f>
        <v/>
      </c>
      <c r="CQ121" s="127" t="str" cm="1">
        <f t="array" aca="1" ref="CQ121" ca="1">IF(INDIRECT("'"&amp;CQ$2&amp;"'!P"&amp;ROW($BQ121))=0,"",INDIRECT("'"&amp;CQ$2&amp;"'!P"&amp;ROW($BQ121)))</f>
        <v/>
      </c>
      <c r="CR121" s="127" t="str" cm="1">
        <f t="array" aca="1" ref="CR121" ca="1">IF(INDIRECT("'"&amp;CR$2&amp;"'!P"&amp;ROW($BQ121))=0,"",INDIRECT("'"&amp;CR$2&amp;"'!P"&amp;ROW($BQ121)))</f>
        <v/>
      </c>
      <c r="CS121" s="127" t="str" cm="1">
        <f t="array" aca="1" ref="CS121" ca="1">IF(INDIRECT("'"&amp;CS$2&amp;"'!P"&amp;ROW($BQ121))=0,"",INDIRECT("'"&amp;CS$2&amp;"'!P"&amp;ROW($BQ121)))</f>
        <v/>
      </c>
      <c r="CT121" s="127" t="str" cm="1">
        <f t="array" aca="1" ref="CT121" ca="1">IF(INDIRECT("'"&amp;CT$2&amp;"'!P"&amp;ROW($BQ121))=0,"",INDIRECT("'"&amp;CT$2&amp;"'!P"&amp;ROW($BQ121)))</f>
        <v/>
      </c>
      <c r="CU121" s="127" t="str" cm="1">
        <f t="array" aca="1" ref="CU121" ca="1">IF(INDIRECT("'"&amp;CU$2&amp;"'!P"&amp;ROW($BQ121))=0,"",INDIRECT("'"&amp;CU$2&amp;"'!P"&amp;ROW($BQ121)))</f>
        <v/>
      </c>
      <c r="CV121" s="128">
        <f t="shared" ca="1" si="9"/>
        <v>162.75</v>
      </c>
    </row>
    <row r="122" spans="1:100" x14ac:dyDescent="0.2">
      <c r="A122" s="111">
        <f>IF('Driver List'!D122=0,"",'Driver List'!D122)</f>
        <v>6374</v>
      </c>
      <c r="B122" s="111" t="str">
        <f>IF(A122="","",VLOOKUP(A122,'Driver List'!D:E,2,0))</f>
        <v>Jarbins Hernandez</v>
      </c>
      <c r="C122" s="111" t="str" cm="1">
        <f t="array" aca="1" ref="C122" ca="1">IF(INDIRECT("'"&amp;C$2&amp;"'!F"&amp;ROW(C122))="CC","CC",
IF(INDIRECT("'"&amp;C$2&amp;"'!F"&amp;ROW(C122))="DOWN","DOWN",
IF(INDIRECT("'"&amp;C$2&amp;"'!F"&amp;ROW(C122))="OFF","OFF",
IF(INDIRECT("'"&amp;C$2&amp;"'!F"&amp;ROW(C122))="PARK","PARK",
IF(INDIRECT("'"&amp;C$2&amp;"'!F"&amp;ROW(C122))="VACA","VACA",
"")))))</f>
        <v/>
      </c>
      <c r="D122" s="111" t="str" cm="1">
        <f t="array" aca="1" ref="D122" ca="1">IF(INDIRECT("'"&amp;D$2&amp;"'!F"&amp;ROW(D122))="CC","CC",
IF(INDIRECT("'"&amp;D$2&amp;"'!F"&amp;ROW(D122))="DOWN","DOWN",
IF(INDIRECT("'"&amp;D$2&amp;"'!F"&amp;ROW(D122))="OFF","OFF",
IF(INDIRECT("'"&amp;D$2&amp;"'!F"&amp;ROW(D122))="PARK","PARK",
IF(INDIRECT("'"&amp;D$2&amp;"'!F"&amp;ROW(D122))="VACA","VACA",
"")))))</f>
        <v/>
      </c>
      <c r="E122" s="111" t="str" cm="1">
        <f t="array" aca="1" ref="E122" ca="1">IF(INDIRECT("'"&amp;E$2&amp;"'!F"&amp;ROW(E122))="CC","CC",
IF(INDIRECT("'"&amp;E$2&amp;"'!F"&amp;ROW(E122))="DOWN","DOWN",
IF(INDIRECT("'"&amp;E$2&amp;"'!F"&amp;ROW(E122))="OFF","OFF",
IF(INDIRECT("'"&amp;E$2&amp;"'!F"&amp;ROW(E122))="PARK","PARK",
IF(INDIRECT("'"&amp;E$2&amp;"'!F"&amp;ROW(E122))="VACA","VACA",
"")))))</f>
        <v/>
      </c>
      <c r="F122" s="111" t="str" cm="1">
        <f t="array" aca="1" ref="F122" ca="1">IF(INDIRECT("'"&amp;F$2&amp;"'!F"&amp;ROW(F122))="CC","CC",
IF(INDIRECT("'"&amp;F$2&amp;"'!F"&amp;ROW(F122))="DOWN","DOWN",
IF(INDIRECT("'"&amp;F$2&amp;"'!F"&amp;ROW(F122))="OFF","OFF",
IF(INDIRECT("'"&amp;F$2&amp;"'!F"&amp;ROW(F122))="PARK","PARK",
IF(INDIRECT("'"&amp;F$2&amp;"'!F"&amp;ROW(F122))="VACA","VACA",
"")))))</f>
        <v/>
      </c>
      <c r="G122" s="111" t="str" cm="1">
        <f t="array" aca="1" ref="G122" ca="1">IF(INDIRECT("'"&amp;G$2&amp;"'!F"&amp;ROW(G122))="CC","CC",
IF(INDIRECT("'"&amp;G$2&amp;"'!F"&amp;ROW(G122))="DOWN","DOWN",
IF(INDIRECT("'"&amp;G$2&amp;"'!F"&amp;ROW(G122))="OFF","OFF",
IF(INDIRECT("'"&amp;G$2&amp;"'!F"&amp;ROW(G122))="PARK","PARK",
IF(INDIRECT("'"&amp;G$2&amp;"'!F"&amp;ROW(G122))="VACA","VACA",
"")))))</f>
        <v/>
      </c>
      <c r="H122" s="111" t="str" cm="1">
        <f t="array" aca="1" ref="H122" ca="1">IF(INDIRECT("'"&amp;H$2&amp;"'!F"&amp;ROW(H122))="CC","CC",
IF(INDIRECT("'"&amp;H$2&amp;"'!F"&amp;ROW(H122))="DOWN","DOWN",
IF(INDIRECT("'"&amp;H$2&amp;"'!F"&amp;ROW(H122))="OFF","OFF",
IF(INDIRECT("'"&amp;H$2&amp;"'!F"&amp;ROW(H122))="PARK","PARK",
IF(INDIRECT("'"&amp;H$2&amp;"'!F"&amp;ROW(H122))="VACA","VACA",
"")))))</f>
        <v/>
      </c>
      <c r="I122" s="111" t="str" cm="1">
        <f t="array" aca="1" ref="I122" ca="1">IF(INDIRECT("'"&amp;I$2&amp;"'!F"&amp;ROW(I122))="CC","CC",
IF(INDIRECT("'"&amp;I$2&amp;"'!F"&amp;ROW(I122))="DOWN","DOWN",
IF(INDIRECT("'"&amp;I$2&amp;"'!F"&amp;ROW(I122))="OFF","OFF",
IF(INDIRECT("'"&amp;I$2&amp;"'!F"&amp;ROW(I122))="PARK","PARK",
IF(INDIRECT("'"&amp;I$2&amp;"'!F"&amp;ROW(I122))="VACA","VACA",
"")))))</f>
        <v/>
      </c>
      <c r="J122" s="111" t="str" cm="1">
        <f t="array" aca="1" ref="J122" ca="1">IF(INDIRECT("'"&amp;J$2&amp;"'!F"&amp;ROW(J122))="CC","CC",
IF(INDIRECT("'"&amp;J$2&amp;"'!F"&amp;ROW(J122))="DOWN","DOWN",
IF(INDIRECT("'"&amp;J$2&amp;"'!F"&amp;ROW(J122))="OFF","OFF",
IF(INDIRECT("'"&amp;J$2&amp;"'!F"&amp;ROW(J122))="PARK","PARK",
IF(INDIRECT("'"&amp;J$2&amp;"'!F"&amp;ROW(J122))="VACA","VACA",
"")))))</f>
        <v/>
      </c>
      <c r="K122" s="111" t="str" cm="1">
        <f t="array" aca="1" ref="K122" ca="1">IF(INDIRECT("'"&amp;K$2&amp;"'!F"&amp;ROW(K122))="CC","CC",
IF(INDIRECT("'"&amp;K$2&amp;"'!F"&amp;ROW(K122))="DOWN","DOWN",
IF(INDIRECT("'"&amp;K$2&amp;"'!F"&amp;ROW(K122))="OFF","OFF",
IF(INDIRECT("'"&amp;K$2&amp;"'!F"&amp;ROW(K122))="PARK","PARK",
IF(INDIRECT("'"&amp;K$2&amp;"'!F"&amp;ROW(K122))="VACA","VACA",
"")))))</f>
        <v/>
      </c>
      <c r="L122" s="111" t="str" cm="1">
        <f t="array" aca="1" ref="L122" ca="1">IF(INDIRECT("'"&amp;L$2&amp;"'!F"&amp;ROW(L122))="CC","CC",
IF(INDIRECT("'"&amp;L$2&amp;"'!F"&amp;ROW(L122))="DOWN","DOWN",
IF(INDIRECT("'"&amp;L$2&amp;"'!F"&amp;ROW(L122))="OFF","OFF",
IF(INDIRECT("'"&amp;L$2&amp;"'!F"&amp;ROW(L122))="PARK","PARK",
IF(INDIRECT("'"&amp;L$2&amp;"'!F"&amp;ROW(L122))="VACA","VACA",
"")))))</f>
        <v/>
      </c>
      <c r="M122" s="111" t="str" cm="1">
        <f t="array" aca="1" ref="M122" ca="1">IF(INDIRECT("'"&amp;M$2&amp;"'!F"&amp;ROW(M122))="CC","CC",
IF(INDIRECT("'"&amp;M$2&amp;"'!F"&amp;ROW(M122))="DOWN","DOWN",
IF(INDIRECT("'"&amp;M$2&amp;"'!F"&amp;ROW(M122))="OFF","OFF",
IF(INDIRECT("'"&amp;M$2&amp;"'!F"&amp;ROW(M122))="PARK","PARK",
IF(INDIRECT("'"&amp;M$2&amp;"'!F"&amp;ROW(M122))="VACA","VACA",
"")))))</f>
        <v/>
      </c>
      <c r="N122" s="111" t="str" cm="1">
        <f t="array" aca="1" ref="N122" ca="1">IF(INDIRECT("'"&amp;N$2&amp;"'!F"&amp;ROW(N122))="CC","CC",
IF(INDIRECT("'"&amp;N$2&amp;"'!F"&amp;ROW(N122))="DOWN","DOWN",
IF(INDIRECT("'"&amp;N$2&amp;"'!F"&amp;ROW(N122))="OFF","OFF",
IF(INDIRECT("'"&amp;N$2&amp;"'!F"&amp;ROW(N122))="PARK","PARK",
IF(INDIRECT("'"&amp;N$2&amp;"'!F"&amp;ROW(N122))="VACA","VACA",
"")))))</f>
        <v/>
      </c>
      <c r="O122" s="111" t="str" cm="1">
        <f t="array" aca="1" ref="O122" ca="1">IF(INDIRECT("'"&amp;O$2&amp;"'!F"&amp;ROW(O122))="CC","CC",
IF(INDIRECT("'"&amp;O$2&amp;"'!F"&amp;ROW(O122))="DOWN","DOWN",
IF(INDIRECT("'"&amp;O$2&amp;"'!F"&amp;ROW(O122))="OFF","OFF",
IF(INDIRECT("'"&amp;O$2&amp;"'!F"&amp;ROW(O122))="PARK","PARK",
IF(INDIRECT("'"&amp;O$2&amp;"'!F"&amp;ROW(O122))="VACA","VACA",
"")))))</f>
        <v/>
      </c>
      <c r="P122" s="111" t="str" cm="1">
        <f t="array" aca="1" ref="P122" ca="1">IF(INDIRECT("'"&amp;P$2&amp;"'!F"&amp;ROW(P122))="CC","CC",
IF(INDIRECT("'"&amp;P$2&amp;"'!F"&amp;ROW(P122))="DOWN","DOWN",
IF(INDIRECT("'"&amp;P$2&amp;"'!F"&amp;ROW(P122))="OFF","OFF",
IF(INDIRECT("'"&amp;P$2&amp;"'!F"&amp;ROW(P122))="PARK","PARK",
IF(INDIRECT("'"&amp;P$2&amp;"'!F"&amp;ROW(P122))="VACA","VACA",
"")))))</f>
        <v/>
      </c>
      <c r="Q122" s="111" t="str" cm="1">
        <f t="array" aca="1" ref="Q122" ca="1">IF(INDIRECT("'"&amp;Q$2&amp;"'!F"&amp;ROW(Q122))="CC","CC",
IF(INDIRECT("'"&amp;Q$2&amp;"'!F"&amp;ROW(Q122))="DOWN","DOWN",
IF(INDIRECT("'"&amp;Q$2&amp;"'!F"&amp;ROW(Q122))="OFF","OFF",
IF(INDIRECT("'"&amp;Q$2&amp;"'!F"&amp;ROW(Q122))="PARK","PARK",
IF(INDIRECT("'"&amp;Q$2&amp;"'!F"&amp;ROW(Q122))="VACA","VACA",
"")))))</f>
        <v/>
      </c>
      <c r="R122" s="111" t="str" cm="1">
        <f t="array" aca="1" ref="R122" ca="1">IF(INDIRECT("'"&amp;R$2&amp;"'!F"&amp;ROW(R122))="CC","CC",
IF(INDIRECT("'"&amp;R$2&amp;"'!F"&amp;ROW(R122))="DOWN","DOWN",
IF(INDIRECT("'"&amp;R$2&amp;"'!F"&amp;ROW(R122))="OFF","OFF",
IF(INDIRECT("'"&amp;R$2&amp;"'!F"&amp;ROW(R122))="PARK","PARK",
IF(INDIRECT("'"&amp;R$2&amp;"'!F"&amp;ROW(R122))="VACA","VACA",
"")))))</f>
        <v/>
      </c>
      <c r="S122" s="111" t="str" cm="1">
        <f t="array" aca="1" ref="S122" ca="1">IF(INDIRECT("'"&amp;S$2&amp;"'!F"&amp;ROW(S122))="CC","CC",
IF(INDIRECT("'"&amp;S$2&amp;"'!F"&amp;ROW(S122))="DOWN","DOWN",
IF(INDIRECT("'"&amp;S$2&amp;"'!F"&amp;ROW(S122))="OFF","OFF",
IF(INDIRECT("'"&amp;S$2&amp;"'!F"&amp;ROW(S122))="PARK","PARK",
IF(INDIRECT("'"&amp;S$2&amp;"'!F"&amp;ROW(S122))="VACA","VACA",
"")))))</f>
        <v/>
      </c>
      <c r="T122" s="111" t="str" cm="1">
        <f t="array" aca="1" ref="T122" ca="1">IF(INDIRECT("'"&amp;T$2&amp;"'!F"&amp;ROW(T122))="CC","CC",
IF(INDIRECT("'"&amp;T$2&amp;"'!F"&amp;ROW(T122))="DOWN","DOWN",
IF(INDIRECT("'"&amp;T$2&amp;"'!F"&amp;ROW(T122))="OFF","OFF",
IF(INDIRECT("'"&amp;T$2&amp;"'!F"&amp;ROW(T122))="PARK","PARK",
IF(INDIRECT("'"&amp;T$2&amp;"'!F"&amp;ROW(T122))="VACA","VACA",
"")))))</f>
        <v/>
      </c>
      <c r="U122" s="111" t="str" cm="1">
        <f t="array" aca="1" ref="U122" ca="1">IF(INDIRECT("'"&amp;U$2&amp;"'!F"&amp;ROW(U122))="CC","CC",
IF(INDIRECT("'"&amp;U$2&amp;"'!F"&amp;ROW(U122))="DOWN","DOWN",
IF(INDIRECT("'"&amp;U$2&amp;"'!F"&amp;ROW(U122))="OFF","OFF",
IF(INDIRECT("'"&amp;U$2&amp;"'!F"&amp;ROW(U122))="PARK","PARK",
IF(INDIRECT("'"&amp;U$2&amp;"'!F"&amp;ROW(U122))="VACA","VACA",
"")))))</f>
        <v/>
      </c>
      <c r="V122" s="111" t="str" cm="1">
        <f t="array" aca="1" ref="V122" ca="1">IF(INDIRECT("'"&amp;V$2&amp;"'!F"&amp;ROW(V122))="CC","CC",
IF(INDIRECT("'"&amp;V$2&amp;"'!F"&amp;ROW(V122))="DOWN","DOWN",
IF(INDIRECT("'"&amp;V$2&amp;"'!F"&amp;ROW(V122))="OFF","OFF",
IF(INDIRECT("'"&amp;V$2&amp;"'!F"&amp;ROW(V122))="PARK","PARK",
IF(INDIRECT("'"&amp;V$2&amp;"'!F"&amp;ROW(V122))="VACA","VACA",
"")))))</f>
        <v/>
      </c>
      <c r="W122" s="111" t="str" cm="1">
        <f t="array" aca="1" ref="W122" ca="1">IF(INDIRECT("'"&amp;W$2&amp;"'!F"&amp;ROW(W122))="CC","CC",
IF(INDIRECT("'"&amp;W$2&amp;"'!F"&amp;ROW(W122))="DOWN","DOWN",
IF(INDIRECT("'"&amp;W$2&amp;"'!F"&amp;ROW(W122))="OFF","OFF",
IF(INDIRECT("'"&amp;W$2&amp;"'!F"&amp;ROW(W122))="PARK","PARK",
IF(INDIRECT("'"&amp;W$2&amp;"'!F"&amp;ROW(W122))="VACA","VACA",
"")))))</f>
        <v/>
      </c>
      <c r="X122" s="111" t="str" cm="1">
        <f t="array" aca="1" ref="X122" ca="1">IF(INDIRECT("'"&amp;X$2&amp;"'!F"&amp;ROW(X122))="CC","CC",
IF(INDIRECT("'"&amp;X$2&amp;"'!F"&amp;ROW(X122))="DOWN","DOWN",
IF(INDIRECT("'"&amp;X$2&amp;"'!F"&amp;ROW(X122))="OFF","OFF",
IF(INDIRECT("'"&amp;X$2&amp;"'!F"&amp;ROW(X122))="PARK","PARK",
IF(INDIRECT("'"&amp;X$2&amp;"'!F"&amp;ROW(X122))="VACA","VACA",
"")))))</f>
        <v/>
      </c>
      <c r="Y122" s="111" t="str" cm="1">
        <f t="array" aca="1" ref="Y122" ca="1">IF(INDIRECT("'"&amp;Y$2&amp;"'!F"&amp;ROW(Y122))="CC","CC",
IF(INDIRECT("'"&amp;Y$2&amp;"'!F"&amp;ROW(Y122))="DOWN","DOWN",
IF(INDIRECT("'"&amp;Y$2&amp;"'!F"&amp;ROW(Y122))="OFF","OFF",
IF(INDIRECT("'"&amp;Y$2&amp;"'!F"&amp;ROW(Y122))="PARK","PARK",
IF(INDIRECT("'"&amp;Y$2&amp;"'!F"&amp;ROW(Y122))="VACA","VACA",
"")))))</f>
        <v/>
      </c>
      <c r="Z122" s="111" t="str" cm="1">
        <f t="array" aca="1" ref="Z122" ca="1">IF(INDIRECT("'"&amp;Z$2&amp;"'!F"&amp;ROW(Z122))="CC","CC",
IF(INDIRECT("'"&amp;Z$2&amp;"'!F"&amp;ROW(Z122))="DOWN","DOWN",
IF(INDIRECT("'"&amp;Z$2&amp;"'!F"&amp;ROW(Z122))="OFF","OFF",
IF(INDIRECT("'"&amp;Z$2&amp;"'!F"&amp;ROW(Z122))="PARK","PARK",
IF(INDIRECT("'"&amp;Z$2&amp;"'!F"&amp;ROW(Z122))="VACA","VACA",
"")))))</f>
        <v/>
      </c>
      <c r="AA122" s="111" t="str" cm="1">
        <f t="array" aca="1" ref="AA122" ca="1">IF(INDIRECT("'"&amp;AA$2&amp;"'!F"&amp;ROW(AA122))="CC","CC",
IF(INDIRECT("'"&amp;AA$2&amp;"'!F"&amp;ROW(AA122))="DOWN","DOWN",
IF(INDIRECT("'"&amp;AA$2&amp;"'!F"&amp;ROW(AA122))="OFF","OFF",
IF(INDIRECT("'"&amp;AA$2&amp;"'!F"&amp;ROW(AA122))="PARK","PARK",
IF(INDIRECT("'"&amp;AA$2&amp;"'!F"&amp;ROW(AA122))="VACA","VACA",
"")))))</f>
        <v/>
      </c>
      <c r="AB122" s="111" t="str" cm="1">
        <f t="array" aca="1" ref="AB122" ca="1">IF(INDIRECT("'"&amp;AB$2&amp;"'!F"&amp;ROW(AB122))="CC","CC",
IF(INDIRECT("'"&amp;AB$2&amp;"'!F"&amp;ROW(AB122))="DOWN","DOWN",
IF(INDIRECT("'"&amp;AB$2&amp;"'!F"&amp;ROW(AB122))="OFF","OFF",
IF(INDIRECT("'"&amp;AB$2&amp;"'!F"&amp;ROW(AB122))="PARK","PARK",
IF(INDIRECT("'"&amp;AB$2&amp;"'!F"&amp;ROW(AB122))="VACA","VACA",
"")))))</f>
        <v/>
      </c>
      <c r="AC122" s="111" t="str" cm="1">
        <f t="array" aca="1" ref="AC122" ca="1">IF(INDIRECT("'"&amp;AC$2&amp;"'!F"&amp;ROW(AC122))="CC","CC",
IF(INDIRECT("'"&amp;AC$2&amp;"'!F"&amp;ROW(AC122))="DOWN","DOWN",
IF(INDIRECT("'"&amp;AC$2&amp;"'!F"&amp;ROW(AC122))="OFF","OFF",
IF(INDIRECT("'"&amp;AC$2&amp;"'!F"&amp;ROW(AC122))="PARK","PARK",
IF(INDIRECT("'"&amp;AC$2&amp;"'!F"&amp;ROW(AC122))="VACA","VACA",
"")))))</f>
        <v/>
      </c>
      <c r="AD122" s="111" t="str" cm="1">
        <f t="array" aca="1" ref="AD122" ca="1">IF(INDIRECT("'"&amp;AD$2&amp;"'!F"&amp;ROW(AD122))="CC","CC",
IF(INDIRECT("'"&amp;AD$2&amp;"'!F"&amp;ROW(AD122))="DOWN","DOWN",
IF(INDIRECT("'"&amp;AD$2&amp;"'!F"&amp;ROW(AD122))="OFF","OFF",
IF(INDIRECT("'"&amp;AD$2&amp;"'!F"&amp;ROW(AD122))="PARK","PARK",
IF(INDIRECT("'"&amp;AD$2&amp;"'!F"&amp;ROW(AD122))="VACA","VACA",
"")))))</f>
        <v/>
      </c>
      <c r="AE122" s="111" t="str" cm="1">
        <f t="array" aca="1" ref="AE122" ca="1">IF(INDIRECT("'"&amp;AE$2&amp;"'!F"&amp;ROW(AE122))="CC","CC",
IF(INDIRECT("'"&amp;AE$2&amp;"'!F"&amp;ROW(AE122))="DOWN","DOWN",
IF(INDIRECT("'"&amp;AE$2&amp;"'!F"&amp;ROW(AE122))="OFF","OFF",
IF(INDIRECT("'"&amp;AE$2&amp;"'!F"&amp;ROW(AE122))="PARK","PARK",
IF(INDIRECT("'"&amp;AE$2&amp;"'!F"&amp;ROW(AE122))="VACA","VACA",
"")))))</f>
        <v/>
      </c>
      <c r="AF122" s="111" t="str" cm="1">
        <f t="array" aca="1" ref="AF122" ca="1">IF(INDIRECT("'"&amp;AF$2&amp;"'!F"&amp;ROW(AF122))="CC","CC",
IF(INDIRECT("'"&amp;AF$2&amp;"'!F"&amp;ROW(AF122))="DOWN","DOWN",
IF(INDIRECT("'"&amp;AF$2&amp;"'!F"&amp;ROW(AF122))="OFF","OFF",
IF(INDIRECT("'"&amp;AF$2&amp;"'!F"&amp;ROW(AF122))="PARK","PARK",
IF(INDIRECT("'"&amp;AF$2&amp;"'!F"&amp;ROW(AF122))="VACA","VACA",
"")))))</f>
        <v/>
      </c>
      <c r="AG122" s="111" t="str" cm="1">
        <f t="array" aca="1" ref="AG122" ca="1">IF(INDIRECT("'"&amp;AG$2&amp;"'!F"&amp;ROW(AG122))="CC","CC",
IF(INDIRECT("'"&amp;AG$2&amp;"'!F"&amp;ROW(AG122))="DOWN","DOWN",
IF(INDIRECT("'"&amp;AG$2&amp;"'!F"&amp;ROW(AG122))="OFF","OFF",
IF(INDIRECT("'"&amp;AG$2&amp;"'!F"&amp;ROW(AG122))="PARK","PARK",
IF(INDIRECT("'"&amp;AG$2&amp;"'!F"&amp;ROW(AG122))="VACA","VACA",
"")))))</f>
        <v/>
      </c>
      <c r="AH122" s="124"/>
      <c r="AI122" s="111" t="str">
        <f t="shared" si="7"/>
        <v>Jarbins Hernandez</v>
      </c>
      <c r="AJ122" s="111" cm="1">
        <f t="array" aca="1" ref="AJ122" ca="1">INDIRECT("'"&amp;AJ$2&amp;"'!AB"&amp;ROW($AJ122))</f>
        <v>3</v>
      </c>
      <c r="AK122" s="111" cm="1">
        <f t="array" aca="1" ref="AK122" ca="1">INDIRECT("'"&amp;AK$2&amp;"'!AB"&amp;ROW($AJ122))</f>
        <v>3</v>
      </c>
      <c r="AL122" s="111" cm="1">
        <f t="array" aca="1" ref="AL122" ca="1">INDIRECT("'"&amp;AL$2&amp;"'!AB"&amp;ROW($AJ122))</f>
        <v>3</v>
      </c>
      <c r="AM122" s="111" t="str" cm="1">
        <f t="array" aca="1" ref="AM122" ca="1">INDIRECT("'"&amp;AM$2&amp;"'!AB"&amp;ROW($AJ122))</f>
        <v/>
      </c>
      <c r="AN122" s="111" t="str" cm="1">
        <f t="array" aca="1" ref="AN122" ca="1">INDIRECT("'"&amp;AN$2&amp;"'!AB"&amp;ROW($AJ122))</f>
        <v/>
      </c>
      <c r="AO122" s="111" cm="1">
        <f t="array" aca="1" ref="AO122" ca="1">INDIRECT("'"&amp;AO$2&amp;"'!AB"&amp;ROW($AJ122))</f>
        <v>3</v>
      </c>
      <c r="AP122" s="111" cm="1">
        <f t="array" aca="1" ref="AP122" ca="1">INDIRECT("'"&amp;AP$2&amp;"'!AB"&amp;ROW($AJ122))</f>
        <v>3</v>
      </c>
      <c r="AQ122" s="111" t="str" cm="1">
        <f t="array" aca="1" ref="AQ122" ca="1">INDIRECT("'"&amp;AQ$2&amp;"'!AB"&amp;ROW($AJ122))</f>
        <v/>
      </c>
      <c r="AR122" s="111" t="str" cm="1">
        <f t="array" aca="1" ref="AR122" ca="1">INDIRECT("'"&amp;AR$2&amp;"'!AB"&amp;ROW($AJ122))</f>
        <v/>
      </c>
      <c r="AS122" s="111" t="str" cm="1">
        <f t="array" aca="1" ref="AS122" ca="1">INDIRECT("'"&amp;AS$2&amp;"'!AB"&amp;ROW($AJ122))</f>
        <v/>
      </c>
      <c r="AT122" s="111" t="str" cm="1">
        <f t="array" aca="1" ref="AT122" ca="1">INDIRECT("'"&amp;AT$2&amp;"'!AB"&amp;ROW($AJ122))</f>
        <v/>
      </c>
      <c r="AU122" s="111" t="str" cm="1">
        <f t="array" aca="1" ref="AU122" ca="1">INDIRECT("'"&amp;AU$2&amp;"'!AB"&amp;ROW($AJ122))</f>
        <v/>
      </c>
      <c r="AV122" s="111" t="str" cm="1">
        <f t="array" aca="1" ref="AV122" ca="1">INDIRECT("'"&amp;AV$2&amp;"'!AB"&amp;ROW($AJ122))</f>
        <v/>
      </c>
      <c r="AW122" s="111" t="str" cm="1">
        <f t="array" aca="1" ref="AW122" ca="1">INDIRECT("'"&amp;AW$2&amp;"'!AB"&amp;ROW($AJ122))</f>
        <v/>
      </c>
      <c r="AX122" s="111" t="str" cm="1">
        <f t="array" aca="1" ref="AX122" ca="1">INDIRECT("'"&amp;AX$2&amp;"'!AB"&amp;ROW($AJ122))</f>
        <v/>
      </c>
      <c r="AY122" s="111" t="str" cm="1">
        <f t="array" aca="1" ref="AY122" ca="1">INDIRECT("'"&amp;AY$2&amp;"'!AB"&amp;ROW($AJ122))</f>
        <v/>
      </c>
      <c r="AZ122" s="111" t="str" cm="1">
        <f t="array" aca="1" ref="AZ122" ca="1">INDIRECT("'"&amp;AZ$2&amp;"'!AB"&amp;ROW($AJ122))</f>
        <v/>
      </c>
      <c r="BA122" s="111" t="str" cm="1">
        <f t="array" aca="1" ref="BA122" ca="1">INDIRECT("'"&amp;BA$2&amp;"'!AB"&amp;ROW($AJ122))</f>
        <v/>
      </c>
      <c r="BB122" s="111" t="str" cm="1">
        <f t="array" aca="1" ref="BB122" ca="1">INDIRECT("'"&amp;BB$2&amp;"'!AB"&amp;ROW($AJ122))</f>
        <v/>
      </c>
      <c r="BC122" s="111" t="str" cm="1">
        <f t="array" aca="1" ref="BC122" ca="1">INDIRECT("'"&amp;BC$2&amp;"'!AB"&amp;ROW($AJ122))</f>
        <v/>
      </c>
      <c r="BD122" s="111" t="str" cm="1">
        <f t="array" aca="1" ref="BD122" ca="1">INDIRECT("'"&amp;BD$2&amp;"'!AB"&amp;ROW($AJ122))</f>
        <v/>
      </c>
      <c r="BE122" s="111" t="str" cm="1">
        <f t="array" aca="1" ref="BE122" ca="1">INDIRECT("'"&amp;BE$2&amp;"'!AB"&amp;ROW($AJ122))</f>
        <v/>
      </c>
      <c r="BF122" s="111" t="str" cm="1">
        <f t="array" aca="1" ref="BF122" ca="1">INDIRECT("'"&amp;BF$2&amp;"'!AB"&amp;ROW($AJ122))</f>
        <v/>
      </c>
      <c r="BG122" s="111" t="str" cm="1">
        <f t="array" aca="1" ref="BG122" ca="1">INDIRECT("'"&amp;BG$2&amp;"'!AB"&amp;ROW($AJ122))</f>
        <v/>
      </c>
      <c r="BH122" s="111" t="str" cm="1">
        <f t="array" aca="1" ref="BH122" ca="1">INDIRECT("'"&amp;BH$2&amp;"'!AB"&amp;ROW($AJ122))</f>
        <v/>
      </c>
      <c r="BI122" s="111" t="str" cm="1">
        <f t="array" aca="1" ref="BI122" ca="1">INDIRECT("'"&amp;BI$2&amp;"'!AB"&amp;ROW($AJ122))</f>
        <v/>
      </c>
      <c r="BJ122" s="111" t="str" cm="1">
        <f t="array" aca="1" ref="BJ122" ca="1">INDIRECT("'"&amp;BJ$2&amp;"'!AB"&amp;ROW($AJ122))</f>
        <v/>
      </c>
      <c r="BK122" s="111" t="str" cm="1">
        <f t="array" aca="1" ref="BK122" ca="1">INDIRECT("'"&amp;BK$2&amp;"'!AB"&amp;ROW($AJ122))</f>
        <v/>
      </c>
      <c r="BL122" s="111" t="str" cm="1">
        <f t="array" aca="1" ref="BL122" ca="1">INDIRECT("'"&amp;BL$2&amp;"'!AB"&amp;ROW($AJ122))</f>
        <v/>
      </c>
      <c r="BM122" s="111" t="str" cm="1">
        <f t="array" aca="1" ref="BM122" ca="1">INDIRECT("'"&amp;BM$2&amp;"'!AB"&amp;ROW($AJ122))</f>
        <v/>
      </c>
      <c r="BN122" s="111" t="str" cm="1">
        <f t="array" aca="1" ref="BN122" ca="1">INDIRECT("'"&amp;BN$2&amp;"'!AB"&amp;ROW($AJ122))</f>
        <v/>
      </c>
      <c r="BO122" s="124"/>
      <c r="BP122" s="110" t="str">
        <f t="shared" si="8"/>
        <v>Jarbins Hernandez</v>
      </c>
      <c r="BQ122" s="127" cm="1">
        <f t="array" aca="1" ref="BQ122" ca="1">IF(INDIRECT("'"&amp;BQ$2&amp;"'!P"&amp;ROW($BQ122))=0,"",INDIRECT("'"&amp;BQ$2&amp;"'!P"&amp;ROW($BQ122)))</f>
        <v>31</v>
      </c>
      <c r="BR122" s="127" cm="1">
        <f t="array" aca="1" ref="BR122" ca="1">IF(INDIRECT("'"&amp;BR$2&amp;"'!P"&amp;ROW($BQ122))=0,"",INDIRECT("'"&amp;BR$2&amp;"'!P"&amp;ROW($BQ122)))</f>
        <v>33</v>
      </c>
      <c r="BS122" s="127" cm="1">
        <f t="array" aca="1" ref="BS122" ca="1">IF(INDIRECT("'"&amp;BS$2&amp;"'!P"&amp;ROW($BQ122))=0,"",INDIRECT("'"&amp;BS$2&amp;"'!P"&amp;ROW($BQ122)))</f>
        <v>31</v>
      </c>
      <c r="BT122" s="127" t="str" cm="1">
        <f t="array" aca="1" ref="BT122" ca="1">IF(INDIRECT("'"&amp;BT$2&amp;"'!P"&amp;ROW($BQ122))=0,"",INDIRECT("'"&amp;BT$2&amp;"'!P"&amp;ROW($BQ122)))</f>
        <v/>
      </c>
      <c r="BU122" s="127" t="str" cm="1">
        <f t="array" aca="1" ref="BU122" ca="1">IF(INDIRECT("'"&amp;BU$2&amp;"'!P"&amp;ROW($BQ122))=0,"",INDIRECT("'"&amp;BU$2&amp;"'!P"&amp;ROW($BQ122)))</f>
        <v/>
      </c>
      <c r="BV122" s="127" cm="1">
        <f t="array" aca="1" ref="BV122" ca="1">IF(INDIRECT("'"&amp;BV$2&amp;"'!P"&amp;ROW($BQ122))=0,"",INDIRECT("'"&amp;BV$2&amp;"'!P"&amp;ROW($BQ122)))</f>
        <v>33</v>
      </c>
      <c r="BW122" s="127" cm="1">
        <f t="array" aca="1" ref="BW122" ca="1">IF(INDIRECT("'"&amp;BW$2&amp;"'!P"&amp;ROW($BQ122))=0,"",INDIRECT("'"&amp;BW$2&amp;"'!P"&amp;ROW($BQ122)))</f>
        <v>34.75</v>
      </c>
      <c r="BX122" s="127" t="str" cm="1">
        <f t="array" aca="1" ref="BX122" ca="1">IF(INDIRECT("'"&amp;BX$2&amp;"'!P"&amp;ROW($BQ122))=0,"",INDIRECT("'"&amp;BX$2&amp;"'!P"&amp;ROW($BQ122)))</f>
        <v/>
      </c>
      <c r="BY122" s="127" t="str" cm="1">
        <f t="array" aca="1" ref="BY122" ca="1">IF(INDIRECT("'"&amp;BY$2&amp;"'!P"&amp;ROW($BQ122))=0,"",INDIRECT("'"&amp;BY$2&amp;"'!P"&amp;ROW($BQ122)))</f>
        <v/>
      </c>
      <c r="BZ122" s="127" t="str" cm="1">
        <f t="array" aca="1" ref="BZ122" ca="1">IF(INDIRECT("'"&amp;BZ$2&amp;"'!P"&amp;ROW($BQ122))=0,"",INDIRECT("'"&amp;BZ$2&amp;"'!P"&amp;ROW($BQ122)))</f>
        <v/>
      </c>
      <c r="CA122" s="127" t="str" cm="1">
        <f t="array" aca="1" ref="CA122" ca="1">IF(INDIRECT("'"&amp;CA$2&amp;"'!P"&amp;ROW($BQ122))=0,"",INDIRECT("'"&amp;CA$2&amp;"'!P"&amp;ROW($BQ122)))</f>
        <v/>
      </c>
      <c r="CB122" s="127" t="str" cm="1">
        <f t="array" aca="1" ref="CB122" ca="1">IF(INDIRECT("'"&amp;CB$2&amp;"'!P"&amp;ROW($BQ122))=0,"",INDIRECT("'"&amp;CB$2&amp;"'!P"&amp;ROW($BQ122)))</f>
        <v/>
      </c>
      <c r="CC122" s="127" t="str" cm="1">
        <f t="array" aca="1" ref="CC122" ca="1">IF(INDIRECT("'"&amp;CC$2&amp;"'!P"&amp;ROW($BQ122))=0,"",INDIRECT("'"&amp;CC$2&amp;"'!P"&amp;ROW($BQ122)))</f>
        <v/>
      </c>
      <c r="CD122" s="127" t="str" cm="1">
        <f t="array" aca="1" ref="CD122" ca="1">IF(INDIRECT("'"&amp;CD$2&amp;"'!P"&amp;ROW($BQ122))=0,"",INDIRECT("'"&amp;CD$2&amp;"'!P"&amp;ROW($BQ122)))</f>
        <v/>
      </c>
      <c r="CE122" s="127" t="str" cm="1">
        <f t="array" aca="1" ref="CE122" ca="1">IF(INDIRECT("'"&amp;CE$2&amp;"'!P"&amp;ROW($BQ122))=0,"",INDIRECT("'"&amp;CE$2&amp;"'!P"&amp;ROW($BQ122)))</f>
        <v/>
      </c>
      <c r="CF122" s="127" t="str" cm="1">
        <f t="array" aca="1" ref="CF122" ca="1">IF(INDIRECT("'"&amp;CF$2&amp;"'!P"&amp;ROW($BQ122))=0,"",INDIRECT("'"&amp;CF$2&amp;"'!P"&amp;ROW($BQ122)))</f>
        <v/>
      </c>
      <c r="CG122" s="127" t="str" cm="1">
        <f t="array" aca="1" ref="CG122" ca="1">IF(INDIRECT("'"&amp;CG$2&amp;"'!P"&amp;ROW($BQ122))=0,"",INDIRECT("'"&amp;CG$2&amp;"'!P"&amp;ROW($BQ122)))</f>
        <v/>
      </c>
      <c r="CH122" s="127" t="str" cm="1">
        <f t="array" aca="1" ref="CH122" ca="1">IF(INDIRECT("'"&amp;CH$2&amp;"'!P"&amp;ROW($BQ122))=0,"",INDIRECT("'"&amp;CH$2&amp;"'!P"&amp;ROW($BQ122)))</f>
        <v/>
      </c>
      <c r="CI122" s="127" t="str" cm="1">
        <f t="array" aca="1" ref="CI122" ca="1">IF(INDIRECT("'"&amp;CI$2&amp;"'!P"&amp;ROW($BQ122))=0,"",INDIRECT("'"&amp;CI$2&amp;"'!P"&amp;ROW($BQ122)))</f>
        <v/>
      </c>
      <c r="CJ122" s="127" t="str" cm="1">
        <f t="array" aca="1" ref="CJ122" ca="1">IF(INDIRECT("'"&amp;CJ$2&amp;"'!P"&amp;ROW($BQ122))=0,"",INDIRECT("'"&amp;CJ$2&amp;"'!P"&amp;ROW($BQ122)))</f>
        <v/>
      </c>
      <c r="CK122" s="127" t="str" cm="1">
        <f t="array" aca="1" ref="CK122" ca="1">IF(INDIRECT("'"&amp;CK$2&amp;"'!P"&amp;ROW($BQ122))=0,"",INDIRECT("'"&amp;CK$2&amp;"'!P"&amp;ROW($BQ122)))</f>
        <v/>
      </c>
      <c r="CL122" s="127" t="str" cm="1">
        <f t="array" aca="1" ref="CL122" ca="1">IF(INDIRECT("'"&amp;CL$2&amp;"'!P"&amp;ROW($BQ122))=0,"",INDIRECT("'"&amp;CL$2&amp;"'!P"&amp;ROW($BQ122)))</f>
        <v/>
      </c>
      <c r="CM122" s="127" t="str" cm="1">
        <f t="array" aca="1" ref="CM122" ca="1">IF(INDIRECT("'"&amp;CM$2&amp;"'!P"&amp;ROW($BQ122))=0,"",INDIRECT("'"&amp;CM$2&amp;"'!P"&amp;ROW($BQ122)))</f>
        <v/>
      </c>
      <c r="CN122" s="127" t="str" cm="1">
        <f t="array" aca="1" ref="CN122" ca="1">IF(INDIRECT("'"&amp;CN$2&amp;"'!P"&amp;ROW($BQ122))=0,"",INDIRECT("'"&amp;CN$2&amp;"'!P"&amp;ROW($BQ122)))</f>
        <v/>
      </c>
      <c r="CO122" s="127" t="str" cm="1">
        <f t="array" aca="1" ref="CO122" ca="1">IF(INDIRECT("'"&amp;CO$2&amp;"'!P"&amp;ROW($BQ122))=0,"",INDIRECT("'"&amp;CO$2&amp;"'!P"&amp;ROW($BQ122)))</f>
        <v/>
      </c>
      <c r="CP122" s="127" t="str" cm="1">
        <f t="array" aca="1" ref="CP122" ca="1">IF(INDIRECT("'"&amp;CP$2&amp;"'!P"&amp;ROW($BQ122))=0,"",INDIRECT("'"&amp;CP$2&amp;"'!P"&amp;ROW($BQ122)))</f>
        <v/>
      </c>
      <c r="CQ122" s="127" t="str" cm="1">
        <f t="array" aca="1" ref="CQ122" ca="1">IF(INDIRECT("'"&amp;CQ$2&amp;"'!P"&amp;ROW($BQ122))=0,"",INDIRECT("'"&amp;CQ$2&amp;"'!P"&amp;ROW($BQ122)))</f>
        <v/>
      </c>
      <c r="CR122" s="127" t="str" cm="1">
        <f t="array" aca="1" ref="CR122" ca="1">IF(INDIRECT("'"&amp;CR$2&amp;"'!P"&amp;ROW($BQ122))=0,"",INDIRECT("'"&amp;CR$2&amp;"'!P"&amp;ROW($BQ122)))</f>
        <v/>
      </c>
      <c r="CS122" s="127" t="str" cm="1">
        <f t="array" aca="1" ref="CS122" ca="1">IF(INDIRECT("'"&amp;CS$2&amp;"'!P"&amp;ROW($BQ122))=0,"",INDIRECT("'"&amp;CS$2&amp;"'!P"&amp;ROW($BQ122)))</f>
        <v/>
      </c>
      <c r="CT122" s="127" t="str" cm="1">
        <f t="array" aca="1" ref="CT122" ca="1">IF(INDIRECT("'"&amp;CT$2&amp;"'!P"&amp;ROW($BQ122))=0,"",INDIRECT("'"&amp;CT$2&amp;"'!P"&amp;ROW($BQ122)))</f>
        <v/>
      </c>
      <c r="CU122" s="127" t="str" cm="1">
        <f t="array" aca="1" ref="CU122" ca="1">IF(INDIRECT("'"&amp;CU$2&amp;"'!P"&amp;ROW($BQ122))=0,"",INDIRECT("'"&amp;CU$2&amp;"'!P"&amp;ROW($BQ122)))</f>
        <v/>
      </c>
      <c r="CV122" s="128">
        <f t="shared" ca="1" si="9"/>
        <v>162.75</v>
      </c>
    </row>
    <row r="123" spans="1:100" x14ac:dyDescent="0.2">
      <c r="A123" s="111">
        <f>IF('Driver List'!D123=0,"",'Driver List'!D123)</f>
        <v>6491</v>
      </c>
      <c r="B123" s="111" t="str">
        <f>IF(A123="","",VLOOKUP(A123,'Driver List'!D:E,2,0))</f>
        <v>Rafael Conde</v>
      </c>
      <c r="C123" s="111" t="str" cm="1">
        <f t="array" aca="1" ref="C123" ca="1">IF(INDIRECT("'"&amp;C$2&amp;"'!F"&amp;ROW(C123))="CC","CC",
IF(INDIRECT("'"&amp;C$2&amp;"'!F"&amp;ROW(C123))="DOWN","DOWN",
IF(INDIRECT("'"&amp;C$2&amp;"'!F"&amp;ROW(C123))="OFF","OFF",
IF(INDIRECT("'"&amp;C$2&amp;"'!F"&amp;ROW(C123))="PARK","PARK",
IF(INDIRECT("'"&amp;C$2&amp;"'!F"&amp;ROW(C123))="VACA","VACA",
"")))))</f>
        <v>PARK</v>
      </c>
      <c r="D123" s="111" t="str" cm="1">
        <f t="array" aca="1" ref="D123" ca="1">IF(INDIRECT("'"&amp;D$2&amp;"'!F"&amp;ROW(D123))="CC","CC",
IF(INDIRECT("'"&amp;D$2&amp;"'!F"&amp;ROW(D123))="DOWN","DOWN",
IF(INDIRECT("'"&amp;D$2&amp;"'!F"&amp;ROW(D123))="OFF","OFF",
IF(INDIRECT("'"&amp;D$2&amp;"'!F"&amp;ROW(D123))="PARK","PARK",
IF(INDIRECT("'"&amp;D$2&amp;"'!F"&amp;ROW(D123))="VACA","VACA",
"")))))</f>
        <v>PARK</v>
      </c>
      <c r="E123" s="111" t="str" cm="1">
        <f t="array" aca="1" ref="E123" ca="1">IF(INDIRECT("'"&amp;E$2&amp;"'!F"&amp;ROW(E123))="CC","CC",
IF(INDIRECT("'"&amp;E$2&amp;"'!F"&amp;ROW(E123))="DOWN","DOWN",
IF(INDIRECT("'"&amp;E$2&amp;"'!F"&amp;ROW(E123))="OFF","OFF",
IF(INDIRECT("'"&amp;E$2&amp;"'!F"&amp;ROW(E123))="PARK","PARK",
IF(INDIRECT("'"&amp;E$2&amp;"'!F"&amp;ROW(E123))="VACA","VACA",
"")))))</f>
        <v>PARK</v>
      </c>
      <c r="F123" s="111" t="str" cm="1">
        <f t="array" aca="1" ref="F123" ca="1">IF(INDIRECT("'"&amp;F$2&amp;"'!F"&amp;ROW(F123))="CC","CC",
IF(INDIRECT("'"&amp;F$2&amp;"'!F"&amp;ROW(F123))="DOWN","DOWN",
IF(INDIRECT("'"&amp;F$2&amp;"'!F"&amp;ROW(F123))="OFF","OFF",
IF(INDIRECT("'"&amp;F$2&amp;"'!F"&amp;ROW(F123))="PARK","PARK",
IF(INDIRECT("'"&amp;F$2&amp;"'!F"&amp;ROW(F123))="VACA","VACA",
"")))))</f>
        <v/>
      </c>
      <c r="G123" s="111" t="str" cm="1">
        <f t="array" aca="1" ref="G123" ca="1">IF(INDIRECT("'"&amp;G$2&amp;"'!F"&amp;ROW(G123))="CC","CC",
IF(INDIRECT("'"&amp;G$2&amp;"'!F"&amp;ROW(G123))="DOWN","DOWN",
IF(INDIRECT("'"&amp;G$2&amp;"'!F"&amp;ROW(G123))="OFF","OFF",
IF(INDIRECT("'"&amp;G$2&amp;"'!F"&amp;ROW(G123))="PARK","PARK",
IF(INDIRECT("'"&amp;G$2&amp;"'!F"&amp;ROW(G123))="VACA","VACA",
"")))))</f>
        <v/>
      </c>
      <c r="H123" s="111" t="str" cm="1">
        <f t="array" aca="1" ref="H123" ca="1">IF(INDIRECT("'"&amp;H$2&amp;"'!F"&amp;ROW(H123))="CC","CC",
IF(INDIRECT("'"&amp;H$2&amp;"'!F"&amp;ROW(H123))="DOWN","DOWN",
IF(INDIRECT("'"&amp;H$2&amp;"'!F"&amp;ROW(H123))="OFF","OFF",
IF(INDIRECT("'"&amp;H$2&amp;"'!F"&amp;ROW(H123))="PARK","PARK",
IF(INDIRECT("'"&amp;H$2&amp;"'!F"&amp;ROW(H123))="VACA","VACA",
"")))))</f>
        <v>PARK</v>
      </c>
      <c r="I123" s="111" t="str" cm="1">
        <f t="array" aca="1" ref="I123" ca="1">IF(INDIRECT("'"&amp;I$2&amp;"'!F"&amp;ROW(I123))="CC","CC",
IF(INDIRECT("'"&amp;I$2&amp;"'!F"&amp;ROW(I123))="DOWN","DOWN",
IF(INDIRECT("'"&amp;I$2&amp;"'!F"&amp;ROW(I123))="OFF","OFF",
IF(INDIRECT("'"&amp;I$2&amp;"'!F"&amp;ROW(I123))="PARK","PARK",
IF(INDIRECT("'"&amp;I$2&amp;"'!F"&amp;ROW(I123))="VACA","VACA",
"")))))</f>
        <v>PARK</v>
      </c>
      <c r="J123" s="111" t="str" cm="1">
        <f t="array" aca="1" ref="J123" ca="1">IF(INDIRECT("'"&amp;J$2&amp;"'!F"&amp;ROW(J123))="CC","CC",
IF(INDIRECT("'"&amp;J$2&amp;"'!F"&amp;ROW(J123))="DOWN","DOWN",
IF(INDIRECT("'"&amp;J$2&amp;"'!F"&amp;ROW(J123))="OFF","OFF",
IF(INDIRECT("'"&amp;J$2&amp;"'!F"&amp;ROW(J123))="PARK","PARK",
IF(INDIRECT("'"&amp;J$2&amp;"'!F"&amp;ROW(J123))="VACA","VACA",
"")))))</f>
        <v>PARK</v>
      </c>
      <c r="K123" s="111" t="str" cm="1">
        <f t="array" aca="1" ref="K123" ca="1">IF(INDIRECT("'"&amp;K$2&amp;"'!F"&amp;ROW(K123))="CC","CC",
IF(INDIRECT("'"&amp;K$2&amp;"'!F"&amp;ROW(K123))="DOWN","DOWN",
IF(INDIRECT("'"&amp;K$2&amp;"'!F"&amp;ROW(K123))="OFF","OFF",
IF(INDIRECT("'"&amp;K$2&amp;"'!F"&amp;ROW(K123))="PARK","PARK",
IF(INDIRECT("'"&amp;K$2&amp;"'!F"&amp;ROW(K123))="VACA","VACA",
"")))))</f>
        <v/>
      </c>
      <c r="L123" s="111" t="str" cm="1">
        <f t="array" aca="1" ref="L123" ca="1">IF(INDIRECT("'"&amp;L$2&amp;"'!F"&amp;ROW(L123))="CC","CC",
IF(INDIRECT("'"&amp;L$2&amp;"'!F"&amp;ROW(L123))="DOWN","DOWN",
IF(INDIRECT("'"&amp;L$2&amp;"'!F"&amp;ROW(L123))="OFF","OFF",
IF(INDIRECT("'"&amp;L$2&amp;"'!F"&amp;ROW(L123))="PARK","PARK",
IF(INDIRECT("'"&amp;L$2&amp;"'!F"&amp;ROW(L123))="VACA","VACA",
"")))))</f>
        <v/>
      </c>
      <c r="M123" s="111" t="str" cm="1">
        <f t="array" aca="1" ref="M123" ca="1">IF(INDIRECT("'"&amp;M$2&amp;"'!F"&amp;ROW(M123))="CC","CC",
IF(INDIRECT("'"&amp;M$2&amp;"'!F"&amp;ROW(M123))="DOWN","DOWN",
IF(INDIRECT("'"&amp;M$2&amp;"'!F"&amp;ROW(M123))="OFF","OFF",
IF(INDIRECT("'"&amp;M$2&amp;"'!F"&amp;ROW(M123))="PARK","PARK",
IF(INDIRECT("'"&amp;M$2&amp;"'!F"&amp;ROW(M123))="VACA","VACA",
"")))))</f>
        <v/>
      </c>
      <c r="N123" s="111" t="str" cm="1">
        <f t="array" aca="1" ref="N123" ca="1">IF(INDIRECT("'"&amp;N$2&amp;"'!F"&amp;ROW(N123))="CC","CC",
IF(INDIRECT("'"&amp;N$2&amp;"'!F"&amp;ROW(N123))="DOWN","DOWN",
IF(INDIRECT("'"&amp;N$2&amp;"'!F"&amp;ROW(N123))="OFF","OFF",
IF(INDIRECT("'"&amp;N$2&amp;"'!F"&amp;ROW(N123))="PARK","PARK",
IF(INDIRECT("'"&amp;N$2&amp;"'!F"&amp;ROW(N123))="VACA","VACA",
"")))))</f>
        <v/>
      </c>
      <c r="O123" s="111" t="str" cm="1">
        <f t="array" aca="1" ref="O123" ca="1">IF(INDIRECT("'"&amp;O$2&amp;"'!F"&amp;ROW(O123))="CC","CC",
IF(INDIRECT("'"&amp;O$2&amp;"'!F"&amp;ROW(O123))="DOWN","DOWN",
IF(INDIRECT("'"&amp;O$2&amp;"'!F"&amp;ROW(O123))="OFF","OFF",
IF(INDIRECT("'"&amp;O$2&amp;"'!F"&amp;ROW(O123))="PARK","PARK",
IF(INDIRECT("'"&amp;O$2&amp;"'!F"&amp;ROW(O123))="VACA","VACA",
"")))))</f>
        <v/>
      </c>
      <c r="P123" s="111" t="str" cm="1">
        <f t="array" aca="1" ref="P123" ca="1">IF(INDIRECT("'"&amp;P$2&amp;"'!F"&amp;ROW(P123))="CC","CC",
IF(INDIRECT("'"&amp;P$2&amp;"'!F"&amp;ROW(P123))="DOWN","DOWN",
IF(INDIRECT("'"&amp;P$2&amp;"'!F"&amp;ROW(P123))="OFF","OFF",
IF(INDIRECT("'"&amp;P$2&amp;"'!F"&amp;ROW(P123))="PARK","PARK",
IF(INDIRECT("'"&amp;P$2&amp;"'!F"&amp;ROW(P123))="VACA","VACA",
"")))))</f>
        <v/>
      </c>
      <c r="Q123" s="111" t="str" cm="1">
        <f t="array" aca="1" ref="Q123" ca="1">IF(INDIRECT("'"&amp;Q$2&amp;"'!F"&amp;ROW(Q123))="CC","CC",
IF(INDIRECT("'"&amp;Q$2&amp;"'!F"&amp;ROW(Q123))="DOWN","DOWN",
IF(INDIRECT("'"&amp;Q$2&amp;"'!F"&amp;ROW(Q123))="OFF","OFF",
IF(INDIRECT("'"&amp;Q$2&amp;"'!F"&amp;ROW(Q123))="PARK","PARK",
IF(INDIRECT("'"&amp;Q$2&amp;"'!F"&amp;ROW(Q123))="VACA","VACA",
"")))))</f>
        <v/>
      </c>
      <c r="R123" s="111" t="str" cm="1">
        <f t="array" aca="1" ref="R123" ca="1">IF(INDIRECT("'"&amp;R$2&amp;"'!F"&amp;ROW(R123))="CC","CC",
IF(INDIRECT("'"&amp;R$2&amp;"'!F"&amp;ROW(R123))="DOWN","DOWN",
IF(INDIRECT("'"&amp;R$2&amp;"'!F"&amp;ROW(R123))="OFF","OFF",
IF(INDIRECT("'"&amp;R$2&amp;"'!F"&amp;ROW(R123))="PARK","PARK",
IF(INDIRECT("'"&amp;R$2&amp;"'!F"&amp;ROW(R123))="VACA","VACA",
"")))))</f>
        <v/>
      </c>
      <c r="S123" s="111" t="str" cm="1">
        <f t="array" aca="1" ref="S123" ca="1">IF(INDIRECT("'"&amp;S$2&amp;"'!F"&amp;ROW(S123))="CC","CC",
IF(INDIRECT("'"&amp;S$2&amp;"'!F"&amp;ROW(S123))="DOWN","DOWN",
IF(INDIRECT("'"&amp;S$2&amp;"'!F"&amp;ROW(S123))="OFF","OFF",
IF(INDIRECT("'"&amp;S$2&amp;"'!F"&amp;ROW(S123))="PARK","PARK",
IF(INDIRECT("'"&amp;S$2&amp;"'!F"&amp;ROW(S123))="VACA","VACA",
"")))))</f>
        <v/>
      </c>
      <c r="T123" s="111" t="str" cm="1">
        <f t="array" aca="1" ref="T123" ca="1">IF(INDIRECT("'"&amp;T$2&amp;"'!F"&amp;ROW(T123))="CC","CC",
IF(INDIRECT("'"&amp;T$2&amp;"'!F"&amp;ROW(T123))="DOWN","DOWN",
IF(INDIRECT("'"&amp;T$2&amp;"'!F"&amp;ROW(T123))="OFF","OFF",
IF(INDIRECT("'"&amp;T$2&amp;"'!F"&amp;ROW(T123))="PARK","PARK",
IF(INDIRECT("'"&amp;T$2&amp;"'!F"&amp;ROW(T123))="VACA","VACA",
"")))))</f>
        <v/>
      </c>
      <c r="U123" s="111" t="str" cm="1">
        <f t="array" aca="1" ref="U123" ca="1">IF(INDIRECT("'"&amp;U$2&amp;"'!F"&amp;ROW(U123))="CC","CC",
IF(INDIRECT("'"&amp;U$2&amp;"'!F"&amp;ROW(U123))="DOWN","DOWN",
IF(INDIRECT("'"&amp;U$2&amp;"'!F"&amp;ROW(U123))="OFF","OFF",
IF(INDIRECT("'"&amp;U$2&amp;"'!F"&amp;ROW(U123))="PARK","PARK",
IF(INDIRECT("'"&amp;U$2&amp;"'!F"&amp;ROW(U123))="VACA","VACA",
"")))))</f>
        <v/>
      </c>
      <c r="V123" s="111" t="str" cm="1">
        <f t="array" aca="1" ref="V123" ca="1">IF(INDIRECT("'"&amp;V$2&amp;"'!F"&amp;ROW(V123))="CC","CC",
IF(INDIRECT("'"&amp;V$2&amp;"'!F"&amp;ROW(V123))="DOWN","DOWN",
IF(INDIRECT("'"&amp;V$2&amp;"'!F"&amp;ROW(V123))="OFF","OFF",
IF(INDIRECT("'"&amp;V$2&amp;"'!F"&amp;ROW(V123))="PARK","PARK",
IF(INDIRECT("'"&amp;V$2&amp;"'!F"&amp;ROW(V123))="VACA","VACA",
"")))))</f>
        <v/>
      </c>
      <c r="W123" s="111" t="str" cm="1">
        <f t="array" aca="1" ref="W123" ca="1">IF(INDIRECT("'"&amp;W$2&amp;"'!F"&amp;ROW(W123))="CC","CC",
IF(INDIRECT("'"&amp;W$2&amp;"'!F"&amp;ROW(W123))="DOWN","DOWN",
IF(INDIRECT("'"&amp;W$2&amp;"'!F"&amp;ROW(W123))="OFF","OFF",
IF(INDIRECT("'"&amp;W$2&amp;"'!F"&amp;ROW(W123))="PARK","PARK",
IF(INDIRECT("'"&amp;W$2&amp;"'!F"&amp;ROW(W123))="VACA","VACA",
"")))))</f>
        <v/>
      </c>
      <c r="X123" s="111" t="str" cm="1">
        <f t="array" aca="1" ref="X123" ca="1">IF(INDIRECT("'"&amp;X$2&amp;"'!F"&amp;ROW(X123))="CC","CC",
IF(INDIRECT("'"&amp;X$2&amp;"'!F"&amp;ROW(X123))="DOWN","DOWN",
IF(INDIRECT("'"&amp;X$2&amp;"'!F"&amp;ROW(X123))="OFF","OFF",
IF(INDIRECT("'"&amp;X$2&amp;"'!F"&amp;ROW(X123))="PARK","PARK",
IF(INDIRECT("'"&amp;X$2&amp;"'!F"&amp;ROW(X123))="VACA","VACA",
"")))))</f>
        <v/>
      </c>
      <c r="Y123" s="111" t="str" cm="1">
        <f t="array" aca="1" ref="Y123" ca="1">IF(INDIRECT("'"&amp;Y$2&amp;"'!F"&amp;ROW(Y123))="CC","CC",
IF(INDIRECT("'"&amp;Y$2&amp;"'!F"&amp;ROW(Y123))="DOWN","DOWN",
IF(INDIRECT("'"&amp;Y$2&amp;"'!F"&amp;ROW(Y123))="OFF","OFF",
IF(INDIRECT("'"&amp;Y$2&amp;"'!F"&amp;ROW(Y123))="PARK","PARK",
IF(INDIRECT("'"&amp;Y$2&amp;"'!F"&amp;ROW(Y123))="VACA","VACA",
"")))))</f>
        <v/>
      </c>
      <c r="Z123" s="111" t="str" cm="1">
        <f t="array" aca="1" ref="Z123" ca="1">IF(INDIRECT("'"&amp;Z$2&amp;"'!F"&amp;ROW(Z123))="CC","CC",
IF(INDIRECT("'"&amp;Z$2&amp;"'!F"&amp;ROW(Z123))="DOWN","DOWN",
IF(INDIRECT("'"&amp;Z$2&amp;"'!F"&amp;ROW(Z123))="OFF","OFF",
IF(INDIRECT("'"&amp;Z$2&amp;"'!F"&amp;ROW(Z123))="PARK","PARK",
IF(INDIRECT("'"&amp;Z$2&amp;"'!F"&amp;ROW(Z123))="VACA","VACA",
"")))))</f>
        <v/>
      </c>
      <c r="AA123" s="111" t="str" cm="1">
        <f t="array" aca="1" ref="AA123" ca="1">IF(INDIRECT("'"&amp;AA$2&amp;"'!F"&amp;ROW(AA123))="CC","CC",
IF(INDIRECT("'"&amp;AA$2&amp;"'!F"&amp;ROW(AA123))="DOWN","DOWN",
IF(INDIRECT("'"&amp;AA$2&amp;"'!F"&amp;ROW(AA123))="OFF","OFF",
IF(INDIRECT("'"&amp;AA$2&amp;"'!F"&amp;ROW(AA123))="PARK","PARK",
IF(INDIRECT("'"&amp;AA$2&amp;"'!F"&amp;ROW(AA123))="VACA","VACA",
"")))))</f>
        <v/>
      </c>
      <c r="AB123" s="111" t="str" cm="1">
        <f t="array" aca="1" ref="AB123" ca="1">IF(INDIRECT("'"&amp;AB$2&amp;"'!F"&amp;ROW(AB123))="CC","CC",
IF(INDIRECT("'"&amp;AB$2&amp;"'!F"&amp;ROW(AB123))="DOWN","DOWN",
IF(INDIRECT("'"&amp;AB$2&amp;"'!F"&amp;ROW(AB123))="OFF","OFF",
IF(INDIRECT("'"&amp;AB$2&amp;"'!F"&amp;ROW(AB123))="PARK","PARK",
IF(INDIRECT("'"&amp;AB$2&amp;"'!F"&amp;ROW(AB123))="VACA","VACA",
"")))))</f>
        <v/>
      </c>
      <c r="AC123" s="111" t="str" cm="1">
        <f t="array" aca="1" ref="AC123" ca="1">IF(INDIRECT("'"&amp;AC$2&amp;"'!F"&amp;ROW(AC123))="CC","CC",
IF(INDIRECT("'"&amp;AC$2&amp;"'!F"&amp;ROW(AC123))="DOWN","DOWN",
IF(INDIRECT("'"&amp;AC$2&amp;"'!F"&amp;ROW(AC123))="OFF","OFF",
IF(INDIRECT("'"&amp;AC$2&amp;"'!F"&amp;ROW(AC123))="PARK","PARK",
IF(INDIRECT("'"&amp;AC$2&amp;"'!F"&amp;ROW(AC123))="VACA","VACA",
"")))))</f>
        <v/>
      </c>
      <c r="AD123" s="111" t="str" cm="1">
        <f t="array" aca="1" ref="AD123" ca="1">IF(INDIRECT("'"&amp;AD$2&amp;"'!F"&amp;ROW(AD123))="CC","CC",
IF(INDIRECT("'"&amp;AD$2&amp;"'!F"&amp;ROW(AD123))="DOWN","DOWN",
IF(INDIRECT("'"&amp;AD$2&amp;"'!F"&amp;ROW(AD123))="OFF","OFF",
IF(INDIRECT("'"&amp;AD$2&amp;"'!F"&amp;ROW(AD123))="PARK","PARK",
IF(INDIRECT("'"&amp;AD$2&amp;"'!F"&amp;ROW(AD123))="VACA","VACA",
"")))))</f>
        <v/>
      </c>
      <c r="AE123" s="111" t="str" cm="1">
        <f t="array" aca="1" ref="AE123" ca="1">IF(INDIRECT("'"&amp;AE$2&amp;"'!F"&amp;ROW(AE123))="CC","CC",
IF(INDIRECT("'"&amp;AE$2&amp;"'!F"&amp;ROW(AE123))="DOWN","DOWN",
IF(INDIRECT("'"&amp;AE$2&amp;"'!F"&amp;ROW(AE123))="OFF","OFF",
IF(INDIRECT("'"&amp;AE$2&amp;"'!F"&amp;ROW(AE123))="PARK","PARK",
IF(INDIRECT("'"&amp;AE$2&amp;"'!F"&amp;ROW(AE123))="VACA","VACA",
"")))))</f>
        <v/>
      </c>
      <c r="AF123" s="111" t="str" cm="1">
        <f t="array" aca="1" ref="AF123" ca="1">IF(INDIRECT("'"&amp;AF$2&amp;"'!F"&amp;ROW(AF123))="CC","CC",
IF(INDIRECT("'"&amp;AF$2&amp;"'!F"&amp;ROW(AF123))="DOWN","DOWN",
IF(INDIRECT("'"&amp;AF$2&amp;"'!F"&amp;ROW(AF123))="OFF","OFF",
IF(INDIRECT("'"&amp;AF$2&amp;"'!F"&amp;ROW(AF123))="PARK","PARK",
IF(INDIRECT("'"&amp;AF$2&amp;"'!F"&amp;ROW(AF123))="VACA","VACA",
"")))))</f>
        <v/>
      </c>
      <c r="AG123" s="111" t="str" cm="1">
        <f t="array" aca="1" ref="AG123" ca="1">IF(INDIRECT("'"&amp;AG$2&amp;"'!F"&amp;ROW(AG123))="CC","CC",
IF(INDIRECT("'"&amp;AG$2&amp;"'!F"&amp;ROW(AG123))="DOWN","DOWN",
IF(INDIRECT("'"&amp;AG$2&amp;"'!F"&amp;ROW(AG123))="OFF","OFF",
IF(INDIRECT("'"&amp;AG$2&amp;"'!F"&amp;ROW(AG123))="PARK","PARK",
IF(INDIRECT("'"&amp;AG$2&amp;"'!F"&amp;ROW(AG123))="VACA","VACA",
"")))))</f>
        <v/>
      </c>
      <c r="AH123" s="124"/>
      <c r="AI123" s="111" t="str">
        <f t="shared" si="7"/>
        <v>Rafael Conde</v>
      </c>
      <c r="AJ123" s="111" cm="1">
        <f t="array" aca="1" ref="AJ123" ca="1">INDIRECT("'"&amp;AJ$2&amp;"'!AB"&amp;ROW($AJ123))</f>
        <v>1</v>
      </c>
      <c r="AK123" s="111" cm="1">
        <f t="array" aca="1" ref="AK123" ca="1">INDIRECT("'"&amp;AK$2&amp;"'!AB"&amp;ROW($AJ123))</f>
        <v>1</v>
      </c>
      <c r="AL123" s="111" cm="1">
        <f t="array" aca="1" ref="AL123" ca="1">INDIRECT("'"&amp;AL$2&amp;"'!AB"&amp;ROW($AJ123))</f>
        <v>1</v>
      </c>
      <c r="AM123" s="111" t="str" cm="1">
        <f t="array" aca="1" ref="AM123" ca="1">INDIRECT("'"&amp;AM$2&amp;"'!AB"&amp;ROW($AJ123))</f>
        <v/>
      </c>
      <c r="AN123" s="111" t="str" cm="1">
        <f t="array" aca="1" ref="AN123" ca="1">INDIRECT("'"&amp;AN$2&amp;"'!AB"&amp;ROW($AJ123))</f>
        <v/>
      </c>
      <c r="AO123" s="111" cm="1">
        <f t="array" aca="1" ref="AO123" ca="1">INDIRECT("'"&amp;AO$2&amp;"'!AB"&amp;ROW($AJ123))</f>
        <v>1</v>
      </c>
      <c r="AP123" s="111" cm="1">
        <f t="array" aca="1" ref="AP123" ca="1">INDIRECT("'"&amp;AP$2&amp;"'!AB"&amp;ROW($AJ123))</f>
        <v>1</v>
      </c>
      <c r="AQ123" s="111" cm="1">
        <f t="array" aca="1" ref="AQ123" ca="1">INDIRECT("'"&amp;AQ$2&amp;"'!AB"&amp;ROW($AJ123))</f>
        <v>1</v>
      </c>
      <c r="AR123" s="111" t="str" cm="1">
        <f t="array" aca="1" ref="AR123" ca="1">INDIRECT("'"&amp;AR$2&amp;"'!AB"&amp;ROW($AJ123))</f>
        <v/>
      </c>
      <c r="AS123" s="111" t="str" cm="1">
        <f t="array" aca="1" ref="AS123" ca="1">INDIRECT("'"&amp;AS$2&amp;"'!AB"&amp;ROW($AJ123))</f>
        <v/>
      </c>
      <c r="AT123" s="111" t="str" cm="1">
        <f t="array" aca="1" ref="AT123" ca="1">INDIRECT("'"&amp;AT$2&amp;"'!AB"&amp;ROW($AJ123))</f>
        <v/>
      </c>
      <c r="AU123" s="111" t="str" cm="1">
        <f t="array" aca="1" ref="AU123" ca="1">INDIRECT("'"&amp;AU$2&amp;"'!AB"&amp;ROW($AJ123))</f>
        <v/>
      </c>
      <c r="AV123" s="111" t="str" cm="1">
        <f t="array" aca="1" ref="AV123" ca="1">INDIRECT("'"&amp;AV$2&amp;"'!AB"&amp;ROW($AJ123))</f>
        <v/>
      </c>
      <c r="AW123" s="111" t="str" cm="1">
        <f t="array" aca="1" ref="AW123" ca="1">INDIRECT("'"&amp;AW$2&amp;"'!AB"&amp;ROW($AJ123))</f>
        <v/>
      </c>
      <c r="AX123" s="111" t="str" cm="1">
        <f t="array" aca="1" ref="AX123" ca="1">INDIRECT("'"&amp;AX$2&amp;"'!AB"&amp;ROW($AJ123))</f>
        <v/>
      </c>
      <c r="AY123" s="111" t="str" cm="1">
        <f t="array" aca="1" ref="AY123" ca="1">INDIRECT("'"&amp;AY$2&amp;"'!AB"&amp;ROW($AJ123))</f>
        <v/>
      </c>
      <c r="AZ123" s="111" t="str" cm="1">
        <f t="array" aca="1" ref="AZ123" ca="1">INDIRECT("'"&amp;AZ$2&amp;"'!AB"&amp;ROW($AJ123))</f>
        <v/>
      </c>
      <c r="BA123" s="111" t="str" cm="1">
        <f t="array" aca="1" ref="BA123" ca="1">INDIRECT("'"&amp;BA$2&amp;"'!AB"&amp;ROW($AJ123))</f>
        <v/>
      </c>
      <c r="BB123" s="111" t="str" cm="1">
        <f t="array" aca="1" ref="BB123" ca="1">INDIRECT("'"&amp;BB$2&amp;"'!AB"&amp;ROW($AJ123))</f>
        <v/>
      </c>
      <c r="BC123" s="111" t="str" cm="1">
        <f t="array" aca="1" ref="BC123" ca="1">INDIRECT("'"&amp;BC$2&amp;"'!AB"&amp;ROW($AJ123))</f>
        <v/>
      </c>
      <c r="BD123" s="111" t="str" cm="1">
        <f t="array" aca="1" ref="BD123" ca="1">INDIRECT("'"&amp;BD$2&amp;"'!AB"&amp;ROW($AJ123))</f>
        <v/>
      </c>
      <c r="BE123" s="111" t="str" cm="1">
        <f t="array" aca="1" ref="BE123" ca="1">INDIRECT("'"&amp;BE$2&amp;"'!AB"&amp;ROW($AJ123))</f>
        <v/>
      </c>
      <c r="BF123" s="111" t="str" cm="1">
        <f t="array" aca="1" ref="BF123" ca="1">INDIRECT("'"&amp;BF$2&amp;"'!AB"&amp;ROW($AJ123))</f>
        <v/>
      </c>
      <c r="BG123" s="111" t="str" cm="1">
        <f t="array" aca="1" ref="BG123" ca="1">INDIRECT("'"&amp;BG$2&amp;"'!AB"&amp;ROW($AJ123))</f>
        <v/>
      </c>
      <c r="BH123" s="111" t="str" cm="1">
        <f t="array" aca="1" ref="BH123" ca="1">INDIRECT("'"&amp;BH$2&amp;"'!AB"&amp;ROW($AJ123))</f>
        <v/>
      </c>
      <c r="BI123" s="111" t="str" cm="1">
        <f t="array" aca="1" ref="BI123" ca="1">INDIRECT("'"&amp;BI$2&amp;"'!AB"&amp;ROW($AJ123))</f>
        <v/>
      </c>
      <c r="BJ123" s="111" t="str" cm="1">
        <f t="array" aca="1" ref="BJ123" ca="1">INDIRECT("'"&amp;BJ$2&amp;"'!AB"&amp;ROW($AJ123))</f>
        <v/>
      </c>
      <c r="BK123" s="111" t="str" cm="1">
        <f t="array" aca="1" ref="BK123" ca="1">INDIRECT("'"&amp;BK$2&amp;"'!AB"&amp;ROW($AJ123))</f>
        <v/>
      </c>
      <c r="BL123" s="111" t="str" cm="1">
        <f t="array" aca="1" ref="BL123" ca="1">INDIRECT("'"&amp;BL$2&amp;"'!AB"&amp;ROW($AJ123))</f>
        <v/>
      </c>
      <c r="BM123" s="111" t="str" cm="1">
        <f t="array" aca="1" ref="BM123" ca="1">INDIRECT("'"&amp;BM$2&amp;"'!AB"&amp;ROW($AJ123))</f>
        <v/>
      </c>
      <c r="BN123" s="111" t="str" cm="1">
        <f t="array" aca="1" ref="BN123" ca="1">INDIRECT("'"&amp;BN$2&amp;"'!AB"&amp;ROW($AJ123))</f>
        <v/>
      </c>
      <c r="BO123" s="124"/>
      <c r="BP123" s="110" t="str">
        <f t="shared" si="8"/>
        <v>Rafael Conde</v>
      </c>
      <c r="BQ123" s="127" t="str" cm="1">
        <f t="array" aca="1" ref="BQ123" ca="1">IF(INDIRECT("'"&amp;BQ$2&amp;"'!P"&amp;ROW($BQ123))=0,"",INDIRECT("'"&amp;BQ$2&amp;"'!P"&amp;ROW($BQ123)))</f>
        <v/>
      </c>
      <c r="BR123" s="127" t="str" cm="1">
        <f t="array" aca="1" ref="BR123" ca="1">IF(INDIRECT("'"&amp;BR$2&amp;"'!P"&amp;ROW($BQ123))=0,"",INDIRECT("'"&amp;BR$2&amp;"'!P"&amp;ROW($BQ123)))</f>
        <v/>
      </c>
      <c r="BS123" s="127" t="str" cm="1">
        <f t="array" aca="1" ref="BS123" ca="1">IF(INDIRECT("'"&amp;BS$2&amp;"'!P"&amp;ROW($BQ123))=0,"",INDIRECT("'"&amp;BS$2&amp;"'!P"&amp;ROW($BQ123)))</f>
        <v/>
      </c>
      <c r="BT123" s="127" t="str" cm="1">
        <f t="array" aca="1" ref="BT123" ca="1">IF(INDIRECT("'"&amp;BT$2&amp;"'!P"&amp;ROW($BQ123))=0,"",INDIRECT("'"&amp;BT$2&amp;"'!P"&amp;ROW($BQ123)))</f>
        <v/>
      </c>
      <c r="BU123" s="127" t="str" cm="1">
        <f t="array" aca="1" ref="BU123" ca="1">IF(INDIRECT("'"&amp;BU$2&amp;"'!P"&amp;ROW($BQ123))=0,"",INDIRECT("'"&amp;BU$2&amp;"'!P"&amp;ROW($BQ123)))</f>
        <v/>
      </c>
      <c r="BV123" s="127" t="str" cm="1">
        <f t="array" aca="1" ref="BV123" ca="1">IF(INDIRECT("'"&amp;BV$2&amp;"'!P"&amp;ROW($BQ123))=0,"",INDIRECT("'"&amp;BV$2&amp;"'!P"&amp;ROW($BQ123)))</f>
        <v/>
      </c>
      <c r="BW123" s="127" t="str" cm="1">
        <f t="array" aca="1" ref="BW123" ca="1">IF(INDIRECT("'"&amp;BW$2&amp;"'!P"&amp;ROW($BQ123))=0,"",INDIRECT("'"&amp;BW$2&amp;"'!P"&amp;ROW($BQ123)))</f>
        <v/>
      </c>
      <c r="BX123" s="127" t="str" cm="1">
        <f t="array" aca="1" ref="BX123" ca="1">IF(INDIRECT("'"&amp;BX$2&amp;"'!P"&amp;ROW($BQ123))=0,"",INDIRECT("'"&amp;BX$2&amp;"'!P"&amp;ROW($BQ123)))</f>
        <v/>
      </c>
      <c r="BY123" s="127" t="str" cm="1">
        <f t="array" aca="1" ref="BY123" ca="1">IF(INDIRECT("'"&amp;BY$2&amp;"'!P"&amp;ROW($BQ123))=0,"",INDIRECT("'"&amp;BY$2&amp;"'!P"&amp;ROW($BQ123)))</f>
        <v/>
      </c>
      <c r="BZ123" s="127" t="str" cm="1">
        <f t="array" aca="1" ref="BZ123" ca="1">IF(INDIRECT("'"&amp;BZ$2&amp;"'!P"&amp;ROW($BQ123))=0,"",INDIRECT("'"&amp;BZ$2&amp;"'!P"&amp;ROW($BQ123)))</f>
        <v/>
      </c>
      <c r="CA123" s="127" t="str" cm="1">
        <f t="array" aca="1" ref="CA123" ca="1">IF(INDIRECT("'"&amp;CA$2&amp;"'!P"&amp;ROW($BQ123))=0,"",INDIRECT("'"&amp;CA$2&amp;"'!P"&amp;ROW($BQ123)))</f>
        <v/>
      </c>
      <c r="CB123" s="127" t="str" cm="1">
        <f t="array" aca="1" ref="CB123" ca="1">IF(INDIRECT("'"&amp;CB$2&amp;"'!P"&amp;ROW($BQ123))=0,"",INDIRECT("'"&amp;CB$2&amp;"'!P"&amp;ROW($BQ123)))</f>
        <v/>
      </c>
      <c r="CC123" s="127" t="str" cm="1">
        <f t="array" aca="1" ref="CC123" ca="1">IF(INDIRECT("'"&amp;CC$2&amp;"'!P"&amp;ROW($BQ123))=0,"",INDIRECT("'"&amp;CC$2&amp;"'!P"&amp;ROW($BQ123)))</f>
        <v/>
      </c>
      <c r="CD123" s="127" t="str" cm="1">
        <f t="array" aca="1" ref="CD123" ca="1">IF(INDIRECT("'"&amp;CD$2&amp;"'!P"&amp;ROW($BQ123))=0,"",INDIRECT("'"&amp;CD$2&amp;"'!P"&amp;ROW($BQ123)))</f>
        <v/>
      </c>
      <c r="CE123" s="127" t="str" cm="1">
        <f t="array" aca="1" ref="CE123" ca="1">IF(INDIRECT("'"&amp;CE$2&amp;"'!P"&amp;ROW($BQ123))=0,"",INDIRECT("'"&amp;CE$2&amp;"'!P"&amp;ROW($BQ123)))</f>
        <v/>
      </c>
      <c r="CF123" s="127" t="str" cm="1">
        <f t="array" aca="1" ref="CF123" ca="1">IF(INDIRECT("'"&amp;CF$2&amp;"'!P"&amp;ROW($BQ123))=0,"",INDIRECT("'"&amp;CF$2&amp;"'!P"&amp;ROW($BQ123)))</f>
        <v/>
      </c>
      <c r="CG123" s="127" t="str" cm="1">
        <f t="array" aca="1" ref="CG123" ca="1">IF(INDIRECT("'"&amp;CG$2&amp;"'!P"&amp;ROW($BQ123))=0,"",INDIRECT("'"&amp;CG$2&amp;"'!P"&amp;ROW($BQ123)))</f>
        <v/>
      </c>
      <c r="CH123" s="127" t="str" cm="1">
        <f t="array" aca="1" ref="CH123" ca="1">IF(INDIRECT("'"&amp;CH$2&amp;"'!P"&amp;ROW($BQ123))=0,"",INDIRECT("'"&amp;CH$2&amp;"'!P"&amp;ROW($BQ123)))</f>
        <v/>
      </c>
      <c r="CI123" s="127" t="str" cm="1">
        <f t="array" aca="1" ref="CI123" ca="1">IF(INDIRECT("'"&amp;CI$2&amp;"'!P"&amp;ROW($BQ123))=0,"",INDIRECT("'"&amp;CI$2&amp;"'!P"&amp;ROW($BQ123)))</f>
        <v/>
      </c>
      <c r="CJ123" s="127" t="str" cm="1">
        <f t="array" aca="1" ref="CJ123" ca="1">IF(INDIRECT("'"&amp;CJ$2&amp;"'!P"&amp;ROW($BQ123))=0,"",INDIRECT("'"&amp;CJ$2&amp;"'!P"&amp;ROW($BQ123)))</f>
        <v/>
      </c>
      <c r="CK123" s="127" t="str" cm="1">
        <f t="array" aca="1" ref="CK123" ca="1">IF(INDIRECT("'"&amp;CK$2&amp;"'!P"&amp;ROW($BQ123))=0,"",INDIRECT("'"&amp;CK$2&amp;"'!P"&amp;ROW($BQ123)))</f>
        <v/>
      </c>
      <c r="CL123" s="127" t="str" cm="1">
        <f t="array" aca="1" ref="CL123" ca="1">IF(INDIRECT("'"&amp;CL$2&amp;"'!P"&amp;ROW($BQ123))=0,"",INDIRECT("'"&amp;CL$2&amp;"'!P"&amp;ROW($BQ123)))</f>
        <v/>
      </c>
      <c r="CM123" s="127" t="str" cm="1">
        <f t="array" aca="1" ref="CM123" ca="1">IF(INDIRECT("'"&amp;CM$2&amp;"'!P"&amp;ROW($BQ123))=0,"",INDIRECT("'"&amp;CM$2&amp;"'!P"&amp;ROW($BQ123)))</f>
        <v/>
      </c>
      <c r="CN123" s="127" t="str" cm="1">
        <f t="array" aca="1" ref="CN123" ca="1">IF(INDIRECT("'"&amp;CN$2&amp;"'!P"&amp;ROW($BQ123))=0,"",INDIRECT("'"&amp;CN$2&amp;"'!P"&amp;ROW($BQ123)))</f>
        <v/>
      </c>
      <c r="CO123" s="127" t="str" cm="1">
        <f t="array" aca="1" ref="CO123" ca="1">IF(INDIRECT("'"&amp;CO$2&amp;"'!P"&amp;ROW($BQ123))=0,"",INDIRECT("'"&amp;CO$2&amp;"'!P"&amp;ROW($BQ123)))</f>
        <v/>
      </c>
      <c r="CP123" s="127" t="str" cm="1">
        <f t="array" aca="1" ref="CP123" ca="1">IF(INDIRECT("'"&amp;CP$2&amp;"'!P"&amp;ROW($BQ123))=0,"",INDIRECT("'"&amp;CP$2&amp;"'!P"&amp;ROW($BQ123)))</f>
        <v/>
      </c>
      <c r="CQ123" s="127" t="str" cm="1">
        <f t="array" aca="1" ref="CQ123" ca="1">IF(INDIRECT("'"&amp;CQ$2&amp;"'!P"&amp;ROW($BQ123))=0,"",INDIRECT("'"&amp;CQ$2&amp;"'!P"&amp;ROW($BQ123)))</f>
        <v/>
      </c>
      <c r="CR123" s="127" t="str" cm="1">
        <f t="array" aca="1" ref="CR123" ca="1">IF(INDIRECT("'"&amp;CR$2&amp;"'!P"&amp;ROW($BQ123))=0,"",INDIRECT("'"&amp;CR$2&amp;"'!P"&amp;ROW($BQ123)))</f>
        <v/>
      </c>
      <c r="CS123" s="127" t="str" cm="1">
        <f t="array" aca="1" ref="CS123" ca="1">IF(INDIRECT("'"&amp;CS$2&amp;"'!P"&amp;ROW($BQ123))=0,"",INDIRECT("'"&amp;CS$2&amp;"'!P"&amp;ROW($BQ123)))</f>
        <v/>
      </c>
      <c r="CT123" s="127" t="str" cm="1">
        <f t="array" aca="1" ref="CT123" ca="1">IF(INDIRECT("'"&amp;CT$2&amp;"'!P"&amp;ROW($BQ123))=0,"",INDIRECT("'"&amp;CT$2&amp;"'!P"&amp;ROW($BQ123)))</f>
        <v/>
      </c>
      <c r="CU123" s="127" t="str" cm="1">
        <f t="array" aca="1" ref="CU123" ca="1">IF(INDIRECT("'"&amp;CU$2&amp;"'!P"&amp;ROW($BQ123))=0,"",INDIRECT("'"&amp;CU$2&amp;"'!P"&amp;ROW($BQ123)))</f>
        <v/>
      </c>
      <c r="CV123" s="128">
        <f t="shared" ca="1" si="9"/>
        <v>0</v>
      </c>
    </row>
    <row r="124" spans="1:100" x14ac:dyDescent="0.2">
      <c r="A124" s="111">
        <f>IF('Driver List'!D124=0,"",'Driver List'!D124)</f>
        <v>6387</v>
      </c>
      <c r="B124" s="111" t="str">
        <f>IF(A124="","",VLOOKUP(A124,'Driver List'!D:E,2,0))</f>
        <v>Jose J. Bernardini</v>
      </c>
      <c r="C124" s="111" t="str" cm="1">
        <f t="array" aca="1" ref="C124" ca="1">IF(INDIRECT("'"&amp;C$2&amp;"'!F"&amp;ROW(C124))="CC","CC",
IF(INDIRECT("'"&amp;C$2&amp;"'!F"&amp;ROW(C124))="DOWN","DOWN",
IF(INDIRECT("'"&amp;C$2&amp;"'!F"&amp;ROW(C124))="OFF","OFF",
IF(INDIRECT("'"&amp;C$2&amp;"'!F"&amp;ROW(C124))="PARK","PARK",
IF(INDIRECT("'"&amp;C$2&amp;"'!F"&amp;ROW(C124))="VACA","VACA",
"")))))</f>
        <v/>
      </c>
      <c r="D124" s="111" t="str" cm="1">
        <f t="array" aca="1" ref="D124" ca="1">IF(INDIRECT("'"&amp;D$2&amp;"'!F"&amp;ROW(D124))="CC","CC",
IF(INDIRECT("'"&amp;D$2&amp;"'!F"&amp;ROW(D124))="DOWN","DOWN",
IF(INDIRECT("'"&amp;D$2&amp;"'!F"&amp;ROW(D124))="OFF","OFF",
IF(INDIRECT("'"&amp;D$2&amp;"'!F"&amp;ROW(D124))="PARK","PARK",
IF(INDIRECT("'"&amp;D$2&amp;"'!F"&amp;ROW(D124))="VACA","VACA",
"")))))</f>
        <v/>
      </c>
      <c r="E124" s="111" t="str" cm="1">
        <f t="array" aca="1" ref="E124" ca="1">IF(INDIRECT("'"&amp;E$2&amp;"'!F"&amp;ROW(E124))="CC","CC",
IF(INDIRECT("'"&amp;E$2&amp;"'!F"&amp;ROW(E124))="DOWN","DOWN",
IF(INDIRECT("'"&amp;E$2&amp;"'!F"&amp;ROW(E124))="OFF","OFF",
IF(INDIRECT("'"&amp;E$2&amp;"'!F"&amp;ROW(E124))="PARK","PARK",
IF(INDIRECT("'"&amp;E$2&amp;"'!F"&amp;ROW(E124))="VACA","VACA",
"")))))</f>
        <v/>
      </c>
      <c r="F124" s="111" t="str" cm="1">
        <f t="array" aca="1" ref="F124" ca="1">IF(INDIRECT("'"&amp;F$2&amp;"'!F"&amp;ROW(F124))="CC","CC",
IF(INDIRECT("'"&amp;F$2&amp;"'!F"&amp;ROW(F124))="DOWN","DOWN",
IF(INDIRECT("'"&amp;F$2&amp;"'!F"&amp;ROW(F124))="OFF","OFF",
IF(INDIRECT("'"&amp;F$2&amp;"'!F"&amp;ROW(F124))="PARK","PARK",
IF(INDIRECT("'"&amp;F$2&amp;"'!F"&amp;ROW(F124))="VACA","VACA",
"")))))</f>
        <v/>
      </c>
      <c r="G124" s="111" t="str" cm="1">
        <f t="array" aca="1" ref="G124" ca="1">IF(INDIRECT("'"&amp;G$2&amp;"'!F"&amp;ROW(G124))="CC","CC",
IF(INDIRECT("'"&amp;G$2&amp;"'!F"&amp;ROW(G124))="DOWN","DOWN",
IF(INDIRECT("'"&amp;G$2&amp;"'!F"&amp;ROW(G124))="OFF","OFF",
IF(INDIRECT("'"&amp;G$2&amp;"'!F"&amp;ROW(G124))="PARK","PARK",
IF(INDIRECT("'"&amp;G$2&amp;"'!F"&amp;ROW(G124))="VACA","VACA",
"")))))</f>
        <v/>
      </c>
      <c r="H124" s="111" t="str" cm="1">
        <f t="array" aca="1" ref="H124" ca="1">IF(INDIRECT("'"&amp;H$2&amp;"'!F"&amp;ROW(H124))="CC","CC",
IF(INDIRECT("'"&amp;H$2&amp;"'!F"&amp;ROW(H124))="DOWN","DOWN",
IF(INDIRECT("'"&amp;H$2&amp;"'!F"&amp;ROW(H124))="OFF","OFF",
IF(INDIRECT("'"&amp;H$2&amp;"'!F"&amp;ROW(H124))="PARK","PARK",
IF(INDIRECT("'"&amp;H$2&amp;"'!F"&amp;ROW(H124))="VACA","VACA",
"")))))</f>
        <v/>
      </c>
      <c r="I124" s="111" t="str" cm="1">
        <f t="array" aca="1" ref="I124" ca="1">IF(INDIRECT("'"&amp;I$2&amp;"'!F"&amp;ROW(I124))="CC","CC",
IF(INDIRECT("'"&amp;I$2&amp;"'!F"&amp;ROW(I124))="DOWN","DOWN",
IF(INDIRECT("'"&amp;I$2&amp;"'!F"&amp;ROW(I124))="OFF","OFF",
IF(INDIRECT("'"&amp;I$2&amp;"'!F"&amp;ROW(I124))="PARK","PARK",
IF(INDIRECT("'"&amp;I$2&amp;"'!F"&amp;ROW(I124))="VACA","VACA",
"")))))</f>
        <v/>
      </c>
      <c r="J124" s="111" t="str" cm="1">
        <f t="array" aca="1" ref="J124" ca="1">IF(INDIRECT("'"&amp;J$2&amp;"'!F"&amp;ROW(J124))="CC","CC",
IF(INDIRECT("'"&amp;J$2&amp;"'!F"&amp;ROW(J124))="DOWN","DOWN",
IF(INDIRECT("'"&amp;J$2&amp;"'!F"&amp;ROW(J124))="OFF","OFF",
IF(INDIRECT("'"&amp;J$2&amp;"'!F"&amp;ROW(J124))="PARK","PARK",
IF(INDIRECT("'"&amp;J$2&amp;"'!F"&amp;ROW(J124))="VACA","VACA",
"")))))</f>
        <v/>
      </c>
      <c r="K124" s="111" t="str" cm="1">
        <f t="array" aca="1" ref="K124" ca="1">IF(INDIRECT("'"&amp;K$2&amp;"'!F"&amp;ROW(K124))="CC","CC",
IF(INDIRECT("'"&amp;K$2&amp;"'!F"&amp;ROW(K124))="DOWN","DOWN",
IF(INDIRECT("'"&amp;K$2&amp;"'!F"&amp;ROW(K124))="OFF","OFF",
IF(INDIRECT("'"&amp;K$2&amp;"'!F"&amp;ROW(K124))="PARK","PARK",
IF(INDIRECT("'"&amp;K$2&amp;"'!F"&amp;ROW(K124))="VACA","VACA",
"")))))</f>
        <v/>
      </c>
      <c r="L124" s="111" t="str" cm="1">
        <f t="array" aca="1" ref="L124" ca="1">IF(INDIRECT("'"&amp;L$2&amp;"'!F"&amp;ROW(L124))="CC","CC",
IF(INDIRECT("'"&amp;L$2&amp;"'!F"&amp;ROW(L124))="DOWN","DOWN",
IF(INDIRECT("'"&amp;L$2&amp;"'!F"&amp;ROW(L124))="OFF","OFF",
IF(INDIRECT("'"&amp;L$2&amp;"'!F"&amp;ROW(L124))="PARK","PARK",
IF(INDIRECT("'"&amp;L$2&amp;"'!F"&amp;ROW(L124))="VACA","VACA",
"")))))</f>
        <v/>
      </c>
      <c r="M124" s="111" t="str" cm="1">
        <f t="array" aca="1" ref="M124" ca="1">IF(INDIRECT("'"&amp;M$2&amp;"'!F"&amp;ROW(M124))="CC","CC",
IF(INDIRECT("'"&amp;M$2&amp;"'!F"&amp;ROW(M124))="DOWN","DOWN",
IF(INDIRECT("'"&amp;M$2&amp;"'!F"&amp;ROW(M124))="OFF","OFF",
IF(INDIRECT("'"&amp;M$2&amp;"'!F"&amp;ROW(M124))="PARK","PARK",
IF(INDIRECT("'"&amp;M$2&amp;"'!F"&amp;ROW(M124))="VACA","VACA",
"")))))</f>
        <v/>
      </c>
      <c r="N124" s="111" t="str" cm="1">
        <f t="array" aca="1" ref="N124" ca="1">IF(INDIRECT("'"&amp;N$2&amp;"'!F"&amp;ROW(N124))="CC","CC",
IF(INDIRECT("'"&amp;N$2&amp;"'!F"&amp;ROW(N124))="DOWN","DOWN",
IF(INDIRECT("'"&amp;N$2&amp;"'!F"&amp;ROW(N124))="OFF","OFF",
IF(INDIRECT("'"&amp;N$2&amp;"'!F"&amp;ROW(N124))="PARK","PARK",
IF(INDIRECT("'"&amp;N$2&amp;"'!F"&amp;ROW(N124))="VACA","VACA",
"")))))</f>
        <v/>
      </c>
      <c r="O124" s="111" t="str" cm="1">
        <f t="array" aca="1" ref="O124" ca="1">IF(INDIRECT("'"&amp;O$2&amp;"'!F"&amp;ROW(O124))="CC","CC",
IF(INDIRECT("'"&amp;O$2&amp;"'!F"&amp;ROW(O124))="DOWN","DOWN",
IF(INDIRECT("'"&amp;O$2&amp;"'!F"&amp;ROW(O124))="OFF","OFF",
IF(INDIRECT("'"&amp;O$2&amp;"'!F"&amp;ROW(O124))="PARK","PARK",
IF(INDIRECT("'"&amp;O$2&amp;"'!F"&amp;ROW(O124))="VACA","VACA",
"")))))</f>
        <v/>
      </c>
      <c r="P124" s="111" t="str" cm="1">
        <f t="array" aca="1" ref="P124" ca="1">IF(INDIRECT("'"&amp;P$2&amp;"'!F"&amp;ROW(P124))="CC","CC",
IF(INDIRECT("'"&amp;P$2&amp;"'!F"&amp;ROW(P124))="DOWN","DOWN",
IF(INDIRECT("'"&amp;P$2&amp;"'!F"&amp;ROW(P124))="OFF","OFF",
IF(INDIRECT("'"&amp;P$2&amp;"'!F"&amp;ROW(P124))="PARK","PARK",
IF(INDIRECT("'"&amp;P$2&amp;"'!F"&amp;ROW(P124))="VACA","VACA",
"")))))</f>
        <v/>
      </c>
      <c r="Q124" s="111" t="str" cm="1">
        <f t="array" aca="1" ref="Q124" ca="1">IF(INDIRECT("'"&amp;Q$2&amp;"'!F"&amp;ROW(Q124))="CC","CC",
IF(INDIRECT("'"&amp;Q$2&amp;"'!F"&amp;ROW(Q124))="DOWN","DOWN",
IF(INDIRECT("'"&amp;Q$2&amp;"'!F"&amp;ROW(Q124))="OFF","OFF",
IF(INDIRECT("'"&amp;Q$2&amp;"'!F"&amp;ROW(Q124))="PARK","PARK",
IF(INDIRECT("'"&amp;Q$2&amp;"'!F"&amp;ROW(Q124))="VACA","VACA",
"")))))</f>
        <v/>
      </c>
      <c r="R124" s="111" t="str" cm="1">
        <f t="array" aca="1" ref="R124" ca="1">IF(INDIRECT("'"&amp;R$2&amp;"'!F"&amp;ROW(R124))="CC","CC",
IF(INDIRECT("'"&amp;R$2&amp;"'!F"&amp;ROW(R124))="DOWN","DOWN",
IF(INDIRECT("'"&amp;R$2&amp;"'!F"&amp;ROW(R124))="OFF","OFF",
IF(INDIRECT("'"&amp;R$2&amp;"'!F"&amp;ROW(R124))="PARK","PARK",
IF(INDIRECT("'"&amp;R$2&amp;"'!F"&amp;ROW(R124))="VACA","VACA",
"")))))</f>
        <v/>
      </c>
      <c r="S124" s="111" t="str" cm="1">
        <f t="array" aca="1" ref="S124" ca="1">IF(INDIRECT("'"&amp;S$2&amp;"'!F"&amp;ROW(S124))="CC","CC",
IF(INDIRECT("'"&amp;S$2&amp;"'!F"&amp;ROW(S124))="DOWN","DOWN",
IF(INDIRECT("'"&amp;S$2&amp;"'!F"&amp;ROW(S124))="OFF","OFF",
IF(INDIRECT("'"&amp;S$2&amp;"'!F"&amp;ROW(S124))="PARK","PARK",
IF(INDIRECT("'"&amp;S$2&amp;"'!F"&amp;ROW(S124))="VACA","VACA",
"")))))</f>
        <v/>
      </c>
      <c r="T124" s="111" t="str" cm="1">
        <f t="array" aca="1" ref="T124" ca="1">IF(INDIRECT("'"&amp;T$2&amp;"'!F"&amp;ROW(T124))="CC","CC",
IF(INDIRECT("'"&amp;T$2&amp;"'!F"&amp;ROW(T124))="DOWN","DOWN",
IF(INDIRECT("'"&amp;T$2&amp;"'!F"&amp;ROW(T124))="OFF","OFF",
IF(INDIRECT("'"&amp;T$2&amp;"'!F"&amp;ROW(T124))="PARK","PARK",
IF(INDIRECT("'"&amp;T$2&amp;"'!F"&amp;ROW(T124))="VACA","VACA",
"")))))</f>
        <v/>
      </c>
      <c r="U124" s="111" t="str" cm="1">
        <f t="array" aca="1" ref="U124" ca="1">IF(INDIRECT("'"&amp;U$2&amp;"'!F"&amp;ROW(U124))="CC","CC",
IF(INDIRECT("'"&amp;U$2&amp;"'!F"&amp;ROW(U124))="DOWN","DOWN",
IF(INDIRECT("'"&amp;U$2&amp;"'!F"&amp;ROW(U124))="OFF","OFF",
IF(INDIRECT("'"&amp;U$2&amp;"'!F"&amp;ROW(U124))="PARK","PARK",
IF(INDIRECT("'"&amp;U$2&amp;"'!F"&amp;ROW(U124))="VACA","VACA",
"")))))</f>
        <v/>
      </c>
      <c r="V124" s="111" t="str" cm="1">
        <f t="array" aca="1" ref="V124" ca="1">IF(INDIRECT("'"&amp;V$2&amp;"'!F"&amp;ROW(V124))="CC","CC",
IF(INDIRECT("'"&amp;V$2&amp;"'!F"&amp;ROW(V124))="DOWN","DOWN",
IF(INDIRECT("'"&amp;V$2&amp;"'!F"&amp;ROW(V124))="OFF","OFF",
IF(INDIRECT("'"&amp;V$2&amp;"'!F"&amp;ROW(V124))="PARK","PARK",
IF(INDIRECT("'"&amp;V$2&amp;"'!F"&amp;ROW(V124))="VACA","VACA",
"")))))</f>
        <v/>
      </c>
      <c r="W124" s="111" t="str" cm="1">
        <f t="array" aca="1" ref="W124" ca="1">IF(INDIRECT("'"&amp;W$2&amp;"'!F"&amp;ROW(W124))="CC","CC",
IF(INDIRECT("'"&amp;W$2&amp;"'!F"&amp;ROW(W124))="DOWN","DOWN",
IF(INDIRECT("'"&amp;W$2&amp;"'!F"&amp;ROW(W124))="OFF","OFF",
IF(INDIRECT("'"&amp;W$2&amp;"'!F"&amp;ROW(W124))="PARK","PARK",
IF(INDIRECT("'"&amp;W$2&amp;"'!F"&amp;ROW(W124))="VACA","VACA",
"")))))</f>
        <v/>
      </c>
      <c r="X124" s="111" t="str" cm="1">
        <f t="array" aca="1" ref="X124" ca="1">IF(INDIRECT("'"&amp;X$2&amp;"'!F"&amp;ROW(X124))="CC","CC",
IF(INDIRECT("'"&amp;X$2&amp;"'!F"&amp;ROW(X124))="DOWN","DOWN",
IF(INDIRECT("'"&amp;X$2&amp;"'!F"&amp;ROW(X124))="OFF","OFF",
IF(INDIRECT("'"&amp;X$2&amp;"'!F"&amp;ROW(X124))="PARK","PARK",
IF(INDIRECT("'"&amp;X$2&amp;"'!F"&amp;ROW(X124))="VACA","VACA",
"")))))</f>
        <v/>
      </c>
      <c r="Y124" s="111" t="str" cm="1">
        <f t="array" aca="1" ref="Y124" ca="1">IF(INDIRECT("'"&amp;Y$2&amp;"'!F"&amp;ROW(Y124))="CC","CC",
IF(INDIRECT("'"&amp;Y$2&amp;"'!F"&amp;ROW(Y124))="DOWN","DOWN",
IF(INDIRECT("'"&amp;Y$2&amp;"'!F"&amp;ROW(Y124))="OFF","OFF",
IF(INDIRECT("'"&amp;Y$2&amp;"'!F"&amp;ROW(Y124))="PARK","PARK",
IF(INDIRECT("'"&amp;Y$2&amp;"'!F"&amp;ROW(Y124))="VACA","VACA",
"")))))</f>
        <v/>
      </c>
      <c r="Z124" s="111" t="str" cm="1">
        <f t="array" aca="1" ref="Z124" ca="1">IF(INDIRECT("'"&amp;Z$2&amp;"'!F"&amp;ROW(Z124))="CC","CC",
IF(INDIRECT("'"&amp;Z$2&amp;"'!F"&amp;ROW(Z124))="DOWN","DOWN",
IF(INDIRECT("'"&amp;Z$2&amp;"'!F"&amp;ROW(Z124))="OFF","OFF",
IF(INDIRECT("'"&amp;Z$2&amp;"'!F"&amp;ROW(Z124))="PARK","PARK",
IF(INDIRECT("'"&amp;Z$2&amp;"'!F"&amp;ROW(Z124))="VACA","VACA",
"")))))</f>
        <v/>
      </c>
      <c r="AA124" s="111" t="str" cm="1">
        <f t="array" aca="1" ref="AA124" ca="1">IF(INDIRECT("'"&amp;AA$2&amp;"'!F"&amp;ROW(AA124))="CC","CC",
IF(INDIRECT("'"&amp;AA$2&amp;"'!F"&amp;ROW(AA124))="DOWN","DOWN",
IF(INDIRECT("'"&amp;AA$2&amp;"'!F"&amp;ROW(AA124))="OFF","OFF",
IF(INDIRECT("'"&amp;AA$2&amp;"'!F"&amp;ROW(AA124))="PARK","PARK",
IF(INDIRECT("'"&amp;AA$2&amp;"'!F"&amp;ROW(AA124))="VACA","VACA",
"")))))</f>
        <v/>
      </c>
      <c r="AB124" s="111" t="str" cm="1">
        <f t="array" aca="1" ref="AB124" ca="1">IF(INDIRECT("'"&amp;AB$2&amp;"'!F"&amp;ROW(AB124))="CC","CC",
IF(INDIRECT("'"&amp;AB$2&amp;"'!F"&amp;ROW(AB124))="DOWN","DOWN",
IF(INDIRECT("'"&amp;AB$2&amp;"'!F"&amp;ROW(AB124))="OFF","OFF",
IF(INDIRECT("'"&amp;AB$2&amp;"'!F"&amp;ROW(AB124))="PARK","PARK",
IF(INDIRECT("'"&amp;AB$2&amp;"'!F"&amp;ROW(AB124))="VACA","VACA",
"")))))</f>
        <v/>
      </c>
      <c r="AC124" s="111" t="str" cm="1">
        <f t="array" aca="1" ref="AC124" ca="1">IF(INDIRECT("'"&amp;AC$2&amp;"'!F"&amp;ROW(AC124))="CC","CC",
IF(INDIRECT("'"&amp;AC$2&amp;"'!F"&amp;ROW(AC124))="DOWN","DOWN",
IF(INDIRECT("'"&amp;AC$2&amp;"'!F"&amp;ROW(AC124))="OFF","OFF",
IF(INDIRECT("'"&amp;AC$2&amp;"'!F"&amp;ROW(AC124))="PARK","PARK",
IF(INDIRECT("'"&amp;AC$2&amp;"'!F"&amp;ROW(AC124))="VACA","VACA",
"")))))</f>
        <v/>
      </c>
      <c r="AD124" s="111" t="str" cm="1">
        <f t="array" aca="1" ref="AD124" ca="1">IF(INDIRECT("'"&amp;AD$2&amp;"'!F"&amp;ROW(AD124))="CC","CC",
IF(INDIRECT("'"&amp;AD$2&amp;"'!F"&amp;ROW(AD124))="DOWN","DOWN",
IF(INDIRECT("'"&amp;AD$2&amp;"'!F"&amp;ROW(AD124))="OFF","OFF",
IF(INDIRECT("'"&amp;AD$2&amp;"'!F"&amp;ROW(AD124))="PARK","PARK",
IF(INDIRECT("'"&amp;AD$2&amp;"'!F"&amp;ROW(AD124))="VACA","VACA",
"")))))</f>
        <v/>
      </c>
      <c r="AE124" s="111" t="str" cm="1">
        <f t="array" aca="1" ref="AE124" ca="1">IF(INDIRECT("'"&amp;AE$2&amp;"'!F"&amp;ROW(AE124))="CC","CC",
IF(INDIRECT("'"&amp;AE$2&amp;"'!F"&amp;ROW(AE124))="DOWN","DOWN",
IF(INDIRECT("'"&amp;AE$2&amp;"'!F"&amp;ROW(AE124))="OFF","OFF",
IF(INDIRECT("'"&amp;AE$2&amp;"'!F"&amp;ROW(AE124))="PARK","PARK",
IF(INDIRECT("'"&amp;AE$2&amp;"'!F"&amp;ROW(AE124))="VACA","VACA",
"")))))</f>
        <v/>
      </c>
      <c r="AF124" s="111" t="str" cm="1">
        <f t="array" aca="1" ref="AF124" ca="1">IF(INDIRECT("'"&amp;AF$2&amp;"'!F"&amp;ROW(AF124))="CC","CC",
IF(INDIRECT("'"&amp;AF$2&amp;"'!F"&amp;ROW(AF124))="DOWN","DOWN",
IF(INDIRECT("'"&amp;AF$2&amp;"'!F"&amp;ROW(AF124))="OFF","OFF",
IF(INDIRECT("'"&amp;AF$2&amp;"'!F"&amp;ROW(AF124))="PARK","PARK",
IF(INDIRECT("'"&amp;AF$2&amp;"'!F"&amp;ROW(AF124))="VACA","VACA",
"")))))</f>
        <v/>
      </c>
      <c r="AG124" s="111" t="str" cm="1">
        <f t="array" aca="1" ref="AG124" ca="1">IF(INDIRECT("'"&amp;AG$2&amp;"'!F"&amp;ROW(AG124))="CC","CC",
IF(INDIRECT("'"&amp;AG$2&amp;"'!F"&amp;ROW(AG124))="DOWN","DOWN",
IF(INDIRECT("'"&amp;AG$2&amp;"'!F"&amp;ROW(AG124))="OFF","OFF",
IF(INDIRECT("'"&amp;AG$2&amp;"'!F"&amp;ROW(AG124))="PARK","PARK",
IF(INDIRECT("'"&amp;AG$2&amp;"'!F"&amp;ROW(AG124))="VACA","VACA",
"")))))</f>
        <v/>
      </c>
      <c r="AH124" s="124"/>
      <c r="AI124" s="111" t="str">
        <f t="shared" si="7"/>
        <v>Jose J. Bernardini</v>
      </c>
      <c r="AJ124" s="111" cm="1">
        <f t="array" aca="1" ref="AJ124" ca="1">INDIRECT("'"&amp;AJ$2&amp;"'!AB"&amp;ROW($AJ124))</f>
        <v>8</v>
      </c>
      <c r="AK124" s="111" cm="1">
        <f t="array" aca="1" ref="AK124" ca="1">INDIRECT("'"&amp;AK$2&amp;"'!AB"&amp;ROW($AJ124))</f>
        <v>5</v>
      </c>
      <c r="AL124" s="111" cm="1">
        <f t="array" aca="1" ref="AL124" ca="1">INDIRECT("'"&amp;AL$2&amp;"'!AB"&amp;ROW($AJ124))</f>
        <v>7</v>
      </c>
      <c r="AM124" s="111" t="str" cm="1">
        <f t="array" aca="1" ref="AM124" ca="1">INDIRECT("'"&amp;AM$2&amp;"'!AB"&amp;ROW($AJ124))</f>
        <v/>
      </c>
      <c r="AN124" s="111" t="str" cm="1">
        <f t="array" aca="1" ref="AN124" ca="1">INDIRECT("'"&amp;AN$2&amp;"'!AB"&amp;ROW($AJ124))</f>
        <v/>
      </c>
      <c r="AO124" s="111" cm="1">
        <f t="array" aca="1" ref="AO124" ca="1">INDIRECT("'"&amp;AO$2&amp;"'!AB"&amp;ROW($AJ124))</f>
        <v>8</v>
      </c>
      <c r="AP124" s="111" cm="1">
        <f t="array" aca="1" ref="AP124" ca="1">INDIRECT("'"&amp;AP$2&amp;"'!AB"&amp;ROW($AJ124))</f>
        <v>7</v>
      </c>
      <c r="AQ124" s="111" t="str" cm="1">
        <f t="array" aca="1" ref="AQ124" ca="1">INDIRECT("'"&amp;AQ$2&amp;"'!AB"&amp;ROW($AJ124))</f>
        <v/>
      </c>
      <c r="AR124" s="111" t="str" cm="1">
        <f t="array" aca="1" ref="AR124" ca="1">INDIRECT("'"&amp;AR$2&amp;"'!AB"&amp;ROW($AJ124))</f>
        <v/>
      </c>
      <c r="AS124" s="111" t="str" cm="1">
        <f t="array" aca="1" ref="AS124" ca="1">INDIRECT("'"&amp;AS$2&amp;"'!AB"&amp;ROW($AJ124))</f>
        <v/>
      </c>
      <c r="AT124" s="111" t="str" cm="1">
        <f t="array" aca="1" ref="AT124" ca="1">INDIRECT("'"&amp;AT$2&amp;"'!AB"&amp;ROW($AJ124))</f>
        <v/>
      </c>
      <c r="AU124" s="111" t="str" cm="1">
        <f t="array" aca="1" ref="AU124" ca="1">INDIRECT("'"&amp;AU$2&amp;"'!AB"&amp;ROW($AJ124))</f>
        <v/>
      </c>
      <c r="AV124" s="111" t="str" cm="1">
        <f t="array" aca="1" ref="AV124" ca="1">INDIRECT("'"&amp;AV$2&amp;"'!AB"&amp;ROW($AJ124))</f>
        <v/>
      </c>
      <c r="AW124" s="111" t="str" cm="1">
        <f t="array" aca="1" ref="AW124" ca="1">INDIRECT("'"&amp;AW$2&amp;"'!AB"&amp;ROW($AJ124))</f>
        <v/>
      </c>
      <c r="AX124" s="111" t="str" cm="1">
        <f t="array" aca="1" ref="AX124" ca="1">INDIRECT("'"&amp;AX$2&amp;"'!AB"&amp;ROW($AJ124))</f>
        <v/>
      </c>
      <c r="AY124" s="111" t="str" cm="1">
        <f t="array" aca="1" ref="AY124" ca="1">INDIRECT("'"&amp;AY$2&amp;"'!AB"&amp;ROW($AJ124))</f>
        <v/>
      </c>
      <c r="AZ124" s="111" t="str" cm="1">
        <f t="array" aca="1" ref="AZ124" ca="1">INDIRECT("'"&amp;AZ$2&amp;"'!AB"&amp;ROW($AJ124))</f>
        <v/>
      </c>
      <c r="BA124" s="111" t="str" cm="1">
        <f t="array" aca="1" ref="BA124" ca="1">INDIRECT("'"&amp;BA$2&amp;"'!AB"&amp;ROW($AJ124))</f>
        <v/>
      </c>
      <c r="BB124" s="111" t="str" cm="1">
        <f t="array" aca="1" ref="BB124" ca="1">INDIRECT("'"&amp;BB$2&amp;"'!AB"&amp;ROW($AJ124))</f>
        <v/>
      </c>
      <c r="BC124" s="111" t="str" cm="1">
        <f t="array" aca="1" ref="BC124" ca="1">INDIRECT("'"&amp;BC$2&amp;"'!AB"&amp;ROW($AJ124))</f>
        <v/>
      </c>
      <c r="BD124" s="111" t="str" cm="1">
        <f t="array" aca="1" ref="BD124" ca="1">INDIRECT("'"&amp;BD$2&amp;"'!AB"&amp;ROW($AJ124))</f>
        <v/>
      </c>
      <c r="BE124" s="111" t="str" cm="1">
        <f t="array" aca="1" ref="BE124" ca="1">INDIRECT("'"&amp;BE$2&amp;"'!AB"&amp;ROW($AJ124))</f>
        <v/>
      </c>
      <c r="BF124" s="111" t="str" cm="1">
        <f t="array" aca="1" ref="BF124" ca="1">INDIRECT("'"&amp;BF$2&amp;"'!AB"&amp;ROW($AJ124))</f>
        <v/>
      </c>
      <c r="BG124" s="111" t="str" cm="1">
        <f t="array" aca="1" ref="BG124" ca="1">INDIRECT("'"&amp;BG$2&amp;"'!AB"&amp;ROW($AJ124))</f>
        <v/>
      </c>
      <c r="BH124" s="111" t="str" cm="1">
        <f t="array" aca="1" ref="BH124" ca="1">INDIRECT("'"&amp;BH$2&amp;"'!AB"&amp;ROW($AJ124))</f>
        <v/>
      </c>
      <c r="BI124" s="111" t="str" cm="1">
        <f t="array" aca="1" ref="BI124" ca="1">INDIRECT("'"&amp;BI$2&amp;"'!AB"&amp;ROW($AJ124))</f>
        <v/>
      </c>
      <c r="BJ124" s="111" t="str" cm="1">
        <f t="array" aca="1" ref="BJ124" ca="1">INDIRECT("'"&amp;BJ$2&amp;"'!AB"&amp;ROW($AJ124))</f>
        <v/>
      </c>
      <c r="BK124" s="111" t="str" cm="1">
        <f t="array" aca="1" ref="BK124" ca="1">INDIRECT("'"&amp;BK$2&amp;"'!AB"&amp;ROW($AJ124))</f>
        <v/>
      </c>
      <c r="BL124" s="111" t="str" cm="1">
        <f t="array" aca="1" ref="BL124" ca="1">INDIRECT("'"&amp;BL$2&amp;"'!AB"&amp;ROW($AJ124))</f>
        <v/>
      </c>
      <c r="BM124" s="111" t="str" cm="1">
        <f t="array" aca="1" ref="BM124" ca="1">INDIRECT("'"&amp;BM$2&amp;"'!AB"&amp;ROW($AJ124))</f>
        <v/>
      </c>
      <c r="BN124" s="111" t="str" cm="1">
        <f t="array" aca="1" ref="BN124" ca="1">INDIRECT("'"&amp;BN$2&amp;"'!AB"&amp;ROW($AJ124))</f>
        <v/>
      </c>
      <c r="BO124" s="124"/>
      <c r="BP124" s="110" t="str">
        <f t="shared" si="8"/>
        <v>Jose J. Bernardini</v>
      </c>
      <c r="BQ124" s="127" cm="1">
        <f t="array" aca="1" ref="BQ124" ca="1">IF(INDIRECT("'"&amp;BQ$2&amp;"'!P"&amp;ROW($BQ124))=0,"",INDIRECT("'"&amp;BQ$2&amp;"'!P"&amp;ROW($BQ124)))</f>
        <v>45</v>
      </c>
      <c r="BR124" s="127" cm="1">
        <f t="array" aca="1" ref="BR124" ca="1">IF(INDIRECT("'"&amp;BR$2&amp;"'!P"&amp;ROW($BQ124))=0,"",INDIRECT("'"&amp;BR$2&amp;"'!P"&amp;ROW($BQ124)))</f>
        <v>46.89</v>
      </c>
      <c r="BS124" s="127" cm="1">
        <f t="array" aca="1" ref="BS124" ca="1">IF(INDIRECT("'"&amp;BS$2&amp;"'!P"&amp;ROW($BQ124))=0,"",INDIRECT("'"&amp;BS$2&amp;"'!P"&amp;ROW($BQ124)))</f>
        <v>43.75</v>
      </c>
      <c r="BT124" s="127" t="str" cm="1">
        <f t="array" aca="1" ref="BT124" ca="1">IF(INDIRECT("'"&amp;BT$2&amp;"'!P"&amp;ROW($BQ124))=0,"",INDIRECT("'"&amp;BT$2&amp;"'!P"&amp;ROW($BQ124)))</f>
        <v/>
      </c>
      <c r="BU124" s="127" t="str" cm="1">
        <f t="array" aca="1" ref="BU124" ca="1">IF(INDIRECT("'"&amp;BU$2&amp;"'!P"&amp;ROW($BQ124))=0,"",INDIRECT("'"&amp;BU$2&amp;"'!P"&amp;ROW($BQ124)))</f>
        <v/>
      </c>
      <c r="BV124" s="127" cm="1">
        <f t="array" aca="1" ref="BV124" ca="1">IF(INDIRECT("'"&amp;BV$2&amp;"'!P"&amp;ROW($BQ124))=0,"",INDIRECT("'"&amp;BV$2&amp;"'!P"&amp;ROW($BQ124)))</f>
        <v>54.34</v>
      </c>
      <c r="BW124" s="127" cm="1">
        <f t="array" aca="1" ref="BW124" ca="1">IF(INDIRECT("'"&amp;BW$2&amp;"'!P"&amp;ROW($BQ124))=0,"",INDIRECT("'"&amp;BW$2&amp;"'!P"&amp;ROW($BQ124)))</f>
        <v>44.05</v>
      </c>
      <c r="BX124" s="127" t="str" cm="1">
        <f t="array" aca="1" ref="BX124" ca="1">IF(INDIRECT("'"&amp;BX$2&amp;"'!P"&amp;ROW($BQ124))=0,"",INDIRECT("'"&amp;BX$2&amp;"'!P"&amp;ROW($BQ124)))</f>
        <v/>
      </c>
      <c r="BY124" s="127" t="str" cm="1">
        <f t="array" aca="1" ref="BY124" ca="1">IF(INDIRECT("'"&amp;BY$2&amp;"'!P"&amp;ROW($BQ124))=0,"",INDIRECT("'"&amp;BY$2&amp;"'!P"&amp;ROW($BQ124)))</f>
        <v/>
      </c>
      <c r="BZ124" s="127" t="str" cm="1">
        <f t="array" aca="1" ref="BZ124" ca="1">IF(INDIRECT("'"&amp;BZ$2&amp;"'!P"&amp;ROW($BQ124))=0,"",INDIRECT("'"&amp;BZ$2&amp;"'!P"&amp;ROW($BQ124)))</f>
        <v/>
      </c>
      <c r="CA124" s="127" t="str" cm="1">
        <f t="array" aca="1" ref="CA124" ca="1">IF(INDIRECT("'"&amp;CA$2&amp;"'!P"&amp;ROW($BQ124))=0,"",INDIRECT("'"&amp;CA$2&amp;"'!P"&amp;ROW($BQ124)))</f>
        <v/>
      </c>
      <c r="CB124" s="127" t="str" cm="1">
        <f t="array" aca="1" ref="CB124" ca="1">IF(INDIRECT("'"&amp;CB$2&amp;"'!P"&amp;ROW($BQ124))=0,"",INDIRECT("'"&amp;CB$2&amp;"'!P"&amp;ROW($BQ124)))</f>
        <v/>
      </c>
      <c r="CC124" s="127" t="str" cm="1">
        <f t="array" aca="1" ref="CC124" ca="1">IF(INDIRECT("'"&amp;CC$2&amp;"'!P"&amp;ROW($BQ124))=0,"",INDIRECT("'"&amp;CC$2&amp;"'!P"&amp;ROW($BQ124)))</f>
        <v/>
      </c>
      <c r="CD124" s="127" t="str" cm="1">
        <f t="array" aca="1" ref="CD124" ca="1">IF(INDIRECT("'"&amp;CD$2&amp;"'!P"&amp;ROW($BQ124))=0,"",INDIRECT("'"&amp;CD$2&amp;"'!P"&amp;ROW($BQ124)))</f>
        <v/>
      </c>
      <c r="CE124" s="127" t="str" cm="1">
        <f t="array" aca="1" ref="CE124" ca="1">IF(INDIRECT("'"&amp;CE$2&amp;"'!P"&amp;ROW($BQ124))=0,"",INDIRECT("'"&amp;CE$2&amp;"'!P"&amp;ROW($BQ124)))</f>
        <v/>
      </c>
      <c r="CF124" s="127" t="str" cm="1">
        <f t="array" aca="1" ref="CF124" ca="1">IF(INDIRECT("'"&amp;CF$2&amp;"'!P"&amp;ROW($BQ124))=0,"",INDIRECT("'"&amp;CF$2&amp;"'!P"&amp;ROW($BQ124)))</f>
        <v/>
      </c>
      <c r="CG124" s="127" t="str" cm="1">
        <f t="array" aca="1" ref="CG124" ca="1">IF(INDIRECT("'"&amp;CG$2&amp;"'!P"&amp;ROW($BQ124))=0,"",INDIRECT("'"&amp;CG$2&amp;"'!P"&amp;ROW($BQ124)))</f>
        <v/>
      </c>
      <c r="CH124" s="127" t="str" cm="1">
        <f t="array" aca="1" ref="CH124" ca="1">IF(INDIRECT("'"&amp;CH$2&amp;"'!P"&amp;ROW($BQ124))=0,"",INDIRECT("'"&amp;CH$2&amp;"'!P"&amp;ROW($BQ124)))</f>
        <v/>
      </c>
      <c r="CI124" s="127" t="str" cm="1">
        <f t="array" aca="1" ref="CI124" ca="1">IF(INDIRECT("'"&amp;CI$2&amp;"'!P"&amp;ROW($BQ124))=0,"",INDIRECT("'"&amp;CI$2&amp;"'!P"&amp;ROW($BQ124)))</f>
        <v/>
      </c>
      <c r="CJ124" s="127" t="str" cm="1">
        <f t="array" aca="1" ref="CJ124" ca="1">IF(INDIRECT("'"&amp;CJ$2&amp;"'!P"&amp;ROW($BQ124))=0,"",INDIRECT("'"&amp;CJ$2&amp;"'!P"&amp;ROW($BQ124)))</f>
        <v/>
      </c>
      <c r="CK124" s="127" t="str" cm="1">
        <f t="array" aca="1" ref="CK124" ca="1">IF(INDIRECT("'"&amp;CK$2&amp;"'!P"&amp;ROW($BQ124))=0,"",INDIRECT("'"&amp;CK$2&amp;"'!P"&amp;ROW($BQ124)))</f>
        <v/>
      </c>
      <c r="CL124" s="127" t="str" cm="1">
        <f t="array" aca="1" ref="CL124" ca="1">IF(INDIRECT("'"&amp;CL$2&amp;"'!P"&amp;ROW($BQ124))=0,"",INDIRECT("'"&amp;CL$2&amp;"'!P"&amp;ROW($BQ124)))</f>
        <v/>
      </c>
      <c r="CM124" s="127" t="str" cm="1">
        <f t="array" aca="1" ref="CM124" ca="1">IF(INDIRECT("'"&amp;CM$2&amp;"'!P"&amp;ROW($BQ124))=0,"",INDIRECT("'"&amp;CM$2&amp;"'!P"&amp;ROW($BQ124)))</f>
        <v/>
      </c>
      <c r="CN124" s="127" t="str" cm="1">
        <f t="array" aca="1" ref="CN124" ca="1">IF(INDIRECT("'"&amp;CN$2&amp;"'!P"&amp;ROW($BQ124))=0,"",INDIRECT("'"&amp;CN$2&amp;"'!P"&amp;ROW($BQ124)))</f>
        <v/>
      </c>
      <c r="CO124" s="127" t="str" cm="1">
        <f t="array" aca="1" ref="CO124" ca="1">IF(INDIRECT("'"&amp;CO$2&amp;"'!P"&amp;ROW($BQ124))=0,"",INDIRECT("'"&amp;CO$2&amp;"'!P"&amp;ROW($BQ124)))</f>
        <v/>
      </c>
      <c r="CP124" s="127" t="str" cm="1">
        <f t="array" aca="1" ref="CP124" ca="1">IF(INDIRECT("'"&amp;CP$2&amp;"'!P"&amp;ROW($BQ124))=0,"",INDIRECT("'"&amp;CP$2&amp;"'!P"&amp;ROW($BQ124)))</f>
        <v/>
      </c>
      <c r="CQ124" s="127" t="str" cm="1">
        <f t="array" aca="1" ref="CQ124" ca="1">IF(INDIRECT("'"&amp;CQ$2&amp;"'!P"&amp;ROW($BQ124))=0,"",INDIRECT("'"&amp;CQ$2&amp;"'!P"&amp;ROW($BQ124)))</f>
        <v/>
      </c>
      <c r="CR124" s="127" t="str" cm="1">
        <f t="array" aca="1" ref="CR124" ca="1">IF(INDIRECT("'"&amp;CR$2&amp;"'!P"&amp;ROW($BQ124))=0,"",INDIRECT("'"&amp;CR$2&amp;"'!P"&amp;ROW($BQ124)))</f>
        <v/>
      </c>
      <c r="CS124" s="127" t="str" cm="1">
        <f t="array" aca="1" ref="CS124" ca="1">IF(INDIRECT("'"&amp;CS$2&amp;"'!P"&amp;ROW($BQ124))=0,"",INDIRECT("'"&amp;CS$2&amp;"'!P"&amp;ROW($BQ124)))</f>
        <v/>
      </c>
      <c r="CT124" s="127" t="str" cm="1">
        <f t="array" aca="1" ref="CT124" ca="1">IF(INDIRECT("'"&amp;CT$2&amp;"'!P"&amp;ROW($BQ124))=0,"",INDIRECT("'"&amp;CT$2&amp;"'!P"&amp;ROW($BQ124)))</f>
        <v/>
      </c>
      <c r="CU124" s="127" t="str" cm="1">
        <f t="array" aca="1" ref="CU124" ca="1">IF(INDIRECT("'"&amp;CU$2&amp;"'!P"&amp;ROW($BQ124))=0,"",INDIRECT("'"&amp;CU$2&amp;"'!P"&amp;ROW($BQ124)))</f>
        <v/>
      </c>
      <c r="CV124" s="128">
        <f t="shared" ca="1" si="9"/>
        <v>234.02999999999997</v>
      </c>
    </row>
    <row r="125" spans="1:100" x14ac:dyDescent="0.2">
      <c r="A125" s="111">
        <f>IF('Driver List'!D125=0,"",'Driver List'!D125)</f>
        <v>6397</v>
      </c>
      <c r="B125" s="111" t="str">
        <f>IF(A125="","",VLOOKUP(A125,'Driver List'!D:E,2,0))</f>
        <v>Osmani R. Cue</v>
      </c>
      <c r="C125" s="111" t="str" cm="1">
        <f t="array" aca="1" ref="C125" ca="1">IF(INDIRECT("'"&amp;C$2&amp;"'!F"&amp;ROW(C125))="CC","CC",
IF(INDIRECT("'"&amp;C$2&amp;"'!F"&amp;ROW(C125))="DOWN","DOWN",
IF(INDIRECT("'"&amp;C$2&amp;"'!F"&amp;ROW(C125))="OFF","OFF",
IF(INDIRECT("'"&amp;C$2&amp;"'!F"&amp;ROW(C125))="PARK","PARK",
IF(INDIRECT("'"&amp;C$2&amp;"'!F"&amp;ROW(C125))="VACA","VACA",
"")))))</f>
        <v/>
      </c>
      <c r="D125" s="111" t="str" cm="1">
        <f t="array" aca="1" ref="D125" ca="1">IF(INDIRECT("'"&amp;D$2&amp;"'!F"&amp;ROW(D125))="CC","CC",
IF(INDIRECT("'"&amp;D$2&amp;"'!F"&amp;ROW(D125))="DOWN","DOWN",
IF(INDIRECT("'"&amp;D$2&amp;"'!F"&amp;ROW(D125))="OFF","OFF",
IF(INDIRECT("'"&amp;D$2&amp;"'!F"&amp;ROW(D125))="PARK","PARK",
IF(INDIRECT("'"&amp;D$2&amp;"'!F"&amp;ROW(D125))="VACA","VACA",
"")))))</f>
        <v/>
      </c>
      <c r="E125" s="111" t="str" cm="1">
        <f t="array" aca="1" ref="E125" ca="1">IF(INDIRECT("'"&amp;E$2&amp;"'!F"&amp;ROW(E125))="CC","CC",
IF(INDIRECT("'"&amp;E$2&amp;"'!F"&amp;ROW(E125))="DOWN","DOWN",
IF(INDIRECT("'"&amp;E$2&amp;"'!F"&amp;ROW(E125))="OFF","OFF",
IF(INDIRECT("'"&amp;E$2&amp;"'!F"&amp;ROW(E125))="PARK","PARK",
IF(INDIRECT("'"&amp;E$2&amp;"'!F"&amp;ROW(E125))="VACA","VACA",
"")))))</f>
        <v/>
      </c>
      <c r="F125" s="111" t="str" cm="1">
        <f t="array" aca="1" ref="F125" ca="1">IF(INDIRECT("'"&amp;F$2&amp;"'!F"&amp;ROW(F125))="CC","CC",
IF(INDIRECT("'"&amp;F$2&amp;"'!F"&amp;ROW(F125))="DOWN","DOWN",
IF(INDIRECT("'"&amp;F$2&amp;"'!F"&amp;ROW(F125))="OFF","OFF",
IF(INDIRECT("'"&amp;F$2&amp;"'!F"&amp;ROW(F125))="PARK","PARK",
IF(INDIRECT("'"&amp;F$2&amp;"'!F"&amp;ROW(F125))="VACA","VACA",
"")))))</f>
        <v/>
      </c>
      <c r="G125" s="111" t="str" cm="1">
        <f t="array" aca="1" ref="G125" ca="1">IF(INDIRECT("'"&amp;G$2&amp;"'!F"&amp;ROW(G125))="CC","CC",
IF(INDIRECT("'"&amp;G$2&amp;"'!F"&amp;ROW(G125))="DOWN","DOWN",
IF(INDIRECT("'"&amp;G$2&amp;"'!F"&amp;ROW(G125))="OFF","OFF",
IF(INDIRECT("'"&amp;G$2&amp;"'!F"&amp;ROW(G125))="PARK","PARK",
IF(INDIRECT("'"&amp;G$2&amp;"'!F"&amp;ROW(G125))="VACA","VACA",
"")))))</f>
        <v/>
      </c>
      <c r="H125" s="111" t="str" cm="1">
        <f t="array" aca="1" ref="H125" ca="1">IF(INDIRECT("'"&amp;H$2&amp;"'!F"&amp;ROW(H125))="CC","CC",
IF(INDIRECT("'"&amp;H$2&amp;"'!F"&amp;ROW(H125))="DOWN","DOWN",
IF(INDIRECT("'"&amp;H$2&amp;"'!F"&amp;ROW(H125))="OFF","OFF",
IF(INDIRECT("'"&amp;H$2&amp;"'!F"&amp;ROW(H125))="PARK","PARK",
IF(INDIRECT("'"&amp;H$2&amp;"'!F"&amp;ROW(H125))="VACA","VACA",
"")))))</f>
        <v>OFF</v>
      </c>
      <c r="I125" s="111" t="str" cm="1">
        <f t="array" aca="1" ref="I125" ca="1">IF(INDIRECT("'"&amp;I$2&amp;"'!F"&amp;ROW(I125))="CC","CC",
IF(INDIRECT("'"&amp;I$2&amp;"'!F"&amp;ROW(I125))="DOWN","DOWN",
IF(INDIRECT("'"&amp;I$2&amp;"'!F"&amp;ROW(I125))="OFF","OFF",
IF(INDIRECT("'"&amp;I$2&amp;"'!F"&amp;ROW(I125))="PARK","PARK",
IF(INDIRECT("'"&amp;I$2&amp;"'!F"&amp;ROW(I125))="VACA","VACA",
"")))))</f>
        <v>OFF</v>
      </c>
      <c r="J125" s="111" t="str" cm="1">
        <f t="array" aca="1" ref="J125" ca="1">IF(INDIRECT("'"&amp;J$2&amp;"'!F"&amp;ROW(J125))="CC","CC",
IF(INDIRECT("'"&amp;J$2&amp;"'!F"&amp;ROW(J125))="DOWN","DOWN",
IF(INDIRECT("'"&amp;J$2&amp;"'!F"&amp;ROW(J125))="OFF","OFF",
IF(INDIRECT("'"&amp;J$2&amp;"'!F"&amp;ROW(J125))="PARK","PARK",
IF(INDIRECT("'"&amp;J$2&amp;"'!F"&amp;ROW(J125))="VACA","VACA",
"")))))</f>
        <v/>
      </c>
      <c r="K125" s="111" t="str" cm="1">
        <f t="array" aca="1" ref="K125" ca="1">IF(INDIRECT("'"&amp;K$2&amp;"'!F"&amp;ROW(K125))="CC","CC",
IF(INDIRECT("'"&amp;K$2&amp;"'!F"&amp;ROW(K125))="DOWN","DOWN",
IF(INDIRECT("'"&amp;K$2&amp;"'!F"&amp;ROW(K125))="OFF","OFF",
IF(INDIRECT("'"&amp;K$2&amp;"'!F"&amp;ROW(K125))="PARK","PARK",
IF(INDIRECT("'"&amp;K$2&amp;"'!F"&amp;ROW(K125))="VACA","VACA",
"")))))</f>
        <v/>
      </c>
      <c r="L125" s="111" t="str" cm="1">
        <f t="array" aca="1" ref="L125" ca="1">IF(INDIRECT("'"&amp;L$2&amp;"'!F"&amp;ROW(L125))="CC","CC",
IF(INDIRECT("'"&amp;L$2&amp;"'!F"&amp;ROW(L125))="DOWN","DOWN",
IF(INDIRECT("'"&amp;L$2&amp;"'!F"&amp;ROW(L125))="OFF","OFF",
IF(INDIRECT("'"&amp;L$2&amp;"'!F"&amp;ROW(L125))="PARK","PARK",
IF(INDIRECT("'"&amp;L$2&amp;"'!F"&amp;ROW(L125))="VACA","VACA",
"")))))</f>
        <v/>
      </c>
      <c r="M125" s="111" t="str" cm="1">
        <f t="array" aca="1" ref="M125" ca="1">IF(INDIRECT("'"&amp;M$2&amp;"'!F"&amp;ROW(M125))="CC","CC",
IF(INDIRECT("'"&amp;M$2&amp;"'!F"&amp;ROW(M125))="DOWN","DOWN",
IF(INDIRECT("'"&amp;M$2&amp;"'!F"&amp;ROW(M125))="OFF","OFF",
IF(INDIRECT("'"&amp;M$2&amp;"'!F"&amp;ROW(M125))="PARK","PARK",
IF(INDIRECT("'"&amp;M$2&amp;"'!F"&amp;ROW(M125))="VACA","VACA",
"")))))</f>
        <v/>
      </c>
      <c r="N125" s="111" t="str" cm="1">
        <f t="array" aca="1" ref="N125" ca="1">IF(INDIRECT("'"&amp;N$2&amp;"'!F"&amp;ROW(N125))="CC","CC",
IF(INDIRECT("'"&amp;N$2&amp;"'!F"&amp;ROW(N125))="DOWN","DOWN",
IF(INDIRECT("'"&amp;N$2&amp;"'!F"&amp;ROW(N125))="OFF","OFF",
IF(INDIRECT("'"&amp;N$2&amp;"'!F"&amp;ROW(N125))="PARK","PARK",
IF(INDIRECT("'"&amp;N$2&amp;"'!F"&amp;ROW(N125))="VACA","VACA",
"")))))</f>
        <v/>
      </c>
      <c r="O125" s="111" t="str" cm="1">
        <f t="array" aca="1" ref="O125" ca="1">IF(INDIRECT("'"&amp;O$2&amp;"'!F"&amp;ROW(O125))="CC","CC",
IF(INDIRECT("'"&amp;O$2&amp;"'!F"&amp;ROW(O125))="DOWN","DOWN",
IF(INDIRECT("'"&amp;O$2&amp;"'!F"&amp;ROW(O125))="OFF","OFF",
IF(INDIRECT("'"&amp;O$2&amp;"'!F"&amp;ROW(O125))="PARK","PARK",
IF(INDIRECT("'"&amp;O$2&amp;"'!F"&amp;ROW(O125))="VACA","VACA",
"")))))</f>
        <v/>
      </c>
      <c r="P125" s="111" t="str" cm="1">
        <f t="array" aca="1" ref="P125" ca="1">IF(INDIRECT("'"&amp;P$2&amp;"'!F"&amp;ROW(P125))="CC","CC",
IF(INDIRECT("'"&amp;P$2&amp;"'!F"&amp;ROW(P125))="DOWN","DOWN",
IF(INDIRECT("'"&amp;P$2&amp;"'!F"&amp;ROW(P125))="OFF","OFF",
IF(INDIRECT("'"&amp;P$2&amp;"'!F"&amp;ROW(P125))="PARK","PARK",
IF(INDIRECT("'"&amp;P$2&amp;"'!F"&amp;ROW(P125))="VACA","VACA",
"")))))</f>
        <v/>
      </c>
      <c r="Q125" s="111" t="str" cm="1">
        <f t="array" aca="1" ref="Q125" ca="1">IF(INDIRECT("'"&amp;Q$2&amp;"'!F"&amp;ROW(Q125))="CC","CC",
IF(INDIRECT("'"&amp;Q$2&amp;"'!F"&amp;ROW(Q125))="DOWN","DOWN",
IF(INDIRECT("'"&amp;Q$2&amp;"'!F"&amp;ROW(Q125))="OFF","OFF",
IF(INDIRECT("'"&amp;Q$2&amp;"'!F"&amp;ROW(Q125))="PARK","PARK",
IF(INDIRECT("'"&amp;Q$2&amp;"'!F"&amp;ROW(Q125))="VACA","VACA",
"")))))</f>
        <v/>
      </c>
      <c r="R125" s="111" t="str" cm="1">
        <f t="array" aca="1" ref="R125" ca="1">IF(INDIRECT("'"&amp;R$2&amp;"'!F"&amp;ROW(R125))="CC","CC",
IF(INDIRECT("'"&amp;R$2&amp;"'!F"&amp;ROW(R125))="DOWN","DOWN",
IF(INDIRECT("'"&amp;R$2&amp;"'!F"&amp;ROW(R125))="OFF","OFF",
IF(INDIRECT("'"&amp;R$2&amp;"'!F"&amp;ROW(R125))="PARK","PARK",
IF(INDIRECT("'"&amp;R$2&amp;"'!F"&amp;ROW(R125))="VACA","VACA",
"")))))</f>
        <v/>
      </c>
      <c r="S125" s="111" t="str" cm="1">
        <f t="array" aca="1" ref="S125" ca="1">IF(INDIRECT("'"&amp;S$2&amp;"'!F"&amp;ROW(S125))="CC","CC",
IF(INDIRECT("'"&amp;S$2&amp;"'!F"&amp;ROW(S125))="DOWN","DOWN",
IF(INDIRECT("'"&amp;S$2&amp;"'!F"&amp;ROW(S125))="OFF","OFF",
IF(INDIRECT("'"&amp;S$2&amp;"'!F"&amp;ROW(S125))="PARK","PARK",
IF(INDIRECT("'"&amp;S$2&amp;"'!F"&amp;ROW(S125))="VACA","VACA",
"")))))</f>
        <v/>
      </c>
      <c r="T125" s="111" t="str" cm="1">
        <f t="array" aca="1" ref="T125" ca="1">IF(INDIRECT("'"&amp;T$2&amp;"'!F"&amp;ROW(T125))="CC","CC",
IF(INDIRECT("'"&amp;T$2&amp;"'!F"&amp;ROW(T125))="DOWN","DOWN",
IF(INDIRECT("'"&amp;T$2&amp;"'!F"&amp;ROW(T125))="OFF","OFF",
IF(INDIRECT("'"&amp;T$2&amp;"'!F"&amp;ROW(T125))="PARK","PARK",
IF(INDIRECT("'"&amp;T$2&amp;"'!F"&amp;ROW(T125))="VACA","VACA",
"")))))</f>
        <v/>
      </c>
      <c r="U125" s="111" t="str" cm="1">
        <f t="array" aca="1" ref="U125" ca="1">IF(INDIRECT("'"&amp;U$2&amp;"'!F"&amp;ROW(U125))="CC","CC",
IF(INDIRECT("'"&amp;U$2&amp;"'!F"&amp;ROW(U125))="DOWN","DOWN",
IF(INDIRECT("'"&amp;U$2&amp;"'!F"&amp;ROW(U125))="OFF","OFF",
IF(INDIRECT("'"&amp;U$2&amp;"'!F"&amp;ROW(U125))="PARK","PARK",
IF(INDIRECT("'"&amp;U$2&amp;"'!F"&amp;ROW(U125))="VACA","VACA",
"")))))</f>
        <v/>
      </c>
      <c r="V125" s="111" t="str" cm="1">
        <f t="array" aca="1" ref="V125" ca="1">IF(INDIRECT("'"&amp;V$2&amp;"'!F"&amp;ROW(V125))="CC","CC",
IF(INDIRECT("'"&amp;V$2&amp;"'!F"&amp;ROW(V125))="DOWN","DOWN",
IF(INDIRECT("'"&amp;V$2&amp;"'!F"&amp;ROW(V125))="OFF","OFF",
IF(INDIRECT("'"&amp;V$2&amp;"'!F"&amp;ROW(V125))="PARK","PARK",
IF(INDIRECT("'"&amp;V$2&amp;"'!F"&amp;ROW(V125))="VACA","VACA",
"")))))</f>
        <v/>
      </c>
      <c r="W125" s="111" t="str" cm="1">
        <f t="array" aca="1" ref="W125" ca="1">IF(INDIRECT("'"&amp;W$2&amp;"'!F"&amp;ROW(W125))="CC","CC",
IF(INDIRECT("'"&amp;W$2&amp;"'!F"&amp;ROW(W125))="DOWN","DOWN",
IF(INDIRECT("'"&amp;W$2&amp;"'!F"&amp;ROW(W125))="OFF","OFF",
IF(INDIRECT("'"&amp;W$2&amp;"'!F"&amp;ROW(W125))="PARK","PARK",
IF(INDIRECT("'"&amp;W$2&amp;"'!F"&amp;ROW(W125))="VACA","VACA",
"")))))</f>
        <v/>
      </c>
      <c r="X125" s="111" t="str" cm="1">
        <f t="array" aca="1" ref="X125" ca="1">IF(INDIRECT("'"&amp;X$2&amp;"'!F"&amp;ROW(X125))="CC","CC",
IF(INDIRECT("'"&amp;X$2&amp;"'!F"&amp;ROW(X125))="DOWN","DOWN",
IF(INDIRECT("'"&amp;X$2&amp;"'!F"&amp;ROW(X125))="OFF","OFF",
IF(INDIRECT("'"&amp;X$2&amp;"'!F"&amp;ROW(X125))="PARK","PARK",
IF(INDIRECT("'"&amp;X$2&amp;"'!F"&amp;ROW(X125))="VACA","VACA",
"")))))</f>
        <v/>
      </c>
      <c r="Y125" s="111" t="str" cm="1">
        <f t="array" aca="1" ref="Y125" ca="1">IF(INDIRECT("'"&amp;Y$2&amp;"'!F"&amp;ROW(Y125))="CC","CC",
IF(INDIRECT("'"&amp;Y$2&amp;"'!F"&amp;ROW(Y125))="DOWN","DOWN",
IF(INDIRECT("'"&amp;Y$2&amp;"'!F"&amp;ROW(Y125))="OFF","OFF",
IF(INDIRECT("'"&amp;Y$2&amp;"'!F"&amp;ROW(Y125))="PARK","PARK",
IF(INDIRECT("'"&amp;Y$2&amp;"'!F"&amp;ROW(Y125))="VACA","VACA",
"")))))</f>
        <v/>
      </c>
      <c r="Z125" s="111" t="str" cm="1">
        <f t="array" aca="1" ref="Z125" ca="1">IF(INDIRECT("'"&amp;Z$2&amp;"'!F"&amp;ROW(Z125))="CC","CC",
IF(INDIRECT("'"&amp;Z$2&amp;"'!F"&amp;ROW(Z125))="DOWN","DOWN",
IF(INDIRECT("'"&amp;Z$2&amp;"'!F"&amp;ROW(Z125))="OFF","OFF",
IF(INDIRECT("'"&amp;Z$2&amp;"'!F"&amp;ROW(Z125))="PARK","PARK",
IF(INDIRECT("'"&amp;Z$2&amp;"'!F"&amp;ROW(Z125))="VACA","VACA",
"")))))</f>
        <v/>
      </c>
      <c r="AA125" s="111" t="str" cm="1">
        <f t="array" aca="1" ref="AA125" ca="1">IF(INDIRECT("'"&amp;AA$2&amp;"'!F"&amp;ROW(AA125))="CC","CC",
IF(INDIRECT("'"&amp;AA$2&amp;"'!F"&amp;ROW(AA125))="DOWN","DOWN",
IF(INDIRECT("'"&amp;AA$2&amp;"'!F"&amp;ROW(AA125))="OFF","OFF",
IF(INDIRECT("'"&amp;AA$2&amp;"'!F"&amp;ROW(AA125))="PARK","PARK",
IF(INDIRECT("'"&amp;AA$2&amp;"'!F"&amp;ROW(AA125))="VACA","VACA",
"")))))</f>
        <v/>
      </c>
      <c r="AB125" s="111" t="str" cm="1">
        <f t="array" aca="1" ref="AB125" ca="1">IF(INDIRECT("'"&amp;AB$2&amp;"'!F"&amp;ROW(AB125))="CC","CC",
IF(INDIRECT("'"&amp;AB$2&amp;"'!F"&amp;ROW(AB125))="DOWN","DOWN",
IF(INDIRECT("'"&amp;AB$2&amp;"'!F"&amp;ROW(AB125))="OFF","OFF",
IF(INDIRECT("'"&amp;AB$2&amp;"'!F"&amp;ROW(AB125))="PARK","PARK",
IF(INDIRECT("'"&amp;AB$2&amp;"'!F"&amp;ROW(AB125))="VACA","VACA",
"")))))</f>
        <v/>
      </c>
      <c r="AC125" s="111" t="str" cm="1">
        <f t="array" aca="1" ref="AC125" ca="1">IF(INDIRECT("'"&amp;AC$2&amp;"'!F"&amp;ROW(AC125))="CC","CC",
IF(INDIRECT("'"&amp;AC$2&amp;"'!F"&amp;ROW(AC125))="DOWN","DOWN",
IF(INDIRECT("'"&amp;AC$2&amp;"'!F"&amp;ROW(AC125))="OFF","OFF",
IF(INDIRECT("'"&amp;AC$2&amp;"'!F"&amp;ROW(AC125))="PARK","PARK",
IF(INDIRECT("'"&amp;AC$2&amp;"'!F"&amp;ROW(AC125))="VACA","VACA",
"")))))</f>
        <v/>
      </c>
      <c r="AD125" s="111" t="str" cm="1">
        <f t="array" aca="1" ref="AD125" ca="1">IF(INDIRECT("'"&amp;AD$2&amp;"'!F"&amp;ROW(AD125))="CC","CC",
IF(INDIRECT("'"&amp;AD$2&amp;"'!F"&amp;ROW(AD125))="DOWN","DOWN",
IF(INDIRECT("'"&amp;AD$2&amp;"'!F"&amp;ROW(AD125))="OFF","OFF",
IF(INDIRECT("'"&amp;AD$2&amp;"'!F"&amp;ROW(AD125))="PARK","PARK",
IF(INDIRECT("'"&amp;AD$2&amp;"'!F"&amp;ROW(AD125))="VACA","VACA",
"")))))</f>
        <v/>
      </c>
      <c r="AE125" s="111" t="str" cm="1">
        <f t="array" aca="1" ref="AE125" ca="1">IF(INDIRECT("'"&amp;AE$2&amp;"'!F"&amp;ROW(AE125))="CC","CC",
IF(INDIRECT("'"&amp;AE$2&amp;"'!F"&amp;ROW(AE125))="DOWN","DOWN",
IF(INDIRECT("'"&amp;AE$2&amp;"'!F"&amp;ROW(AE125))="OFF","OFF",
IF(INDIRECT("'"&amp;AE$2&amp;"'!F"&amp;ROW(AE125))="PARK","PARK",
IF(INDIRECT("'"&amp;AE$2&amp;"'!F"&amp;ROW(AE125))="VACA","VACA",
"")))))</f>
        <v/>
      </c>
      <c r="AF125" s="111" t="str" cm="1">
        <f t="array" aca="1" ref="AF125" ca="1">IF(INDIRECT("'"&amp;AF$2&amp;"'!F"&amp;ROW(AF125))="CC","CC",
IF(INDIRECT("'"&amp;AF$2&amp;"'!F"&amp;ROW(AF125))="DOWN","DOWN",
IF(INDIRECT("'"&amp;AF$2&amp;"'!F"&amp;ROW(AF125))="OFF","OFF",
IF(INDIRECT("'"&amp;AF$2&amp;"'!F"&amp;ROW(AF125))="PARK","PARK",
IF(INDIRECT("'"&amp;AF$2&amp;"'!F"&amp;ROW(AF125))="VACA","VACA",
"")))))</f>
        <v/>
      </c>
      <c r="AG125" s="111" t="str" cm="1">
        <f t="array" aca="1" ref="AG125" ca="1">IF(INDIRECT("'"&amp;AG$2&amp;"'!F"&amp;ROW(AG125))="CC","CC",
IF(INDIRECT("'"&amp;AG$2&amp;"'!F"&amp;ROW(AG125))="DOWN","DOWN",
IF(INDIRECT("'"&amp;AG$2&amp;"'!F"&amp;ROW(AG125))="OFF","OFF",
IF(INDIRECT("'"&amp;AG$2&amp;"'!F"&amp;ROW(AG125))="PARK","PARK",
IF(INDIRECT("'"&amp;AG$2&amp;"'!F"&amp;ROW(AG125))="VACA","VACA",
"")))))</f>
        <v/>
      </c>
      <c r="AH125" s="124"/>
      <c r="AI125" s="111" t="str">
        <f t="shared" si="7"/>
        <v>Osmani R. Cue</v>
      </c>
      <c r="AJ125" s="111" cm="1">
        <f t="array" aca="1" ref="AJ125" ca="1">INDIRECT("'"&amp;AJ$2&amp;"'!AB"&amp;ROW($AJ125))</f>
        <v>3</v>
      </c>
      <c r="AK125" s="111" cm="1">
        <f t="array" aca="1" ref="AK125" ca="1">INDIRECT("'"&amp;AK$2&amp;"'!AB"&amp;ROW($AJ125))</f>
        <v>3</v>
      </c>
      <c r="AL125" s="111" cm="1">
        <f t="array" aca="1" ref="AL125" ca="1">INDIRECT("'"&amp;AL$2&amp;"'!AB"&amp;ROW($AJ125))</f>
        <v>3</v>
      </c>
      <c r="AM125" s="111" t="str" cm="1">
        <f t="array" aca="1" ref="AM125" ca="1">INDIRECT("'"&amp;AM$2&amp;"'!AB"&amp;ROW($AJ125))</f>
        <v/>
      </c>
      <c r="AN125" s="111" t="str" cm="1">
        <f t="array" aca="1" ref="AN125" ca="1">INDIRECT("'"&amp;AN$2&amp;"'!AB"&amp;ROW($AJ125))</f>
        <v/>
      </c>
      <c r="AO125" s="111" cm="1">
        <f t="array" aca="1" ref="AO125" ca="1">INDIRECT("'"&amp;AO$2&amp;"'!AB"&amp;ROW($AJ125))</f>
        <v>1</v>
      </c>
      <c r="AP125" s="111" cm="1">
        <f t="array" aca="1" ref="AP125" ca="1">INDIRECT("'"&amp;AP$2&amp;"'!AB"&amp;ROW($AJ125))</f>
        <v>1</v>
      </c>
      <c r="AQ125" s="111" t="str" cm="1">
        <f t="array" aca="1" ref="AQ125" ca="1">INDIRECT("'"&amp;AQ$2&amp;"'!AB"&amp;ROW($AJ125))</f>
        <v/>
      </c>
      <c r="AR125" s="111" t="str" cm="1">
        <f t="array" aca="1" ref="AR125" ca="1">INDIRECT("'"&amp;AR$2&amp;"'!AB"&amp;ROW($AJ125))</f>
        <v/>
      </c>
      <c r="AS125" s="111" t="str" cm="1">
        <f t="array" aca="1" ref="AS125" ca="1">INDIRECT("'"&amp;AS$2&amp;"'!AB"&amp;ROW($AJ125))</f>
        <v/>
      </c>
      <c r="AT125" s="111" t="str" cm="1">
        <f t="array" aca="1" ref="AT125" ca="1">INDIRECT("'"&amp;AT$2&amp;"'!AB"&amp;ROW($AJ125))</f>
        <v/>
      </c>
      <c r="AU125" s="111" t="str" cm="1">
        <f t="array" aca="1" ref="AU125" ca="1">INDIRECT("'"&amp;AU$2&amp;"'!AB"&amp;ROW($AJ125))</f>
        <v/>
      </c>
      <c r="AV125" s="111" t="str" cm="1">
        <f t="array" aca="1" ref="AV125" ca="1">INDIRECT("'"&amp;AV$2&amp;"'!AB"&amp;ROW($AJ125))</f>
        <v/>
      </c>
      <c r="AW125" s="111" t="str" cm="1">
        <f t="array" aca="1" ref="AW125" ca="1">INDIRECT("'"&amp;AW$2&amp;"'!AB"&amp;ROW($AJ125))</f>
        <v/>
      </c>
      <c r="AX125" s="111" t="str" cm="1">
        <f t="array" aca="1" ref="AX125" ca="1">INDIRECT("'"&amp;AX$2&amp;"'!AB"&amp;ROW($AJ125))</f>
        <v/>
      </c>
      <c r="AY125" s="111" t="str" cm="1">
        <f t="array" aca="1" ref="AY125" ca="1">INDIRECT("'"&amp;AY$2&amp;"'!AB"&amp;ROW($AJ125))</f>
        <v/>
      </c>
      <c r="AZ125" s="111" t="str" cm="1">
        <f t="array" aca="1" ref="AZ125" ca="1">INDIRECT("'"&amp;AZ$2&amp;"'!AB"&amp;ROW($AJ125))</f>
        <v/>
      </c>
      <c r="BA125" s="111" t="str" cm="1">
        <f t="array" aca="1" ref="BA125" ca="1">INDIRECT("'"&amp;BA$2&amp;"'!AB"&amp;ROW($AJ125))</f>
        <v/>
      </c>
      <c r="BB125" s="111" t="str" cm="1">
        <f t="array" aca="1" ref="BB125" ca="1">INDIRECT("'"&amp;BB$2&amp;"'!AB"&amp;ROW($AJ125))</f>
        <v/>
      </c>
      <c r="BC125" s="111" t="str" cm="1">
        <f t="array" aca="1" ref="BC125" ca="1">INDIRECT("'"&amp;BC$2&amp;"'!AB"&amp;ROW($AJ125))</f>
        <v/>
      </c>
      <c r="BD125" s="111" t="str" cm="1">
        <f t="array" aca="1" ref="BD125" ca="1">INDIRECT("'"&amp;BD$2&amp;"'!AB"&amp;ROW($AJ125))</f>
        <v/>
      </c>
      <c r="BE125" s="111" t="str" cm="1">
        <f t="array" aca="1" ref="BE125" ca="1">INDIRECT("'"&amp;BE$2&amp;"'!AB"&amp;ROW($AJ125))</f>
        <v/>
      </c>
      <c r="BF125" s="111" t="str" cm="1">
        <f t="array" aca="1" ref="BF125" ca="1">INDIRECT("'"&amp;BF$2&amp;"'!AB"&amp;ROW($AJ125))</f>
        <v/>
      </c>
      <c r="BG125" s="111" t="str" cm="1">
        <f t="array" aca="1" ref="BG125" ca="1">INDIRECT("'"&amp;BG$2&amp;"'!AB"&amp;ROW($AJ125))</f>
        <v/>
      </c>
      <c r="BH125" s="111" t="str" cm="1">
        <f t="array" aca="1" ref="BH125" ca="1">INDIRECT("'"&amp;BH$2&amp;"'!AB"&amp;ROW($AJ125))</f>
        <v/>
      </c>
      <c r="BI125" s="111" t="str" cm="1">
        <f t="array" aca="1" ref="BI125" ca="1">INDIRECT("'"&amp;BI$2&amp;"'!AB"&amp;ROW($AJ125))</f>
        <v/>
      </c>
      <c r="BJ125" s="111" t="str" cm="1">
        <f t="array" aca="1" ref="BJ125" ca="1">INDIRECT("'"&amp;BJ$2&amp;"'!AB"&amp;ROW($AJ125))</f>
        <v/>
      </c>
      <c r="BK125" s="111" t="str" cm="1">
        <f t="array" aca="1" ref="BK125" ca="1">INDIRECT("'"&amp;BK$2&amp;"'!AB"&amp;ROW($AJ125))</f>
        <v/>
      </c>
      <c r="BL125" s="111" t="str" cm="1">
        <f t="array" aca="1" ref="BL125" ca="1">INDIRECT("'"&amp;BL$2&amp;"'!AB"&amp;ROW($AJ125))</f>
        <v/>
      </c>
      <c r="BM125" s="111" t="str" cm="1">
        <f t="array" aca="1" ref="BM125" ca="1">INDIRECT("'"&amp;BM$2&amp;"'!AB"&amp;ROW($AJ125))</f>
        <v/>
      </c>
      <c r="BN125" s="111" t="str" cm="1">
        <f t="array" aca="1" ref="BN125" ca="1">INDIRECT("'"&amp;BN$2&amp;"'!AB"&amp;ROW($AJ125))</f>
        <v/>
      </c>
      <c r="BO125" s="124"/>
      <c r="BP125" s="110" t="str">
        <f t="shared" si="8"/>
        <v>Osmani R. Cue</v>
      </c>
      <c r="BQ125" s="127" cm="1">
        <f t="array" aca="1" ref="BQ125" ca="1">IF(INDIRECT("'"&amp;BQ$2&amp;"'!P"&amp;ROW($BQ125))=0,"",INDIRECT("'"&amp;BQ$2&amp;"'!P"&amp;ROW($BQ125)))</f>
        <v>31</v>
      </c>
      <c r="BR125" s="127" cm="1">
        <f t="array" aca="1" ref="BR125" ca="1">IF(INDIRECT("'"&amp;BR$2&amp;"'!P"&amp;ROW($BQ125))=0,"",INDIRECT("'"&amp;BR$2&amp;"'!P"&amp;ROW($BQ125)))</f>
        <v>33</v>
      </c>
      <c r="BS125" s="127" cm="1">
        <f t="array" aca="1" ref="BS125" ca="1">IF(INDIRECT("'"&amp;BS$2&amp;"'!P"&amp;ROW($BQ125))=0,"",INDIRECT("'"&amp;BS$2&amp;"'!P"&amp;ROW($BQ125)))</f>
        <v>31</v>
      </c>
      <c r="BT125" s="127" t="str" cm="1">
        <f t="array" aca="1" ref="BT125" ca="1">IF(INDIRECT("'"&amp;BT$2&amp;"'!P"&amp;ROW($BQ125))=0,"",INDIRECT("'"&amp;BT$2&amp;"'!P"&amp;ROW($BQ125)))</f>
        <v/>
      </c>
      <c r="BU125" s="127" t="str" cm="1">
        <f t="array" aca="1" ref="BU125" ca="1">IF(INDIRECT("'"&amp;BU$2&amp;"'!P"&amp;ROW($BQ125))=0,"",INDIRECT("'"&amp;BU$2&amp;"'!P"&amp;ROW($BQ125)))</f>
        <v/>
      </c>
      <c r="BV125" s="127" t="str" cm="1">
        <f t="array" aca="1" ref="BV125" ca="1">IF(INDIRECT("'"&amp;BV$2&amp;"'!P"&amp;ROW($BQ125))=0,"",INDIRECT("'"&amp;BV$2&amp;"'!P"&amp;ROW($BQ125)))</f>
        <v/>
      </c>
      <c r="BW125" s="127" t="str" cm="1">
        <f t="array" aca="1" ref="BW125" ca="1">IF(INDIRECT("'"&amp;BW$2&amp;"'!P"&amp;ROW($BQ125))=0,"",INDIRECT("'"&amp;BW$2&amp;"'!P"&amp;ROW($BQ125)))</f>
        <v/>
      </c>
      <c r="BX125" s="127" t="str" cm="1">
        <f t="array" aca="1" ref="BX125" ca="1">IF(INDIRECT("'"&amp;BX$2&amp;"'!P"&amp;ROW($BQ125))=0,"",INDIRECT("'"&amp;BX$2&amp;"'!P"&amp;ROW($BQ125)))</f>
        <v/>
      </c>
      <c r="BY125" s="127" t="str" cm="1">
        <f t="array" aca="1" ref="BY125" ca="1">IF(INDIRECT("'"&amp;BY$2&amp;"'!P"&amp;ROW($BQ125))=0,"",INDIRECT("'"&amp;BY$2&amp;"'!P"&amp;ROW($BQ125)))</f>
        <v/>
      </c>
      <c r="BZ125" s="127" t="str" cm="1">
        <f t="array" aca="1" ref="BZ125" ca="1">IF(INDIRECT("'"&amp;BZ$2&amp;"'!P"&amp;ROW($BQ125))=0,"",INDIRECT("'"&amp;BZ$2&amp;"'!P"&amp;ROW($BQ125)))</f>
        <v/>
      </c>
      <c r="CA125" s="127" t="str" cm="1">
        <f t="array" aca="1" ref="CA125" ca="1">IF(INDIRECT("'"&amp;CA$2&amp;"'!P"&amp;ROW($BQ125))=0,"",INDIRECT("'"&amp;CA$2&amp;"'!P"&amp;ROW($BQ125)))</f>
        <v/>
      </c>
      <c r="CB125" s="127" t="str" cm="1">
        <f t="array" aca="1" ref="CB125" ca="1">IF(INDIRECT("'"&amp;CB$2&amp;"'!P"&amp;ROW($BQ125))=0,"",INDIRECT("'"&amp;CB$2&amp;"'!P"&amp;ROW($BQ125)))</f>
        <v/>
      </c>
      <c r="CC125" s="127" t="str" cm="1">
        <f t="array" aca="1" ref="CC125" ca="1">IF(INDIRECT("'"&amp;CC$2&amp;"'!P"&amp;ROW($BQ125))=0,"",INDIRECT("'"&amp;CC$2&amp;"'!P"&amp;ROW($BQ125)))</f>
        <v/>
      </c>
      <c r="CD125" s="127" t="str" cm="1">
        <f t="array" aca="1" ref="CD125" ca="1">IF(INDIRECT("'"&amp;CD$2&amp;"'!P"&amp;ROW($BQ125))=0,"",INDIRECT("'"&amp;CD$2&amp;"'!P"&amp;ROW($BQ125)))</f>
        <v/>
      </c>
      <c r="CE125" s="127" t="str" cm="1">
        <f t="array" aca="1" ref="CE125" ca="1">IF(INDIRECT("'"&amp;CE$2&amp;"'!P"&amp;ROW($BQ125))=0,"",INDIRECT("'"&amp;CE$2&amp;"'!P"&amp;ROW($BQ125)))</f>
        <v/>
      </c>
      <c r="CF125" s="127" t="str" cm="1">
        <f t="array" aca="1" ref="CF125" ca="1">IF(INDIRECT("'"&amp;CF$2&amp;"'!P"&amp;ROW($BQ125))=0,"",INDIRECT("'"&amp;CF$2&amp;"'!P"&amp;ROW($BQ125)))</f>
        <v/>
      </c>
      <c r="CG125" s="127" t="str" cm="1">
        <f t="array" aca="1" ref="CG125" ca="1">IF(INDIRECT("'"&amp;CG$2&amp;"'!P"&amp;ROW($BQ125))=0,"",INDIRECT("'"&amp;CG$2&amp;"'!P"&amp;ROW($BQ125)))</f>
        <v/>
      </c>
      <c r="CH125" s="127" t="str" cm="1">
        <f t="array" aca="1" ref="CH125" ca="1">IF(INDIRECT("'"&amp;CH$2&amp;"'!P"&amp;ROW($BQ125))=0,"",INDIRECT("'"&amp;CH$2&amp;"'!P"&amp;ROW($BQ125)))</f>
        <v/>
      </c>
      <c r="CI125" s="127" t="str" cm="1">
        <f t="array" aca="1" ref="CI125" ca="1">IF(INDIRECT("'"&amp;CI$2&amp;"'!P"&amp;ROW($BQ125))=0,"",INDIRECT("'"&amp;CI$2&amp;"'!P"&amp;ROW($BQ125)))</f>
        <v/>
      </c>
      <c r="CJ125" s="127" t="str" cm="1">
        <f t="array" aca="1" ref="CJ125" ca="1">IF(INDIRECT("'"&amp;CJ$2&amp;"'!P"&amp;ROW($BQ125))=0,"",INDIRECT("'"&amp;CJ$2&amp;"'!P"&amp;ROW($BQ125)))</f>
        <v/>
      </c>
      <c r="CK125" s="127" t="str" cm="1">
        <f t="array" aca="1" ref="CK125" ca="1">IF(INDIRECT("'"&amp;CK$2&amp;"'!P"&amp;ROW($BQ125))=0,"",INDIRECT("'"&amp;CK$2&amp;"'!P"&amp;ROW($BQ125)))</f>
        <v/>
      </c>
      <c r="CL125" s="127" t="str" cm="1">
        <f t="array" aca="1" ref="CL125" ca="1">IF(INDIRECT("'"&amp;CL$2&amp;"'!P"&amp;ROW($BQ125))=0,"",INDIRECT("'"&amp;CL$2&amp;"'!P"&amp;ROW($BQ125)))</f>
        <v/>
      </c>
      <c r="CM125" s="127" t="str" cm="1">
        <f t="array" aca="1" ref="CM125" ca="1">IF(INDIRECT("'"&amp;CM$2&amp;"'!P"&amp;ROW($BQ125))=0,"",INDIRECT("'"&amp;CM$2&amp;"'!P"&amp;ROW($BQ125)))</f>
        <v/>
      </c>
      <c r="CN125" s="127" t="str" cm="1">
        <f t="array" aca="1" ref="CN125" ca="1">IF(INDIRECT("'"&amp;CN$2&amp;"'!P"&amp;ROW($BQ125))=0,"",INDIRECT("'"&amp;CN$2&amp;"'!P"&amp;ROW($BQ125)))</f>
        <v/>
      </c>
      <c r="CO125" s="127" t="str" cm="1">
        <f t="array" aca="1" ref="CO125" ca="1">IF(INDIRECT("'"&amp;CO$2&amp;"'!P"&amp;ROW($BQ125))=0,"",INDIRECT("'"&amp;CO$2&amp;"'!P"&amp;ROW($BQ125)))</f>
        <v/>
      </c>
      <c r="CP125" s="127" t="str" cm="1">
        <f t="array" aca="1" ref="CP125" ca="1">IF(INDIRECT("'"&amp;CP$2&amp;"'!P"&amp;ROW($BQ125))=0,"",INDIRECT("'"&amp;CP$2&amp;"'!P"&amp;ROW($BQ125)))</f>
        <v/>
      </c>
      <c r="CQ125" s="127" t="str" cm="1">
        <f t="array" aca="1" ref="CQ125" ca="1">IF(INDIRECT("'"&amp;CQ$2&amp;"'!P"&amp;ROW($BQ125))=0,"",INDIRECT("'"&amp;CQ$2&amp;"'!P"&amp;ROW($BQ125)))</f>
        <v/>
      </c>
      <c r="CR125" s="127" t="str" cm="1">
        <f t="array" aca="1" ref="CR125" ca="1">IF(INDIRECT("'"&amp;CR$2&amp;"'!P"&amp;ROW($BQ125))=0,"",INDIRECT("'"&amp;CR$2&amp;"'!P"&amp;ROW($BQ125)))</f>
        <v/>
      </c>
      <c r="CS125" s="127" t="str" cm="1">
        <f t="array" aca="1" ref="CS125" ca="1">IF(INDIRECT("'"&amp;CS$2&amp;"'!P"&amp;ROW($BQ125))=0,"",INDIRECT("'"&amp;CS$2&amp;"'!P"&amp;ROW($BQ125)))</f>
        <v/>
      </c>
      <c r="CT125" s="127" t="str" cm="1">
        <f t="array" aca="1" ref="CT125" ca="1">IF(INDIRECT("'"&amp;CT$2&amp;"'!P"&amp;ROW($BQ125))=0,"",INDIRECT("'"&amp;CT$2&amp;"'!P"&amp;ROW($BQ125)))</f>
        <v/>
      </c>
      <c r="CU125" s="127" t="str" cm="1">
        <f t="array" aca="1" ref="CU125" ca="1">IF(INDIRECT("'"&amp;CU$2&amp;"'!P"&amp;ROW($BQ125))=0,"",INDIRECT("'"&amp;CU$2&amp;"'!P"&amp;ROW($BQ125)))</f>
        <v/>
      </c>
      <c r="CV125" s="128">
        <f t="shared" ca="1" si="9"/>
        <v>95</v>
      </c>
    </row>
    <row r="126" spans="1:100" x14ac:dyDescent="0.2">
      <c r="A126" s="111">
        <f>IF('Driver List'!D126=0,"",'Driver List'!D126)</f>
        <v>6400</v>
      </c>
      <c r="B126" s="111" t="str">
        <f>IF(A126="","",VLOOKUP(A126,'Driver List'!D:E,2,0))</f>
        <v>Ulises Pedraza</v>
      </c>
      <c r="C126" s="111" t="str" cm="1">
        <f t="array" aca="1" ref="C126" ca="1">IF(INDIRECT("'"&amp;C$2&amp;"'!F"&amp;ROW(C126))="CC","CC",
IF(INDIRECT("'"&amp;C$2&amp;"'!F"&amp;ROW(C126))="DOWN","DOWN",
IF(INDIRECT("'"&amp;C$2&amp;"'!F"&amp;ROW(C126))="OFF","OFF",
IF(INDIRECT("'"&amp;C$2&amp;"'!F"&amp;ROW(C126))="PARK","PARK",
IF(INDIRECT("'"&amp;C$2&amp;"'!F"&amp;ROW(C126))="VACA","VACA",
"")))))</f>
        <v/>
      </c>
      <c r="D126" s="111" t="str" cm="1">
        <f t="array" aca="1" ref="D126" ca="1">IF(INDIRECT("'"&amp;D$2&amp;"'!F"&amp;ROW(D126))="CC","CC",
IF(INDIRECT("'"&amp;D$2&amp;"'!F"&amp;ROW(D126))="DOWN","DOWN",
IF(INDIRECT("'"&amp;D$2&amp;"'!F"&amp;ROW(D126))="OFF","OFF",
IF(INDIRECT("'"&amp;D$2&amp;"'!F"&amp;ROW(D126))="PARK","PARK",
IF(INDIRECT("'"&amp;D$2&amp;"'!F"&amp;ROW(D126))="VACA","VACA",
"")))))</f>
        <v/>
      </c>
      <c r="E126" s="111" t="str" cm="1">
        <f t="array" aca="1" ref="E126" ca="1">IF(INDIRECT("'"&amp;E$2&amp;"'!F"&amp;ROW(E126))="CC","CC",
IF(INDIRECT("'"&amp;E$2&amp;"'!F"&amp;ROW(E126))="DOWN","DOWN",
IF(INDIRECT("'"&amp;E$2&amp;"'!F"&amp;ROW(E126))="OFF","OFF",
IF(INDIRECT("'"&amp;E$2&amp;"'!F"&amp;ROW(E126))="PARK","PARK",
IF(INDIRECT("'"&amp;E$2&amp;"'!F"&amp;ROW(E126))="VACA","VACA",
"")))))</f>
        <v/>
      </c>
      <c r="F126" s="111" t="str" cm="1">
        <f t="array" aca="1" ref="F126" ca="1">IF(INDIRECT("'"&amp;F$2&amp;"'!F"&amp;ROW(F126))="CC","CC",
IF(INDIRECT("'"&amp;F$2&amp;"'!F"&amp;ROW(F126))="DOWN","DOWN",
IF(INDIRECT("'"&amp;F$2&amp;"'!F"&amp;ROW(F126))="OFF","OFF",
IF(INDIRECT("'"&amp;F$2&amp;"'!F"&amp;ROW(F126))="PARK","PARK",
IF(INDIRECT("'"&amp;F$2&amp;"'!F"&amp;ROW(F126))="VACA","VACA",
"")))))</f>
        <v/>
      </c>
      <c r="G126" s="111" t="str" cm="1">
        <f t="array" aca="1" ref="G126" ca="1">IF(INDIRECT("'"&amp;G$2&amp;"'!F"&amp;ROW(G126))="CC","CC",
IF(INDIRECT("'"&amp;G$2&amp;"'!F"&amp;ROW(G126))="DOWN","DOWN",
IF(INDIRECT("'"&amp;G$2&amp;"'!F"&amp;ROW(G126))="OFF","OFF",
IF(INDIRECT("'"&amp;G$2&amp;"'!F"&amp;ROW(G126))="PARK","PARK",
IF(INDIRECT("'"&amp;G$2&amp;"'!F"&amp;ROW(G126))="VACA","VACA",
"")))))</f>
        <v/>
      </c>
      <c r="H126" s="111" t="str" cm="1">
        <f t="array" aca="1" ref="H126" ca="1">IF(INDIRECT("'"&amp;H$2&amp;"'!F"&amp;ROW(H126))="CC","CC",
IF(INDIRECT("'"&amp;H$2&amp;"'!F"&amp;ROW(H126))="DOWN","DOWN",
IF(INDIRECT("'"&amp;H$2&amp;"'!F"&amp;ROW(H126))="OFF","OFF",
IF(INDIRECT("'"&amp;H$2&amp;"'!F"&amp;ROW(H126))="PARK","PARK",
IF(INDIRECT("'"&amp;H$2&amp;"'!F"&amp;ROW(H126))="VACA","VACA",
"")))))</f>
        <v/>
      </c>
      <c r="I126" s="111" t="str" cm="1">
        <f t="array" aca="1" ref="I126" ca="1">IF(INDIRECT("'"&amp;I$2&amp;"'!F"&amp;ROW(I126))="CC","CC",
IF(INDIRECT("'"&amp;I$2&amp;"'!F"&amp;ROW(I126))="DOWN","DOWN",
IF(INDIRECT("'"&amp;I$2&amp;"'!F"&amp;ROW(I126))="OFF","OFF",
IF(INDIRECT("'"&amp;I$2&amp;"'!F"&amp;ROW(I126))="PARK","PARK",
IF(INDIRECT("'"&amp;I$2&amp;"'!F"&amp;ROW(I126))="VACA","VACA",
"")))))</f>
        <v/>
      </c>
      <c r="J126" s="111" t="str" cm="1">
        <f t="array" aca="1" ref="J126" ca="1">IF(INDIRECT("'"&amp;J$2&amp;"'!F"&amp;ROW(J126))="CC","CC",
IF(INDIRECT("'"&amp;J$2&amp;"'!F"&amp;ROW(J126))="DOWN","DOWN",
IF(INDIRECT("'"&amp;J$2&amp;"'!F"&amp;ROW(J126))="OFF","OFF",
IF(INDIRECT("'"&amp;J$2&amp;"'!F"&amp;ROW(J126))="PARK","PARK",
IF(INDIRECT("'"&amp;J$2&amp;"'!F"&amp;ROW(J126))="VACA","VACA",
"")))))</f>
        <v/>
      </c>
      <c r="K126" s="111" t="str" cm="1">
        <f t="array" aca="1" ref="K126" ca="1">IF(INDIRECT("'"&amp;K$2&amp;"'!F"&amp;ROW(K126))="CC","CC",
IF(INDIRECT("'"&amp;K$2&amp;"'!F"&amp;ROW(K126))="DOWN","DOWN",
IF(INDIRECT("'"&amp;K$2&amp;"'!F"&amp;ROW(K126))="OFF","OFF",
IF(INDIRECT("'"&amp;K$2&amp;"'!F"&amp;ROW(K126))="PARK","PARK",
IF(INDIRECT("'"&amp;K$2&amp;"'!F"&amp;ROW(K126))="VACA","VACA",
"")))))</f>
        <v/>
      </c>
      <c r="L126" s="111" t="str" cm="1">
        <f t="array" aca="1" ref="L126" ca="1">IF(INDIRECT("'"&amp;L$2&amp;"'!F"&amp;ROW(L126))="CC","CC",
IF(INDIRECT("'"&amp;L$2&amp;"'!F"&amp;ROW(L126))="DOWN","DOWN",
IF(INDIRECT("'"&amp;L$2&amp;"'!F"&amp;ROW(L126))="OFF","OFF",
IF(INDIRECT("'"&amp;L$2&amp;"'!F"&amp;ROW(L126))="PARK","PARK",
IF(INDIRECT("'"&amp;L$2&amp;"'!F"&amp;ROW(L126))="VACA","VACA",
"")))))</f>
        <v/>
      </c>
      <c r="M126" s="111" t="str" cm="1">
        <f t="array" aca="1" ref="M126" ca="1">IF(INDIRECT("'"&amp;M$2&amp;"'!F"&amp;ROW(M126))="CC","CC",
IF(INDIRECT("'"&amp;M$2&amp;"'!F"&amp;ROW(M126))="DOWN","DOWN",
IF(INDIRECT("'"&amp;M$2&amp;"'!F"&amp;ROW(M126))="OFF","OFF",
IF(INDIRECT("'"&amp;M$2&amp;"'!F"&amp;ROW(M126))="PARK","PARK",
IF(INDIRECT("'"&amp;M$2&amp;"'!F"&amp;ROW(M126))="VACA","VACA",
"")))))</f>
        <v/>
      </c>
      <c r="N126" s="111" t="str" cm="1">
        <f t="array" aca="1" ref="N126" ca="1">IF(INDIRECT("'"&amp;N$2&amp;"'!F"&amp;ROW(N126))="CC","CC",
IF(INDIRECT("'"&amp;N$2&amp;"'!F"&amp;ROW(N126))="DOWN","DOWN",
IF(INDIRECT("'"&amp;N$2&amp;"'!F"&amp;ROW(N126))="OFF","OFF",
IF(INDIRECT("'"&amp;N$2&amp;"'!F"&amp;ROW(N126))="PARK","PARK",
IF(INDIRECT("'"&amp;N$2&amp;"'!F"&amp;ROW(N126))="VACA","VACA",
"")))))</f>
        <v/>
      </c>
      <c r="O126" s="111" t="str" cm="1">
        <f t="array" aca="1" ref="O126" ca="1">IF(INDIRECT("'"&amp;O$2&amp;"'!F"&amp;ROW(O126))="CC","CC",
IF(INDIRECT("'"&amp;O$2&amp;"'!F"&amp;ROW(O126))="DOWN","DOWN",
IF(INDIRECT("'"&amp;O$2&amp;"'!F"&amp;ROW(O126))="OFF","OFF",
IF(INDIRECT("'"&amp;O$2&amp;"'!F"&amp;ROW(O126))="PARK","PARK",
IF(INDIRECT("'"&amp;O$2&amp;"'!F"&amp;ROW(O126))="VACA","VACA",
"")))))</f>
        <v/>
      </c>
      <c r="P126" s="111" t="str" cm="1">
        <f t="array" aca="1" ref="P126" ca="1">IF(INDIRECT("'"&amp;P$2&amp;"'!F"&amp;ROW(P126))="CC","CC",
IF(INDIRECT("'"&amp;P$2&amp;"'!F"&amp;ROW(P126))="DOWN","DOWN",
IF(INDIRECT("'"&amp;P$2&amp;"'!F"&amp;ROW(P126))="OFF","OFF",
IF(INDIRECT("'"&amp;P$2&amp;"'!F"&amp;ROW(P126))="PARK","PARK",
IF(INDIRECT("'"&amp;P$2&amp;"'!F"&amp;ROW(P126))="VACA","VACA",
"")))))</f>
        <v/>
      </c>
      <c r="Q126" s="111" t="str" cm="1">
        <f t="array" aca="1" ref="Q126" ca="1">IF(INDIRECT("'"&amp;Q$2&amp;"'!F"&amp;ROW(Q126))="CC","CC",
IF(INDIRECT("'"&amp;Q$2&amp;"'!F"&amp;ROW(Q126))="DOWN","DOWN",
IF(INDIRECT("'"&amp;Q$2&amp;"'!F"&amp;ROW(Q126))="OFF","OFF",
IF(INDIRECT("'"&amp;Q$2&amp;"'!F"&amp;ROW(Q126))="PARK","PARK",
IF(INDIRECT("'"&amp;Q$2&amp;"'!F"&amp;ROW(Q126))="VACA","VACA",
"")))))</f>
        <v/>
      </c>
      <c r="R126" s="111" t="str" cm="1">
        <f t="array" aca="1" ref="R126" ca="1">IF(INDIRECT("'"&amp;R$2&amp;"'!F"&amp;ROW(R126))="CC","CC",
IF(INDIRECT("'"&amp;R$2&amp;"'!F"&amp;ROW(R126))="DOWN","DOWN",
IF(INDIRECT("'"&amp;R$2&amp;"'!F"&amp;ROW(R126))="OFF","OFF",
IF(INDIRECT("'"&amp;R$2&amp;"'!F"&amp;ROW(R126))="PARK","PARK",
IF(INDIRECT("'"&amp;R$2&amp;"'!F"&amp;ROW(R126))="VACA","VACA",
"")))))</f>
        <v/>
      </c>
      <c r="S126" s="111" t="str" cm="1">
        <f t="array" aca="1" ref="S126" ca="1">IF(INDIRECT("'"&amp;S$2&amp;"'!F"&amp;ROW(S126))="CC","CC",
IF(INDIRECT("'"&amp;S$2&amp;"'!F"&amp;ROW(S126))="DOWN","DOWN",
IF(INDIRECT("'"&amp;S$2&amp;"'!F"&amp;ROW(S126))="OFF","OFF",
IF(INDIRECT("'"&amp;S$2&amp;"'!F"&amp;ROW(S126))="PARK","PARK",
IF(INDIRECT("'"&amp;S$2&amp;"'!F"&amp;ROW(S126))="VACA","VACA",
"")))))</f>
        <v/>
      </c>
      <c r="T126" s="111" t="str" cm="1">
        <f t="array" aca="1" ref="T126" ca="1">IF(INDIRECT("'"&amp;T$2&amp;"'!F"&amp;ROW(T126))="CC","CC",
IF(INDIRECT("'"&amp;T$2&amp;"'!F"&amp;ROW(T126))="DOWN","DOWN",
IF(INDIRECT("'"&amp;T$2&amp;"'!F"&amp;ROW(T126))="OFF","OFF",
IF(INDIRECT("'"&amp;T$2&amp;"'!F"&amp;ROW(T126))="PARK","PARK",
IF(INDIRECT("'"&amp;T$2&amp;"'!F"&amp;ROW(T126))="VACA","VACA",
"")))))</f>
        <v/>
      </c>
      <c r="U126" s="111" t="str" cm="1">
        <f t="array" aca="1" ref="U126" ca="1">IF(INDIRECT("'"&amp;U$2&amp;"'!F"&amp;ROW(U126))="CC","CC",
IF(INDIRECT("'"&amp;U$2&amp;"'!F"&amp;ROW(U126))="DOWN","DOWN",
IF(INDIRECT("'"&amp;U$2&amp;"'!F"&amp;ROW(U126))="OFF","OFF",
IF(INDIRECT("'"&amp;U$2&amp;"'!F"&amp;ROW(U126))="PARK","PARK",
IF(INDIRECT("'"&amp;U$2&amp;"'!F"&amp;ROW(U126))="VACA","VACA",
"")))))</f>
        <v/>
      </c>
      <c r="V126" s="111" t="str" cm="1">
        <f t="array" aca="1" ref="V126" ca="1">IF(INDIRECT("'"&amp;V$2&amp;"'!F"&amp;ROW(V126))="CC","CC",
IF(INDIRECT("'"&amp;V$2&amp;"'!F"&amp;ROW(V126))="DOWN","DOWN",
IF(INDIRECT("'"&amp;V$2&amp;"'!F"&amp;ROW(V126))="OFF","OFF",
IF(INDIRECT("'"&amp;V$2&amp;"'!F"&amp;ROW(V126))="PARK","PARK",
IF(INDIRECT("'"&amp;V$2&amp;"'!F"&amp;ROW(V126))="VACA","VACA",
"")))))</f>
        <v/>
      </c>
      <c r="W126" s="111" t="str" cm="1">
        <f t="array" aca="1" ref="W126" ca="1">IF(INDIRECT("'"&amp;W$2&amp;"'!F"&amp;ROW(W126))="CC","CC",
IF(INDIRECT("'"&amp;W$2&amp;"'!F"&amp;ROW(W126))="DOWN","DOWN",
IF(INDIRECT("'"&amp;W$2&amp;"'!F"&amp;ROW(W126))="OFF","OFF",
IF(INDIRECT("'"&amp;W$2&amp;"'!F"&amp;ROW(W126))="PARK","PARK",
IF(INDIRECT("'"&amp;W$2&amp;"'!F"&amp;ROW(W126))="VACA","VACA",
"")))))</f>
        <v/>
      </c>
      <c r="X126" s="111" t="str" cm="1">
        <f t="array" aca="1" ref="X126" ca="1">IF(INDIRECT("'"&amp;X$2&amp;"'!F"&amp;ROW(X126))="CC","CC",
IF(INDIRECT("'"&amp;X$2&amp;"'!F"&amp;ROW(X126))="DOWN","DOWN",
IF(INDIRECT("'"&amp;X$2&amp;"'!F"&amp;ROW(X126))="OFF","OFF",
IF(INDIRECT("'"&amp;X$2&amp;"'!F"&amp;ROW(X126))="PARK","PARK",
IF(INDIRECT("'"&amp;X$2&amp;"'!F"&amp;ROW(X126))="VACA","VACA",
"")))))</f>
        <v/>
      </c>
      <c r="Y126" s="111" t="str" cm="1">
        <f t="array" aca="1" ref="Y126" ca="1">IF(INDIRECT("'"&amp;Y$2&amp;"'!F"&amp;ROW(Y126))="CC","CC",
IF(INDIRECT("'"&amp;Y$2&amp;"'!F"&amp;ROW(Y126))="DOWN","DOWN",
IF(INDIRECT("'"&amp;Y$2&amp;"'!F"&amp;ROW(Y126))="OFF","OFF",
IF(INDIRECT("'"&amp;Y$2&amp;"'!F"&amp;ROW(Y126))="PARK","PARK",
IF(INDIRECT("'"&amp;Y$2&amp;"'!F"&amp;ROW(Y126))="VACA","VACA",
"")))))</f>
        <v/>
      </c>
      <c r="Z126" s="111" t="str" cm="1">
        <f t="array" aca="1" ref="Z126" ca="1">IF(INDIRECT("'"&amp;Z$2&amp;"'!F"&amp;ROW(Z126))="CC","CC",
IF(INDIRECT("'"&amp;Z$2&amp;"'!F"&amp;ROW(Z126))="DOWN","DOWN",
IF(INDIRECT("'"&amp;Z$2&amp;"'!F"&amp;ROW(Z126))="OFF","OFF",
IF(INDIRECT("'"&amp;Z$2&amp;"'!F"&amp;ROW(Z126))="PARK","PARK",
IF(INDIRECT("'"&amp;Z$2&amp;"'!F"&amp;ROW(Z126))="VACA","VACA",
"")))))</f>
        <v/>
      </c>
      <c r="AA126" s="111" t="str" cm="1">
        <f t="array" aca="1" ref="AA126" ca="1">IF(INDIRECT("'"&amp;AA$2&amp;"'!F"&amp;ROW(AA126))="CC","CC",
IF(INDIRECT("'"&amp;AA$2&amp;"'!F"&amp;ROW(AA126))="DOWN","DOWN",
IF(INDIRECT("'"&amp;AA$2&amp;"'!F"&amp;ROW(AA126))="OFF","OFF",
IF(INDIRECT("'"&amp;AA$2&amp;"'!F"&amp;ROW(AA126))="PARK","PARK",
IF(INDIRECT("'"&amp;AA$2&amp;"'!F"&amp;ROW(AA126))="VACA","VACA",
"")))))</f>
        <v/>
      </c>
      <c r="AB126" s="111" t="str" cm="1">
        <f t="array" aca="1" ref="AB126" ca="1">IF(INDIRECT("'"&amp;AB$2&amp;"'!F"&amp;ROW(AB126))="CC","CC",
IF(INDIRECT("'"&amp;AB$2&amp;"'!F"&amp;ROW(AB126))="DOWN","DOWN",
IF(INDIRECT("'"&amp;AB$2&amp;"'!F"&amp;ROW(AB126))="OFF","OFF",
IF(INDIRECT("'"&amp;AB$2&amp;"'!F"&amp;ROW(AB126))="PARK","PARK",
IF(INDIRECT("'"&amp;AB$2&amp;"'!F"&amp;ROW(AB126))="VACA","VACA",
"")))))</f>
        <v/>
      </c>
      <c r="AC126" s="111" t="str" cm="1">
        <f t="array" aca="1" ref="AC126" ca="1">IF(INDIRECT("'"&amp;AC$2&amp;"'!F"&amp;ROW(AC126))="CC","CC",
IF(INDIRECT("'"&amp;AC$2&amp;"'!F"&amp;ROW(AC126))="DOWN","DOWN",
IF(INDIRECT("'"&amp;AC$2&amp;"'!F"&amp;ROW(AC126))="OFF","OFF",
IF(INDIRECT("'"&amp;AC$2&amp;"'!F"&amp;ROW(AC126))="PARK","PARK",
IF(INDIRECT("'"&amp;AC$2&amp;"'!F"&amp;ROW(AC126))="VACA","VACA",
"")))))</f>
        <v/>
      </c>
      <c r="AD126" s="111" t="str" cm="1">
        <f t="array" aca="1" ref="AD126" ca="1">IF(INDIRECT("'"&amp;AD$2&amp;"'!F"&amp;ROW(AD126))="CC","CC",
IF(INDIRECT("'"&amp;AD$2&amp;"'!F"&amp;ROW(AD126))="DOWN","DOWN",
IF(INDIRECT("'"&amp;AD$2&amp;"'!F"&amp;ROW(AD126))="OFF","OFF",
IF(INDIRECT("'"&amp;AD$2&amp;"'!F"&amp;ROW(AD126))="PARK","PARK",
IF(INDIRECT("'"&amp;AD$2&amp;"'!F"&amp;ROW(AD126))="VACA","VACA",
"")))))</f>
        <v/>
      </c>
      <c r="AE126" s="111" t="str" cm="1">
        <f t="array" aca="1" ref="AE126" ca="1">IF(INDIRECT("'"&amp;AE$2&amp;"'!F"&amp;ROW(AE126))="CC","CC",
IF(INDIRECT("'"&amp;AE$2&amp;"'!F"&amp;ROW(AE126))="DOWN","DOWN",
IF(INDIRECT("'"&amp;AE$2&amp;"'!F"&amp;ROW(AE126))="OFF","OFF",
IF(INDIRECT("'"&amp;AE$2&amp;"'!F"&amp;ROW(AE126))="PARK","PARK",
IF(INDIRECT("'"&amp;AE$2&amp;"'!F"&amp;ROW(AE126))="VACA","VACA",
"")))))</f>
        <v/>
      </c>
      <c r="AF126" s="111" t="str" cm="1">
        <f t="array" aca="1" ref="AF126" ca="1">IF(INDIRECT("'"&amp;AF$2&amp;"'!F"&amp;ROW(AF126))="CC","CC",
IF(INDIRECT("'"&amp;AF$2&amp;"'!F"&amp;ROW(AF126))="DOWN","DOWN",
IF(INDIRECT("'"&amp;AF$2&amp;"'!F"&amp;ROW(AF126))="OFF","OFF",
IF(INDIRECT("'"&amp;AF$2&amp;"'!F"&amp;ROW(AF126))="PARK","PARK",
IF(INDIRECT("'"&amp;AF$2&amp;"'!F"&amp;ROW(AF126))="VACA","VACA",
"")))))</f>
        <v/>
      </c>
      <c r="AG126" s="111" t="str" cm="1">
        <f t="array" aca="1" ref="AG126" ca="1">IF(INDIRECT("'"&amp;AG$2&amp;"'!F"&amp;ROW(AG126))="CC","CC",
IF(INDIRECT("'"&amp;AG$2&amp;"'!F"&amp;ROW(AG126))="DOWN","DOWN",
IF(INDIRECT("'"&amp;AG$2&amp;"'!F"&amp;ROW(AG126))="OFF","OFF",
IF(INDIRECT("'"&amp;AG$2&amp;"'!F"&amp;ROW(AG126))="PARK","PARK",
IF(INDIRECT("'"&amp;AG$2&amp;"'!F"&amp;ROW(AG126))="VACA","VACA",
"")))))</f>
        <v/>
      </c>
      <c r="AH126" s="124"/>
      <c r="AI126" s="111" t="str">
        <f t="shared" si="7"/>
        <v>Ulises Pedraza</v>
      </c>
      <c r="AJ126" s="111" cm="1">
        <f t="array" aca="1" ref="AJ126" ca="1">INDIRECT("'"&amp;AJ$2&amp;"'!AB"&amp;ROW($AJ126))</f>
        <v>3</v>
      </c>
      <c r="AK126" s="111" cm="1">
        <f t="array" aca="1" ref="AK126" ca="1">INDIRECT("'"&amp;AK$2&amp;"'!AB"&amp;ROW($AJ126))</f>
        <v>3</v>
      </c>
      <c r="AL126" s="111" cm="1">
        <f t="array" aca="1" ref="AL126" ca="1">INDIRECT("'"&amp;AL$2&amp;"'!AB"&amp;ROW($AJ126))</f>
        <v>3</v>
      </c>
      <c r="AM126" s="111" t="str" cm="1">
        <f t="array" aca="1" ref="AM126" ca="1">INDIRECT("'"&amp;AM$2&amp;"'!AB"&amp;ROW($AJ126))</f>
        <v/>
      </c>
      <c r="AN126" s="111" t="str" cm="1">
        <f t="array" aca="1" ref="AN126" ca="1">INDIRECT("'"&amp;AN$2&amp;"'!AB"&amp;ROW($AJ126))</f>
        <v/>
      </c>
      <c r="AO126" s="111" cm="1">
        <f t="array" aca="1" ref="AO126" ca="1">INDIRECT("'"&amp;AO$2&amp;"'!AB"&amp;ROW($AJ126))</f>
        <v>3</v>
      </c>
      <c r="AP126" s="111" cm="1">
        <f t="array" aca="1" ref="AP126" ca="1">INDIRECT("'"&amp;AP$2&amp;"'!AB"&amp;ROW($AJ126))</f>
        <v>3</v>
      </c>
      <c r="AQ126" s="111" t="str" cm="1">
        <f t="array" aca="1" ref="AQ126" ca="1">INDIRECT("'"&amp;AQ$2&amp;"'!AB"&amp;ROW($AJ126))</f>
        <v/>
      </c>
      <c r="AR126" s="111" t="str" cm="1">
        <f t="array" aca="1" ref="AR126" ca="1">INDIRECT("'"&amp;AR$2&amp;"'!AB"&amp;ROW($AJ126))</f>
        <v/>
      </c>
      <c r="AS126" s="111" t="str" cm="1">
        <f t="array" aca="1" ref="AS126" ca="1">INDIRECT("'"&amp;AS$2&amp;"'!AB"&amp;ROW($AJ126))</f>
        <v/>
      </c>
      <c r="AT126" s="111" t="str" cm="1">
        <f t="array" aca="1" ref="AT126" ca="1">INDIRECT("'"&amp;AT$2&amp;"'!AB"&amp;ROW($AJ126))</f>
        <v/>
      </c>
      <c r="AU126" s="111" t="str" cm="1">
        <f t="array" aca="1" ref="AU126" ca="1">INDIRECT("'"&amp;AU$2&amp;"'!AB"&amp;ROW($AJ126))</f>
        <v/>
      </c>
      <c r="AV126" s="111" t="str" cm="1">
        <f t="array" aca="1" ref="AV126" ca="1">INDIRECT("'"&amp;AV$2&amp;"'!AB"&amp;ROW($AJ126))</f>
        <v/>
      </c>
      <c r="AW126" s="111" t="str" cm="1">
        <f t="array" aca="1" ref="AW126" ca="1">INDIRECT("'"&amp;AW$2&amp;"'!AB"&amp;ROW($AJ126))</f>
        <v/>
      </c>
      <c r="AX126" s="111" t="str" cm="1">
        <f t="array" aca="1" ref="AX126" ca="1">INDIRECT("'"&amp;AX$2&amp;"'!AB"&amp;ROW($AJ126))</f>
        <v/>
      </c>
      <c r="AY126" s="111" t="str" cm="1">
        <f t="array" aca="1" ref="AY126" ca="1">INDIRECT("'"&amp;AY$2&amp;"'!AB"&amp;ROW($AJ126))</f>
        <v/>
      </c>
      <c r="AZ126" s="111" t="str" cm="1">
        <f t="array" aca="1" ref="AZ126" ca="1">INDIRECT("'"&amp;AZ$2&amp;"'!AB"&amp;ROW($AJ126))</f>
        <v/>
      </c>
      <c r="BA126" s="111" t="str" cm="1">
        <f t="array" aca="1" ref="BA126" ca="1">INDIRECT("'"&amp;BA$2&amp;"'!AB"&amp;ROW($AJ126))</f>
        <v/>
      </c>
      <c r="BB126" s="111" t="str" cm="1">
        <f t="array" aca="1" ref="BB126" ca="1">INDIRECT("'"&amp;BB$2&amp;"'!AB"&amp;ROW($AJ126))</f>
        <v/>
      </c>
      <c r="BC126" s="111" t="str" cm="1">
        <f t="array" aca="1" ref="BC126" ca="1">INDIRECT("'"&amp;BC$2&amp;"'!AB"&amp;ROW($AJ126))</f>
        <v/>
      </c>
      <c r="BD126" s="111" t="str" cm="1">
        <f t="array" aca="1" ref="BD126" ca="1">INDIRECT("'"&amp;BD$2&amp;"'!AB"&amp;ROW($AJ126))</f>
        <v/>
      </c>
      <c r="BE126" s="111" t="str" cm="1">
        <f t="array" aca="1" ref="BE126" ca="1">INDIRECT("'"&amp;BE$2&amp;"'!AB"&amp;ROW($AJ126))</f>
        <v/>
      </c>
      <c r="BF126" s="111" t="str" cm="1">
        <f t="array" aca="1" ref="BF126" ca="1">INDIRECT("'"&amp;BF$2&amp;"'!AB"&amp;ROW($AJ126))</f>
        <v/>
      </c>
      <c r="BG126" s="111" t="str" cm="1">
        <f t="array" aca="1" ref="BG126" ca="1">INDIRECT("'"&amp;BG$2&amp;"'!AB"&amp;ROW($AJ126))</f>
        <v/>
      </c>
      <c r="BH126" s="111" t="str" cm="1">
        <f t="array" aca="1" ref="BH126" ca="1">INDIRECT("'"&amp;BH$2&amp;"'!AB"&amp;ROW($AJ126))</f>
        <v/>
      </c>
      <c r="BI126" s="111" t="str" cm="1">
        <f t="array" aca="1" ref="BI126" ca="1">INDIRECT("'"&amp;BI$2&amp;"'!AB"&amp;ROW($AJ126))</f>
        <v/>
      </c>
      <c r="BJ126" s="111" t="str" cm="1">
        <f t="array" aca="1" ref="BJ126" ca="1">INDIRECT("'"&amp;BJ$2&amp;"'!AB"&amp;ROW($AJ126))</f>
        <v/>
      </c>
      <c r="BK126" s="111" t="str" cm="1">
        <f t="array" aca="1" ref="BK126" ca="1">INDIRECT("'"&amp;BK$2&amp;"'!AB"&amp;ROW($AJ126))</f>
        <v/>
      </c>
      <c r="BL126" s="111" t="str" cm="1">
        <f t="array" aca="1" ref="BL126" ca="1">INDIRECT("'"&amp;BL$2&amp;"'!AB"&amp;ROW($AJ126))</f>
        <v/>
      </c>
      <c r="BM126" s="111" t="str" cm="1">
        <f t="array" aca="1" ref="BM126" ca="1">INDIRECT("'"&amp;BM$2&amp;"'!AB"&amp;ROW($AJ126))</f>
        <v/>
      </c>
      <c r="BN126" s="111" t="str" cm="1">
        <f t="array" aca="1" ref="BN126" ca="1">INDIRECT("'"&amp;BN$2&amp;"'!AB"&amp;ROW($AJ126))</f>
        <v/>
      </c>
      <c r="BO126" s="124"/>
      <c r="BP126" s="110" t="str">
        <f t="shared" si="8"/>
        <v>Ulises Pedraza</v>
      </c>
      <c r="BQ126" s="127" cm="1">
        <f t="array" aca="1" ref="BQ126" ca="1">IF(INDIRECT("'"&amp;BQ$2&amp;"'!P"&amp;ROW($BQ126))=0,"",INDIRECT("'"&amp;BQ$2&amp;"'!P"&amp;ROW($BQ126)))</f>
        <v>31</v>
      </c>
      <c r="BR126" s="127" cm="1">
        <f t="array" aca="1" ref="BR126" ca="1">IF(INDIRECT("'"&amp;BR$2&amp;"'!P"&amp;ROW($BQ126))=0,"",INDIRECT("'"&amp;BR$2&amp;"'!P"&amp;ROW($BQ126)))</f>
        <v>33</v>
      </c>
      <c r="BS126" s="127" cm="1">
        <f t="array" aca="1" ref="BS126" ca="1">IF(INDIRECT("'"&amp;BS$2&amp;"'!P"&amp;ROW($BQ126))=0,"",INDIRECT("'"&amp;BS$2&amp;"'!P"&amp;ROW($BQ126)))</f>
        <v>31</v>
      </c>
      <c r="BT126" s="127" t="str" cm="1">
        <f t="array" aca="1" ref="BT126" ca="1">IF(INDIRECT("'"&amp;BT$2&amp;"'!P"&amp;ROW($BQ126))=0,"",INDIRECT("'"&amp;BT$2&amp;"'!P"&amp;ROW($BQ126)))</f>
        <v/>
      </c>
      <c r="BU126" s="127" t="str" cm="1">
        <f t="array" aca="1" ref="BU126" ca="1">IF(INDIRECT("'"&amp;BU$2&amp;"'!P"&amp;ROW($BQ126))=0,"",INDIRECT("'"&amp;BU$2&amp;"'!P"&amp;ROW($BQ126)))</f>
        <v/>
      </c>
      <c r="BV126" s="127" cm="1">
        <f t="array" aca="1" ref="BV126" ca="1">IF(INDIRECT("'"&amp;BV$2&amp;"'!P"&amp;ROW($BQ126))=0,"",INDIRECT("'"&amp;BV$2&amp;"'!P"&amp;ROW($BQ126)))</f>
        <v>33</v>
      </c>
      <c r="BW126" s="127" cm="1">
        <f t="array" aca="1" ref="BW126" ca="1">IF(INDIRECT("'"&amp;BW$2&amp;"'!P"&amp;ROW($BQ126))=0,"",INDIRECT("'"&amp;BW$2&amp;"'!P"&amp;ROW($BQ126)))</f>
        <v>36.75</v>
      </c>
      <c r="BX126" s="127" t="str" cm="1">
        <f t="array" aca="1" ref="BX126" ca="1">IF(INDIRECT("'"&amp;BX$2&amp;"'!P"&amp;ROW($BQ126))=0,"",INDIRECT("'"&amp;BX$2&amp;"'!P"&amp;ROW($BQ126)))</f>
        <v/>
      </c>
      <c r="BY126" s="127" t="str" cm="1">
        <f t="array" aca="1" ref="BY126" ca="1">IF(INDIRECT("'"&amp;BY$2&amp;"'!P"&amp;ROW($BQ126))=0,"",INDIRECT("'"&amp;BY$2&amp;"'!P"&amp;ROW($BQ126)))</f>
        <v/>
      </c>
      <c r="BZ126" s="127" t="str" cm="1">
        <f t="array" aca="1" ref="BZ126" ca="1">IF(INDIRECT("'"&amp;BZ$2&amp;"'!P"&amp;ROW($BQ126))=0,"",INDIRECT("'"&amp;BZ$2&amp;"'!P"&amp;ROW($BQ126)))</f>
        <v/>
      </c>
      <c r="CA126" s="127" t="str" cm="1">
        <f t="array" aca="1" ref="CA126" ca="1">IF(INDIRECT("'"&amp;CA$2&amp;"'!P"&amp;ROW($BQ126))=0,"",INDIRECT("'"&amp;CA$2&amp;"'!P"&amp;ROW($BQ126)))</f>
        <v/>
      </c>
      <c r="CB126" s="127" t="str" cm="1">
        <f t="array" aca="1" ref="CB126" ca="1">IF(INDIRECT("'"&amp;CB$2&amp;"'!P"&amp;ROW($BQ126))=0,"",INDIRECT("'"&amp;CB$2&amp;"'!P"&amp;ROW($BQ126)))</f>
        <v/>
      </c>
      <c r="CC126" s="127" t="str" cm="1">
        <f t="array" aca="1" ref="CC126" ca="1">IF(INDIRECT("'"&amp;CC$2&amp;"'!P"&amp;ROW($BQ126))=0,"",INDIRECT("'"&amp;CC$2&amp;"'!P"&amp;ROW($BQ126)))</f>
        <v/>
      </c>
      <c r="CD126" s="127" t="str" cm="1">
        <f t="array" aca="1" ref="CD126" ca="1">IF(INDIRECT("'"&amp;CD$2&amp;"'!P"&amp;ROW($BQ126))=0,"",INDIRECT("'"&amp;CD$2&amp;"'!P"&amp;ROW($BQ126)))</f>
        <v/>
      </c>
      <c r="CE126" s="127" t="str" cm="1">
        <f t="array" aca="1" ref="CE126" ca="1">IF(INDIRECT("'"&amp;CE$2&amp;"'!P"&amp;ROW($BQ126))=0,"",INDIRECT("'"&amp;CE$2&amp;"'!P"&amp;ROW($BQ126)))</f>
        <v/>
      </c>
      <c r="CF126" s="127" t="str" cm="1">
        <f t="array" aca="1" ref="CF126" ca="1">IF(INDIRECT("'"&amp;CF$2&amp;"'!P"&amp;ROW($BQ126))=0,"",INDIRECT("'"&amp;CF$2&amp;"'!P"&amp;ROW($BQ126)))</f>
        <v/>
      </c>
      <c r="CG126" s="127" t="str" cm="1">
        <f t="array" aca="1" ref="CG126" ca="1">IF(INDIRECT("'"&amp;CG$2&amp;"'!P"&amp;ROW($BQ126))=0,"",INDIRECT("'"&amp;CG$2&amp;"'!P"&amp;ROW($BQ126)))</f>
        <v/>
      </c>
      <c r="CH126" s="127" t="str" cm="1">
        <f t="array" aca="1" ref="CH126" ca="1">IF(INDIRECT("'"&amp;CH$2&amp;"'!P"&amp;ROW($BQ126))=0,"",INDIRECT("'"&amp;CH$2&amp;"'!P"&amp;ROW($BQ126)))</f>
        <v/>
      </c>
      <c r="CI126" s="127" t="str" cm="1">
        <f t="array" aca="1" ref="CI126" ca="1">IF(INDIRECT("'"&amp;CI$2&amp;"'!P"&amp;ROW($BQ126))=0,"",INDIRECT("'"&amp;CI$2&amp;"'!P"&amp;ROW($BQ126)))</f>
        <v/>
      </c>
      <c r="CJ126" s="127" t="str" cm="1">
        <f t="array" aca="1" ref="CJ126" ca="1">IF(INDIRECT("'"&amp;CJ$2&amp;"'!P"&amp;ROW($BQ126))=0,"",INDIRECT("'"&amp;CJ$2&amp;"'!P"&amp;ROW($BQ126)))</f>
        <v/>
      </c>
      <c r="CK126" s="127" t="str" cm="1">
        <f t="array" aca="1" ref="CK126" ca="1">IF(INDIRECT("'"&amp;CK$2&amp;"'!P"&amp;ROW($BQ126))=0,"",INDIRECT("'"&amp;CK$2&amp;"'!P"&amp;ROW($BQ126)))</f>
        <v/>
      </c>
      <c r="CL126" s="127" t="str" cm="1">
        <f t="array" aca="1" ref="CL126" ca="1">IF(INDIRECT("'"&amp;CL$2&amp;"'!P"&amp;ROW($BQ126))=0,"",INDIRECT("'"&amp;CL$2&amp;"'!P"&amp;ROW($BQ126)))</f>
        <v/>
      </c>
      <c r="CM126" s="127" t="str" cm="1">
        <f t="array" aca="1" ref="CM126" ca="1">IF(INDIRECT("'"&amp;CM$2&amp;"'!P"&amp;ROW($BQ126))=0,"",INDIRECT("'"&amp;CM$2&amp;"'!P"&amp;ROW($BQ126)))</f>
        <v/>
      </c>
      <c r="CN126" s="127" t="str" cm="1">
        <f t="array" aca="1" ref="CN126" ca="1">IF(INDIRECT("'"&amp;CN$2&amp;"'!P"&amp;ROW($BQ126))=0,"",INDIRECT("'"&amp;CN$2&amp;"'!P"&amp;ROW($BQ126)))</f>
        <v/>
      </c>
      <c r="CO126" s="127" t="str" cm="1">
        <f t="array" aca="1" ref="CO126" ca="1">IF(INDIRECT("'"&amp;CO$2&amp;"'!P"&amp;ROW($BQ126))=0,"",INDIRECT("'"&amp;CO$2&amp;"'!P"&amp;ROW($BQ126)))</f>
        <v/>
      </c>
      <c r="CP126" s="127" t="str" cm="1">
        <f t="array" aca="1" ref="CP126" ca="1">IF(INDIRECT("'"&amp;CP$2&amp;"'!P"&amp;ROW($BQ126))=0,"",INDIRECT("'"&amp;CP$2&amp;"'!P"&amp;ROW($BQ126)))</f>
        <v/>
      </c>
      <c r="CQ126" s="127" t="str" cm="1">
        <f t="array" aca="1" ref="CQ126" ca="1">IF(INDIRECT("'"&amp;CQ$2&amp;"'!P"&amp;ROW($BQ126))=0,"",INDIRECT("'"&amp;CQ$2&amp;"'!P"&amp;ROW($BQ126)))</f>
        <v/>
      </c>
      <c r="CR126" s="127" t="str" cm="1">
        <f t="array" aca="1" ref="CR126" ca="1">IF(INDIRECT("'"&amp;CR$2&amp;"'!P"&amp;ROW($BQ126))=0,"",INDIRECT("'"&amp;CR$2&amp;"'!P"&amp;ROW($BQ126)))</f>
        <v/>
      </c>
      <c r="CS126" s="127" t="str" cm="1">
        <f t="array" aca="1" ref="CS126" ca="1">IF(INDIRECT("'"&amp;CS$2&amp;"'!P"&amp;ROW($BQ126))=0,"",INDIRECT("'"&amp;CS$2&amp;"'!P"&amp;ROW($BQ126)))</f>
        <v/>
      </c>
      <c r="CT126" s="127" t="str" cm="1">
        <f t="array" aca="1" ref="CT126" ca="1">IF(INDIRECT("'"&amp;CT$2&amp;"'!P"&amp;ROW($BQ126))=0,"",INDIRECT("'"&amp;CT$2&amp;"'!P"&amp;ROW($BQ126)))</f>
        <v/>
      </c>
      <c r="CU126" s="127" t="str" cm="1">
        <f t="array" aca="1" ref="CU126" ca="1">IF(INDIRECT("'"&amp;CU$2&amp;"'!P"&amp;ROW($BQ126))=0,"",INDIRECT("'"&amp;CU$2&amp;"'!P"&amp;ROW($BQ126)))</f>
        <v/>
      </c>
      <c r="CV126" s="128">
        <f t="shared" ca="1" si="9"/>
        <v>164.75</v>
      </c>
    </row>
    <row r="127" spans="1:100" x14ac:dyDescent="0.2">
      <c r="A127" s="111">
        <f>IF('Driver List'!D127=0,"",'Driver List'!D127)</f>
        <v>6403</v>
      </c>
      <c r="B127" s="111" t="str">
        <f>IF(A127="","",VLOOKUP(A127,'Driver List'!D:E,2,0))</f>
        <v>Mario Reisfeld</v>
      </c>
      <c r="C127" s="111" t="str" cm="1">
        <f t="array" aca="1" ref="C127" ca="1">IF(INDIRECT("'"&amp;C$2&amp;"'!F"&amp;ROW(C127))="CC","CC",
IF(INDIRECT("'"&amp;C$2&amp;"'!F"&amp;ROW(C127))="DOWN","DOWN",
IF(INDIRECT("'"&amp;C$2&amp;"'!F"&amp;ROW(C127))="OFF","OFF",
IF(INDIRECT("'"&amp;C$2&amp;"'!F"&amp;ROW(C127))="PARK","PARK",
IF(INDIRECT("'"&amp;C$2&amp;"'!F"&amp;ROW(C127))="VACA","VACA",
"")))))</f>
        <v/>
      </c>
      <c r="D127" s="111" t="str" cm="1">
        <f t="array" aca="1" ref="D127" ca="1">IF(INDIRECT("'"&amp;D$2&amp;"'!F"&amp;ROW(D127))="CC","CC",
IF(INDIRECT("'"&amp;D$2&amp;"'!F"&amp;ROW(D127))="DOWN","DOWN",
IF(INDIRECT("'"&amp;D$2&amp;"'!F"&amp;ROW(D127))="OFF","OFF",
IF(INDIRECT("'"&amp;D$2&amp;"'!F"&amp;ROW(D127))="PARK","PARK",
IF(INDIRECT("'"&amp;D$2&amp;"'!F"&amp;ROW(D127))="VACA","VACA",
"")))))</f>
        <v/>
      </c>
      <c r="E127" s="111" t="str" cm="1">
        <f t="array" aca="1" ref="E127" ca="1">IF(INDIRECT("'"&amp;E$2&amp;"'!F"&amp;ROW(E127))="CC","CC",
IF(INDIRECT("'"&amp;E$2&amp;"'!F"&amp;ROW(E127))="DOWN","DOWN",
IF(INDIRECT("'"&amp;E$2&amp;"'!F"&amp;ROW(E127))="OFF","OFF",
IF(INDIRECT("'"&amp;E$2&amp;"'!F"&amp;ROW(E127))="PARK","PARK",
IF(INDIRECT("'"&amp;E$2&amp;"'!F"&amp;ROW(E127))="VACA","VACA",
"")))))</f>
        <v/>
      </c>
      <c r="F127" s="111" t="str" cm="1">
        <f t="array" aca="1" ref="F127" ca="1">IF(INDIRECT("'"&amp;F$2&amp;"'!F"&amp;ROW(F127))="CC","CC",
IF(INDIRECT("'"&amp;F$2&amp;"'!F"&amp;ROW(F127))="DOWN","DOWN",
IF(INDIRECT("'"&amp;F$2&amp;"'!F"&amp;ROW(F127))="OFF","OFF",
IF(INDIRECT("'"&amp;F$2&amp;"'!F"&amp;ROW(F127))="PARK","PARK",
IF(INDIRECT("'"&amp;F$2&amp;"'!F"&amp;ROW(F127))="VACA","VACA",
"")))))</f>
        <v/>
      </c>
      <c r="G127" s="111" t="str" cm="1">
        <f t="array" aca="1" ref="G127" ca="1">IF(INDIRECT("'"&amp;G$2&amp;"'!F"&amp;ROW(G127))="CC","CC",
IF(INDIRECT("'"&amp;G$2&amp;"'!F"&amp;ROW(G127))="DOWN","DOWN",
IF(INDIRECT("'"&amp;G$2&amp;"'!F"&amp;ROW(G127))="OFF","OFF",
IF(INDIRECT("'"&amp;G$2&amp;"'!F"&amp;ROW(G127))="PARK","PARK",
IF(INDIRECT("'"&amp;G$2&amp;"'!F"&amp;ROW(G127))="VACA","VACA",
"")))))</f>
        <v/>
      </c>
      <c r="H127" s="111" t="str" cm="1">
        <f t="array" aca="1" ref="H127" ca="1">IF(INDIRECT("'"&amp;H$2&amp;"'!F"&amp;ROW(H127))="CC","CC",
IF(INDIRECT("'"&amp;H$2&amp;"'!F"&amp;ROW(H127))="DOWN","DOWN",
IF(INDIRECT("'"&amp;H$2&amp;"'!F"&amp;ROW(H127))="OFF","OFF",
IF(INDIRECT("'"&amp;H$2&amp;"'!F"&amp;ROW(H127))="PARK","PARK",
IF(INDIRECT("'"&amp;H$2&amp;"'!F"&amp;ROW(H127))="VACA","VACA",
"")))))</f>
        <v/>
      </c>
      <c r="I127" s="111" t="str" cm="1">
        <f t="array" aca="1" ref="I127" ca="1">IF(INDIRECT("'"&amp;I$2&amp;"'!F"&amp;ROW(I127))="CC","CC",
IF(INDIRECT("'"&amp;I$2&amp;"'!F"&amp;ROW(I127))="DOWN","DOWN",
IF(INDIRECT("'"&amp;I$2&amp;"'!F"&amp;ROW(I127))="OFF","OFF",
IF(INDIRECT("'"&amp;I$2&amp;"'!F"&amp;ROW(I127))="PARK","PARK",
IF(INDIRECT("'"&amp;I$2&amp;"'!F"&amp;ROW(I127))="VACA","VACA",
"")))))</f>
        <v/>
      </c>
      <c r="J127" s="111" t="str" cm="1">
        <f t="array" aca="1" ref="J127" ca="1">IF(INDIRECT("'"&amp;J$2&amp;"'!F"&amp;ROW(J127))="CC","CC",
IF(INDIRECT("'"&amp;J$2&amp;"'!F"&amp;ROW(J127))="DOWN","DOWN",
IF(INDIRECT("'"&amp;J$2&amp;"'!F"&amp;ROW(J127))="OFF","OFF",
IF(INDIRECT("'"&amp;J$2&amp;"'!F"&amp;ROW(J127))="PARK","PARK",
IF(INDIRECT("'"&amp;J$2&amp;"'!F"&amp;ROW(J127))="VACA","VACA",
"")))))</f>
        <v/>
      </c>
      <c r="K127" s="111" t="str" cm="1">
        <f t="array" aca="1" ref="K127" ca="1">IF(INDIRECT("'"&amp;K$2&amp;"'!F"&amp;ROW(K127))="CC","CC",
IF(INDIRECT("'"&amp;K$2&amp;"'!F"&amp;ROW(K127))="DOWN","DOWN",
IF(INDIRECT("'"&amp;K$2&amp;"'!F"&amp;ROW(K127))="OFF","OFF",
IF(INDIRECT("'"&amp;K$2&amp;"'!F"&amp;ROW(K127))="PARK","PARK",
IF(INDIRECT("'"&amp;K$2&amp;"'!F"&amp;ROW(K127))="VACA","VACA",
"")))))</f>
        <v/>
      </c>
      <c r="L127" s="111" t="str" cm="1">
        <f t="array" aca="1" ref="L127" ca="1">IF(INDIRECT("'"&amp;L$2&amp;"'!F"&amp;ROW(L127))="CC","CC",
IF(INDIRECT("'"&amp;L$2&amp;"'!F"&amp;ROW(L127))="DOWN","DOWN",
IF(INDIRECT("'"&amp;L$2&amp;"'!F"&amp;ROW(L127))="OFF","OFF",
IF(INDIRECT("'"&amp;L$2&amp;"'!F"&amp;ROW(L127))="PARK","PARK",
IF(INDIRECT("'"&amp;L$2&amp;"'!F"&amp;ROW(L127))="VACA","VACA",
"")))))</f>
        <v/>
      </c>
      <c r="M127" s="111" t="str" cm="1">
        <f t="array" aca="1" ref="M127" ca="1">IF(INDIRECT("'"&amp;M$2&amp;"'!F"&amp;ROW(M127))="CC","CC",
IF(INDIRECT("'"&amp;M$2&amp;"'!F"&amp;ROW(M127))="DOWN","DOWN",
IF(INDIRECT("'"&amp;M$2&amp;"'!F"&amp;ROW(M127))="OFF","OFF",
IF(INDIRECT("'"&amp;M$2&amp;"'!F"&amp;ROW(M127))="PARK","PARK",
IF(INDIRECT("'"&amp;M$2&amp;"'!F"&amp;ROW(M127))="VACA","VACA",
"")))))</f>
        <v/>
      </c>
      <c r="N127" s="111" t="str" cm="1">
        <f t="array" aca="1" ref="N127" ca="1">IF(INDIRECT("'"&amp;N$2&amp;"'!F"&amp;ROW(N127))="CC","CC",
IF(INDIRECT("'"&amp;N$2&amp;"'!F"&amp;ROW(N127))="DOWN","DOWN",
IF(INDIRECT("'"&amp;N$2&amp;"'!F"&amp;ROW(N127))="OFF","OFF",
IF(INDIRECT("'"&amp;N$2&amp;"'!F"&amp;ROW(N127))="PARK","PARK",
IF(INDIRECT("'"&amp;N$2&amp;"'!F"&amp;ROW(N127))="VACA","VACA",
"")))))</f>
        <v/>
      </c>
      <c r="O127" s="111" t="str" cm="1">
        <f t="array" aca="1" ref="O127" ca="1">IF(INDIRECT("'"&amp;O$2&amp;"'!F"&amp;ROW(O127))="CC","CC",
IF(INDIRECT("'"&amp;O$2&amp;"'!F"&amp;ROW(O127))="DOWN","DOWN",
IF(INDIRECT("'"&amp;O$2&amp;"'!F"&amp;ROW(O127))="OFF","OFF",
IF(INDIRECT("'"&amp;O$2&amp;"'!F"&amp;ROW(O127))="PARK","PARK",
IF(INDIRECT("'"&amp;O$2&amp;"'!F"&amp;ROW(O127))="VACA","VACA",
"")))))</f>
        <v/>
      </c>
      <c r="P127" s="111" t="str" cm="1">
        <f t="array" aca="1" ref="P127" ca="1">IF(INDIRECT("'"&amp;P$2&amp;"'!F"&amp;ROW(P127))="CC","CC",
IF(INDIRECT("'"&amp;P$2&amp;"'!F"&amp;ROW(P127))="DOWN","DOWN",
IF(INDIRECT("'"&amp;P$2&amp;"'!F"&amp;ROW(P127))="OFF","OFF",
IF(INDIRECT("'"&amp;P$2&amp;"'!F"&amp;ROW(P127))="PARK","PARK",
IF(INDIRECT("'"&amp;P$2&amp;"'!F"&amp;ROW(P127))="VACA","VACA",
"")))))</f>
        <v/>
      </c>
      <c r="Q127" s="111" t="str" cm="1">
        <f t="array" aca="1" ref="Q127" ca="1">IF(INDIRECT("'"&amp;Q$2&amp;"'!F"&amp;ROW(Q127))="CC","CC",
IF(INDIRECT("'"&amp;Q$2&amp;"'!F"&amp;ROW(Q127))="DOWN","DOWN",
IF(INDIRECT("'"&amp;Q$2&amp;"'!F"&amp;ROW(Q127))="OFF","OFF",
IF(INDIRECT("'"&amp;Q$2&amp;"'!F"&amp;ROW(Q127))="PARK","PARK",
IF(INDIRECT("'"&amp;Q$2&amp;"'!F"&amp;ROW(Q127))="VACA","VACA",
"")))))</f>
        <v/>
      </c>
      <c r="R127" s="111" t="str" cm="1">
        <f t="array" aca="1" ref="R127" ca="1">IF(INDIRECT("'"&amp;R$2&amp;"'!F"&amp;ROW(R127))="CC","CC",
IF(INDIRECT("'"&amp;R$2&amp;"'!F"&amp;ROW(R127))="DOWN","DOWN",
IF(INDIRECT("'"&amp;R$2&amp;"'!F"&amp;ROW(R127))="OFF","OFF",
IF(INDIRECT("'"&amp;R$2&amp;"'!F"&amp;ROW(R127))="PARK","PARK",
IF(INDIRECT("'"&amp;R$2&amp;"'!F"&amp;ROW(R127))="VACA","VACA",
"")))))</f>
        <v/>
      </c>
      <c r="S127" s="111" t="str" cm="1">
        <f t="array" aca="1" ref="S127" ca="1">IF(INDIRECT("'"&amp;S$2&amp;"'!F"&amp;ROW(S127))="CC","CC",
IF(INDIRECT("'"&amp;S$2&amp;"'!F"&amp;ROW(S127))="DOWN","DOWN",
IF(INDIRECT("'"&amp;S$2&amp;"'!F"&amp;ROW(S127))="OFF","OFF",
IF(INDIRECT("'"&amp;S$2&amp;"'!F"&amp;ROW(S127))="PARK","PARK",
IF(INDIRECT("'"&amp;S$2&amp;"'!F"&amp;ROW(S127))="VACA","VACA",
"")))))</f>
        <v/>
      </c>
      <c r="T127" s="111" t="str" cm="1">
        <f t="array" aca="1" ref="T127" ca="1">IF(INDIRECT("'"&amp;T$2&amp;"'!F"&amp;ROW(T127))="CC","CC",
IF(INDIRECT("'"&amp;T$2&amp;"'!F"&amp;ROW(T127))="DOWN","DOWN",
IF(INDIRECT("'"&amp;T$2&amp;"'!F"&amp;ROW(T127))="OFF","OFF",
IF(INDIRECT("'"&amp;T$2&amp;"'!F"&amp;ROW(T127))="PARK","PARK",
IF(INDIRECT("'"&amp;T$2&amp;"'!F"&amp;ROW(T127))="VACA","VACA",
"")))))</f>
        <v/>
      </c>
      <c r="U127" s="111" t="str" cm="1">
        <f t="array" aca="1" ref="U127" ca="1">IF(INDIRECT("'"&amp;U$2&amp;"'!F"&amp;ROW(U127))="CC","CC",
IF(INDIRECT("'"&amp;U$2&amp;"'!F"&amp;ROW(U127))="DOWN","DOWN",
IF(INDIRECT("'"&amp;U$2&amp;"'!F"&amp;ROW(U127))="OFF","OFF",
IF(INDIRECT("'"&amp;U$2&amp;"'!F"&amp;ROW(U127))="PARK","PARK",
IF(INDIRECT("'"&amp;U$2&amp;"'!F"&amp;ROW(U127))="VACA","VACA",
"")))))</f>
        <v/>
      </c>
      <c r="V127" s="111" t="str" cm="1">
        <f t="array" aca="1" ref="V127" ca="1">IF(INDIRECT("'"&amp;V$2&amp;"'!F"&amp;ROW(V127))="CC","CC",
IF(INDIRECT("'"&amp;V$2&amp;"'!F"&amp;ROW(V127))="DOWN","DOWN",
IF(INDIRECT("'"&amp;V$2&amp;"'!F"&amp;ROW(V127))="OFF","OFF",
IF(INDIRECT("'"&amp;V$2&amp;"'!F"&amp;ROW(V127))="PARK","PARK",
IF(INDIRECT("'"&amp;V$2&amp;"'!F"&amp;ROW(V127))="VACA","VACA",
"")))))</f>
        <v/>
      </c>
      <c r="W127" s="111" t="str" cm="1">
        <f t="array" aca="1" ref="W127" ca="1">IF(INDIRECT("'"&amp;W$2&amp;"'!F"&amp;ROW(W127))="CC","CC",
IF(INDIRECT("'"&amp;W$2&amp;"'!F"&amp;ROW(W127))="DOWN","DOWN",
IF(INDIRECT("'"&amp;W$2&amp;"'!F"&amp;ROW(W127))="OFF","OFF",
IF(INDIRECT("'"&amp;W$2&amp;"'!F"&amp;ROW(W127))="PARK","PARK",
IF(INDIRECT("'"&amp;W$2&amp;"'!F"&amp;ROW(W127))="VACA","VACA",
"")))))</f>
        <v/>
      </c>
      <c r="X127" s="111" t="str" cm="1">
        <f t="array" aca="1" ref="X127" ca="1">IF(INDIRECT("'"&amp;X$2&amp;"'!F"&amp;ROW(X127))="CC","CC",
IF(INDIRECT("'"&amp;X$2&amp;"'!F"&amp;ROW(X127))="DOWN","DOWN",
IF(INDIRECT("'"&amp;X$2&amp;"'!F"&amp;ROW(X127))="OFF","OFF",
IF(INDIRECT("'"&amp;X$2&amp;"'!F"&amp;ROW(X127))="PARK","PARK",
IF(INDIRECT("'"&amp;X$2&amp;"'!F"&amp;ROW(X127))="VACA","VACA",
"")))))</f>
        <v/>
      </c>
      <c r="Y127" s="111" t="str" cm="1">
        <f t="array" aca="1" ref="Y127" ca="1">IF(INDIRECT("'"&amp;Y$2&amp;"'!F"&amp;ROW(Y127))="CC","CC",
IF(INDIRECT("'"&amp;Y$2&amp;"'!F"&amp;ROW(Y127))="DOWN","DOWN",
IF(INDIRECT("'"&amp;Y$2&amp;"'!F"&amp;ROW(Y127))="OFF","OFF",
IF(INDIRECT("'"&amp;Y$2&amp;"'!F"&amp;ROW(Y127))="PARK","PARK",
IF(INDIRECT("'"&amp;Y$2&amp;"'!F"&amp;ROW(Y127))="VACA","VACA",
"")))))</f>
        <v/>
      </c>
      <c r="Z127" s="111" t="str" cm="1">
        <f t="array" aca="1" ref="Z127" ca="1">IF(INDIRECT("'"&amp;Z$2&amp;"'!F"&amp;ROW(Z127))="CC","CC",
IF(INDIRECT("'"&amp;Z$2&amp;"'!F"&amp;ROW(Z127))="DOWN","DOWN",
IF(INDIRECT("'"&amp;Z$2&amp;"'!F"&amp;ROW(Z127))="OFF","OFF",
IF(INDIRECT("'"&amp;Z$2&amp;"'!F"&amp;ROW(Z127))="PARK","PARK",
IF(INDIRECT("'"&amp;Z$2&amp;"'!F"&amp;ROW(Z127))="VACA","VACA",
"")))))</f>
        <v/>
      </c>
      <c r="AA127" s="111" t="str" cm="1">
        <f t="array" aca="1" ref="AA127" ca="1">IF(INDIRECT("'"&amp;AA$2&amp;"'!F"&amp;ROW(AA127))="CC","CC",
IF(INDIRECT("'"&amp;AA$2&amp;"'!F"&amp;ROW(AA127))="DOWN","DOWN",
IF(INDIRECT("'"&amp;AA$2&amp;"'!F"&amp;ROW(AA127))="OFF","OFF",
IF(INDIRECT("'"&amp;AA$2&amp;"'!F"&amp;ROW(AA127))="PARK","PARK",
IF(INDIRECT("'"&amp;AA$2&amp;"'!F"&amp;ROW(AA127))="VACA","VACA",
"")))))</f>
        <v/>
      </c>
      <c r="AB127" s="111" t="str" cm="1">
        <f t="array" aca="1" ref="AB127" ca="1">IF(INDIRECT("'"&amp;AB$2&amp;"'!F"&amp;ROW(AB127))="CC","CC",
IF(INDIRECT("'"&amp;AB$2&amp;"'!F"&amp;ROW(AB127))="DOWN","DOWN",
IF(INDIRECT("'"&amp;AB$2&amp;"'!F"&amp;ROW(AB127))="OFF","OFF",
IF(INDIRECT("'"&amp;AB$2&amp;"'!F"&amp;ROW(AB127))="PARK","PARK",
IF(INDIRECT("'"&amp;AB$2&amp;"'!F"&amp;ROW(AB127))="VACA","VACA",
"")))))</f>
        <v/>
      </c>
      <c r="AC127" s="111" t="str" cm="1">
        <f t="array" aca="1" ref="AC127" ca="1">IF(INDIRECT("'"&amp;AC$2&amp;"'!F"&amp;ROW(AC127))="CC","CC",
IF(INDIRECT("'"&amp;AC$2&amp;"'!F"&amp;ROW(AC127))="DOWN","DOWN",
IF(INDIRECT("'"&amp;AC$2&amp;"'!F"&amp;ROW(AC127))="OFF","OFF",
IF(INDIRECT("'"&amp;AC$2&amp;"'!F"&amp;ROW(AC127))="PARK","PARK",
IF(INDIRECT("'"&amp;AC$2&amp;"'!F"&amp;ROW(AC127))="VACA","VACA",
"")))))</f>
        <v/>
      </c>
      <c r="AD127" s="111" t="str" cm="1">
        <f t="array" aca="1" ref="AD127" ca="1">IF(INDIRECT("'"&amp;AD$2&amp;"'!F"&amp;ROW(AD127))="CC","CC",
IF(INDIRECT("'"&amp;AD$2&amp;"'!F"&amp;ROW(AD127))="DOWN","DOWN",
IF(INDIRECT("'"&amp;AD$2&amp;"'!F"&amp;ROW(AD127))="OFF","OFF",
IF(INDIRECT("'"&amp;AD$2&amp;"'!F"&amp;ROW(AD127))="PARK","PARK",
IF(INDIRECT("'"&amp;AD$2&amp;"'!F"&amp;ROW(AD127))="VACA","VACA",
"")))))</f>
        <v/>
      </c>
      <c r="AE127" s="111" t="str" cm="1">
        <f t="array" aca="1" ref="AE127" ca="1">IF(INDIRECT("'"&amp;AE$2&amp;"'!F"&amp;ROW(AE127))="CC","CC",
IF(INDIRECT("'"&amp;AE$2&amp;"'!F"&amp;ROW(AE127))="DOWN","DOWN",
IF(INDIRECT("'"&amp;AE$2&amp;"'!F"&amp;ROW(AE127))="OFF","OFF",
IF(INDIRECT("'"&amp;AE$2&amp;"'!F"&amp;ROW(AE127))="PARK","PARK",
IF(INDIRECT("'"&amp;AE$2&amp;"'!F"&amp;ROW(AE127))="VACA","VACA",
"")))))</f>
        <v/>
      </c>
      <c r="AF127" s="111" t="str" cm="1">
        <f t="array" aca="1" ref="AF127" ca="1">IF(INDIRECT("'"&amp;AF$2&amp;"'!F"&amp;ROW(AF127))="CC","CC",
IF(INDIRECT("'"&amp;AF$2&amp;"'!F"&amp;ROW(AF127))="DOWN","DOWN",
IF(INDIRECT("'"&amp;AF$2&amp;"'!F"&amp;ROW(AF127))="OFF","OFF",
IF(INDIRECT("'"&amp;AF$2&amp;"'!F"&amp;ROW(AF127))="PARK","PARK",
IF(INDIRECT("'"&amp;AF$2&amp;"'!F"&amp;ROW(AF127))="VACA","VACA",
"")))))</f>
        <v/>
      </c>
      <c r="AG127" s="111" t="str" cm="1">
        <f t="array" aca="1" ref="AG127" ca="1">IF(INDIRECT("'"&amp;AG$2&amp;"'!F"&amp;ROW(AG127))="CC","CC",
IF(INDIRECT("'"&amp;AG$2&amp;"'!F"&amp;ROW(AG127))="DOWN","DOWN",
IF(INDIRECT("'"&amp;AG$2&amp;"'!F"&amp;ROW(AG127))="OFF","OFF",
IF(INDIRECT("'"&amp;AG$2&amp;"'!F"&amp;ROW(AG127))="PARK","PARK",
IF(INDIRECT("'"&amp;AG$2&amp;"'!F"&amp;ROW(AG127))="VACA","VACA",
"")))))</f>
        <v/>
      </c>
      <c r="AH127" s="124"/>
      <c r="AI127" s="111" t="str">
        <f t="shared" si="7"/>
        <v>Mario Reisfeld</v>
      </c>
      <c r="AJ127" s="111" cm="1">
        <f t="array" aca="1" ref="AJ127" ca="1">INDIRECT("'"&amp;AJ$2&amp;"'!AB"&amp;ROW($AJ127))</f>
        <v>3</v>
      </c>
      <c r="AK127" s="111" cm="1">
        <f t="array" aca="1" ref="AK127" ca="1">INDIRECT("'"&amp;AK$2&amp;"'!AB"&amp;ROW($AJ127))</f>
        <v>3</v>
      </c>
      <c r="AL127" s="111" cm="1">
        <f t="array" aca="1" ref="AL127" ca="1">INDIRECT("'"&amp;AL$2&amp;"'!AB"&amp;ROW($AJ127))</f>
        <v>3</v>
      </c>
      <c r="AM127" s="111" t="str" cm="1">
        <f t="array" aca="1" ref="AM127" ca="1">INDIRECT("'"&amp;AM$2&amp;"'!AB"&amp;ROW($AJ127))</f>
        <v/>
      </c>
      <c r="AN127" s="111" t="str" cm="1">
        <f t="array" aca="1" ref="AN127" ca="1">INDIRECT("'"&amp;AN$2&amp;"'!AB"&amp;ROW($AJ127))</f>
        <v/>
      </c>
      <c r="AO127" s="111" cm="1">
        <f t="array" aca="1" ref="AO127" ca="1">INDIRECT("'"&amp;AO$2&amp;"'!AB"&amp;ROW($AJ127))</f>
        <v>3</v>
      </c>
      <c r="AP127" s="111" cm="1">
        <f t="array" aca="1" ref="AP127" ca="1">INDIRECT("'"&amp;AP$2&amp;"'!AB"&amp;ROW($AJ127))</f>
        <v>3</v>
      </c>
      <c r="AQ127" s="111" t="str" cm="1">
        <f t="array" aca="1" ref="AQ127" ca="1">INDIRECT("'"&amp;AQ$2&amp;"'!AB"&amp;ROW($AJ127))</f>
        <v/>
      </c>
      <c r="AR127" s="111" t="str" cm="1">
        <f t="array" aca="1" ref="AR127" ca="1">INDIRECT("'"&amp;AR$2&amp;"'!AB"&amp;ROW($AJ127))</f>
        <v/>
      </c>
      <c r="AS127" s="111" t="str" cm="1">
        <f t="array" aca="1" ref="AS127" ca="1">INDIRECT("'"&amp;AS$2&amp;"'!AB"&amp;ROW($AJ127))</f>
        <v/>
      </c>
      <c r="AT127" s="111" t="str" cm="1">
        <f t="array" aca="1" ref="AT127" ca="1">INDIRECT("'"&amp;AT$2&amp;"'!AB"&amp;ROW($AJ127))</f>
        <v/>
      </c>
      <c r="AU127" s="111" t="str" cm="1">
        <f t="array" aca="1" ref="AU127" ca="1">INDIRECT("'"&amp;AU$2&amp;"'!AB"&amp;ROW($AJ127))</f>
        <v/>
      </c>
      <c r="AV127" s="111" t="str" cm="1">
        <f t="array" aca="1" ref="AV127" ca="1">INDIRECT("'"&amp;AV$2&amp;"'!AB"&amp;ROW($AJ127))</f>
        <v/>
      </c>
      <c r="AW127" s="111" t="str" cm="1">
        <f t="array" aca="1" ref="AW127" ca="1">INDIRECT("'"&amp;AW$2&amp;"'!AB"&amp;ROW($AJ127))</f>
        <v/>
      </c>
      <c r="AX127" s="111" t="str" cm="1">
        <f t="array" aca="1" ref="AX127" ca="1">INDIRECT("'"&amp;AX$2&amp;"'!AB"&amp;ROW($AJ127))</f>
        <v/>
      </c>
      <c r="AY127" s="111" t="str" cm="1">
        <f t="array" aca="1" ref="AY127" ca="1">INDIRECT("'"&amp;AY$2&amp;"'!AB"&amp;ROW($AJ127))</f>
        <v/>
      </c>
      <c r="AZ127" s="111" t="str" cm="1">
        <f t="array" aca="1" ref="AZ127" ca="1">INDIRECT("'"&amp;AZ$2&amp;"'!AB"&amp;ROW($AJ127))</f>
        <v/>
      </c>
      <c r="BA127" s="111" t="str" cm="1">
        <f t="array" aca="1" ref="BA127" ca="1">INDIRECT("'"&amp;BA$2&amp;"'!AB"&amp;ROW($AJ127))</f>
        <v/>
      </c>
      <c r="BB127" s="111" t="str" cm="1">
        <f t="array" aca="1" ref="BB127" ca="1">INDIRECT("'"&amp;BB$2&amp;"'!AB"&amp;ROW($AJ127))</f>
        <v/>
      </c>
      <c r="BC127" s="111" t="str" cm="1">
        <f t="array" aca="1" ref="BC127" ca="1">INDIRECT("'"&amp;BC$2&amp;"'!AB"&amp;ROW($AJ127))</f>
        <v/>
      </c>
      <c r="BD127" s="111" t="str" cm="1">
        <f t="array" aca="1" ref="BD127" ca="1">INDIRECT("'"&amp;BD$2&amp;"'!AB"&amp;ROW($AJ127))</f>
        <v/>
      </c>
      <c r="BE127" s="111" t="str" cm="1">
        <f t="array" aca="1" ref="BE127" ca="1">INDIRECT("'"&amp;BE$2&amp;"'!AB"&amp;ROW($AJ127))</f>
        <v/>
      </c>
      <c r="BF127" s="111" t="str" cm="1">
        <f t="array" aca="1" ref="BF127" ca="1">INDIRECT("'"&amp;BF$2&amp;"'!AB"&amp;ROW($AJ127))</f>
        <v/>
      </c>
      <c r="BG127" s="111" t="str" cm="1">
        <f t="array" aca="1" ref="BG127" ca="1">INDIRECT("'"&amp;BG$2&amp;"'!AB"&amp;ROW($AJ127))</f>
        <v/>
      </c>
      <c r="BH127" s="111" t="str" cm="1">
        <f t="array" aca="1" ref="BH127" ca="1">INDIRECT("'"&amp;BH$2&amp;"'!AB"&amp;ROW($AJ127))</f>
        <v/>
      </c>
      <c r="BI127" s="111" t="str" cm="1">
        <f t="array" aca="1" ref="BI127" ca="1">INDIRECT("'"&amp;BI$2&amp;"'!AB"&amp;ROW($AJ127))</f>
        <v/>
      </c>
      <c r="BJ127" s="111" t="str" cm="1">
        <f t="array" aca="1" ref="BJ127" ca="1">INDIRECT("'"&amp;BJ$2&amp;"'!AB"&amp;ROW($AJ127))</f>
        <v/>
      </c>
      <c r="BK127" s="111" t="str" cm="1">
        <f t="array" aca="1" ref="BK127" ca="1">INDIRECT("'"&amp;BK$2&amp;"'!AB"&amp;ROW($AJ127))</f>
        <v/>
      </c>
      <c r="BL127" s="111" t="str" cm="1">
        <f t="array" aca="1" ref="BL127" ca="1">INDIRECT("'"&amp;BL$2&amp;"'!AB"&amp;ROW($AJ127))</f>
        <v/>
      </c>
      <c r="BM127" s="111" t="str" cm="1">
        <f t="array" aca="1" ref="BM127" ca="1">INDIRECT("'"&amp;BM$2&amp;"'!AB"&amp;ROW($AJ127))</f>
        <v/>
      </c>
      <c r="BN127" s="111" t="str" cm="1">
        <f t="array" aca="1" ref="BN127" ca="1">INDIRECT("'"&amp;BN$2&amp;"'!AB"&amp;ROW($AJ127))</f>
        <v/>
      </c>
      <c r="BO127" s="124"/>
      <c r="BP127" s="110" t="str">
        <f t="shared" si="8"/>
        <v>Mario Reisfeld</v>
      </c>
      <c r="BQ127" s="127" cm="1">
        <f t="array" aca="1" ref="BQ127" ca="1">IF(INDIRECT("'"&amp;BQ$2&amp;"'!P"&amp;ROW($BQ127))=0,"",INDIRECT("'"&amp;BQ$2&amp;"'!P"&amp;ROW($BQ127)))</f>
        <v>31</v>
      </c>
      <c r="BR127" s="127" cm="1">
        <f t="array" aca="1" ref="BR127" ca="1">IF(INDIRECT("'"&amp;BR$2&amp;"'!P"&amp;ROW($BQ127))=0,"",INDIRECT("'"&amp;BR$2&amp;"'!P"&amp;ROW($BQ127)))</f>
        <v>33</v>
      </c>
      <c r="BS127" s="127" cm="1">
        <f t="array" aca="1" ref="BS127" ca="1">IF(INDIRECT("'"&amp;BS$2&amp;"'!P"&amp;ROW($BQ127))=0,"",INDIRECT("'"&amp;BS$2&amp;"'!P"&amp;ROW($BQ127)))</f>
        <v>31</v>
      </c>
      <c r="BT127" s="127" t="str" cm="1">
        <f t="array" aca="1" ref="BT127" ca="1">IF(INDIRECT("'"&amp;BT$2&amp;"'!P"&amp;ROW($BQ127))=0,"",INDIRECT("'"&amp;BT$2&amp;"'!P"&amp;ROW($BQ127)))</f>
        <v/>
      </c>
      <c r="BU127" s="127" t="str" cm="1">
        <f t="array" aca="1" ref="BU127" ca="1">IF(INDIRECT("'"&amp;BU$2&amp;"'!P"&amp;ROW($BQ127))=0,"",INDIRECT("'"&amp;BU$2&amp;"'!P"&amp;ROW($BQ127)))</f>
        <v/>
      </c>
      <c r="BV127" s="127" cm="1">
        <f t="array" aca="1" ref="BV127" ca="1">IF(INDIRECT("'"&amp;BV$2&amp;"'!P"&amp;ROW($BQ127))=0,"",INDIRECT("'"&amp;BV$2&amp;"'!P"&amp;ROW($BQ127)))</f>
        <v>33</v>
      </c>
      <c r="BW127" s="127" cm="1">
        <f t="array" aca="1" ref="BW127" ca="1">IF(INDIRECT("'"&amp;BW$2&amp;"'!P"&amp;ROW($BQ127))=0,"",INDIRECT("'"&amp;BW$2&amp;"'!P"&amp;ROW($BQ127)))</f>
        <v>36.75</v>
      </c>
      <c r="BX127" s="127" t="str" cm="1">
        <f t="array" aca="1" ref="BX127" ca="1">IF(INDIRECT("'"&amp;BX$2&amp;"'!P"&amp;ROW($BQ127))=0,"",INDIRECT("'"&amp;BX$2&amp;"'!P"&amp;ROW($BQ127)))</f>
        <v/>
      </c>
      <c r="BY127" s="127" t="str" cm="1">
        <f t="array" aca="1" ref="BY127" ca="1">IF(INDIRECT("'"&amp;BY$2&amp;"'!P"&amp;ROW($BQ127))=0,"",INDIRECT("'"&amp;BY$2&amp;"'!P"&amp;ROW($BQ127)))</f>
        <v/>
      </c>
      <c r="BZ127" s="127" t="str" cm="1">
        <f t="array" aca="1" ref="BZ127" ca="1">IF(INDIRECT("'"&amp;BZ$2&amp;"'!P"&amp;ROW($BQ127))=0,"",INDIRECT("'"&amp;BZ$2&amp;"'!P"&amp;ROW($BQ127)))</f>
        <v/>
      </c>
      <c r="CA127" s="127" t="str" cm="1">
        <f t="array" aca="1" ref="CA127" ca="1">IF(INDIRECT("'"&amp;CA$2&amp;"'!P"&amp;ROW($BQ127))=0,"",INDIRECT("'"&amp;CA$2&amp;"'!P"&amp;ROW($BQ127)))</f>
        <v/>
      </c>
      <c r="CB127" s="127" t="str" cm="1">
        <f t="array" aca="1" ref="CB127" ca="1">IF(INDIRECT("'"&amp;CB$2&amp;"'!P"&amp;ROW($BQ127))=0,"",INDIRECT("'"&amp;CB$2&amp;"'!P"&amp;ROW($BQ127)))</f>
        <v/>
      </c>
      <c r="CC127" s="127" t="str" cm="1">
        <f t="array" aca="1" ref="CC127" ca="1">IF(INDIRECT("'"&amp;CC$2&amp;"'!P"&amp;ROW($BQ127))=0,"",INDIRECT("'"&amp;CC$2&amp;"'!P"&amp;ROW($BQ127)))</f>
        <v/>
      </c>
      <c r="CD127" s="127" t="str" cm="1">
        <f t="array" aca="1" ref="CD127" ca="1">IF(INDIRECT("'"&amp;CD$2&amp;"'!P"&amp;ROW($BQ127))=0,"",INDIRECT("'"&amp;CD$2&amp;"'!P"&amp;ROW($BQ127)))</f>
        <v/>
      </c>
      <c r="CE127" s="127" t="str" cm="1">
        <f t="array" aca="1" ref="CE127" ca="1">IF(INDIRECT("'"&amp;CE$2&amp;"'!P"&amp;ROW($BQ127))=0,"",INDIRECT("'"&amp;CE$2&amp;"'!P"&amp;ROW($BQ127)))</f>
        <v/>
      </c>
      <c r="CF127" s="127" t="str" cm="1">
        <f t="array" aca="1" ref="CF127" ca="1">IF(INDIRECT("'"&amp;CF$2&amp;"'!P"&amp;ROW($BQ127))=0,"",INDIRECT("'"&amp;CF$2&amp;"'!P"&amp;ROW($BQ127)))</f>
        <v/>
      </c>
      <c r="CG127" s="127" t="str" cm="1">
        <f t="array" aca="1" ref="CG127" ca="1">IF(INDIRECT("'"&amp;CG$2&amp;"'!P"&amp;ROW($BQ127))=0,"",INDIRECT("'"&amp;CG$2&amp;"'!P"&amp;ROW($BQ127)))</f>
        <v/>
      </c>
      <c r="CH127" s="127" t="str" cm="1">
        <f t="array" aca="1" ref="CH127" ca="1">IF(INDIRECT("'"&amp;CH$2&amp;"'!P"&amp;ROW($BQ127))=0,"",INDIRECT("'"&amp;CH$2&amp;"'!P"&amp;ROW($BQ127)))</f>
        <v/>
      </c>
      <c r="CI127" s="127" t="str" cm="1">
        <f t="array" aca="1" ref="CI127" ca="1">IF(INDIRECT("'"&amp;CI$2&amp;"'!P"&amp;ROW($BQ127))=0,"",INDIRECT("'"&amp;CI$2&amp;"'!P"&amp;ROW($BQ127)))</f>
        <v/>
      </c>
      <c r="CJ127" s="127" t="str" cm="1">
        <f t="array" aca="1" ref="CJ127" ca="1">IF(INDIRECT("'"&amp;CJ$2&amp;"'!P"&amp;ROW($BQ127))=0,"",INDIRECT("'"&amp;CJ$2&amp;"'!P"&amp;ROW($BQ127)))</f>
        <v/>
      </c>
      <c r="CK127" s="127" t="str" cm="1">
        <f t="array" aca="1" ref="CK127" ca="1">IF(INDIRECT("'"&amp;CK$2&amp;"'!P"&amp;ROW($BQ127))=0,"",INDIRECT("'"&amp;CK$2&amp;"'!P"&amp;ROW($BQ127)))</f>
        <v/>
      </c>
      <c r="CL127" s="127" t="str" cm="1">
        <f t="array" aca="1" ref="CL127" ca="1">IF(INDIRECT("'"&amp;CL$2&amp;"'!P"&amp;ROW($BQ127))=0,"",INDIRECT("'"&amp;CL$2&amp;"'!P"&amp;ROW($BQ127)))</f>
        <v/>
      </c>
      <c r="CM127" s="127" t="str" cm="1">
        <f t="array" aca="1" ref="CM127" ca="1">IF(INDIRECT("'"&amp;CM$2&amp;"'!P"&amp;ROW($BQ127))=0,"",INDIRECT("'"&amp;CM$2&amp;"'!P"&amp;ROW($BQ127)))</f>
        <v/>
      </c>
      <c r="CN127" s="127" t="str" cm="1">
        <f t="array" aca="1" ref="CN127" ca="1">IF(INDIRECT("'"&amp;CN$2&amp;"'!P"&amp;ROW($BQ127))=0,"",INDIRECT("'"&amp;CN$2&amp;"'!P"&amp;ROW($BQ127)))</f>
        <v/>
      </c>
      <c r="CO127" s="127" t="str" cm="1">
        <f t="array" aca="1" ref="CO127" ca="1">IF(INDIRECT("'"&amp;CO$2&amp;"'!P"&amp;ROW($BQ127))=0,"",INDIRECT("'"&amp;CO$2&amp;"'!P"&amp;ROW($BQ127)))</f>
        <v/>
      </c>
      <c r="CP127" s="127" t="str" cm="1">
        <f t="array" aca="1" ref="CP127" ca="1">IF(INDIRECT("'"&amp;CP$2&amp;"'!P"&amp;ROW($BQ127))=0,"",INDIRECT("'"&amp;CP$2&amp;"'!P"&amp;ROW($BQ127)))</f>
        <v/>
      </c>
      <c r="CQ127" s="127" t="str" cm="1">
        <f t="array" aca="1" ref="CQ127" ca="1">IF(INDIRECT("'"&amp;CQ$2&amp;"'!P"&amp;ROW($BQ127))=0,"",INDIRECT("'"&amp;CQ$2&amp;"'!P"&amp;ROW($BQ127)))</f>
        <v/>
      </c>
      <c r="CR127" s="127" t="str" cm="1">
        <f t="array" aca="1" ref="CR127" ca="1">IF(INDIRECT("'"&amp;CR$2&amp;"'!P"&amp;ROW($BQ127))=0,"",INDIRECT("'"&amp;CR$2&amp;"'!P"&amp;ROW($BQ127)))</f>
        <v/>
      </c>
      <c r="CS127" s="127" t="str" cm="1">
        <f t="array" aca="1" ref="CS127" ca="1">IF(INDIRECT("'"&amp;CS$2&amp;"'!P"&amp;ROW($BQ127))=0,"",INDIRECT("'"&amp;CS$2&amp;"'!P"&amp;ROW($BQ127)))</f>
        <v/>
      </c>
      <c r="CT127" s="127" t="str" cm="1">
        <f t="array" aca="1" ref="CT127" ca="1">IF(INDIRECT("'"&amp;CT$2&amp;"'!P"&amp;ROW($BQ127))=0,"",INDIRECT("'"&amp;CT$2&amp;"'!P"&amp;ROW($BQ127)))</f>
        <v/>
      </c>
      <c r="CU127" s="127" t="str" cm="1">
        <f t="array" aca="1" ref="CU127" ca="1">IF(INDIRECT("'"&amp;CU$2&amp;"'!P"&amp;ROW($BQ127))=0,"",INDIRECT("'"&amp;CU$2&amp;"'!P"&amp;ROW($BQ127)))</f>
        <v/>
      </c>
      <c r="CV127" s="128">
        <f t="shared" ca="1" si="9"/>
        <v>164.75</v>
      </c>
    </row>
    <row r="128" spans="1:100" x14ac:dyDescent="0.2">
      <c r="A128" s="111">
        <f>IF('Driver List'!D128=0,"",'Driver List'!D128)</f>
        <v>6404</v>
      </c>
      <c r="B128" s="111" t="str">
        <f>IF(A128="","",VLOOKUP(A128,'Driver List'!D:E,2,0))</f>
        <v>Lester Valdes</v>
      </c>
      <c r="C128" s="111" t="str" cm="1">
        <f t="array" aca="1" ref="C128" ca="1">IF(INDIRECT("'"&amp;C$2&amp;"'!F"&amp;ROW(C128))="CC","CC",
IF(INDIRECT("'"&amp;C$2&amp;"'!F"&amp;ROW(C128))="DOWN","DOWN",
IF(INDIRECT("'"&amp;C$2&amp;"'!F"&amp;ROW(C128))="OFF","OFF",
IF(INDIRECT("'"&amp;C$2&amp;"'!F"&amp;ROW(C128))="PARK","PARK",
IF(INDIRECT("'"&amp;C$2&amp;"'!F"&amp;ROW(C128))="VACA","VACA",
"")))))</f>
        <v/>
      </c>
      <c r="D128" s="111" t="str" cm="1">
        <f t="array" aca="1" ref="D128" ca="1">IF(INDIRECT("'"&amp;D$2&amp;"'!F"&amp;ROW(D128))="CC","CC",
IF(INDIRECT("'"&amp;D$2&amp;"'!F"&amp;ROW(D128))="DOWN","DOWN",
IF(INDIRECT("'"&amp;D$2&amp;"'!F"&amp;ROW(D128))="OFF","OFF",
IF(INDIRECT("'"&amp;D$2&amp;"'!F"&amp;ROW(D128))="PARK","PARK",
IF(INDIRECT("'"&amp;D$2&amp;"'!F"&amp;ROW(D128))="VACA","VACA",
"")))))</f>
        <v/>
      </c>
      <c r="E128" s="111" t="str" cm="1">
        <f t="array" aca="1" ref="E128" ca="1">IF(INDIRECT("'"&amp;E$2&amp;"'!F"&amp;ROW(E128))="CC","CC",
IF(INDIRECT("'"&amp;E$2&amp;"'!F"&amp;ROW(E128))="DOWN","DOWN",
IF(INDIRECT("'"&amp;E$2&amp;"'!F"&amp;ROW(E128))="OFF","OFF",
IF(INDIRECT("'"&amp;E$2&amp;"'!F"&amp;ROW(E128))="PARK","PARK",
IF(INDIRECT("'"&amp;E$2&amp;"'!F"&amp;ROW(E128))="VACA","VACA",
"")))))</f>
        <v/>
      </c>
      <c r="F128" s="111" t="str" cm="1">
        <f t="array" aca="1" ref="F128" ca="1">IF(INDIRECT("'"&amp;F$2&amp;"'!F"&amp;ROW(F128))="CC","CC",
IF(INDIRECT("'"&amp;F$2&amp;"'!F"&amp;ROW(F128))="DOWN","DOWN",
IF(INDIRECT("'"&amp;F$2&amp;"'!F"&amp;ROW(F128))="OFF","OFF",
IF(INDIRECT("'"&amp;F$2&amp;"'!F"&amp;ROW(F128))="PARK","PARK",
IF(INDIRECT("'"&amp;F$2&amp;"'!F"&amp;ROW(F128))="VACA","VACA",
"")))))</f>
        <v/>
      </c>
      <c r="G128" s="111" t="str" cm="1">
        <f t="array" aca="1" ref="G128" ca="1">IF(INDIRECT("'"&amp;G$2&amp;"'!F"&amp;ROW(G128))="CC","CC",
IF(INDIRECT("'"&amp;G$2&amp;"'!F"&amp;ROW(G128))="DOWN","DOWN",
IF(INDIRECT("'"&amp;G$2&amp;"'!F"&amp;ROW(G128))="OFF","OFF",
IF(INDIRECT("'"&amp;G$2&amp;"'!F"&amp;ROW(G128))="PARK","PARK",
IF(INDIRECT("'"&amp;G$2&amp;"'!F"&amp;ROW(G128))="VACA","VACA",
"")))))</f>
        <v/>
      </c>
      <c r="H128" s="111" t="str" cm="1">
        <f t="array" aca="1" ref="H128" ca="1">IF(INDIRECT("'"&amp;H$2&amp;"'!F"&amp;ROW(H128))="CC","CC",
IF(INDIRECT("'"&amp;H$2&amp;"'!F"&amp;ROW(H128))="DOWN","DOWN",
IF(INDIRECT("'"&amp;H$2&amp;"'!F"&amp;ROW(H128))="OFF","OFF",
IF(INDIRECT("'"&amp;H$2&amp;"'!F"&amp;ROW(H128))="PARK","PARK",
IF(INDIRECT("'"&amp;H$2&amp;"'!F"&amp;ROW(H128))="VACA","VACA",
"")))))</f>
        <v/>
      </c>
      <c r="I128" s="111" t="str" cm="1">
        <f t="array" aca="1" ref="I128" ca="1">IF(INDIRECT("'"&amp;I$2&amp;"'!F"&amp;ROW(I128))="CC","CC",
IF(INDIRECT("'"&amp;I$2&amp;"'!F"&amp;ROW(I128))="DOWN","DOWN",
IF(INDIRECT("'"&amp;I$2&amp;"'!F"&amp;ROW(I128))="OFF","OFF",
IF(INDIRECT("'"&amp;I$2&amp;"'!F"&amp;ROW(I128))="PARK","PARK",
IF(INDIRECT("'"&amp;I$2&amp;"'!F"&amp;ROW(I128))="VACA","VACA",
"")))))</f>
        <v/>
      </c>
      <c r="J128" s="111" t="str" cm="1">
        <f t="array" aca="1" ref="J128" ca="1">IF(INDIRECT("'"&amp;J$2&amp;"'!F"&amp;ROW(J128))="CC","CC",
IF(INDIRECT("'"&amp;J$2&amp;"'!F"&amp;ROW(J128))="DOWN","DOWN",
IF(INDIRECT("'"&amp;J$2&amp;"'!F"&amp;ROW(J128))="OFF","OFF",
IF(INDIRECT("'"&amp;J$2&amp;"'!F"&amp;ROW(J128))="PARK","PARK",
IF(INDIRECT("'"&amp;J$2&amp;"'!F"&amp;ROW(J128))="VACA","VACA",
"")))))</f>
        <v/>
      </c>
      <c r="K128" s="111" t="str" cm="1">
        <f t="array" aca="1" ref="K128" ca="1">IF(INDIRECT("'"&amp;K$2&amp;"'!F"&amp;ROW(K128))="CC","CC",
IF(INDIRECT("'"&amp;K$2&amp;"'!F"&amp;ROW(K128))="DOWN","DOWN",
IF(INDIRECT("'"&amp;K$2&amp;"'!F"&amp;ROW(K128))="OFF","OFF",
IF(INDIRECT("'"&amp;K$2&amp;"'!F"&amp;ROW(K128))="PARK","PARK",
IF(INDIRECT("'"&amp;K$2&amp;"'!F"&amp;ROW(K128))="VACA","VACA",
"")))))</f>
        <v/>
      </c>
      <c r="L128" s="111" t="str" cm="1">
        <f t="array" aca="1" ref="L128" ca="1">IF(INDIRECT("'"&amp;L$2&amp;"'!F"&amp;ROW(L128))="CC","CC",
IF(INDIRECT("'"&amp;L$2&amp;"'!F"&amp;ROW(L128))="DOWN","DOWN",
IF(INDIRECT("'"&amp;L$2&amp;"'!F"&amp;ROW(L128))="OFF","OFF",
IF(INDIRECT("'"&amp;L$2&amp;"'!F"&amp;ROW(L128))="PARK","PARK",
IF(INDIRECT("'"&amp;L$2&amp;"'!F"&amp;ROW(L128))="VACA","VACA",
"")))))</f>
        <v/>
      </c>
      <c r="M128" s="111" t="str" cm="1">
        <f t="array" aca="1" ref="M128" ca="1">IF(INDIRECT("'"&amp;M$2&amp;"'!F"&amp;ROW(M128))="CC","CC",
IF(INDIRECT("'"&amp;M$2&amp;"'!F"&amp;ROW(M128))="DOWN","DOWN",
IF(INDIRECT("'"&amp;M$2&amp;"'!F"&amp;ROW(M128))="OFF","OFF",
IF(INDIRECT("'"&amp;M$2&amp;"'!F"&amp;ROW(M128))="PARK","PARK",
IF(INDIRECT("'"&amp;M$2&amp;"'!F"&amp;ROW(M128))="VACA","VACA",
"")))))</f>
        <v/>
      </c>
      <c r="N128" s="111" t="str" cm="1">
        <f t="array" aca="1" ref="N128" ca="1">IF(INDIRECT("'"&amp;N$2&amp;"'!F"&amp;ROW(N128))="CC","CC",
IF(INDIRECT("'"&amp;N$2&amp;"'!F"&amp;ROW(N128))="DOWN","DOWN",
IF(INDIRECT("'"&amp;N$2&amp;"'!F"&amp;ROW(N128))="OFF","OFF",
IF(INDIRECT("'"&amp;N$2&amp;"'!F"&amp;ROW(N128))="PARK","PARK",
IF(INDIRECT("'"&amp;N$2&amp;"'!F"&amp;ROW(N128))="VACA","VACA",
"")))))</f>
        <v/>
      </c>
      <c r="O128" s="111" t="str" cm="1">
        <f t="array" aca="1" ref="O128" ca="1">IF(INDIRECT("'"&amp;O$2&amp;"'!F"&amp;ROW(O128))="CC","CC",
IF(INDIRECT("'"&amp;O$2&amp;"'!F"&amp;ROW(O128))="DOWN","DOWN",
IF(INDIRECT("'"&amp;O$2&amp;"'!F"&amp;ROW(O128))="OFF","OFF",
IF(INDIRECT("'"&amp;O$2&amp;"'!F"&amp;ROW(O128))="PARK","PARK",
IF(INDIRECT("'"&amp;O$2&amp;"'!F"&amp;ROW(O128))="VACA","VACA",
"")))))</f>
        <v/>
      </c>
      <c r="P128" s="111" t="str" cm="1">
        <f t="array" aca="1" ref="P128" ca="1">IF(INDIRECT("'"&amp;P$2&amp;"'!F"&amp;ROW(P128))="CC","CC",
IF(INDIRECT("'"&amp;P$2&amp;"'!F"&amp;ROW(P128))="DOWN","DOWN",
IF(INDIRECT("'"&amp;P$2&amp;"'!F"&amp;ROW(P128))="OFF","OFF",
IF(INDIRECT("'"&amp;P$2&amp;"'!F"&amp;ROW(P128))="PARK","PARK",
IF(INDIRECT("'"&amp;P$2&amp;"'!F"&amp;ROW(P128))="VACA","VACA",
"")))))</f>
        <v/>
      </c>
      <c r="Q128" s="111" t="str" cm="1">
        <f t="array" aca="1" ref="Q128" ca="1">IF(INDIRECT("'"&amp;Q$2&amp;"'!F"&amp;ROW(Q128))="CC","CC",
IF(INDIRECT("'"&amp;Q$2&amp;"'!F"&amp;ROW(Q128))="DOWN","DOWN",
IF(INDIRECT("'"&amp;Q$2&amp;"'!F"&amp;ROW(Q128))="OFF","OFF",
IF(INDIRECT("'"&amp;Q$2&amp;"'!F"&amp;ROW(Q128))="PARK","PARK",
IF(INDIRECT("'"&amp;Q$2&amp;"'!F"&amp;ROW(Q128))="VACA","VACA",
"")))))</f>
        <v/>
      </c>
      <c r="R128" s="111" t="str" cm="1">
        <f t="array" aca="1" ref="R128" ca="1">IF(INDIRECT("'"&amp;R$2&amp;"'!F"&amp;ROW(R128))="CC","CC",
IF(INDIRECT("'"&amp;R$2&amp;"'!F"&amp;ROW(R128))="DOWN","DOWN",
IF(INDIRECT("'"&amp;R$2&amp;"'!F"&amp;ROW(R128))="OFF","OFF",
IF(INDIRECT("'"&amp;R$2&amp;"'!F"&amp;ROW(R128))="PARK","PARK",
IF(INDIRECT("'"&amp;R$2&amp;"'!F"&amp;ROW(R128))="VACA","VACA",
"")))))</f>
        <v/>
      </c>
      <c r="S128" s="111" t="str" cm="1">
        <f t="array" aca="1" ref="S128" ca="1">IF(INDIRECT("'"&amp;S$2&amp;"'!F"&amp;ROW(S128))="CC","CC",
IF(INDIRECT("'"&amp;S$2&amp;"'!F"&amp;ROW(S128))="DOWN","DOWN",
IF(INDIRECT("'"&amp;S$2&amp;"'!F"&amp;ROW(S128))="OFF","OFF",
IF(INDIRECT("'"&amp;S$2&amp;"'!F"&amp;ROW(S128))="PARK","PARK",
IF(INDIRECT("'"&amp;S$2&amp;"'!F"&amp;ROW(S128))="VACA","VACA",
"")))))</f>
        <v/>
      </c>
      <c r="T128" s="111" t="str" cm="1">
        <f t="array" aca="1" ref="T128" ca="1">IF(INDIRECT("'"&amp;T$2&amp;"'!F"&amp;ROW(T128))="CC","CC",
IF(INDIRECT("'"&amp;T$2&amp;"'!F"&amp;ROW(T128))="DOWN","DOWN",
IF(INDIRECT("'"&amp;T$2&amp;"'!F"&amp;ROW(T128))="OFF","OFF",
IF(INDIRECT("'"&amp;T$2&amp;"'!F"&amp;ROW(T128))="PARK","PARK",
IF(INDIRECT("'"&amp;T$2&amp;"'!F"&amp;ROW(T128))="VACA","VACA",
"")))))</f>
        <v/>
      </c>
      <c r="U128" s="111" t="str" cm="1">
        <f t="array" aca="1" ref="U128" ca="1">IF(INDIRECT("'"&amp;U$2&amp;"'!F"&amp;ROW(U128))="CC","CC",
IF(INDIRECT("'"&amp;U$2&amp;"'!F"&amp;ROW(U128))="DOWN","DOWN",
IF(INDIRECT("'"&amp;U$2&amp;"'!F"&amp;ROW(U128))="OFF","OFF",
IF(INDIRECT("'"&amp;U$2&amp;"'!F"&amp;ROW(U128))="PARK","PARK",
IF(INDIRECT("'"&amp;U$2&amp;"'!F"&amp;ROW(U128))="VACA","VACA",
"")))))</f>
        <v/>
      </c>
      <c r="V128" s="111" t="str" cm="1">
        <f t="array" aca="1" ref="V128" ca="1">IF(INDIRECT("'"&amp;V$2&amp;"'!F"&amp;ROW(V128))="CC","CC",
IF(INDIRECT("'"&amp;V$2&amp;"'!F"&amp;ROW(V128))="DOWN","DOWN",
IF(INDIRECT("'"&amp;V$2&amp;"'!F"&amp;ROW(V128))="OFF","OFF",
IF(INDIRECT("'"&amp;V$2&amp;"'!F"&amp;ROW(V128))="PARK","PARK",
IF(INDIRECT("'"&amp;V$2&amp;"'!F"&amp;ROW(V128))="VACA","VACA",
"")))))</f>
        <v/>
      </c>
      <c r="W128" s="111" t="str" cm="1">
        <f t="array" aca="1" ref="W128" ca="1">IF(INDIRECT("'"&amp;W$2&amp;"'!F"&amp;ROW(W128))="CC","CC",
IF(INDIRECT("'"&amp;W$2&amp;"'!F"&amp;ROW(W128))="DOWN","DOWN",
IF(INDIRECT("'"&amp;W$2&amp;"'!F"&amp;ROW(W128))="OFF","OFF",
IF(INDIRECT("'"&amp;W$2&amp;"'!F"&amp;ROW(W128))="PARK","PARK",
IF(INDIRECT("'"&amp;W$2&amp;"'!F"&amp;ROW(W128))="VACA","VACA",
"")))))</f>
        <v/>
      </c>
      <c r="X128" s="111" t="str" cm="1">
        <f t="array" aca="1" ref="X128" ca="1">IF(INDIRECT("'"&amp;X$2&amp;"'!F"&amp;ROW(X128))="CC","CC",
IF(INDIRECT("'"&amp;X$2&amp;"'!F"&amp;ROW(X128))="DOWN","DOWN",
IF(INDIRECT("'"&amp;X$2&amp;"'!F"&amp;ROW(X128))="OFF","OFF",
IF(INDIRECT("'"&amp;X$2&amp;"'!F"&amp;ROW(X128))="PARK","PARK",
IF(INDIRECT("'"&amp;X$2&amp;"'!F"&amp;ROW(X128))="VACA","VACA",
"")))))</f>
        <v/>
      </c>
      <c r="Y128" s="111" t="str" cm="1">
        <f t="array" aca="1" ref="Y128" ca="1">IF(INDIRECT("'"&amp;Y$2&amp;"'!F"&amp;ROW(Y128))="CC","CC",
IF(INDIRECT("'"&amp;Y$2&amp;"'!F"&amp;ROW(Y128))="DOWN","DOWN",
IF(INDIRECT("'"&amp;Y$2&amp;"'!F"&amp;ROW(Y128))="OFF","OFF",
IF(INDIRECT("'"&amp;Y$2&amp;"'!F"&amp;ROW(Y128))="PARK","PARK",
IF(INDIRECT("'"&amp;Y$2&amp;"'!F"&amp;ROW(Y128))="VACA","VACA",
"")))))</f>
        <v/>
      </c>
      <c r="Z128" s="111" t="str" cm="1">
        <f t="array" aca="1" ref="Z128" ca="1">IF(INDIRECT("'"&amp;Z$2&amp;"'!F"&amp;ROW(Z128))="CC","CC",
IF(INDIRECT("'"&amp;Z$2&amp;"'!F"&amp;ROW(Z128))="DOWN","DOWN",
IF(INDIRECT("'"&amp;Z$2&amp;"'!F"&amp;ROW(Z128))="OFF","OFF",
IF(INDIRECT("'"&amp;Z$2&amp;"'!F"&amp;ROW(Z128))="PARK","PARK",
IF(INDIRECT("'"&amp;Z$2&amp;"'!F"&amp;ROW(Z128))="VACA","VACA",
"")))))</f>
        <v/>
      </c>
      <c r="AA128" s="111" t="str" cm="1">
        <f t="array" aca="1" ref="AA128" ca="1">IF(INDIRECT("'"&amp;AA$2&amp;"'!F"&amp;ROW(AA128))="CC","CC",
IF(INDIRECT("'"&amp;AA$2&amp;"'!F"&amp;ROW(AA128))="DOWN","DOWN",
IF(INDIRECT("'"&amp;AA$2&amp;"'!F"&amp;ROW(AA128))="OFF","OFF",
IF(INDIRECT("'"&amp;AA$2&amp;"'!F"&amp;ROW(AA128))="PARK","PARK",
IF(INDIRECT("'"&amp;AA$2&amp;"'!F"&amp;ROW(AA128))="VACA","VACA",
"")))))</f>
        <v/>
      </c>
      <c r="AB128" s="111" t="str" cm="1">
        <f t="array" aca="1" ref="AB128" ca="1">IF(INDIRECT("'"&amp;AB$2&amp;"'!F"&amp;ROW(AB128))="CC","CC",
IF(INDIRECT("'"&amp;AB$2&amp;"'!F"&amp;ROW(AB128))="DOWN","DOWN",
IF(INDIRECT("'"&amp;AB$2&amp;"'!F"&amp;ROW(AB128))="OFF","OFF",
IF(INDIRECT("'"&amp;AB$2&amp;"'!F"&amp;ROW(AB128))="PARK","PARK",
IF(INDIRECT("'"&amp;AB$2&amp;"'!F"&amp;ROW(AB128))="VACA","VACA",
"")))))</f>
        <v/>
      </c>
      <c r="AC128" s="111" t="str" cm="1">
        <f t="array" aca="1" ref="AC128" ca="1">IF(INDIRECT("'"&amp;AC$2&amp;"'!F"&amp;ROW(AC128))="CC","CC",
IF(INDIRECT("'"&amp;AC$2&amp;"'!F"&amp;ROW(AC128))="DOWN","DOWN",
IF(INDIRECT("'"&amp;AC$2&amp;"'!F"&amp;ROW(AC128))="OFF","OFF",
IF(INDIRECT("'"&amp;AC$2&amp;"'!F"&amp;ROW(AC128))="PARK","PARK",
IF(INDIRECT("'"&amp;AC$2&amp;"'!F"&amp;ROW(AC128))="VACA","VACA",
"")))))</f>
        <v/>
      </c>
      <c r="AD128" s="111" t="str" cm="1">
        <f t="array" aca="1" ref="AD128" ca="1">IF(INDIRECT("'"&amp;AD$2&amp;"'!F"&amp;ROW(AD128))="CC","CC",
IF(INDIRECT("'"&amp;AD$2&amp;"'!F"&amp;ROW(AD128))="DOWN","DOWN",
IF(INDIRECT("'"&amp;AD$2&amp;"'!F"&amp;ROW(AD128))="OFF","OFF",
IF(INDIRECT("'"&amp;AD$2&amp;"'!F"&amp;ROW(AD128))="PARK","PARK",
IF(INDIRECT("'"&amp;AD$2&amp;"'!F"&amp;ROW(AD128))="VACA","VACA",
"")))))</f>
        <v/>
      </c>
      <c r="AE128" s="111" t="str" cm="1">
        <f t="array" aca="1" ref="AE128" ca="1">IF(INDIRECT("'"&amp;AE$2&amp;"'!F"&amp;ROW(AE128))="CC","CC",
IF(INDIRECT("'"&amp;AE$2&amp;"'!F"&amp;ROW(AE128))="DOWN","DOWN",
IF(INDIRECT("'"&amp;AE$2&amp;"'!F"&amp;ROW(AE128))="OFF","OFF",
IF(INDIRECT("'"&amp;AE$2&amp;"'!F"&amp;ROW(AE128))="PARK","PARK",
IF(INDIRECT("'"&amp;AE$2&amp;"'!F"&amp;ROW(AE128))="VACA","VACA",
"")))))</f>
        <v/>
      </c>
      <c r="AF128" s="111" t="str" cm="1">
        <f t="array" aca="1" ref="AF128" ca="1">IF(INDIRECT("'"&amp;AF$2&amp;"'!F"&amp;ROW(AF128))="CC","CC",
IF(INDIRECT("'"&amp;AF$2&amp;"'!F"&amp;ROW(AF128))="DOWN","DOWN",
IF(INDIRECT("'"&amp;AF$2&amp;"'!F"&amp;ROW(AF128))="OFF","OFF",
IF(INDIRECT("'"&amp;AF$2&amp;"'!F"&amp;ROW(AF128))="PARK","PARK",
IF(INDIRECT("'"&amp;AF$2&amp;"'!F"&amp;ROW(AF128))="VACA","VACA",
"")))))</f>
        <v/>
      </c>
      <c r="AG128" s="111" t="str" cm="1">
        <f t="array" aca="1" ref="AG128" ca="1">IF(INDIRECT("'"&amp;AG$2&amp;"'!F"&amp;ROW(AG128))="CC","CC",
IF(INDIRECT("'"&amp;AG$2&amp;"'!F"&amp;ROW(AG128))="DOWN","DOWN",
IF(INDIRECT("'"&amp;AG$2&amp;"'!F"&amp;ROW(AG128))="OFF","OFF",
IF(INDIRECT("'"&amp;AG$2&amp;"'!F"&amp;ROW(AG128))="PARK","PARK",
IF(INDIRECT("'"&amp;AG$2&amp;"'!F"&amp;ROW(AG128))="VACA","VACA",
"")))))</f>
        <v/>
      </c>
      <c r="AH128" s="124"/>
      <c r="AI128" s="111" t="str">
        <f t="shared" si="7"/>
        <v>Lester Valdes</v>
      </c>
      <c r="AJ128" s="111" cm="1">
        <f t="array" aca="1" ref="AJ128" ca="1">INDIRECT("'"&amp;AJ$2&amp;"'!AB"&amp;ROW($AJ128))</f>
        <v>3</v>
      </c>
      <c r="AK128" s="111" cm="1">
        <f t="array" aca="1" ref="AK128" ca="1">INDIRECT("'"&amp;AK$2&amp;"'!AB"&amp;ROW($AJ128))</f>
        <v>3</v>
      </c>
      <c r="AL128" s="111" cm="1">
        <f t="array" aca="1" ref="AL128" ca="1">INDIRECT("'"&amp;AL$2&amp;"'!AB"&amp;ROW($AJ128))</f>
        <v>3</v>
      </c>
      <c r="AM128" s="111" t="str" cm="1">
        <f t="array" aca="1" ref="AM128" ca="1">INDIRECT("'"&amp;AM$2&amp;"'!AB"&amp;ROW($AJ128))</f>
        <v/>
      </c>
      <c r="AN128" s="111" t="str" cm="1">
        <f t="array" aca="1" ref="AN128" ca="1">INDIRECT("'"&amp;AN$2&amp;"'!AB"&amp;ROW($AJ128))</f>
        <v/>
      </c>
      <c r="AO128" s="111" cm="1">
        <f t="array" aca="1" ref="AO128" ca="1">INDIRECT("'"&amp;AO$2&amp;"'!AB"&amp;ROW($AJ128))</f>
        <v>3</v>
      </c>
      <c r="AP128" s="111" cm="1">
        <f t="array" aca="1" ref="AP128" ca="1">INDIRECT("'"&amp;AP$2&amp;"'!AB"&amp;ROW($AJ128))</f>
        <v>3</v>
      </c>
      <c r="AQ128" s="111" t="str" cm="1">
        <f t="array" aca="1" ref="AQ128" ca="1">INDIRECT("'"&amp;AQ$2&amp;"'!AB"&amp;ROW($AJ128))</f>
        <v/>
      </c>
      <c r="AR128" s="111" t="str" cm="1">
        <f t="array" aca="1" ref="AR128" ca="1">INDIRECT("'"&amp;AR$2&amp;"'!AB"&amp;ROW($AJ128))</f>
        <v/>
      </c>
      <c r="AS128" s="111" t="str" cm="1">
        <f t="array" aca="1" ref="AS128" ca="1">INDIRECT("'"&amp;AS$2&amp;"'!AB"&amp;ROW($AJ128))</f>
        <v/>
      </c>
      <c r="AT128" s="111" t="str" cm="1">
        <f t="array" aca="1" ref="AT128" ca="1">INDIRECT("'"&amp;AT$2&amp;"'!AB"&amp;ROW($AJ128))</f>
        <v/>
      </c>
      <c r="AU128" s="111" t="str" cm="1">
        <f t="array" aca="1" ref="AU128" ca="1">INDIRECT("'"&amp;AU$2&amp;"'!AB"&amp;ROW($AJ128))</f>
        <v/>
      </c>
      <c r="AV128" s="111" t="str" cm="1">
        <f t="array" aca="1" ref="AV128" ca="1">INDIRECT("'"&amp;AV$2&amp;"'!AB"&amp;ROW($AJ128))</f>
        <v/>
      </c>
      <c r="AW128" s="111" t="str" cm="1">
        <f t="array" aca="1" ref="AW128" ca="1">INDIRECT("'"&amp;AW$2&amp;"'!AB"&amp;ROW($AJ128))</f>
        <v/>
      </c>
      <c r="AX128" s="111" t="str" cm="1">
        <f t="array" aca="1" ref="AX128" ca="1">INDIRECT("'"&amp;AX$2&amp;"'!AB"&amp;ROW($AJ128))</f>
        <v/>
      </c>
      <c r="AY128" s="111" t="str" cm="1">
        <f t="array" aca="1" ref="AY128" ca="1">INDIRECT("'"&amp;AY$2&amp;"'!AB"&amp;ROW($AJ128))</f>
        <v/>
      </c>
      <c r="AZ128" s="111" t="str" cm="1">
        <f t="array" aca="1" ref="AZ128" ca="1">INDIRECT("'"&amp;AZ$2&amp;"'!AB"&amp;ROW($AJ128))</f>
        <v/>
      </c>
      <c r="BA128" s="111" t="str" cm="1">
        <f t="array" aca="1" ref="BA128" ca="1">INDIRECT("'"&amp;BA$2&amp;"'!AB"&amp;ROW($AJ128))</f>
        <v/>
      </c>
      <c r="BB128" s="111" t="str" cm="1">
        <f t="array" aca="1" ref="BB128" ca="1">INDIRECT("'"&amp;BB$2&amp;"'!AB"&amp;ROW($AJ128))</f>
        <v/>
      </c>
      <c r="BC128" s="111" t="str" cm="1">
        <f t="array" aca="1" ref="BC128" ca="1">INDIRECT("'"&amp;BC$2&amp;"'!AB"&amp;ROW($AJ128))</f>
        <v/>
      </c>
      <c r="BD128" s="111" t="str" cm="1">
        <f t="array" aca="1" ref="BD128" ca="1">INDIRECT("'"&amp;BD$2&amp;"'!AB"&amp;ROW($AJ128))</f>
        <v/>
      </c>
      <c r="BE128" s="111" t="str" cm="1">
        <f t="array" aca="1" ref="BE128" ca="1">INDIRECT("'"&amp;BE$2&amp;"'!AB"&amp;ROW($AJ128))</f>
        <v/>
      </c>
      <c r="BF128" s="111" t="str" cm="1">
        <f t="array" aca="1" ref="BF128" ca="1">INDIRECT("'"&amp;BF$2&amp;"'!AB"&amp;ROW($AJ128))</f>
        <v/>
      </c>
      <c r="BG128" s="111" t="str" cm="1">
        <f t="array" aca="1" ref="BG128" ca="1">INDIRECT("'"&amp;BG$2&amp;"'!AB"&amp;ROW($AJ128))</f>
        <v/>
      </c>
      <c r="BH128" s="111" t="str" cm="1">
        <f t="array" aca="1" ref="BH128" ca="1">INDIRECT("'"&amp;BH$2&amp;"'!AB"&amp;ROW($AJ128))</f>
        <v/>
      </c>
      <c r="BI128" s="111" t="str" cm="1">
        <f t="array" aca="1" ref="BI128" ca="1">INDIRECT("'"&amp;BI$2&amp;"'!AB"&amp;ROW($AJ128))</f>
        <v/>
      </c>
      <c r="BJ128" s="111" t="str" cm="1">
        <f t="array" aca="1" ref="BJ128" ca="1">INDIRECT("'"&amp;BJ$2&amp;"'!AB"&amp;ROW($AJ128))</f>
        <v/>
      </c>
      <c r="BK128" s="111" t="str" cm="1">
        <f t="array" aca="1" ref="BK128" ca="1">INDIRECT("'"&amp;BK$2&amp;"'!AB"&amp;ROW($AJ128))</f>
        <v/>
      </c>
      <c r="BL128" s="111" t="str" cm="1">
        <f t="array" aca="1" ref="BL128" ca="1">INDIRECT("'"&amp;BL$2&amp;"'!AB"&amp;ROW($AJ128))</f>
        <v/>
      </c>
      <c r="BM128" s="111" t="str" cm="1">
        <f t="array" aca="1" ref="BM128" ca="1">INDIRECT("'"&amp;BM$2&amp;"'!AB"&amp;ROW($AJ128))</f>
        <v/>
      </c>
      <c r="BN128" s="111" t="str" cm="1">
        <f t="array" aca="1" ref="BN128" ca="1">INDIRECT("'"&amp;BN$2&amp;"'!AB"&amp;ROW($AJ128))</f>
        <v/>
      </c>
      <c r="BO128" s="124"/>
      <c r="BP128" s="110" t="str">
        <f t="shared" si="8"/>
        <v>Lester Valdes</v>
      </c>
      <c r="BQ128" s="127" cm="1">
        <f t="array" aca="1" ref="BQ128" ca="1">IF(INDIRECT("'"&amp;BQ$2&amp;"'!P"&amp;ROW($BQ128))=0,"",INDIRECT("'"&amp;BQ$2&amp;"'!P"&amp;ROW($BQ128)))</f>
        <v>31</v>
      </c>
      <c r="BR128" s="127" cm="1">
        <f t="array" aca="1" ref="BR128" ca="1">IF(INDIRECT("'"&amp;BR$2&amp;"'!P"&amp;ROW($BQ128))=0,"",INDIRECT("'"&amp;BR$2&amp;"'!P"&amp;ROW($BQ128)))</f>
        <v>33</v>
      </c>
      <c r="BS128" s="127" cm="1">
        <f t="array" aca="1" ref="BS128" ca="1">IF(INDIRECT("'"&amp;BS$2&amp;"'!P"&amp;ROW($BQ128))=0,"",INDIRECT("'"&amp;BS$2&amp;"'!P"&amp;ROW($BQ128)))</f>
        <v>31</v>
      </c>
      <c r="BT128" s="127" t="str" cm="1">
        <f t="array" aca="1" ref="BT128" ca="1">IF(INDIRECT("'"&amp;BT$2&amp;"'!P"&amp;ROW($BQ128))=0,"",INDIRECT("'"&amp;BT$2&amp;"'!P"&amp;ROW($BQ128)))</f>
        <v/>
      </c>
      <c r="BU128" s="127" t="str" cm="1">
        <f t="array" aca="1" ref="BU128" ca="1">IF(INDIRECT("'"&amp;BU$2&amp;"'!P"&amp;ROW($BQ128))=0,"",INDIRECT("'"&amp;BU$2&amp;"'!P"&amp;ROW($BQ128)))</f>
        <v/>
      </c>
      <c r="BV128" s="127" cm="1">
        <f t="array" aca="1" ref="BV128" ca="1">IF(INDIRECT("'"&amp;BV$2&amp;"'!P"&amp;ROW($BQ128))=0,"",INDIRECT("'"&amp;BV$2&amp;"'!P"&amp;ROW($BQ128)))</f>
        <v>33</v>
      </c>
      <c r="BW128" s="127" cm="1">
        <f t="array" aca="1" ref="BW128" ca="1">IF(INDIRECT("'"&amp;BW$2&amp;"'!P"&amp;ROW($BQ128))=0,"",INDIRECT("'"&amp;BW$2&amp;"'!P"&amp;ROW($BQ128)))</f>
        <v>36.75</v>
      </c>
      <c r="BX128" s="127" t="str" cm="1">
        <f t="array" aca="1" ref="BX128" ca="1">IF(INDIRECT("'"&amp;BX$2&amp;"'!P"&amp;ROW($BQ128))=0,"",INDIRECT("'"&amp;BX$2&amp;"'!P"&amp;ROW($BQ128)))</f>
        <v/>
      </c>
      <c r="BY128" s="127" t="str" cm="1">
        <f t="array" aca="1" ref="BY128" ca="1">IF(INDIRECT("'"&amp;BY$2&amp;"'!P"&amp;ROW($BQ128))=0,"",INDIRECT("'"&amp;BY$2&amp;"'!P"&amp;ROW($BQ128)))</f>
        <v/>
      </c>
      <c r="BZ128" s="127" t="str" cm="1">
        <f t="array" aca="1" ref="BZ128" ca="1">IF(INDIRECT("'"&amp;BZ$2&amp;"'!P"&amp;ROW($BQ128))=0,"",INDIRECT("'"&amp;BZ$2&amp;"'!P"&amp;ROW($BQ128)))</f>
        <v/>
      </c>
      <c r="CA128" s="127" t="str" cm="1">
        <f t="array" aca="1" ref="CA128" ca="1">IF(INDIRECT("'"&amp;CA$2&amp;"'!P"&amp;ROW($BQ128))=0,"",INDIRECT("'"&amp;CA$2&amp;"'!P"&amp;ROW($BQ128)))</f>
        <v/>
      </c>
      <c r="CB128" s="127" t="str" cm="1">
        <f t="array" aca="1" ref="CB128" ca="1">IF(INDIRECT("'"&amp;CB$2&amp;"'!P"&amp;ROW($BQ128))=0,"",INDIRECT("'"&amp;CB$2&amp;"'!P"&amp;ROW($BQ128)))</f>
        <v/>
      </c>
      <c r="CC128" s="127" t="str" cm="1">
        <f t="array" aca="1" ref="CC128" ca="1">IF(INDIRECT("'"&amp;CC$2&amp;"'!P"&amp;ROW($BQ128))=0,"",INDIRECT("'"&amp;CC$2&amp;"'!P"&amp;ROW($BQ128)))</f>
        <v/>
      </c>
      <c r="CD128" s="127" t="str" cm="1">
        <f t="array" aca="1" ref="CD128" ca="1">IF(INDIRECT("'"&amp;CD$2&amp;"'!P"&amp;ROW($BQ128))=0,"",INDIRECT("'"&amp;CD$2&amp;"'!P"&amp;ROW($BQ128)))</f>
        <v/>
      </c>
      <c r="CE128" s="127" t="str" cm="1">
        <f t="array" aca="1" ref="CE128" ca="1">IF(INDIRECT("'"&amp;CE$2&amp;"'!P"&amp;ROW($BQ128))=0,"",INDIRECT("'"&amp;CE$2&amp;"'!P"&amp;ROW($BQ128)))</f>
        <v/>
      </c>
      <c r="CF128" s="127" t="str" cm="1">
        <f t="array" aca="1" ref="CF128" ca="1">IF(INDIRECT("'"&amp;CF$2&amp;"'!P"&amp;ROW($BQ128))=0,"",INDIRECT("'"&amp;CF$2&amp;"'!P"&amp;ROW($BQ128)))</f>
        <v/>
      </c>
      <c r="CG128" s="127" t="str" cm="1">
        <f t="array" aca="1" ref="CG128" ca="1">IF(INDIRECT("'"&amp;CG$2&amp;"'!P"&amp;ROW($BQ128))=0,"",INDIRECT("'"&amp;CG$2&amp;"'!P"&amp;ROW($BQ128)))</f>
        <v/>
      </c>
      <c r="CH128" s="127" t="str" cm="1">
        <f t="array" aca="1" ref="CH128" ca="1">IF(INDIRECT("'"&amp;CH$2&amp;"'!P"&amp;ROW($BQ128))=0,"",INDIRECT("'"&amp;CH$2&amp;"'!P"&amp;ROW($BQ128)))</f>
        <v/>
      </c>
      <c r="CI128" s="127" t="str" cm="1">
        <f t="array" aca="1" ref="CI128" ca="1">IF(INDIRECT("'"&amp;CI$2&amp;"'!P"&amp;ROW($BQ128))=0,"",INDIRECT("'"&amp;CI$2&amp;"'!P"&amp;ROW($BQ128)))</f>
        <v/>
      </c>
      <c r="CJ128" s="127" t="str" cm="1">
        <f t="array" aca="1" ref="CJ128" ca="1">IF(INDIRECT("'"&amp;CJ$2&amp;"'!P"&amp;ROW($BQ128))=0,"",INDIRECT("'"&amp;CJ$2&amp;"'!P"&amp;ROW($BQ128)))</f>
        <v/>
      </c>
      <c r="CK128" s="127" t="str" cm="1">
        <f t="array" aca="1" ref="CK128" ca="1">IF(INDIRECT("'"&amp;CK$2&amp;"'!P"&amp;ROW($BQ128))=0,"",INDIRECT("'"&amp;CK$2&amp;"'!P"&amp;ROW($BQ128)))</f>
        <v/>
      </c>
      <c r="CL128" s="127" t="str" cm="1">
        <f t="array" aca="1" ref="CL128" ca="1">IF(INDIRECT("'"&amp;CL$2&amp;"'!P"&amp;ROW($BQ128))=0,"",INDIRECT("'"&amp;CL$2&amp;"'!P"&amp;ROW($BQ128)))</f>
        <v/>
      </c>
      <c r="CM128" s="127" t="str" cm="1">
        <f t="array" aca="1" ref="CM128" ca="1">IF(INDIRECT("'"&amp;CM$2&amp;"'!P"&amp;ROW($BQ128))=0,"",INDIRECT("'"&amp;CM$2&amp;"'!P"&amp;ROW($BQ128)))</f>
        <v/>
      </c>
      <c r="CN128" s="127" t="str" cm="1">
        <f t="array" aca="1" ref="CN128" ca="1">IF(INDIRECT("'"&amp;CN$2&amp;"'!P"&amp;ROW($BQ128))=0,"",INDIRECT("'"&amp;CN$2&amp;"'!P"&amp;ROW($BQ128)))</f>
        <v/>
      </c>
      <c r="CO128" s="127" t="str" cm="1">
        <f t="array" aca="1" ref="CO128" ca="1">IF(INDIRECT("'"&amp;CO$2&amp;"'!P"&amp;ROW($BQ128))=0,"",INDIRECT("'"&amp;CO$2&amp;"'!P"&amp;ROW($BQ128)))</f>
        <v/>
      </c>
      <c r="CP128" s="127" t="str" cm="1">
        <f t="array" aca="1" ref="CP128" ca="1">IF(INDIRECT("'"&amp;CP$2&amp;"'!P"&amp;ROW($BQ128))=0,"",INDIRECT("'"&amp;CP$2&amp;"'!P"&amp;ROW($BQ128)))</f>
        <v/>
      </c>
      <c r="CQ128" s="127" t="str" cm="1">
        <f t="array" aca="1" ref="CQ128" ca="1">IF(INDIRECT("'"&amp;CQ$2&amp;"'!P"&amp;ROW($BQ128))=0,"",INDIRECT("'"&amp;CQ$2&amp;"'!P"&amp;ROW($BQ128)))</f>
        <v/>
      </c>
      <c r="CR128" s="127" t="str" cm="1">
        <f t="array" aca="1" ref="CR128" ca="1">IF(INDIRECT("'"&amp;CR$2&amp;"'!P"&amp;ROW($BQ128))=0,"",INDIRECT("'"&amp;CR$2&amp;"'!P"&amp;ROW($BQ128)))</f>
        <v/>
      </c>
      <c r="CS128" s="127" t="str" cm="1">
        <f t="array" aca="1" ref="CS128" ca="1">IF(INDIRECT("'"&amp;CS$2&amp;"'!P"&amp;ROW($BQ128))=0,"",INDIRECT("'"&amp;CS$2&amp;"'!P"&amp;ROW($BQ128)))</f>
        <v/>
      </c>
      <c r="CT128" s="127" t="str" cm="1">
        <f t="array" aca="1" ref="CT128" ca="1">IF(INDIRECT("'"&amp;CT$2&amp;"'!P"&amp;ROW($BQ128))=0,"",INDIRECT("'"&amp;CT$2&amp;"'!P"&amp;ROW($BQ128)))</f>
        <v/>
      </c>
      <c r="CU128" s="127" t="str" cm="1">
        <f t="array" aca="1" ref="CU128" ca="1">IF(INDIRECT("'"&amp;CU$2&amp;"'!P"&amp;ROW($BQ128))=0,"",INDIRECT("'"&amp;CU$2&amp;"'!P"&amp;ROW($BQ128)))</f>
        <v/>
      </c>
      <c r="CV128" s="128">
        <f t="shared" ca="1" si="9"/>
        <v>164.75</v>
      </c>
    </row>
    <row r="129" spans="1:100" x14ac:dyDescent="0.2">
      <c r="A129" s="111">
        <f>IF('Driver List'!D129=0,"",'Driver List'!D129)</f>
        <v>6414</v>
      </c>
      <c r="B129" s="111" t="str">
        <f>IF(A129="","",VLOOKUP(A129,'Driver List'!D:E,2,0))</f>
        <v>Osvaldo Portales</v>
      </c>
      <c r="C129" s="111" t="str" cm="1">
        <f t="array" aca="1" ref="C129" ca="1">IF(INDIRECT("'"&amp;C$2&amp;"'!F"&amp;ROW(C129))="CC","CC",
IF(INDIRECT("'"&amp;C$2&amp;"'!F"&amp;ROW(C129))="DOWN","DOWN",
IF(INDIRECT("'"&amp;C$2&amp;"'!F"&amp;ROW(C129))="OFF","OFF",
IF(INDIRECT("'"&amp;C$2&amp;"'!F"&amp;ROW(C129))="PARK","PARK",
IF(INDIRECT("'"&amp;C$2&amp;"'!F"&amp;ROW(C129))="VACA","VACA",
"")))))</f>
        <v/>
      </c>
      <c r="D129" s="111" t="str" cm="1">
        <f t="array" aca="1" ref="D129" ca="1">IF(INDIRECT("'"&amp;D$2&amp;"'!F"&amp;ROW(D129))="CC","CC",
IF(INDIRECT("'"&amp;D$2&amp;"'!F"&amp;ROW(D129))="DOWN","DOWN",
IF(INDIRECT("'"&amp;D$2&amp;"'!F"&amp;ROW(D129))="OFF","OFF",
IF(INDIRECT("'"&amp;D$2&amp;"'!F"&amp;ROW(D129))="PARK","PARK",
IF(INDIRECT("'"&amp;D$2&amp;"'!F"&amp;ROW(D129))="VACA","VACA",
"")))))</f>
        <v/>
      </c>
      <c r="E129" s="111" t="str" cm="1">
        <f t="array" aca="1" ref="E129" ca="1">IF(INDIRECT("'"&amp;E$2&amp;"'!F"&amp;ROW(E129))="CC","CC",
IF(INDIRECT("'"&amp;E$2&amp;"'!F"&amp;ROW(E129))="DOWN","DOWN",
IF(INDIRECT("'"&amp;E$2&amp;"'!F"&amp;ROW(E129))="OFF","OFF",
IF(INDIRECT("'"&amp;E$2&amp;"'!F"&amp;ROW(E129))="PARK","PARK",
IF(INDIRECT("'"&amp;E$2&amp;"'!F"&amp;ROW(E129))="VACA","VACA",
"")))))</f>
        <v/>
      </c>
      <c r="F129" s="111" t="str" cm="1">
        <f t="array" aca="1" ref="F129" ca="1">IF(INDIRECT("'"&amp;F$2&amp;"'!F"&amp;ROW(F129))="CC","CC",
IF(INDIRECT("'"&amp;F$2&amp;"'!F"&amp;ROW(F129))="DOWN","DOWN",
IF(INDIRECT("'"&amp;F$2&amp;"'!F"&amp;ROW(F129))="OFF","OFF",
IF(INDIRECT("'"&amp;F$2&amp;"'!F"&amp;ROW(F129))="PARK","PARK",
IF(INDIRECT("'"&amp;F$2&amp;"'!F"&amp;ROW(F129))="VACA","VACA",
"")))))</f>
        <v/>
      </c>
      <c r="G129" s="111" t="str" cm="1">
        <f t="array" aca="1" ref="G129" ca="1">IF(INDIRECT("'"&amp;G$2&amp;"'!F"&amp;ROW(G129))="CC","CC",
IF(INDIRECT("'"&amp;G$2&amp;"'!F"&amp;ROW(G129))="DOWN","DOWN",
IF(INDIRECT("'"&amp;G$2&amp;"'!F"&amp;ROW(G129))="OFF","OFF",
IF(INDIRECT("'"&amp;G$2&amp;"'!F"&amp;ROW(G129))="PARK","PARK",
IF(INDIRECT("'"&amp;G$2&amp;"'!F"&amp;ROW(G129))="VACA","VACA",
"")))))</f>
        <v/>
      </c>
      <c r="H129" s="111" t="str" cm="1">
        <f t="array" aca="1" ref="H129" ca="1">IF(INDIRECT("'"&amp;H$2&amp;"'!F"&amp;ROW(H129))="CC","CC",
IF(INDIRECT("'"&amp;H$2&amp;"'!F"&amp;ROW(H129))="DOWN","DOWN",
IF(INDIRECT("'"&amp;H$2&amp;"'!F"&amp;ROW(H129))="OFF","OFF",
IF(INDIRECT("'"&amp;H$2&amp;"'!F"&amp;ROW(H129))="PARK","PARK",
IF(INDIRECT("'"&amp;H$2&amp;"'!F"&amp;ROW(H129))="VACA","VACA",
"")))))</f>
        <v/>
      </c>
      <c r="I129" s="111" t="str" cm="1">
        <f t="array" aca="1" ref="I129" ca="1">IF(INDIRECT("'"&amp;I$2&amp;"'!F"&amp;ROW(I129))="CC","CC",
IF(INDIRECT("'"&amp;I$2&amp;"'!F"&amp;ROW(I129))="DOWN","DOWN",
IF(INDIRECT("'"&amp;I$2&amp;"'!F"&amp;ROW(I129))="OFF","OFF",
IF(INDIRECT("'"&amp;I$2&amp;"'!F"&amp;ROW(I129))="PARK","PARK",
IF(INDIRECT("'"&amp;I$2&amp;"'!F"&amp;ROW(I129))="VACA","VACA",
"")))))</f>
        <v/>
      </c>
      <c r="J129" s="111" t="str" cm="1">
        <f t="array" aca="1" ref="J129" ca="1">IF(INDIRECT("'"&amp;J$2&amp;"'!F"&amp;ROW(J129))="CC","CC",
IF(INDIRECT("'"&amp;J$2&amp;"'!F"&amp;ROW(J129))="DOWN","DOWN",
IF(INDIRECT("'"&amp;J$2&amp;"'!F"&amp;ROW(J129))="OFF","OFF",
IF(INDIRECT("'"&amp;J$2&amp;"'!F"&amp;ROW(J129))="PARK","PARK",
IF(INDIRECT("'"&amp;J$2&amp;"'!F"&amp;ROW(J129))="VACA","VACA",
"")))))</f>
        <v/>
      </c>
      <c r="K129" s="111" t="str" cm="1">
        <f t="array" aca="1" ref="K129" ca="1">IF(INDIRECT("'"&amp;K$2&amp;"'!F"&amp;ROW(K129))="CC","CC",
IF(INDIRECT("'"&amp;K$2&amp;"'!F"&amp;ROW(K129))="DOWN","DOWN",
IF(INDIRECT("'"&amp;K$2&amp;"'!F"&amp;ROW(K129))="OFF","OFF",
IF(INDIRECT("'"&amp;K$2&amp;"'!F"&amp;ROW(K129))="PARK","PARK",
IF(INDIRECT("'"&amp;K$2&amp;"'!F"&amp;ROW(K129))="VACA","VACA",
"")))))</f>
        <v/>
      </c>
      <c r="L129" s="111" t="str" cm="1">
        <f t="array" aca="1" ref="L129" ca="1">IF(INDIRECT("'"&amp;L$2&amp;"'!F"&amp;ROW(L129))="CC","CC",
IF(INDIRECT("'"&amp;L$2&amp;"'!F"&amp;ROW(L129))="DOWN","DOWN",
IF(INDIRECT("'"&amp;L$2&amp;"'!F"&amp;ROW(L129))="OFF","OFF",
IF(INDIRECT("'"&amp;L$2&amp;"'!F"&amp;ROW(L129))="PARK","PARK",
IF(INDIRECT("'"&amp;L$2&amp;"'!F"&amp;ROW(L129))="VACA","VACA",
"")))))</f>
        <v/>
      </c>
      <c r="M129" s="111" t="str" cm="1">
        <f t="array" aca="1" ref="M129" ca="1">IF(INDIRECT("'"&amp;M$2&amp;"'!F"&amp;ROW(M129))="CC","CC",
IF(INDIRECT("'"&amp;M$2&amp;"'!F"&amp;ROW(M129))="DOWN","DOWN",
IF(INDIRECT("'"&amp;M$2&amp;"'!F"&amp;ROW(M129))="OFF","OFF",
IF(INDIRECT("'"&amp;M$2&amp;"'!F"&amp;ROW(M129))="PARK","PARK",
IF(INDIRECT("'"&amp;M$2&amp;"'!F"&amp;ROW(M129))="VACA","VACA",
"")))))</f>
        <v/>
      </c>
      <c r="N129" s="111" t="str" cm="1">
        <f t="array" aca="1" ref="N129" ca="1">IF(INDIRECT("'"&amp;N$2&amp;"'!F"&amp;ROW(N129))="CC","CC",
IF(INDIRECT("'"&amp;N$2&amp;"'!F"&amp;ROW(N129))="DOWN","DOWN",
IF(INDIRECT("'"&amp;N$2&amp;"'!F"&amp;ROW(N129))="OFF","OFF",
IF(INDIRECT("'"&amp;N$2&amp;"'!F"&amp;ROW(N129))="PARK","PARK",
IF(INDIRECT("'"&amp;N$2&amp;"'!F"&amp;ROW(N129))="VACA","VACA",
"")))))</f>
        <v/>
      </c>
      <c r="O129" s="111" t="str" cm="1">
        <f t="array" aca="1" ref="O129" ca="1">IF(INDIRECT("'"&amp;O$2&amp;"'!F"&amp;ROW(O129))="CC","CC",
IF(INDIRECT("'"&amp;O$2&amp;"'!F"&amp;ROW(O129))="DOWN","DOWN",
IF(INDIRECT("'"&amp;O$2&amp;"'!F"&amp;ROW(O129))="OFF","OFF",
IF(INDIRECT("'"&amp;O$2&amp;"'!F"&amp;ROW(O129))="PARK","PARK",
IF(INDIRECT("'"&amp;O$2&amp;"'!F"&amp;ROW(O129))="VACA","VACA",
"")))))</f>
        <v/>
      </c>
      <c r="P129" s="111" t="str" cm="1">
        <f t="array" aca="1" ref="P129" ca="1">IF(INDIRECT("'"&amp;P$2&amp;"'!F"&amp;ROW(P129))="CC","CC",
IF(INDIRECT("'"&amp;P$2&amp;"'!F"&amp;ROW(P129))="DOWN","DOWN",
IF(INDIRECT("'"&amp;P$2&amp;"'!F"&amp;ROW(P129))="OFF","OFF",
IF(INDIRECT("'"&amp;P$2&amp;"'!F"&amp;ROW(P129))="PARK","PARK",
IF(INDIRECT("'"&amp;P$2&amp;"'!F"&amp;ROW(P129))="VACA","VACA",
"")))))</f>
        <v/>
      </c>
      <c r="Q129" s="111" t="str" cm="1">
        <f t="array" aca="1" ref="Q129" ca="1">IF(INDIRECT("'"&amp;Q$2&amp;"'!F"&amp;ROW(Q129))="CC","CC",
IF(INDIRECT("'"&amp;Q$2&amp;"'!F"&amp;ROW(Q129))="DOWN","DOWN",
IF(INDIRECT("'"&amp;Q$2&amp;"'!F"&amp;ROW(Q129))="OFF","OFF",
IF(INDIRECT("'"&amp;Q$2&amp;"'!F"&amp;ROW(Q129))="PARK","PARK",
IF(INDIRECT("'"&amp;Q$2&amp;"'!F"&amp;ROW(Q129))="VACA","VACA",
"")))))</f>
        <v/>
      </c>
      <c r="R129" s="111" t="str" cm="1">
        <f t="array" aca="1" ref="R129" ca="1">IF(INDIRECT("'"&amp;R$2&amp;"'!F"&amp;ROW(R129))="CC","CC",
IF(INDIRECT("'"&amp;R$2&amp;"'!F"&amp;ROW(R129))="DOWN","DOWN",
IF(INDIRECT("'"&amp;R$2&amp;"'!F"&amp;ROW(R129))="OFF","OFF",
IF(INDIRECT("'"&amp;R$2&amp;"'!F"&amp;ROW(R129))="PARK","PARK",
IF(INDIRECT("'"&amp;R$2&amp;"'!F"&amp;ROW(R129))="VACA","VACA",
"")))))</f>
        <v/>
      </c>
      <c r="S129" s="111" t="str" cm="1">
        <f t="array" aca="1" ref="S129" ca="1">IF(INDIRECT("'"&amp;S$2&amp;"'!F"&amp;ROW(S129))="CC","CC",
IF(INDIRECT("'"&amp;S$2&amp;"'!F"&amp;ROW(S129))="DOWN","DOWN",
IF(INDIRECT("'"&amp;S$2&amp;"'!F"&amp;ROW(S129))="OFF","OFF",
IF(INDIRECT("'"&amp;S$2&amp;"'!F"&amp;ROW(S129))="PARK","PARK",
IF(INDIRECT("'"&amp;S$2&amp;"'!F"&amp;ROW(S129))="VACA","VACA",
"")))))</f>
        <v/>
      </c>
      <c r="T129" s="111" t="str" cm="1">
        <f t="array" aca="1" ref="T129" ca="1">IF(INDIRECT("'"&amp;T$2&amp;"'!F"&amp;ROW(T129))="CC","CC",
IF(INDIRECT("'"&amp;T$2&amp;"'!F"&amp;ROW(T129))="DOWN","DOWN",
IF(INDIRECT("'"&amp;T$2&amp;"'!F"&amp;ROW(T129))="OFF","OFF",
IF(INDIRECT("'"&amp;T$2&amp;"'!F"&amp;ROW(T129))="PARK","PARK",
IF(INDIRECT("'"&amp;T$2&amp;"'!F"&amp;ROW(T129))="VACA","VACA",
"")))))</f>
        <v/>
      </c>
      <c r="U129" s="111" t="str" cm="1">
        <f t="array" aca="1" ref="U129" ca="1">IF(INDIRECT("'"&amp;U$2&amp;"'!F"&amp;ROW(U129))="CC","CC",
IF(INDIRECT("'"&amp;U$2&amp;"'!F"&amp;ROW(U129))="DOWN","DOWN",
IF(INDIRECT("'"&amp;U$2&amp;"'!F"&amp;ROW(U129))="OFF","OFF",
IF(INDIRECT("'"&amp;U$2&amp;"'!F"&amp;ROW(U129))="PARK","PARK",
IF(INDIRECT("'"&amp;U$2&amp;"'!F"&amp;ROW(U129))="VACA","VACA",
"")))))</f>
        <v/>
      </c>
      <c r="V129" s="111" t="str" cm="1">
        <f t="array" aca="1" ref="V129" ca="1">IF(INDIRECT("'"&amp;V$2&amp;"'!F"&amp;ROW(V129))="CC","CC",
IF(INDIRECT("'"&amp;V$2&amp;"'!F"&amp;ROW(V129))="DOWN","DOWN",
IF(INDIRECT("'"&amp;V$2&amp;"'!F"&amp;ROW(V129))="OFF","OFF",
IF(INDIRECT("'"&amp;V$2&amp;"'!F"&amp;ROW(V129))="PARK","PARK",
IF(INDIRECT("'"&amp;V$2&amp;"'!F"&amp;ROW(V129))="VACA","VACA",
"")))))</f>
        <v/>
      </c>
      <c r="W129" s="111" t="str" cm="1">
        <f t="array" aca="1" ref="W129" ca="1">IF(INDIRECT("'"&amp;W$2&amp;"'!F"&amp;ROW(W129))="CC","CC",
IF(INDIRECT("'"&amp;W$2&amp;"'!F"&amp;ROW(W129))="DOWN","DOWN",
IF(INDIRECT("'"&amp;W$2&amp;"'!F"&amp;ROW(W129))="OFF","OFF",
IF(INDIRECT("'"&amp;W$2&amp;"'!F"&amp;ROW(W129))="PARK","PARK",
IF(INDIRECT("'"&amp;W$2&amp;"'!F"&amp;ROW(W129))="VACA","VACA",
"")))))</f>
        <v/>
      </c>
      <c r="X129" s="111" t="str" cm="1">
        <f t="array" aca="1" ref="X129" ca="1">IF(INDIRECT("'"&amp;X$2&amp;"'!F"&amp;ROW(X129))="CC","CC",
IF(INDIRECT("'"&amp;X$2&amp;"'!F"&amp;ROW(X129))="DOWN","DOWN",
IF(INDIRECT("'"&amp;X$2&amp;"'!F"&amp;ROW(X129))="OFF","OFF",
IF(INDIRECT("'"&amp;X$2&amp;"'!F"&amp;ROW(X129))="PARK","PARK",
IF(INDIRECT("'"&amp;X$2&amp;"'!F"&amp;ROW(X129))="VACA","VACA",
"")))))</f>
        <v/>
      </c>
      <c r="Y129" s="111" t="str" cm="1">
        <f t="array" aca="1" ref="Y129" ca="1">IF(INDIRECT("'"&amp;Y$2&amp;"'!F"&amp;ROW(Y129))="CC","CC",
IF(INDIRECT("'"&amp;Y$2&amp;"'!F"&amp;ROW(Y129))="DOWN","DOWN",
IF(INDIRECT("'"&amp;Y$2&amp;"'!F"&amp;ROW(Y129))="OFF","OFF",
IF(INDIRECT("'"&amp;Y$2&amp;"'!F"&amp;ROW(Y129))="PARK","PARK",
IF(INDIRECT("'"&amp;Y$2&amp;"'!F"&amp;ROW(Y129))="VACA","VACA",
"")))))</f>
        <v/>
      </c>
      <c r="Z129" s="111" t="str" cm="1">
        <f t="array" aca="1" ref="Z129" ca="1">IF(INDIRECT("'"&amp;Z$2&amp;"'!F"&amp;ROW(Z129))="CC","CC",
IF(INDIRECT("'"&amp;Z$2&amp;"'!F"&amp;ROW(Z129))="DOWN","DOWN",
IF(INDIRECT("'"&amp;Z$2&amp;"'!F"&amp;ROW(Z129))="OFF","OFF",
IF(INDIRECT("'"&amp;Z$2&amp;"'!F"&amp;ROW(Z129))="PARK","PARK",
IF(INDIRECT("'"&amp;Z$2&amp;"'!F"&amp;ROW(Z129))="VACA","VACA",
"")))))</f>
        <v/>
      </c>
      <c r="AA129" s="111" t="str" cm="1">
        <f t="array" aca="1" ref="AA129" ca="1">IF(INDIRECT("'"&amp;AA$2&amp;"'!F"&amp;ROW(AA129))="CC","CC",
IF(INDIRECT("'"&amp;AA$2&amp;"'!F"&amp;ROW(AA129))="DOWN","DOWN",
IF(INDIRECT("'"&amp;AA$2&amp;"'!F"&amp;ROW(AA129))="OFF","OFF",
IF(INDIRECT("'"&amp;AA$2&amp;"'!F"&amp;ROW(AA129))="PARK","PARK",
IF(INDIRECT("'"&amp;AA$2&amp;"'!F"&amp;ROW(AA129))="VACA","VACA",
"")))))</f>
        <v/>
      </c>
      <c r="AB129" s="111" t="str" cm="1">
        <f t="array" aca="1" ref="AB129" ca="1">IF(INDIRECT("'"&amp;AB$2&amp;"'!F"&amp;ROW(AB129))="CC","CC",
IF(INDIRECT("'"&amp;AB$2&amp;"'!F"&amp;ROW(AB129))="DOWN","DOWN",
IF(INDIRECT("'"&amp;AB$2&amp;"'!F"&amp;ROW(AB129))="OFF","OFF",
IF(INDIRECT("'"&amp;AB$2&amp;"'!F"&amp;ROW(AB129))="PARK","PARK",
IF(INDIRECT("'"&amp;AB$2&amp;"'!F"&amp;ROW(AB129))="VACA","VACA",
"")))))</f>
        <v/>
      </c>
      <c r="AC129" s="111" t="str" cm="1">
        <f t="array" aca="1" ref="AC129" ca="1">IF(INDIRECT("'"&amp;AC$2&amp;"'!F"&amp;ROW(AC129))="CC","CC",
IF(INDIRECT("'"&amp;AC$2&amp;"'!F"&amp;ROW(AC129))="DOWN","DOWN",
IF(INDIRECT("'"&amp;AC$2&amp;"'!F"&amp;ROW(AC129))="OFF","OFF",
IF(INDIRECT("'"&amp;AC$2&amp;"'!F"&amp;ROW(AC129))="PARK","PARK",
IF(INDIRECT("'"&amp;AC$2&amp;"'!F"&amp;ROW(AC129))="VACA","VACA",
"")))))</f>
        <v/>
      </c>
      <c r="AD129" s="111" t="str" cm="1">
        <f t="array" aca="1" ref="AD129" ca="1">IF(INDIRECT("'"&amp;AD$2&amp;"'!F"&amp;ROW(AD129))="CC","CC",
IF(INDIRECT("'"&amp;AD$2&amp;"'!F"&amp;ROW(AD129))="DOWN","DOWN",
IF(INDIRECT("'"&amp;AD$2&amp;"'!F"&amp;ROW(AD129))="OFF","OFF",
IF(INDIRECT("'"&amp;AD$2&amp;"'!F"&amp;ROW(AD129))="PARK","PARK",
IF(INDIRECT("'"&amp;AD$2&amp;"'!F"&amp;ROW(AD129))="VACA","VACA",
"")))))</f>
        <v/>
      </c>
      <c r="AE129" s="111" t="str" cm="1">
        <f t="array" aca="1" ref="AE129" ca="1">IF(INDIRECT("'"&amp;AE$2&amp;"'!F"&amp;ROW(AE129))="CC","CC",
IF(INDIRECT("'"&amp;AE$2&amp;"'!F"&amp;ROW(AE129))="DOWN","DOWN",
IF(INDIRECT("'"&amp;AE$2&amp;"'!F"&amp;ROW(AE129))="OFF","OFF",
IF(INDIRECT("'"&amp;AE$2&amp;"'!F"&amp;ROW(AE129))="PARK","PARK",
IF(INDIRECT("'"&amp;AE$2&amp;"'!F"&amp;ROW(AE129))="VACA","VACA",
"")))))</f>
        <v/>
      </c>
      <c r="AF129" s="111" t="str" cm="1">
        <f t="array" aca="1" ref="AF129" ca="1">IF(INDIRECT("'"&amp;AF$2&amp;"'!F"&amp;ROW(AF129))="CC","CC",
IF(INDIRECT("'"&amp;AF$2&amp;"'!F"&amp;ROW(AF129))="DOWN","DOWN",
IF(INDIRECT("'"&amp;AF$2&amp;"'!F"&amp;ROW(AF129))="OFF","OFF",
IF(INDIRECT("'"&amp;AF$2&amp;"'!F"&amp;ROW(AF129))="PARK","PARK",
IF(INDIRECT("'"&amp;AF$2&amp;"'!F"&amp;ROW(AF129))="VACA","VACA",
"")))))</f>
        <v/>
      </c>
      <c r="AG129" s="111" t="str" cm="1">
        <f t="array" aca="1" ref="AG129" ca="1">IF(INDIRECT("'"&amp;AG$2&amp;"'!F"&amp;ROW(AG129))="CC","CC",
IF(INDIRECT("'"&amp;AG$2&amp;"'!F"&amp;ROW(AG129))="DOWN","DOWN",
IF(INDIRECT("'"&amp;AG$2&amp;"'!F"&amp;ROW(AG129))="OFF","OFF",
IF(INDIRECT("'"&amp;AG$2&amp;"'!F"&amp;ROW(AG129))="PARK","PARK",
IF(INDIRECT("'"&amp;AG$2&amp;"'!F"&amp;ROW(AG129))="VACA","VACA",
"")))))</f>
        <v/>
      </c>
      <c r="AH129" s="124"/>
      <c r="AI129" s="111" t="str">
        <f t="shared" si="7"/>
        <v>Osvaldo Portales</v>
      </c>
      <c r="AJ129" s="111" cm="1">
        <f t="array" aca="1" ref="AJ129" ca="1">INDIRECT("'"&amp;AJ$2&amp;"'!AB"&amp;ROW($AJ129))</f>
        <v>3</v>
      </c>
      <c r="AK129" s="111" cm="1">
        <f t="array" aca="1" ref="AK129" ca="1">INDIRECT("'"&amp;AK$2&amp;"'!AB"&amp;ROW($AJ129))</f>
        <v>3</v>
      </c>
      <c r="AL129" s="111" cm="1">
        <f t="array" aca="1" ref="AL129" ca="1">INDIRECT("'"&amp;AL$2&amp;"'!AB"&amp;ROW($AJ129))</f>
        <v>3</v>
      </c>
      <c r="AM129" s="111" t="str" cm="1">
        <f t="array" aca="1" ref="AM129" ca="1">INDIRECT("'"&amp;AM$2&amp;"'!AB"&amp;ROW($AJ129))</f>
        <v/>
      </c>
      <c r="AN129" s="111" t="str" cm="1">
        <f t="array" aca="1" ref="AN129" ca="1">INDIRECT("'"&amp;AN$2&amp;"'!AB"&amp;ROW($AJ129))</f>
        <v/>
      </c>
      <c r="AO129" s="111" cm="1">
        <f t="array" aca="1" ref="AO129" ca="1">INDIRECT("'"&amp;AO$2&amp;"'!AB"&amp;ROW($AJ129))</f>
        <v>3</v>
      </c>
      <c r="AP129" s="111" cm="1">
        <f t="array" aca="1" ref="AP129" ca="1">INDIRECT("'"&amp;AP$2&amp;"'!AB"&amp;ROW($AJ129))</f>
        <v>2</v>
      </c>
      <c r="AQ129" s="111" t="str" cm="1">
        <f t="array" aca="1" ref="AQ129" ca="1">INDIRECT("'"&amp;AQ$2&amp;"'!AB"&amp;ROW($AJ129))</f>
        <v/>
      </c>
      <c r="AR129" s="111" t="str" cm="1">
        <f t="array" aca="1" ref="AR129" ca="1">INDIRECT("'"&amp;AR$2&amp;"'!AB"&amp;ROW($AJ129))</f>
        <v/>
      </c>
      <c r="AS129" s="111" t="str" cm="1">
        <f t="array" aca="1" ref="AS129" ca="1">INDIRECT("'"&amp;AS$2&amp;"'!AB"&amp;ROW($AJ129))</f>
        <v/>
      </c>
      <c r="AT129" s="111" t="str" cm="1">
        <f t="array" aca="1" ref="AT129" ca="1">INDIRECT("'"&amp;AT$2&amp;"'!AB"&amp;ROW($AJ129))</f>
        <v/>
      </c>
      <c r="AU129" s="111" t="str" cm="1">
        <f t="array" aca="1" ref="AU129" ca="1">INDIRECT("'"&amp;AU$2&amp;"'!AB"&amp;ROW($AJ129))</f>
        <v/>
      </c>
      <c r="AV129" s="111" t="str" cm="1">
        <f t="array" aca="1" ref="AV129" ca="1">INDIRECT("'"&amp;AV$2&amp;"'!AB"&amp;ROW($AJ129))</f>
        <v/>
      </c>
      <c r="AW129" s="111" t="str" cm="1">
        <f t="array" aca="1" ref="AW129" ca="1">INDIRECT("'"&amp;AW$2&amp;"'!AB"&amp;ROW($AJ129))</f>
        <v/>
      </c>
      <c r="AX129" s="111" t="str" cm="1">
        <f t="array" aca="1" ref="AX129" ca="1">INDIRECT("'"&amp;AX$2&amp;"'!AB"&amp;ROW($AJ129))</f>
        <v/>
      </c>
      <c r="AY129" s="111" t="str" cm="1">
        <f t="array" aca="1" ref="AY129" ca="1">INDIRECT("'"&amp;AY$2&amp;"'!AB"&amp;ROW($AJ129))</f>
        <v/>
      </c>
      <c r="AZ129" s="111" t="str" cm="1">
        <f t="array" aca="1" ref="AZ129" ca="1">INDIRECT("'"&amp;AZ$2&amp;"'!AB"&amp;ROW($AJ129))</f>
        <v/>
      </c>
      <c r="BA129" s="111" t="str" cm="1">
        <f t="array" aca="1" ref="BA129" ca="1">INDIRECT("'"&amp;BA$2&amp;"'!AB"&amp;ROW($AJ129))</f>
        <v/>
      </c>
      <c r="BB129" s="111" t="str" cm="1">
        <f t="array" aca="1" ref="BB129" ca="1">INDIRECT("'"&amp;BB$2&amp;"'!AB"&amp;ROW($AJ129))</f>
        <v/>
      </c>
      <c r="BC129" s="111" t="str" cm="1">
        <f t="array" aca="1" ref="BC129" ca="1">INDIRECT("'"&amp;BC$2&amp;"'!AB"&amp;ROW($AJ129))</f>
        <v/>
      </c>
      <c r="BD129" s="111" t="str" cm="1">
        <f t="array" aca="1" ref="BD129" ca="1">INDIRECT("'"&amp;BD$2&amp;"'!AB"&amp;ROW($AJ129))</f>
        <v/>
      </c>
      <c r="BE129" s="111" t="str" cm="1">
        <f t="array" aca="1" ref="BE129" ca="1">INDIRECT("'"&amp;BE$2&amp;"'!AB"&amp;ROW($AJ129))</f>
        <v/>
      </c>
      <c r="BF129" s="111" t="str" cm="1">
        <f t="array" aca="1" ref="BF129" ca="1">INDIRECT("'"&amp;BF$2&amp;"'!AB"&amp;ROW($AJ129))</f>
        <v/>
      </c>
      <c r="BG129" s="111" t="str" cm="1">
        <f t="array" aca="1" ref="BG129" ca="1">INDIRECT("'"&amp;BG$2&amp;"'!AB"&amp;ROW($AJ129))</f>
        <v/>
      </c>
      <c r="BH129" s="111" t="str" cm="1">
        <f t="array" aca="1" ref="BH129" ca="1">INDIRECT("'"&amp;BH$2&amp;"'!AB"&amp;ROW($AJ129))</f>
        <v/>
      </c>
      <c r="BI129" s="111" t="str" cm="1">
        <f t="array" aca="1" ref="BI129" ca="1">INDIRECT("'"&amp;BI$2&amp;"'!AB"&amp;ROW($AJ129))</f>
        <v/>
      </c>
      <c r="BJ129" s="111" t="str" cm="1">
        <f t="array" aca="1" ref="BJ129" ca="1">INDIRECT("'"&amp;BJ$2&amp;"'!AB"&amp;ROW($AJ129))</f>
        <v/>
      </c>
      <c r="BK129" s="111" t="str" cm="1">
        <f t="array" aca="1" ref="BK129" ca="1">INDIRECT("'"&amp;BK$2&amp;"'!AB"&amp;ROW($AJ129))</f>
        <v/>
      </c>
      <c r="BL129" s="111" t="str" cm="1">
        <f t="array" aca="1" ref="BL129" ca="1">INDIRECT("'"&amp;BL$2&amp;"'!AB"&amp;ROW($AJ129))</f>
        <v/>
      </c>
      <c r="BM129" s="111" t="str" cm="1">
        <f t="array" aca="1" ref="BM129" ca="1">INDIRECT("'"&amp;BM$2&amp;"'!AB"&amp;ROW($AJ129))</f>
        <v/>
      </c>
      <c r="BN129" s="111" t="str" cm="1">
        <f t="array" aca="1" ref="BN129" ca="1">INDIRECT("'"&amp;BN$2&amp;"'!AB"&amp;ROW($AJ129))</f>
        <v/>
      </c>
      <c r="BO129" s="124"/>
      <c r="BP129" s="110" t="str">
        <f t="shared" si="8"/>
        <v>Osvaldo Portales</v>
      </c>
      <c r="BQ129" s="127" cm="1">
        <f t="array" aca="1" ref="BQ129" ca="1">IF(INDIRECT("'"&amp;BQ$2&amp;"'!P"&amp;ROW($BQ129))=0,"",INDIRECT("'"&amp;BQ$2&amp;"'!P"&amp;ROW($BQ129)))</f>
        <v>31</v>
      </c>
      <c r="BR129" s="127" cm="1">
        <f t="array" aca="1" ref="BR129" ca="1">IF(INDIRECT("'"&amp;BR$2&amp;"'!P"&amp;ROW($BQ129))=0,"",INDIRECT("'"&amp;BR$2&amp;"'!P"&amp;ROW($BQ129)))</f>
        <v>33</v>
      </c>
      <c r="BS129" s="127" cm="1">
        <f t="array" aca="1" ref="BS129" ca="1">IF(INDIRECT("'"&amp;BS$2&amp;"'!P"&amp;ROW($BQ129))=0,"",INDIRECT("'"&amp;BS$2&amp;"'!P"&amp;ROW($BQ129)))</f>
        <v>31</v>
      </c>
      <c r="BT129" s="127" t="str" cm="1">
        <f t="array" aca="1" ref="BT129" ca="1">IF(INDIRECT("'"&amp;BT$2&amp;"'!P"&amp;ROW($BQ129))=0,"",INDIRECT("'"&amp;BT$2&amp;"'!P"&amp;ROW($BQ129)))</f>
        <v/>
      </c>
      <c r="BU129" s="127" t="str" cm="1">
        <f t="array" aca="1" ref="BU129" ca="1">IF(INDIRECT("'"&amp;BU$2&amp;"'!P"&amp;ROW($BQ129))=0,"",INDIRECT("'"&amp;BU$2&amp;"'!P"&amp;ROW($BQ129)))</f>
        <v/>
      </c>
      <c r="BV129" s="127" cm="1">
        <f t="array" aca="1" ref="BV129" ca="1">IF(INDIRECT("'"&amp;BV$2&amp;"'!P"&amp;ROW($BQ129))=0,"",INDIRECT("'"&amp;BV$2&amp;"'!P"&amp;ROW($BQ129)))</f>
        <v>33</v>
      </c>
      <c r="BW129" s="127" cm="1">
        <f t="array" aca="1" ref="BW129" ca="1">IF(INDIRECT("'"&amp;BW$2&amp;"'!P"&amp;ROW($BQ129))=0,"",INDIRECT("'"&amp;BW$2&amp;"'!P"&amp;ROW($BQ129)))</f>
        <v>35</v>
      </c>
      <c r="BX129" s="127" t="str" cm="1">
        <f t="array" aca="1" ref="BX129" ca="1">IF(INDIRECT("'"&amp;BX$2&amp;"'!P"&amp;ROW($BQ129))=0,"",INDIRECT("'"&amp;BX$2&amp;"'!P"&amp;ROW($BQ129)))</f>
        <v/>
      </c>
      <c r="BY129" s="127" t="str" cm="1">
        <f t="array" aca="1" ref="BY129" ca="1">IF(INDIRECT("'"&amp;BY$2&amp;"'!P"&amp;ROW($BQ129))=0,"",INDIRECT("'"&amp;BY$2&amp;"'!P"&amp;ROW($BQ129)))</f>
        <v/>
      </c>
      <c r="BZ129" s="127" t="str" cm="1">
        <f t="array" aca="1" ref="BZ129" ca="1">IF(INDIRECT("'"&amp;BZ$2&amp;"'!P"&amp;ROW($BQ129))=0,"",INDIRECT("'"&amp;BZ$2&amp;"'!P"&amp;ROW($BQ129)))</f>
        <v/>
      </c>
      <c r="CA129" s="127" t="str" cm="1">
        <f t="array" aca="1" ref="CA129" ca="1">IF(INDIRECT("'"&amp;CA$2&amp;"'!P"&amp;ROW($BQ129))=0,"",INDIRECT("'"&amp;CA$2&amp;"'!P"&amp;ROW($BQ129)))</f>
        <v/>
      </c>
      <c r="CB129" s="127" t="str" cm="1">
        <f t="array" aca="1" ref="CB129" ca="1">IF(INDIRECT("'"&amp;CB$2&amp;"'!P"&amp;ROW($BQ129))=0,"",INDIRECT("'"&amp;CB$2&amp;"'!P"&amp;ROW($BQ129)))</f>
        <v/>
      </c>
      <c r="CC129" s="127" t="str" cm="1">
        <f t="array" aca="1" ref="CC129" ca="1">IF(INDIRECT("'"&amp;CC$2&amp;"'!P"&amp;ROW($BQ129))=0,"",INDIRECT("'"&amp;CC$2&amp;"'!P"&amp;ROW($BQ129)))</f>
        <v/>
      </c>
      <c r="CD129" s="127" t="str" cm="1">
        <f t="array" aca="1" ref="CD129" ca="1">IF(INDIRECT("'"&amp;CD$2&amp;"'!P"&amp;ROW($BQ129))=0,"",INDIRECT("'"&amp;CD$2&amp;"'!P"&amp;ROW($BQ129)))</f>
        <v/>
      </c>
      <c r="CE129" s="127" t="str" cm="1">
        <f t="array" aca="1" ref="CE129" ca="1">IF(INDIRECT("'"&amp;CE$2&amp;"'!P"&amp;ROW($BQ129))=0,"",INDIRECT("'"&amp;CE$2&amp;"'!P"&amp;ROW($BQ129)))</f>
        <v/>
      </c>
      <c r="CF129" s="127" t="str" cm="1">
        <f t="array" aca="1" ref="CF129" ca="1">IF(INDIRECT("'"&amp;CF$2&amp;"'!P"&amp;ROW($BQ129))=0,"",INDIRECT("'"&amp;CF$2&amp;"'!P"&amp;ROW($BQ129)))</f>
        <v/>
      </c>
      <c r="CG129" s="127" t="str" cm="1">
        <f t="array" aca="1" ref="CG129" ca="1">IF(INDIRECT("'"&amp;CG$2&amp;"'!P"&amp;ROW($BQ129))=0,"",INDIRECT("'"&amp;CG$2&amp;"'!P"&amp;ROW($BQ129)))</f>
        <v/>
      </c>
      <c r="CH129" s="127" t="str" cm="1">
        <f t="array" aca="1" ref="CH129" ca="1">IF(INDIRECT("'"&amp;CH$2&amp;"'!P"&amp;ROW($BQ129))=0,"",INDIRECT("'"&amp;CH$2&amp;"'!P"&amp;ROW($BQ129)))</f>
        <v/>
      </c>
      <c r="CI129" s="127" t="str" cm="1">
        <f t="array" aca="1" ref="CI129" ca="1">IF(INDIRECT("'"&amp;CI$2&amp;"'!P"&amp;ROW($BQ129))=0,"",INDIRECT("'"&amp;CI$2&amp;"'!P"&amp;ROW($BQ129)))</f>
        <v/>
      </c>
      <c r="CJ129" s="127" t="str" cm="1">
        <f t="array" aca="1" ref="CJ129" ca="1">IF(INDIRECT("'"&amp;CJ$2&amp;"'!P"&amp;ROW($BQ129))=0,"",INDIRECT("'"&amp;CJ$2&amp;"'!P"&amp;ROW($BQ129)))</f>
        <v/>
      </c>
      <c r="CK129" s="127" t="str" cm="1">
        <f t="array" aca="1" ref="CK129" ca="1">IF(INDIRECT("'"&amp;CK$2&amp;"'!P"&amp;ROW($BQ129))=0,"",INDIRECT("'"&amp;CK$2&amp;"'!P"&amp;ROW($BQ129)))</f>
        <v/>
      </c>
      <c r="CL129" s="127" t="str" cm="1">
        <f t="array" aca="1" ref="CL129" ca="1">IF(INDIRECT("'"&amp;CL$2&amp;"'!P"&amp;ROW($BQ129))=0,"",INDIRECT("'"&amp;CL$2&amp;"'!P"&amp;ROW($BQ129)))</f>
        <v/>
      </c>
      <c r="CM129" s="127" t="str" cm="1">
        <f t="array" aca="1" ref="CM129" ca="1">IF(INDIRECT("'"&amp;CM$2&amp;"'!P"&amp;ROW($BQ129))=0,"",INDIRECT("'"&amp;CM$2&amp;"'!P"&amp;ROW($BQ129)))</f>
        <v/>
      </c>
      <c r="CN129" s="127" t="str" cm="1">
        <f t="array" aca="1" ref="CN129" ca="1">IF(INDIRECT("'"&amp;CN$2&amp;"'!P"&amp;ROW($BQ129))=0,"",INDIRECT("'"&amp;CN$2&amp;"'!P"&amp;ROW($BQ129)))</f>
        <v/>
      </c>
      <c r="CO129" s="127" t="str" cm="1">
        <f t="array" aca="1" ref="CO129" ca="1">IF(INDIRECT("'"&amp;CO$2&amp;"'!P"&amp;ROW($BQ129))=0,"",INDIRECT("'"&amp;CO$2&amp;"'!P"&amp;ROW($BQ129)))</f>
        <v/>
      </c>
      <c r="CP129" s="127" t="str" cm="1">
        <f t="array" aca="1" ref="CP129" ca="1">IF(INDIRECT("'"&amp;CP$2&amp;"'!P"&amp;ROW($BQ129))=0,"",INDIRECT("'"&amp;CP$2&amp;"'!P"&amp;ROW($BQ129)))</f>
        <v/>
      </c>
      <c r="CQ129" s="127" t="str" cm="1">
        <f t="array" aca="1" ref="CQ129" ca="1">IF(INDIRECT("'"&amp;CQ$2&amp;"'!P"&amp;ROW($BQ129))=0,"",INDIRECT("'"&amp;CQ$2&amp;"'!P"&amp;ROW($BQ129)))</f>
        <v/>
      </c>
      <c r="CR129" s="127" t="str" cm="1">
        <f t="array" aca="1" ref="CR129" ca="1">IF(INDIRECT("'"&amp;CR$2&amp;"'!P"&amp;ROW($BQ129))=0,"",INDIRECT("'"&amp;CR$2&amp;"'!P"&amp;ROW($BQ129)))</f>
        <v/>
      </c>
      <c r="CS129" s="127" t="str" cm="1">
        <f t="array" aca="1" ref="CS129" ca="1">IF(INDIRECT("'"&amp;CS$2&amp;"'!P"&amp;ROW($BQ129))=0,"",INDIRECT("'"&amp;CS$2&amp;"'!P"&amp;ROW($BQ129)))</f>
        <v/>
      </c>
      <c r="CT129" s="127" t="str" cm="1">
        <f t="array" aca="1" ref="CT129" ca="1">IF(INDIRECT("'"&amp;CT$2&amp;"'!P"&amp;ROW($BQ129))=0,"",INDIRECT("'"&amp;CT$2&amp;"'!P"&amp;ROW($BQ129)))</f>
        <v/>
      </c>
      <c r="CU129" s="127" t="str" cm="1">
        <f t="array" aca="1" ref="CU129" ca="1">IF(INDIRECT("'"&amp;CU$2&amp;"'!P"&amp;ROW($BQ129))=0,"",INDIRECT("'"&amp;CU$2&amp;"'!P"&amp;ROW($BQ129)))</f>
        <v/>
      </c>
      <c r="CV129" s="128">
        <f t="shared" ca="1" si="9"/>
        <v>163</v>
      </c>
    </row>
    <row r="130" spans="1:100" x14ac:dyDescent="0.2">
      <c r="A130" s="111">
        <f>IF('Driver List'!D130=0,"",'Driver List'!D130)</f>
        <v>6413</v>
      </c>
      <c r="B130" s="111" t="str">
        <f>IF(A130="","",VLOOKUP(A130,'Driver List'!D:E,2,0))</f>
        <v>Celso A. Ravelo</v>
      </c>
      <c r="C130" s="111" t="str" cm="1">
        <f t="array" aca="1" ref="C130" ca="1">IF(INDIRECT("'"&amp;C$2&amp;"'!F"&amp;ROW(C130))="CC","CC",
IF(INDIRECT("'"&amp;C$2&amp;"'!F"&amp;ROW(C130))="DOWN","DOWN",
IF(INDIRECT("'"&amp;C$2&amp;"'!F"&amp;ROW(C130))="OFF","OFF",
IF(INDIRECT("'"&amp;C$2&amp;"'!F"&amp;ROW(C130))="PARK","PARK",
IF(INDIRECT("'"&amp;C$2&amp;"'!F"&amp;ROW(C130))="VACA","VACA",
"")))))</f>
        <v>DOWN</v>
      </c>
      <c r="D130" s="111" t="str" cm="1">
        <f t="array" aca="1" ref="D130" ca="1">IF(INDIRECT("'"&amp;D$2&amp;"'!F"&amp;ROW(D130))="CC","CC",
IF(INDIRECT("'"&amp;D$2&amp;"'!F"&amp;ROW(D130))="DOWN","DOWN",
IF(INDIRECT("'"&amp;D$2&amp;"'!F"&amp;ROW(D130))="OFF","OFF",
IF(INDIRECT("'"&amp;D$2&amp;"'!F"&amp;ROW(D130))="PARK","PARK",
IF(INDIRECT("'"&amp;D$2&amp;"'!F"&amp;ROW(D130))="VACA","VACA",
"")))))</f>
        <v>DOWN</v>
      </c>
      <c r="E130" s="111" t="str" cm="1">
        <f t="array" aca="1" ref="E130" ca="1">IF(INDIRECT("'"&amp;E$2&amp;"'!F"&amp;ROW(E130))="CC","CC",
IF(INDIRECT("'"&amp;E$2&amp;"'!F"&amp;ROW(E130))="DOWN","DOWN",
IF(INDIRECT("'"&amp;E$2&amp;"'!F"&amp;ROW(E130))="OFF","OFF",
IF(INDIRECT("'"&amp;E$2&amp;"'!F"&amp;ROW(E130))="PARK","PARK",
IF(INDIRECT("'"&amp;E$2&amp;"'!F"&amp;ROW(E130))="VACA","VACA",
"")))))</f>
        <v>DOWN</v>
      </c>
      <c r="F130" s="111" t="str" cm="1">
        <f t="array" aca="1" ref="F130" ca="1">IF(INDIRECT("'"&amp;F$2&amp;"'!F"&amp;ROW(F130))="CC","CC",
IF(INDIRECT("'"&amp;F$2&amp;"'!F"&amp;ROW(F130))="DOWN","DOWN",
IF(INDIRECT("'"&amp;F$2&amp;"'!F"&amp;ROW(F130))="OFF","OFF",
IF(INDIRECT("'"&amp;F$2&amp;"'!F"&amp;ROW(F130))="PARK","PARK",
IF(INDIRECT("'"&amp;F$2&amp;"'!F"&amp;ROW(F130))="VACA","VACA",
"")))))</f>
        <v/>
      </c>
      <c r="G130" s="111" t="str" cm="1">
        <f t="array" aca="1" ref="G130" ca="1">IF(INDIRECT("'"&amp;G$2&amp;"'!F"&amp;ROW(G130))="CC","CC",
IF(INDIRECT("'"&amp;G$2&amp;"'!F"&amp;ROW(G130))="DOWN","DOWN",
IF(INDIRECT("'"&amp;G$2&amp;"'!F"&amp;ROW(G130))="OFF","OFF",
IF(INDIRECT("'"&amp;G$2&amp;"'!F"&amp;ROW(G130))="PARK","PARK",
IF(INDIRECT("'"&amp;G$2&amp;"'!F"&amp;ROW(G130))="VACA","VACA",
"")))))</f>
        <v/>
      </c>
      <c r="H130" s="111" t="str" cm="1">
        <f t="array" aca="1" ref="H130" ca="1">IF(INDIRECT("'"&amp;H$2&amp;"'!F"&amp;ROW(H130))="CC","CC",
IF(INDIRECT("'"&amp;H$2&amp;"'!F"&amp;ROW(H130))="DOWN","DOWN",
IF(INDIRECT("'"&amp;H$2&amp;"'!F"&amp;ROW(H130))="OFF","OFF",
IF(INDIRECT("'"&amp;H$2&amp;"'!F"&amp;ROW(H130))="PARK","PARK",
IF(INDIRECT("'"&amp;H$2&amp;"'!F"&amp;ROW(H130))="VACA","VACA",
"")))))</f>
        <v>DOWN</v>
      </c>
      <c r="I130" s="111" t="str" cm="1">
        <f t="array" aca="1" ref="I130" ca="1">IF(INDIRECT("'"&amp;I$2&amp;"'!F"&amp;ROW(I130))="CC","CC",
IF(INDIRECT("'"&amp;I$2&amp;"'!F"&amp;ROW(I130))="DOWN","DOWN",
IF(INDIRECT("'"&amp;I$2&amp;"'!F"&amp;ROW(I130))="OFF","OFF",
IF(INDIRECT("'"&amp;I$2&amp;"'!F"&amp;ROW(I130))="PARK","PARK",
IF(INDIRECT("'"&amp;I$2&amp;"'!F"&amp;ROW(I130))="VACA","VACA",
"")))))</f>
        <v>DOWN</v>
      </c>
      <c r="J130" s="111" t="str" cm="1">
        <f t="array" aca="1" ref="J130" ca="1">IF(INDIRECT("'"&amp;J$2&amp;"'!F"&amp;ROW(J130))="CC","CC",
IF(INDIRECT("'"&amp;J$2&amp;"'!F"&amp;ROW(J130))="DOWN","DOWN",
IF(INDIRECT("'"&amp;J$2&amp;"'!F"&amp;ROW(J130))="OFF","OFF",
IF(INDIRECT("'"&amp;J$2&amp;"'!F"&amp;ROW(J130))="PARK","PARK",
IF(INDIRECT("'"&amp;J$2&amp;"'!F"&amp;ROW(J130))="VACA","VACA",
"")))))</f>
        <v/>
      </c>
      <c r="K130" s="111" t="str" cm="1">
        <f t="array" aca="1" ref="K130" ca="1">IF(INDIRECT("'"&amp;K$2&amp;"'!F"&amp;ROW(K130))="CC","CC",
IF(INDIRECT("'"&amp;K$2&amp;"'!F"&amp;ROW(K130))="DOWN","DOWN",
IF(INDIRECT("'"&amp;K$2&amp;"'!F"&amp;ROW(K130))="OFF","OFF",
IF(INDIRECT("'"&amp;K$2&amp;"'!F"&amp;ROW(K130))="PARK","PARK",
IF(INDIRECT("'"&amp;K$2&amp;"'!F"&amp;ROW(K130))="VACA","VACA",
"")))))</f>
        <v/>
      </c>
      <c r="L130" s="111" t="str" cm="1">
        <f t="array" aca="1" ref="L130" ca="1">IF(INDIRECT("'"&amp;L$2&amp;"'!F"&amp;ROW(L130))="CC","CC",
IF(INDIRECT("'"&amp;L$2&amp;"'!F"&amp;ROW(L130))="DOWN","DOWN",
IF(INDIRECT("'"&amp;L$2&amp;"'!F"&amp;ROW(L130))="OFF","OFF",
IF(INDIRECT("'"&amp;L$2&amp;"'!F"&amp;ROW(L130))="PARK","PARK",
IF(INDIRECT("'"&amp;L$2&amp;"'!F"&amp;ROW(L130))="VACA","VACA",
"")))))</f>
        <v/>
      </c>
      <c r="M130" s="111" t="str" cm="1">
        <f t="array" aca="1" ref="M130" ca="1">IF(INDIRECT("'"&amp;M$2&amp;"'!F"&amp;ROW(M130))="CC","CC",
IF(INDIRECT("'"&amp;M$2&amp;"'!F"&amp;ROW(M130))="DOWN","DOWN",
IF(INDIRECT("'"&amp;M$2&amp;"'!F"&amp;ROW(M130))="OFF","OFF",
IF(INDIRECT("'"&amp;M$2&amp;"'!F"&amp;ROW(M130))="PARK","PARK",
IF(INDIRECT("'"&amp;M$2&amp;"'!F"&amp;ROW(M130))="VACA","VACA",
"")))))</f>
        <v/>
      </c>
      <c r="N130" s="111" t="str" cm="1">
        <f t="array" aca="1" ref="N130" ca="1">IF(INDIRECT("'"&amp;N$2&amp;"'!F"&amp;ROW(N130))="CC","CC",
IF(INDIRECT("'"&amp;N$2&amp;"'!F"&amp;ROW(N130))="DOWN","DOWN",
IF(INDIRECT("'"&amp;N$2&amp;"'!F"&amp;ROW(N130))="OFF","OFF",
IF(INDIRECT("'"&amp;N$2&amp;"'!F"&amp;ROW(N130))="PARK","PARK",
IF(INDIRECT("'"&amp;N$2&amp;"'!F"&amp;ROW(N130))="VACA","VACA",
"")))))</f>
        <v/>
      </c>
      <c r="O130" s="111" t="str" cm="1">
        <f t="array" aca="1" ref="O130" ca="1">IF(INDIRECT("'"&amp;O$2&amp;"'!F"&amp;ROW(O130))="CC","CC",
IF(INDIRECT("'"&amp;O$2&amp;"'!F"&amp;ROW(O130))="DOWN","DOWN",
IF(INDIRECT("'"&amp;O$2&amp;"'!F"&amp;ROW(O130))="OFF","OFF",
IF(INDIRECT("'"&amp;O$2&amp;"'!F"&amp;ROW(O130))="PARK","PARK",
IF(INDIRECT("'"&amp;O$2&amp;"'!F"&amp;ROW(O130))="VACA","VACA",
"")))))</f>
        <v/>
      </c>
      <c r="P130" s="111" t="str" cm="1">
        <f t="array" aca="1" ref="P130" ca="1">IF(INDIRECT("'"&amp;P$2&amp;"'!F"&amp;ROW(P130))="CC","CC",
IF(INDIRECT("'"&amp;P$2&amp;"'!F"&amp;ROW(P130))="DOWN","DOWN",
IF(INDIRECT("'"&amp;P$2&amp;"'!F"&amp;ROW(P130))="OFF","OFF",
IF(INDIRECT("'"&amp;P$2&amp;"'!F"&amp;ROW(P130))="PARK","PARK",
IF(INDIRECT("'"&amp;P$2&amp;"'!F"&amp;ROW(P130))="VACA","VACA",
"")))))</f>
        <v/>
      </c>
      <c r="Q130" s="111" t="str" cm="1">
        <f t="array" aca="1" ref="Q130" ca="1">IF(INDIRECT("'"&amp;Q$2&amp;"'!F"&amp;ROW(Q130))="CC","CC",
IF(INDIRECT("'"&amp;Q$2&amp;"'!F"&amp;ROW(Q130))="DOWN","DOWN",
IF(INDIRECT("'"&amp;Q$2&amp;"'!F"&amp;ROW(Q130))="OFF","OFF",
IF(INDIRECT("'"&amp;Q$2&amp;"'!F"&amp;ROW(Q130))="PARK","PARK",
IF(INDIRECT("'"&amp;Q$2&amp;"'!F"&amp;ROW(Q130))="VACA","VACA",
"")))))</f>
        <v/>
      </c>
      <c r="R130" s="111" t="str" cm="1">
        <f t="array" aca="1" ref="R130" ca="1">IF(INDIRECT("'"&amp;R$2&amp;"'!F"&amp;ROW(R130))="CC","CC",
IF(INDIRECT("'"&amp;R$2&amp;"'!F"&amp;ROW(R130))="DOWN","DOWN",
IF(INDIRECT("'"&amp;R$2&amp;"'!F"&amp;ROW(R130))="OFF","OFF",
IF(INDIRECT("'"&amp;R$2&amp;"'!F"&amp;ROW(R130))="PARK","PARK",
IF(INDIRECT("'"&amp;R$2&amp;"'!F"&amp;ROW(R130))="VACA","VACA",
"")))))</f>
        <v/>
      </c>
      <c r="S130" s="111" t="str" cm="1">
        <f t="array" aca="1" ref="S130" ca="1">IF(INDIRECT("'"&amp;S$2&amp;"'!F"&amp;ROW(S130))="CC","CC",
IF(INDIRECT("'"&amp;S$2&amp;"'!F"&amp;ROW(S130))="DOWN","DOWN",
IF(INDIRECT("'"&amp;S$2&amp;"'!F"&amp;ROW(S130))="OFF","OFF",
IF(INDIRECT("'"&amp;S$2&amp;"'!F"&amp;ROW(S130))="PARK","PARK",
IF(INDIRECT("'"&amp;S$2&amp;"'!F"&amp;ROW(S130))="VACA","VACA",
"")))))</f>
        <v/>
      </c>
      <c r="T130" s="111" t="str" cm="1">
        <f t="array" aca="1" ref="T130" ca="1">IF(INDIRECT("'"&amp;T$2&amp;"'!F"&amp;ROW(T130))="CC","CC",
IF(INDIRECT("'"&amp;T$2&amp;"'!F"&amp;ROW(T130))="DOWN","DOWN",
IF(INDIRECT("'"&amp;T$2&amp;"'!F"&amp;ROW(T130))="OFF","OFF",
IF(INDIRECT("'"&amp;T$2&amp;"'!F"&amp;ROW(T130))="PARK","PARK",
IF(INDIRECT("'"&amp;T$2&amp;"'!F"&amp;ROW(T130))="VACA","VACA",
"")))))</f>
        <v/>
      </c>
      <c r="U130" s="111" t="str" cm="1">
        <f t="array" aca="1" ref="U130" ca="1">IF(INDIRECT("'"&amp;U$2&amp;"'!F"&amp;ROW(U130))="CC","CC",
IF(INDIRECT("'"&amp;U$2&amp;"'!F"&amp;ROW(U130))="DOWN","DOWN",
IF(INDIRECT("'"&amp;U$2&amp;"'!F"&amp;ROW(U130))="OFF","OFF",
IF(INDIRECT("'"&amp;U$2&amp;"'!F"&amp;ROW(U130))="PARK","PARK",
IF(INDIRECT("'"&amp;U$2&amp;"'!F"&amp;ROW(U130))="VACA","VACA",
"")))))</f>
        <v/>
      </c>
      <c r="V130" s="111" t="str" cm="1">
        <f t="array" aca="1" ref="V130" ca="1">IF(INDIRECT("'"&amp;V$2&amp;"'!F"&amp;ROW(V130))="CC","CC",
IF(INDIRECT("'"&amp;V$2&amp;"'!F"&amp;ROW(V130))="DOWN","DOWN",
IF(INDIRECT("'"&amp;V$2&amp;"'!F"&amp;ROW(V130))="OFF","OFF",
IF(INDIRECT("'"&amp;V$2&amp;"'!F"&amp;ROW(V130))="PARK","PARK",
IF(INDIRECT("'"&amp;V$2&amp;"'!F"&amp;ROW(V130))="VACA","VACA",
"")))))</f>
        <v/>
      </c>
      <c r="W130" s="111" t="str" cm="1">
        <f t="array" aca="1" ref="W130" ca="1">IF(INDIRECT("'"&amp;W$2&amp;"'!F"&amp;ROW(W130))="CC","CC",
IF(INDIRECT("'"&amp;W$2&amp;"'!F"&amp;ROW(W130))="DOWN","DOWN",
IF(INDIRECT("'"&amp;W$2&amp;"'!F"&amp;ROW(W130))="OFF","OFF",
IF(INDIRECT("'"&amp;W$2&amp;"'!F"&amp;ROW(W130))="PARK","PARK",
IF(INDIRECT("'"&amp;W$2&amp;"'!F"&amp;ROW(W130))="VACA","VACA",
"")))))</f>
        <v/>
      </c>
      <c r="X130" s="111" t="str" cm="1">
        <f t="array" aca="1" ref="X130" ca="1">IF(INDIRECT("'"&amp;X$2&amp;"'!F"&amp;ROW(X130))="CC","CC",
IF(INDIRECT("'"&amp;X$2&amp;"'!F"&amp;ROW(X130))="DOWN","DOWN",
IF(INDIRECT("'"&amp;X$2&amp;"'!F"&amp;ROW(X130))="OFF","OFF",
IF(INDIRECT("'"&amp;X$2&amp;"'!F"&amp;ROW(X130))="PARK","PARK",
IF(INDIRECT("'"&amp;X$2&amp;"'!F"&amp;ROW(X130))="VACA","VACA",
"")))))</f>
        <v/>
      </c>
      <c r="Y130" s="111" t="str" cm="1">
        <f t="array" aca="1" ref="Y130" ca="1">IF(INDIRECT("'"&amp;Y$2&amp;"'!F"&amp;ROW(Y130))="CC","CC",
IF(INDIRECT("'"&amp;Y$2&amp;"'!F"&amp;ROW(Y130))="DOWN","DOWN",
IF(INDIRECT("'"&amp;Y$2&amp;"'!F"&amp;ROW(Y130))="OFF","OFF",
IF(INDIRECT("'"&amp;Y$2&amp;"'!F"&amp;ROW(Y130))="PARK","PARK",
IF(INDIRECT("'"&amp;Y$2&amp;"'!F"&amp;ROW(Y130))="VACA","VACA",
"")))))</f>
        <v/>
      </c>
      <c r="Z130" s="111" t="str" cm="1">
        <f t="array" aca="1" ref="Z130" ca="1">IF(INDIRECT("'"&amp;Z$2&amp;"'!F"&amp;ROW(Z130))="CC","CC",
IF(INDIRECT("'"&amp;Z$2&amp;"'!F"&amp;ROW(Z130))="DOWN","DOWN",
IF(INDIRECT("'"&amp;Z$2&amp;"'!F"&amp;ROW(Z130))="OFF","OFF",
IF(INDIRECT("'"&amp;Z$2&amp;"'!F"&amp;ROW(Z130))="PARK","PARK",
IF(INDIRECT("'"&amp;Z$2&amp;"'!F"&amp;ROW(Z130))="VACA","VACA",
"")))))</f>
        <v/>
      </c>
      <c r="AA130" s="111" t="str" cm="1">
        <f t="array" aca="1" ref="AA130" ca="1">IF(INDIRECT("'"&amp;AA$2&amp;"'!F"&amp;ROW(AA130))="CC","CC",
IF(INDIRECT("'"&amp;AA$2&amp;"'!F"&amp;ROW(AA130))="DOWN","DOWN",
IF(INDIRECT("'"&amp;AA$2&amp;"'!F"&amp;ROW(AA130))="OFF","OFF",
IF(INDIRECT("'"&amp;AA$2&amp;"'!F"&amp;ROW(AA130))="PARK","PARK",
IF(INDIRECT("'"&amp;AA$2&amp;"'!F"&amp;ROW(AA130))="VACA","VACA",
"")))))</f>
        <v/>
      </c>
      <c r="AB130" s="111" t="str" cm="1">
        <f t="array" aca="1" ref="AB130" ca="1">IF(INDIRECT("'"&amp;AB$2&amp;"'!F"&amp;ROW(AB130))="CC","CC",
IF(INDIRECT("'"&amp;AB$2&amp;"'!F"&amp;ROW(AB130))="DOWN","DOWN",
IF(INDIRECT("'"&amp;AB$2&amp;"'!F"&amp;ROW(AB130))="OFF","OFF",
IF(INDIRECT("'"&amp;AB$2&amp;"'!F"&amp;ROW(AB130))="PARK","PARK",
IF(INDIRECT("'"&amp;AB$2&amp;"'!F"&amp;ROW(AB130))="VACA","VACA",
"")))))</f>
        <v/>
      </c>
      <c r="AC130" s="111" t="str" cm="1">
        <f t="array" aca="1" ref="AC130" ca="1">IF(INDIRECT("'"&amp;AC$2&amp;"'!F"&amp;ROW(AC130))="CC","CC",
IF(INDIRECT("'"&amp;AC$2&amp;"'!F"&amp;ROW(AC130))="DOWN","DOWN",
IF(INDIRECT("'"&amp;AC$2&amp;"'!F"&amp;ROW(AC130))="OFF","OFF",
IF(INDIRECT("'"&amp;AC$2&amp;"'!F"&amp;ROW(AC130))="PARK","PARK",
IF(INDIRECT("'"&amp;AC$2&amp;"'!F"&amp;ROW(AC130))="VACA","VACA",
"")))))</f>
        <v/>
      </c>
      <c r="AD130" s="111" t="str" cm="1">
        <f t="array" aca="1" ref="AD130" ca="1">IF(INDIRECT("'"&amp;AD$2&amp;"'!F"&amp;ROW(AD130))="CC","CC",
IF(INDIRECT("'"&amp;AD$2&amp;"'!F"&amp;ROW(AD130))="DOWN","DOWN",
IF(INDIRECT("'"&amp;AD$2&amp;"'!F"&amp;ROW(AD130))="OFF","OFF",
IF(INDIRECT("'"&amp;AD$2&amp;"'!F"&amp;ROW(AD130))="PARK","PARK",
IF(INDIRECT("'"&amp;AD$2&amp;"'!F"&amp;ROW(AD130))="VACA","VACA",
"")))))</f>
        <v/>
      </c>
      <c r="AE130" s="111" t="str" cm="1">
        <f t="array" aca="1" ref="AE130" ca="1">IF(INDIRECT("'"&amp;AE$2&amp;"'!F"&amp;ROW(AE130))="CC","CC",
IF(INDIRECT("'"&amp;AE$2&amp;"'!F"&amp;ROW(AE130))="DOWN","DOWN",
IF(INDIRECT("'"&amp;AE$2&amp;"'!F"&amp;ROW(AE130))="OFF","OFF",
IF(INDIRECT("'"&amp;AE$2&amp;"'!F"&amp;ROW(AE130))="PARK","PARK",
IF(INDIRECT("'"&amp;AE$2&amp;"'!F"&amp;ROW(AE130))="VACA","VACA",
"")))))</f>
        <v/>
      </c>
      <c r="AF130" s="111" t="str" cm="1">
        <f t="array" aca="1" ref="AF130" ca="1">IF(INDIRECT("'"&amp;AF$2&amp;"'!F"&amp;ROW(AF130))="CC","CC",
IF(INDIRECT("'"&amp;AF$2&amp;"'!F"&amp;ROW(AF130))="DOWN","DOWN",
IF(INDIRECT("'"&amp;AF$2&amp;"'!F"&amp;ROW(AF130))="OFF","OFF",
IF(INDIRECT("'"&amp;AF$2&amp;"'!F"&amp;ROW(AF130))="PARK","PARK",
IF(INDIRECT("'"&amp;AF$2&amp;"'!F"&amp;ROW(AF130))="VACA","VACA",
"")))))</f>
        <v/>
      </c>
      <c r="AG130" s="111" t="str" cm="1">
        <f t="array" aca="1" ref="AG130" ca="1">IF(INDIRECT("'"&amp;AG$2&amp;"'!F"&amp;ROW(AG130))="CC","CC",
IF(INDIRECT("'"&amp;AG$2&amp;"'!F"&amp;ROW(AG130))="DOWN","DOWN",
IF(INDIRECT("'"&amp;AG$2&amp;"'!F"&amp;ROW(AG130))="OFF","OFF",
IF(INDIRECT("'"&amp;AG$2&amp;"'!F"&amp;ROW(AG130))="PARK","PARK",
IF(INDIRECT("'"&amp;AG$2&amp;"'!F"&amp;ROW(AG130))="VACA","VACA",
"")))))</f>
        <v/>
      </c>
      <c r="AH130" s="124"/>
      <c r="AI130" s="111" t="str">
        <f t="shared" si="7"/>
        <v>Celso A. Ravelo</v>
      </c>
      <c r="AJ130" s="111" t="str" cm="1">
        <f t="array" aca="1" ref="AJ130" ca="1">INDIRECT("'"&amp;AJ$2&amp;"'!AB"&amp;ROW($AJ130))</f>
        <v/>
      </c>
      <c r="AK130" s="111" t="str" cm="1">
        <f t="array" aca="1" ref="AK130" ca="1">INDIRECT("'"&amp;AK$2&amp;"'!AB"&amp;ROW($AJ130))</f>
        <v/>
      </c>
      <c r="AL130" s="111" t="str" cm="1">
        <f t="array" aca="1" ref="AL130" ca="1">INDIRECT("'"&amp;AL$2&amp;"'!AB"&amp;ROW($AJ130))</f>
        <v/>
      </c>
      <c r="AM130" s="111" t="str" cm="1">
        <f t="array" aca="1" ref="AM130" ca="1">INDIRECT("'"&amp;AM$2&amp;"'!AB"&amp;ROW($AJ130))</f>
        <v/>
      </c>
      <c r="AN130" s="111" t="str" cm="1">
        <f t="array" aca="1" ref="AN130" ca="1">INDIRECT("'"&amp;AN$2&amp;"'!AB"&amp;ROW($AJ130))</f>
        <v/>
      </c>
      <c r="AO130" s="111" t="str" cm="1">
        <f t="array" aca="1" ref="AO130" ca="1">INDIRECT("'"&amp;AO$2&amp;"'!AB"&amp;ROW($AJ130))</f>
        <v/>
      </c>
      <c r="AP130" s="111" t="str" cm="1">
        <f t="array" aca="1" ref="AP130" ca="1">INDIRECT("'"&amp;AP$2&amp;"'!AB"&amp;ROW($AJ130))</f>
        <v/>
      </c>
      <c r="AQ130" s="111" t="str" cm="1">
        <f t="array" aca="1" ref="AQ130" ca="1">INDIRECT("'"&amp;AQ$2&amp;"'!AB"&amp;ROW($AJ130))</f>
        <v/>
      </c>
      <c r="AR130" s="111" t="str" cm="1">
        <f t="array" aca="1" ref="AR130" ca="1">INDIRECT("'"&amp;AR$2&amp;"'!AB"&amp;ROW($AJ130))</f>
        <v/>
      </c>
      <c r="AS130" s="111" t="str" cm="1">
        <f t="array" aca="1" ref="AS130" ca="1">INDIRECT("'"&amp;AS$2&amp;"'!AB"&amp;ROW($AJ130))</f>
        <v/>
      </c>
      <c r="AT130" s="111" t="str" cm="1">
        <f t="array" aca="1" ref="AT130" ca="1">INDIRECT("'"&amp;AT$2&amp;"'!AB"&amp;ROW($AJ130))</f>
        <v/>
      </c>
      <c r="AU130" s="111" t="str" cm="1">
        <f t="array" aca="1" ref="AU130" ca="1">INDIRECT("'"&amp;AU$2&amp;"'!AB"&amp;ROW($AJ130))</f>
        <v/>
      </c>
      <c r="AV130" s="111" t="str" cm="1">
        <f t="array" aca="1" ref="AV130" ca="1">INDIRECT("'"&amp;AV$2&amp;"'!AB"&amp;ROW($AJ130))</f>
        <v/>
      </c>
      <c r="AW130" s="111" t="str" cm="1">
        <f t="array" aca="1" ref="AW130" ca="1">INDIRECT("'"&amp;AW$2&amp;"'!AB"&amp;ROW($AJ130))</f>
        <v/>
      </c>
      <c r="AX130" s="111" t="str" cm="1">
        <f t="array" aca="1" ref="AX130" ca="1">INDIRECT("'"&amp;AX$2&amp;"'!AB"&amp;ROW($AJ130))</f>
        <v/>
      </c>
      <c r="AY130" s="111" t="str" cm="1">
        <f t="array" aca="1" ref="AY130" ca="1">INDIRECT("'"&amp;AY$2&amp;"'!AB"&amp;ROW($AJ130))</f>
        <v/>
      </c>
      <c r="AZ130" s="111" t="str" cm="1">
        <f t="array" aca="1" ref="AZ130" ca="1">INDIRECT("'"&amp;AZ$2&amp;"'!AB"&amp;ROW($AJ130))</f>
        <v/>
      </c>
      <c r="BA130" s="111" t="str" cm="1">
        <f t="array" aca="1" ref="BA130" ca="1">INDIRECT("'"&amp;BA$2&amp;"'!AB"&amp;ROW($AJ130))</f>
        <v/>
      </c>
      <c r="BB130" s="111" t="str" cm="1">
        <f t="array" aca="1" ref="BB130" ca="1">INDIRECT("'"&amp;BB$2&amp;"'!AB"&amp;ROW($AJ130))</f>
        <v/>
      </c>
      <c r="BC130" s="111" t="str" cm="1">
        <f t="array" aca="1" ref="BC130" ca="1">INDIRECT("'"&amp;BC$2&amp;"'!AB"&amp;ROW($AJ130))</f>
        <v/>
      </c>
      <c r="BD130" s="111" t="str" cm="1">
        <f t="array" aca="1" ref="BD130" ca="1">INDIRECT("'"&amp;BD$2&amp;"'!AB"&amp;ROW($AJ130))</f>
        <v/>
      </c>
      <c r="BE130" s="111" t="str" cm="1">
        <f t="array" aca="1" ref="BE130" ca="1">INDIRECT("'"&amp;BE$2&amp;"'!AB"&amp;ROW($AJ130))</f>
        <v/>
      </c>
      <c r="BF130" s="111" t="str" cm="1">
        <f t="array" aca="1" ref="BF130" ca="1">INDIRECT("'"&amp;BF$2&amp;"'!AB"&amp;ROW($AJ130))</f>
        <v/>
      </c>
      <c r="BG130" s="111" t="str" cm="1">
        <f t="array" aca="1" ref="BG130" ca="1">INDIRECT("'"&amp;BG$2&amp;"'!AB"&amp;ROW($AJ130))</f>
        <v/>
      </c>
      <c r="BH130" s="111" t="str" cm="1">
        <f t="array" aca="1" ref="BH130" ca="1">INDIRECT("'"&amp;BH$2&amp;"'!AB"&amp;ROW($AJ130))</f>
        <v/>
      </c>
      <c r="BI130" s="111" t="str" cm="1">
        <f t="array" aca="1" ref="BI130" ca="1">INDIRECT("'"&amp;BI$2&amp;"'!AB"&amp;ROW($AJ130))</f>
        <v/>
      </c>
      <c r="BJ130" s="111" t="str" cm="1">
        <f t="array" aca="1" ref="BJ130" ca="1">INDIRECT("'"&amp;BJ$2&amp;"'!AB"&amp;ROW($AJ130))</f>
        <v/>
      </c>
      <c r="BK130" s="111" t="str" cm="1">
        <f t="array" aca="1" ref="BK130" ca="1">INDIRECT("'"&amp;BK$2&amp;"'!AB"&amp;ROW($AJ130))</f>
        <v/>
      </c>
      <c r="BL130" s="111" t="str" cm="1">
        <f t="array" aca="1" ref="BL130" ca="1">INDIRECT("'"&amp;BL$2&amp;"'!AB"&amp;ROW($AJ130))</f>
        <v/>
      </c>
      <c r="BM130" s="111" t="str" cm="1">
        <f t="array" aca="1" ref="BM130" ca="1">INDIRECT("'"&amp;BM$2&amp;"'!AB"&amp;ROW($AJ130))</f>
        <v/>
      </c>
      <c r="BN130" s="111" t="str" cm="1">
        <f t="array" aca="1" ref="BN130" ca="1">INDIRECT("'"&amp;BN$2&amp;"'!AB"&amp;ROW($AJ130))</f>
        <v/>
      </c>
      <c r="BO130" s="124"/>
      <c r="BP130" s="110" t="str">
        <f t="shared" si="8"/>
        <v>Celso A. Ravelo</v>
      </c>
      <c r="BQ130" s="127" t="str" cm="1">
        <f t="array" aca="1" ref="BQ130" ca="1">IF(INDIRECT("'"&amp;BQ$2&amp;"'!P"&amp;ROW($BQ130))=0,"",INDIRECT("'"&amp;BQ$2&amp;"'!P"&amp;ROW($BQ130)))</f>
        <v/>
      </c>
      <c r="BR130" s="127" t="str" cm="1">
        <f t="array" aca="1" ref="BR130" ca="1">IF(INDIRECT("'"&amp;BR$2&amp;"'!P"&amp;ROW($BQ130))=0,"",INDIRECT("'"&amp;BR$2&amp;"'!P"&amp;ROW($BQ130)))</f>
        <v/>
      </c>
      <c r="BS130" s="127" t="str" cm="1">
        <f t="array" aca="1" ref="BS130" ca="1">IF(INDIRECT("'"&amp;BS$2&amp;"'!P"&amp;ROW($BQ130))=0,"",INDIRECT("'"&amp;BS$2&amp;"'!P"&amp;ROW($BQ130)))</f>
        <v/>
      </c>
      <c r="BT130" s="127" t="str" cm="1">
        <f t="array" aca="1" ref="BT130" ca="1">IF(INDIRECT("'"&amp;BT$2&amp;"'!P"&amp;ROW($BQ130))=0,"",INDIRECT("'"&amp;BT$2&amp;"'!P"&amp;ROW($BQ130)))</f>
        <v/>
      </c>
      <c r="BU130" s="127" t="str" cm="1">
        <f t="array" aca="1" ref="BU130" ca="1">IF(INDIRECT("'"&amp;BU$2&amp;"'!P"&amp;ROW($BQ130))=0,"",INDIRECT("'"&amp;BU$2&amp;"'!P"&amp;ROW($BQ130)))</f>
        <v/>
      </c>
      <c r="BV130" s="127" t="str" cm="1">
        <f t="array" aca="1" ref="BV130" ca="1">IF(INDIRECT("'"&amp;BV$2&amp;"'!P"&amp;ROW($BQ130))=0,"",INDIRECT("'"&amp;BV$2&amp;"'!P"&amp;ROW($BQ130)))</f>
        <v/>
      </c>
      <c r="BW130" s="127" t="str" cm="1">
        <f t="array" aca="1" ref="BW130" ca="1">IF(INDIRECT("'"&amp;BW$2&amp;"'!P"&amp;ROW($BQ130))=0,"",INDIRECT("'"&amp;BW$2&amp;"'!P"&amp;ROW($BQ130)))</f>
        <v/>
      </c>
      <c r="BX130" s="127" t="str" cm="1">
        <f t="array" aca="1" ref="BX130" ca="1">IF(INDIRECT("'"&amp;BX$2&amp;"'!P"&amp;ROW($BQ130))=0,"",INDIRECT("'"&amp;BX$2&amp;"'!P"&amp;ROW($BQ130)))</f>
        <v/>
      </c>
      <c r="BY130" s="127" t="str" cm="1">
        <f t="array" aca="1" ref="BY130" ca="1">IF(INDIRECT("'"&amp;BY$2&amp;"'!P"&amp;ROW($BQ130))=0,"",INDIRECT("'"&amp;BY$2&amp;"'!P"&amp;ROW($BQ130)))</f>
        <v/>
      </c>
      <c r="BZ130" s="127" t="str" cm="1">
        <f t="array" aca="1" ref="BZ130" ca="1">IF(INDIRECT("'"&amp;BZ$2&amp;"'!P"&amp;ROW($BQ130))=0,"",INDIRECT("'"&amp;BZ$2&amp;"'!P"&amp;ROW($BQ130)))</f>
        <v/>
      </c>
      <c r="CA130" s="127" t="str" cm="1">
        <f t="array" aca="1" ref="CA130" ca="1">IF(INDIRECT("'"&amp;CA$2&amp;"'!P"&amp;ROW($BQ130))=0,"",INDIRECT("'"&amp;CA$2&amp;"'!P"&amp;ROW($BQ130)))</f>
        <v/>
      </c>
      <c r="CB130" s="127" t="str" cm="1">
        <f t="array" aca="1" ref="CB130" ca="1">IF(INDIRECT("'"&amp;CB$2&amp;"'!P"&amp;ROW($BQ130))=0,"",INDIRECT("'"&amp;CB$2&amp;"'!P"&amp;ROW($BQ130)))</f>
        <v/>
      </c>
      <c r="CC130" s="127" t="str" cm="1">
        <f t="array" aca="1" ref="CC130" ca="1">IF(INDIRECT("'"&amp;CC$2&amp;"'!P"&amp;ROW($BQ130))=0,"",INDIRECT("'"&amp;CC$2&amp;"'!P"&amp;ROW($BQ130)))</f>
        <v/>
      </c>
      <c r="CD130" s="127" t="str" cm="1">
        <f t="array" aca="1" ref="CD130" ca="1">IF(INDIRECT("'"&amp;CD$2&amp;"'!P"&amp;ROW($BQ130))=0,"",INDIRECT("'"&amp;CD$2&amp;"'!P"&amp;ROW($BQ130)))</f>
        <v/>
      </c>
      <c r="CE130" s="127" t="str" cm="1">
        <f t="array" aca="1" ref="CE130" ca="1">IF(INDIRECT("'"&amp;CE$2&amp;"'!P"&amp;ROW($BQ130))=0,"",INDIRECT("'"&amp;CE$2&amp;"'!P"&amp;ROW($BQ130)))</f>
        <v/>
      </c>
      <c r="CF130" s="127" t="str" cm="1">
        <f t="array" aca="1" ref="CF130" ca="1">IF(INDIRECT("'"&amp;CF$2&amp;"'!P"&amp;ROW($BQ130))=0,"",INDIRECT("'"&amp;CF$2&amp;"'!P"&amp;ROW($BQ130)))</f>
        <v/>
      </c>
      <c r="CG130" s="127" t="str" cm="1">
        <f t="array" aca="1" ref="CG130" ca="1">IF(INDIRECT("'"&amp;CG$2&amp;"'!P"&amp;ROW($BQ130))=0,"",INDIRECT("'"&amp;CG$2&amp;"'!P"&amp;ROW($BQ130)))</f>
        <v/>
      </c>
      <c r="CH130" s="127" t="str" cm="1">
        <f t="array" aca="1" ref="CH130" ca="1">IF(INDIRECT("'"&amp;CH$2&amp;"'!P"&amp;ROW($BQ130))=0,"",INDIRECT("'"&amp;CH$2&amp;"'!P"&amp;ROW($BQ130)))</f>
        <v/>
      </c>
      <c r="CI130" s="127" t="str" cm="1">
        <f t="array" aca="1" ref="CI130" ca="1">IF(INDIRECT("'"&amp;CI$2&amp;"'!P"&amp;ROW($BQ130))=0,"",INDIRECT("'"&amp;CI$2&amp;"'!P"&amp;ROW($BQ130)))</f>
        <v/>
      </c>
      <c r="CJ130" s="127" t="str" cm="1">
        <f t="array" aca="1" ref="CJ130" ca="1">IF(INDIRECT("'"&amp;CJ$2&amp;"'!P"&amp;ROW($BQ130))=0,"",INDIRECT("'"&amp;CJ$2&amp;"'!P"&amp;ROW($BQ130)))</f>
        <v/>
      </c>
      <c r="CK130" s="127" t="str" cm="1">
        <f t="array" aca="1" ref="CK130" ca="1">IF(INDIRECT("'"&amp;CK$2&amp;"'!P"&amp;ROW($BQ130))=0,"",INDIRECT("'"&amp;CK$2&amp;"'!P"&amp;ROW($BQ130)))</f>
        <v/>
      </c>
      <c r="CL130" s="127" t="str" cm="1">
        <f t="array" aca="1" ref="CL130" ca="1">IF(INDIRECT("'"&amp;CL$2&amp;"'!P"&amp;ROW($BQ130))=0,"",INDIRECT("'"&amp;CL$2&amp;"'!P"&amp;ROW($BQ130)))</f>
        <v/>
      </c>
      <c r="CM130" s="127" t="str" cm="1">
        <f t="array" aca="1" ref="CM130" ca="1">IF(INDIRECT("'"&amp;CM$2&amp;"'!P"&amp;ROW($BQ130))=0,"",INDIRECT("'"&amp;CM$2&amp;"'!P"&amp;ROW($BQ130)))</f>
        <v/>
      </c>
      <c r="CN130" s="127" t="str" cm="1">
        <f t="array" aca="1" ref="CN130" ca="1">IF(INDIRECT("'"&amp;CN$2&amp;"'!P"&amp;ROW($BQ130))=0,"",INDIRECT("'"&amp;CN$2&amp;"'!P"&amp;ROW($BQ130)))</f>
        <v/>
      </c>
      <c r="CO130" s="127" t="str" cm="1">
        <f t="array" aca="1" ref="CO130" ca="1">IF(INDIRECT("'"&amp;CO$2&amp;"'!P"&amp;ROW($BQ130))=0,"",INDIRECT("'"&amp;CO$2&amp;"'!P"&amp;ROW($BQ130)))</f>
        <v/>
      </c>
      <c r="CP130" s="127" t="str" cm="1">
        <f t="array" aca="1" ref="CP130" ca="1">IF(INDIRECT("'"&amp;CP$2&amp;"'!P"&amp;ROW($BQ130))=0,"",INDIRECT("'"&amp;CP$2&amp;"'!P"&amp;ROW($BQ130)))</f>
        <v/>
      </c>
      <c r="CQ130" s="127" t="str" cm="1">
        <f t="array" aca="1" ref="CQ130" ca="1">IF(INDIRECT("'"&amp;CQ$2&amp;"'!P"&amp;ROW($BQ130))=0,"",INDIRECT("'"&amp;CQ$2&amp;"'!P"&amp;ROW($BQ130)))</f>
        <v/>
      </c>
      <c r="CR130" s="127" t="str" cm="1">
        <f t="array" aca="1" ref="CR130" ca="1">IF(INDIRECT("'"&amp;CR$2&amp;"'!P"&amp;ROW($BQ130))=0,"",INDIRECT("'"&amp;CR$2&amp;"'!P"&amp;ROW($BQ130)))</f>
        <v/>
      </c>
      <c r="CS130" s="127" t="str" cm="1">
        <f t="array" aca="1" ref="CS130" ca="1">IF(INDIRECT("'"&amp;CS$2&amp;"'!P"&amp;ROW($BQ130))=0,"",INDIRECT("'"&amp;CS$2&amp;"'!P"&amp;ROW($BQ130)))</f>
        <v/>
      </c>
      <c r="CT130" s="127" t="str" cm="1">
        <f t="array" aca="1" ref="CT130" ca="1">IF(INDIRECT("'"&amp;CT$2&amp;"'!P"&amp;ROW($BQ130))=0,"",INDIRECT("'"&amp;CT$2&amp;"'!P"&amp;ROW($BQ130)))</f>
        <v/>
      </c>
      <c r="CU130" s="127" t="str" cm="1">
        <f t="array" aca="1" ref="CU130" ca="1">IF(INDIRECT("'"&amp;CU$2&amp;"'!P"&amp;ROW($BQ130))=0,"",INDIRECT("'"&amp;CU$2&amp;"'!P"&amp;ROW($BQ130)))</f>
        <v/>
      </c>
      <c r="CV130" s="128">
        <f t="shared" ca="1" si="9"/>
        <v>0</v>
      </c>
    </row>
    <row r="131" spans="1:100" x14ac:dyDescent="0.2">
      <c r="A131" s="111">
        <f>IF('Driver List'!D131=0,"",'Driver List'!D131)</f>
        <v>6471</v>
      </c>
      <c r="B131" s="111" t="str">
        <f>IF(A131="","",VLOOKUP(A131,'Driver List'!D:E,2,0))</f>
        <v xml:space="preserve">Julian Leyva Gonzalez </v>
      </c>
      <c r="C131" s="111" t="str" cm="1">
        <f t="array" aca="1" ref="C131" ca="1">IF(INDIRECT("'"&amp;C$2&amp;"'!F"&amp;ROW(C131))="CC","CC",
IF(INDIRECT("'"&amp;C$2&amp;"'!F"&amp;ROW(C131))="DOWN","DOWN",
IF(INDIRECT("'"&amp;C$2&amp;"'!F"&amp;ROW(C131))="OFF","OFF",
IF(INDIRECT("'"&amp;C$2&amp;"'!F"&amp;ROW(C131))="PARK","PARK",
IF(INDIRECT("'"&amp;C$2&amp;"'!F"&amp;ROW(C131))="VACA","VACA",
"")))))</f>
        <v/>
      </c>
      <c r="D131" s="111" t="str" cm="1">
        <f t="array" aca="1" ref="D131" ca="1">IF(INDIRECT("'"&amp;D$2&amp;"'!F"&amp;ROW(D131))="CC","CC",
IF(INDIRECT("'"&amp;D$2&amp;"'!F"&amp;ROW(D131))="DOWN","DOWN",
IF(INDIRECT("'"&amp;D$2&amp;"'!F"&amp;ROW(D131))="OFF","OFF",
IF(INDIRECT("'"&amp;D$2&amp;"'!F"&amp;ROW(D131))="PARK","PARK",
IF(INDIRECT("'"&amp;D$2&amp;"'!F"&amp;ROW(D131))="VACA","VACA",
"")))))</f>
        <v/>
      </c>
      <c r="E131" s="111" t="str" cm="1">
        <f t="array" aca="1" ref="E131" ca="1">IF(INDIRECT("'"&amp;E$2&amp;"'!F"&amp;ROW(E131))="CC","CC",
IF(INDIRECT("'"&amp;E$2&amp;"'!F"&amp;ROW(E131))="DOWN","DOWN",
IF(INDIRECT("'"&amp;E$2&amp;"'!F"&amp;ROW(E131))="OFF","OFF",
IF(INDIRECT("'"&amp;E$2&amp;"'!F"&amp;ROW(E131))="PARK","PARK",
IF(INDIRECT("'"&amp;E$2&amp;"'!F"&amp;ROW(E131))="VACA","VACA",
"")))))</f>
        <v/>
      </c>
      <c r="F131" s="111" t="str" cm="1">
        <f t="array" aca="1" ref="F131" ca="1">IF(INDIRECT("'"&amp;F$2&amp;"'!F"&amp;ROW(F131))="CC","CC",
IF(INDIRECT("'"&amp;F$2&amp;"'!F"&amp;ROW(F131))="DOWN","DOWN",
IF(INDIRECT("'"&amp;F$2&amp;"'!F"&amp;ROW(F131))="OFF","OFF",
IF(INDIRECT("'"&amp;F$2&amp;"'!F"&amp;ROW(F131))="PARK","PARK",
IF(INDIRECT("'"&amp;F$2&amp;"'!F"&amp;ROW(F131))="VACA","VACA",
"")))))</f>
        <v/>
      </c>
      <c r="G131" s="111" t="str" cm="1">
        <f t="array" aca="1" ref="G131" ca="1">IF(INDIRECT("'"&amp;G$2&amp;"'!F"&amp;ROW(G131))="CC","CC",
IF(INDIRECT("'"&amp;G$2&amp;"'!F"&amp;ROW(G131))="DOWN","DOWN",
IF(INDIRECT("'"&amp;G$2&amp;"'!F"&amp;ROW(G131))="OFF","OFF",
IF(INDIRECT("'"&amp;G$2&amp;"'!F"&amp;ROW(G131))="PARK","PARK",
IF(INDIRECT("'"&amp;G$2&amp;"'!F"&amp;ROW(G131))="VACA","VACA",
"")))))</f>
        <v/>
      </c>
      <c r="H131" s="111" t="str" cm="1">
        <f t="array" aca="1" ref="H131" ca="1">IF(INDIRECT("'"&amp;H$2&amp;"'!F"&amp;ROW(H131))="CC","CC",
IF(INDIRECT("'"&amp;H$2&amp;"'!F"&amp;ROW(H131))="DOWN","DOWN",
IF(INDIRECT("'"&amp;H$2&amp;"'!F"&amp;ROW(H131))="OFF","OFF",
IF(INDIRECT("'"&amp;H$2&amp;"'!F"&amp;ROW(H131))="PARK","PARK",
IF(INDIRECT("'"&amp;H$2&amp;"'!F"&amp;ROW(H131))="VACA","VACA",
"")))))</f>
        <v/>
      </c>
      <c r="I131" s="111" t="str" cm="1">
        <f t="array" aca="1" ref="I131" ca="1">IF(INDIRECT("'"&amp;I$2&amp;"'!F"&amp;ROW(I131))="CC","CC",
IF(INDIRECT("'"&amp;I$2&amp;"'!F"&amp;ROW(I131))="DOWN","DOWN",
IF(INDIRECT("'"&amp;I$2&amp;"'!F"&amp;ROW(I131))="OFF","OFF",
IF(INDIRECT("'"&amp;I$2&amp;"'!F"&amp;ROW(I131))="PARK","PARK",
IF(INDIRECT("'"&amp;I$2&amp;"'!F"&amp;ROW(I131))="VACA","VACA",
"")))))</f>
        <v/>
      </c>
      <c r="J131" s="111" t="str" cm="1">
        <f t="array" aca="1" ref="J131" ca="1">IF(INDIRECT("'"&amp;J$2&amp;"'!F"&amp;ROW(J131))="CC","CC",
IF(INDIRECT("'"&amp;J$2&amp;"'!F"&amp;ROW(J131))="DOWN","DOWN",
IF(INDIRECT("'"&amp;J$2&amp;"'!F"&amp;ROW(J131))="OFF","OFF",
IF(INDIRECT("'"&amp;J$2&amp;"'!F"&amp;ROW(J131))="PARK","PARK",
IF(INDIRECT("'"&amp;J$2&amp;"'!F"&amp;ROW(J131))="VACA","VACA",
"")))))</f>
        <v/>
      </c>
      <c r="K131" s="111" t="str" cm="1">
        <f t="array" aca="1" ref="K131" ca="1">IF(INDIRECT("'"&amp;K$2&amp;"'!F"&amp;ROW(K131))="CC","CC",
IF(INDIRECT("'"&amp;K$2&amp;"'!F"&amp;ROW(K131))="DOWN","DOWN",
IF(INDIRECT("'"&amp;K$2&amp;"'!F"&amp;ROW(K131))="OFF","OFF",
IF(INDIRECT("'"&amp;K$2&amp;"'!F"&amp;ROW(K131))="PARK","PARK",
IF(INDIRECT("'"&amp;K$2&amp;"'!F"&amp;ROW(K131))="VACA","VACA",
"")))))</f>
        <v/>
      </c>
      <c r="L131" s="111" t="str" cm="1">
        <f t="array" aca="1" ref="L131" ca="1">IF(INDIRECT("'"&amp;L$2&amp;"'!F"&amp;ROW(L131))="CC","CC",
IF(INDIRECT("'"&amp;L$2&amp;"'!F"&amp;ROW(L131))="DOWN","DOWN",
IF(INDIRECT("'"&amp;L$2&amp;"'!F"&amp;ROW(L131))="OFF","OFF",
IF(INDIRECT("'"&amp;L$2&amp;"'!F"&amp;ROW(L131))="PARK","PARK",
IF(INDIRECT("'"&amp;L$2&amp;"'!F"&amp;ROW(L131))="VACA","VACA",
"")))))</f>
        <v/>
      </c>
      <c r="M131" s="111" t="str" cm="1">
        <f t="array" aca="1" ref="M131" ca="1">IF(INDIRECT("'"&amp;M$2&amp;"'!F"&amp;ROW(M131))="CC","CC",
IF(INDIRECT("'"&amp;M$2&amp;"'!F"&amp;ROW(M131))="DOWN","DOWN",
IF(INDIRECT("'"&amp;M$2&amp;"'!F"&amp;ROW(M131))="OFF","OFF",
IF(INDIRECT("'"&amp;M$2&amp;"'!F"&amp;ROW(M131))="PARK","PARK",
IF(INDIRECT("'"&amp;M$2&amp;"'!F"&amp;ROW(M131))="VACA","VACA",
"")))))</f>
        <v/>
      </c>
      <c r="N131" s="111" t="str" cm="1">
        <f t="array" aca="1" ref="N131" ca="1">IF(INDIRECT("'"&amp;N$2&amp;"'!F"&amp;ROW(N131))="CC","CC",
IF(INDIRECT("'"&amp;N$2&amp;"'!F"&amp;ROW(N131))="DOWN","DOWN",
IF(INDIRECT("'"&amp;N$2&amp;"'!F"&amp;ROW(N131))="OFF","OFF",
IF(INDIRECT("'"&amp;N$2&amp;"'!F"&amp;ROW(N131))="PARK","PARK",
IF(INDIRECT("'"&amp;N$2&amp;"'!F"&amp;ROW(N131))="VACA","VACA",
"")))))</f>
        <v/>
      </c>
      <c r="O131" s="111" t="str" cm="1">
        <f t="array" aca="1" ref="O131" ca="1">IF(INDIRECT("'"&amp;O$2&amp;"'!F"&amp;ROW(O131))="CC","CC",
IF(INDIRECT("'"&amp;O$2&amp;"'!F"&amp;ROW(O131))="DOWN","DOWN",
IF(INDIRECT("'"&amp;O$2&amp;"'!F"&amp;ROW(O131))="OFF","OFF",
IF(INDIRECT("'"&amp;O$2&amp;"'!F"&amp;ROW(O131))="PARK","PARK",
IF(INDIRECT("'"&amp;O$2&amp;"'!F"&amp;ROW(O131))="VACA","VACA",
"")))))</f>
        <v/>
      </c>
      <c r="P131" s="111" t="str" cm="1">
        <f t="array" aca="1" ref="P131" ca="1">IF(INDIRECT("'"&amp;P$2&amp;"'!F"&amp;ROW(P131))="CC","CC",
IF(INDIRECT("'"&amp;P$2&amp;"'!F"&amp;ROW(P131))="DOWN","DOWN",
IF(INDIRECT("'"&amp;P$2&amp;"'!F"&amp;ROW(P131))="OFF","OFF",
IF(INDIRECT("'"&amp;P$2&amp;"'!F"&amp;ROW(P131))="PARK","PARK",
IF(INDIRECT("'"&amp;P$2&amp;"'!F"&amp;ROW(P131))="VACA","VACA",
"")))))</f>
        <v/>
      </c>
      <c r="Q131" s="111" t="str" cm="1">
        <f t="array" aca="1" ref="Q131" ca="1">IF(INDIRECT("'"&amp;Q$2&amp;"'!F"&amp;ROW(Q131))="CC","CC",
IF(INDIRECT("'"&amp;Q$2&amp;"'!F"&amp;ROW(Q131))="DOWN","DOWN",
IF(INDIRECT("'"&amp;Q$2&amp;"'!F"&amp;ROW(Q131))="OFF","OFF",
IF(INDIRECT("'"&amp;Q$2&amp;"'!F"&amp;ROW(Q131))="PARK","PARK",
IF(INDIRECT("'"&amp;Q$2&amp;"'!F"&amp;ROW(Q131))="VACA","VACA",
"")))))</f>
        <v/>
      </c>
      <c r="R131" s="111" t="str" cm="1">
        <f t="array" aca="1" ref="R131" ca="1">IF(INDIRECT("'"&amp;R$2&amp;"'!F"&amp;ROW(R131))="CC","CC",
IF(INDIRECT("'"&amp;R$2&amp;"'!F"&amp;ROW(R131))="DOWN","DOWN",
IF(INDIRECT("'"&amp;R$2&amp;"'!F"&amp;ROW(R131))="OFF","OFF",
IF(INDIRECT("'"&amp;R$2&amp;"'!F"&amp;ROW(R131))="PARK","PARK",
IF(INDIRECT("'"&amp;R$2&amp;"'!F"&amp;ROW(R131))="VACA","VACA",
"")))))</f>
        <v/>
      </c>
      <c r="S131" s="111" t="str" cm="1">
        <f t="array" aca="1" ref="S131" ca="1">IF(INDIRECT("'"&amp;S$2&amp;"'!F"&amp;ROW(S131))="CC","CC",
IF(INDIRECT("'"&amp;S$2&amp;"'!F"&amp;ROW(S131))="DOWN","DOWN",
IF(INDIRECT("'"&amp;S$2&amp;"'!F"&amp;ROW(S131))="OFF","OFF",
IF(INDIRECT("'"&amp;S$2&amp;"'!F"&amp;ROW(S131))="PARK","PARK",
IF(INDIRECT("'"&amp;S$2&amp;"'!F"&amp;ROW(S131))="VACA","VACA",
"")))))</f>
        <v/>
      </c>
      <c r="T131" s="111" t="str" cm="1">
        <f t="array" aca="1" ref="T131" ca="1">IF(INDIRECT("'"&amp;T$2&amp;"'!F"&amp;ROW(T131))="CC","CC",
IF(INDIRECT("'"&amp;T$2&amp;"'!F"&amp;ROW(T131))="DOWN","DOWN",
IF(INDIRECT("'"&amp;T$2&amp;"'!F"&amp;ROW(T131))="OFF","OFF",
IF(INDIRECT("'"&amp;T$2&amp;"'!F"&amp;ROW(T131))="PARK","PARK",
IF(INDIRECT("'"&amp;T$2&amp;"'!F"&amp;ROW(T131))="VACA","VACA",
"")))))</f>
        <v/>
      </c>
      <c r="U131" s="111" t="str" cm="1">
        <f t="array" aca="1" ref="U131" ca="1">IF(INDIRECT("'"&amp;U$2&amp;"'!F"&amp;ROW(U131))="CC","CC",
IF(INDIRECT("'"&amp;U$2&amp;"'!F"&amp;ROW(U131))="DOWN","DOWN",
IF(INDIRECT("'"&amp;U$2&amp;"'!F"&amp;ROW(U131))="OFF","OFF",
IF(INDIRECT("'"&amp;U$2&amp;"'!F"&amp;ROW(U131))="PARK","PARK",
IF(INDIRECT("'"&amp;U$2&amp;"'!F"&amp;ROW(U131))="VACA","VACA",
"")))))</f>
        <v/>
      </c>
      <c r="V131" s="111" t="str" cm="1">
        <f t="array" aca="1" ref="V131" ca="1">IF(INDIRECT("'"&amp;V$2&amp;"'!F"&amp;ROW(V131))="CC","CC",
IF(INDIRECT("'"&amp;V$2&amp;"'!F"&amp;ROW(V131))="DOWN","DOWN",
IF(INDIRECT("'"&amp;V$2&amp;"'!F"&amp;ROW(V131))="OFF","OFF",
IF(INDIRECT("'"&amp;V$2&amp;"'!F"&amp;ROW(V131))="PARK","PARK",
IF(INDIRECT("'"&amp;V$2&amp;"'!F"&amp;ROW(V131))="VACA","VACA",
"")))))</f>
        <v/>
      </c>
      <c r="W131" s="111" t="str" cm="1">
        <f t="array" aca="1" ref="W131" ca="1">IF(INDIRECT("'"&amp;W$2&amp;"'!F"&amp;ROW(W131))="CC","CC",
IF(INDIRECT("'"&amp;W$2&amp;"'!F"&amp;ROW(W131))="DOWN","DOWN",
IF(INDIRECT("'"&amp;W$2&amp;"'!F"&amp;ROW(W131))="OFF","OFF",
IF(INDIRECT("'"&amp;W$2&amp;"'!F"&amp;ROW(W131))="PARK","PARK",
IF(INDIRECT("'"&amp;W$2&amp;"'!F"&amp;ROW(W131))="VACA","VACA",
"")))))</f>
        <v/>
      </c>
      <c r="X131" s="111" t="str" cm="1">
        <f t="array" aca="1" ref="X131" ca="1">IF(INDIRECT("'"&amp;X$2&amp;"'!F"&amp;ROW(X131))="CC","CC",
IF(INDIRECT("'"&amp;X$2&amp;"'!F"&amp;ROW(X131))="DOWN","DOWN",
IF(INDIRECT("'"&amp;X$2&amp;"'!F"&amp;ROW(X131))="OFF","OFF",
IF(INDIRECT("'"&amp;X$2&amp;"'!F"&amp;ROW(X131))="PARK","PARK",
IF(INDIRECT("'"&amp;X$2&amp;"'!F"&amp;ROW(X131))="VACA","VACA",
"")))))</f>
        <v/>
      </c>
      <c r="Y131" s="111" t="str" cm="1">
        <f t="array" aca="1" ref="Y131" ca="1">IF(INDIRECT("'"&amp;Y$2&amp;"'!F"&amp;ROW(Y131))="CC","CC",
IF(INDIRECT("'"&amp;Y$2&amp;"'!F"&amp;ROW(Y131))="DOWN","DOWN",
IF(INDIRECT("'"&amp;Y$2&amp;"'!F"&amp;ROW(Y131))="OFF","OFF",
IF(INDIRECT("'"&amp;Y$2&amp;"'!F"&amp;ROW(Y131))="PARK","PARK",
IF(INDIRECT("'"&amp;Y$2&amp;"'!F"&amp;ROW(Y131))="VACA","VACA",
"")))))</f>
        <v/>
      </c>
      <c r="Z131" s="111" t="str" cm="1">
        <f t="array" aca="1" ref="Z131" ca="1">IF(INDIRECT("'"&amp;Z$2&amp;"'!F"&amp;ROW(Z131))="CC","CC",
IF(INDIRECT("'"&amp;Z$2&amp;"'!F"&amp;ROW(Z131))="DOWN","DOWN",
IF(INDIRECT("'"&amp;Z$2&amp;"'!F"&amp;ROW(Z131))="OFF","OFF",
IF(INDIRECT("'"&amp;Z$2&amp;"'!F"&amp;ROW(Z131))="PARK","PARK",
IF(INDIRECT("'"&amp;Z$2&amp;"'!F"&amp;ROW(Z131))="VACA","VACA",
"")))))</f>
        <v/>
      </c>
      <c r="AA131" s="111" t="str" cm="1">
        <f t="array" aca="1" ref="AA131" ca="1">IF(INDIRECT("'"&amp;AA$2&amp;"'!F"&amp;ROW(AA131))="CC","CC",
IF(INDIRECT("'"&amp;AA$2&amp;"'!F"&amp;ROW(AA131))="DOWN","DOWN",
IF(INDIRECT("'"&amp;AA$2&amp;"'!F"&amp;ROW(AA131))="OFF","OFF",
IF(INDIRECT("'"&amp;AA$2&amp;"'!F"&amp;ROW(AA131))="PARK","PARK",
IF(INDIRECT("'"&amp;AA$2&amp;"'!F"&amp;ROW(AA131))="VACA","VACA",
"")))))</f>
        <v/>
      </c>
      <c r="AB131" s="111" t="str" cm="1">
        <f t="array" aca="1" ref="AB131" ca="1">IF(INDIRECT("'"&amp;AB$2&amp;"'!F"&amp;ROW(AB131))="CC","CC",
IF(INDIRECT("'"&amp;AB$2&amp;"'!F"&amp;ROW(AB131))="DOWN","DOWN",
IF(INDIRECT("'"&amp;AB$2&amp;"'!F"&amp;ROW(AB131))="OFF","OFF",
IF(INDIRECT("'"&amp;AB$2&amp;"'!F"&amp;ROW(AB131))="PARK","PARK",
IF(INDIRECT("'"&amp;AB$2&amp;"'!F"&amp;ROW(AB131))="VACA","VACA",
"")))))</f>
        <v/>
      </c>
      <c r="AC131" s="111" t="str" cm="1">
        <f t="array" aca="1" ref="AC131" ca="1">IF(INDIRECT("'"&amp;AC$2&amp;"'!F"&amp;ROW(AC131))="CC","CC",
IF(INDIRECT("'"&amp;AC$2&amp;"'!F"&amp;ROW(AC131))="DOWN","DOWN",
IF(INDIRECT("'"&amp;AC$2&amp;"'!F"&amp;ROW(AC131))="OFF","OFF",
IF(INDIRECT("'"&amp;AC$2&amp;"'!F"&amp;ROW(AC131))="PARK","PARK",
IF(INDIRECT("'"&amp;AC$2&amp;"'!F"&amp;ROW(AC131))="VACA","VACA",
"")))))</f>
        <v/>
      </c>
      <c r="AD131" s="111" t="str" cm="1">
        <f t="array" aca="1" ref="AD131" ca="1">IF(INDIRECT("'"&amp;AD$2&amp;"'!F"&amp;ROW(AD131))="CC","CC",
IF(INDIRECT("'"&amp;AD$2&amp;"'!F"&amp;ROW(AD131))="DOWN","DOWN",
IF(INDIRECT("'"&amp;AD$2&amp;"'!F"&amp;ROW(AD131))="OFF","OFF",
IF(INDIRECT("'"&amp;AD$2&amp;"'!F"&amp;ROW(AD131))="PARK","PARK",
IF(INDIRECT("'"&amp;AD$2&amp;"'!F"&amp;ROW(AD131))="VACA","VACA",
"")))))</f>
        <v/>
      </c>
      <c r="AE131" s="111" t="str" cm="1">
        <f t="array" aca="1" ref="AE131" ca="1">IF(INDIRECT("'"&amp;AE$2&amp;"'!F"&amp;ROW(AE131))="CC","CC",
IF(INDIRECT("'"&amp;AE$2&amp;"'!F"&amp;ROW(AE131))="DOWN","DOWN",
IF(INDIRECT("'"&amp;AE$2&amp;"'!F"&amp;ROW(AE131))="OFF","OFF",
IF(INDIRECT("'"&amp;AE$2&amp;"'!F"&amp;ROW(AE131))="PARK","PARK",
IF(INDIRECT("'"&amp;AE$2&amp;"'!F"&amp;ROW(AE131))="VACA","VACA",
"")))))</f>
        <v/>
      </c>
      <c r="AF131" s="111" t="str" cm="1">
        <f t="array" aca="1" ref="AF131" ca="1">IF(INDIRECT("'"&amp;AF$2&amp;"'!F"&amp;ROW(AF131))="CC","CC",
IF(INDIRECT("'"&amp;AF$2&amp;"'!F"&amp;ROW(AF131))="DOWN","DOWN",
IF(INDIRECT("'"&amp;AF$2&amp;"'!F"&amp;ROW(AF131))="OFF","OFF",
IF(INDIRECT("'"&amp;AF$2&amp;"'!F"&amp;ROW(AF131))="PARK","PARK",
IF(INDIRECT("'"&amp;AF$2&amp;"'!F"&amp;ROW(AF131))="VACA","VACA",
"")))))</f>
        <v/>
      </c>
      <c r="AG131" s="111" t="str" cm="1">
        <f t="array" aca="1" ref="AG131" ca="1">IF(INDIRECT("'"&amp;AG$2&amp;"'!F"&amp;ROW(AG131))="CC","CC",
IF(INDIRECT("'"&amp;AG$2&amp;"'!F"&amp;ROW(AG131))="DOWN","DOWN",
IF(INDIRECT("'"&amp;AG$2&amp;"'!F"&amp;ROW(AG131))="OFF","OFF",
IF(INDIRECT("'"&amp;AG$2&amp;"'!F"&amp;ROW(AG131))="PARK","PARK",
IF(INDIRECT("'"&amp;AG$2&amp;"'!F"&amp;ROW(AG131))="VACA","VACA",
"")))))</f>
        <v/>
      </c>
      <c r="AH131" s="124"/>
      <c r="AI131" s="111" t="str">
        <f t="shared" ref="AI131:AI132" si="10">B131</f>
        <v xml:space="preserve">Julian Leyva Gonzalez </v>
      </c>
      <c r="AJ131" s="111" cm="1">
        <f t="array" aca="1" ref="AJ131" ca="1">INDIRECT("'"&amp;AJ$2&amp;"'!AB"&amp;ROW($AJ131))</f>
        <v>3</v>
      </c>
      <c r="AK131" s="111" cm="1">
        <f t="array" aca="1" ref="AK131" ca="1">INDIRECT("'"&amp;AK$2&amp;"'!AB"&amp;ROW($AJ131))</f>
        <v>3</v>
      </c>
      <c r="AL131" s="111" cm="1">
        <f t="array" aca="1" ref="AL131" ca="1">INDIRECT("'"&amp;AL$2&amp;"'!AB"&amp;ROW($AJ131))</f>
        <v>3</v>
      </c>
      <c r="AM131" s="111" t="str" cm="1">
        <f t="array" aca="1" ref="AM131" ca="1">INDIRECT("'"&amp;AM$2&amp;"'!AB"&amp;ROW($AJ131))</f>
        <v/>
      </c>
      <c r="AN131" s="111" t="str" cm="1">
        <f t="array" aca="1" ref="AN131" ca="1">INDIRECT("'"&amp;AN$2&amp;"'!AB"&amp;ROW($AJ131))</f>
        <v/>
      </c>
      <c r="AO131" s="111" cm="1">
        <f t="array" aca="1" ref="AO131" ca="1">INDIRECT("'"&amp;AO$2&amp;"'!AB"&amp;ROW($AJ131))</f>
        <v>3</v>
      </c>
      <c r="AP131" s="111" cm="1">
        <f t="array" aca="1" ref="AP131" ca="1">INDIRECT("'"&amp;AP$2&amp;"'!AB"&amp;ROW($AJ131))</f>
        <v>2</v>
      </c>
      <c r="AQ131" s="111" t="str" cm="1">
        <f t="array" aca="1" ref="AQ131" ca="1">INDIRECT("'"&amp;AQ$2&amp;"'!AB"&amp;ROW($AJ131))</f>
        <v/>
      </c>
      <c r="AR131" s="111" t="str" cm="1">
        <f t="array" aca="1" ref="AR131" ca="1">INDIRECT("'"&amp;AR$2&amp;"'!AB"&amp;ROW($AJ131))</f>
        <v/>
      </c>
      <c r="AS131" s="111" t="str" cm="1">
        <f t="array" aca="1" ref="AS131" ca="1">INDIRECT("'"&amp;AS$2&amp;"'!AB"&amp;ROW($AJ131))</f>
        <v/>
      </c>
      <c r="AT131" s="111" t="str" cm="1">
        <f t="array" aca="1" ref="AT131" ca="1">INDIRECT("'"&amp;AT$2&amp;"'!AB"&amp;ROW($AJ131))</f>
        <v/>
      </c>
      <c r="AU131" s="111" t="str" cm="1">
        <f t="array" aca="1" ref="AU131" ca="1">INDIRECT("'"&amp;AU$2&amp;"'!AB"&amp;ROW($AJ131))</f>
        <v/>
      </c>
      <c r="AV131" s="111" t="str" cm="1">
        <f t="array" aca="1" ref="AV131" ca="1">INDIRECT("'"&amp;AV$2&amp;"'!AB"&amp;ROW($AJ131))</f>
        <v/>
      </c>
      <c r="AW131" s="111" t="str" cm="1">
        <f t="array" aca="1" ref="AW131" ca="1">INDIRECT("'"&amp;AW$2&amp;"'!AB"&amp;ROW($AJ131))</f>
        <v/>
      </c>
      <c r="AX131" s="111" t="str" cm="1">
        <f t="array" aca="1" ref="AX131" ca="1">INDIRECT("'"&amp;AX$2&amp;"'!AB"&amp;ROW($AJ131))</f>
        <v/>
      </c>
      <c r="AY131" s="111" t="str" cm="1">
        <f t="array" aca="1" ref="AY131" ca="1">INDIRECT("'"&amp;AY$2&amp;"'!AB"&amp;ROW($AJ131))</f>
        <v/>
      </c>
      <c r="AZ131" s="111" t="str" cm="1">
        <f t="array" aca="1" ref="AZ131" ca="1">INDIRECT("'"&amp;AZ$2&amp;"'!AB"&amp;ROW($AJ131))</f>
        <v/>
      </c>
      <c r="BA131" s="111" t="str" cm="1">
        <f t="array" aca="1" ref="BA131" ca="1">INDIRECT("'"&amp;BA$2&amp;"'!AB"&amp;ROW($AJ131))</f>
        <v/>
      </c>
      <c r="BB131" s="111" t="str" cm="1">
        <f t="array" aca="1" ref="BB131" ca="1">INDIRECT("'"&amp;BB$2&amp;"'!AB"&amp;ROW($AJ131))</f>
        <v/>
      </c>
      <c r="BC131" s="111" t="str" cm="1">
        <f t="array" aca="1" ref="BC131" ca="1">INDIRECT("'"&amp;BC$2&amp;"'!AB"&amp;ROW($AJ131))</f>
        <v/>
      </c>
      <c r="BD131" s="111" t="str" cm="1">
        <f t="array" aca="1" ref="BD131" ca="1">INDIRECT("'"&amp;BD$2&amp;"'!AB"&amp;ROW($AJ131))</f>
        <v/>
      </c>
      <c r="BE131" s="111" t="str" cm="1">
        <f t="array" aca="1" ref="BE131" ca="1">INDIRECT("'"&amp;BE$2&amp;"'!AB"&amp;ROW($AJ131))</f>
        <v/>
      </c>
      <c r="BF131" s="111" t="str" cm="1">
        <f t="array" aca="1" ref="BF131" ca="1">INDIRECT("'"&amp;BF$2&amp;"'!AB"&amp;ROW($AJ131))</f>
        <v/>
      </c>
      <c r="BG131" s="111" t="str" cm="1">
        <f t="array" aca="1" ref="BG131" ca="1">INDIRECT("'"&amp;BG$2&amp;"'!AB"&amp;ROW($AJ131))</f>
        <v/>
      </c>
      <c r="BH131" s="111" t="str" cm="1">
        <f t="array" aca="1" ref="BH131" ca="1">INDIRECT("'"&amp;BH$2&amp;"'!AB"&amp;ROW($AJ131))</f>
        <v/>
      </c>
      <c r="BI131" s="111" t="str" cm="1">
        <f t="array" aca="1" ref="BI131" ca="1">INDIRECT("'"&amp;BI$2&amp;"'!AB"&amp;ROW($AJ131))</f>
        <v/>
      </c>
      <c r="BJ131" s="111" t="str" cm="1">
        <f t="array" aca="1" ref="BJ131" ca="1">INDIRECT("'"&amp;BJ$2&amp;"'!AB"&amp;ROW($AJ131))</f>
        <v/>
      </c>
      <c r="BK131" s="111" t="str" cm="1">
        <f t="array" aca="1" ref="BK131" ca="1">INDIRECT("'"&amp;BK$2&amp;"'!AB"&amp;ROW($AJ131))</f>
        <v/>
      </c>
      <c r="BL131" s="111" t="str" cm="1">
        <f t="array" aca="1" ref="BL131" ca="1">INDIRECT("'"&amp;BL$2&amp;"'!AB"&amp;ROW($AJ131))</f>
        <v/>
      </c>
      <c r="BM131" s="111" t="str" cm="1">
        <f t="array" aca="1" ref="BM131" ca="1">INDIRECT("'"&amp;BM$2&amp;"'!AB"&amp;ROW($AJ131))</f>
        <v/>
      </c>
      <c r="BN131" s="111" t="str" cm="1">
        <f t="array" aca="1" ref="BN131" ca="1">INDIRECT("'"&amp;BN$2&amp;"'!AB"&amp;ROW($AJ131))</f>
        <v/>
      </c>
      <c r="BO131" s="124"/>
      <c r="BP131" s="110" t="str">
        <f t="shared" ref="BP131:BP132" si="11">B131</f>
        <v xml:space="preserve">Julian Leyva Gonzalez </v>
      </c>
      <c r="BQ131" s="127" cm="1">
        <f t="array" aca="1" ref="BQ131" ca="1">IF(INDIRECT("'"&amp;BQ$2&amp;"'!P"&amp;ROW($BQ131))=0,"",INDIRECT("'"&amp;BQ$2&amp;"'!P"&amp;ROW($BQ131)))</f>
        <v>31</v>
      </c>
      <c r="BR131" s="127" cm="1">
        <f t="array" aca="1" ref="BR131" ca="1">IF(INDIRECT("'"&amp;BR$2&amp;"'!P"&amp;ROW($BQ131))=0,"",INDIRECT("'"&amp;BR$2&amp;"'!P"&amp;ROW($BQ131)))</f>
        <v>33</v>
      </c>
      <c r="BS131" s="127" cm="1">
        <f t="array" aca="1" ref="BS131" ca="1">IF(INDIRECT("'"&amp;BS$2&amp;"'!P"&amp;ROW($BQ131))=0,"",INDIRECT("'"&amp;BS$2&amp;"'!P"&amp;ROW($BQ131)))</f>
        <v>31</v>
      </c>
      <c r="BT131" s="127" t="str" cm="1">
        <f t="array" aca="1" ref="BT131" ca="1">IF(INDIRECT("'"&amp;BT$2&amp;"'!P"&amp;ROW($BQ131))=0,"",INDIRECT("'"&amp;BT$2&amp;"'!P"&amp;ROW($BQ131)))</f>
        <v/>
      </c>
      <c r="BU131" s="127" t="str" cm="1">
        <f t="array" aca="1" ref="BU131" ca="1">IF(INDIRECT("'"&amp;BU$2&amp;"'!P"&amp;ROW($BQ131))=0,"",INDIRECT("'"&amp;BU$2&amp;"'!P"&amp;ROW($BQ131)))</f>
        <v/>
      </c>
      <c r="BV131" s="127" cm="1">
        <f t="array" aca="1" ref="BV131" ca="1">IF(INDIRECT("'"&amp;BV$2&amp;"'!P"&amp;ROW($BQ131))=0,"",INDIRECT("'"&amp;BV$2&amp;"'!P"&amp;ROW($BQ131)))</f>
        <v>33</v>
      </c>
      <c r="BW131" s="127" cm="1">
        <f t="array" aca="1" ref="BW131" ca="1">IF(INDIRECT("'"&amp;BW$2&amp;"'!P"&amp;ROW($BQ131))=0,"",INDIRECT("'"&amp;BW$2&amp;"'!P"&amp;ROW($BQ131)))</f>
        <v>35</v>
      </c>
      <c r="BX131" s="127" t="str" cm="1">
        <f t="array" aca="1" ref="BX131" ca="1">IF(INDIRECT("'"&amp;BX$2&amp;"'!P"&amp;ROW($BQ131))=0,"",INDIRECT("'"&amp;BX$2&amp;"'!P"&amp;ROW($BQ131)))</f>
        <v/>
      </c>
      <c r="BY131" s="127" t="str" cm="1">
        <f t="array" aca="1" ref="BY131" ca="1">IF(INDIRECT("'"&amp;BY$2&amp;"'!P"&amp;ROW($BQ131))=0,"",INDIRECT("'"&amp;BY$2&amp;"'!P"&amp;ROW($BQ131)))</f>
        <v/>
      </c>
      <c r="BZ131" s="127" t="str" cm="1">
        <f t="array" aca="1" ref="BZ131" ca="1">IF(INDIRECT("'"&amp;BZ$2&amp;"'!P"&amp;ROW($BQ131))=0,"",INDIRECT("'"&amp;BZ$2&amp;"'!P"&amp;ROW($BQ131)))</f>
        <v/>
      </c>
      <c r="CA131" s="127" t="str" cm="1">
        <f t="array" aca="1" ref="CA131" ca="1">IF(INDIRECT("'"&amp;CA$2&amp;"'!P"&amp;ROW($BQ131))=0,"",INDIRECT("'"&amp;CA$2&amp;"'!P"&amp;ROW($BQ131)))</f>
        <v/>
      </c>
      <c r="CB131" s="127" t="str" cm="1">
        <f t="array" aca="1" ref="CB131" ca="1">IF(INDIRECT("'"&amp;CB$2&amp;"'!P"&amp;ROW($BQ131))=0,"",INDIRECT("'"&amp;CB$2&amp;"'!P"&amp;ROW($BQ131)))</f>
        <v/>
      </c>
      <c r="CC131" s="127" t="str" cm="1">
        <f t="array" aca="1" ref="CC131" ca="1">IF(INDIRECT("'"&amp;CC$2&amp;"'!P"&amp;ROW($BQ131))=0,"",INDIRECT("'"&amp;CC$2&amp;"'!P"&amp;ROW($BQ131)))</f>
        <v/>
      </c>
      <c r="CD131" s="127" t="str" cm="1">
        <f t="array" aca="1" ref="CD131" ca="1">IF(INDIRECT("'"&amp;CD$2&amp;"'!P"&amp;ROW($BQ131))=0,"",INDIRECT("'"&amp;CD$2&amp;"'!P"&amp;ROW($BQ131)))</f>
        <v/>
      </c>
      <c r="CE131" s="127" t="str" cm="1">
        <f t="array" aca="1" ref="CE131" ca="1">IF(INDIRECT("'"&amp;CE$2&amp;"'!P"&amp;ROW($BQ131))=0,"",INDIRECT("'"&amp;CE$2&amp;"'!P"&amp;ROW($BQ131)))</f>
        <v/>
      </c>
      <c r="CF131" s="127" t="str" cm="1">
        <f t="array" aca="1" ref="CF131" ca="1">IF(INDIRECT("'"&amp;CF$2&amp;"'!P"&amp;ROW($BQ131))=0,"",INDIRECT("'"&amp;CF$2&amp;"'!P"&amp;ROW($BQ131)))</f>
        <v/>
      </c>
      <c r="CG131" s="127" t="str" cm="1">
        <f t="array" aca="1" ref="CG131" ca="1">IF(INDIRECT("'"&amp;CG$2&amp;"'!P"&amp;ROW($BQ131))=0,"",INDIRECT("'"&amp;CG$2&amp;"'!P"&amp;ROW($BQ131)))</f>
        <v/>
      </c>
      <c r="CH131" s="127" t="str" cm="1">
        <f t="array" aca="1" ref="CH131" ca="1">IF(INDIRECT("'"&amp;CH$2&amp;"'!P"&amp;ROW($BQ131))=0,"",INDIRECT("'"&amp;CH$2&amp;"'!P"&amp;ROW($BQ131)))</f>
        <v/>
      </c>
      <c r="CI131" s="127" t="str" cm="1">
        <f t="array" aca="1" ref="CI131" ca="1">IF(INDIRECT("'"&amp;CI$2&amp;"'!P"&amp;ROW($BQ131))=0,"",INDIRECT("'"&amp;CI$2&amp;"'!P"&amp;ROW($BQ131)))</f>
        <v/>
      </c>
      <c r="CJ131" s="127" t="str" cm="1">
        <f t="array" aca="1" ref="CJ131" ca="1">IF(INDIRECT("'"&amp;CJ$2&amp;"'!P"&amp;ROW($BQ131))=0,"",INDIRECT("'"&amp;CJ$2&amp;"'!P"&amp;ROW($BQ131)))</f>
        <v/>
      </c>
      <c r="CK131" s="127" t="str" cm="1">
        <f t="array" aca="1" ref="CK131" ca="1">IF(INDIRECT("'"&amp;CK$2&amp;"'!P"&amp;ROW($BQ131))=0,"",INDIRECT("'"&amp;CK$2&amp;"'!P"&amp;ROW($BQ131)))</f>
        <v/>
      </c>
      <c r="CL131" s="127" t="str" cm="1">
        <f t="array" aca="1" ref="CL131" ca="1">IF(INDIRECT("'"&amp;CL$2&amp;"'!P"&amp;ROW($BQ131))=0,"",INDIRECT("'"&amp;CL$2&amp;"'!P"&amp;ROW($BQ131)))</f>
        <v/>
      </c>
      <c r="CM131" s="127" t="str" cm="1">
        <f t="array" aca="1" ref="CM131" ca="1">IF(INDIRECT("'"&amp;CM$2&amp;"'!P"&amp;ROW($BQ131))=0,"",INDIRECT("'"&amp;CM$2&amp;"'!P"&amp;ROW($BQ131)))</f>
        <v/>
      </c>
      <c r="CN131" s="127" t="str" cm="1">
        <f t="array" aca="1" ref="CN131" ca="1">IF(INDIRECT("'"&amp;CN$2&amp;"'!P"&amp;ROW($BQ131))=0,"",INDIRECT("'"&amp;CN$2&amp;"'!P"&amp;ROW($BQ131)))</f>
        <v/>
      </c>
      <c r="CO131" s="127" t="str" cm="1">
        <f t="array" aca="1" ref="CO131" ca="1">IF(INDIRECT("'"&amp;CO$2&amp;"'!P"&amp;ROW($BQ131))=0,"",INDIRECT("'"&amp;CO$2&amp;"'!P"&amp;ROW($BQ131)))</f>
        <v/>
      </c>
      <c r="CP131" s="127" t="str" cm="1">
        <f t="array" aca="1" ref="CP131" ca="1">IF(INDIRECT("'"&amp;CP$2&amp;"'!P"&amp;ROW($BQ131))=0,"",INDIRECT("'"&amp;CP$2&amp;"'!P"&amp;ROW($BQ131)))</f>
        <v/>
      </c>
      <c r="CQ131" s="127" t="str" cm="1">
        <f t="array" aca="1" ref="CQ131" ca="1">IF(INDIRECT("'"&amp;CQ$2&amp;"'!P"&amp;ROW($BQ131))=0,"",INDIRECT("'"&amp;CQ$2&amp;"'!P"&amp;ROW($BQ131)))</f>
        <v/>
      </c>
      <c r="CR131" s="127" t="str" cm="1">
        <f t="array" aca="1" ref="CR131" ca="1">IF(INDIRECT("'"&amp;CR$2&amp;"'!P"&amp;ROW($BQ131))=0,"",INDIRECT("'"&amp;CR$2&amp;"'!P"&amp;ROW($BQ131)))</f>
        <v/>
      </c>
      <c r="CS131" s="127" t="str" cm="1">
        <f t="array" aca="1" ref="CS131" ca="1">IF(INDIRECT("'"&amp;CS$2&amp;"'!P"&amp;ROW($BQ131))=0,"",INDIRECT("'"&amp;CS$2&amp;"'!P"&amp;ROW($BQ131)))</f>
        <v/>
      </c>
      <c r="CT131" s="127" t="str" cm="1">
        <f t="array" aca="1" ref="CT131" ca="1">IF(INDIRECT("'"&amp;CT$2&amp;"'!P"&amp;ROW($BQ131))=0,"",INDIRECT("'"&amp;CT$2&amp;"'!P"&amp;ROW($BQ131)))</f>
        <v/>
      </c>
      <c r="CU131" s="127" t="str" cm="1">
        <f t="array" aca="1" ref="CU131" ca="1">IF(INDIRECT("'"&amp;CU$2&amp;"'!P"&amp;ROW($BQ131))=0,"",INDIRECT("'"&amp;CU$2&amp;"'!P"&amp;ROW($BQ131)))</f>
        <v/>
      </c>
      <c r="CV131" s="128">
        <f t="shared" ca="1" si="9"/>
        <v>163</v>
      </c>
    </row>
    <row r="132" spans="1:100" x14ac:dyDescent="0.2">
      <c r="A132" s="111" t="str">
        <f>IF('Driver List'!D132=0,"",'Driver List'!D132)</f>
        <v/>
      </c>
      <c r="B132" s="111" t="str">
        <f>IF(A132="","",VLOOKUP(A132,'Driver List'!D:E,2,0))</f>
        <v/>
      </c>
      <c r="C132" s="111" t="str" cm="1">
        <f t="array" aca="1" ref="C132" ca="1">IF(INDIRECT("'"&amp;C$2&amp;"'!F"&amp;ROW(C132))="CC","CC",
IF(INDIRECT("'"&amp;C$2&amp;"'!F"&amp;ROW(C132))="DOWN","DOWN",
IF(INDIRECT("'"&amp;C$2&amp;"'!F"&amp;ROW(C132))="OFF","OFF",
IF(INDIRECT("'"&amp;C$2&amp;"'!F"&amp;ROW(C132))="PARK","PARK",
IF(INDIRECT("'"&amp;C$2&amp;"'!F"&amp;ROW(C132))="VACA","VACA",
"")))))</f>
        <v/>
      </c>
      <c r="D132" s="111" t="str" cm="1">
        <f t="array" aca="1" ref="D132" ca="1">IF(INDIRECT("'"&amp;D$2&amp;"'!F"&amp;ROW(D132))="CC","CC",
IF(INDIRECT("'"&amp;D$2&amp;"'!F"&amp;ROW(D132))="DOWN","DOWN",
IF(INDIRECT("'"&amp;D$2&amp;"'!F"&amp;ROW(D132))="OFF","OFF",
IF(INDIRECT("'"&amp;D$2&amp;"'!F"&amp;ROW(D132))="PARK","PARK",
IF(INDIRECT("'"&amp;D$2&amp;"'!F"&amp;ROW(D132))="VACA","VACA",
"")))))</f>
        <v/>
      </c>
      <c r="E132" s="111" t="str" cm="1">
        <f t="array" aca="1" ref="E132" ca="1">IF(INDIRECT("'"&amp;E$2&amp;"'!F"&amp;ROW(E132))="CC","CC",
IF(INDIRECT("'"&amp;E$2&amp;"'!F"&amp;ROW(E132))="DOWN","DOWN",
IF(INDIRECT("'"&amp;E$2&amp;"'!F"&amp;ROW(E132))="OFF","OFF",
IF(INDIRECT("'"&amp;E$2&amp;"'!F"&amp;ROW(E132))="PARK","PARK",
IF(INDIRECT("'"&amp;E$2&amp;"'!F"&amp;ROW(E132))="VACA","VACA",
"")))))</f>
        <v/>
      </c>
      <c r="F132" s="111" t="str" cm="1">
        <f t="array" aca="1" ref="F132" ca="1">IF(INDIRECT("'"&amp;F$2&amp;"'!F"&amp;ROW(F132))="CC","CC",
IF(INDIRECT("'"&amp;F$2&amp;"'!F"&amp;ROW(F132))="DOWN","DOWN",
IF(INDIRECT("'"&amp;F$2&amp;"'!F"&amp;ROW(F132))="OFF","OFF",
IF(INDIRECT("'"&amp;F$2&amp;"'!F"&amp;ROW(F132))="PARK","PARK",
IF(INDIRECT("'"&amp;F$2&amp;"'!F"&amp;ROW(F132))="VACA","VACA",
"")))))</f>
        <v/>
      </c>
      <c r="G132" s="111" t="str" cm="1">
        <f t="array" aca="1" ref="G132" ca="1">IF(INDIRECT("'"&amp;G$2&amp;"'!F"&amp;ROW(G132))="CC","CC",
IF(INDIRECT("'"&amp;G$2&amp;"'!F"&amp;ROW(G132))="DOWN","DOWN",
IF(INDIRECT("'"&amp;G$2&amp;"'!F"&amp;ROW(G132))="OFF","OFF",
IF(INDIRECT("'"&amp;G$2&amp;"'!F"&amp;ROW(G132))="PARK","PARK",
IF(INDIRECT("'"&amp;G$2&amp;"'!F"&amp;ROW(G132))="VACA","VACA",
"")))))</f>
        <v/>
      </c>
      <c r="H132" s="111" t="str" cm="1">
        <f t="array" aca="1" ref="H132" ca="1">IF(INDIRECT("'"&amp;H$2&amp;"'!F"&amp;ROW(H132))="CC","CC",
IF(INDIRECT("'"&amp;H$2&amp;"'!F"&amp;ROW(H132))="DOWN","DOWN",
IF(INDIRECT("'"&amp;H$2&amp;"'!F"&amp;ROW(H132))="OFF","OFF",
IF(INDIRECT("'"&amp;H$2&amp;"'!F"&amp;ROW(H132))="PARK","PARK",
IF(INDIRECT("'"&amp;H$2&amp;"'!F"&amp;ROW(H132))="VACA","VACA",
"")))))</f>
        <v/>
      </c>
      <c r="I132" s="111" t="str" cm="1">
        <f t="array" aca="1" ref="I132" ca="1">IF(INDIRECT("'"&amp;I$2&amp;"'!F"&amp;ROW(I132))="CC","CC",
IF(INDIRECT("'"&amp;I$2&amp;"'!F"&amp;ROW(I132))="DOWN","DOWN",
IF(INDIRECT("'"&amp;I$2&amp;"'!F"&amp;ROW(I132))="OFF","OFF",
IF(INDIRECT("'"&amp;I$2&amp;"'!F"&amp;ROW(I132))="PARK","PARK",
IF(INDIRECT("'"&amp;I$2&amp;"'!F"&amp;ROW(I132))="VACA","VACA",
"")))))</f>
        <v/>
      </c>
      <c r="J132" s="111" t="str" cm="1">
        <f t="array" aca="1" ref="J132" ca="1">IF(INDIRECT("'"&amp;J$2&amp;"'!F"&amp;ROW(J132))="CC","CC",
IF(INDIRECT("'"&amp;J$2&amp;"'!F"&amp;ROW(J132))="DOWN","DOWN",
IF(INDIRECT("'"&amp;J$2&amp;"'!F"&amp;ROW(J132))="OFF","OFF",
IF(INDIRECT("'"&amp;J$2&amp;"'!F"&amp;ROW(J132))="PARK","PARK",
IF(INDIRECT("'"&amp;J$2&amp;"'!F"&amp;ROW(J132))="VACA","VACA",
"")))))</f>
        <v/>
      </c>
      <c r="K132" s="111" t="str" cm="1">
        <f t="array" aca="1" ref="K132" ca="1">IF(INDIRECT("'"&amp;K$2&amp;"'!F"&amp;ROW(K132))="CC","CC",
IF(INDIRECT("'"&amp;K$2&amp;"'!F"&amp;ROW(K132))="DOWN","DOWN",
IF(INDIRECT("'"&amp;K$2&amp;"'!F"&amp;ROW(K132))="OFF","OFF",
IF(INDIRECT("'"&amp;K$2&amp;"'!F"&amp;ROW(K132))="PARK","PARK",
IF(INDIRECT("'"&amp;K$2&amp;"'!F"&amp;ROW(K132))="VACA","VACA",
"")))))</f>
        <v/>
      </c>
      <c r="L132" s="111" t="str" cm="1">
        <f t="array" aca="1" ref="L132" ca="1">IF(INDIRECT("'"&amp;L$2&amp;"'!F"&amp;ROW(L132))="CC","CC",
IF(INDIRECT("'"&amp;L$2&amp;"'!F"&amp;ROW(L132))="DOWN","DOWN",
IF(INDIRECT("'"&amp;L$2&amp;"'!F"&amp;ROW(L132))="OFF","OFF",
IF(INDIRECT("'"&amp;L$2&amp;"'!F"&amp;ROW(L132))="PARK","PARK",
IF(INDIRECT("'"&amp;L$2&amp;"'!F"&amp;ROW(L132))="VACA","VACA",
"")))))</f>
        <v/>
      </c>
      <c r="M132" s="111" t="str" cm="1">
        <f t="array" aca="1" ref="M132" ca="1">IF(INDIRECT("'"&amp;M$2&amp;"'!F"&amp;ROW(M132))="CC","CC",
IF(INDIRECT("'"&amp;M$2&amp;"'!F"&amp;ROW(M132))="DOWN","DOWN",
IF(INDIRECT("'"&amp;M$2&amp;"'!F"&amp;ROW(M132))="OFF","OFF",
IF(INDIRECT("'"&amp;M$2&amp;"'!F"&amp;ROW(M132))="PARK","PARK",
IF(INDIRECT("'"&amp;M$2&amp;"'!F"&amp;ROW(M132))="VACA","VACA",
"")))))</f>
        <v/>
      </c>
      <c r="N132" s="111" t="str" cm="1">
        <f t="array" aca="1" ref="N132" ca="1">IF(INDIRECT("'"&amp;N$2&amp;"'!F"&amp;ROW(N132))="CC","CC",
IF(INDIRECT("'"&amp;N$2&amp;"'!F"&amp;ROW(N132))="DOWN","DOWN",
IF(INDIRECT("'"&amp;N$2&amp;"'!F"&amp;ROW(N132))="OFF","OFF",
IF(INDIRECT("'"&amp;N$2&amp;"'!F"&amp;ROW(N132))="PARK","PARK",
IF(INDIRECT("'"&amp;N$2&amp;"'!F"&amp;ROW(N132))="VACA","VACA",
"")))))</f>
        <v/>
      </c>
      <c r="O132" s="111" t="str" cm="1">
        <f t="array" aca="1" ref="O132" ca="1">IF(INDIRECT("'"&amp;O$2&amp;"'!F"&amp;ROW(O132))="CC","CC",
IF(INDIRECT("'"&amp;O$2&amp;"'!F"&amp;ROW(O132))="DOWN","DOWN",
IF(INDIRECT("'"&amp;O$2&amp;"'!F"&amp;ROW(O132))="OFF","OFF",
IF(INDIRECT("'"&amp;O$2&amp;"'!F"&amp;ROW(O132))="PARK","PARK",
IF(INDIRECT("'"&amp;O$2&amp;"'!F"&amp;ROW(O132))="VACA","VACA",
"")))))</f>
        <v/>
      </c>
      <c r="P132" s="111" t="str" cm="1">
        <f t="array" aca="1" ref="P132" ca="1">IF(INDIRECT("'"&amp;P$2&amp;"'!F"&amp;ROW(P132))="CC","CC",
IF(INDIRECT("'"&amp;P$2&amp;"'!F"&amp;ROW(P132))="DOWN","DOWN",
IF(INDIRECT("'"&amp;P$2&amp;"'!F"&amp;ROW(P132))="OFF","OFF",
IF(INDIRECT("'"&amp;P$2&amp;"'!F"&amp;ROW(P132))="PARK","PARK",
IF(INDIRECT("'"&amp;P$2&amp;"'!F"&amp;ROW(P132))="VACA","VACA",
"")))))</f>
        <v/>
      </c>
      <c r="Q132" s="111" t="str" cm="1">
        <f t="array" aca="1" ref="Q132" ca="1">IF(INDIRECT("'"&amp;Q$2&amp;"'!F"&amp;ROW(Q132))="CC","CC",
IF(INDIRECT("'"&amp;Q$2&amp;"'!F"&amp;ROW(Q132))="DOWN","DOWN",
IF(INDIRECT("'"&amp;Q$2&amp;"'!F"&amp;ROW(Q132))="OFF","OFF",
IF(INDIRECT("'"&amp;Q$2&amp;"'!F"&amp;ROW(Q132))="PARK","PARK",
IF(INDIRECT("'"&amp;Q$2&amp;"'!F"&amp;ROW(Q132))="VACA","VACA",
"")))))</f>
        <v/>
      </c>
      <c r="R132" s="111" t="str" cm="1">
        <f t="array" aca="1" ref="R132" ca="1">IF(INDIRECT("'"&amp;R$2&amp;"'!F"&amp;ROW(R132))="CC","CC",
IF(INDIRECT("'"&amp;R$2&amp;"'!F"&amp;ROW(R132))="DOWN","DOWN",
IF(INDIRECT("'"&amp;R$2&amp;"'!F"&amp;ROW(R132))="OFF","OFF",
IF(INDIRECT("'"&amp;R$2&amp;"'!F"&amp;ROW(R132))="PARK","PARK",
IF(INDIRECT("'"&amp;R$2&amp;"'!F"&amp;ROW(R132))="VACA","VACA",
"")))))</f>
        <v/>
      </c>
      <c r="S132" s="111" t="str" cm="1">
        <f t="array" aca="1" ref="S132" ca="1">IF(INDIRECT("'"&amp;S$2&amp;"'!F"&amp;ROW(S132))="CC","CC",
IF(INDIRECT("'"&amp;S$2&amp;"'!F"&amp;ROW(S132))="DOWN","DOWN",
IF(INDIRECT("'"&amp;S$2&amp;"'!F"&amp;ROW(S132))="OFF","OFF",
IF(INDIRECT("'"&amp;S$2&amp;"'!F"&amp;ROW(S132))="PARK","PARK",
IF(INDIRECT("'"&amp;S$2&amp;"'!F"&amp;ROW(S132))="VACA","VACA",
"")))))</f>
        <v/>
      </c>
      <c r="T132" s="111" t="str" cm="1">
        <f t="array" aca="1" ref="T132" ca="1">IF(INDIRECT("'"&amp;T$2&amp;"'!F"&amp;ROW(T132))="CC","CC",
IF(INDIRECT("'"&amp;T$2&amp;"'!F"&amp;ROW(T132))="DOWN","DOWN",
IF(INDIRECT("'"&amp;T$2&amp;"'!F"&amp;ROW(T132))="OFF","OFF",
IF(INDIRECT("'"&amp;T$2&amp;"'!F"&amp;ROW(T132))="PARK","PARK",
IF(INDIRECT("'"&amp;T$2&amp;"'!F"&amp;ROW(T132))="VACA","VACA",
"")))))</f>
        <v/>
      </c>
      <c r="U132" s="111" t="str" cm="1">
        <f t="array" aca="1" ref="U132" ca="1">IF(INDIRECT("'"&amp;U$2&amp;"'!F"&amp;ROW(U132))="CC","CC",
IF(INDIRECT("'"&amp;U$2&amp;"'!F"&amp;ROW(U132))="DOWN","DOWN",
IF(INDIRECT("'"&amp;U$2&amp;"'!F"&amp;ROW(U132))="OFF","OFF",
IF(INDIRECT("'"&amp;U$2&amp;"'!F"&amp;ROW(U132))="PARK","PARK",
IF(INDIRECT("'"&amp;U$2&amp;"'!F"&amp;ROW(U132))="VACA","VACA",
"")))))</f>
        <v/>
      </c>
      <c r="V132" s="111" t="str" cm="1">
        <f t="array" aca="1" ref="V132" ca="1">IF(INDIRECT("'"&amp;V$2&amp;"'!F"&amp;ROW(V132))="CC","CC",
IF(INDIRECT("'"&amp;V$2&amp;"'!F"&amp;ROW(V132))="DOWN","DOWN",
IF(INDIRECT("'"&amp;V$2&amp;"'!F"&amp;ROW(V132))="OFF","OFF",
IF(INDIRECT("'"&amp;V$2&amp;"'!F"&amp;ROW(V132))="PARK","PARK",
IF(INDIRECT("'"&amp;V$2&amp;"'!F"&amp;ROW(V132))="VACA","VACA",
"")))))</f>
        <v/>
      </c>
      <c r="W132" s="111" t="str" cm="1">
        <f t="array" aca="1" ref="W132" ca="1">IF(INDIRECT("'"&amp;W$2&amp;"'!F"&amp;ROW(W132))="CC","CC",
IF(INDIRECT("'"&amp;W$2&amp;"'!F"&amp;ROW(W132))="DOWN","DOWN",
IF(INDIRECT("'"&amp;W$2&amp;"'!F"&amp;ROW(W132))="OFF","OFF",
IF(INDIRECT("'"&amp;W$2&amp;"'!F"&amp;ROW(W132))="PARK","PARK",
IF(INDIRECT("'"&amp;W$2&amp;"'!F"&amp;ROW(W132))="VACA","VACA",
"")))))</f>
        <v/>
      </c>
      <c r="X132" s="111" t="str" cm="1">
        <f t="array" aca="1" ref="X132" ca="1">IF(INDIRECT("'"&amp;X$2&amp;"'!F"&amp;ROW(X132))="CC","CC",
IF(INDIRECT("'"&amp;X$2&amp;"'!F"&amp;ROW(X132))="DOWN","DOWN",
IF(INDIRECT("'"&amp;X$2&amp;"'!F"&amp;ROW(X132))="OFF","OFF",
IF(INDIRECT("'"&amp;X$2&amp;"'!F"&amp;ROW(X132))="PARK","PARK",
IF(INDIRECT("'"&amp;X$2&amp;"'!F"&amp;ROW(X132))="VACA","VACA",
"")))))</f>
        <v/>
      </c>
      <c r="Y132" s="111" t="str" cm="1">
        <f t="array" aca="1" ref="Y132" ca="1">IF(INDIRECT("'"&amp;Y$2&amp;"'!F"&amp;ROW(Y132))="CC","CC",
IF(INDIRECT("'"&amp;Y$2&amp;"'!F"&amp;ROW(Y132))="DOWN","DOWN",
IF(INDIRECT("'"&amp;Y$2&amp;"'!F"&amp;ROW(Y132))="OFF","OFF",
IF(INDIRECT("'"&amp;Y$2&amp;"'!F"&amp;ROW(Y132))="PARK","PARK",
IF(INDIRECT("'"&amp;Y$2&amp;"'!F"&amp;ROW(Y132))="VACA","VACA",
"")))))</f>
        <v/>
      </c>
      <c r="Z132" s="111" t="str" cm="1">
        <f t="array" aca="1" ref="Z132" ca="1">IF(INDIRECT("'"&amp;Z$2&amp;"'!F"&amp;ROW(Z132))="CC","CC",
IF(INDIRECT("'"&amp;Z$2&amp;"'!F"&amp;ROW(Z132))="DOWN","DOWN",
IF(INDIRECT("'"&amp;Z$2&amp;"'!F"&amp;ROW(Z132))="OFF","OFF",
IF(INDIRECT("'"&amp;Z$2&amp;"'!F"&amp;ROW(Z132))="PARK","PARK",
IF(INDIRECT("'"&amp;Z$2&amp;"'!F"&amp;ROW(Z132))="VACA","VACA",
"")))))</f>
        <v/>
      </c>
      <c r="AA132" s="111" t="str" cm="1">
        <f t="array" aca="1" ref="AA132" ca="1">IF(INDIRECT("'"&amp;AA$2&amp;"'!F"&amp;ROW(AA132))="CC","CC",
IF(INDIRECT("'"&amp;AA$2&amp;"'!F"&amp;ROW(AA132))="DOWN","DOWN",
IF(INDIRECT("'"&amp;AA$2&amp;"'!F"&amp;ROW(AA132))="OFF","OFF",
IF(INDIRECT("'"&amp;AA$2&amp;"'!F"&amp;ROW(AA132))="PARK","PARK",
IF(INDIRECT("'"&amp;AA$2&amp;"'!F"&amp;ROW(AA132))="VACA","VACA",
"")))))</f>
        <v/>
      </c>
      <c r="AB132" s="111" t="str" cm="1">
        <f t="array" aca="1" ref="AB132" ca="1">IF(INDIRECT("'"&amp;AB$2&amp;"'!F"&amp;ROW(AB132))="CC","CC",
IF(INDIRECT("'"&amp;AB$2&amp;"'!F"&amp;ROW(AB132))="DOWN","DOWN",
IF(INDIRECT("'"&amp;AB$2&amp;"'!F"&amp;ROW(AB132))="OFF","OFF",
IF(INDIRECT("'"&amp;AB$2&amp;"'!F"&amp;ROW(AB132))="PARK","PARK",
IF(INDIRECT("'"&amp;AB$2&amp;"'!F"&amp;ROW(AB132))="VACA","VACA",
"")))))</f>
        <v/>
      </c>
      <c r="AC132" s="111" t="str" cm="1">
        <f t="array" aca="1" ref="AC132" ca="1">IF(INDIRECT("'"&amp;AC$2&amp;"'!F"&amp;ROW(AC132))="CC","CC",
IF(INDIRECT("'"&amp;AC$2&amp;"'!F"&amp;ROW(AC132))="DOWN","DOWN",
IF(INDIRECT("'"&amp;AC$2&amp;"'!F"&amp;ROW(AC132))="OFF","OFF",
IF(INDIRECT("'"&amp;AC$2&amp;"'!F"&amp;ROW(AC132))="PARK","PARK",
IF(INDIRECT("'"&amp;AC$2&amp;"'!F"&amp;ROW(AC132))="VACA","VACA",
"")))))</f>
        <v/>
      </c>
      <c r="AD132" s="111" t="str" cm="1">
        <f t="array" aca="1" ref="AD132" ca="1">IF(INDIRECT("'"&amp;AD$2&amp;"'!F"&amp;ROW(AD132))="CC","CC",
IF(INDIRECT("'"&amp;AD$2&amp;"'!F"&amp;ROW(AD132))="DOWN","DOWN",
IF(INDIRECT("'"&amp;AD$2&amp;"'!F"&amp;ROW(AD132))="OFF","OFF",
IF(INDIRECT("'"&amp;AD$2&amp;"'!F"&amp;ROW(AD132))="PARK","PARK",
IF(INDIRECT("'"&amp;AD$2&amp;"'!F"&amp;ROW(AD132))="VACA","VACA",
"")))))</f>
        <v/>
      </c>
      <c r="AE132" s="111" t="str" cm="1">
        <f t="array" aca="1" ref="AE132" ca="1">IF(INDIRECT("'"&amp;AE$2&amp;"'!F"&amp;ROW(AE132))="CC","CC",
IF(INDIRECT("'"&amp;AE$2&amp;"'!F"&amp;ROW(AE132))="DOWN","DOWN",
IF(INDIRECT("'"&amp;AE$2&amp;"'!F"&amp;ROW(AE132))="OFF","OFF",
IF(INDIRECT("'"&amp;AE$2&amp;"'!F"&amp;ROW(AE132))="PARK","PARK",
IF(INDIRECT("'"&amp;AE$2&amp;"'!F"&amp;ROW(AE132))="VACA","VACA",
"")))))</f>
        <v/>
      </c>
      <c r="AF132" s="111" t="str" cm="1">
        <f t="array" aca="1" ref="AF132" ca="1">IF(INDIRECT("'"&amp;AF$2&amp;"'!F"&amp;ROW(AF132))="CC","CC",
IF(INDIRECT("'"&amp;AF$2&amp;"'!F"&amp;ROW(AF132))="DOWN","DOWN",
IF(INDIRECT("'"&amp;AF$2&amp;"'!F"&amp;ROW(AF132))="OFF","OFF",
IF(INDIRECT("'"&amp;AF$2&amp;"'!F"&amp;ROW(AF132))="PARK","PARK",
IF(INDIRECT("'"&amp;AF$2&amp;"'!F"&amp;ROW(AF132))="VACA","VACA",
"")))))</f>
        <v/>
      </c>
      <c r="AG132" s="111" t="str" cm="1">
        <f t="array" aca="1" ref="AG132" ca="1">IF(INDIRECT("'"&amp;AG$2&amp;"'!F"&amp;ROW(AG132))="CC","CC",
IF(INDIRECT("'"&amp;AG$2&amp;"'!F"&amp;ROW(AG132))="DOWN","DOWN",
IF(INDIRECT("'"&amp;AG$2&amp;"'!F"&amp;ROW(AG132))="OFF","OFF",
IF(INDIRECT("'"&amp;AG$2&amp;"'!F"&amp;ROW(AG132))="PARK","PARK",
IF(INDIRECT("'"&amp;AG$2&amp;"'!F"&amp;ROW(AG132))="VACA","VACA",
"")))))</f>
        <v/>
      </c>
      <c r="AH132" s="124"/>
      <c r="AI132" s="111" t="str">
        <f t="shared" si="10"/>
        <v/>
      </c>
      <c r="AJ132" s="111" t="str" cm="1">
        <f t="array" aca="1" ref="AJ132" ca="1">INDIRECT("'"&amp;AJ$2&amp;"'!AB"&amp;ROW($AJ132))</f>
        <v/>
      </c>
      <c r="AK132" s="111" t="str" cm="1">
        <f t="array" aca="1" ref="AK132" ca="1">INDIRECT("'"&amp;AK$2&amp;"'!AB"&amp;ROW($AJ132))</f>
        <v/>
      </c>
      <c r="AL132" s="111" t="str" cm="1">
        <f t="array" aca="1" ref="AL132" ca="1">INDIRECT("'"&amp;AL$2&amp;"'!AB"&amp;ROW($AJ132))</f>
        <v/>
      </c>
      <c r="AM132" s="111" t="str" cm="1">
        <f t="array" aca="1" ref="AM132" ca="1">INDIRECT("'"&amp;AM$2&amp;"'!AB"&amp;ROW($AJ132))</f>
        <v/>
      </c>
      <c r="AN132" s="111" t="str" cm="1">
        <f t="array" aca="1" ref="AN132" ca="1">INDIRECT("'"&amp;AN$2&amp;"'!AB"&amp;ROW($AJ132))</f>
        <v/>
      </c>
      <c r="AO132" s="111" t="str" cm="1">
        <f t="array" aca="1" ref="AO132" ca="1">INDIRECT("'"&amp;AO$2&amp;"'!AB"&amp;ROW($AJ132))</f>
        <v/>
      </c>
      <c r="AP132" s="111" t="str" cm="1">
        <f t="array" aca="1" ref="AP132" ca="1">INDIRECT("'"&amp;AP$2&amp;"'!AB"&amp;ROW($AJ132))</f>
        <v/>
      </c>
      <c r="AQ132" s="111" t="str" cm="1">
        <f t="array" aca="1" ref="AQ132" ca="1">INDIRECT("'"&amp;AQ$2&amp;"'!AB"&amp;ROW($AJ132))</f>
        <v/>
      </c>
      <c r="AR132" s="111" t="str" cm="1">
        <f t="array" aca="1" ref="AR132" ca="1">INDIRECT("'"&amp;AR$2&amp;"'!AB"&amp;ROW($AJ132))</f>
        <v/>
      </c>
      <c r="AS132" s="111" t="str" cm="1">
        <f t="array" aca="1" ref="AS132" ca="1">INDIRECT("'"&amp;AS$2&amp;"'!AB"&amp;ROW($AJ132))</f>
        <v/>
      </c>
      <c r="AT132" s="111" t="str" cm="1">
        <f t="array" aca="1" ref="AT132" ca="1">INDIRECT("'"&amp;AT$2&amp;"'!AB"&amp;ROW($AJ132))</f>
        <v/>
      </c>
      <c r="AU132" s="111" t="str" cm="1">
        <f t="array" aca="1" ref="AU132" ca="1">INDIRECT("'"&amp;AU$2&amp;"'!AB"&amp;ROW($AJ132))</f>
        <v/>
      </c>
      <c r="AV132" s="111" t="str" cm="1">
        <f t="array" aca="1" ref="AV132" ca="1">INDIRECT("'"&amp;AV$2&amp;"'!AB"&amp;ROW($AJ132))</f>
        <v/>
      </c>
      <c r="AW132" s="111" t="str" cm="1">
        <f t="array" aca="1" ref="AW132" ca="1">INDIRECT("'"&amp;AW$2&amp;"'!AB"&amp;ROW($AJ132))</f>
        <v/>
      </c>
      <c r="AX132" s="111" t="str" cm="1">
        <f t="array" aca="1" ref="AX132" ca="1">INDIRECT("'"&amp;AX$2&amp;"'!AB"&amp;ROW($AJ132))</f>
        <v/>
      </c>
      <c r="AY132" s="111" t="str" cm="1">
        <f t="array" aca="1" ref="AY132" ca="1">INDIRECT("'"&amp;AY$2&amp;"'!AB"&amp;ROW($AJ132))</f>
        <v/>
      </c>
      <c r="AZ132" s="111" t="str" cm="1">
        <f t="array" aca="1" ref="AZ132" ca="1">INDIRECT("'"&amp;AZ$2&amp;"'!AB"&amp;ROW($AJ132))</f>
        <v/>
      </c>
      <c r="BA132" s="111" t="str" cm="1">
        <f t="array" aca="1" ref="BA132" ca="1">INDIRECT("'"&amp;BA$2&amp;"'!AB"&amp;ROW($AJ132))</f>
        <v/>
      </c>
      <c r="BB132" s="111" t="str" cm="1">
        <f t="array" aca="1" ref="BB132" ca="1">INDIRECT("'"&amp;BB$2&amp;"'!AB"&amp;ROW($AJ132))</f>
        <v/>
      </c>
      <c r="BC132" s="111" t="str" cm="1">
        <f t="array" aca="1" ref="BC132" ca="1">INDIRECT("'"&amp;BC$2&amp;"'!AB"&amp;ROW($AJ132))</f>
        <v/>
      </c>
      <c r="BD132" s="111" t="str" cm="1">
        <f t="array" aca="1" ref="BD132" ca="1">INDIRECT("'"&amp;BD$2&amp;"'!AB"&amp;ROW($AJ132))</f>
        <v/>
      </c>
      <c r="BE132" s="111" t="str" cm="1">
        <f t="array" aca="1" ref="BE132" ca="1">INDIRECT("'"&amp;BE$2&amp;"'!AB"&amp;ROW($AJ132))</f>
        <v/>
      </c>
      <c r="BF132" s="111" t="str" cm="1">
        <f t="array" aca="1" ref="BF132" ca="1">INDIRECT("'"&amp;BF$2&amp;"'!AB"&amp;ROW($AJ132))</f>
        <v/>
      </c>
      <c r="BG132" s="111" t="str" cm="1">
        <f t="array" aca="1" ref="BG132" ca="1">INDIRECT("'"&amp;BG$2&amp;"'!AB"&amp;ROW($AJ132))</f>
        <v/>
      </c>
      <c r="BH132" s="111" t="str" cm="1">
        <f t="array" aca="1" ref="BH132" ca="1">INDIRECT("'"&amp;BH$2&amp;"'!AB"&amp;ROW($AJ132))</f>
        <v/>
      </c>
      <c r="BI132" s="111" t="str" cm="1">
        <f t="array" aca="1" ref="BI132" ca="1">INDIRECT("'"&amp;BI$2&amp;"'!AB"&amp;ROW($AJ132))</f>
        <v/>
      </c>
      <c r="BJ132" s="111" t="str" cm="1">
        <f t="array" aca="1" ref="BJ132" ca="1">INDIRECT("'"&amp;BJ$2&amp;"'!AB"&amp;ROW($AJ132))</f>
        <v/>
      </c>
      <c r="BK132" s="111" t="str" cm="1">
        <f t="array" aca="1" ref="BK132" ca="1">INDIRECT("'"&amp;BK$2&amp;"'!AB"&amp;ROW($AJ132))</f>
        <v/>
      </c>
      <c r="BL132" s="111" t="str" cm="1">
        <f t="array" aca="1" ref="BL132" ca="1">INDIRECT("'"&amp;BL$2&amp;"'!AB"&amp;ROW($AJ132))</f>
        <v/>
      </c>
      <c r="BM132" s="111" t="str" cm="1">
        <f t="array" aca="1" ref="BM132" ca="1">INDIRECT("'"&amp;BM$2&amp;"'!AB"&amp;ROW($AJ132))</f>
        <v/>
      </c>
      <c r="BN132" s="111" t="str" cm="1">
        <f t="array" aca="1" ref="BN132" ca="1">INDIRECT("'"&amp;BN$2&amp;"'!AB"&amp;ROW($AJ132))</f>
        <v/>
      </c>
      <c r="BO132" s="124"/>
      <c r="BP132" s="110" t="str">
        <f t="shared" si="11"/>
        <v/>
      </c>
      <c r="BQ132" s="127" t="str" cm="1">
        <f t="array" aca="1" ref="BQ132" ca="1">IF(INDIRECT("'"&amp;BQ$2&amp;"'!P"&amp;ROW($BQ132))=0,"",INDIRECT("'"&amp;BQ$2&amp;"'!P"&amp;ROW($BQ132)))</f>
        <v/>
      </c>
      <c r="BR132" s="127" t="str" cm="1">
        <f t="array" aca="1" ref="BR132" ca="1">IF(INDIRECT("'"&amp;BR$2&amp;"'!P"&amp;ROW($BQ132))=0,"",INDIRECT("'"&amp;BR$2&amp;"'!P"&amp;ROW($BQ132)))</f>
        <v/>
      </c>
      <c r="BS132" s="127" t="str" cm="1">
        <f t="array" aca="1" ref="BS132" ca="1">IF(INDIRECT("'"&amp;BS$2&amp;"'!P"&amp;ROW($BQ132))=0,"",INDIRECT("'"&amp;BS$2&amp;"'!P"&amp;ROW($BQ132)))</f>
        <v/>
      </c>
      <c r="BT132" s="127" t="str" cm="1">
        <f t="array" aca="1" ref="BT132" ca="1">IF(INDIRECT("'"&amp;BT$2&amp;"'!P"&amp;ROW($BQ132))=0,"",INDIRECT("'"&amp;BT$2&amp;"'!P"&amp;ROW($BQ132)))</f>
        <v/>
      </c>
      <c r="BU132" s="127" t="str" cm="1">
        <f t="array" aca="1" ref="BU132" ca="1">IF(INDIRECT("'"&amp;BU$2&amp;"'!P"&amp;ROW($BQ132))=0,"",INDIRECT("'"&amp;BU$2&amp;"'!P"&amp;ROW($BQ132)))</f>
        <v/>
      </c>
      <c r="BV132" s="127" t="str" cm="1">
        <f t="array" aca="1" ref="BV132" ca="1">IF(INDIRECT("'"&amp;BV$2&amp;"'!P"&amp;ROW($BQ132))=0,"",INDIRECT("'"&amp;BV$2&amp;"'!P"&amp;ROW($BQ132)))</f>
        <v/>
      </c>
      <c r="BW132" s="127" t="str" cm="1">
        <f t="array" aca="1" ref="BW132" ca="1">IF(INDIRECT("'"&amp;BW$2&amp;"'!P"&amp;ROW($BQ132))=0,"",INDIRECT("'"&amp;BW$2&amp;"'!P"&amp;ROW($BQ132)))</f>
        <v/>
      </c>
      <c r="BX132" s="127" t="str" cm="1">
        <f t="array" aca="1" ref="BX132" ca="1">IF(INDIRECT("'"&amp;BX$2&amp;"'!P"&amp;ROW($BQ132))=0,"",INDIRECT("'"&amp;BX$2&amp;"'!P"&amp;ROW($BQ132)))</f>
        <v/>
      </c>
      <c r="BY132" s="127" t="str" cm="1">
        <f t="array" aca="1" ref="BY132" ca="1">IF(INDIRECT("'"&amp;BY$2&amp;"'!P"&amp;ROW($BQ132))=0,"",INDIRECT("'"&amp;BY$2&amp;"'!P"&amp;ROW($BQ132)))</f>
        <v/>
      </c>
      <c r="BZ132" s="127" t="str" cm="1">
        <f t="array" aca="1" ref="BZ132" ca="1">IF(INDIRECT("'"&amp;BZ$2&amp;"'!P"&amp;ROW($BQ132))=0,"",INDIRECT("'"&amp;BZ$2&amp;"'!P"&amp;ROW($BQ132)))</f>
        <v/>
      </c>
      <c r="CA132" s="127" t="str" cm="1">
        <f t="array" aca="1" ref="CA132" ca="1">IF(INDIRECT("'"&amp;CA$2&amp;"'!P"&amp;ROW($BQ132))=0,"",INDIRECT("'"&amp;CA$2&amp;"'!P"&amp;ROW($BQ132)))</f>
        <v/>
      </c>
      <c r="CB132" s="127" t="str" cm="1">
        <f t="array" aca="1" ref="CB132" ca="1">IF(INDIRECT("'"&amp;CB$2&amp;"'!P"&amp;ROW($BQ132))=0,"",INDIRECT("'"&amp;CB$2&amp;"'!P"&amp;ROW($BQ132)))</f>
        <v/>
      </c>
      <c r="CC132" s="127" t="str" cm="1">
        <f t="array" aca="1" ref="CC132" ca="1">IF(INDIRECT("'"&amp;CC$2&amp;"'!P"&amp;ROW($BQ132))=0,"",INDIRECT("'"&amp;CC$2&amp;"'!P"&amp;ROW($BQ132)))</f>
        <v/>
      </c>
      <c r="CD132" s="127" t="str" cm="1">
        <f t="array" aca="1" ref="CD132" ca="1">IF(INDIRECT("'"&amp;CD$2&amp;"'!P"&amp;ROW($BQ132))=0,"",INDIRECT("'"&amp;CD$2&amp;"'!P"&amp;ROW($BQ132)))</f>
        <v/>
      </c>
      <c r="CE132" s="127" t="str" cm="1">
        <f t="array" aca="1" ref="CE132" ca="1">IF(INDIRECT("'"&amp;CE$2&amp;"'!P"&amp;ROW($BQ132))=0,"",INDIRECT("'"&amp;CE$2&amp;"'!P"&amp;ROW($BQ132)))</f>
        <v/>
      </c>
      <c r="CF132" s="127" t="str" cm="1">
        <f t="array" aca="1" ref="CF132" ca="1">IF(INDIRECT("'"&amp;CF$2&amp;"'!P"&amp;ROW($BQ132))=0,"",INDIRECT("'"&amp;CF$2&amp;"'!P"&amp;ROW($BQ132)))</f>
        <v/>
      </c>
      <c r="CG132" s="127" t="str" cm="1">
        <f t="array" aca="1" ref="CG132" ca="1">IF(INDIRECT("'"&amp;CG$2&amp;"'!P"&amp;ROW($BQ132))=0,"",INDIRECT("'"&amp;CG$2&amp;"'!P"&amp;ROW($BQ132)))</f>
        <v/>
      </c>
      <c r="CH132" s="127" t="str" cm="1">
        <f t="array" aca="1" ref="CH132" ca="1">IF(INDIRECT("'"&amp;CH$2&amp;"'!P"&amp;ROW($BQ132))=0,"",INDIRECT("'"&amp;CH$2&amp;"'!P"&amp;ROW($BQ132)))</f>
        <v/>
      </c>
      <c r="CI132" s="127" t="str" cm="1">
        <f t="array" aca="1" ref="CI132" ca="1">IF(INDIRECT("'"&amp;CI$2&amp;"'!P"&amp;ROW($BQ132))=0,"",INDIRECT("'"&amp;CI$2&amp;"'!P"&amp;ROW($BQ132)))</f>
        <v/>
      </c>
      <c r="CJ132" s="127" t="str" cm="1">
        <f t="array" aca="1" ref="CJ132" ca="1">IF(INDIRECT("'"&amp;CJ$2&amp;"'!P"&amp;ROW($BQ132))=0,"",INDIRECT("'"&amp;CJ$2&amp;"'!P"&amp;ROW($BQ132)))</f>
        <v/>
      </c>
      <c r="CK132" s="127" t="str" cm="1">
        <f t="array" aca="1" ref="CK132" ca="1">IF(INDIRECT("'"&amp;CK$2&amp;"'!P"&amp;ROW($BQ132))=0,"",INDIRECT("'"&amp;CK$2&amp;"'!P"&amp;ROW($BQ132)))</f>
        <v/>
      </c>
      <c r="CL132" s="127" t="str" cm="1">
        <f t="array" aca="1" ref="CL132" ca="1">IF(INDIRECT("'"&amp;CL$2&amp;"'!P"&amp;ROW($BQ132))=0,"",INDIRECT("'"&amp;CL$2&amp;"'!P"&amp;ROW($BQ132)))</f>
        <v/>
      </c>
      <c r="CM132" s="127" t="str" cm="1">
        <f t="array" aca="1" ref="CM132" ca="1">IF(INDIRECT("'"&amp;CM$2&amp;"'!P"&amp;ROW($BQ132))=0,"",INDIRECT("'"&amp;CM$2&amp;"'!P"&amp;ROW($BQ132)))</f>
        <v/>
      </c>
      <c r="CN132" s="127" t="str" cm="1">
        <f t="array" aca="1" ref="CN132" ca="1">IF(INDIRECT("'"&amp;CN$2&amp;"'!P"&amp;ROW($BQ132))=0,"",INDIRECT("'"&amp;CN$2&amp;"'!P"&amp;ROW($BQ132)))</f>
        <v/>
      </c>
      <c r="CO132" s="127" t="str" cm="1">
        <f t="array" aca="1" ref="CO132" ca="1">IF(INDIRECT("'"&amp;CO$2&amp;"'!P"&amp;ROW($BQ132))=0,"",INDIRECT("'"&amp;CO$2&amp;"'!P"&amp;ROW($BQ132)))</f>
        <v/>
      </c>
      <c r="CP132" s="127" t="str" cm="1">
        <f t="array" aca="1" ref="CP132" ca="1">IF(INDIRECT("'"&amp;CP$2&amp;"'!P"&amp;ROW($BQ132))=0,"",INDIRECT("'"&amp;CP$2&amp;"'!P"&amp;ROW($BQ132)))</f>
        <v/>
      </c>
      <c r="CQ132" s="127" t="str" cm="1">
        <f t="array" aca="1" ref="CQ132" ca="1">IF(INDIRECT("'"&amp;CQ$2&amp;"'!P"&amp;ROW($BQ132))=0,"",INDIRECT("'"&amp;CQ$2&amp;"'!P"&amp;ROW($BQ132)))</f>
        <v/>
      </c>
      <c r="CR132" s="127" t="str" cm="1">
        <f t="array" aca="1" ref="CR132" ca="1">IF(INDIRECT("'"&amp;CR$2&amp;"'!P"&amp;ROW($BQ132))=0,"",INDIRECT("'"&amp;CR$2&amp;"'!P"&amp;ROW($BQ132)))</f>
        <v/>
      </c>
      <c r="CS132" s="127" t="str" cm="1">
        <f t="array" aca="1" ref="CS132" ca="1">IF(INDIRECT("'"&amp;CS$2&amp;"'!P"&amp;ROW($BQ132))=0,"",INDIRECT("'"&amp;CS$2&amp;"'!P"&amp;ROW($BQ132)))</f>
        <v/>
      </c>
      <c r="CT132" s="127" t="str" cm="1">
        <f t="array" aca="1" ref="CT132" ca="1">IF(INDIRECT("'"&amp;CT$2&amp;"'!P"&amp;ROW($BQ132))=0,"",INDIRECT("'"&amp;CT$2&amp;"'!P"&amp;ROW($BQ132)))</f>
        <v/>
      </c>
      <c r="CU132" s="127" t="str" cm="1">
        <f t="array" aca="1" ref="CU132" ca="1">IF(INDIRECT("'"&amp;CU$2&amp;"'!P"&amp;ROW($BQ132))=0,"",INDIRECT("'"&amp;CU$2&amp;"'!P"&amp;ROW($BQ132)))</f>
        <v/>
      </c>
    </row>
    <row r="133" spans="1:100" x14ac:dyDescent="0.2">
      <c r="AH133" s="124"/>
      <c r="BO133" s="124"/>
    </row>
    <row r="134" spans="1:100" x14ac:dyDescent="0.2">
      <c r="AH134" s="124"/>
      <c r="BO134" s="124"/>
    </row>
    <row r="135" spans="1:100" ht="15" x14ac:dyDescent="0.2">
      <c r="B135" s="147" t="s">
        <v>761</v>
      </c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H135" s="124"/>
      <c r="BO135" s="124"/>
    </row>
    <row r="136" spans="1:100" x14ac:dyDescent="0.2">
      <c r="B136" s="110" t="s">
        <v>762</v>
      </c>
      <c r="C136" s="125">
        <v>45170</v>
      </c>
      <c r="D136" s="125">
        <v>45171</v>
      </c>
      <c r="E136" s="125">
        <v>45172</v>
      </c>
      <c r="F136" s="125">
        <v>45173</v>
      </c>
      <c r="G136" s="125">
        <v>45174</v>
      </c>
      <c r="H136" s="125">
        <v>45175</v>
      </c>
      <c r="I136" s="125">
        <v>45176</v>
      </c>
      <c r="J136" s="125">
        <v>45177</v>
      </c>
      <c r="K136" s="125">
        <v>45178</v>
      </c>
      <c r="L136" s="125">
        <v>45179</v>
      </c>
      <c r="M136" s="125">
        <v>45180</v>
      </c>
      <c r="N136" s="125">
        <v>45181</v>
      </c>
      <c r="O136" s="125">
        <v>45182</v>
      </c>
      <c r="P136" s="125">
        <v>45183</v>
      </c>
      <c r="Q136" s="125">
        <v>45184</v>
      </c>
      <c r="R136" s="125">
        <v>45185</v>
      </c>
      <c r="S136" s="125">
        <v>45186</v>
      </c>
      <c r="T136" s="125">
        <v>45187</v>
      </c>
      <c r="U136" s="125">
        <v>45188</v>
      </c>
      <c r="V136" s="125">
        <v>45189</v>
      </c>
      <c r="W136" s="125">
        <v>45190</v>
      </c>
      <c r="X136" s="125">
        <v>45191</v>
      </c>
      <c r="Y136" s="125">
        <v>45192</v>
      </c>
      <c r="Z136" s="125">
        <v>45193</v>
      </c>
      <c r="AA136" s="125">
        <v>45194</v>
      </c>
      <c r="AB136" s="125">
        <v>45195</v>
      </c>
      <c r="AC136" s="125">
        <v>45196</v>
      </c>
      <c r="AD136" s="125">
        <v>45197</v>
      </c>
      <c r="AE136" s="125">
        <v>45198</v>
      </c>
      <c r="AF136" s="125">
        <v>45199</v>
      </c>
      <c r="AG136" s="125"/>
      <c r="AH136" s="124"/>
      <c r="BO136" s="124"/>
    </row>
    <row r="137" spans="1:100" x14ac:dyDescent="0.2">
      <c r="B137" s="110" t="s">
        <v>763</v>
      </c>
      <c r="C137" s="126">
        <v>45170</v>
      </c>
      <c r="D137" s="126">
        <v>45171</v>
      </c>
      <c r="E137" s="126">
        <v>45172</v>
      </c>
      <c r="F137" s="126">
        <v>45173</v>
      </c>
      <c r="G137" s="126">
        <v>45174</v>
      </c>
      <c r="H137" s="126">
        <v>45175</v>
      </c>
      <c r="I137" s="126">
        <v>45176</v>
      </c>
      <c r="J137" s="126">
        <v>45177</v>
      </c>
      <c r="K137" s="126">
        <v>45178</v>
      </c>
      <c r="L137" s="126">
        <v>45179</v>
      </c>
      <c r="M137" s="126">
        <v>45180</v>
      </c>
      <c r="N137" s="126">
        <v>45181</v>
      </c>
      <c r="O137" s="126">
        <v>45182</v>
      </c>
      <c r="P137" s="126">
        <v>45183</v>
      </c>
      <c r="Q137" s="126">
        <v>45184</v>
      </c>
      <c r="R137" s="126">
        <v>45185</v>
      </c>
      <c r="S137" s="126">
        <v>45186</v>
      </c>
      <c r="T137" s="126">
        <v>45187</v>
      </c>
      <c r="U137" s="126">
        <v>45188</v>
      </c>
      <c r="V137" s="126">
        <v>45189</v>
      </c>
      <c r="W137" s="126">
        <v>45190</v>
      </c>
      <c r="X137" s="126">
        <v>45191</v>
      </c>
      <c r="Y137" s="126">
        <v>45192</v>
      </c>
      <c r="Z137" s="126">
        <v>45193</v>
      </c>
      <c r="AA137" s="126">
        <v>45194</v>
      </c>
      <c r="AB137" s="126">
        <v>45195</v>
      </c>
      <c r="AC137" s="126">
        <v>45196</v>
      </c>
      <c r="AD137" s="126">
        <v>45197</v>
      </c>
      <c r="AE137" s="126">
        <v>45198</v>
      </c>
      <c r="AF137" s="126">
        <v>45199</v>
      </c>
      <c r="AG137" s="126"/>
      <c r="AH137" s="124"/>
      <c r="BO137" s="124"/>
    </row>
    <row r="138" spans="1:100" x14ac:dyDescent="0.2">
      <c r="B138" s="110" t="s">
        <v>347</v>
      </c>
      <c r="C138" s="110" t="str">
        <f ca="1">IF(COUNTIF(C$3:C$132,$B138)=0,"",COUNTIF(C$3:C$132,$B138))</f>
        <v/>
      </c>
      <c r="D138" s="110" t="str">
        <f t="shared" ref="D138:AG142" ca="1" si="12">IF(COUNTIF(D$3:D$132,$B138)=0,"",COUNTIF(D$3:D$132,$B138))</f>
        <v/>
      </c>
      <c r="E138" s="110">
        <f t="shared" ca="1" si="12"/>
        <v>4</v>
      </c>
      <c r="F138" s="110" t="str">
        <f t="shared" ca="1" si="12"/>
        <v/>
      </c>
      <c r="G138" s="111" t="str">
        <f t="shared" ca="1" si="12"/>
        <v/>
      </c>
      <c r="H138" s="111">
        <f t="shared" ca="1" si="12"/>
        <v>2</v>
      </c>
      <c r="I138" s="110">
        <f t="shared" ca="1" si="12"/>
        <v>1</v>
      </c>
      <c r="J138" s="110">
        <f t="shared" ca="1" si="12"/>
        <v>2</v>
      </c>
      <c r="K138" s="110" t="str">
        <f t="shared" ca="1" si="12"/>
        <v/>
      </c>
      <c r="L138" s="110" t="str">
        <f t="shared" ca="1" si="12"/>
        <v/>
      </c>
      <c r="M138" s="110" t="str">
        <f t="shared" ca="1" si="12"/>
        <v/>
      </c>
      <c r="N138" s="111" t="str">
        <f t="shared" ca="1" si="12"/>
        <v/>
      </c>
      <c r="O138" s="111" t="str">
        <f t="shared" ca="1" si="12"/>
        <v/>
      </c>
      <c r="P138" s="110" t="str">
        <f t="shared" ca="1" si="12"/>
        <v/>
      </c>
      <c r="Q138" s="110" t="str">
        <f t="shared" ca="1" si="12"/>
        <v/>
      </c>
      <c r="R138" s="110" t="str">
        <f t="shared" ca="1" si="12"/>
        <v/>
      </c>
      <c r="S138" s="110" t="str">
        <f t="shared" ca="1" si="12"/>
        <v/>
      </c>
      <c r="T138" s="110" t="str">
        <f t="shared" ca="1" si="12"/>
        <v/>
      </c>
      <c r="U138" s="111" t="str">
        <f t="shared" ca="1" si="12"/>
        <v/>
      </c>
      <c r="V138" s="111" t="str">
        <f t="shared" ca="1" si="12"/>
        <v/>
      </c>
      <c r="W138" s="110" t="str">
        <f t="shared" ca="1" si="12"/>
        <v/>
      </c>
      <c r="X138" s="110" t="str">
        <f t="shared" ca="1" si="12"/>
        <v/>
      </c>
      <c r="Y138" s="110" t="str">
        <f t="shared" ca="1" si="12"/>
        <v/>
      </c>
      <c r="Z138" s="110" t="str">
        <f t="shared" ca="1" si="12"/>
        <v/>
      </c>
      <c r="AA138" s="110" t="str">
        <f t="shared" ca="1" si="12"/>
        <v/>
      </c>
      <c r="AB138" s="111" t="str">
        <f t="shared" ca="1" si="12"/>
        <v/>
      </c>
      <c r="AC138" s="111" t="str">
        <f t="shared" ca="1" si="12"/>
        <v/>
      </c>
      <c r="AD138" s="110" t="str">
        <f t="shared" ca="1" si="12"/>
        <v/>
      </c>
      <c r="AE138" s="110" t="str">
        <f t="shared" ca="1" si="12"/>
        <v/>
      </c>
      <c r="AF138" s="110" t="str">
        <f t="shared" ca="1" si="12"/>
        <v/>
      </c>
      <c r="AG138" s="110" t="str">
        <f t="shared" ca="1" si="12"/>
        <v/>
      </c>
      <c r="AH138" s="124"/>
      <c r="BO138" s="124"/>
    </row>
    <row r="139" spans="1:100" x14ac:dyDescent="0.2">
      <c r="B139" s="110" t="s">
        <v>183</v>
      </c>
      <c r="C139" s="110">
        <f t="shared" ref="C139:R142" ca="1" si="13">IF(COUNTIF(C$3:C$132,$B139)=0,"",COUNTIF(C$3:C$132,$B139))</f>
        <v>6</v>
      </c>
      <c r="D139" s="110">
        <f t="shared" ca="1" si="13"/>
        <v>6</v>
      </c>
      <c r="E139" s="110">
        <f t="shared" ca="1" si="13"/>
        <v>6</v>
      </c>
      <c r="F139" s="110" t="str">
        <f t="shared" ca="1" si="13"/>
        <v/>
      </c>
      <c r="G139" s="111" t="str">
        <f t="shared" ca="1" si="13"/>
        <v/>
      </c>
      <c r="H139" s="111">
        <f t="shared" ca="1" si="13"/>
        <v>5</v>
      </c>
      <c r="I139" s="110">
        <f t="shared" ca="1" si="13"/>
        <v>5</v>
      </c>
      <c r="J139" s="110">
        <f t="shared" ca="1" si="13"/>
        <v>3</v>
      </c>
      <c r="K139" s="110" t="str">
        <f t="shared" ca="1" si="13"/>
        <v/>
      </c>
      <c r="L139" s="110" t="str">
        <f t="shared" ca="1" si="13"/>
        <v/>
      </c>
      <c r="M139" s="110" t="str">
        <f t="shared" ca="1" si="13"/>
        <v/>
      </c>
      <c r="N139" s="111" t="str">
        <f t="shared" ca="1" si="13"/>
        <v/>
      </c>
      <c r="O139" s="111" t="str">
        <f t="shared" ca="1" si="13"/>
        <v/>
      </c>
      <c r="P139" s="110" t="str">
        <f t="shared" ca="1" si="13"/>
        <v/>
      </c>
      <c r="Q139" s="110" t="str">
        <f t="shared" ca="1" si="13"/>
        <v/>
      </c>
      <c r="R139" s="110" t="str">
        <f t="shared" ca="1" si="13"/>
        <v/>
      </c>
      <c r="S139" s="110" t="str">
        <f t="shared" ca="1" si="12"/>
        <v/>
      </c>
      <c r="T139" s="110" t="str">
        <f t="shared" ca="1" si="12"/>
        <v/>
      </c>
      <c r="U139" s="111" t="str">
        <f t="shared" ca="1" si="12"/>
        <v/>
      </c>
      <c r="V139" s="111" t="str">
        <f t="shared" ca="1" si="12"/>
        <v/>
      </c>
      <c r="W139" s="110" t="str">
        <f t="shared" ca="1" si="12"/>
        <v/>
      </c>
      <c r="X139" s="110" t="str">
        <f t="shared" ca="1" si="12"/>
        <v/>
      </c>
      <c r="Y139" s="110" t="str">
        <f t="shared" ca="1" si="12"/>
        <v/>
      </c>
      <c r="Z139" s="110" t="str">
        <f t="shared" ca="1" si="12"/>
        <v/>
      </c>
      <c r="AA139" s="110" t="str">
        <f t="shared" ca="1" si="12"/>
        <v/>
      </c>
      <c r="AB139" s="111" t="str">
        <f t="shared" ca="1" si="12"/>
        <v/>
      </c>
      <c r="AC139" s="111" t="str">
        <f t="shared" ca="1" si="12"/>
        <v/>
      </c>
      <c r="AD139" s="110" t="str">
        <f t="shared" ca="1" si="12"/>
        <v/>
      </c>
      <c r="AE139" s="110" t="str">
        <f t="shared" ca="1" si="12"/>
        <v/>
      </c>
      <c r="AF139" s="110" t="str">
        <f t="shared" ca="1" si="12"/>
        <v/>
      </c>
      <c r="AG139" s="110" t="str">
        <f t="shared" ca="1" si="12"/>
        <v/>
      </c>
      <c r="AH139" s="124"/>
      <c r="BO139" s="124"/>
    </row>
    <row r="140" spans="1:100" x14ac:dyDescent="0.2">
      <c r="B140" s="110" t="s">
        <v>361</v>
      </c>
      <c r="C140" s="110">
        <f t="shared" ca="1" si="13"/>
        <v>2</v>
      </c>
      <c r="D140" s="110">
        <f t="shared" ca="1" si="12"/>
        <v>2</v>
      </c>
      <c r="E140" s="110">
        <f t="shared" ca="1" si="12"/>
        <v>2</v>
      </c>
      <c r="F140" s="110" t="str">
        <f t="shared" ca="1" si="12"/>
        <v/>
      </c>
      <c r="G140" s="111" t="str">
        <f t="shared" ca="1" si="12"/>
        <v/>
      </c>
      <c r="H140" s="111">
        <f t="shared" ca="1" si="12"/>
        <v>2</v>
      </c>
      <c r="I140" s="110">
        <f t="shared" ca="1" si="12"/>
        <v>2</v>
      </c>
      <c r="J140" s="110">
        <f t="shared" ca="1" si="12"/>
        <v>3</v>
      </c>
      <c r="K140" s="110" t="str">
        <f t="shared" ca="1" si="12"/>
        <v/>
      </c>
      <c r="L140" s="110" t="str">
        <f t="shared" ca="1" si="12"/>
        <v/>
      </c>
      <c r="M140" s="110" t="str">
        <f t="shared" ca="1" si="12"/>
        <v/>
      </c>
      <c r="N140" s="111" t="str">
        <f t="shared" ca="1" si="12"/>
        <v/>
      </c>
      <c r="O140" s="111" t="str">
        <f t="shared" ca="1" si="12"/>
        <v/>
      </c>
      <c r="P140" s="110" t="str">
        <f t="shared" ca="1" si="12"/>
        <v/>
      </c>
      <c r="Q140" s="110" t="str">
        <f t="shared" ca="1" si="12"/>
        <v/>
      </c>
      <c r="R140" s="110" t="str">
        <f t="shared" ca="1" si="12"/>
        <v/>
      </c>
      <c r="S140" s="110" t="str">
        <f t="shared" ca="1" si="12"/>
        <v/>
      </c>
      <c r="T140" s="110" t="str">
        <f t="shared" ca="1" si="12"/>
        <v/>
      </c>
      <c r="U140" s="111" t="str">
        <f t="shared" ca="1" si="12"/>
        <v/>
      </c>
      <c r="V140" s="111" t="str">
        <f t="shared" ca="1" si="12"/>
        <v/>
      </c>
      <c r="W140" s="110" t="str">
        <f t="shared" ca="1" si="12"/>
        <v/>
      </c>
      <c r="X140" s="110" t="str">
        <f t="shared" ca="1" si="12"/>
        <v/>
      </c>
      <c r="Y140" s="110" t="str">
        <f t="shared" ca="1" si="12"/>
        <v/>
      </c>
      <c r="Z140" s="110" t="str">
        <f t="shared" ca="1" si="12"/>
        <v/>
      </c>
      <c r="AA140" s="110" t="str">
        <f t="shared" ca="1" si="12"/>
        <v/>
      </c>
      <c r="AB140" s="111" t="str">
        <f t="shared" ca="1" si="12"/>
        <v/>
      </c>
      <c r="AC140" s="111" t="str">
        <f t="shared" ca="1" si="12"/>
        <v/>
      </c>
      <c r="AD140" s="110" t="str">
        <f t="shared" ca="1" si="12"/>
        <v/>
      </c>
      <c r="AE140" s="110" t="str">
        <f t="shared" ca="1" si="12"/>
        <v/>
      </c>
      <c r="AF140" s="110" t="str">
        <f t="shared" ca="1" si="12"/>
        <v/>
      </c>
      <c r="AG140" s="110" t="str">
        <f t="shared" ca="1" si="12"/>
        <v/>
      </c>
      <c r="AH140" s="124"/>
      <c r="BO140" s="124"/>
    </row>
    <row r="141" spans="1:100" x14ac:dyDescent="0.2">
      <c r="B141" s="110" t="s">
        <v>468</v>
      </c>
      <c r="C141" s="110" t="str">
        <f t="shared" ca="1" si="13"/>
        <v/>
      </c>
      <c r="D141" s="110" t="str">
        <f t="shared" ca="1" si="12"/>
        <v/>
      </c>
      <c r="E141" s="110" t="str">
        <f t="shared" ca="1" si="12"/>
        <v/>
      </c>
      <c r="F141" s="110" t="str">
        <f t="shared" ca="1" si="12"/>
        <v/>
      </c>
      <c r="G141" s="111" t="str">
        <f t="shared" ca="1" si="12"/>
        <v/>
      </c>
      <c r="H141" s="111">
        <f t="shared" ca="1" si="12"/>
        <v>2</v>
      </c>
      <c r="I141" s="110">
        <f t="shared" ca="1" si="12"/>
        <v>2</v>
      </c>
      <c r="J141" s="110">
        <f t="shared" ca="1" si="12"/>
        <v>2</v>
      </c>
      <c r="K141" s="110" t="str">
        <f t="shared" ca="1" si="12"/>
        <v/>
      </c>
      <c r="L141" s="110">
        <f t="shared" ca="1" si="12"/>
        <v>1</v>
      </c>
      <c r="M141" s="110" t="str">
        <f t="shared" ca="1" si="12"/>
        <v/>
      </c>
      <c r="N141" s="111" t="str">
        <f t="shared" ca="1" si="12"/>
        <v/>
      </c>
      <c r="O141" s="111" t="str">
        <f t="shared" ca="1" si="12"/>
        <v/>
      </c>
      <c r="P141" s="110" t="str">
        <f t="shared" ca="1" si="12"/>
        <v/>
      </c>
      <c r="Q141" s="110" t="str">
        <f t="shared" ca="1" si="12"/>
        <v/>
      </c>
      <c r="R141" s="110" t="str">
        <f t="shared" ca="1" si="12"/>
        <v/>
      </c>
      <c r="S141" s="110" t="str">
        <f t="shared" ca="1" si="12"/>
        <v/>
      </c>
      <c r="T141" s="110" t="str">
        <f t="shared" ca="1" si="12"/>
        <v/>
      </c>
      <c r="U141" s="111" t="str">
        <f t="shared" ca="1" si="12"/>
        <v/>
      </c>
      <c r="V141" s="111" t="str">
        <f t="shared" ca="1" si="12"/>
        <v/>
      </c>
      <c r="W141" s="110" t="str">
        <f t="shared" ca="1" si="12"/>
        <v/>
      </c>
      <c r="X141" s="110" t="str">
        <f t="shared" ca="1" si="12"/>
        <v/>
      </c>
      <c r="Y141" s="110" t="str">
        <f t="shared" ca="1" si="12"/>
        <v/>
      </c>
      <c r="Z141" s="110" t="str">
        <f t="shared" ca="1" si="12"/>
        <v/>
      </c>
      <c r="AA141" s="110" t="str">
        <f t="shared" ca="1" si="12"/>
        <v/>
      </c>
      <c r="AB141" s="111" t="str">
        <f t="shared" ca="1" si="12"/>
        <v/>
      </c>
      <c r="AC141" s="111" t="str">
        <f t="shared" ca="1" si="12"/>
        <v/>
      </c>
      <c r="AD141" s="110" t="str">
        <f t="shared" ca="1" si="12"/>
        <v/>
      </c>
      <c r="AE141" s="110" t="str">
        <f t="shared" ca="1" si="12"/>
        <v/>
      </c>
      <c r="AF141" s="110" t="str">
        <f t="shared" ca="1" si="12"/>
        <v/>
      </c>
      <c r="AG141" s="110" t="str">
        <f t="shared" ca="1" si="12"/>
        <v/>
      </c>
      <c r="AH141" s="124"/>
      <c r="BO141" s="124"/>
    </row>
    <row r="142" spans="1:100" x14ac:dyDescent="0.2">
      <c r="B142" s="110" t="s">
        <v>24</v>
      </c>
      <c r="C142" s="110" t="str">
        <f t="shared" ca="1" si="13"/>
        <v/>
      </c>
      <c r="D142" s="110">
        <f t="shared" ca="1" si="12"/>
        <v>5</v>
      </c>
      <c r="E142" s="110" t="str">
        <f t="shared" ca="1" si="12"/>
        <v/>
      </c>
      <c r="F142" s="110" t="str">
        <f t="shared" ca="1" si="12"/>
        <v/>
      </c>
      <c r="G142" s="111" t="str">
        <f t="shared" ca="1" si="12"/>
        <v/>
      </c>
      <c r="H142" s="111">
        <f t="shared" ca="1" si="12"/>
        <v>2</v>
      </c>
      <c r="I142" s="110" t="str">
        <f t="shared" ca="1" si="12"/>
        <v/>
      </c>
      <c r="J142" s="110" t="str">
        <f t="shared" ca="1" si="12"/>
        <v/>
      </c>
      <c r="K142" s="110" t="str">
        <f t="shared" ca="1" si="12"/>
        <v/>
      </c>
      <c r="L142" s="110" t="str">
        <f t="shared" ca="1" si="12"/>
        <v/>
      </c>
      <c r="M142" s="110" t="str">
        <f t="shared" ca="1" si="12"/>
        <v/>
      </c>
      <c r="N142" s="111" t="str">
        <f t="shared" ca="1" si="12"/>
        <v/>
      </c>
      <c r="O142" s="111" t="str">
        <f t="shared" ca="1" si="12"/>
        <v/>
      </c>
      <c r="P142" s="110" t="str">
        <f t="shared" ca="1" si="12"/>
        <v/>
      </c>
      <c r="Q142" s="110" t="str">
        <f t="shared" ca="1" si="12"/>
        <v/>
      </c>
      <c r="R142" s="110" t="str">
        <f t="shared" ca="1" si="12"/>
        <v/>
      </c>
      <c r="S142" s="110" t="str">
        <f t="shared" ca="1" si="12"/>
        <v/>
      </c>
      <c r="T142" s="110" t="str">
        <f t="shared" ca="1" si="12"/>
        <v/>
      </c>
      <c r="U142" s="111" t="str">
        <f t="shared" ca="1" si="12"/>
        <v/>
      </c>
      <c r="V142" s="111" t="str">
        <f t="shared" ca="1" si="12"/>
        <v/>
      </c>
      <c r="W142" s="110" t="str">
        <f t="shared" ca="1" si="12"/>
        <v/>
      </c>
      <c r="X142" s="110" t="str">
        <f t="shared" ca="1" si="12"/>
        <v/>
      </c>
      <c r="Y142" s="110" t="str">
        <f t="shared" ca="1" si="12"/>
        <v/>
      </c>
      <c r="Z142" s="110" t="str">
        <f t="shared" ca="1" si="12"/>
        <v/>
      </c>
      <c r="AA142" s="110" t="str">
        <f t="shared" ca="1" si="12"/>
        <v/>
      </c>
      <c r="AB142" s="111" t="str">
        <f t="shared" ca="1" si="12"/>
        <v/>
      </c>
      <c r="AC142" s="111" t="str">
        <f t="shared" ca="1" si="12"/>
        <v/>
      </c>
      <c r="AD142" s="110" t="str">
        <f t="shared" ca="1" si="12"/>
        <v/>
      </c>
      <c r="AE142" s="110" t="str">
        <f t="shared" ca="1" si="12"/>
        <v/>
      </c>
      <c r="AF142" s="110" t="str">
        <f t="shared" ca="1" si="12"/>
        <v/>
      </c>
      <c r="AG142" s="110" t="str">
        <f t="shared" ca="1" si="12"/>
        <v/>
      </c>
      <c r="AH142" s="124"/>
      <c r="BO142" s="124"/>
    </row>
    <row r="143" spans="1:100" x14ac:dyDescent="0.2">
      <c r="C143" s="110"/>
      <c r="D143" s="110"/>
      <c r="E143" s="110"/>
      <c r="F143" s="110"/>
      <c r="I143" s="110"/>
      <c r="J143" s="110"/>
      <c r="K143" s="110"/>
      <c r="L143" s="110"/>
      <c r="M143" s="110"/>
      <c r="P143" s="110"/>
      <c r="Q143" s="110"/>
      <c r="R143" s="110"/>
      <c r="S143" s="110"/>
      <c r="T143" s="110"/>
      <c r="W143" s="110"/>
      <c r="X143" s="110"/>
      <c r="Y143" s="110"/>
      <c r="Z143" s="110"/>
      <c r="AA143" s="110"/>
      <c r="AD143" s="110"/>
      <c r="AE143" s="110"/>
      <c r="AF143" s="110"/>
      <c r="AG143" s="110"/>
      <c r="AH143" s="124"/>
      <c r="BO143" s="124"/>
    </row>
    <row r="144" spans="1:100" x14ac:dyDescent="0.2">
      <c r="B144" s="110" t="s">
        <v>764</v>
      </c>
      <c r="C144" s="110">
        <f>IF(projectList[[#Totals],[1]]=0,"",projectList[[#Totals],[1]])</f>
        <v>344</v>
      </c>
      <c r="D144" s="110">
        <f>IF(projectList[[#Totals],[2]]=0,"",projectList[[#Totals],[2]])</f>
        <v>317</v>
      </c>
      <c r="E144" s="110">
        <f>IF(projectList[[#Totals],[3]]=0,"",projectList[[#Totals],[3]])</f>
        <v>309</v>
      </c>
      <c r="F144" s="110" t="str">
        <f>IF(projectList[[#Totals],[4]]=0,"",projectList[[#Totals],[4]])</f>
        <v/>
      </c>
      <c r="G144" s="111" t="str">
        <f>IF(projectList[[#Totals],[5]]=0,"",projectList[[#Totals],[5]])</f>
        <v/>
      </c>
      <c r="H144" s="111">
        <f>IF(projectList[[#Totals],[6]]=0,"",projectList[[#Totals],[6]])</f>
        <v>339</v>
      </c>
      <c r="I144" s="110">
        <f>IF(projectList[[#Totals],[7]]=0,"",projectList[[#Totals],[7]])</f>
        <v>318</v>
      </c>
      <c r="J144" s="110" t="str">
        <f>IF(projectList[[#Totals],[8]]=0,"",projectList[[#Totals],[8]])</f>
        <v/>
      </c>
      <c r="K144" s="110" t="str">
        <f>IF(projectList[[#Totals],[9]]=0,"",projectList[[#Totals],[9]])</f>
        <v/>
      </c>
      <c r="L144" s="110" t="str">
        <f>IF(projectList[[#Totals],[10]]=0,"",projectList[[#Totals],[10]])</f>
        <v/>
      </c>
      <c r="M144" s="110" t="str">
        <f>IF(projectList[[#Totals],[11]]=0,"",projectList[[#Totals],[11]])</f>
        <v/>
      </c>
      <c r="N144" s="111" t="str">
        <f>IF(projectList[[#Totals],[12]]=0,"",projectList[[#Totals],[12]])</f>
        <v/>
      </c>
      <c r="O144" s="111" t="str">
        <f>IF(projectList[[#Totals],[13]]=0,"",projectList[[#Totals],[13]])</f>
        <v/>
      </c>
      <c r="P144" s="110" t="str">
        <f>IF(projectList[[#Totals],[14]]=0,"",projectList[[#Totals],[14]])</f>
        <v/>
      </c>
      <c r="Q144" s="110" t="str">
        <f>IF(projectList[[#Totals],[15]]=0,"",projectList[[#Totals],[15]])</f>
        <v/>
      </c>
      <c r="R144" s="110" t="str">
        <f>IF(projectList[[#Totals],[16]]=0,"",projectList[[#Totals],[16]])</f>
        <v/>
      </c>
      <c r="S144" s="110" t="str">
        <f>IF(projectList[[#Totals],[17]]=0,"",projectList[[#Totals],[17]])</f>
        <v/>
      </c>
      <c r="T144" s="110" t="str">
        <f>IF(projectList[[#Totals],[18]]=0,"",projectList[[#Totals],[18]])</f>
        <v/>
      </c>
      <c r="U144" s="111" t="str">
        <f>IF(projectList[[#Totals],[19]]=0,"",projectList[[#Totals],[19]])</f>
        <v/>
      </c>
      <c r="V144" s="111" t="str">
        <f>IF(projectList[[#Totals],[20]]=0,"",projectList[[#Totals],[20]])</f>
        <v/>
      </c>
      <c r="W144" s="110" t="str">
        <f>IF(projectList[[#Totals],[21]]=0,"",projectList[[#Totals],[21]])</f>
        <v/>
      </c>
      <c r="X144" s="110" t="str">
        <f>IF(projectList[[#Totals],[22]]=0,"",projectList[[#Totals],[22]])</f>
        <v/>
      </c>
      <c r="Y144" s="110" t="str">
        <f>IF(projectList[[#Totals],[23]]=0,"",projectList[[#Totals],[23]])</f>
        <v/>
      </c>
      <c r="Z144" s="110" t="str">
        <f>IF(projectList[[#Totals],[24]]=0,"",projectList[[#Totals],[24]])</f>
        <v/>
      </c>
      <c r="AA144" s="110" t="str">
        <f>IF(projectList[[#Totals],[25]]=0,"",projectList[[#Totals],[25]])</f>
        <v/>
      </c>
      <c r="AB144" s="111" t="str">
        <f>IF(projectList[[#Totals],[26]]=0,"",projectList[[#Totals],[26]])</f>
        <v/>
      </c>
      <c r="AC144" s="111" t="str">
        <f>IF(projectList[[#Totals],[27]]=0,"",projectList[[#Totals],[27]])</f>
        <v/>
      </c>
      <c r="AD144" s="110" t="str">
        <f>IF(projectList[[#Totals],[28]]=0,"",projectList[[#Totals],[28]])</f>
        <v/>
      </c>
      <c r="AE144" s="110" t="str">
        <f>IF(projectList[[#Totals],[29]]=0,"",projectList[[#Totals],[29]])</f>
        <v/>
      </c>
      <c r="AF144" s="110" t="str">
        <f>IF(projectList[[#Totals],[30]]=0,"",projectList[[#Totals],[30]])</f>
        <v/>
      </c>
      <c r="AG144" s="110"/>
      <c r="AH144" s="124"/>
      <c r="BO144" s="124"/>
    </row>
    <row r="145" spans="2:67" x14ac:dyDescent="0.2">
      <c r="B145" s="110" t="s">
        <v>765</v>
      </c>
      <c r="C145" s="110">
        <f ca="1">IF(SUM(AJ3:AJ75)=0,"",SUM(AJ3:AJ75))</f>
        <v>218</v>
      </c>
      <c r="D145" s="110">
        <f t="shared" ref="D145:AG145" ca="1" si="14">IF(SUM(AK3:AK75)=0,"",SUM(AK3:AK75))</f>
        <v>211</v>
      </c>
      <c r="E145" s="110">
        <f t="shared" ca="1" si="14"/>
        <v>214</v>
      </c>
      <c r="F145" s="110" t="str">
        <f t="shared" ca="1" si="14"/>
        <v/>
      </c>
      <c r="G145" s="111" t="str">
        <f t="shared" ca="1" si="14"/>
        <v/>
      </c>
      <c r="H145" s="111">
        <f t="shared" ca="1" si="14"/>
        <v>225</v>
      </c>
      <c r="I145" s="110">
        <f t="shared" ca="1" si="14"/>
        <v>207</v>
      </c>
      <c r="J145" s="110">
        <f t="shared" ca="1" si="14"/>
        <v>3</v>
      </c>
      <c r="K145" s="110" t="str">
        <f t="shared" ca="1" si="14"/>
        <v/>
      </c>
      <c r="L145" s="110" t="str">
        <f t="shared" ca="1" si="14"/>
        <v/>
      </c>
      <c r="M145" s="110" t="str">
        <f t="shared" ca="1" si="14"/>
        <v/>
      </c>
      <c r="N145" s="111" t="str">
        <f t="shared" ca="1" si="14"/>
        <v/>
      </c>
      <c r="O145" s="111" t="str">
        <f t="shared" ca="1" si="14"/>
        <v/>
      </c>
      <c r="P145" s="110" t="str">
        <f t="shared" ca="1" si="14"/>
        <v/>
      </c>
      <c r="Q145" s="110" t="str">
        <f t="shared" ca="1" si="14"/>
        <v/>
      </c>
      <c r="R145" s="110" t="str">
        <f t="shared" ca="1" si="14"/>
        <v/>
      </c>
      <c r="S145" s="110" t="str">
        <f t="shared" ca="1" si="14"/>
        <v/>
      </c>
      <c r="T145" s="110" t="str">
        <f t="shared" ca="1" si="14"/>
        <v/>
      </c>
      <c r="U145" s="111" t="str">
        <f t="shared" ca="1" si="14"/>
        <v/>
      </c>
      <c r="V145" s="111" t="str">
        <f t="shared" ca="1" si="14"/>
        <v/>
      </c>
      <c r="W145" s="110" t="str">
        <f t="shared" ca="1" si="14"/>
        <v/>
      </c>
      <c r="X145" s="110" t="str">
        <f t="shared" ca="1" si="14"/>
        <v/>
      </c>
      <c r="Y145" s="110" t="str">
        <f t="shared" ca="1" si="14"/>
        <v/>
      </c>
      <c r="Z145" s="110" t="str">
        <f t="shared" ca="1" si="14"/>
        <v/>
      </c>
      <c r="AA145" s="110" t="str">
        <f t="shared" ca="1" si="14"/>
        <v/>
      </c>
      <c r="AB145" s="111" t="str">
        <f t="shared" ca="1" si="14"/>
        <v/>
      </c>
      <c r="AC145" s="111" t="str">
        <f t="shared" ca="1" si="14"/>
        <v/>
      </c>
      <c r="AD145" s="110" t="str">
        <f t="shared" ca="1" si="14"/>
        <v/>
      </c>
      <c r="AE145" s="110" t="str">
        <f t="shared" ca="1" si="14"/>
        <v/>
      </c>
      <c r="AF145" s="110" t="str">
        <f t="shared" ca="1" si="14"/>
        <v/>
      </c>
      <c r="AG145" s="110" t="str">
        <f t="shared" ca="1" si="14"/>
        <v/>
      </c>
      <c r="AH145" s="124"/>
      <c r="BO145" s="124"/>
    </row>
  </sheetData>
  <mergeCells count="1">
    <mergeCell ref="B135:AF135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2">
    <tabColor rgb="FFC00000"/>
  </sheetPr>
  <dimension ref="A1:M1573"/>
  <sheetViews>
    <sheetView workbookViewId="0"/>
    <sheetView workbookViewId="1"/>
  </sheetViews>
  <sheetFormatPr defaultRowHeight="12.75" x14ac:dyDescent="0.2"/>
  <cols>
    <col min="1" max="1" width="13.7109375" bestFit="1" customWidth="1"/>
    <col min="2" max="2" width="16.140625" bestFit="1" customWidth="1"/>
    <col min="3" max="3" width="13.42578125" bestFit="1" customWidth="1"/>
    <col min="4" max="4" width="17.140625" bestFit="1" customWidth="1"/>
    <col min="5" max="6" width="19.42578125" bestFit="1" customWidth="1"/>
    <col min="7" max="7" width="16" bestFit="1" customWidth="1"/>
    <col min="8" max="8" width="14.85546875" customWidth="1"/>
    <col min="9" max="9" width="16" bestFit="1" customWidth="1"/>
    <col min="10" max="10" width="13.140625" bestFit="1" customWidth="1"/>
    <col min="11" max="11" width="2.85546875" customWidth="1"/>
    <col min="12" max="12" width="16.42578125" bestFit="1" customWidth="1"/>
    <col min="13" max="13" width="10.5703125" bestFit="1" customWidth="1"/>
    <col min="14" max="14" width="2.85546875" customWidth="1"/>
  </cols>
  <sheetData>
    <row r="1" spans="1:13" ht="18.75" thickBot="1" x14ac:dyDescent="0.25">
      <c r="A1" s="6" t="s">
        <v>766</v>
      </c>
      <c r="B1" s="7">
        <f ca="1">DAY(Generic!B1)</f>
        <v>8</v>
      </c>
      <c r="D1" s="5"/>
      <c r="E1" s="5"/>
      <c r="F1" s="5"/>
      <c r="G1" s="5"/>
      <c r="H1" s="5"/>
      <c r="I1" s="5"/>
      <c r="J1" s="5"/>
    </row>
    <row r="2" spans="1:13" ht="18" x14ac:dyDescent="0.2">
      <c r="A2" s="5"/>
      <c r="B2" s="5"/>
      <c r="C2" s="5"/>
      <c r="D2" s="5"/>
      <c r="E2" s="5"/>
      <c r="F2" s="5"/>
      <c r="G2" s="5"/>
      <c r="H2" s="5"/>
      <c r="I2" s="5"/>
      <c r="J2" s="5"/>
    </row>
    <row r="3" spans="1:13" s="20" customFormat="1" ht="36" customHeight="1" x14ac:dyDescent="0.2">
      <c r="A3" s="18" t="s">
        <v>767</v>
      </c>
      <c r="B3" s="18" t="s">
        <v>768</v>
      </c>
      <c r="C3" s="18" t="s">
        <v>769</v>
      </c>
      <c r="D3" s="18" t="s">
        <v>770</v>
      </c>
      <c r="E3" s="19" t="s">
        <v>771</v>
      </c>
      <c r="F3" s="19" t="s">
        <v>771</v>
      </c>
      <c r="G3" s="19" t="s">
        <v>18</v>
      </c>
      <c r="H3" s="19" t="str">
        <f t="array" aca="1" ref="H3" ca="1">IFERROR(INDEX(F:F,SMALL(IF(F$2:F$1573&lt;&gt;"",ROW(F$2:F$1573)),ROWS(H$2:H2))),"")</f>
        <v>Sequence</v>
      </c>
      <c r="I3" s="19" t="str">
        <f t="array" aca="1" ref="I3" ca="1">IFERROR(INDEX(G:G,SMALL(IF(G$2:G$1573&lt;&gt;"",ROW(G$2:G$1573)),ROWS(I$2:I2))),"")</f>
        <v>Truck #</v>
      </c>
      <c r="J3" s="19" t="str">
        <f t="array" aca="1" ref="J3" ca="1">IFERROR(INDEX(C:C,SMALL(IF(C$2:C$1573&lt;&gt;"",ROW(C$2:C$1573)),ROWS(J$2:J2))),"")</f>
        <v>Order</v>
      </c>
      <c r="K3" s="18"/>
      <c r="L3" s="22" t="s">
        <v>772</v>
      </c>
      <c r="M3" s="23" t="s">
        <v>773</v>
      </c>
    </row>
    <row r="4" spans="1:13" ht="18" x14ac:dyDescent="0.2">
      <c r="A4" s="1">
        <v>4</v>
      </c>
      <c r="B4" s="1" t="s">
        <v>774</v>
      </c>
      <c r="C4" s="2" t="str">
        <f t="shared" ref="C4:C68" ca="1" si="0">IF(OR(D4=0,D4="",INDIRECT("'"&amp;$B$1&amp;"'!"&amp;B4&amp;A4)="",,INDIRECT("'"&amp;$B$1&amp;"'!X"&amp;A4)=0),"",INDIRECT("'"&amp;$B$1&amp;"'!"&amp;B4&amp;A4))</f>
        <v/>
      </c>
      <c r="D4" s="2">
        <f ca="1">IF(INDIRECT("'"&amp;$B$1&amp;"'!C"&amp;A4)=0,"",INDIRECT("'"&amp;$B$1&amp;"'!C"&amp;A4))</f>
        <v>6122</v>
      </c>
      <c r="E4" s="4">
        <v>1</v>
      </c>
      <c r="F4" s="4" t="str">
        <f ca="1">IF(C4="","",E4)</f>
        <v/>
      </c>
      <c r="G4" s="4" t="str">
        <f ca="1">IF(OR(C4="",C4=0),"",D4)</f>
        <v/>
      </c>
      <c r="H4" s="3">
        <f t="array" aca="1" ref="H4" ca="1">IFERROR(INDEX(F:F,SMALL(IF(F$2:F$1573&lt;&gt;"",ROW(F$2:F$1573)),ROWS(H$2:H3))),"")</f>
        <v>1</v>
      </c>
      <c r="I4" s="3">
        <f t="array" aca="1" ref="I4" ca="1">IFERROR(INDEX(G:G,SMALL(IF(G$2:G$1573&lt;&gt;"",ROW(G$2:G$1573)),ROWS(I$2:I3))),"")</f>
        <v>6007</v>
      </c>
      <c r="J4" s="3" t="str">
        <f t="array" aca="1" ref="J4" ca="1">IFERROR(INDEX(C:C,SMALL(IF(C$2:C$1573&lt;&gt;"",ROW(C$2:C$1573)),ROWS(J$2:J3))),"")</f>
        <v>VACA</v>
      </c>
      <c r="L4" s="36" t="s">
        <v>775</v>
      </c>
      <c r="M4" s="25">
        <v>44928</v>
      </c>
    </row>
    <row r="5" spans="1:13" ht="18" x14ac:dyDescent="0.2">
      <c r="A5" s="1">
        <v>5</v>
      </c>
      <c r="B5" s="1" t="s">
        <v>774</v>
      </c>
      <c r="C5" s="2" t="str">
        <f t="shared" ca="1" si="0"/>
        <v/>
      </c>
      <c r="D5" s="2">
        <f t="shared" ref="D5:D68" ca="1" si="1">IF(INDIRECT("'"&amp;$B$1&amp;"'!C"&amp;A5)=0,"",INDIRECT("'"&amp;$B$1&amp;"'!C"&amp;A5))</f>
        <v>6410</v>
      </c>
      <c r="E5" s="4">
        <v>1</v>
      </c>
      <c r="F5" s="4" t="str">
        <f t="shared" ref="F5:F68" ca="1" si="2">IF(C5="","",E5)</f>
        <v/>
      </c>
      <c r="G5" s="4" t="str">
        <f t="shared" ref="G5:G68" ca="1" si="3">IF(OR(C5="",C5=0),"",D5)</f>
        <v/>
      </c>
      <c r="H5" s="3">
        <f t="array" aca="1" ref="H5" ca="1">IFERROR(INDEX(F:F,SMALL(IF(F$2:F$1573&lt;&gt;"",ROW(F$2:F$1573)),ROWS(H$2:H4))),"")</f>
        <v>1</v>
      </c>
      <c r="I5" s="3">
        <f t="array" aca="1" ref="I5" ca="1">IFERROR(INDEX(G:G,SMALL(IF(G$2:G$1573&lt;&gt;"",ROW(G$2:G$1573)),ROWS(I$2:I4))),"")</f>
        <v>6365</v>
      </c>
      <c r="J5" s="3" t="str">
        <f t="array" aca="1" ref="J5" ca="1">IFERROR(INDEX(C:C,SMALL(IF(C$2:C$1573&lt;&gt;"",ROW(C$2:C$1573)),ROWS(J$2:J4))),"")</f>
        <v>OFF</v>
      </c>
      <c r="L5" s="24" t="s">
        <v>776</v>
      </c>
      <c r="M5" s="25">
        <v>44927</v>
      </c>
    </row>
    <row r="6" spans="1:13" ht="18" x14ac:dyDescent="0.2">
      <c r="A6" s="1">
        <v>6</v>
      </c>
      <c r="B6" s="1" t="s">
        <v>774</v>
      </c>
      <c r="C6" s="2" t="str">
        <f t="shared" ca="1" si="0"/>
        <v/>
      </c>
      <c r="D6" s="2">
        <f t="shared" ca="1" si="1"/>
        <v>6427</v>
      </c>
      <c r="E6" s="4">
        <v>1</v>
      </c>
      <c r="F6" s="4" t="str">
        <f t="shared" ca="1" si="2"/>
        <v/>
      </c>
      <c r="G6" s="4" t="str">
        <f t="shared" ca="1" si="3"/>
        <v/>
      </c>
      <c r="H6" s="3">
        <f t="array" aca="1" ref="H6" ca="1">IFERROR(INDEX(F:F,SMALL(IF(F$2:F$1573&lt;&gt;"",ROW(F$2:F$1573)),ROWS(H$2:H5))),"")</f>
        <v>1</v>
      </c>
      <c r="I6" s="3">
        <f t="array" aca="1" ref="I6" ca="1">IFERROR(INDEX(G:G,SMALL(IF(G$2:G$1573&lt;&gt;"",ROW(G$2:G$1573)),ROWS(I$2:I5))),"")</f>
        <v>6245</v>
      </c>
      <c r="J6" s="3" t="str">
        <f t="array" aca="1" ref="J6" ca="1">IFERROR(INDEX(C:C,SMALL(IF(C$2:C$1573&lt;&gt;"",ROW(C$2:C$1573)),ROWS(J$2:J5))),"")</f>
        <v>DOWN</v>
      </c>
      <c r="L6" s="24" t="s">
        <v>777</v>
      </c>
      <c r="M6" s="25">
        <v>45075</v>
      </c>
    </row>
    <row r="7" spans="1:13" ht="18" x14ac:dyDescent="0.2">
      <c r="A7" s="1">
        <v>7</v>
      </c>
      <c r="B7" s="1" t="s">
        <v>774</v>
      </c>
      <c r="C7" s="2" t="str">
        <f t="shared" ca="1" si="0"/>
        <v/>
      </c>
      <c r="D7" s="2">
        <f t="shared" ca="1" si="1"/>
        <v>6466</v>
      </c>
      <c r="E7" s="4">
        <v>1</v>
      </c>
      <c r="F7" s="4" t="str">
        <f t="shared" ca="1" si="2"/>
        <v/>
      </c>
      <c r="G7" s="4" t="str">
        <f t="shared" ca="1" si="3"/>
        <v/>
      </c>
      <c r="H7" s="3">
        <f t="array" aca="1" ref="H7" ca="1">IFERROR(INDEX(F:F,SMALL(IF(F$2:F$1573&lt;&gt;"",ROW(F$2:F$1573)),ROWS(H$2:H6))),"")</f>
        <v>1</v>
      </c>
      <c r="I7" s="3">
        <f t="array" aca="1" ref="I7" ca="1">IFERROR(INDEX(G:G,SMALL(IF(G$2:G$1573&lt;&gt;"",ROW(G$2:G$1573)),ROWS(I$2:I6))),"")</f>
        <v>6438</v>
      </c>
      <c r="J7" s="3" t="str">
        <f t="array" aca="1" ref="J7" ca="1">IFERROR(INDEX(C:C,SMALL(IF(C$2:C$1573&lt;&gt;"",ROW(C$2:C$1573)),ROWS(J$2:J6))),"")</f>
        <v>DOWN</v>
      </c>
      <c r="L7" s="24" t="s">
        <v>778</v>
      </c>
      <c r="M7" s="25">
        <v>45111</v>
      </c>
    </row>
    <row r="8" spans="1:13" ht="18" x14ac:dyDescent="0.2">
      <c r="A8" s="1">
        <v>8</v>
      </c>
      <c r="B8" s="1" t="s">
        <v>774</v>
      </c>
      <c r="C8" s="2" t="str">
        <f t="shared" ca="1" si="0"/>
        <v/>
      </c>
      <c r="D8" s="2" t="str">
        <f t="shared" ca="1" si="1"/>
        <v/>
      </c>
      <c r="E8" s="4">
        <v>1</v>
      </c>
      <c r="F8" s="4" t="str">
        <f t="shared" ca="1" si="2"/>
        <v/>
      </c>
      <c r="G8" s="4" t="str">
        <f t="shared" ca="1" si="3"/>
        <v/>
      </c>
      <c r="H8" s="3">
        <f t="array" aca="1" ref="H8" ca="1">IFERROR(INDEX(F:F,SMALL(IF(F$2:F$1573&lt;&gt;"",ROW(F$2:F$1573)),ROWS(H$2:H7))),"")</f>
        <v>1</v>
      </c>
      <c r="I8" s="3">
        <f t="array" aca="1" ref="I8" ca="1">IFERROR(INDEX(G:G,SMALL(IF(G$2:G$1573&lt;&gt;"",ROW(G$2:G$1573)),ROWS(I$2:I7))),"")</f>
        <v>6434</v>
      </c>
      <c r="J8" s="3" t="str">
        <f t="array" aca="1" ref="J8" ca="1">IFERROR(INDEX(C:C,SMALL(IF(C$2:C$1573&lt;&gt;"",ROW(C$2:C$1573)),ROWS(J$2:J7))),"")</f>
        <v>VACA</v>
      </c>
      <c r="L8" s="24" t="s">
        <v>779</v>
      </c>
      <c r="M8" s="25">
        <v>45173</v>
      </c>
    </row>
    <row r="9" spans="1:13" ht="18" x14ac:dyDescent="0.2">
      <c r="A9" s="1">
        <v>9</v>
      </c>
      <c r="B9" s="1" t="s">
        <v>774</v>
      </c>
      <c r="C9" s="2" t="str">
        <f t="shared" ca="1" si="0"/>
        <v/>
      </c>
      <c r="D9" s="2" t="str">
        <f t="shared" ca="1" si="1"/>
        <v/>
      </c>
      <c r="E9" s="4">
        <v>1</v>
      </c>
      <c r="F9" s="4" t="str">
        <f t="shared" ca="1" si="2"/>
        <v/>
      </c>
      <c r="G9" s="4" t="str">
        <f t="shared" ca="1" si="3"/>
        <v/>
      </c>
      <c r="H9" s="3">
        <f t="array" aca="1" ref="H9" ca="1">IFERROR(INDEX(F:F,SMALL(IF(F$2:F$1573&lt;&gt;"",ROW(F$2:F$1573)),ROWS(H$2:H8))),"")</f>
        <v>1</v>
      </c>
      <c r="I9" s="3">
        <f t="array" aca="1" ref="I9" ca="1">IFERROR(INDEX(G:G,SMALL(IF(G$2:G$1573&lt;&gt;"",ROW(G$2:G$1573)),ROWS(I$2:I8))),"")</f>
        <v>6326</v>
      </c>
      <c r="J9" s="3" t="str">
        <f t="array" aca="1" ref="J9" ca="1">IFERROR(INDEX(C:C,SMALL(IF(C$2:C$1573&lt;&gt;"",ROW(C$2:C$1573)),ROWS(J$2:J8))),"")</f>
        <v>DOWN</v>
      </c>
      <c r="L9" s="24" t="s">
        <v>780</v>
      </c>
      <c r="M9" s="25">
        <v>45253</v>
      </c>
    </row>
    <row r="10" spans="1:13" ht="18" x14ac:dyDescent="0.2">
      <c r="A10" s="1">
        <v>10</v>
      </c>
      <c r="B10" s="1" t="s">
        <v>774</v>
      </c>
      <c r="C10" s="2" t="str">
        <f t="shared" ca="1" si="0"/>
        <v/>
      </c>
      <c r="D10" s="2" t="str">
        <f t="shared" ca="1" si="1"/>
        <v/>
      </c>
      <c r="E10" s="4">
        <v>1</v>
      </c>
      <c r="F10" s="4" t="str">
        <f t="shared" ca="1" si="2"/>
        <v/>
      </c>
      <c r="G10" s="4" t="str">
        <f t="shared" ca="1" si="3"/>
        <v/>
      </c>
      <c r="H10" s="3">
        <f t="array" aca="1" ref="H10" ca="1">IFERROR(INDEX(F:F,SMALL(IF(F$2:F$1573&lt;&gt;"",ROW(F$2:F$1573)),ROWS(H$2:H9))),"")</f>
        <v>1</v>
      </c>
      <c r="I10" s="3">
        <f t="array" aca="1" ref="I10" ca="1">IFERROR(INDEX(G:G,SMALL(IF(G$2:G$1573&lt;&gt;"",ROW(G$2:G$1573)),ROWS(I$2:I9))),"")</f>
        <v>6177</v>
      </c>
      <c r="J10" s="3" t="str">
        <f t="array" aca="1" ref="J10" ca="1">IFERROR(INDEX(C:C,SMALL(IF(C$2:C$1573&lt;&gt;"",ROW(C$2:C$1573)),ROWS(J$2:J9))),"")</f>
        <v>OFF</v>
      </c>
      <c r="L10" s="24" t="s">
        <v>781</v>
      </c>
      <c r="M10" s="25">
        <v>45254</v>
      </c>
    </row>
    <row r="11" spans="1:13" ht="18" x14ac:dyDescent="0.2">
      <c r="A11" s="1">
        <v>11</v>
      </c>
      <c r="B11" s="1" t="s">
        <v>774</v>
      </c>
      <c r="C11" s="2" t="str">
        <f t="shared" ca="1" si="0"/>
        <v/>
      </c>
      <c r="D11" s="2">
        <f t="shared" ca="1" si="1"/>
        <v>6308</v>
      </c>
      <c r="E11" s="4">
        <v>1</v>
      </c>
      <c r="F11" s="4" t="str">
        <f t="shared" ca="1" si="2"/>
        <v/>
      </c>
      <c r="G11" s="4" t="str">
        <f t="shared" ca="1" si="3"/>
        <v/>
      </c>
      <c r="H11" s="3">
        <f t="array" aca="1" ref="H11" ca="1">IFERROR(INDEX(F:F,SMALL(IF(F$2:F$1573&lt;&gt;"",ROW(F$2:F$1573)),ROWS(H$2:H10))),"")</f>
        <v>1</v>
      </c>
      <c r="I11" s="3">
        <f t="array" aca="1" ref="I11" ca="1">IFERROR(INDEX(G:G,SMALL(IF(G$2:G$1573&lt;&gt;"",ROW(G$2:G$1573)),ROWS(I$2:I10))),"")</f>
        <v>6287</v>
      </c>
      <c r="J11" s="3" t="str">
        <f t="array" aca="1" ref="J11" ca="1">IFERROR(INDEX(C:C,SMALL(IF(C$2:C$1573&lt;&gt;"",ROW(C$2:C$1573)),ROWS(J$2:J10))),"")</f>
        <v>PARK</v>
      </c>
      <c r="L11" s="26" t="s">
        <v>782</v>
      </c>
      <c r="M11" s="27">
        <v>45285</v>
      </c>
    </row>
    <row r="12" spans="1:13" ht="18" x14ac:dyDescent="0.2">
      <c r="A12" s="1">
        <v>12</v>
      </c>
      <c r="B12" s="1" t="s">
        <v>774</v>
      </c>
      <c r="C12" s="2" t="str">
        <f t="shared" ca="1" si="0"/>
        <v>VACA</v>
      </c>
      <c r="D12" s="2">
        <f t="shared" ca="1" si="1"/>
        <v>6007</v>
      </c>
      <c r="E12" s="4">
        <v>1</v>
      </c>
      <c r="F12" s="4">
        <f t="shared" ca="1" si="2"/>
        <v>1</v>
      </c>
      <c r="G12" s="4">
        <f t="shared" ca="1" si="3"/>
        <v>6007</v>
      </c>
      <c r="H12" s="3">
        <f t="array" aca="1" ref="H12" ca="1">IFERROR(INDEX(F:F,SMALL(IF(F$2:F$1573&lt;&gt;"",ROW(F$2:F$1573)),ROWS(H$2:H11))),"")</f>
        <v>1</v>
      </c>
      <c r="I12" s="3">
        <f t="array" aca="1" ref="I12" ca="1">IFERROR(INDEX(G:G,SMALL(IF(G$2:G$1573&lt;&gt;"",ROW(G$2:G$1573)),ROWS(I$2:I11))),"")</f>
        <v>6430</v>
      </c>
      <c r="J12" s="3" t="str">
        <f t="array" aca="1" ref="J12" ca="1">IFERROR(INDEX(C:C,SMALL(IF(C$2:C$1573&lt;&gt;"",ROW(C$2:C$1573)),ROWS(J$2:J11))),"")</f>
        <v>PARK</v>
      </c>
    </row>
    <row r="13" spans="1:13" ht="18" x14ac:dyDescent="0.2">
      <c r="A13" s="1">
        <v>13</v>
      </c>
      <c r="B13" s="1" t="s">
        <v>774</v>
      </c>
      <c r="C13" s="2" t="str">
        <f t="shared" ca="1" si="0"/>
        <v/>
      </c>
      <c r="D13" s="2">
        <f t="shared" ca="1" si="1"/>
        <v>6157</v>
      </c>
      <c r="E13" s="4">
        <v>1</v>
      </c>
      <c r="F13" s="4" t="str">
        <f t="shared" ca="1" si="2"/>
        <v/>
      </c>
      <c r="G13" s="4" t="str">
        <f t="shared" ca="1" si="3"/>
        <v/>
      </c>
      <c r="H13" s="3">
        <f t="array" aca="1" ref="H13" ca="1">IFERROR(INDEX(F:F,SMALL(IF(F$2:F$1573&lt;&gt;"",ROW(F$2:F$1573)),ROWS(H$2:H12))),"")</f>
        <v>1</v>
      </c>
      <c r="I13" s="3">
        <f t="array" aca="1" ref="I13" ca="1">IFERROR(INDEX(G:G,SMALL(IF(G$2:G$1573&lt;&gt;"",ROW(G$2:G$1573)),ROWS(I$2:I12))),"")</f>
        <v>6491</v>
      </c>
      <c r="J13" s="3" t="str">
        <f t="array" aca="1" ref="J13" ca="1">IFERROR(INDEX(C:C,SMALL(IF(C$2:C$1573&lt;&gt;"",ROW(C$2:C$1573)),ROWS(J$2:J12))),"")</f>
        <v>PARK</v>
      </c>
    </row>
    <row r="14" spans="1:13" ht="18" x14ac:dyDescent="0.2">
      <c r="A14" s="1">
        <v>14</v>
      </c>
      <c r="B14" s="1" t="s">
        <v>774</v>
      </c>
      <c r="C14" s="2" t="str">
        <f t="shared" ca="1" si="0"/>
        <v/>
      </c>
      <c r="D14" s="2" t="str">
        <f t="shared" ca="1" si="1"/>
        <v/>
      </c>
      <c r="E14" s="4">
        <v>1</v>
      </c>
      <c r="F14" s="4" t="str">
        <f t="shared" ca="1" si="2"/>
        <v/>
      </c>
      <c r="G14" s="4" t="str">
        <f t="shared" ca="1" si="3"/>
        <v/>
      </c>
      <c r="H14" s="3" t="str">
        <f t="array" aca="1" ref="H14" ca="1">IFERROR(INDEX(F:F,SMALL(IF(F$2:F$1573&lt;&gt;"",ROW(F$2:F$1573)),ROWS(H$2:H13))),"")</f>
        <v/>
      </c>
      <c r="I14" s="3" t="str">
        <f t="array" aca="1" ref="I14" ca="1">IFERROR(INDEX(G:G,SMALL(IF(G$2:G$1573&lt;&gt;"",ROW(G$2:G$1573)),ROWS(I$2:I13))),"")</f>
        <v/>
      </c>
      <c r="J14" s="3" t="str">
        <f t="array" aca="1" ref="J14" ca="1">IFERROR(INDEX(C:C,SMALL(IF(C$2:C$1573&lt;&gt;"",ROW(C$2:C$1573)),ROWS(J$2:J13))),"")</f>
        <v/>
      </c>
    </row>
    <row r="15" spans="1:13" ht="18" x14ac:dyDescent="0.2">
      <c r="A15" s="1">
        <v>15</v>
      </c>
      <c r="B15" s="1" t="s">
        <v>774</v>
      </c>
      <c r="C15" s="2" t="str">
        <f t="shared" ca="1" si="0"/>
        <v/>
      </c>
      <c r="D15" s="2" t="str">
        <f t="shared" ca="1" si="1"/>
        <v/>
      </c>
      <c r="E15" s="4">
        <v>1</v>
      </c>
      <c r="F15" s="4" t="str">
        <f t="shared" ca="1" si="2"/>
        <v/>
      </c>
      <c r="G15" s="4" t="str">
        <f t="shared" ca="1" si="3"/>
        <v/>
      </c>
      <c r="H15" s="3" t="str">
        <f t="array" aca="1" ref="H15" ca="1">IFERROR(INDEX(F:F,SMALL(IF(F$2:F$1573&lt;&gt;"",ROW(F$2:F$1573)),ROWS(H$2:H14))),"")</f>
        <v/>
      </c>
      <c r="I15" s="3" t="str">
        <f t="array" aca="1" ref="I15" ca="1">IFERROR(INDEX(G:G,SMALL(IF(G$2:G$1573&lt;&gt;"",ROW(G$2:G$1573)),ROWS(I$2:I14))),"")</f>
        <v/>
      </c>
      <c r="J15" s="3" t="str">
        <f t="array" aca="1" ref="J15" ca="1">IFERROR(INDEX(C:C,SMALL(IF(C$2:C$1573&lt;&gt;"",ROW(C$2:C$1573)),ROWS(J$2:J14))),"")</f>
        <v/>
      </c>
    </row>
    <row r="16" spans="1:13" ht="18" x14ac:dyDescent="0.2">
      <c r="A16" s="1">
        <v>16</v>
      </c>
      <c r="B16" s="1" t="s">
        <v>774</v>
      </c>
      <c r="C16" s="2" t="str">
        <f t="shared" ca="1" si="0"/>
        <v/>
      </c>
      <c r="D16" s="2" t="str">
        <f t="shared" ca="1" si="1"/>
        <v/>
      </c>
      <c r="E16" s="4">
        <v>1</v>
      </c>
      <c r="F16" s="4" t="str">
        <f t="shared" ca="1" si="2"/>
        <v/>
      </c>
      <c r="G16" s="4" t="str">
        <f t="shared" ca="1" si="3"/>
        <v/>
      </c>
      <c r="H16" s="3" t="str">
        <f t="array" aca="1" ref="H16" ca="1">IFERROR(INDEX(F:F,SMALL(IF(F$2:F$1573&lt;&gt;"",ROW(F$2:F$1573)),ROWS(H$2:H15))),"")</f>
        <v/>
      </c>
      <c r="I16" s="3" t="str">
        <f t="array" aca="1" ref="I16" ca="1">IFERROR(INDEX(G:G,SMALL(IF(G$2:G$1573&lt;&gt;"",ROW(G$2:G$1573)),ROWS(I$2:I15))),"")</f>
        <v/>
      </c>
      <c r="J16" s="3" t="str">
        <f t="array" aca="1" ref="J16" ca="1">IFERROR(INDEX(C:C,SMALL(IF(C$2:C$1573&lt;&gt;"",ROW(C$2:C$1573)),ROWS(J$2:J15))),"")</f>
        <v/>
      </c>
    </row>
    <row r="17" spans="1:10" ht="18" x14ac:dyDescent="0.2">
      <c r="A17" s="1">
        <v>17</v>
      </c>
      <c r="B17" s="1" t="s">
        <v>774</v>
      </c>
      <c r="C17" s="2" t="str">
        <f t="shared" ca="1" si="0"/>
        <v/>
      </c>
      <c r="D17" s="2" t="str">
        <f t="shared" ca="1" si="1"/>
        <v/>
      </c>
      <c r="E17" s="4">
        <v>1</v>
      </c>
      <c r="F17" s="4" t="str">
        <f t="shared" ca="1" si="2"/>
        <v/>
      </c>
      <c r="G17" s="4" t="str">
        <f t="shared" ca="1" si="3"/>
        <v/>
      </c>
      <c r="H17" s="3" t="str">
        <f t="array" aca="1" ref="H17" ca="1">IFERROR(INDEX(F:F,SMALL(IF(F$2:F$1573&lt;&gt;"",ROW(F$2:F$1573)),ROWS(H$2:H16))),"")</f>
        <v/>
      </c>
      <c r="I17" s="3" t="str">
        <f t="array" aca="1" ref="I17" ca="1">IFERROR(INDEX(G:G,SMALL(IF(G$2:G$1573&lt;&gt;"",ROW(G$2:G$1573)),ROWS(I$2:I16))),"")</f>
        <v/>
      </c>
      <c r="J17" s="3" t="str">
        <f t="array" aca="1" ref="J17" ca="1">IFERROR(INDEX(C:C,SMALL(IF(C$2:C$1573&lt;&gt;"",ROW(C$2:C$1573)),ROWS(J$2:J16))),"")</f>
        <v/>
      </c>
    </row>
    <row r="18" spans="1:10" ht="18" x14ac:dyDescent="0.2">
      <c r="A18" s="1">
        <v>18</v>
      </c>
      <c r="B18" s="1" t="s">
        <v>774</v>
      </c>
      <c r="C18" s="2" t="str">
        <f t="shared" ca="1" si="0"/>
        <v/>
      </c>
      <c r="D18" s="2">
        <f t="shared" ca="1" si="1"/>
        <v>6225</v>
      </c>
      <c r="E18" s="4">
        <v>1</v>
      </c>
      <c r="F18" s="4" t="str">
        <f t="shared" ca="1" si="2"/>
        <v/>
      </c>
      <c r="G18" s="4" t="str">
        <f t="shared" ca="1" si="3"/>
        <v/>
      </c>
      <c r="H18" s="3" t="str">
        <f t="array" aca="1" ref="H18" ca="1">IFERROR(INDEX(F:F,SMALL(IF(F$2:F$1573&lt;&gt;"",ROW(F$2:F$1573)),ROWS(H$2:H17))),"")</f>
        <v/>
      </c>
      <c r="I18" s="3" t="str">
        <f t="array" aca="1" ref="I18" ca="1">IFERROR(INDEX(G:G,SMALL(IF(G$2:G$1573&lt;&gt;"",ROW(G$2:G$1573)),ROWS(I$2:I17))),"")</f>
        <v/>
      </c>
      <c r="J18" s="3" t="str">
        <f t="array" aca="1" ref="J18" ca="1">IFERROR(INDEX(C:C,SMALL(IF(C$2:C$1573&lt;&gt;"",ROW(C$2:C$1573)),ROWS(J$2:J17))),"")</f>
        <v/>
      </c>
    </row>
    <row r="19" spans="1:10" ht="18" x14ac:dyDescent="0.2">
      <c r="A19" s="1">
        <v>19</v>
      </c>
      <c r="B19" s="1" t="s">
        <v>774</v>
      </c>
      <c r="C19" s="2" t="str">
        <f t="shared" ca="1" si="0"/>
        <v/>
      </c>
      <c r="D19" s="2">
        <f t="shared" ca="1" si="1"/>
        <v>6487</v>
      </c>
      <c r="E19" s="4">
        <v>1</v>
      </c>
      <c r="F19" s="4" t="str">
        <f t="shared" ca="1" si="2"/>
        <v/>
      </c>
      <c r="G19" s="4" t="str">
        <f t="shared" ca="1" si="3"/>
        <v/>
      </c>
      <c r="H19" s="3" t="str">
        <f t="array" aca="1" ref="H19" ca="1">IFERROR(INDEX(F:F,SMALL(IF(F$2:F$1573&lt;&gt;"",ROW(F$2:F$1573)),ROWS(H$2:H18))),"")</f>
        <v/>
      </c>
      <c r="I19" s="3" t="str">
        <f t="array" aca="1" ref="I19" ca="1">IFERROR(INDEX(G:G,SMALL(IF(G$2:G$1573&lt;&gt;"",ROW(G$2:G$1573)),ROWS(I$2:I18))),"")</f>
        <v/>
      </c>
      <c r="J19" s="3" t="str">
        <f t="array" aca="1" ref="J19" ca="1">IFERROR(INDEX(C:C,SMALL(IF(C$2:C$1573&lt;&gt;"",ROW(C$2:C$1573)),ROWS(J$2:J18))),"")</f>
        <v/>
      </c>
    </row>
    <row r="20" spans="1:10" ht="18" x14ac:dyDescent="0.2">
      <c r="A20" s="1">
        <v>20</v>
      </c>
      <c r="B20" s="1" t="s">
        <v>774</v>
      </c>
      <c r="C20" s="2" t="str">
        <f t="shared" ca="1" si="0"/>
        <v/>
      </c>
      <c r="D20" s="2">
        <f t="shared" ca="1" si="1"/>
        <v>6474</v>
      </c>
      <c r="E20" s="4">
        <v>1</v>
      </c>
      <c r="F20" s="4" t="str">
        <f t="shared" ca="1" si="2"/>
        <v/>
      </c>
      <c r="G20" s="4" t="str">
        <f t="shared" ca="1" si="3"/>
        <v/>
      </c>
      <c r="H20" s="3" t="str">
        <f t="array" aca="1" ref="H20" ca="1">IFERROR(INDEX(F:F,SMALL(IF(F$2:F$1573&lt;&gt;"",ROW(F$2:F$1573)),ROWS(H$2:H19))),"")</f>
        <v/>
      </c>
      <c r="I20" s="3" t="str">
        <f t="array" aca="1" ref="I20" ca="1">IFERROR(INDEX(G:G,SMALL(IF(G$2:G$1573&lt;&gt;"",ROW(G$2:G$1573)),ROWS(I$2:I19))),"")</f>
        <v/>
      </c>
      <c r="J20" s="3" t="str">
        <f t="array" aca="1" ref="J20" ca="1">IFERROR(INDEX(C:C,SMALL(IF(C$2:C$1573&lt;&gt;"",ROW(C$2:C$1573)),ROWS(J$2:J19))),"")</f>
        <v/>
      </c>
    </row>
    <row r="21" spans="1:10" ht="18" x14ac:dyDescent="0.2">
      <c r="A21" s="1">
        <v>21</v>
      </c>
      <c r="B21" s="1" t="s">
        <v>774</v>
      </c>
      <c r="C21" s="2" t="str">
        <f t="shared" ca="1" si="0"/>
        <v/>
      </c>
      <c r="D21" s="2">
        <f t="shared" ca="1" si="1"/>
        <v>6328</v>
      </c>
      <c r="E21" s="4">
        <v>1</v>
      </c>
      <c r="F21" s="4" t="str">
        <f t="shared" ca="1" si="2"/>
        <v/>
      </c>
      <c r="G21" s="4" t="str">
        <f t="shared" ca="1" si="3"/>
        <v/>
      </c>
      <c r="H21" s="3" t="str">
        <f t="array" aca="1" ref="H21" ca="1">IFERROR(INDEX(F:F,SMALL(IF(F$2:F$1573&lt;&gt;"",ROW(F$2:F$1573)),ROWS(H$2:H20))),"")</f>
        <v/>
      </c>
      <c r="I21" s="3" t="str">
        <f t="array" aca="1" ref="I21" ca="1">IFERROR(INDEX(G:G,SMALL(IF(G$2:G$1573&lt;&gt;"",ROW(G$2:G$1573)),ROWS(I$2:I20))),"")</f>
        <v/>
      </c>
      <c r="J21" s="3" t="str">
        <f t="array" aca="1" ref="J21" ca="1">IFERROR(INDEX(C:C,SMALL(IF(C$2:C$1573&lt;&gt;"",ROW(C$2:C$1573)),ROWS(J$2:J20))),"")</f>
        <v/>
      </c>
    </row>
    <row r="22" spans="1:10" ht="18" x14ac:dyDescent="0.2">
      <c r="A22" s="1">
        <v>22</v>
      </c>
      <c r="B22" s="1" t="s">
        <v>774</v>
      </c>
      <c r="C22" s="2" t="str">
        <f t="shared" ca="1" si="0"/>
        <v/>
      </c>
      <c r="D22" s="2">
        <f t="shared" ca="1" si="1"/>
        <v>6399</v>
      </c>
      <c r="E22" s="4">
        <v>1</v>
      </c>
      <c r="F22" s="4" t="str">
        <f t="shared" ca="1" si="2"/>
        <v/>
      </c>
      <c r="G22" s="4" t="str">
        <f t="shared" ca="1" si="3"/>
        <v/>
      </c>
      <c r="H22" s="3" t="str">
        <f t="array" aca="1" ref="H22" ca="1">IFERROR(INDEX(F:F,SMALL(IF(F$2:F$1573&lt;&gt;"",ROW(F$2:F$1573)),ROWS(H$2:H21))),"")</f>
        <v/>
      </c>
      <c r="I22" s="3" t="str">
        <f t="array" aca="1" ref="I22" ca="1">IFERROR(INDEX(G:G,SMALL(IF(G$2:G$1573&lt;&gt;"",ROW(G$2:G$1573)),ROWS(I$2:I21))),"")</f>
        <v/>
      </c>
      <c r="J22" s="3" t="str">
        <f t="array" aca="1" ref="J22" ca="1">IFERROR(INDEX(C:C,SMALL(IF(C$2:C$1573&lt;&gt;"",ROW(C$2:C$1573)),ROWS(J$2:J21))),"")</f>
        <v/>
      </c>
    </row>
    <row r="23" spans="1:10" ht="18" x14ac:dyDescent="0.2">
      <c r="A23" s="1">
        <v>23</v>
      </c>
      <c r="B23" s="1" t="s">
        <v>774</v>
      </c>
      <c r="C23" s="2" t="str">
        <f t="shared" ca="1" si="0"/>
        <v/>
      </c>
      <c r="D23" s="2">
        <f t="shared" ca="1" si="1"/>
        <v>6210</v>
      </c>
      <c r="E23" s="4">
        <v>1</v>
      </c>
      <c r="F23" s="4" t="str">
        <f t="shared" ca="1" si="2"/>
        <v/>
      </c>
      <c r="G23" s="4" t="str">
        <f t="shared" ca="1" si="3"/>
        <v/>
      </c>
      <c r="H23" s="3" t="str">
        <f t="array" aca="1" ref="H23" ca="1">IFERROR(INDEX(F:F,SMALL(IF(F$2:F$1573&lt;&gt;"",ROW(F$2:F$1573)),ROWS(H$2:H22))),"")</f>
        <v/>
      </c>
      <c r="I23" s="3" t="str">
        <f t="array" aca="1" ref="I23" ca="1">IFERROR(INDEX(G:G,SMALL(IF(G$2:G$1573&lt;&gt;"",ROW(G$2:G$1573)),ROWS(I$2:I22))),"")</f>
        <v/>
      </c>
      <c r="J23" s="3" t="str">
        <f t="array" aca="1" ref="J23" ca="1">IFERROR(INDEX(C:C,SMALL(IF(C$2:C$1573&lt;&gt;"",ROW(C$2:C$1573)),ROWS(J$2:J22))),"")</f>
        <v/>
      </c>
    </row>
    <row r="24" spans="1:10" ht="18" x14ac:dyDescent="0.2">
      <c r="A24" s="1">
        <v>24</v>
      </c>
      <c r="B24" s="1" t="s">
        <v>774</v>
      </c>
      <c r="C24" s="2" t="str">
        <f t="shared" ca="1" si="0"/>
        <v/>
      </c>
      <c r="D24" s="2">
        <f t="shared" ca="1" si="1"/>
        <v>6464</v>
      </c>
      <c r="E24" s="4">
        <v>1</v>
      </c>
      <c r="F24" s="4" t="str">
        <f t="shared" ca="1" si="2"/>
        <v/>
      </c>
      <c r="G24" s="4" t="str">
        <f t="shared" ca="1" si="3"/>
        <v/>
      </c>
      <c r="H24" s="3" t="str">
        <f t="array" aca="1" ref="H24" ca="1">IFERROR(INDEX(F:F,SMALL(IF(F$2:F$1573&lt;&gt;"",ROW(F$2:F$1573)),ROWS(H$2:H23))),"")</f>
        <v/>
      </c>
      <c r="I24" s="3" t="str">
        <f t="array" aca="1" ref="I24" ca="1">IFERROR(INDEX(G:G,SMALL(IF(G$2:G$1573&lt;&gt;"",ROW(G$2:G$1573)),ROWS(I$2:I23))),"")</f>
        <v/>
      </c>
      <c r="J24" s="3" t="str">
        <f t="array" aca="1" ref="J24" ca="1">IFERROR(INDEX(C:C,SMALL(IF(C$2:C$1573&lt;&gt;"",ROW(C$2:C$1573)),ROWS(J$2:J23))),"")</f>
        <v/>
      </c>
    </row>
    <row r="25" spans="1:10" ht="18" x14ac:dyDescent="0.2">
      <c r="A25" s="1">
        <v>25</v>
      </c>
      <c r="B25" s="1" t="s">
        <v>774</v>
      </c>
      <c r="C25" s="2" t="str">
        <f t="shared" ca="1" si="0"/>
        <v/>
      </c>
      <c r="D25" s="2">
        <f t="shared" ca="1" si="1"/>
        <v>6412</v>
      </c>
      <c r="E25" s="4">
        <v>1</v>
      </c>
      <c r="F25" s="4" t="str">
        <f t="shared" ca="1" si="2"/>
        <v/>
      </c>
      <c r="G25" s="4" t="str">
        <f t="shared" ca="1" si="3"/>
        <v/>
      </c>
      <c r="H25" s="3" t="str">
        <f t="array" aca="1" ref="H25" ca="1">IFERROR(INDEX(F:F,SMALL(IF(F$2:F$1573&lt;&gt;"",ROW(F$2:F$1573)),ROWS(H$2:H24))),"")</f>
        <v/>
      </c>
      <c r="I25" s="3" t="str">
        <f t="array" aca="1" ref="I25" ca="1">IFERROR(INDEX(G:G,SMALL(IF(G$2:G$1573&lt;&gt;"",ROW(G$2:G$1573)),ROWS(I$2:I24))),"")</f>
        <v/>
      </c>
      <c r="J25" s="3" t="str">
        <f t="array" aca="1" ref="J25" ca="1">IFERROR(INDEX(C:C,SMALL(IF(C$2:C$1573&lt;&gt;"",ROW(C$2:C$1573)),ROWS(J$2:J24))),"")</f>
        <v/>
      </c>
    </row>
    <row r="26" spans="1:10" ht="18" x14ac:dyDescent="0.2">
      <c r="A26" s="1">
        <v>26</v>
      </c>
      <c r="B26" s="1" t="s">
        <v>774</v>
      </c>
      <c r="C26" s="2" t="str">
        <f t="shared" ca="1" si="0"/>
        <v/>
      </c>
      <c r="D26" s="2">
        <f t="shared" ca="1" si="1"/>
        <v>6473</v>
      </c>
      <c r="E26" s="4">
        <v>1</v>
      </c>
      <c r="F26" s="4" t="str">
        <f t="shared" ca="1" si="2"/>
        <v/>
      </c>
      <c r="G26" s="4" t="str">
        <f t="shared" ca="1" si="3"/>
        <v/>
      </c>
      <c r="H26" s="3" t="str">
        <f t="array" aca="1" ref="H26" ca="1">IFERROR(INDEX(F:F,SMALL(IF(F$2:F$1573&lt;&gt;"",ROW(F$2:F$1573)),ROWS(H$2:H25))),"")</f>
        <v/>
      </c>
      <c r="I26" s="3" t="str">
        <f t="array" aca="1" ref="I26" ca="1">IFERROR(INDEX(G:G,SMALL(IF(G$2:G$1573&lt;&gt;"",ROW(G$2:G$1573)),ROWS(I$2:I25))),"")</f>
        <v/>
      </c>
      <c r="J26" s="3" t="str">
        <f t="array" aca="1" ref="J26" ca="1">IFERROR(INDEX(C:C,SMALL(IF(C$2:C$1573&lt;&gt;"",ROW(C$2:C$1573)),ROWS(J$2:J25))),"")</f>
        <v/>
      </c>
    </row>
    <row r="27" spans="1:10" ht="18" x14ac:dyDescent="0.2">
      <c r="A27" s="1">
        <v>27</v>
      </c>
      <c r="B27" s="1" t="s">
        <v>774</v>
      </c>
      <c r="C27" s="2" t="str">
        <f t="shared" ca="1" si="0"/>
        <v/>
      </c>
      <c r="D27" s="2">
        <f t="shared" ca="1" si="1"/>
        <v>6306</v>
      </c>
      <c r="E27" s="4">
        <v>1</v>
      </c>
      <c r="F27" s="4" t="str">
        <f t="shared" ca="1" si="2"/>
        <v/>
      </c>
      <c r="G27" s="4" t="str">
        <f t="shared" ca="1" si="3"/>
        <v/>
      </c>
      <c r="H27" s="3" t="str">
        <f t="array" aca="1" ref="H27" ca="1">IFERROR(INDEX(F:F,SMALL(IF(F$2:F$1573&lt;&gt;"",ROW(F$2:F$1573)),ROWS(H$2:H26))),"")</f>
        <v/>
      </c>
      <c r="I27" s="3" t="str">
        <f t="array" aca="1" ref="I27" ca="1">IFERROR(INDEX(G:G,SMALL(IF(G$2:G$1573&lt;&gt;"",ROW(G$2:G$1573)),ROWS(I$2:I26))),"")</f>
        <v/>
      </c>
      <c r="J27" s="3" t="str">
        <f t="array" aca="1" ref="J27" ca="1">IFERROR(INDEX(C:C,SMALL(IF(C$2:C$1573&lt;&gt;"",ROW(C$2:C$1573)),ROWS(J$2:J26))),"")</f>
        <v/>
      </c>
    </row>
    <row r="28" spans="1:10" ht="18" x14ac:dyDescent="0.2">
      <c r="A28" s="1">
        <v>28</v>
      </c>
      <c r="B28" s="1" t="s">
        <v>774</v>
      </c>
      <c r="C28" s="2" t="str">
        <f t="shared" ca="1" si="0"/>
        <v/>
      </c>
      <c r="D28" s="2">
        <f t="shared" ca="1" si="1"/>
        <v>6451</v>
      </c>
      <c r="E28" s="4">
        <v>1</v>
      </c>
      <c r="F28" s="4" t="str">
        <f t="shared" ca="1" si="2"/>
        <v/>
      </c>
      <c r="G28" s="4" t="str">
        <f t="shared" ca="1" si="3"/>
        <v/>
      </c>
      <c r="H28" s="3" t="str">
        <f t="array" aca="1" ref="H28" ca="1">IFERROR(INDEX(F:F,SMALL(IF(F$2:F$1573&lt;&gt;"",ROW(F$2:F$1573)),ROWS(H$2:H27))),"")</f>
        <v/>
      </c>
      <c r="I28" s="3" t="str">
        <f t="array" aca="1" ref="I28" ca="1">IFERROR(INDEX(G:G,SMALL(IF(G$2:G$1573&lt;&gt;"",ROW(G$2:G$1573)),ROWS(I$2:I27))),"")</f>
        <v/>
      </c>
      <c r="J28" s="3" t="str">
        <f t="array" aca="1" ref="J28" ca="1">IFERROR(INDEX(C:C,SMALL(IF(C$2:C$1573&lt;&gt;"",ROW(C$2:C$1573)),ROWS(J$2:J27))),"")</f>
        <v/>
      </c>
    </row>
    <row r="29" spans="1:10" ht="18" x14ac:dyDescent="0.2">
      <c r="A29" s="1">
        <v>29</v>
      </c>
      <c r="B29" s="1" t="s">
        <v>774</v>
      </c>
      <c r="C29" s="2" t="str">
        <f t="shared" ca="1" si="0"/>
        <v/>
      </c>
      <c r="D29" s="2">
        <f t="shared" ca="1" si="1"/>
        <v>6280</v>
      </c>
      <c r="E29" s="4">
        <v>1</v>
      </c>
      <c r="F29" s="4" t="str">
        <f t="shared" ca="1" si="2"/>
        <v/>
      </c>
      <c r="G29" s="4" t="str">
        <f t="shared" ca="1" si="3"/>
        <v/>
      </c>
      <c r="H29" s="3" t="str">
        <f t="array" aca="1" ref="H29" ca="1">IFERROR(INDEX(F:F,SMALL(IF(F$2:F$1573&lt;&gt;"",ROW(F$2:F$1573)),ROWS(H$2:H28))),"")</f>
        <v/>
      </c>
      <c r="I29" s="3" t="str">
        <f t="array" aca="1" ref="I29" ca="1">IFERROR(INDEX(G:G,SMALL(IF(G$2:G$1573&lt;&gt;"",ROW(G$2:G$1573)),ROWS(I$2:I28))),"")</f>
        <v/>
      </c>
      <c r="J29" s="3" t="str">
        <f t="array" aca="1" ref="J29" ca="1">IFERROR(INDEX(C:C,SMALL(IF(C$2:C$1573&lt;&gt;"",ROW(C$2:C$1573)),ROWS(J$2:J28))),"")</f>
        <v/>
      </c>
    </row>
    <row r="30" spans="1:10" ht="18" x14ac:dyDescent="0.2">
      <c r="A30" s="1">
        <v>30</v>
      </c>
      <c r="B30" s="1" t="s">
        <v>774</v>
      </c>
      <c r="C30" s="2" t="str">
        <f t="shared" ca="1" si="0"/>
        <v/>
      </c>
      <c r="D30" s="2">
        <f t="shared" ca="1" si="1"/>
        <v>6173</v>
      </c>
      <c r="E30" s="4">
        <v>1</v>
      </c>
      <c r="F30" s="4" t="str">
        <f t="shared" ca="1" si="2"/>
        <v/>
      </c>
      <c r="G30" s="4" t="str">
        <f t="shared" ca="1" si="3"/>
        <v/>
      </c>
      <c r="H30" s="3" t="str">
        <f t="array" aca="1" ref="H30" ca="1">IFERROR(INDEX(F:F,SMALL(IF(F$2:F$1573&lt;&gt;"",ROW(F$2:F$1573)),ROWS(H$2:H29))),"")</f>
        <v/>
      </c>
      <c r="I30" s="3" t="str">
        <f t="array" aca="1" ref="I30" ca="1">IFERROR(INDEX(G:G,SMALL(IF(G$2:G$1573&lt;&gt;"",ROW(G$2:G$1573)),ROWS(I$2:I29))),"")</f>
        <v/>
      </c>
      <c r="J30" s="3" t="str">
        <f t="array" aca="1" ref="J30" ca="1">IFERROR(INDEX(C:C,SMALL(IF(C$2:C$1573&lt;&gt;"",ROW(C$2:C$1573)),ROWS(J$2:J29))),"")</f>
        <v/>
      </c>
    </row>
    <row r="31" spans="1:10" ht="18" x14ac:dyDescent="0.2">
      <c r="A31" s="1">
        <v>31</v>
      </c>
      <c r="B31" s="1" t="s">
        <v>774</v>
      </c>
      <c r="C31" s="2" t="str">
        <f t="shared" ca="1" si="0"/>
        <v/>
      </c>
      <c r="D31" s="2">
        <f t="shared" ca="1" si="1"/>
        <v>6418</v>
      </c>
      <c r="E31" s="4">
        <v>1</v>
      </c>
      <c r="F31" s="4" t="str">
        <f t="shared" ca="1" si="2"/>
        <v/>
      </c>
      <c r="G31" s="4" t="str">
        <f t="shared" ca="1" si="3"/>
        <v/>
      </c>
      <c r="H31" s="3" t="str">
        <f t="array" aca="1" ref="H31" ca="1">IFERROR(INDEX(F:F,SMALL(IF(F$2:F$1573&lt;&gt;"",ROW(F$2:F$1573)),ROWS(H$2:H30))),"")</f>
        <v/>
      </c>
      <c r="I31" s="3" t="str">
        <f t="array" aca="1" ref="I31" ca="1">IFERROR(INDEX(G:G,SMALL(IF(G$2:G$1573&lt;&gt;"",ROW(G$2:G$1573)),ROWS(I$2:I30))),"")</f>
        <v/>
      </c>
      <c r="J31" s="3" t="str">
        <f t="array" aca="1" ref="J31" ca="1">IFERROR(INDEX(C:C,SMALL(IF(C$2:C$1573&lt;&gt;"",ROW(C$2:C$1573)),ROWS(J$2:J30))),"")</f>
        <v/>
      </c>
    </row>
    <row r="32" spans="1:10" ht="18" x14ac:dyDescent="0.2">
      <c r="A32" s="1">
        <v>32</v>
      </c>
      <c r="B32" s="1" t="s">
        <v>774</v>
      </c>
      <c r="C32" s="2" t="str">
        <f t="shared" ca="1" si="0"/>
        <v/>
      </c>
      <c r="D32" s="2" t="str">
        <f t="shared" ca="1" si="1"/>
        <v/>
      </c>
      <c r="E32" s="4">
        <v>1</v>
      </c>
      <c r="F32" s="4" t="str">
        <f t="shared" ca="1" si="2"/>
        <v/>
      </c>
      <c r="G32" s="4" t="str">
        <f t="shared" ca="1" si="3"/>
        <v/>
      </c>
      <c r="H32" s="3" t="str">
        <f t="array" aca="1" ref="H32" ca="1">IFERROR(INDEX(F:F,SMALL(IF(F$2:F$1573&lt;&gt;"",ROW(F$2:F$1573)),ROWS(H$2:H31))),"")</f>
        <v/>
      </c>
      <c r="I32" s="3" t="str">
        <f t="array" aca="1" ref="I32" ca="1">IFERROR(INDEX(G:G,SMALL(IF(G$2:G$1573&lt;&gt;"",ROW(G$2:G$1573)),ROWS(I$2:I31))),"")</f>
        <v/>
      </c>
      <c r="J32" s="3" t="str">
        <f t="array" aca="1" ref="J32" ca="1">IFERROR(INDEX(C:C,SMALL(IF(C$2:C$1573&lt;&gt;"",ROW(C$2:C$1573)),ROWS(J$2:J31))),"")</f>
        <v/>
      </c>
    </row>
    <row r="33" spans="1:10" ht="18" x14ac:dyDescent="0.2">
      <c r="A33" s="1">
        <v>33</v>
      </c>
      <c r="B33" s="1" t="s">
        <v>774</v>
      </c>
      <c r="C33" s="2" t="str">
        <f t="shared" ca="1" si="0"/>
        <v/>
      </c>
      <c r="D33" s="2" t="str">
        <f t="shared" ca="1" si="1"/>
        <v/>
      </c>
      <c r="E33" s="4">
        <v>1</v>
      </c>
      <c r="F33" s="4" t="str">
        <f t="shared" ca="1" si="2"/>
        <v/>
      </c>
      <c r="G33" s="4" t="str">
        <f t="shared" ca="1" si="3"/>
        <v/>
      </c>
      <c r="H33" s="3" t="str">
        <f t="array" aca="1" ref="H33" ca="1">IFERROR(INDEX(F:F,SMALL(IF(F$2:F$1573&lt;&gt;"",ROW(F$2:F$1573)),ROWS(H$2:H32))),"")</f>
        <v/>
      </c>
      <c r="I33" s="3" t="str">
        <f t="array" aca="1" ref="I33" ca="1">IFERROR(INDEX(G:G,SMALL(IF(G$2:G$1573&lt;&gt;"",ROW(G$2:G$1573)),ROWS(I$2:I32))),"")</f>
        <v/>
      </c>
      <c r="J33" s="3" t="str">
        <f t="array" aca="1" ref="J33" ca="1">IFERROR(INDEX(C:C,SMALL(IF(C$2:C$1573&lt;&gt;"",ROW(C$2:C$1573)),ROWS(J$2:J32))),"")</f>
        <v/>
      </c>
    </row>
    <row r="34" spans="1:10" ht="18" x14ac:dyDescent="0.2">
      <c r="A34" s="1">
        <v>34</v>
      </c>
      <c r="B34" s="1" t="s">
        <v>774</v>
      </c>
      <c r="C34" s="2" t="str">
        <f t="shared" ca="1" si="0"/>
        <v/>
      </c>
      <c r="D34" s="2">
        <f t="shared" ca="1" si="1"/>
        <v>6348</v>
      </c>
      <c r="E34" s="4">
        <v>1</v>
      </c>
      <c r="F34" s="4" t="str">
        <f t="shared" ca="1" si="2"/>
        <v/>
      </c>
      <c r="G34" s="4" t="str">
        <f t="shared" ca="1" si="3"/>
        <v/>
      </c>
      <c r="H34" s="3" t="str">
        <f t="array" aca="1" ref="H34" ca="1">IFERROR(INDEX(F:F,SMALL(IF(F$2:F$1573&lt;&gt;"",ROW(F$2:F$1573)),ROWS(H$2:H33))),"")</f>
        <v/>
      </c>
      <c r="I34" s="3" t="str">
        <f t="array" aca="1" ref="I34" ca="1">IFERROR(INDEX(G:G,SMALL(IF(G$2:G$1573&lt;&gt;"",ROW(G$2:G$1573)),ROWS(I$2:I33))),"")</f>
        <v/>
      </c>
      <c r="J34" s="3" t="str">
        <f t="array" aca="1" ref="J34" ca="1">IFERROR(INDEX(C:C,SMALL(IF(C$2:C$1573&lt;&gt;"",ROW(C$2:C$1573)),ROWS(J$2:J33))),"")</f>
        <v/>
      </c>
    </row>
    <row r="35" spans="1:10" ht="18" x14ac:dyDescent="0.2">
      <c r="A35" s="1">
        <v>35</v>
      </c>
      <c r="B35" s="1" t="s">
        <v>774</v>
      </c>
      <c r="C35" s="2" t="str">
        <f t="shared" ca="1" si="0"/>
        <v/>
      </c>
      <c r="D35" s="2">
        <f t="shared" ca="1" si="1"/>
        <v>6314</v>
      </c>
      <c r="E35" s="4">
        <v>1</v>
      </c>
      <c r="F35" s="4" t="str">
        <f t="shared" ca="1" si="2"/>
        <v/>
      </c>
      <c r="G35" s="4" t="str">
        <f t="shared" ca="1" si="3"/>
        <v/>
      </c>
      <c r="H35" s="3" t="str">
        <f t="array" aca="1" ref="H35" ca="1">IFERROR(INDEX(F:F,SMALL(IF(F$2:F$1573&lt;&gt;"",ROW(F$2:F$1573)),ROWS(H$2:H34))),"")</f>
        <v/>
      </c>
      <c r="I35" s="3" t="str">
        <f t="array" aca="1" ref="I35" ca="1">IFERROR(INDEX(G:G,SMALL(IF(G$2:G$1573&lt;&gt;"",ROW(G$2:G$1573)),ROWS(I$2:I34))),"")</f>
        <v/>
      </c>
      <c r="J35" s="3" t="str">
        <f t="array" aca="1" ref="J35" ca="1">IFERROR(INDEX(C:C,SMALL(IF(C$2:C$1573&lt;&gt;"",ROW(C$2:C$1573)),ROWS(J$2:J34))),"")</f>
        <v/>
      </c>
    </row>
    <row r="36" spans="1:10" ht="18" x14ac:dyDescent="0.2">
      <c r="A36" s="1">
        <v>36</v>
      </c>
      <c r="B36" s="1" t="s">
        <v>774</v>
      </c>
      <c r="C36" s="2" t="str">
        <f t="shared" ca="1" si="0"/>
        <v/>
      </c>
      <c r="D36" s="2">
        <f t="shared" ca="1" si="1"/>
        <v>6376</v>
      </c>
      <c r="E36" s="4">
        <v>1</v>
      </c>
      <c r="F36" s="4" t="str">
        <f t="shared" ca="1" si="2"/>
        <v/>
      </c>
      <c r="G36" s="4" t="str">
        <f t="shared" ca="1" si="3"/>
        <v/>
      </c>
      <c r="H36" s="3" t="str">
        <f t="array" aca="1" ref="H36" ca="1">IFERROR(INDEX(F:F,SMALL(IF(F$2:F$1573&lt;&gt;"",ROW(F$2:F$1573)),ROWS(H$2:H35))),"")</f>
        <v/>
      </c>
      <c r="I36" s="3" t="str">
        <f t="array" aca="1" ref="I36" ca="1">IFERROR(INDEX(G:G,SMALL(IF(G$2:G$1573&lt;&gt;"",ROW(G$2:G$1573)),ROWS(I$2:I35))),"")</f>
        <v/>
      </c>
      <c r="J36" s="3" t="str">
        <f t="array" aca="1" ref="J36" ca="1">IFERROR(INDEX(C:C,SMALL(IF(C$2:C$1573&lt;&gt;"",ROW(C$2:C$1573)),ROWS(J$2:J35))),"")</f>
        <v/>
      </c>
    </row>
    <row r="37" spans="1:10" ht="18" x14ac:dyDescent="0.2">
      <c r="A37" s="1">
        <v>37</v>
      </c>
      <c r="B37" s="1" t="s">
        <v>774</v>
      </c>
      <c r="C37" s="2" t="str">
        <f t="shared" ca="1" si="0"/>
        <v/>
      </c>
      <c r="D37" s="2">
        <f t="shared" ca="1" si="1"/>
        <v>6496</v>
      </c>
      <c r="E37" s="4">
        <v>1</v>
      </c>
      <c r="F37" s="4" t="str">
        <f t="shared" ca="1" si="2"/>
        <v/>
      </c>
      <c r="G37" s="4" t="str">
        <f t="shared" ca="1" si="3"/>
        <v/>
      </c>
      <c r="H37" s="3" t="str">
        <f t="array" aca="1" ref="H37" ca="1">IFERROR(INDEX(F:F,SMALL(IF(F$2:F$1573&lt;&gt;"",ROW(F$2:F$1573)),ROWS(H$2:H36))),"")</f>
        <v/>
      </c>
      <c r="I37" s="3" t="str">
        <f t="array" aca="1" ref="I37" ca="1">IFERROR(INDEX(G:G,SMALL(IF(G$2:G$1573&lt;&gt;"",ROW(G$2:G$1573)),ROWS(I$2:I36))),"")</f>
        <v/>
      </c>
      <c r="J37" s="3" t="str">
        <f t="array" aca="1" ref="J37" ca="1">IFERROR(INDEX(C:C,SMALL(IF(C$2:C$1573&lt;&gt;"",ROW(C$2:C$1573)),ROWS(J$2:J36))),"")</f>
        <v/>
      </c>
    </row>
    <row r="38" spans="1:10" ht="18" x14ac:dyDescent="0.2">
      <c r="A38" s="1">
        <v>38</v>
      </c>
      <c r="B38" s="1" t="s">
        <v>774</v>
      </c>
      <c r="C38" s="2" t="str">
        <f t="shared" ca="1" si="0"/>
        <v/>
      </c>
      <c r="D38" s="2">
        <f t="shared" ca="1" si="1"/>
        <v>6494</v>
      </c>
      <c r="E38" s="4">
        <v>1</v>
      </c>
      <c r="F38" s="4" t="str">
        <f t="shared" ca="1" si="2"/>
        <v/>
      </c>
      <c r="G38" s="4" t="str">
        <f t="shared" ca="1" si="3"/>
        <v/>
      </c>
      <c r="H38" s="3" t="str">
        <f t="array" aca="1" ref="H38" ca="1">IFERROR(INDEX(F:F,SMALL(IF(F$2:F$1573&lt;&gt;"",ROW(F$2:F$1573)),ROWS(H$2:H37))),"")</f>
        <v/>
      </c>
      <c r="I38" s="3" t="str">
        <f t="array" aca="1" ref="I38" ca="1">IFERROR(INDEX(G:G,SMALL(IF(G$2:G$1573&lt;&gt;"",ROW(G$2:G$1573)),ROWS(I$2:I37))),"")</f>
        <v/>
      </c>
      <c r="J38" s="3" t="str">
        <f t="array" aca="1" ref="J38" ca="1">IFERROR(INDEX(C:C,SMALL(IF(C$2:C$1573&lt;&gt;"",ROW(C$2:C$1573)),ROWS(J$2:J37))),"")</f>
        <v/>
      </c>
    </row>
    <row r="39" spans="1:10" ht="18" x14ac:dyDescent="0.2">
      <c r="A39" s="1">
        <v>39</v>
      </c>
      <c r="B39" s="1" t="s">
        <v>774</v>
      </c>
      <c r="C39" s="2" t="str">
        <f t="shared" ca="1" si="0"/>
        <v/>
      </c>
      <c r="D39" s="2">
        <f t="shared" ca="1" si="1"/>
        <v>6495</v>
      </c>
      <c r="E39" s="4">
        <v>1</v>
      </c>
      <c r="F39" s="4" t="str">
        <f t="shared" ca="1" si="2"/>
        <v/>
      </c>
      <c r="G39" s="4" t="str">
        <f t="shared" ca="1" si="3"/>
        <v/>
      </c>
      <c r="H39" s="3" t="str">
        <f t="array" aca="1" ref="H39" ca="1">IFERROR(INDEX(F:F,SMALL(IF(F$2:F$1573&lt;&gt;"",ROW(F$2:F$1573)),ROWS(H$2:H38))),"")</f>
        <v/>
      </c>
      <c r="I39" s="3" t="str">
        <f t="array" aca="1" ref="I39" ca="1">IFERROR(INDEX(G:G,SMALL(IF(G$2:G$1573&lt;&gt;"",ROW(G$2:G$1573)),ROWS(I$2:I38))),"")</f>
        <v/>
      </c>
      <c r="J39" s="3" t="str">
        <f t="array" aca="1" ref="J39" ca="1">IFERROR(INDEX(C:C,SMALL(IF(C$2:C$1573&lt;&gt;"",ROW(C$2:C$1573)),ROWS(J$2:J38))),"")</f>
        <v/>
      </c>
    </row>
    <row r="40" spans="1:10" ht="18" x14ac:dyDescent="0.2">
      <c r="A40" s="1">
        <v>40</v>
      </c>
      <c r="B40" s="1" t="s">
        <v>774</v>
      </c>
      <c r="C40" s="2" t="str">
        <f t="shared" ca="1" si="0"/>
        <v/>
      </c>
      <c r="D40" s="2">
        <f t="shared" ca="1" si="1"/>
        <v>6294</v>
      </c>
      <c r="E40" s="4">
        <v>1</v>
      </c>
      <c r="F40" s="4" t="str">
        <f t="shared" ca="1" si="2"/>
        <v/>
      </c>
      <c r="G40" s="4" t="str">
        <f t="shared" ca="1" si="3"/>
        <v/>
      </c>
      <c r="H40" s="3" t="str">
        <f t="array" aca="1" ref="H40" ca="1">IFERROR(INDEX(F:F,SMALL(IF(F$2:F$1573&lt;&gt;"",ROW(F$2:F$1573)),ROWS(H$2:H39))),"")</f>
        <v/>
      </c>
      <c r="I40" s="3" t="str">
        <f t="array" aca="1" ref="I40" ca="1">IFERROR(INDEX(G:G,SMALL(IF(G$2:G$1573&lt;&gt;"",ROW(G$2:G$1573)),ROWS(I$2:I39))),"")</f>
        <v/>
      </c>
      <c r="J40" s="3" t="str">
        <f t="array" aca="1" ref="J40" ca="1">IFERROR(INDEX(C:C,SMALL(IF(C$2:C$1573&lt;&gt;"",ROW(C$2:C$1573)),ROWS(J$2:J39))),"")</f>
        <v/>
      </c>
    </row>
    <row r="41" spans="1:10" ht="18" x14ac:dyDescent="0.2">
      <c r="A41" s="1">
        <v>41</v>
      </c>
      <c r="B41" s="1" t="s">
        <v>774</v>
      </c>
      <c r="C41" s="2" t="str">
        <f t="shared" ca="1" si="0"/>
        <v/>
      </c>
      <c r="D41" s="2">
        <f t="shared" ca="1" si="1"/>
        <v>6183</v>
      </c>
      <c r="E41" s="4">
        <v>1</v>
      </c>
      <c r="F41" s="4" t="str">
        <f t="shared" ca="1" si="2"/>
        <v/>
      </c>
      <c r="G41" s="4" t="str">
        <f t="shared" ca="1" si="3"/>
        <v/>
      </c>
      <c r="H41" s="3" t="str">
        <f t="array" aca="1" ref="H41" ca="1">IFERROR(INDEX(F:F,SMALL(IF(F$2:F$1573&lt;&gt;"",ROW(F$2:F$1573)),ROWS(H$2:H40))),"")</f>
        <v/>
      </c>
      <c r="I41" s="3" t="str">
        <f t="array" aca="1" ref="I41" ca="1">IFERROR(INDEX(G:G,SMALL(IF(G$2:G$1573&lt;&gt;"",ROW(G$2:G$1573)),ROWS(I$2:I40))),"")</f>
        <v/>
      </c>
      <c r="J41" s="3" t="str">
        <f t="array" aca="1" ref="J41" ca="1">IFERROR(INDEX(C:C,SMALL(IF(C$2:C$1573&lt;&gt;"",ROW(C$2:C$1573)),ROWS(J$2:J40))),"")</f>
        <v/>
      </c>
    </row>
    <row r="42" spans="1:10" ht="18" x14ac:dyDescent="0.2">
      <c r="A42" s="1">
        <v>42</v>
      </c>
      <c r="B42" s="1" t="s">
        <v>774</v>
      </c>
      <c r="C42" s="2" t="str">
        <f t="shared" ca="1" si="0"/>
        <v>OFF</v>
      </c>
      <c r="D42" s="2">
        <f t="shared" ca="1" si="1"/>
        <v>6365</v>
      </c>
      <c r="E42" s="4">
        <v>1</v>
      </c>
      <c r="F42" s="4">
        <f t="shared" ca="1" si="2"/>
        <v>1</v>
      </c>
      <c r="G42" s="4">
        <f t="shared" ca="1" si="3"/>
        <v>6365</v>
      </c>
      <c r="H42" s="3" t="str">
        <f t="array" aca="1" ref="H42" ca="1">IFERROR(INDEX(F:F,SMALL(IF(F$2:F$1573&lt;&gt;"",ROW(F$2:F$1573)),ROWS(H$2:H41))),"")</f>
        <v/>
      </c>
      <c r="I42" s="3" t="str">
        <f t="array" aca="1" ref="I42" ca="1">IFERROR(INDEX(G:G,SMALL(IF(G$2:G$1573&lt;&gt;"",ROW(G$2:G$1573)),ROWS(I$2:I41))),"")</f>
        <v/>
      </c>
      <c r="J42" s="3" t="str">
        <f t="array" aca="1" ref="J42" ca="1">IFERROR(INDEX(C:C,SMALL(IF(C$2:C$1573&lt;&gt;"",ROW(C$2:C$1573)),ROWS(J$2:J41))),"")</f>
        <v/>
      </c>
    </row>
    <row r="43" spans="1:10" ht="18" x14ac:dyDescent="0.2">
      <c r="A43" s="1">
        <v>43</v>
      </c>
      <c r="B43" s="1" t="s">
        <v>774</v>
      </c>
      <c r="C43" s="2" t="str">
        <f t="shared" ca="1" si="0"/>
        <v/>
      </c>
      <c r="D43" s="2">
        <f t="shared" ca="1" si="1"/>
        <v>6409</v>
      </c>
      <c r="E43" s="4">
        <v>1</v>
      </c>
      <c r="F43" s="4" t="str">
        <f t="shared" ca="1" si="2"/>
        <v/>
      </c>
      <c r="G43" s="4" t="str">
        <f t="shared" ca="1" si="3"/>
        <v/>
      </c>
      <c r="H43" s="3" t="str">
        <f t="array" aca="1" ref="H43" ca="1">IFERROR(INDEX(F:F,SMALL(IF(F$2:F$1573&lt;&gt;"",ROW(F$2:F$1573)),ROWS(H$2:H42))),"")</f>
        <v/>
      </c>
      <c r="I43" s="3" t="str">
        <f t="array" aca="1" ref="I43" ca="1">IFERROR(INDEX(G:G,SMALL(IF(G$2:G$1573&lt;&gt;"",ROW(G$2:G$1573)),ROWS(I$2:I42))),"")</f>
        <v/>
      </c>
      <c r="J43" s="3" t="str">
        <f t="array" aca="1" ref="J43" ca="1">IFERROR(INDEX(C:C,SMALL(IF(C$2:C$1573&lt;&gt;"",ROW(C$2:C$1573)),ROWS(J$2:J42))),"")</f>
        <v/>
      </c>
    </row>
    <row r="44" spans="1:10" ht="18" x14ac:dyDescent="0.2">
      <c r="A44" s="1">
        <v>44</v>
      </c>
      <c r="B44" s="1" t="s">
        <v>774</v>
      </c>
      <c r="C44" s="2" t="str">
        <f t="shared" ca="1" si="0"/>
        <v>DOWN</v>
      </c>
      <c r="D44" s="2">
        <f t="shared" ca="1" si="1"/>
        <v>6245</v>
      </c>
      <c r="E44" s="4">
        <v>1</v>
      </c>
      <c r="F44" s="4">
        <f t="shared" ca="1" si="2"/>
        <v>1</v>
      </c>
      <c r="G44" s="4">
        <f t="shared" ca="1" si="3"/>
        <v>6245</v>
      </c>
      <c r="H44" s="3" t="str">
        <f t="array" aca="1" ref="H44" ca="1">IFERROR(INDEX(F:F,SMALL(IF(F$2:F$1573&lt;&gt;"",ROW(F$2:F$1573)),ROWS(H$2:H43))),"")</f>
        <v/>
      </c>
      <c r="I44" s="3" t="str">
        <f t="array" aca="1" ref="I44" ca="1">IFERROR(INDEX(G:G,SMALL(IF(G$2:G$1573&lt;&gt;"",ROW(G$2:G$1573)),ROWS(I$2:I43))),"")</f>
        <v/>
      </c>
      <c r="J44" s="3" t="str">
        <f t="array" aca="1" ref="J44" ca="1">IFERROR(INDEX(C:C,SMALL(IF(C$2:C$1573&lt;&gt;"",ROW(C$2:C$1573)),ROWS(J$2:J43))),"")</f>
        <v/>
      </c>
    </row>
    <row r="45" spans="1:10" ht="18" x14ac:dyDescent="0.2">
      <c r="A45" s="1">
        <v>45</v>
      </c>
      <c r="B45" s="1" t="s">
        <v>774</v>
      </c>
      <c r="C45" s="2" t="str">
        <f t="shared" ca="1" si="0"/>
        <v/>
      </c>
      <c r="D45" s="2">
        <f t="shared" ca="1" si="1"/>
        <v>6344</v>
      </c>
      <c r="E45" s="4">
        <v>1</v>
      </c>
      <c r="F45" s="4" t="str">
        <f t="shared" ca="1" si="2"/>
        <v/>
      </c>
      <c r="G45" s="4" t="str">
        <f t="shared" ca="1" si="3"/>
        <v/>
      </c>
      <c r="H45" s="3" t="str">
        <f t="array" aca="1" ref="H45" ca="1">IFERROR(INDEX(F:F,SMALL(IF(F$2:F$1573&lt;&gt;"",ROW(F$2:F$1573)),ROWS(H$2:H44))),"")</f>
        <v/>
      </c>
      <c r="I45" s="3" t="str">
        <f t="array" aca="1" ref="I45" ca="1">IFERROR(INDEX(G:G,SMALL(IF(G$2:G$1573&lt;&gt;"",ROW(G$2:G$1573)),ROWS(I$2:I44))),"")</f>
        <v/>
      </c>
      <c r="J45" s="3" t="str">
        <f t="array" aca="1" ref="J45" ca="1">IFERROR(INDEX(C:C,SMALL(IF(C$2:C$1573&lt;&gt;"",ROW(C$2:C$1573)),ROWS(J$2:J44))),"")</f>
        <v/>
      </c>
    </row>
    <row r="46" spans="1:10" ht="18" x14ac:dyDescent="0.2">
      <c r="A46" s="1">
        <v>46</v>
      </c>
      <c r="B46" s="1" t="s">
        <v>774</v>
      </c>
      <c r="C46" s="2" t="str">
        <f t="shared" ca="1" si="0"/>
        <v/>
      </c>
      <c r="D46" s="2">
        <f t="shared" ca="1" si="1"/>
        <v>6233</v>
      </c>
      <c r="E46" s="4">
        <v>1</v>
      </c>
      <c r="F46" s="4" t="str">
        <f t="shared" ca="1" si="2"/>
        <v/>
      </c>
      <c r="G46" s="4" t="str">
        <f t="shared" ca="1" si="3"/>
        <v/>
      </c>
      <c r="H46" s="3" t="str">
        <f t="array" aca="1" ref="H46" ca="1">IFERROR(INDEX(F:F,SMALL(IF(F$2:F$1573&lt;&gt;"",ROW(F$2:F$1573)),ROWS(H$2:H45))),"")</f>
        <v/>
      </c>
      <c r="I46" s="3" t="str">
        <f t="array" aca="1" ref="I46" ca="1">IFERROR(INDEX(G:G,SMALL(IF(G$2:G$1573&lt;&gt;"",ROW(G$2:G$1573)),ROWS(I$2:I45))),"")</f>
        <v/>
      </c>
      <c r="J46" s="3" t="str">
        <f t="array" aca="1" ref="J46" ca="1">IFERROR(INDEX(C:C,SMALL(IF(C$2:C$1573&lt;&gt;"",ROW(C$2:C$1573)),ROWS(J$2:J45))),"")</f>
        <v/>
      </c>
    </row>
    <row r="47" spans="1:10" ht="18" x14ac:dyDescent="0.2">
      <c r="A47" s="1">
        <v>47</v>
      </c>
      <c r="B47" s="1" t="s">
        <v>774</v>
      </c>
      <c r="C47" s="2" t="str">
        <f t="shared" ca="1" si="0"/>
        <v/>
      </c>
      <c r="D47" s="2">
        <f t="shared" ca="1" si="1"/>
        <v>6264</v>
      </c>
      <c r="E47" s="4">
        <v>1</v>
      </c>
      <c r="F47" s="4" t="str">
        <f t="shared" ca="1" si="2"/>
        <v/>
      </c>
      <c r="G47" s="4" t="str">
        <f t="shared" ca="1" si="3"/>
        <v/>
      </c>
      <c r="H47" s="3" t="str">
        <f t="array" aca="1" ref="H47" ca="1">IFERROR(INDEX(F:F,SMALL(IF(F$2:F$1573&lt;&gt;"",ROW(F$2:F$1573)),ROWS(H$2:H46))),"")</f>
        <v/>
      </c>
      <c r="I47" s="3" t="str">
        <f t="array" aca="1" ref="I47" ca="1">IFERROR(INDEX(G:G,SMALL(IF(G$2:G$1573&lt;&gt;"",ROW(G$2:G$1573)),ROWS(I$2:I46))),"")</f>
        <v/>
      </c>
      <c r="J47" s="3" t="str">
        <f t="array" aca="1" ref="J47" ca="1">IFERROR(INDEX(C:C,SMALL(IF(C$2:C$1573&lt;&gt;"",ROW(C$2:C$1573)),ROWS(J$2:J46))),"")</f>
        <v/>
      </c>
    </row>
    <row r="48" spans="1:10" ht="18" x14ac:dyDescent="0.2">
      <c r="A48" s="1">
        <v>48</v>
      </c>
      <c r="B48" s="1" t="s">
        <v>774</v>
      </c>
      <c r="C48" s="2" t="str">
        <f t="shared" ca="1" si="0"/>
        <v/>
      </c>
      <c r="D48" s="2">
        <f t="shared" ca="1" si="1"/>
        <v>6358</v>
      </c>
      <c r="E48" s="4">
        <v>1</v>
      </c>
      <c r="F48" s="4" t="str">
        <f t="shared" ca="1" si="2"/>
        <v/>
      </c>
      <c r="G48" s="4" t="str">
        <f t="shared" ca="1" si="3"/>
        <v/>
      </c>
      <c r="H48" s="3" t="str">
        <f t="array" aca="1" ref="H48" ca="1">IFERROR(INDEX(F:F,SMALL(IF(F$2:F$1573&lt;&gt;"",ROW(F$2:F$1573)),ROWS(H$2:H47))),"")</f>
        <v/>
      </c>
      <c r="I48" s="3" t="str">
        <f t="array" aca="1" ref="I48" ca="1">IFERROR(INDEX(G:G,SMALL(IF(G$2:G$1573&lt;&gt;"",ROW(G$2:G$1573)),ROWS(I$2:I47))),"")</f>
        <v/>
      </c>
      <c r="J48" s="3" t="str">
        <f t="array" aca="1" ref="J48" ca="1">IFERROR(INDEX(C:C,SMALL(IF(C$2:C$1573&lt;&gt;"",ROW(C$2:C$1573)),ROWS(J$2:J47))),"")</f>
        <v/>
      </c>
    </row>
    <row r="49" spans="1:10" ht="18" x14ac:dyDescent="0.2">
      <c r="A49" s="1">
        <v>49</v>
      </c>
      <c r="B49" s="1" t="s">
        <v>774</v>
      </c>
      <c r="C49" s="2" t="str">
        <f t="shared" ca="1" si="0"/>
        <v/>
      </c>
      <c r="D49" s="2">
        <f t="shared" ca="1" si="1"/>
        <v>6375</v>
      </c>
      <c r="E49" s="4">
        <v>1</v>
      </c>
      <c r="F49" s="4" t="str">
        <f t="shared" ca="1" si="2"/>
        <v/>
      </c>
      <c r="G49" s="4" t="str">
        <f t="shared" ca="1" si="3"/>
        <v/>
      </c>
      <c r="H49" s="3" t="str">
        <f t="array" aca="1" ref="H49" ca="1">IFERROR(INDEX(F:F,SMALL(IF(F$2:F$1573&lt;&gt;"",ROW(F$2:F$1573)),ROWS(H$2:H48))),"")</f>
        <v/>
      </c>
      <c r="I49" s="3" t="str">
        <f t="array" aca="1" ref="I49" ca="1">IFERROR(INDEX(G:G,SMALL(IF(G$2:G$1573&lt;&gt;"",ROW(G$2:G$1573)),ROWS(I$2:I48))),"")</f>
        <v/>
      </c>
      <c r="J49" s="3" t="str">
        <f t="array" aca="1" ref="J49" ca="1">IFERROR(INDEX(C:C,SMALL(IF(C$2:C$1573&lt;&gt;"",ROW(C$2:C$1573)),ROWS(J$2:J48))),"")</f>
        <v/>
      </c>
    </row>
    <row r="50" spans="1:10" ht="18" x14ac:dyDescent="0.2">
      <c r="A50" s="1">
        <v>50</v>
      </c>
      <c r="B50" s="1" t="s">
        <v>774</v>
      </c>
      <c r="C50" s="2" t="str">
        <f t="shared" ca="1" si="0"/>
        <v/>
      </c>
      <c r="D50" s="2">
        <f t="shared" ca="1" si="1"/>
        <v>6433</v>
      </c>
      <c r="E50" s="4">
        <v>1</v>
      </c>
      <c r="F50" s="4" t="str">
        <f t="shared" ca="1" si="2"/>
        <v/>
      </c>
      <c r="G50" s="4" t="str">
        <f t="shared" ca="1" si="3"/>
        <v/>
      </c>
      <c r="H50" s="3" t="str">
        <f t="array" aca="1" ref="H50" ca="1">IFERROR(INDEX(F:F,SMALL(IF(F$2:F$1573&lt;&gt;"",ROW(F$2:F$1573)),ROWS(H$2:H49))),"")</f>
        <v/>
      </c>
      <c r="I50" s="3" t="str">
        <f t="array" aca="1" ref="I50" ca="1">IFERROR(INDEX(G:G,SMALL(IF(G$2:G$1573&lt;&gt;"",ROW(G$2:G$1573)),ROWS(I$2:I49))),"")</f>
        <v/>
      </c>
      <c r="J50" s="3" t="str">
        <f t="array" aca="1" ref="J50" ca="1">IFERROR(INDEX(C:C,SMALL(IF(C$2:C$1573&lt;&gt;"",ROW(C$2:C$1573)),ROWS(J$2:J49))),"")</f>
        <v/>
      </c>
    </row>
    <row r="51" spans="1:10" ht="18" x14ac:dyDescent="0.2">
      <c r="A51" s="1">
        <v>51</v>
      </c>
      <c r="B51" s="1" t="s">
        <v>774</v>
      </c>
      <c r="C51" s="2" t="str">
        <f t="shared" ca="1" si="0"/>
        <v/>
      </c>
      <c r="D51" s="2">
        <f t="shared" ca="1" si="1"/>
        <v>6396</v>
      </c>
      <c r="E51" s="4">
        <v>1</v>
      </c>
      <c r="F51" s="4" t="str">
        <f t="shared" ca="1" si="2"/>
        <v/>
      </c>
      <c r="G51" s="4" t="str">
        <f t="shared" ca="1" si="3"/>
        <v/>
      </c>
      <c r="H51" s="3" t="str">
        <f t="array" aca="1" ref="H51" ca="1">IFERROR(INDEX(F:F,SMALL(IF(F$2:F$1573&lt;&gt;"",ROW(F$2:F$1573)),ROWS(H$2:H50))),"")</f>
        <v/>
      </c>
      <c r="I51" s="3" t="str">
        <f t="array" aca="1" ref="I51" ca="1">IFERROR(INDEX(G:G,SMALL(IF(G$2:G$1573&lt;&gt;"",ROW(G$2:G$1573)),ROWS(I$2:I50))),"")</f>
        <v/>
      </c>
      <c r="J51" s="3" t="str">
        <f t="array" aca="1" ref="J51" ca="1">IFERROR(INDEX(C:C,SMALL(IF(C$2:C$1573&lt;&gt;"",ROW(C$2:C$1573)),ROWS(J$2:J50))),"")</f>
        <v/>
      </c>
    </row>
    <row r="52" spans="1:10" ht="18" x14ac:dyDescent="0.2">
      <c r="A52" s="1">
        <v>52</v>
      </c>
      <c r="B52" s="1" t="s">
        <v>774</v>
      </c>
      <c r="C52" s="2" t="str">
        <f t="shared" ca="1" si="0"/>
        <v/>
      </c>
      <c r="D52" s="2">
        <f t="shared" ca="1" si="1"/>
        <v>6392</v>
      </c>
      <c r="E52" s="4">
        <v>1</v>
      </c>
      <c r="F52" s="4" t="str">
        <f t="shared" ca="1" si="2"/>
        <v/>
      </c>
      <c r="G52" s="4" t="str">
        <f t="shared" ca="1" si="3"/>
        <v/>
      </c>
      <c r="H52" s="3" t="str">
        <f t="array" aca="1" ref="H52" ca="1">IFERROR(INDEX(F:F,SMALL(IF(F$2:F$1573&lt;&gt;"",ROW(F$2:F$1573)),ROWS(H$2:H51))),"")</f>
        <v/>
      </c>
      <c r="I52" s="3" t="str">
        <f t="array" aca="1" ref="I52" ca="1">IFERROR(INDEX(G:G,SMALL(IF(G$2:G$1573&lt;&gt;"",ROW(G$2:G$1573)),ROWS(I$2:I51))),"")</f>
        <v/>
      </c>
      <c r="J52" s="3" t="str">
        <f t="array" aca="1" ref="J52" ca="1">IFERROR(INDEX(C:C,SMALL(IF(C$2:C$1573&lt;&gt;"",ROW(C$2:C$1573)),ROWS(J$2:J51))),"")</f>
        <v/>
      </c>
    </row>
    <row r="53" spans="1:10" ht="18" x14ac:dyDescent="0.2">
      <c r="A53" s="1">
        <v>53</v>
      </c>
      <c r="B53" s="1" t="s">
        <v>774</v>
      </c>
      <c r="C53" s="2" t="str">
        <f t="shared" ca="1" si="0"/>
        <v/>
      </c>
      <c r="D53" s="2">
        <f t="shared" ca="1" si="1"/>
        <v>6312</v>
      </c>
      <c r="E53" s="4">
        <v>1</v>
      </c>
      <c r="F53" s="4" t="str">
        <f t="shared" ca="1" si="2"/>
        <v/>
      </c>
      <c r="G53" s="4" t="str">
        <f t="shared" ca="1" si="3"/>
        <v/>
      </c>
      <c r="H53" s="3" t="str">
        <f t="array" aca="1" ref="H53" ca="1">IFERROR(INDEX(F:F,SMALL(IF(F$2:F$1573&lt;&gt;"",ROW(F$2:F$1573)),ROWS(H$2:H52))),"")</f>
        <v/>
      </c>
      <c r="I53" s="3" t="str">
        <f t="array" aca="1" ref="I53" ca="1">IFERROR(INDEX(G:G,SMALL(IF(G$2:G$1573&lt;&gt;"",ROW(G$2:G$1573)),ROWS(I$2:I52))),"")</f>
        <v/>
      </c>
      <c r="J53" s="3" t="str">
        <f t="array" aca="1" ref="J53" ca="1">IFERROR(INDEX(C:C,SMALL(IF(C$2:C$1573&lt;&gt;"",ROW(C$2:C$1573)),ROWS(J$2:J52))),"")</f>
        <v/>
      </c>
    </row>
    <row r="54" spans="1:10" ht="18" x14ac:dyDescent="0.2">
      <c r="A54" s="1">
        <v>54</v>
      </c>
      <c r="B54" s="1" t="s">
        <v>774</v>
      </c>
      <c r="C54" s="2" t="str">
        <f t="shared" ca="1" si="0"/>
        <v>DOWN</v>
      </c>
      <c r="D54" s="2">
        <f t="shared" ca="1" si="1"/>
        <v>6438</v>
      </c>
      <c r="E54" s="4">
        <v>1</v>
      </c>
      <c r="F54" s="4">
        <f t="shared" ca="1" si="2"/>
        <v>1</v>
      </c>
      <c r="G54" s="4">
        <f t="shared" ca="1" si="3"/>
        <v>6438</v>
      </c>
      <c r="H54" s="3" t="str">
        <f t="array" aca="1" ref="H54" ca="1">IFERROR(INDEX(F:F,SMALL(IF(F$2:F$1573&lt;&gt;"",ROW(F$2:F$1573)),ROWS(H$2:H53))),"")</f>
        <v/>
      </c>
      <c r="I54" s="3" t="str">
        <f t="array" aca="1" ref="I54" ca="1">IFERROR(INDEX(G:G,SMALL(IF(G$2:G$1573&lt;&gt;"",ROW(G$2:G$1573)),ROWS(I$2:I53))),"")</f>
        <v/>
      </c>
      <c r="J54" s="3" t="str">
        <f t="array" aca="1" ref="J54" ca="1">IFERROR(INDEX(C:C,SMALL(IF(C$2:C$1573&lt;&gt;"",ROW(C$2:C$1573)),ROWS(J$2:J53))),"")</f>
        <v/>
      </c>
    </row>
    <row r="55" spans="1:10" ht="18" x14ac:dyDescent="0.2">
      <c r="A55" s="1">
        <v>55</v>
      </c>
      <c r="B55" s="1" t="s">
        <v>774</v>
      </c>
      <c r="C55" s="2" t="str">
        <f t="shared" ca="1" si="0"/>
        <v/>
      </c>
      <c r="D55" s="2">
        <f t="shared" ca="1" si="1"/>
        <v>6468</v>
      </c>
      <c r="E55" s="4">
        <v>1</v>
      </c>
      <c r="F55" s="4" t="str">
        <f t="shared" ca="1" si="2"/>
        <v/>
      </c>
      <c r="G55" s="4" t="str">
        <f t="shared" ca="1" si="3"/>
        <v/>
      </c>
      <c r="H55" s="3" t="str">
        <f t="array" aca="1" ref="H55" ca="1">IFERROR(INDEX(F:F,SMALL(IF(F$2:F$1573&lt;&gt;"",ROW(F$2:F$1573)),ROWS(H$2:H54))),"")</f>
        <v/>
      </c>
      <c r="I55" s="3" t="str">
        <f t="array" aca="1" ref="I55" ca="1">IFERROR(INDEX(G:G,SMALL(IF(G$2:G$1573&lt;&gt;"",ROW(G$2:G$1573)),ROWS(I$2:I54))),"")</f>
        <v/>
      </c>
      <c r="J55" s="3" t="str">
        <f t="array" aca="1" ref="J55" ca="1">IFERROR(INDEX(C:C,SMALL(IF(C$2:C$1573&lt;&gt;"",ROW(C$2:C$1573)),ROWS(J$2:J54))),"")</f>
        <v/>
      </c>
    </row>
    <row r="56" spans="1:10" ht="18" x14ac:dyDescent="0.2">
      <c r="A56" s="1">
        <v>56</v>
      </c>
      <c r="B56" s="1" t="s">
        <v>774</v>
      </c>
      <c r="C56" s="2" t="str">
        <f t="shared" ca="1" si="0"/>
        <v/>
      </c>
      <c r="D56" s="2">
        <f t="shared" ca="1" si="1"/>
        <v>6256</v>
      </c>
      <c r="E56" s="4">
        <v>1</v>
      </c>
      <c r="F56" s="4" t="str">
        <f t="shared" ca="1" si="2"/>
        <v/>
      </c>
      <c r="G56" s="4" t="str">
        <f t="shared" ca="1" si="3"/>
        <v/>
      </c>
      <c r="H56" s="3" t="str">
        <f t="array" aca="1" ref="H56" ca="1">IFERROR(INDEX(F:F,SMALL(IF(F$2:F$1573&lt;&gt;"",ROW(F$2:F$1573)),ROWS(H$2:H55))),"")</f>
        <v/>
      </c>
      <c r="I56" s="3" t="str">
        <f t="array" aca="1" ref="I56" ca="1">IFERROR(INDEX(G:G,SMALL(IF(G$2:G$1573&lt;&gt;"",ROW(G$2:G$1573)),ROWS(I$2:I55))),"")</f>
        <v/>
      </c>
      <c r="J56" s="3" t="str">
        <f t="array" aca="1" ref="J56" ca="1">IFERROR(INDEX(C:C,SMALL(IF(C$2:C$1573&lt;&gt;"",ROW(C$2:C$1573)),ROWS(J$2:J55))),"")</f>
        <v/>
      </c>
    </row>
    <row r="57" spans="1:10" ht="18" x14ac:dyDescent="0.2">
      <c r="A57" s="1">
        <v>57</v>
      </c>
      <c r="B57" s="1" t="s">
        <v>774</v>
      </c>
      <c r="C57" s="2" t="str">
        <f t="shared" ca="1" si="0"/>
        <v/>
      </c>
      <c r="D57" s="2">
        <f t="shared" ca="1" si="1"/>
        <v>6324</v>
      </c>
      <c r="E57" s="4">
        <v>1</v>
      </c>
      <c r="F57" s="4" t="str">
        <f t="shared" ca="1" si="2"/>
        <v/>
      </c>
      <c r="G57" s="4" t="str">
        <f t="shared" ca="1" si="3"/>
        <v/>
      </c>
      <c r="H57" s="3" t="str">
        <f t="array" aca="1" ref="H57" ca="1">IFERROR(INDEX(F:F,SMALL(IF(F$2:F$1573&lt;&gt;"",ROW(F$2:F$1573)),ROWS(H$2:H56))),"")</f>
        <v/>
      </c>
      <c r="I57" s="3" t="str">
        <f t="array" aca="1" ref="I57" ca="1">IFERROR(INDEX(G:G,SMALL(IF(G$2:G$1573&lt;&gt;"",ROW(G$2:G$1573)),ROWS(I$2:I56))),"")</f>
        <v/>
      </c>
      <c r="J57" s="3" t="str">
        <f t="array" aca="1" ref="J57" ca="1">IFERROR(INDEX(C:C,SMALL(IF(C$2:C$1573&lt;&gt;"",ROW(C$2:C$1573)),ROWS(J$2:J56))),"")</f>
        <v/>
      </c>
    </row>
    <row r="58" spans="1:10" ht="18" x14ac:dyDescent="0.2">
      <c r="A58" s="1">
        <v>58</v>
      </c>
      <c r="B58" s="1" t="s">
        <v>774</v>
      </c>
      <c r="C58" s="2" t="str">
        <f t="shared" ca="1" si="0"/>
        <v/>
      </c>
      <c r="D58" s="2">
        <f t="shared" ca="1" si="1"/>
        <v>6126</v>
      </c>
      <c r="E58" s="4">
        <v>1</v>
      </c>
      <c r="F58" s="4" t="str">
        <f t="shared" ca="1" si="2"/>
        <v/>
      </c>
      <c r="G58" s="4" t="str">
        <f t="shared" ca="1" si="3"/>
        <v/>
      </c>
      <c r="H58" s="3" t="str">
        <f t="array" aca="1" ref="H58" ca="1">IFERROR(INDEX(F:F,SMALL(IF(F$2:F$1573&lt;&gt;"",ROW(F$2:F$1573)),ROWS(H$2:H57))),"")</f>
        <v/>
      </c>
      <c r="I58" s="3" t="str">
        <f t="array" aca="1" ref="I58" ca="1">IFERROR(INDEX(G:G,SMALL(IF(G$2:G$1573&lt;&gt;"",ROW(G$2:G$1573)),ROWS(I$2:I57))),"")</f>
        <v/>
      </c>
      <c r="J58" s="3" t="str">
        <f t="array" aca="1" ref="J58" ca="1">IFERROR(INDEX(C:C,SMALL(IF(C$2:C$1573&lt;&gt;"",ROW(C$2:C$1573)),ROWS(J$2:J57))),"")</f>
        <v/>
      </c>
    </row>
    <row r="59" spans="1:10" ht="18" x14ac:dyDescent="0.2">
      <c r="A59" s="1">
        <v>59</v>
      </c>
      <c r="B59" s="1" t="s">
        <v>774</v>
      </c>
      <c r="C59" s="2" t="str">
        <f t="shared" ca="1" si="0"/>
        <v/>
      </c>
      <c r="D59" s="2">
        <f t="shared" ca="1" si="1"/>
        <v>6459</v>
      </c>
      <c r="E59" s="4">
        <v>1</v>
      </c>
      <c r="F59" s="4" t="str">
        <f t="shared" ca="1" si="2"/>
        <v/>
      </c>
      <c r="G59" s="4" t="str">
        <f t="shared" ca="1" si="3"/>
        <v/>
      </c>
      <c r="H59" s="3" t="str">
        <f t="array" aca="1" ref="H59" ca="1">IFERROR(INDEX(F:F,SMALL(IF(F$2:F$1573&lt;&gt;"",ROW(F$2:F$1573)),ROWS(H$2:H58))),"")</f>
        <v/>
      </c>
      <c r="I59" s="3" t="str">
        <f t="array" aca="1" ref="I59" ca="1">IFERROR(INDEX(G:G,SMALL(IF(G$2:G$1573&lt;&gt;"",ROW(G$2:G$1573)),ROWS(I$2:I58))),"")</f>
        <v/>
      </c>
      <c r="J59" s="3" t="str">
        <f t="array" aca="1" ref="J59" ca="1">IFERROR(INDEX(C:C,SMALL(IF(C$2:C$1573&lt;&gt;"",ROW(C$2:C$1573)),ROWS(J$2:J58))),"")</f>
        <v/>
      </c>
    </row>
    <row r="60" spans="1:10" ht="18" x14ac:dyDescent="0.2">
      <c r="A60" s="1">
        <v>60</v>
      </c>
      <c r="B60" s="1" t="s">
        <v>774</v>
      </c>
      <c r="C60" s="2" t="str">
        <f t="shared" ca="1" si="0"/>
        <v/>
      </c>
      <c r="D60" s="2">
        <f t="shared" ca="1" si="1"/>
        <v>6455</v>
      </c>
      <c r="E60" s="4">
        <v>1</v>
      </c>
      <c r="F60" s="4" t="str">
        <f t="shared" ca="1" si="2"/>
        <v/>
      </c>
      <c r="G60" s="4" t="str">
        <f t="shared" ca="1" si="3"/>
        <v/>
      </c>
      <c r="H60" s="3" t="str">
        <f t="array" aca="1" ref="H60" ca="1">IFERROR(INDEX(F:F,SMALL(IF(F$2:F$1573&lt;&gt;"",ROW(F$2:F$1573)),ROWS(H$2:H59))),"")</f>
        <v/>
      </c>
      <c r="I60" s="3" t="str">
        <f t="array" aca="1" ref="I60" ca="1">IFERROR(INDEX(G:G,SMALL(IF(G$2:G$1573&lt;&gt;"",ROW(G$2:G$1573)),ROWS(I$2:I59))),"")</f>
        <v/>
      </c>
      <c r="J60" s="3" t="str">
        <f t="array" aca="1" ref="J60" ca="1">IFERROR(INDEX(C:C,SMALL(IF(C$2:C$1573&lt;&gt;"",ROW(C$2:C$1573)),ROWS(J$2:J59))),"")</f>
        <v/>
      </c>
    </row>
    <row r="61" spans="1:10" ht="18" x14ac:dyDescent="0.2">
      <c r="A61" s="1">
        <v>61</v>
      </c>
      <c r="B61" s="1" t="s">
        <v>774</v>
      </c>
      <c r="C61" s="2" t="str">
        <f t="shared" ca="1" si="0"/>
        <v/>
      </c>
      <c r="D61" s="2">
        <f t="shared" ca="1" si="1"/>
        <v>6290</v>
      </c>
      <c r="E61" s="4">
        <v>1</v>
      </c>
      <c r="F61" s="4" t="str">
        <f t="shared" ca="1" si="2"/>
        <v/>
      </c>
      <c r="G61" s="4" t="str">
        <f t="shared" ca="1" si="3"/>
        <v/>
      </c>
      <c r="H61" s="3" t="str">
        <f t="array" aca="1" ref="H61" ca="1">IFERROR(INDEX(F:F,SMALL(IF(F$2:F$1573&lt;&gt;"",ROW(F$2:F$1573)),ROWS(H$2:H60))),"")</f>
        <v/>
      </c>
      <c r="I61" s="3" t="str">
        <f t="array" aca="1" ref="I61" ca="1">IFERROR(INDEX(G:G,SMALL(IF(G$2:G$1573&lt;&gt;"",ROW(G$2:G$1573)),ROWS(I$2:I60))),"")</f>
        <v/>
      </c>
      <c r="J61" s="3" t="str">
        <f t="array" aca="1" ref="J61" ca="1">IFERROR(INDEX(C:C,SMALL(IF(C$2:C$1573&lt;&gt;"",ROW(C$2:C$1573)),ROWS(J$2:J60))),"")</f>
        <v/>
      </c>
    </row>
    <row r="62" spans="1:10" ht="18" x14ac:dyDescent="0.2">
      <c r="A62" s="1">
        <v>62</v>
      </c>
      <c r="B62" s="1" t="s">
        <v>774</v>
      </c>
      <c r="C62" s="2" t="str">
        <f t="shared" ca="1" si="0"/>
        <v>VACA</v>
      </c>
      <c r="D62" s="2">
        <f t="shared" ca="1" si="1"/>
        <v>6434</v>
      </c>
      <c r="E62" s="4">
        <v>1</v>
      </c>
      <c r="F62" s="4">
        <f t="shared" ca="1" si="2"/>
        <v>1</v>
      </c>
      <c r="G62" s="4">
        <f t="shared" ca="1" si="3"/>
        <v>6434</v>
      </c>
      <c r="H62" s="3" t="str">
        <f t="array" aca="1" ref="H62" ca="1">IFERROR(INDEX(F:F,SMALL(IF(F$2:F$1573&lt;&gt;"",ROW(F$2:F$1573)),ROWS(H$2:H61))),"")</f>
        <v/>
      </c>
      <c r="I62" s="3" t="str">
        <f t="array" aca="1" ref="I62" ca="1">IFERROR(INDEX(G:G,SMALL(IF(G$2:G$1573&lt;&gt;"",ROW(G$2:G$1573)),ROWS(I$2:I61))),"")</f>
        <v/>
      </c>
      <c r="J62" s="3" t="str">
        <f t="array" aca="1" ref="J62" ca="1">IFERROR(INDEX(C:C,SMALL(IF(C$2:C$1573&lt;&gt;"",ROW(C$2:C$1573)),ROWS(J$2:J61))),"")</f>
        <v/>
      </c>
    </row>
    <row r="63" spans="1:10" ht="18" x14ac:dyDescent="0.2">
      <c r="A63" s="1">
        <v>63</v>
      </c>
      <c r="B63" s="1" t="s">
        <v>774</v>
      </c>
      <c r="C63" s="2" t="str">
        <f t="shared" ca="1" si="0"/>
        <v/>
      </c>
      <c r="D63" s="2">
        <f t="shared" ca="1" si="1"/>
        <v>6425</v>
      </c>
      <c r="E63" s="4">
        <v>1</v>
      </c>
      <c r="F63" s="4" t="str">
        <f t="shared" ca="1" si="2"/>
        <v/>
      </c>
      <c r="G63" s="4" t="str">
        <f t="shared" ca="1" si="3"/>
        <v/>
      </c>
      <c r="H63" s="3" t="str">
        <f t="array" aca="1" ref="H63" ca="1">IFERROR(INDEX(F:F,SMALL(IF(F$2:F$1573&lt;&gt;"",ROW(F$2:F$1573)),ROWS(H$2:H62))),"")</f>
        <v/>
      </c>
      <c r="I63" s="3" t="str">
        <f t="array" aca="1" ref="I63" ca="1">IFERROR(INDEX(G:G,SMALL(IF(G$2:G$1573&lt;&gt;"",ROW(G$2:G$1573)),ROWS(I$2:I62))),"")</f>
        <v/>
      </c>
      <c r="J63" s="3" t="str">
        <f t="array" aca="1" ref="J63" ca="1">IFERROR(INDEX(C:C,SMALL(IF(C$2:C$1573&lt;&gt;"",ROW(C$2:C$1573)),ROWS(J$2:J62))),"")</f>
        <v/>
      </c>
    </row>
    <row r="64" spans="1:10" ht="18" x14ac:dyDescent="0.2">
      <c r="A64" s="1">
        <v>64</v>
      </c>
      <c r="B64" s="1" t="s">
        <v>774</v>
      </c>
      <c r="C64" s="2" t="str">
        <f t="shared" ca="1" si="0"/>
        <v>DOWN</v>
      </c>
      <c r="D64" s="2">
        <f t="shared" ca="1" si="1"/>
        <v>6326</v>
      </c>
      <c r="E64" s="4">
        <v>1</v>
      </c>
      <c r="F64" s="4">
        <f t="shared" ca="1" si="2"/>
        <v>1</v>
      </c>
      <c r="G64" s="4">
        <f t="shared" ca="1" si="3"/>
        <v>6326</v>
      </c>
      <c r="H64" s="3" t="str">
        <f t="array" aca="1" ref="H64" ca="1">IFERROR(INDEX(F:F,SMALL(IF(F$2:F$1573&lt;&gt;"",ROW(F$2:F$1573)),ROWS(H$2:H63))),"")</f>
        <v/>
      </c>
      <c r="I64" s="3" t="str">
        <f t="array" aca="1" ref="I64" ca="1">IFERROR(INDEX(G:G,SMALL(IF(G$2:G$1573&lt;&gt;"",ROW(G$2:G$1573)),ROWS(I$2:I63))),"")</f>
        <v/>
      </c>
      <c r="J64" s="3" t="str">
        <f t="array" aca="1" ref="J64" ca="1">IFERROR(INDEX(C:C,SMALL(IF(C$2:C$1573&lt;&gt;"",ROW(C$2:C$1573)),ROWS(J$2:J63))),"")</f>
        <v/>
      </c>
    </row>
    <row r="65" spans="1:10" ht="18" x14ac:dyDescent="0.2">
      <c r="A65" s="1">
        <v>65</v>
      </c>
      <c r="B65" s="1" t="s">
        <v>774</v>
      </c>
      <c r="C65" s="2" t="str">
        <f t="shared" ca="1" si="0"/>
        <v/>
      </c>
      <c r="D65" s="2">
        <f t="shared" ca="1" si="1"/>
        <v>6300</v>
      </c>
      <c r="E65" s="4">
        <v>1</v>
      </c>
      <c r="F65" s="4" t="str">
        <f t="shared" ca="1" si="2"/>
        <v/>
      </c>
      <c r="G65" s="4" t="str">
        <f t="shared" ca="1" si="3"/>
        <v/>
      </c>
      <c r="H65" s="3" t="str">
        <f t="array" aca="1" ref="H65" ca="1">IFERROR(INDEX(F:F,SMALL(IF(F$2:F$1573&lt;&gt;"",ROW(F$2:F$1573)),ROWS(H$2:H64))),"")</f>
        <v/>
      </c>
      <c r="I65" s="3" t="str">
        <f t="array" aca="1" ref="I65" ca="1">IFERROR(INDEX(G:G,SMALL(IF(G$2:G$1573&lt;&gt;"",ROW(G$2:G$1573)),ROWS(I$2:I64))),"")</f>
        <v/>
      </c>
      <c r="J65" s="3" t="str">
        <f t="array" aca="1" ref="J65" ca="1">IFERROR(INDEX(C:C,SMALL(IF(C$2:C$1573&lt;&gt;"",ROW(C$2:C$1573)),ROWS(J$2:J64))),"")</f>
        <v/>
      </c>
    </row>
    <row r="66" spans="1:10" ht="18" x14ac:dyDescent="0.2">
      <c r="A66" s="1">
        <v>66</v>
      </c>
      <c r="B66" s="1" t="s">
        <v>774</v>
      </c>
      <c r="C66" s="2" t="str">
        <f t="shared" ca="1" si="0"/>
        <v/>
      </c>
      <c r="D66" s="2">
        <f t="shared" ca="1" si="1"/>
        <v>6481</v>
      </c>
      <c r="E66" s="4">
        <v>1</v>
      </c>
      <c r="F66" s="4" t="str">
        <f t="shared" ca="1" si="2"/>
        <v/>
      </c>
      <c r="G66" s="4" t="str">
        <f t="shared" ca="1" si="3"/>
        <v/>
      </c>
      <c r="H66" s="3" t="str">
        <f t="array" aca="1" ref="H66" ca="1">IFERROR(INDEX(F:F,SMALL(IF(F$2:F$1573&lt;&gt;"",ROW(F$2:F$1573)),ROWS(H$2:H65))),"")</f>
        <v/>
      </c>
      <c r="I66" s="3" t="str">
        <f t="array" aca="1" ref="I66" ca="1">IFERROR(INDEX(G:G,SMALL(IF(G$2:G$1573&lt;&gt;"",ROW(G$2:G$1573)),ROWS(I$2:I65))),"")</f>
        <v/>
      </c>
      <c r="J66" s="3" t="str">
        <f t="array" aca="1" ref="J66" ca="1">IFERROR(INDEX(C:C,SMALL(IF(C$2:C$1573&lt;&gt;"",ROW(C$2:C$1573)),ROWS(J$2:J65))),"")</f>
        <v/>
      </c>
    </row>
    <row r="67" spans="1:10" ht="18" x14ac:dyDescent="0.2">
      <c r="A67" s="1">
        <v>67</v>
      </c>
      <c r="B67" s="1" t="s">
        <v>774</v>
      </c>
      <c r="C67" s="2" t="str">
        <f t="shared" ca="1" si="0"/>
        <v/>
      </c>
      <c r="D67" s="2">
        <f t="shared" ca="1" si="1"/>
        <v>6477</v>
      </c>
      <c r="E67" s="4">
        <v>1</v>
      </c>
      <c r="F67" s="4" t="str">
        <f t="shared" ca="1" si="2"/>
        <v/>
      </c>
      <c r="G67" s="4" t="str">
        <f t="shared" ca="1" si="3"/>
        <v/>
      </c>
      <c r="H67" s="3" t="str">
        <f t="array" aca="1" ref="H67" ca="1">IFERROR(INDEX(F:F,SMALL(IF(F$2:F$1573&lt;&gt;"",ROW(F$2:F$1573)),ROWS(H$2:H66))),"")</f>
        <v/>
      </c>
      <c r="I67" s="3" t="str">
        <f t="array" aca="1" ref="I67" ca="1">IFERROR(INDEX(G:G,SMALL(IF(G$2:G$1573&lt;&gt;"",ROW(G$2:G$1573)),ROWS(I$2:I66))),"")</f>
        <v/>
      </c>
      <c r="J67" s="3" t="str">
        <f t="array" aca="1" ref="J67" ca="1">IFERROR(INDEX(C:C,SMALL(IF(C$2:C$1573&lt;&gt;"",ROW(C$2:C$1573)),ROWS(J$2:J66))),"")</f>
        <v/>
      </c>
    </row>
    <row r="68" spans="1:10" ht="18" x14ac:dyDescent="0.2">
      <c r="A68" s="1">
        <v>68</v>
      </c>
      <c r="B68" s="1" t="s">
        <v>774</v>
      </c>
      <c r="C68" s="2" t="str">
        <f t="shared" ca="1" si="0"/>
        <v/>
      </c>
      <c r="D68" s="2">
        <f t="shared" ca="1" si="1"/>
        <v>6452</v>
      </c>
      <c r="E68" s="4">
        <v>1</v>
      </c>
      <c r="F68" s="4" t="str">
        <f t="shared" ca="1" si="2"/>
        <v/>
      </c>
      <c r="G68" s="4" t="str">
        <f t="shared" ca="1" si="3"/>
        <v/>
      </c>
      <c r="H68" s="3" t="str">
        <f t="array" aca="1" ref="H68" ca="1">IFERROR(INDEX(F:F,SMALL(IF(F$2:F$1573&lt;&gt;"",ROW(F$2:F$1573)),ROWS(H$2:H67))),"")</f>
        <v/>
      </c>
      <c r="I68" s="3" t="str">
        <f t="array" aca="1" ref="I68" ca="1">IFERROR(INDEX(G:G,SMALL(IF(G$2:G$1573&lt;&gt;"",ROW(G$2:G$1573)),ROWS(I$2:I67))),"")</f>
        <v/>
      </c>
      <c r="J68" s="3" t="str">
        <f t="array" aca="1" ref="J68" ca="1">IFERROR(INDEX(C:C,SMALL(IF(C$2:C$1573&lt;&gt;"",ROW(C$2:C$1573)),ROWS(J$2:J67))),"")</f>
        <v/>
      </c>
    </row>
    <row r="69" spans="1:10" ht="18" x14ac:dyDescent="0.2">
      <c r="A69" s="1">
        <v>69</v>
      </c>
      <c r="B69" s="1" t="s">
        <v>774</v>
      </c>
      <c r="C69" s="2" t="str">
        <f t="shared" ref="C69:C132" ca="1" si="4">IF(OR(D69=0,D69="",INDIRECT("'"&amp;$B$1&amp;"'!"&amp;B69&amp;A69)="",,INDIRECT("'"&amp;$B$1&amp;"'!X"&amp;A69)=0),"",INDIRECT("'"&amp;$B$1&amp;"'!"&amp;B69&amp;A69))</f>
        <v/>
      </c>
      <c r="D69" s="2">
        <f t="shared" ref="D69:D132" ca="1" si="5">IF(INDIRECT("'"&amp;$B$1&amp;"'!C"&amp;A69)=0,"",INDIRECT("'"&amp;$B$1&amp;"'!C"&amp;A69))</f>
        <v>6454</v>
      </c>
      <c r="E69" s="4">
        <v>1</v>
      </c>
      <c r="F69" s="4" t="str">
        <f t="shared" ref="F69:F132" ca="1" si="6">IF(C69="","",E69)</f>
        <v/>
      </c>
      <c r="G69" s="4" t="str">
        <f t="shared" ref="G69:G132" ca="1" si="7">IF(OR(C69="",C69=0),"",D69)</f>
        <v/>
      </c>
      <c r="H69" s="3" t="str">
        <f t="array" aca="1" ref="H69" ca="1">IFERROR(INDEX(F:F,SMALL(IF(F$2:F$1573&lt;&gt;"",ROW(F$2:F$1573)),ROWS(H$2:H68))),"")</f>
        <v/>
      </c>
      <c r="I69" s="3" t="str">
        <f t="array" aca="1" ref="I69" ca="1">IFERROR(INDEX(G:G,SMALL(IF(G$2:G$1573&lt;&gt;"",ROW(G$2:G$1573)),ROWS(I$2:I68))),"")</f>
        <v/>
      </c>
      <c r="J69" s="3" t="str">
        <f t="array" aca="1" ref="J69" ca="1">IFERROR(INDEX(C:C,SMALL(IF(C$2:C$1573&lt;&gt;"",ROW(C$2:C$1573)),ROWS(J$2:J68))),"")</f>
        <v/>
      </c>
    </row>
    <row r="70" spans="1:10" ht="18" x14ac:dyDescent="0.2">
      <c r="A70" s="1">
        <v>70</v>
      </c>
      <c r="B70" s="1" t="s">
        <v>774</v>
      </c>
      <c r="C70" s="2" t="str">
        <f t="shared" ca="1" si="4"/>
        <v/>
      </c>
      <c r="D70" s="2">
        <f t="shared" ca="1" si="5"/>
        <v>6486</v>
      </c>
      <c r="E70" s="4">
        <v>1</v>
      </c>
      <c r="F70" s="4" t="str">
        <f t="shared" ca="1" si="6"/>
        <v/>
      </c>
      <c r="G70" s="4" t="str">
        <f t="shared" ca="1" si="7"/>
        <v/>
      </c>
      <c r="H70" s="3" t="str">
        <f t="array" aca="1" ref="H70" ca="1">IFERROR(INDEX(F:F,SMALL(IF(F$2:F$1573&lt;&gt;"",ROW(F$2:F$1573)),ROWS(H$2:H69))),"")</f>
        <v/>
      </c>
      <c r="I70" s="3" t="str">
        <f t="array" aca="1" ref="I70" ca="1">IFERROR(INDEX(G:G,SMALL(IF(G$2:G$1573&lt;&gt;"",ROW(G$2:G$1573)),ROWS(I$2:I69))),"")</f>
        <v/>
      </c>
      <c r="J70" s="3" t="str">
        <f t="array" aca="1" ref="J70" ca="1">IFERROR(INDEX(C:C,SMALL(IF(C$2:C$1573&lt;&gt;"",ROW(C$2:C$1573)),ROWS(J$2:J69))),"")</f>
        <v/>
      </c>
    </row>
    <row r="71" spans="1:10" ht="18" x14ac:dyDescent="0.2">
      <c r="A71" s="1">
        <v>71</v>
      </c>
      <c r="B71" s="1" t="s">
        <v>774</v>
      </c>
      <c r="C71" s="2" t="str">
        <f t="shared" ca="1" si="4"/>
        <v/>
      </c>
      <c r="D71" s="2" t="str">
        <f t="shared" ca="1" si="5"/>
        <v/>
      </c>
      <c r="E71" s="4">
        <v>1</v>
      </c>
      <c r="F71" s="4" t="str">
        <f t="shared" ca="1" si="6"/>
        <v/>
      </c>
      <c r="G71" s="4" t="str">
        <f t="shared" ca="1" si="7"/>
        <v/>
      </c>
      <c r="H71" s="3" t="str">
        <f t="array" aca="1" ref="H71" ca="1">IFERROR(INDEX(F:F,SMALL(IF(F$2:F$1573&lt;&gt;"",ROW(F$2:F$1573)),ROWS(H$2:H70))),"")</f>
        <v/>
      </c>
      <c r="I71" s="3" t="str">
        <f t="array" aca="1" ref="I71" ca="1">IFERROR(INDEX(G:G,SMALL(IF(G$2:G$1573&lt;&gt;"",ROW(G$2:G$1573)),ROWS(I$2:I70))),"")</f>
        <v/>
      </c>
      <c r="J71" s="3" t="str">
        <f t="array" aca="1" ref="J71" ca="1">IFERROR(INDEX(C:C,SMALL(IF(C$2:C$1573&lt;&gt;"",ROW(C$2:C$1573)),ROWS(J$2:J70))),"")</f>
        <v/>
      </c>
    </row>
    <row r="72" spans="1:10" ht="18" x14ac:dyDescent="0.2">
      <c r="A72" s="1">
        <v>72</v>
      </c>
      <c r="B72" s="1" t="s">
        <v>774</v>
      </c>
      <c r="C72" s="2" t="str">
        <f t="shared" ca="1" si="4"/>
        <v/>
      </c>
      <c r="D72" s="2" t="str">
        <f t="shared" ca="1" si="5"/>
        <v/>
      </c>
      <c r="E72" s="4">
        <v>1</v>
      </c>
      <c r="F72" s="4" t="str">
        <f t="shared" ca="1" si="6"/>
        <v/>
      </c>
      <c r="G72" s="4" t="str">
        <f t="shared" ca="1" si="7"/>
        <v/>
      </c>
      <c r="H72" s="3" t="str">
        <f t="array" aca="1" ref="H72" ca="1">IFERROR(INDEX(F:F,SMALL(IF(F$2:F$1573&lt;&gt;"",ROW(F$2:F$1573)),ROWS(H$2:H71))),"")</f>
        <v/>
      </c>
      <c r="I72" s="3" t="str">
        <f t="array" aca="1" ref="I72" ca="1">IFERROR(INDEX(G:G,SMALL(IF(G$2:G$1573&lt;&gt;"",ROW(G$2:G$1573)),ROWS(I$2:I71))),"")</f>
        <v/>
      </c>
      <c r="J72" s="3" t="str">
        <f t="array" aca="1" ref="J72" ca="1">IFERROR(INDEX(C:C,SMALL(IF(C$2:C$1573&lt;&gt;"",ROW(C$2:C$1573)),ROWS(J$2:J71))),"")</f>
        <v/>
      </c>
    </row>
    <row r="73" spans="1:10" ht="18" x14ac:dyDescent="0.2">
      <c r="A73" s="1">
        <v>73</v>
      </c>
      <c r="B73" s="1" t="s">
        <v>774</v>
      </c>
      <c r="C73" s="2" t="str">
        <f t="shared" ca="1" si="4"/>
        <v/>
      </c>
      <c r="D73" s="2" t="str">
        <f t="shared" ca="1" si="5"/>
        <v/>
      </c>
      <c r="E73" s="4">
        <v>1</v>
      </c>
      <c r="F73" s="4" t="str">
        <f t="shared" ca="1" si="6"/>
        <v/>
      </c>
      <c r="G73" s="4" t="str">
        <f t="shared" ca="1" si="7"/>
        <v/>
      </c>
      <c r="H73" s="3" t="str">
        <f t="array" aca="1" ref="H73" ca="1">IFERROR(INDEX(F:F,SMALL(IF(F$2:F$1573&lt;&gt;"",ROW(F$2:F$1573)),ROWS(H$2:H72))),"")</f>
        <v/>
      </c>
      <c r="I73" s="3" t="str">
        <f t="array" aca="1" ref="I73" ca="1">IFERROR(INDEX(G:G,SMALL(IF(G$2:G$1573&lt;&gt;"",ROW(G$2:G$1573)),ROWS(I$2:I72))),"")</f>
        <v/>
      </c>
      <c r="J73" s="3" t="str">
        <f t="array" aca="1" ref="J73" ca="1">IFERROR(INDEX(C:C,SMALL(IF(C$2:C$1573&lt;&gt;"",ROW(C$2:C$1573)),ROWS(J$2:J72))),"")</f>
        <v/>
      </c>
    </row>
    <row r="74" spans="1:10" ht="18" x14ac:dyDescent="0.2">
      <c r="A74" s="1">
        <v>74</v>
      </c>
      <c r="B74" s="1" t="s">
        <v>774</v>
      </c>
      <c r="C74" s="2" t="str">
        <f t="shared" ca="1" si="4"/>
        <v/>
      </c>
      <c r="D74" s="2" t="str">
        <f t="shared" ca="1" si="5"/>
        <v/>
      </c>
      <c r="E74" s="4">
        <v>1</v>
      </c>
      <c r="F74" s="4" t="str">
        <f t="shared" ca="1" si="6"/>
        <v/>
      </c>
      <c r="G74" s="4" t="str">
        <f t="shared" ca="1" si="7"/>
        <v/>
      </c>
      <c r="H74" s="3" t="str">
        <f t="array" aca="1" ref="H74" ca="1">IFERROR(INDEX(F:F,SMALL(IF(F$2:F$1573&lt;&gt;"",ROW(F$2:F$1573)),ROWS(H$2:H73))),"")</f>
        <v/>
      </c>
      <c r="I74" s="3" t="str">
        <f t="array" aca="1" ref="I74" ca="1">IFERROR(INDEX(G:G,SMALL(IF(G$2:G$1573&lt;&gt;"",ROW(G$2:G$1573)),ROWS(I$2:I73))),"")</f>
        <v/>
      </c>
      <c r="J74" s="3" t="str">
        <f t="array" aca="1" ref="J74" ca="1">IFERROR(INDEX(C:C,SMALL(IF(C$2:C$1573&lt;&gt;"",ROW(C$2:C$1573)),ROWS(J$2:J73))),"")</f>
        <v/>
      </c>
    </row>
    <row r="75" spans="1:10" ht="18" x14ac:dyDescent="0.2">
      <c r="A75" s="1">
        <v>75</v>
      </c>
      <c r="B75" s="1" t="s">
        <v>774</v>
      </c>
      <c r="C75" s="2" t="str">
        <f t="shared" ca="1" si="4"/>
        <v/>
      </c>
      <c r="D75" s="2" t="str">
        <f t="shared" ca="1" si="5"/>
        <v/>
      </c>
      <c r="E75" s="4">
        <v>1</v>
      </c>
      <c r="F75" s="4" t="str">
        <f t="shared" ca="1" si="6"/>
        <v/>
      </c>
      <c r="G75" s="4" t="str">
        <f t="shared" ca="1" si="7"/>
        <v/>
      </c>
      <c r="H75" s="3" t="str">
        <f t="array" aca="1" ref="H75" ca="1">IFERROR(INDEX(F:F,SMALL(IF(F$2:F$1573&lt;&gt;"",ROW(F$2:F$1573)),ROWS(H$2:H74))),"")</f>
        <v/>
      </c>
      <c r="I75" s="3" t="str">
        <f t="array" aca="1" ref="I75" ca="1">IFERROR(INDEX(G:G,SMALL(IF(G$2:G$1573&lt;&gt;"",ROW(G$2:G$1573)),ROWS(I$2:I74))),"")</f>
        <v/>
      </c>
      <c r="J75" s="3" t="str">
        <f t="array" aca="1" ref="J75" ca="1">IFERROR(INDEX(C:C,SMALL(IF(C$2:C$1573&lt;&gt;"",ROW(C$2:C$1573)),ROWS(J$2:J74))),"")</f>
        <v/>
      </c>
    </row>
    <row r="76" spans="1:10" ht="18" x14ac:dyDescent="0.2">
      <c r="A76" s="1">
        <v>76</v>
      </c>
      <c r="B76" s="1" t="s">
        <v>774</v>
      </c>
      <c r="C76" s="2" t="str">
        <f t="shared" ca="1" si="4"/>
        <v/>
      </c>
      <c r="D76" s="2" t="str">
        <f t="shared" ca="1" si="5"/>
        <v/>
      </c>
      <c r="E76" s="4">
        <v>1</v>
      </c>
      <c r="F76" s="4" t="str">
        <f t="shared" ca="1" si="6"/>
        <v/>
      </c>
      <c r="G76" s="4" t="str">
        <f t="shared" ca="1" si="7"/>
        <v/>
      </c>
      <c r="H76" s="3" t="str">
        <f t="array" aca="1" ref="H76" ca="1">IFERROR(INDEX(F:F,SMALL(IF(F$2:F$1573&lt;&gt;"",ROW(F$2:F$1573)),ROWS(H$2:H75))),"")</f>
        <v/>
      </c>
      <c r="I76" s="3" t="str">
        <f t="array" aca="1" ref="I76" ca="1">IFERROR(INDEX(G:G,SMALL(IF(G$2:G$1573&lt;&gt;"",ROW(G$2:G$1573)),ROWS(I$2:I75))),"")</f>
        <v/>
      </c>
      <c r="J76" s="3" t="str">
        <f t="array" aca="1" ref="J76" ca="1">IFERROR(INDEX(C:C,SMALL(IF(C$2:C$1573&lt;&gt;"",ROW(C$2:C$1573)),ROWS(J$2:J75))),"")</f>
        <v/>
      </c>
    </row>
    <row r="77" spans="1:10" ht="18" x14ac:dyDescent="0.2">
      <c r="A77" s="1">
        <v>77</v>
      </c>
      <c r="B77" s="1" t="s">
        <v>774</v>
      </c>
      <c r="C77" s="2" t="str">
        <f t="shared" ca="1" si="4"/>
        <v/>
      </c>
      <c r="D77" s="2" t="str">
        <f t="shared" ca="1" si="5"/>
        <v/>
      </c>
      <c r="E77" s="4">
        <v>1</v>
      </c>
      <c r="F77" s="4" t="str">
        <f t="shared" ca="1" si="6"/>
        <v/>
      </c>
      <c r="G77" s="4" t="str">
        <f t="shared" ca="1" si="7"/>
        <v/>
      </c>
      <c r="H77" s="3" t="str">
        <f t="array" aca="1" ref="H77" ca="1">IFERROR(INDEX(F:F,SMALL(IF(F$2:F$1573&lt;&gt;"",ROW(F$2:F$1573)),ROWS(H$2:H76))),"")</f>
        <v/>
      </c>
      <c r="I77" s="3" t="str">
        <f t="array" aca="1" ref="I77" ca="1">IFERROR(INDEX(G:G,SMALL(IF(G$2:G$1573&lt;&gt;"",ROW(G$2:G$1573)),ROWS(I$2:I76))),"")</f>
        <v/>
      </c>
      <c r="J77" s="3" t="str">
        <f t="array" aca="1" ref="J77" ca="1">IFERROR(INDEX(C:C,SMALL(IF(C$2:C$1573&lt;&gt;"",ROW(C$2:C$1573)),ROWS(J$2:J76))),"")</f>
        <v/>
      </c>
    </row>
    <row r="78" spans="1:10" ht="18" x14ac:dyDescent="0.2">
      <c r="A78" s="1">
        <v>78</v>
      </c>
      <c r="B78" s="1" t="s">
        <v>774</v>
      </c>
      <c r="C78" s="2" t="str">
        <f t="shared" ca="1" si="4"/>
        <v/>
      </c>
      <c r="D78" s="2">
        <f t="shared" ca="1" si="5"/>
        <v>6253</v>
      </c>
      <c r="E78" s="4">
        <v>1</v>
      </c>
      <c r="F78" s="4" t="str">
        <f t="shared" ca="1" si="6"/>
        <v/>
      </c>
      <c r="G78" s="4" t="str">
        <f t="shared" ca="1" si="7"/>
        <v/>
      </c>
      <c r="H78" s="3" t="str">
        <f t="array" aca="1" ref="H78" ca="1">IFERROR(INDEX(F:F,SMALL(IF(F$2:F$1573&lt;&gt;"",ROW(F$2:F$1573)),ROWS(H$2:H77))),"")</f>
        <v/>
      </c>
      <c r="I78" s="3" t="str">
        <f t="array" aca="1" ref="I78" ca="1">IFERROR(INDEX(G:G,SMALL(IF(G$2:G$1573&lt;&gt;"",ROW(G$2:G$1573)),ROWS(I$2:I77))),"")</f>
        <v/>
      </c>
      <c r="J78" s="3" t="str">
        <f t="array" aca="1" ref="J78" ca="1">IFERROR(INDEX(C:C,SMALL(IF(C$2:C$1573&lt;&gt;"",ROW(C$2:C$1573)),ROWS(J$2:J77))),"")</f>
        <v/>
      </c>
    </row>
    <row r="79" spans="1:10" ht="18" x14ac:dyDescent="0.2">
      <c r="A79" s="1">
        <v>79</v>
      </c>
      <c r="B79" s="1" t="s">
        <v>774</v>
      </c>
      <c r="C79" s="2" t="str">
        <f t="shared" ca="1" si="4"/>
        <v/>
      </c>
      <c r="D79" s="2">
        <f t="shared" ca="1" si="5"/>
        <v>6028</v>
      </c>
      <c r="E79" s="4">
        <v>1</v>
      </c>
      <c r="F79" s="4" t="str">
        <f t="shared" ca="1" si="6"/>
        <v/>
      </c>
      <c r="G79" s="4" t="str">
        <f t="shared" ca="1" si="7"/>
        <v/>
      </c>
      <c r="H79" s="3" t="str">
        <f t="array" aca="1" ref="H79" ca="1">IFERROR(INDEX(F:F,SMALL(IF(F$2:F$1573&lt;&gt;"",ROW(F$2:F$1573)),ROWS(H$2:H78))),"")</f>
        <v/>
      </c>
      <c r="I79" s="3" t="str">
        <f t="array" aca="1" ref="I79" ca="1">IFERROR(INDEX(G:G,SMALL(IF(G$2:G$1573&lt;&gt;"",ROW(G$2:G$1573)),ROWS(I$2:I78))),"")</f>
        <v/>
      </c>
      <c r="J79" s="3" t="str">
        <f t="array" aca="1" ref="J79" ca="1">IFERROR(INDEX(C:C,SMALL(IF(C$2:C$1573&lt;&gt;"",ROW(C$2:C$1573)),ROWS(J$2:J78))),"")</f>
        <v/>
      </c>
    </row>
    <row r="80" spans="1:10" ht="18" x14ac:dyDescent="0.2">
      <c r="A80" s="1">
        <v>80</v>
      </c>
      <c r="B80" s="1" t="s">
        <v>774</v>
      </c>
      <c r="C80" s="2" t="str">
        <f t="shared" ca="1" si="4"/>
        <v>OFF</v>
      </c>
      <c r="D80" s="2">
        <f t="shared" ca="1" si="5"/>
        <v>6177</v>
      </c>
      <c r="E80" s="4">
        <v>1</v>
      </c>
      <c r="F80" s="4">
        <f t="shared" ca="1" si="6"/>
        <v>1</v>
      </c>
      <c r="G80" s="4">
        <f t="shared" ca="1" si="7"/>
        <v>6177</v>
      </c>
      <c r="H80" s="3" t="str">
        <f t="array" aca="1" ref="H80" ca="1">IFERROR(INDEX(F:F,SMALL(IF(F$2:F$1573&lt;&gt;"",ROW(F$2:F$1573)),ROWS(H$2:H79))),"")</f>
        <v/>
      </c>
      <c r="I80" s="3" t="str">
        <f t="array" aca="1" ref="I80" ca="1">IFERROR(INDEX(G:G,SMALL(IF(G$2:G$1573&lt;&gt;"",ROW(G$2:G$1573)),ROWS(I$2:I79))),"")</f>
        <v/>
      </c>
      <c r="J80" s="3" t="str">
        <f t="array" aca="1" ref="J80" ca="1">IFERROR(INDEX(C:C,SMALL(IF(C$2:C$1573&lt;&gt;"",ROW(C$2:C$1573)),ROWS(J$2:J79))),"")</f>
        <v/>
      </c>
    </row>
    <row r="81" spans="1:10" ht="18" x14ac:dyDescent="0.2">
      <c r="A81" s="1">
        <v>81</v>
      </c>
      <c r="B81" s="1" t="s">
        <v>774</v>
      </c>
      <c r="C81" s="2" t="str">
        <f t="shared" ca="1" si="4"/>
        <v/>
      </c>
      <c r="D81" s="2" t="str">
        <f t="shared" ca="1" si="5"/>
        <v/>
      </c>
      <c r="E81" s="4">
        <v>1</v>
      </c>
      <c r="F81" s="4" t="str">
        <f t="shared" ca="1" si="6"/>
        <v/>
      </c>
      <c r="G81" s="4" t="str">
        <f t="shared" ca="1" si="7"/>
        <v/>
      </c>
      <c r="H81" s="3" t="str">
        <f t="array" aca="1" ref="H81" ca="1">IFERROR(INDEX(F:F,SMALL(IF(F$2:F$1573&lt;&gt;"",ROW(F$2:F$1573)),ROWS(H$2:H80))),"")</f>
        <v/>
      </c>
      <c r="I81" s="3" t="str">
        <f t="array" aca="1" ref="I81" ca="1">IFERROR(INDEX(G:G,SMALL(IF(G$2:G$1573&lt;&gt;"",ROW(G$2:G$1573)),ROWS(I$2:I80))),"")</f>
        <v/>
      </c>
      <c r="J81" s="3" t="str">
        <f t="array" aca="1" ref="J81" ca="1">IFERROR(INDEX(C:C,SMALL(IF(C$2:C$1573&lt;&gt;"",ROW(C$2:C$1573)),ROWS(J$2:J80))),"")</f>
        <v/>
      </c>
    </row>
    <row r="82" spans="1:10" ht="18" x14ac:dyDescent="0.2">
      <c r="A82" s="1">
        <v>82</v>
      </c>
      <c r="B82" s="1" t="s">
        <v>774</v>
      </c>
      <c r="C82" s="2" t="str">
        <f t="shared" ca="1" si="4"/>
        <v/>
      </c>
      <c r="D82" s="2" t="str">
        <f t="shared" ca="1" si="5"/>
        <v/>
      </c>
      <c r="E82" s="4">
        <v>1</v>
      </c>
      <c r="F82" s="4" t="str">
        <f t="shared" ca="1" si="6"/>
        <v/>
      </c>
      <c r="G82" s="4" t="str">
        <f t="shared" ca="1" si="7"/>
        <v/>
      </c>
      <c r="H82" s="3" t="str">
        <f t="array" aca="1" ref="H82" ca="1">IFERROR(INDEX(F:F,SMALL(IF(F$2:F$1573&lt;&gt;"",ROW(F$2:F$1573)),ROWS(H$2:H81))),"")</f>
        <v/>
      </c>
      <c r="I82" s="3" t="str">
        <f t="array" aca="1" ref="I82" ca="1">IFERROR(INDEX(G:G,SMALL(IF(G$2:G$1573&lt;&gt;"",ROW(G$2:G$1573)),ROWS(I$2:I81))),"")</f>
        <v/>
      </c>
      <c r="J82" s="3" t="str">
        <f t="array" aca="1" ref="J82" ca="1">IFERROR(INDEX(C:C,SMALL(IF(C$2:C$1573&lt;&gt;"",ROW(C$2:C$1573)),ROWS(J$2:J81))),"")</f>
        <v/>
      </c>
    </row>
    <row r="83" spans="1:10" ht="18" x14ac:dyDescent="0.2">
      <c r="A83" s="1">
        <v>83</v>
      </c>
      <c r="B83" s="1" t="s">
        <v>774</v>
      </c>
      <c r="C83" s="2" t="str">
        <f t="shared" ca="1" si="4"/>
        <v/>
      </c>
      <c r="D83" s="2" t="str">
        <f t="shared" ca="1" si="5"/>
        <v/>
      </c>
      <c r="E83" s="4">
        <v>1</v>
      </c>
      <c r="F83" s="4" t="str">
        <f t="shared" ca="1" si="6"/>
        <v/>
      </c>
      <c r="G83" s="4" t="str">
        <f t="shared" ca="1" si="7"/>
        <v/>
      </c>
      <c r="H83" s="3" t="str">
        <f t="array" aca="1" ref="H83" ca="1">IFERROR(INDEX(F:F,SMALL(IF(F$2:F$1573&lt;&gt;"",ROW(F$2:F$1573)),ROWS(H$2:H82))),"")</f>
        <v/>
      </c>
      <c r="I83" s="3" t="str">
        <f t="array" aca="1" ref="I83" ca="1">IFERROR(INDEX(G:G,SMALL(IF(G$2:G$1573&lt;&gt;"",ROW(G$2:G$1573)),ROWS(I$2:I82))),"")</f>
        <v/>
      </c>
      <c r="J83" s="3" t="str">
        <f t="array" aca="1" ref="J83" ca="1">IFERROR(INDEX(C:C,SMALL(IF(C$2:C$1573&lt;&gt;"",ROW(C$2:C$1573)),ROWS(J$2:J82))),"")</f>
        <v/>
      </c>
    </row>
    <row r="84" spans="1:10" ht="18" x14ac:dyDescent="0.2">
      <c r="A84" s="1">
        <v>84</v>
      </c>
      <c r="B84" s="1" t="s">
        <v>774</v>
      </c>
      <c r="C84" s="2" t="str">
        <f t="shared" ca="1" si="4"/>
        <v/>
      </c>
      <c r="D84" s="2">
        <f t="shared" ca="1" si="5"/>
        <v>6350</v>
      </c>
      <c r="E84" s="4">
        <v>1</v>
      </c>
      <c r="F84" s="4" t="str">
        <f t="shared" ca="1" si="6"/>
        <v/>
      </c>
      <c r="G84" s="4" t="str">
        <f t="shared" ca="1" si="7"/>
        <v/>
      </c>
      <c r="H84" s="3" t="str">
        <f t="array" aca="1" ref="H84" ca="1">IFERROR(INDEX(F:F,SMALL(IF(F$2:F$1573&lt;&gt;"",ROW(F$2:F$1573)),ROWS(H$2:H83))),"")</f>
        <v/>
      </c>
      <c r="I84" s="3" t="str">
        <f t="array" aca="1" ref="I84" ca="1">IFERROR(INDEX(G:G,SMALL(IF(G$2:G$1573&lt;&gt;"",ROW(G$2:G$1573)),ROWS(I$2:I83))),"")</f>
        <v/>
      </c>
      <c r="J84" s="3" t="str">
        <f t="array" aca="1" ref="J84" ca="1">IFERROR(INDEX(C:C,SMALL(IF(C$2:C$1573&lt;&gt;"",ROW(C$2:C$1573)),ROWS(J$2:J83))),"")</f>
        <v/>
      </c>
    </row>
    <row r="85" spans="1:10" ht="18" x14ac:dyDescent="0.2">
      <c r="A85" s="1">
        <v>85</v>
      </c>
      <c r="B85" s="1" t="s">
        <v>774</v>
      </c>
      <c r="C85" s="2" t="str">
        <f t="shared" ca="1" si="4"/>
        <v/>
      </c>
      <c r="D85" s="2">
        <f t="shared" ca="1" si="5"/>
        <v>6442</v>
      </c>
      <c r="E85" s="4">
        <v>1</v>
      </c>
      <c r="F85" s="4" t="str">
        <f t="shared" ca="1" si="6"/>
        <v/>
      </c>
      <c r="G85" s="4" t="str">
        <f t="shared" ca="1" si="7"/>
        <v/>
      </c>
      <c r="H85" s="3" t="str">
        <f t="array" aca="1" ref="H85" ca="1">IFERROR(INDEX(F:F,SMALL(IF(F$2:F$1573&lt;&gt;"",ROW(F$2:F$1573)),ROWS(H$2:H84))),"")</f>
        <v/>
      </c>
      <c r="I85" s="3" t="str">
        <f t="array" aca="1" ref="I85" ca="1">IFERROR(INDEX(G:G,SMALL(IF(G$2:G$1573&lt;&gt;"",ROW(G$2:G$1573)),ROWS(I$2:I84))),"")</f>
        <v/>
      </c>
      <c r="J85" s="3" t="str">
        <f t="array" aca="1" ref="J85" ca="1">IFERROR(INDEX(C:C,SMALL(IF(C$2:C$1573&lt;&gt;"",ROW(C$2:C$1573)),ROWS(J$2:J84))),"")</f>
        <v/>
      </c>
    </row>
    <row r="86" spans="1:10" ht="18" x14ac:dyDescent="0.2">
      <c r="A86" s="1">
        <v>86</v>
      </c>
      <c r="B86" s="1" t="s">
        <v>774</v>
      </c>
      <c r="C86" s="2" t="str">
        <f t="shared" ca="1" si="4"/>
        <v/>
      </c>
      <c r="D86" s="2" t="str">
        <f t="shared" ca="1" si="5"/>
        <v/>
      </c>
      <c r="E86" s="4">
        <v>1</v>
      </c>
      <c r="F86" s="4" t="str">
        <f t="shared" ca="1" si="6"/>
        <v/>
      </c>
      <c r="G86" s="4" t="str">
        <f t="shared" ca="1" si="7"/>
        <v/>
      </c>
      <c r="H86" s="3" t="str">
        <f t="array" aca="1" ref="H86" ca="1">IFERROR(INDEX(F:F,SMALL(IF(F$2:F$1573&lt;&gt;"",ROW(F$2:F$1573)),ROWS(H$2:H85))),"")</f>
        <v/>
      </c>
      <c r="I86" s="3" t="str">
        <f t="array" aca="1" ref="I86" ca="1">IFERROR(INDEX(G:G,SMALL(IF(G$2:G$1573&lt;&gt;"",ROW(G$2:G$1573)),ROWS(I$2:I85))),"")</f>
        <v/>
      </c>
      <c r="J86" s="3" t="str">
        <f t="array" aca="1" ref="J86" ca="1">IFERROR(INDEX(C:C,SMALL(IF(C$2:C$1573&lt;&gt;"",ROW(C$2:C$1573)),ROWS(J$2:J85))),"")</f>
        <v/>
      </c>
    </row>
    <row r="87" spans="1:10" ht="18" x14ac:dyDescent="0.2">
      <c r="A87" s="1">
        <v>87</v>
      </c>
      <c r="B87" s="1" t="s">
        <v>774</v>
      </c>
      <c r="C87" s="2" t="str">
        <f t="shared" ca="1" si="4"/>
        <v/>
      </c>
      <c r="D87" s="2" t="str">
        <f t="shared" ca="1" si="5"/>
        <v/>
      </c>
      <c r="E87" s="4">
        <v>1</v>
      </c>
      <c r="F87" s="4" t="str">
        <f t="shared" ca="1" si="6"/>
        <v/>
      </c>
      <c r="G87" s="4" t="str">
        <f t="shared" ca="1" si="7"/>
        <v/>
      </c>
      <c r="H87" s="3" t="str">
        <f t="array" aca="1" ref="H87" ca="1">IFERROR(INDEX(F:F,SMALL(IF(F$2:F$1573&lt;&gt;"",ROW(F$2:F$1573)),ROWS(H$2:H86))),"")</f>
        <v/>
      </c>
      <c r="I87" s="3" t="str">
        <f t="array" aca="1" ref="I87" ca="1">IFERROR(INDEX(G:G,SMALL(IF(G$2:G$1573&lt;&gt;"",ROW(G$2:G$1573)),ROWS(I$2:I86))),"")</f>
        <v/>
      </c>
      <c r="J87" s="3" t="str">
        <f t="array" aca="1" ref="J87" ca="1">IFERROR(INDEX(C:C,SMALL(IF(C$2:C$1573&lt;&gt;"",ROW(C$2:C$1573)),ROWS(J$2:J86))),"")</f>
        <v/>
      </c>
    </row>
    <row r="88" spans="1:10" ht="18" x14ac:dyDescent="0.2">
      <c r="A88" s="1">
        <v>88</v>
      </c>
      <c r="B88" s="1" t="s">
        <v>774</v>
      </c>
      <c r="C88" s="2" t="str">
        <f t="shared" ca="1" si="4"/>
        <v/>
      </c>
      <c r="D88" s="2" t="str">
        <f t="shared" ca="1" si="5"/>
        <v/>
      </c>
      <c r="E88" s="4">
        <v>1</v>
      </c>
      <c r="F88" s="4" t="str">
        <f t="shared" ca="1" si="6"/>
        <v/>
      </c>
      <c r="G88" s="4" t="str">
        <f t="shared" ca="1" si="7"/>
        <v/>
      </c>
      <c r="H88" s="3" t="str">
        <f t="array" aca="1" ref="H88" ca="1">IFERROR(INDEX(F:F,SMALL(IF(F$2:F$1573&lt;&gt;"",ROW(F$2:F$1573)),ROWS(H$2:H87))),"")</f>
        <v/>
      </c>
      <c r="I88" s="3" t="str">
        <f t="array" aca="1" ref="I88" ca="1">IFERROR(INDEX(G:G,SMALL(IF(G$2:G$1573&lt;&gt;"",ROW(G$2:G$1573)),ROWS(I$2:I87))),"")</f>
        <v/>
      </c>
      <c r="J88" s="3" t="str">
        <f t="array" aca="1" ref="J88" ca="1">IFERROR(INDEX(C:C,SMALL(IF(C$2:C$1573&lt;&gt;"",ROW(C$2:C$1573)),ROWS(J$2:J87))),"")</f>
        <v/>
      </c>
    </row>
    <row r="89" spans="1:10" ht="18" x14ac:dyDescent="0.2">
      <c r="A89" s="1">
        <v>89</v>
      </c>
      <c r="B89" s="1" t="s">
        <v>774</v>
      </c>
      <c r="C89" s="2" t="str">
        <f t="shared" ca="1" si="4"/>
        <v/>
      </c>
      <c r="D89" s="2" t="str">
        <f t="shared" ca="1" si="5"/>
        <v/>
      </c>
      <c r="E89" s="4">
        <v>1</v>
      </c>
      <c r="F89" s="4" t="str">
        <f t="shared" ca="1" si="6"/>
        <v/>
      </c>
      <c r="G89" s="4" t="str">
        <f t="shared" ca="1" si="7"/>
        <v/>
      </c>
      <c r="H89" s="3" t="str">
        <f t="array" aca="1" ref="H89" ca="1">IFERROR(INDEX(F:F,SMALL(IF(F$2:F$1573&lt;&gt;"",ROW(F$2:F$1573)),ROWS(H$2:H88))),"")</f>
        <v/>
      </c>
      <c r="I89" s="3" t="str">
        <f t="array" aca="1" ref="I89" ca="1">IFERROR(INDEX(G:G,SMALL(IF(G$2:G$1573&lt;&gt;"",ROW(G$2:G$1573)),ROWS(I$2:I88))),"")</f>
        <v/>
      </c>
      <c r="J89" s="3" t="str">
        <f t="array" aca="1" ref="J89" ca="1">IFERROR(INDEX(C:C,SMALL(IF(C$2:C$1573&lt;&gt;"",ROW(C$2:C$1573)),ROWS(J$2:J88))),"")</f>
        <v/>
      </c>
    </row>
    <row r="90" spans="1:10" ht="18" x14ac:dyDescent="0.2">
      <c r="A90" s="1">
        <v>90</v>
      </c>
      <c r="B90" s="1" t="s">
        <v>774</v>
      </c>
      <c r="C90" s="2" t="str">
        <f t="shared" ca="1" si="4"/>
        <v/>
      </c>
      <c r="D90" s="2" t="str">
        <f t="shared" ca="1" si="5"/>
        <v/>
      </c>
      <c r="E90" s="4">
        <v>1</v>
      </c>
      <c r="F90" s="4" t="str">
        <f t="shared" ca="1" si="6"/>
        <v/>
      </c>
      <c r="G90" s="4" t="str">
        <f t="shared" ca="1" si="7"/>
        <v/>
      </c>
      <c r="H90" s="3" t="str">
        <f t="array" aca="1" ref="H90" ca="1">IFERROR(INDEX(F:F,SMALL(IF(F$2:F$1573&lt;&gt;"",ROW(F$2:F$1573)),ROWS(H$2:H89))),"")</f>
        <v/>
      </c>
      <c r="I90" s="3" t="str">
        <f t="array" aca="1" ref="I90" ca="1">IFERROR(INDEX(G:G,SMALL(IF(G$2:G$1573&lt;&gt;"",ROW(G$2:G$1573)),ROWS(I$2:I89))),"")</f>
        <v/>
      </c>
      <c r="J90" s="3" t="str">
        <f t="array" aca="1" ref="J90" ca="1">IFERROR(INDEX(C:C,SMALL(IF(C$2:C$1573&lt;&gt;"",ROW(C$2:C$1573)),ROWS(J$2:J89))),"")</f>
        <v/>
      </c>
    </row>
    <row r="91" spans="1:10" ht="18" x14ac:dyDescent="0.2">
      <c r="A91" s="1">
        <v>91</v>
      </c>
      <c r="B91" s="1" t="s">
        <v>774</v>
      </c>
      <c r="C91" s="2" t="str">
        <f t="shared" ca="1" si="4"/>
        <v/>
      </c>
      <c r="D91" s="2" t="str">
        <f t="shared" ca="1" si="5"/>
        <v/>
      </c>
      <c r="E91" s="4">
        <v>1</v>
      </c>
      <c r="F91" s="4" t="str">
        <f t="shared" ca="1" si="6"/>
        <v/>
      </c>
      <c r="G91" s="4" t="str">
        <f t="shared" ca="1" si="7"/>
        <v/>
      </c>
      <c r="H91" s="3" t="str">
        <f t="array" aca="1" ref="H91" ca="1">IFERROR(INDEX(F:F,SMALL(IF(F$2:F$1573&lt;&gt;"",ROW(F$2:F$1573)),ROWS(H$2:H90))),"")</f>
        <v/>
      </c>
      <c r="I91" s="3" t="str">
        <f t="array" aca="1" ref="I91" ca="1">IFERROR(INDEX(G:G,SMALL(IF(G$2:G$1573&lt;&gt;"",ROW(G$2:G$1573)),ROWS(I$2:I90))),"")</f>
        <v/>
      </c>
      <c r="J91" s="3" t="str">
        <f t="array" aca="1" ref="J91" ca="1">IFERROR(INDEX(C:C,SMALL(IF(C$2:C$1573&lt;&gt;"",ROW(C$2:C$1573)),ROWS(J$2:J90))),"")</f>
        <v/>
      </c>
    </row>
    <row r="92" spans="1:10" ht="18" x14ac:dyDescent="0.2">
      <c r="A92" s="1">
        <v>92</v>
      </c>
      <c r="B92" s="1" t="s">
        <v>774</v>
      </c>
      <c r="C92" s="2" t="str">
        <f t="shared" ca="1" si="4"/>
        <v/>
      </c>
      <c r="D92" s="2">
        <f t="shared" ca="1" si="5"/>
        <v>7116</v>
      </c>
      <c r="E92" s="4">
        <v>1</v>
      </c>
      <c r="F92" s="4" t="str">
        <f t="shared" ca="1" si="6"/>
        <v/>
      </c>
      <c r="G92" s="4" t="str">
        <f t="shared" ca="1" si="7"/>
        <v/>
      </c>
      <c r="H92" s="3" t="str">
        <f t="array" aca="1" ref="H92" ca="1">IFERROR(INDEX(F:F,SMALL(IF(F$2:F$1573&lt;&gt;"",ROW(F$2:F$1573)),ROWS(H$2:H91))),"")</f>
        <v/>
      </c>
      <c r="I92" s="3" t="str">
        <f t="array" aca="1" ref="I92" ca="1">IFERROR(INDEX(G:G,SMALL(IF(G$2:G$1573&lt;&gt;"",ROW(G$2:G$1573)),ROWS(I$2:I91))),"")</f>
        <v/>
      </c>
      <c r="J92" s="3" t="str">
        <f t="array" aca="1" ref="J92" ca="1">IFERROR(INDEX(C:C,SMALL(IF(C$2:C$1573&lt;&gt;"",ROW(C$2:C$1573)),ROWS(J$2:J91))),"")</f>
        <v/>
      </c>
    </row>
    <row r="93" spans="1:10" ht="18" x14ac:dyDescent="0.2">
      <c r="A93" s="1">
        <v>93</v>
      </c>
      <c r="B93" s="1" t="s">
        <v>774</v>
      </c>
      <c r="C93" s="2" t="str">
        <f t="shared" ca="1" si="4"/>
        <v/>
      </c>
      <c r="D93" s="2">
        <f t="shared" ca="1" si="5"/>
        <v>7291</v>
      </c>
      <c r="E93" s="4">
        <v>1</v>
      </c>
      <c r="F93" s="4" t="str">
        <f t="shared" ca="1" si="6"/>
        <v/>
      </c>
      <c r="G93" s="4" t="str">
        <f t="shared" ca="1" si="7"/>
        <v/>
      </c>
      <c r="H93" s="3" t="str">
        <f t="array" aca="1" ref="H93" ca="1">IFERROR(INDEX(F:F,SMALL(IF(F$2:F$1573&lt;&gt;"",ROW(F$2:F$1573)),ROWS(H$2:H92))),"")</f>
        <v/>
      </c>
      <c r="I93" s="3" t="str">
        <f t="array" aca="1" ref="I93" ca="1">IFERROR(INDEX(G:G,SMALL(IF(G$2:G$1573&lt;&gt;"",ROW(G$2:G$1573)),ROWS(I$2:I92))),"")</f>
        <v/>
      </c>
      <c r="J93" s="3" t="str">
        <f t="array" aca="1" ref="J93" ca="1">IFERROR(INDEX(C:C,SMALL(IF(C$2:C$1573&lt;&gt;"",ROW(C$2:C$1573)),ROWS(J$2:J92))),"")</f>
        <v/>
      </c>
    </row>
    <row r="94" spans="1:10" ht="18" x14ac:dyDescent="0.2">
      <c r="A94" s="1">
        <v>94</v>
      </c>
      <c r="B94" s="1" t="s">
        <v>774</v>
      </c>
      <c r="C94" s="2" t="str">
        <f t="shared" ca="1" si="4"/>
        <v/>
      </c>
      <c r="D94" s="2">
        <f t="shared" ca="1" si="5"/>
        <v>7087</v>
      </c>
      <c r="E94" s="4">
        <v>1</v>
      </c>
      <c r="F94" s="4" t="str">
        <f t="shared" ca="1" si="6"/>
        <v/>
      </c>
      <c r="G94" s="4" t="str">
        <f t="shared" ca="1" si="7"/>
        <v/>
      </c>
      <c r="H94" s="3" t="str">
        <f t="array" aca="1" ref="H94" ca="1">IFERROR(INDEX(F:F,SMALL(IF(F$2:F$1573&lt;&gt;"",ROW(F$2:F$1573)),ROWS(H$2:H93))),"")</f>
        <v/>
      </c>
      <c r="I94" s="3" t="str">
        <f t="array" aca="1" ref="I94" ca="1">IFERROR(INDEX(G:G,SMALL(IF(G$2:G$1573&lt;&gt;"",ROW(G$2:G$1573)),ROWS(I$2:I93))),"")</f>
        <v/>
      </c>
      <c r="J94" s="3" t="str">
        <f t="array" aca="1" ref="J94" ca="1">IFERROR(INDEX(C:C,SMALL(IF(C$2:C$1573&lt;&gt;"",ROW(C$2:C$1573)),ROWS(J$2:J93))),"")</f>
        <v/>
      </c>
    </row>
    <row r="95" spans="1:10" ht="18" x14ac:dyDescent="0.2">
      <c r="A95" s="1">
        <v>95</v>
      </c>
      <c r="B95" s="1" t="s">
        <v>774</v>
      </c>
      <c r="C95" s="2" t="str">
        <f t="shared" ca="1" si="4"/>
        <v/>
      </c>
      <c r="D95" s="2">
        <f t="shared" ca="1" si="5"/>
        <v>7105</v>
      </c>
      <c r="E95" s="4">
        <v>1</v>
      </c>
      <c r="F95" s="4" t="str">
        <f t="shared" ca="1" si="6"/>
        <v/>
      </c>
      <c r="G95" s="4" t="str">
        <f t="shared" ca="1" si="7"/>
        <v/>
      </c>
      <c r="H95" s="3" t="str">
        <f t="array" aca="1" ref="H95" ca="1">IFERROR(INDEX(F:F,SMALL(IF(F$2:F$1573&lt;&gt;"",ROW(F$2:F$1573)),ROWS(H$2:H94))),"")</f>
        <v/>
      </c>
      <c r="I95" s="3" t="str">
        <f t="array" aca="1" ref="I95" ca="1">IFERROR(INDEX(G:G,SMALL(IF(G$2:G$1573&lt;&gt;"",ROW(G$2:G$1573)),ROWS(I$2:I94))),"")</f>
        <v/>
      </c>
      <c r="J95" s="3" t="str">
        <f t="array" aca="1" ref="J95" ca="1">IFERROR(INDEX(C:C,SMALL(IF(C$2:C$1573&lt;&gt;"",ROW(C$2:C$1573)),ROWS(J$2:J94))),"")</f>
        <v/>
      </c>
    </row>
    <row r="96" spans="1:10" ht="18" x14ac:dyDescent="0.2">
      <c r="A96" s="1">
        <v>96</v>
      </c>
      <c r="B96" s="1" t="s">
        <v>774</v>
      </c>
      <c r="C96" s="2" t="str">
        <f t="shared" ca="1" si="4"/>
        <v/>
      </c>
      <c r="D96" s="2">
        <f t="shared" ca="1" si="5"/>
        <v>7109</v>
      </c>
      <c r="E96" s="4">
        <v>1</v>
      </c>
      <c r="F96" s="4" t="str">
        <f t="shared" ca="1" si="6"/>
        <v/>
      </c>
      <c r="G96" s="4" t="str">
        <f t="shared" ca="1" si="7"/>
        <v/>
      </c>
      <c r="H96" s="3" t="str">
        <f t="array" aca="1" ref="H96" ca="1">IFERROR(INDEX(F:F,SMALL(IF(F$2:F$1573&lt;&gt;"",ROW(F$2:F$1573)),ROWS(H$2:H95))),"")</f>
        <v/>
      </c>
      <c r="I96" s="3" t="str">
        <f t="array" aca="1" ref="I96" ca="1">IFERROR(INDEX(G:G,SMALL(IF(G$2:G$1573&lt;&gt;"",ROW(G$2:G$1573)),ROWS(I$2:I95))),"")</f>
        <v/>
      </c>
      <c r="J96" s="3" t="str">
        <f t="array" aca="1" ref="J96" ca="1">IFERROR(INDEX(C:C,SMALL(IF(C$2:C$1573&lt;&gt;"",ROW(C$2:C$1573)),ROWS(J$2:J95))),"")</f>
        <v/>
      </c>
    </row>
    <row r="97" spans="1:10" ht="18" x14ac:dyDescent="0.2">
      <c r="A97" s="1">
        <v>97</v>
      </c>
      <c r="B97" s="1" t="s">
        <v>774</v>
      </c>
      <c r="C97" s="2" t="str">
        <f t="shared" ca="1" si="4"/>
        <v/>
      </c>
      <c r="D97" s="2" t="str">
        <f t="shared" ca="1" si="5"/>
        <v/>
      </c>
      <c r="E97" s="4">
        <v>1</v>
      </c>
      <c r="F97" s="4" t="str">
        <f t="shared" ca="1" si="6"/>
        <v/>
      </c>
      <c r="G97" s="4" t="str">
        <f t="shared" ca="1" si="7"/>
        <v/>
      </c>
      <c r="H97" s="3" t="str">
        <f t="array" aca="1" ref="H97" ca="1">IFERROR(INDEX(F:F,SMALL(IF(F$2:F$1573&lt;&gt;"",ROW(F$2:F$1573)),ROWS(H$2:H96))),"")</f>
        <v/>
      </c>
      <c r="I97" s="3" t="str">
        <f t="array" aca="1" ref="I97" ca="1">IFERROR(INDEX(G:G,SMALL(IF(G$2:G$1573&lt;&gt;"",ROW(G$2:G$1573)),ROWS(I$2:I96))),"")</f>
        <v/>
      </c>
      <c r="J97" s="3" t="str">
        <f t="array" aca="1" ref="J97" ca="1">IFERROR(INDEX(C:C,SMALL(IF(C$2:C$1573&lt;&gt;"",ROW(C$2:C$1573)),ROWS(J$2:J96))),"")</f>
        <v/>
      </c>
    </row>
    <row r="98" spans="1:10" ht="18" x14ac:dyDescent="0.2">
      <c r="A98" s="1">
        <v>98</v>
      </c>
      <c r="B98" s="1" t="s">
        <v>774</v>
      </c>
      <c r="C98" s="2" t="str">
        <f t="shared" ca="1" si="4"/>
        <v/>
      </c>
      <c r="D98" s="2" t="str">
        <f t="shared" ca="1" si="5"/>
        <v/>
      </c>
      <c r="E98" s="4">
        <v>1</v>
      </c>
      <c r="F98" s="4" t="str">
        <f t="shared" ca="1" si="6"/>
        <v/>
      </c>
      <c r="G98" s="4" t="str">
        <f t="shared" ca="1" si="7"/>
        <v/>
      </c>
      <c r="H98" s="3" t="str">
        <f t="array" aca="1" ref="H98" ca="1">IFERROR(INDEX(F:F,SMALL(IF(F$2:F$1573&lt;&gt;"",ROW(F$2:F$1573)),ROWS(H$2:H97))),"")</f>
        <v/>
      </c>
      <c r="I98" s="3" t="str">
        <f t="array" aca="1" ref="I98" ca="1">IFERROR(INDEX(G:G,SMALL(IF(G$2:G$1573&lt;&gt;"",ROW(G$2:G$1573)),ROWS(I$2:I97))),"")</f>
        <v/>
      </c>
      <c r="J98" s="3" t="str">
        <f t="array" aca="1" ref="J98" ca="1">IFERROR(INDEX(C:C,SMALL(IF(C$2:C$1573&lt;&gt;"",ROW(C$2:C$1573)),ROWS(J$2:J97))),"")</f>
        <v/>
      </c>
    </row>
    <row r="99" spans="1:10" ht="18" x14ac:dyDescent="0.2">
      <c r="A99" s="1">
        <v>99</v>
      </c>
      <c r="B99" s="1" t="s">
        <v>774</v>
      </c>
      <c r="C99" s="2" t="str">
        <f t="shared" ca="1" si="4"/>
        <v/>
      </c>
      <c r="D99" s="2" t="str">
        <f t="shared" ca="1" si="5"/>
        <v/>
      </c>
      <c r="E99" s="4">
        <v>1</v>
      </c>
      <c r="F99" s="4" t="str">
        <f t="shared" ca="1" si="6"/>
        <v/>
      </c>
      <c r="G99" s="4" t="str">
        <f t="shared" ca="1" si="7"/>
        <v/>
      </c>
      <c r="H99" s="3" t="str">
        <f t="array" aca="1" ref="H99" ca="1">IFERROR(INDEX(F:F,SMALL(IF(F$2:F$1573&lt;&gt;"",ROW(F$2:F$1573)),ROWS(H$2:H98))),"")</f>
        <v/>
      </c>
      <c r="I99" s="3" t="str">
        <f t="array" aca="1" ref="I99" ca="1">IFERROR(INDEX(G:G,SMALL(IF(G$2:G$1573&lt;&gt;"",ROW(G$2:G$1573)),ROWS(I$2:I98))),"")</f>
        <v/>
      </c>
      <c r="J99" s="3" t="str">
        <f t="array" aca="1" ref="J99" ca="1">IFERROR(INDEX(C:C,SMALL(IF(C$2:C$1573&lt;&gt;"",ROW(C$2:C$1573)),ROWS(J$2:J98))),"")</f>
        <v/>
      </c>
    </row>
    <row r="100" spans="1:10" ht="18" x14ac:dyDescent="0.2">
      <c r="A100" s="1">
        <v>100</v>
      </c>
      <c r="B100" s="1" t="s">
        <v>774</v>
      </c>
      <c r="C100" s="2" t="str">
        <f t="shared" ca="1" si="4"/>
        <v/>
      </c>
      <c r="D100" s="2" t="str">
        <f t="shared" ca="1" si="5"/>
        <v/>
      </c>
      <c r="E100" s="4">
        <v>1</v>
      </c>
      <c r="F100" s="4" t="str">
        <f t="shared" ca="1" si="6"/>
        <v/>
      </c>
      <c r="G100" s="4" t="str">
        <f t="shared" ca="1" si="7"/>
        <v/>
      </c>
      <c r="H100" s="3" t="str">
        <f t="array" aca="1" ref="H100" ca="1">IFERROR(INDEX(F:F,SMALL(IF(F$2:F$1573&lt;&gt;"",ROW(F$2:F$1573)),ROWS(H$2:H99))),"")</f>
        <v/>
      </c>
      <c r="I100" s="3" t="str">
        <f t="array" aca="1" ref="I100" ca="1">IFERROR(INDEX(G:G,SMALL(IF(G$2:G$1573&lt;&gt;"",ROW(G$2:G$1573)),ROWS(I$2:I99))),"")</f>
        <v/>
      </c>
      <c r="J100" s="3" t="str">
        <f t="array" aca="1" ref="J100" ca="1">IFERROR(INDEX(C:C,SMALL(IF(C$2:C$1573&lt;&gt;"",ROW(C$2:C$1573)),ROWS(J$2:J99))),"")</f>
        <v/>
      </c>
    </row>
    <row r="101" spans="1:10" ht="18" x14ac:dyDescent="0.2">
      <c r="A101" s="1">
        <v>101</v>
      </c>
      <c r="B101" s="1" t="s">
        <v>774</v>
      </c>
      <c r="C101" s="2" t="str">
        <f t="shared" ca="1" si="4"/>
        <v/>
      </c>
      <c r="D101" s="2" t="str">
        <f t="shared" ca="1" si="5"/>
        <v/>
      </c>
      <c r="E101" s="4">
        <v>1</v>
      </c>
      <c r="F101" s="4" t="str">
        <f t="shared" ca="1" si="6"/>
        <v/>
      </c>
      <c r="G101" s="4" t="str">
        <f t="shared" ca="1" si="7"/>
        <v/>
      </c>
      <c r="H101" s="3" t="str">
        <f t="array" aca="1" ref="H101" ca="1">IFERROR(INDEX(F:F,SMALL(IF(F$2:F$1573&lt;&gt;"",ROW(F$2:F$1573)),ROWS(H$2:H100))),"")</f>
        <v/>
      </c>
      <c r="I101" s="3" t="str">
        <f t="array" aca="1" ref="I101" ca="1">IFERROR(INDEX(G:G,SMALL(IF(G$2:G$1573&lt;&gt;"",ROW(G$2:G$1573)),ROWS(I$2:I100))),"")</f>
        <v/>
      </c>
      <c r="J101" s="3" t="str">
        <f t="array" aca="1" ref="J101" ca="1">IFERROR(INDEX(C:C,SMALL(IF(C$2:C$1573&lt;&gt;"",ROW(C$2:C$1573)),ROWS(J$2:J100))),"")</f>
        <v/>
      </c>
    </row>
    <row r="102" spans="1:10" ht="18" x14ac:dyDescent="0.2">
      <c r="A102" s="1">
        <v>102</v>
      </c>
      <c r="B102" s="1" t="s">
        <v>774</v>
      </c>
      <c r="C102" s="2" t="str">
        <f t="shared" ca="1" si="4"/>
        <v/>
      </c>
      <c r="D102" s="2" t="str">
        <f t="shared" ca="1" si="5"/>
        <v/>
      </c>
      <c r="E102" s="4">
        <v>1</v>
      </c>
      <c r="F102" s="4" t="str">
        <f t="shared" ca="1" si="6"/>
        <v/>
      </c>
      <c r="G102" s="4" t="str">
        <f t="shared" ca="1" si="7"/>
        <v/>
      </c>
      <c r="H102" s="3" t="str">
        <f t="array" aca="1" ref="H102" ca="1">IFERROR(INDEX(F:F,SMALL(IF(F$2:F$1573&lt;&gt;"",ROW(F$2:F$1573)),ROWS(H$2:H101))),"")</f>
        <v/>
      </c>
      <c r="I102" s="3" t="str">
        <f t="array" aca="1" ref="I102" ca="1">IFERROR(INDEX(G:G,SMALL(IF(G$2:G$1573&lt;&gt;"",ROW(G$2:G$1573)),ROWS(I$2:I101))),"")</f>
        <v/>
      </c>
      <c r="J102" s="3" t="str">
        <f t="array" aca="1" ref="J102" ca="1">IFERROR(INDEX(C:C,SMALL(IF(C$2:C$1573&lt;&gt;"",ROW(C$2:C$1573)),ROWS(J$2:J101))),"")</f>
        <v/>
      </c>
    </row>
    <row r="103" spans="1:10" ht="18" x14ac:dyDescent="0.2">
      <c r="A103" s="1">
        <v>103</v>
      </c>
      <c r="B103" s="1" t="s">
        <v>774</v>
      </c>
      <c r="C103" s="2" t="str">
        <f t="shared" ca="1" si="4"/>
        <v/>
      </c>
      <c r="D103" s="2">
        <f t="shared" ca="1" si="5"/>
        <v>6147</v>
      </c>
      <c r="E103" s="4">
        <v>1</v>
      </c>
      <c r="F103" s="4" t="str">
        <f t="shared" ca="1" si="6"/>
        <v/>
      </c>
      <c r="G103" s="4" t="str">
        <f t="shared" ca="1" si="7"/>
        <v/>
      </c>
      <c r="H103" s="3" t="str">
        <f t="array" aca="1" ref="H103" ca="1">IFERROR(INDEX(F:F,SMALL(IF(F$2:F$1573&lt;&gt;"",ROW(F$2:F$1573)),ROWS(H$2:H102))),"")</f>
        <v/>
      </c>
      <c r="I103" s="3" t="str">
        <f t="array" aca="1" ref="I103" ca="1">IFERROR(INDEX(G:G,SMALL(IF(G$2:G$1573&lt;&gt;"",ROW(G$2:G$1573)),ROWS(I$2:I102))),"")</f>
        <v/>
      </c>
      <c r="J103" s="3" t="str">
        <f t="array" aca="1" ref="J103" ca="1">IFERROR(INDEX(C:C,SMALL(IF(C$2:C$1573&lt;&gt;"",ROW(C$2:C$1573)),ROWS(J$2:J102))),"")</f>
        <v/>
      </c>
    </row>
    <row r="104" spans="1:10" ht="18" x14ac:dyDescent="0.2">
      <c r="A104" s="1">
        <v>104</v>
      </c>
      <c r="B104" s="1" t="s">
        <v>774</v>
      </c>
      <c r="C104" s="2" t="str">
        <f t="shared" ca="1" si="4"/>
        <v>PARK</v>
      </c>
      <c r="D104" s="2">
        <f t="shared" ca="1" si="5"/>
        <v>6287</v>
      </c>
      <c r="E104" s="4">
        <v>1</v>
      </c>
      <c r="F104" s="4">
        <f t="shared" ca="1" si="6"/>
        <v>1</v>
      </c>
      <c r="G104" s="4">
        <f t="shared" ca="1" si="7"/>
        <v>6287</v>
      </c>
      <c r="H104" s="3" t="str">
        <f t="array" aca="1" ref="H104" ca="1">IFERROR(INDEX(F:F,SMALL(IF(F$2:F$1573&lt;&gt;"",ROW(F$2:F$1573)),ROWS(H$2:H103))),"")</f>
        <v/>
      </c>
      <c r="I104" s="3" t="str">
        <f t="array" aca="1" ref="I104" ca="1">IFERROR(INDEX(G:G,SMALL(IF(G$2:G$1573&lt;&gt;"",ROW(G$2:G$1573)),ROWS(I$2:I103))),"")</f>
        <v/>
      </c>
      <c r="J104" s="3" t="str">
        <f t="array" aca="1" ref="J104" ca="1">IFERROR(INDEX(C:C,SMALL(IF(C$2:C$1573&lt;&gt;"",ROW(C$2:C$1573)),ROWS(J$2:J103))),"")</f>
        <v/>
      </c>
    </row>
    <row r="105" spans="1:10" ht="18" x14ac:dyDescent="0.2">
      <c r="A105" s="1">
        <v>105</v>
      </c>
      <c r="B105" s="1" t="s">
        <v>774</v>
      </c>
      <c r="C105" s="2" t="str">
        <f t="shared" ca="1" si="4"/>
        <v/>
      </c>
      <c r="D105" s="2">
        <f t="shared" ca="1" si="5"/>
        <v>6301</v>
      </c>
      <c r="E105" s="4">
        <v>1</v>
      </c>
      <c r="F105" s="4" t="str">
        <f t="shared" ca="1" si="6"/>
        <v/>
      </c>
      <c r="G105" s="4" t="str">
        <f t="shared" ca="1" si="7"/>
        <v/>
      </c>
      <c r="H105" s="3" t="str">
        <f t="array" aca="1" ref="H105" ca="1">IFERROR(INDEX(F:F,SMALL(IF(F$2:F$1573&lt;&gt;"",ROW(F$2:F$1573)),ROWS(H$2:H104))),"")</f>
        <v/>
      </c>
      <c r="I105" s="3" t="str">
        <f t="array" aca="1" ref="I105" ca="1">IFERROR(INDEX(G:G,SMALL(IF(G$2:G$1573&lt;&gt;"",ROW(G$2:G$1573)),ROWS(I$2:I104))),"")</f>
        <v/>
      </c>
      <c r="J105" s="3" t="str">
        <f t="array" aca="1" ref="J105" ca="1">IFERROR(INDEX(C:C,SMALL(IF(C$2:C$1573&lt;&gt;"",ROW(C$2:C$1573)),ROWS(J$2:J104))),"")</f>
        <v/>
      </c>
    </row>
    <row r="106" spans="1:10" ht="18" x14ac:dyDescent="0.2">
      <c r="A106" s="1">
        <v>106</v>
      </c>
      <c r="B106" s="1" t="s">
        <v>774</v>
      </c>
      <c r="C106" s="2" t="str">
        <f t="shared" ca="1" si="4"/>
        <v/>
      </c>
      <c r="D106" s="2">
        <f t="shared" ca="1" si="5"/>
        <v>6444</v>
      </c>
      <c r="E106" s="4">
        <v>1</v>
      </c>
      <c r="F106" s="4" t="str">
        <f t="shared" ca="1" si="6"/>
        <v/>
      </c>
      <c r="G106" s="4" t="str">
        <f t="shared" ca="1" si="7"/>
        <v/>
      </c>
      <c r="H106" s="3" t="str">
        <f t="array" aca="1" ref="H106" ca="1">IFERROR(INDEX(F:F,SMALL(IF(F$2:F$1573&lt;&gt;"",ROW(F$2:F$1573)),ROWS(H$2:H105))),"")</f>
        <v/>
      </c>
      <c r="I106" s="3" t="str">
        <f t="array" aca="1" ref="I106" ca="1">IFERROR(INDEX(G:G,SMALL(IF(G$2:G$1573&lt;&gt;"",ROW(G$2:G$1573)),ROWS(I$2:I105))),"")</f>
        <v/>
      </c>
      <c r="J106" s="3" t="str">
        <f t="array" aca="1" ref="J106" ca="1">IFERROR(INDEX(C:C,SMALL(IF(C$2:C$1573&lt;&gt;"",ROW(C$2:C$1573)),ROWS(J$2:J105))),"")</f>
        <v/>
      </c>
    </row>
    <row r="107" spans="1:10" ht="18" x14ac:dyDescent="0.2">
      <c r="A107" s="1">
        <v>107</v>
      </c>
      <c r="B107" s="1" t="s">
        <v>774</v>
      </c>
      <c r="C107" s="2" t="str">
        <f t="shared" ca="1" si="4"/>
        <v/>
      </c>
      <c r="D107" s="2">
        <f t="shared" ca="1" si="5"/>
        <v>6349</v>
      </c>
      <c r="E107" s="4">
        <v>1</v>
      </c>
      <c r="F107" s="4" t="str">
        <f t="shared" ca="1" si="6"/>
        <v/>
      </c>
      <c r="G107" s="4" t="str">
        <f t="shared" ca="1" si="7"/>
        <v/>
      </c>
      <c r="H107" s="3" t="str">
        <f t="array" aca="1" ref="H107" ca="1">IFERROR(INDEX(F:F,SMALL(IF(F$2:F$1573&lt;&gt;"",ROW(F$2:F$1573)),ROWS(H$2:H106))),"")</f>
        <v/>
      </c>
      <c r="I107" s="3" t="str">
        <f t="array" aca="1" ref="I107" ca="1">IFERROR(INDEX(G:G,SMALL(IF(G$2:G$1573&lt;&gt;"",ROW(G$2:G$1573)),ROWS(I$2:I106))),"")</f>
        <v/>
      </c>
      <c r="J107" s="3" t="str">
        <f t="array" aca="1" ref="J107" ca="1">IFERROR(INDEX(C:C,SMALL(IF(C$2:C$1573&lt;&gt;"",ROW(C$2:C$1573)),ROWS(J$2:J106))),"")</f>
        <v/>
      </c>
    </row>
    <row r="108" spans="1:10" ht="18" x14ac:dyDescent="0.2">
      <c r="A108" s="1">
        <v>108</v>
      </c>
      <c r="B108" s="1" t="s">
        <v>774</v>
      </c>
      <c r="C108" s="2" t="str">
        <f t="shared" ca="1" si="4"/>
        <v/>
      </c>
      <c r="D108" s="2">
        <f t="shared" ca="1" si="5"/>
        <v>6419</v>
      </c>
      <c r="E108" s="4">
        <v>1</v>
      </c>
      <c r="F108" s="4" t="str">
        <f t="shared" ca="1" si="6"/>
        <v/>
      </c>
      <c r="G108" s="4" t="str">
        <f t="shared" ca="1" si="7"/>
        <v/>
      </c>
      <c r="H108" s="3" t="str">
        <f t="array" aca="1" ref="H108" ca="1">IFERROR(INDEX(F:F,SMALL(IF(F$2:F$1573&lt;&gt;"",ROW(F$2:F$1573)),ROWS(H$2:H107))),"")</f>
        <v/>
      </c>
      <c r="I108" s="3" t="str">
        <f t="array" aca="1" ref="I108" ca="1">IFERROR(INDEX(G:G,SMALL(IF(G$2:G$1573&lt;&gt;"",ROW(G$2:G$1573)),ROWS(I$2:I107))),"")</f>
        <v/>
      </c>
      <c r="J108" s="3" t="str">
        <f t="array" aca="1" ref="J108" ca="1">IFERROR(INDEX(C:C,SMALL(IF(C$2:C$1573&lt;&gt;"",ROW(C$2:C$1573)),ROWS(J$2:J107))),"")</f>
        <v/>
      </c>
    </row>
    <row r="109" spans="1:10" ht="18" customHeight="1" x14ac:dyDescent="0.2">
      <c r="A109" s="1">
        <v>109</v>
      </c>
      <c r="B109" s="1" t="s">
        <v>774</v>
      </c>
      <c r="C109" s="2" t="str">
        <f t="shared" ca="1" si="4"/>
        <v>PARK</v>
      </c>
      <c r="D109" s="2">
        <f t="shared" ca="1" si="5"/>
        <v>6430</v>
      </c>
      <c r="E109" s="4">
        <v>1</v>
      </c>
      <c r="F109" s="4">
        <f t="shared" ca="1" si="6"/>
        <v>1</v>
      </c>
      <c r="G109" s="4">
        <f t="shared" ca="1" si="7"/>
        <v>6430</v>
      </c>
      <c r="H109" s="3" t="str">
        <f t="array" aca="1" ref="H109" ca="1">IFERROR(INDEX(F:F,SMALL(IF(F$2:F$1573&lt;&gt;"",ROW(F$2:F$1573)),ROWS(H$2:H108))),"")</f>
        <v/>
      </c>
      <c r="I109" s="3" t="str">
        <f t="array" aca="1" ref="I109" ca="1">IFERROR(INDEX(G:G,SMALL(IF(G$2:G$1573&lt;&gt;"",ROW(G$2:G$1573)),ROWS(I$2:I108))),"")</f>
        <v/>
      </c>
      <c r="J109" s="3" t="str">
        <f t="array" aca="1" ref="J109" ca="1">IFERROR(INDEX(C:C,SMALL(IF(C$2:C$1573&lt;&gt;"",ROW(C$2:C$1573)),ROWS(J$2:J108))),"")</f>
        <v/>
      </c>
    </row>
    <row r="110" spans="1:10" ht="18" customHeight="1" x14ac:dyDescent="0.2">
      <c r="A110" s="1">
        <v>110</v>
      </c>
      <c r="B110" s="1" t="s">
        <v>774</v>
      </c>
      <c r="C110" s="2" t="str">
        <f t="shared" ca="1" si="4"/>
        <v/>
      </c>
      <c r="D110" s="2">
        <f t="shared" ca="1" si="5"/>
        <v>6394</v>
      </c>
      <c r="E110" s="4">
        <v>1</v>
      </c>
      <c r="F110" s="4" t="str">
        <f t="shared" ca="1" si="6"/>
        <v/>
      </c>
      <c r="G110" s="4" t="str">
        <f t="shared" ca="1" si="7"/>
        <v/>
      </c>
      <c r="H110" s="3" t="str">
        <f t="array" aca="1" ref="H110" ca="1">IFERROR(INDEX(F:F,SMALL(IF(F$2:F$1573&lt;&gt;"",ROW(F$2:F$1573)),ROWS(H$2:H109))),"")</f>
        <v/>
      </c>
      <c r="I110" s="3" t="str">
        <f t="array" aca="1" ref="I110" ca="1">IFERROR(INDEX(G:G,SMALL(IF(G$2:G$1573&lt;&gt;"",ROW(G$2:G$1573)),ROWS(I$2:I109))),"")</f>
        <v/>
      </c>
      <c r="J110" s="3" t="str">
        <f t="array" aca="1" ref="J110" ca="1">IFERROR(INDEX(C:C,SMALL(IF(C$2:C$1573&lt;&gt;"",ROW(C$2:C$1573)),ROWS(J$2:J109))),"")</f>
        <v/>
      </c>
    </row>
    <row r="111" spans="1:10" ht="18" x14ac:dyDescent="0.2">
      <c r="A111" s="1">
        <v>111</v>
      </c>
      <c r="B111" s="1" t="s">
        <v>774</v>
      </c>
      <c r="C111" s="2" t="str">
        <f t="shared" ca="1" si="4"/>
        <v/>
      </c>
      <c r="D111" s="2">
        <f t="shared" ca="1" si="5"/>
        <v>6340</v>
      </c>
      <c r="E111" s="4">
        <v>1</v>
      </c>
      <c r="F111" s="4" t="str">
        <f t="shared" ca="1" si="6"/>
        <v/>
      </c>
      <c r="G111" s="4" t="str">
        <f t="shared" ca="1" si="7"/>
        <v/>
      </c>
      <c r="H111" s="3" t="str">
        <f t="array" aca="1" ref="H111" ca="1">IFERROR(INDEX(F:F,SMALL(IF(F$2:F$1573&lt;&gt;"",ROW(F$2:F$1573)),ROWS(H$2:H110))),"")</f>
        <v/>
      </c>
      <c r="I111" s="3" t="str">
        <f t="array" aca="1" ref="I111" ca="1">IFERROR(INDEX(G:G,SMALL(IF(G$2:G$1573&lt;&gt;"",ROW(G$2:G$1573)),ROWS(I$2:I110))),"")</f>
        <v/>
      </c>
      <c r="J111" s="3" t="str">
        <f t="array" aca="1" ref="J111" ca="1">IFERROR(INDEX(C:C,SMALL(IF(C$2:C$1573&lt;&gt;"",ROW(C$2:C$1573)),ROWS(J$2:J110))),"")</f>
        <v/>
      </c>
    </row>
    <row r="112" spans="1:10" ht="18" customHeight="1" x14ac:dyDescent="0.2">
      <c r="A112" s="1">
        <v>112</v>
      </c>
      <c r="B112" s="1" t="s">
        <v>774</v>
      </c>
      <c r="C112" s="2" t="str">
        <f t="shared" ca="1" si="4"/>
        <v/>
      </c>
      <c r="D112" s="2" t="str">
        <f t="shared" ca="1" si="5"/>
        <v/>
      </c>
      <c r="E112" s="4">
        <v>1</v>
      </c>
      <c r="F112" s="4" t="str">
        <f t="shared" ca="1" si="6"/>
        <v/>
      </c>
      <c r="G112" s="4" t="str">
        <f t="shared" ca="1" si="7"/>
        <v/>
      </c>
      <c r="H112" s="3" t="str">
        <f t="array" aca="1" ref="H112" ca="1">IFERROR(INDEX(F:F,SMALL(IF(F$2:F$1573&lt;&gt;"",ROW(F$2:F$1573)),ROWS(H$2:H111))),"")</f>
        <v/>
      </c>
      <c r="I112" s="3" t="str">
        <f t="array" aca="1" ref="I112" ca="1">IFERROR(INDEX(G:G,SMALL(IF(G$2:G$1573&lt;&gt;"",ROW(G$2:G$1573)),ROWS(I$2:I111))),"")</f>
        <v/>
      </c>
      <c r="J112" s="3" t="str">
        <f t="array" aca="1" ref="J112" ca="1">IFERROR(INDEX(C:C,SMALL(IF(C$2:C$1573&lt;&gt;"",ROW(C$2:C$1573)),ROWS(J$2:J111))),"")</f>
        <v/>
      </c>
    </row>
    <row r="113" spans="1:10" ht="18" customHeight="1" x14ac:dyDescent="0.2">
      <c r="A113" s="1">
        <v>113</v>
      </c>
      <c r="B113" s="1" t="s">
        <v>774</v>
      </c>
      <c r="C113" s="2" t="str">
        <f t="shared" ca="1" si="4"/>
        <v/>
      </c>
      <c r="D113" s="2" t="str">
        <f t="shared" ca="1" si="5"/>
        <v/>
      </c>
      <c r="E113" s="4">
        <v>1</v>
      </c>
      <c r="F113" s="4" t="str">
        <f t="shared" ca="1" si="6"/>
        <v/>
      </c>
      <c r="G113" s="4" t="str">
        <f t="shared" ca="1" si="7"/>
        <v/>
      </c>
      <c r="H113" s="3" t="str">
        <f t="array" aca="1" ref="H113" ca="1">IFERROR(INDEX(F:F,SMALL(IF(F$2:F$1573&lt;&gt;"",ROW(F$2:F$1573)),ROWS(H$2:H112))),"")</f>
        <v/>
      </c>
      <c r="I113" s="3" t="str">
        <f t="array" aca="1" ref="I113" ca="1">IFERROR(INDEX(G:G,SMALL(IF(G$2:G$1573&lt;&gt;"",ROW(G$2:G$1573)),ROWS(I$2:I112))),"")</f>
        <v/>
      </c>
      <c r="J113" s="3" t="str">
        <f t="array" aca="1" ref="J113" ca="1">IFERROR(INDEX(C:C,SMALL(IF(C$2:C$1573&lt;&gt;"",ROW(C$2:C$1573)),ROWS(J$2:J112))),"")</f>
        <v/>
      </c>
    </row>
    <row r="114" spans="1:10" ht="18" x14ac:dyDescent="0.2">
      <c r="A114" s="1">
        <v>114</v>
      </c>
      <c r="B114" s="1" t="s">
        <v>774</v>
      </c>
      <c r="C114" s="2" t="str">
        <f t="shared" ca="1" si="4"/>
        <v/>
      </c>
      <c r="D114" s="2" t="str">
        <f t="shared" ca="1" si="5"/>
        <v/>
      </c>
      <c r="E114" s="4">
        <v>1</v>
      </c>
      <c r="F114" s="4" t="str">
        <f t="shared" ca="1" si="6"/>
        <v/>
      </c>
      <c r="G114" s="4" t="str">
        <f t="shared" ca="1" si="7"/>
        <v/>
      </c>
      <c r="H114" s="3" t="str">
        <f t="array" aca="1" ref="H114" ca="1">IFERROR(INDEX(F:F,SMALL(IF(F$2:F$1573&lt;&gt;"",ROW(F$2:F$1573)),ROWS(H$2:H113))),"")</f>
        <v/>
      </c>
      <c r="I114" s="3" t="str">
        <f t="array" aca="1" ref="I114" ca="1">IFERROR(INDEX(G:G,SMALL(IF(G$2:G$1573&lt;&gt;"",ROW(G$2:G$1573)),ROWS(I$2:I113))),"")</f>
        <v/>
      </c>
      <c r="J114" s="3" t="str">
        <f t="array" aca="1" ref="J114" ca="1">IFERROR(INDEX(C:C,SMALL(IF(C$2:C$1573&lt;&gt;"",ROW(C$2:C$1573)),ROWS(J$2:J113))),"")</f>
        <v/>
      </c>
    </row>
    <row r="115" spans="1:10" ht="18" customHeight="1" x14ac:dyDescent="0.2">
      <c r="A115" s="1">
        <v>115</v>
      </c>
      <c r="B115" s="1" t="s">
        <v>774</v>
      </c>
      <c r="C115" s="2" t="str">
        <f t="shared" ca="1" si="4"/>
        <v/>
      </c>
      <c r="D115" s="2" t="str">
        <f t="shared" ca="1" si="5"/>
        <v/>
      </c>
      <c r="E115" s="4">
        <v>1</v>
      </c>
      <c r="F115" s="4" t="str">
        <f t="shared" ca="1" si="6"/>
        <v/>
      </c>
      <c r="G115" s="4" t="str">
        <f t="shared" ca="1" si="7"/>
        <v/>
      </c>
      <c r="H115" s="3" t="str">
        <f t="array" aca="1" ref="H115" ca="1">IFERROR(INDEX(F:F,SMALL(IF(F$2:F$1573&lt;&gt;"",ROW(F$2:F$1573)),ROWS(H$2:H114))),"")</f>
        <v/>
      </c>
      <c r="I115" s="3" t="str">
        <f t="array" aca="1" ref="I115" ca="1">IFERROR(INDEX(G:G,SMALL(IF(G$2:G$1573&lt;&gt;"",ROW(G$2:G$1573)),ROWS(I$2:I114))),"")</f>
        <v/>
      </c>
      <c r="J115" s="3" t="str">
        <f t="array" aca="1" ref="J115" ca="1">IFERROR(INDEX(C:C,SMALL(IF(C$2:C$1573&lt;&gt;"",ROW(C$2:C$1573)),ROWS(J$2:J114))),"")</f>
        <v/>
      </c>
    </row>
    <row r="116" spans="1:10" ht="18" customHeight="1" x14ac:dyDescent="0.2">
      <c r="A116" s="1">
        <v>116</v>
      </c>
      <c r="B116" s="1" t="s">
        <v>774</v>
      </c>
      <c r="C116" s="2" t="str">
        <f t="shared" ca="1" si="4"/>
        <v/>
      </c>
      <c r="D116" s="2" t="str">
        <f t="shared" ca="1" si="5"/>
        <v/>
      </c>
      <c r="E116" s="4">
        <v>1</v>
      </c>
      <c r="F116" s="4" t="str">
        <f t="shared" ca="1" si="6"/>
        <v/>
      </c>
      <c r="G116" s="4" t="str">
        <f t="shared" ca="1" si="7"/>
        <v/>
      </c>
      <c r="H116" s="3" t="str">
        <f t="array" aca="1" ref="H116" ca="1">IFERROR(INDEX(F:F,SMALL(IF(F$2:F$1573&lt;&gt;"",ROW(F$2:F$1573)),ROWS(H$2:H115))),"")</f>
        <v/>
      </c>
      <c r="I116" s="3" t="str">
        <f t="array" aca="1" ref="I116" ca="1">IFERROR(INDEX(G:G,SMALL(IF(G$2:G$1573&lt;&gt;"",ROW(G$2:G$1573)),ROWS(I$2:I115))),"")</f>
        <v/>
      </c>
      <c r="J116" s="3" t="str">
        <f t="array" aca="1" ref="J116" ca="1">IFERROR(INDEX(C:C,SMALL(IF(C$2:C$1573&lt;&gt;"",ROW(C$2:C$1573)),ROWS(J$2:J115))),"")</f>
        <v/>
      </c>
    </row>
    <row r="117" spans="1:10" ht="18" x14ac:dyDescent="0.2">
      <c r="A117" s="1">
        <v>117</v>
      </c>
      <c r="B117" s="1" t="s">
        <v>774</v>
      </c>
      <c r="C117" s="2" t="str">
        <f t="shared" ca="1" si="4"/>
        <v/>
      </c>
      <c r="D117" s="2">
        <f t="shared" ca="1" si="5"/>
        <v>6317</v>
      </c>
      <c r="E117" s="4">
        <v>1</v>
      </c>
      <c r="F117" s="4" t="str">
        <f t="shared" ca="1" si="6"/>
        <v/>
      </c>
      <c r="G117" s="4" t="str">
        <f t="shared" ca="1" si="7"/>
        <v/>
      </c>
      <c r="H117" s="3" t="str">
        <f t="array" aca="1" ref="H117" ca="1">IFERROR(INDEX(F:F,SMALL(IF(F$2:F$1573&lt;&gt;"",ROW(F$2:F$1573)),ROWS(H$2:H116))),"")</f>
        <v/>
      </c>
      <c r="I117" s="3" t="str">
        <f t="array" aca="1" ref="I117" ca="1">IFERROR(INDEX(G:G,SMALL(IF(G$2:G$1573&lt;&gt;"",ROW(G$2:G$1573)),ROWS(I$2:I116))),"")</f>
        <v/>
      </c>
      <c r="J117" s="3" t="str">
        <f t="array" aca="1" ref="J117" ca="1">IFERROR(INDEX(C:C,SMALL(IF(C$2:C$1573&lt;&gt;"",ROW(C$2:C$1573)),ROWS(J$2:J116))),"")</f>
        <v/>
      </c>
    </row>
    <row r="118" spans="1:10" ht="18" customHeight="1" x14ac:dyDescent="0.2">
      <c r="A118" s="1">
        <v>118</v>
      </c>
      <c r="B118" s="1" t="s">
        <v>774</v>
      </c>
      <c r="C118" s="2" t="str">
        <f t="shared" ca="1" si="4"/>
        <v/>
      </c>
      <c r="D118" s="2">
        <f t="shared" ca="1" si="5"/>
        <v>6498</v>
      </c>
      <c r="E118" s="4">
        <v>1</v>
      </c>
      <c r="F118" s="4" t="str">
        <f t="shared" ca="1" si="6"/>
        <v/>
      </c>
      <c r="G118" s="4" t="str">
        <f t="shared" ca="1" si="7"/>
        <v/>
      </c>
      <c r="H118" s="3" t="str">
        <f t="array" aca="1" ref="H118" ca="1">IFERROR(INDEX(F:F,SMALL(IF(F$2:F$1573&lt;&gt;"",ROW(F$2:F$1573)),ROWS(H$2:H117))),"")</f>
        <v/>
      </c>
      <c r="I118" s="3" t="str">
        <f t="array" aca="1" ref="I118" ca="1">IFERROR(INDEX(G:G,SMALL(IF(G$2:G$1573&lt;&gt;"",ROW(G$2:G$1573)),ROWS(I$2:I117))),"")</f>
        <v/>
      </c>
      <c r="J118" s="3" t="str">
        <f t="array" aca="1" ref="J118" ca="1">IFERROR(INDEX(C:C,SMALL(IF(C$2:C$1573&lt;&gt;"",ROW(C$2:C$1573)),ROWS(J$2:J117))),"")</f>
        <v/>
      </c>
    </row>
    <row r="119" spans="1:10" ht="18" customHeight="1" x14ac:dyDescent="0.2">
      <c r="A119" s="1">
        <v>119</v>
      </c>
      <c r="B119" s="1" t="s">
        <v>774</v>
      </c>
      <c r="C119" s="2" t="str">
        <f t="shared" ca="1" si="4"/>
        <v/>
      </c>
      <c r="D119" s="2">
        <f t="shared" ca="1" si="5"/>
        <v>6497</v>
      </c>
      <c r="E119" s="4">
        <v>1</v>
      </c>
      <c r="F119" s="4" t="str">
        <f t="shared" ca="1" si="6"/>
        <v/>
      </c>
      <c r="G119" s="4" t="str">
        <f t="shared" ca="1" si="7"/>
        <v/>
      </c>
      <c r="H119" s="3" t="str">
        <f t="array" aca="1" ref="H119" ca="1">IFERROR(INDEX(F:F,SMALL(IF(F$2:F$1573&lt;&gt;"",ROW(F$2:F$1573)),ROWS(H$2:H118))),"")</f>
        <v/>
      </c>
      <c r="I119" s="3" t="str">
        <f t="array" aca="1" ref="I119" ca="1">IFERROR(INDEX(G:G,SMALL(IF(G$2:G$1573&lt;&gt;"",ROW(G$2:G$1573)),ROWS(I$2:I118))),"")</f>
        <v/>
      </c>
      <c r="J119" s="3" t="str">
        <f t="array" aca="1" ref="J119" ca="1">IFERROR(INDEX(C:C,SMALL(IF(C$2:C$1573&lt;&gt;"",ROW(C$2:C$1573)),ROWS(J$2:J118))),"")</f>
        <v/>
      </c>
    </row>
    <row r="120" spans="1:10" ht="18" x14ac:dyDescent="0.2">
      <c r="A120" s="1">
        <v>120</v>
      </c>
      <c r="B120" s="1" t="s">
        <v>774</v>
      </c>
      <c r="C120" s="2" t="str">
        <f t="shared" ca="1" si="4"/>
        <v/>
      </c>
      <c r="D120" s="2">
        <f t="shared" ca="1" si="5"/>
        <v>6366</v>
      </c>
      <c r="E120" s="4">
        <v>1</v>
      </c>
      <c r="F120" s="4" t="str">
        <f t="shared" ca="1" si="6"/>
        <v/>
      </c>
      <c r="G120" s="4" t="str">
        <f t="shared" ca="1" si="7"/>
        <v/>
      </c>
      <c r="H120" s="3" t="str">
        <f t="array" aca="1" ref="H120" ca="1">IFERROR(INDEX(F:F,SMALL(IF(F$2:F$1573&lt;&gt;"",ROW(F$2:F$1573)),ROWS(H$2:H119))),"")</f>
        <v/>
      </c>
      <c r="I120" s="3" t="str">
        <f t="array" aca="1" ref="I120" ca="1">IFERROR(INDEX(G:G,SMALL(IF(G$2:G$1573&lt;&gt;"",ROW(G$2:G$1573)),ROWS(I$2:I119))),"")</f>
        <v/>
      </c>
      <c r="J120" s="3" t="str">
        <f t="array" aca="1" ref="J120" ca="1">IFERROR(INDEX(C:C,SMALL(IF(C$2:C$1573&lt;&gt;"",ROW(C$2:C$1573)),ROWS(J$2:J119))),"")</f>
        <v/>
      </c>
    </row>
    <row r="121" spans="1:10" ht="18" x14ac:dyDescent="0.2">
      <c r="A121" s="1">
        <v>121</v>
      </c>
      <c r="B121" s="1" t="s">
        <v>774</v>
      </c>
      <c r="C121" s="2" t="str">
        <f t="shared" ca="1" si="4"/>
        <v/>
      </c>
      <c r="D121" s="2">
        <f t="shared" ca="1" si="5"/>
        <v>6370</v>
      </c>
      <c r="E121" s="4">
        <v>1</v>
      </c>
      <c r="F121" s="4" t="str">
        <f t="shared" ca="1" si="6"/>
        <v/>
      </c>
      <c r="G121" s="4" t="str">
        <f t="shared" ca="1" si="7"/>
        <v/>
      </c>
      <c r="H121" s="3" t="str">
        <f t="array" aca="1" ref="H121" ca="1">IFERROR(INDEX(F:F,SMALL(IF(F$2:F$1573&lt;&gt;"",ROW(F$2:F$1573)),ROWS(H$2:H120))),"")</f>
        <v/>
      </c>
      <c r="I121" s="3" t="str">
        <f t="array" aca="1" ref="I121" ca="1">IFERROR(INDEX(G:G,SMALL(IF(G$2:G$1573&lt;&gt;"",ROW(G$2:G$1573)),ROWS(I$2:I120))),"")</f>
        <v/>
      </c>
      <c r="J121" s="3" t="str">
        <f t="array" aca="1" ref="J121" ca="1">IFERROR(INDEX(C:C,SMALL(IF(C$2:C$1573&lt;&gt;"",ROW(C$2:C$1573)),ROWS(J$2:J120))),"")</f>
        <v/>
      </c>
    </row>
    <row r="122" spans="1:10" ht="18" x14ac:dyDescent="0.2">
      <c r="A122" s="1">
        <v>122</v>
      </c>
      <c r="B122" s="1" t="s">
        <v>774</v>
      </c>
      <c r="C122" s="2" t="str">
        <f t="shared" ca="1" si="4"/>
        <v/>
      </c>
      <c r="D122" s="2">
        <f t="shared" ca="1" si="5"/>
        <v>6374</v>
      </c>
      <c r="E122" s="4">
        <v>1</v>
      </c>
      <c r="F122" s="4" t="str">
        <f t="shared" ca="1" si="6"/>
        <v/>
      </c>
      <c r="G122" s="4" t="str">
        <f t="shared" ca="1" si="7"/>
        <v/>
      </c>
      <c r="H122" s="3" t="str">
        <f t="array" aca="1" ref="H122" ca="1">IFERROR(INDEX(F:F,SMALL(IF(F$2:F$1573&lt;&gt;"",ROW(F$2:F$1573)),ROWS(H$2:H121))),"")</f>
        <v/>
      </c>
      <c r="I122" s="3" t="str">
        <f t="array" aca="1" ref="I122" ca="1">IFERROR(INDEX(G:G,SMALL(IF(G$2:G$1573&lt;&gt;"",ROW(G$2:G$1573)),ROWS(I$2:I121))),"")</f>
        <v/>
      </c>
      <c r="J122" s="3" t="str">
        <f t="array" aca="1" ref="J122" ca="1">IFERROR(INDEX(C:C,SMALL(IF(C$2:C$1573&lt;&gt;"",ROW(C$2:C$1573)),ROWS(J$2:J121))),"")</f>
        <v/>
      </c>
    </row>
    <row r="123" spans="1:10" ht="18" x14ac:dyDescent="0.2">
      <c r="A123" s="1">
        <v>123</v>
      </c>
      <c r="B123" s="1" t="s">
        <v>774</v>
      </c>
      <c r="C123" s="2" t="str">
        <f t="shared" ca="1" si="4"/>
        <v>PARK</v>
      </c>
      <c r="D123" s="2">
        <f t="shared" ca="1" si="5"/>
        <v>6491</v>
      </c>
      <c r="E123" s="4">
        <v>1</v>
      </c>
      <c r="F123" s="4">
        <f t="shared" ca="1" si="6"/>
        <v>1</v>
      </c>
      <c r="G123" s="4">
        <f t="shared" ca="1" si="7"/>
        <v>6491</v>
      </c>
      <c r="H123" s="3" t="str">
        <f t="array" aca="1" ref="H123" ca="1">IFERROR(INDEX(F:F,SMALL(IF(F$2:F$1573&lt;&gt;"",ROW(F$2:F$1573)),ROWS(H$2:H122))),"")</f>
        <v/>
      </c>
      <c r="I123" s="3" t="str">
        <f t="array" aca="1" ref="I123" ca="1">IFERROR(INDEX(G:G,SMALL(IF(G$2:G$1573&lt;&gt;"",ROW(G$2:G$1573)),ROWS(I$2:I122))),"")</f>
        <v/>
      </c>
      <c r="J123" s="3" t="str">
        <f t="array" aca="1" ref="J123" ca="1">IFERROR(INDEX(C:C,SMALL(IF(C$2:C$1573&lt;&gt;"",ROW(C$2:C$1573)),ROWS(J$2:J122))),"")</f>
        <v/>
      </c>
    </row>
    <row r="124" spans="1:10" ht="18" x14ac:dyDescent="0.2">
      <c r="A124" s="1">
        <v>124</v>
      </c>
      <c r="B124" s="1" t="s">
        <v>774</v>
      </c>
      <c r="C124" s="2" t="str">
        <f t="shared" ca="1" si="4"/>
        <v/>
      </c>
      <c r="D124" s="2">
        <f t="shared" ca="1" si="5"/>
        <v>6387</v>
      </c>
      <c r="E124" s="4">
        <v>1</v>
      </c>
      <c r="F124" s="4" t="str">
        <f t="shared" ca="1" si="6"/>
        <v/>
      </c>
      <c r="G124" s="4" t="str">
        <f t="shared" ca="1" si="7"/>
        <v/>
      </c>
      <c r="H124" s="3" t="str">
        <f t="array" aca="1" ref="H124" ca="1">IFERROR(INDEX(F:F,SMALL(IF(F$2:F$1573&lt;&gt;"",ROW(F$2:F$1573)),ROWS(H$2:H123))),"")</f>
        <v/>
      </c>
      <c r="I124" s="3" t="str">
        <f t="array" aca="1" ref="I124" ca="1">IFERROR(INDEX(G:G,SMALL(IF(G$2:G$1573&lt;&gt;"",ROW(G$2:G$1573)),ROWS(I$2:I123))),"")</f>
        <v/>
      </c>
      <c r="J124" s="3" t="str">
        <f t="array" aca="1" ref="J124" ca="1">IFERROR(INDEX(C:C,SMALL(IF(C$2:C$1573&lt;&gt;"",ROW(C$2:C$1573)),ROWS(J$2:J123))),"")</f>
        <v/>
      </c>
    </row>
    <row r="125" spans="1:10" ht="18" x14ac:dyDescent="0.2">
      <c r="A125" s="1">
        <v>125</v>
      </c>
      <c r="B125" s="1" t="s">
        <v>774</v>
      </c>
      <c r="C125" s="2" t="str">
        <f t="shared" ca="1" si="4"/>
        <v/>
      </c>
      <c r="D125" s="2">
        <f t="shared" ca="1" si="5"/>
        <v>6397</v>
      </c>
      <c r="E125" s="4">
        <v>1</v>
      </c>
      <c r="F125" s="4" t="str">
        <f t="shared" ca="1" si="6"/>
        <v/>
      </c>
      <c r="G125" s="4" t="str">
        <f t="shared" ca="1" si="7"/>
        <v/>
      </c>
      <c r="H125" s="3" t="str">
        <f t="array" aca="1" ref="H125" ca="1">IFERROR(INDEX(F:F,SMALL(IF(F$2:F$1573&lt;&gt;"",ROW(F$2:F$1573)),ROWS(H$2:H124))),"")</f>
        <v/>
      </c>
      <c r="I125" s="3" t="str">
        <f t="array" aca="1" ref="I125" ca="1">IFERROR(INDEX(G:G,SMALL(IF(G$2:G$1573&lt;&gt;"",ROW(G$2:G$1573)),ROWS(I$2:I124))),"")</f>
        <v/>
      </c>
      <c r="J125" s="3" t="str">
        <f t="array" aca="1" ref="J125" ca="1">IFERROR(INDEX(C:C,SMALL(IF(C$2:C$1573&lt;&gt;"",ROW(C$2:C$1573)),ROWS(J$2:J124))),"")</f>
        <v/>
      </c>
    </row>
    <row r="126" spans="1:10" ht="18" x14ac:dyDescent="0.2">
      <c r="A126" s="1">
        <v>126</v>
      </c>
      <c r="B126" s="1" t="s">
        <v>774</v>
      </c>
      <c r="C126" s="2" t="str">
        <f t="shared" ca="1" si="4"/>
        <v/>
      </c>
      <c r="D126" s="2">
        <f t="shared" ca="1" si="5"/>
        <v>6400</v>
      </c>
      <c r="E126" s="4">
        <v>1</v>
      </c>
      <c r="F126" s="4" t="str">
        <f t="shared" ca="1" si="6"/>
        <v/>
      </c>
      <c r="G126" s="4" t="str">
        <f t="shared" ca="1" si="7"/>
        <v/>
      </c>
      <c r="H126" s="3" t="str">
        <f t="array" aca="1" ref="H126" ca="1">IFERROR(INDEX(F:F,SMALL(IF(F$2:F$1573&lt;&gt;"",ROW(F$2:F$1573)),ROWS(H$2:H125))),"")</f>
        <v/>
      </c>
      <c r="I126" s="3" t="str">
        <f t="array" aca="1" ref="I126" ca="1">IFERROR(INDEX(G:G,SMALL(IF(G$2:G$1573&lt;&gt;"",ROW(G$2:G$1573)),ROWS(I$2:I125))),"")</f>
        <v/>
      </c>
      <c r="J126" s="3" t="str">
        <f t="array" aca="1" ref="J126" ca="1">IFERROR(INDEX(C:C,SMALL(IF(C$2:C$1573&lt;&gt;"",ROW(C$2:C$1573)),ROWS(J$2:J125))),"")</f>
        <v/>
      </c>
    </row>
    <row r="127" spans="1:10" ht="18" x14ac:dyDescent="0.2">
      <c r="A127" s="1">
        <v>127</v>
      </c>
      <c r="B127" s="1" t="s">
        <v>774</v>
      </c>
      <c r="C127" s="2" t="str">
        <f t="shared" ca="1" si="4"/>
        <v/>
      </c>
      <c r="D127" s="2">
        <f t="shared" ca="1" si="5"/>
        <v>6403</v>
      </c>
      <c r="E127" s="4">
        <v>1</v>
      </c>
      <c r="F127" s="4" t="str">
        <f t="shared" ca="1" si="6"/>
        <v/>
      </c>
      <c r="G127" s="4" t="str">
        <f t="shared" ca="1" si="7"/>
        <v/>
      </c>
      <c r="H127" s="3" t="str">
        <f t="array" aca="1" ref="H127" ca="1">IFERROR(INDEX(F:F,SMALL(IF(F$2:F$1573&lt;&gt;"",ROW(F$2:F$1573)),ROWS(H$2:H126))),"")</f>
        <v/>
      </c>
      <c r="I127" s="3" t="str">
        <f t="array" aca="1" ref="I127" ca="1">IFERROR(INDEX(G:G,SMALL(IF(G$2:G$1573&lt;&gt;"",ROW(G$2:G$1573)),ROWS(I$2:I126))),"")</f>
        <v/>
      </c>
      <c r="J127" s="3" t="str">
        <f t="array" aca="1" ref="J127" ca="1">IFERROR(INDEX(C:C,SMALL(IF(C$2:C$1573&lt;&gt;"",ROW(C$2:C$1573)),ROWS(J$2:J126))),"")</f>
        <v/>
      </c>
    </row>
    <row r="128" spans="1:10" ht="18" x14ac:dyDescent="0.2">
      <c r="A128" s="1">
        <v>128</v>
      </c>
      <c r="B128" s="1" t="s">
        <v>774</v>
      </c>
      <c r="C128" s="2" t="str">
        <f t="shared" ca="1" si="4"/>
        <v/>
      </c>
      <c r="D128" s="2">
        <f t="shared" ca="1" si="5"/>
        <v>6404</v>
      </c>
      <c r="E128" s="4">
        <v>1</v>
      </c>
      <c r="F128" s="4" t="str">
        <f t="shared" ca="1" si="6"/>
        <v/>
      </c>
      <c r="G128" s="4" t="str">
        <f t="shared" ca="1" si="7"/>
        <v/>
      </c>
      <c r="H128" s="3" t="str">
        <f t="array" aca="1" ref="H128" ca="1">IFERROR(INDEX(F:F,SMALL(IF(F$2:F$1573&lt;&gt;"",ROW(F$2:F$1573)),ROWS(H$2:H127))),"")</f>
        <v/>
      </c>
      <c r="I128" s="3" t="str">
        <f t="array" aca="1" ref="I128" ca="1">IFERROR(INDEX(G:G,SMALL(IF(G$2:G$1573&lt;&gt;"",ROW(G$2:G$1573)),ROWS(I$2:I127))),"")</f>
        <v/>
      </c>
      <c r="J128" s="3" t="str">
        <f t="array" aca="1" ref="J128" ca="1">IFERROR(INDEX(C:C,SMALL(IF(C$2:C$1573&lt;&gt;"",ROW(C$2:C$1573)),ROWS(J$2:J127))),"")</f>
        <v/>
      </c>
    </row>
    <row r="129" spans="1:10" ht="18" x14ac:dyDescent="0.2">
      <c r="A129" s="1">
        <v>129</v>
      </c>
      <c r="B129" s="1" t="s">
        <v>774</v>
      </c>
      <c r="C129" s="2" t="str">
        <f t="shared" ca="1" si="4"/>
        <v/>
      </c>
      <c r="D129" s="2">
        <f t="shared" ca="1" si="5"/>
        <v>6414</v>
      </c>
      <c r="E129" s="4">
        <v>1</v>
      </c>
      <c r="F129" s="4" t="str">
        <f t="shared" ca="1" si="6"/>
        <v/>
      </c>
      <c r="G129" s="4" t="str">
        <f t="shared" ca="1" si="7"/>
        <v/>
      </c>
      <c r="H129" s="3" t="str">
        <f t="array" aca="1" ref="H129" ca="1">IFERROR(INDEX(F:F,SMALL(IF(F$2:F$1573&lt;&gt;"",ROW(F$2:F$1573)),ROWS(H$2:H128))),"")</f>
        <v/>
      </c>
      <c r="I129" s="3" t="str">
        <f t="array" aca="1" ref="I129" ca="1">IFERROR(INDEX(G:G,SMALL(IF(G$2:G$1573&lt;&gt;"",ROW(G$2:G$1573)),ROWS(I$2:I128))),"")</f>
        <v/>
      </c>
      <c r="J129" s="3" t="str">
        <f t="array" aca="1" ref="J129" ca="1">IFERROR(INDEX(C:C,SMALL(IF(C$2:C$1573&lt;&gt;"",ROW(C$2:C$1573)),ROWS(J$2:J128))),"")</f>
        <v/>
      </c>
    </row>
    <row r="130" spans="1:10" ht="18" x14ac:dyDescent="0.2">
      <c r="A130" s="1">
        <v>130</v>
      </c>
      <c r="B130" s="1" t="s">
        <v>774</v>
      </c>
      <c r="C130" s="2" t="str">
        <f t="shared" ca="1" si="4"/>
        <v/>
      </c>
      <c r="D130" s="2">
        <f t="shared" ca="1" si="5"/>
        <v>6413</v>
      </c>
      <c r="E130" s="4">
        <v>1</v>
      </c>
      <c r="F130" s="4" t="str">
        <f t="shared" ca="1" si="6"/>
        <v/>
      </c>
      <c r="G130" s="4" t="str">
        <f t="shared" ca="1" si="7"/>
        <v/>
      </c>
      <c r="H130" s="3" t="str">
        <f t="array" aca="1" ref="H130" ca="1">IFERROR(INDEX(F:F,SMALL(IF(F$2:F$1573&lt;&gt;"",ROW(F$2:F$1573)),ROWS(H$2:H129))),"")</f>
        <v/>
      </c>
      <c r="I130" s="3" t="str">
        <f t="array" aca="1" ref="I130" ca="1">IFERROR(INDEX(G:G,SMALL(IF(G$2:G$1573&lt;&gt;"",ROW(G$2:G$1573)),ROWS(I$2:I129))),"")</f>
        <v/>
      </c>
      <c r="J130" s="3" t="str">
        <f t="array" aca="1" ref="J130" ca="1">IFERROR(INDEX(C:C,SMALL(IF(C$2:C$1573&lt;&gt;"",ROW(C$2:C$1573)),ROWS(J$2:J129))),"")</f>
        <v/>
      </c>
    </row>
    <row r="131" spans="1:10" ht="18" x14ac:dyDescent="0.2">
      <c r="A131" s="1">
        <v>131</v>
      </c>
      <c r="B131" s="1" t="s">
        <v>774</v>
      </c>
      <c r="C131" s="2" t="str">
        <f t="shared" ca="1" si="4"/>
        <v/>
      </c>
      <c r="D131" s="2">
        <f t="shared" ca="1" si="5"/>
        <v>6471</v>
      </c>
      <c r="E131" s="4">
        <v>1</v>
      </c>
      <c r="F131" s="4" t="str">
        <f t="shared" ca="1" si="6"/>
        <v/>
      </c>
      <c r="G131" s="4" t="str">
        <f t="shared" ca="1" si="7"/>
        <v/>
      </c>
      <c r="H131" s="3" t="str">
        <f t="array" aca="1" ref="H131" ca="1">IFERROR(INDEX(F:F,SMALL(IF(F$2:F$1573&lt;&gt;"",ROW(F$2:F$1573)),ROWS(H$2:H130))),"")</f>
        <v/>
      </c>
      <c r="I131" s="3" t="str">
        <f t="array" aca="1" ref="I131" ca="1">IFERROR(INDEX(G:G,SMALL(IF(G$2:G$1573&lt;&gt;"",ROW(G$2:G$1573)),ROWS(I$2:I130))),"")</f>
        <v/>
      </c>
      <c r="J131" s="3" t="str">
        <f t="array" aca="1" ref="J131" ca="1">IFERROR(INDEX(C:C,SMALL(IF(C$2:C$1573&lt;&gt;"",ROW(C$2:C$1573)),ROWS(J$2:J130))),"")</f>
        <v/>
      </c>
    </row>
    <row r="132" spans="1:10" ht="18" x14ac:dyDescent="0.2">
      <c r="A132" s="1">
        <v>132</v>
      </c>
      <c r="B132" s="1" t="s">
        <v>774</v>
      </c>
      <c r="C132" s="2" t="str">
        <f t="shared" ca="1" si="4"/>
        <v/>
      </c>
      <c r="D132" s="2" t="str">
        <f t="shared" ca="1" si="5"/>
        <v/>
      </c>
      <c r="E132" s="4">
        <v>1</v>
      </c>
      <c r="F132" s="4" t="str">
        <f t="shared" ca="1" si="6"/>
        <v/>
      </c>
      <c r="G132" s="4" t="str">
        <f t="shared" ca="1" si="7"/>
        <v/>
      </c>
      <c r="H132" s="3" t="str">
        <f t="array" aca="1" ref="H132" ca="1">IFERROR(INDEX(F:F,SMALL(IF(F$2:F$1573&lt;&gt;"",ROW(F$2:F$1573)),ROWS(H$2:H131))),"")</f>
        <v/>
      </c>
      <c r="I132" s="3" t="str">
        <f t="array" aca="1" ref="I132" ca="1">IFERROR(INDEX(G:G,SMALL(IF(G$2:G$1573&lt;&gt;"",ROW(G$2:G$1573)),ROWS(I$2:I131))),"")</f>
        <v/>
      </c>
      <c r="J132" s="3" t="str">
        <f t="array" aca="1" ref="J132" ca="1">IFERROR(INDEX(C:C,SMALL(IF(C$2:C$1573&lt;&gt;"",ROW(C$2:C$1573)),ROWS(J$2:J131))),"")</f>
        <v/>
      </c>
    </row>
    <row r="133" spans="1:10" ht="18" x14ac:dyDescent="0.2">
      <c r="A133" s="1">
        <v>133</v>
      </c>
      <c r="B133" s="1" t="s">
        <v>774</v>
      </c>
      <c r="C133" s="2" t="str">
        <f t="shared" ref="C133:C196" ca="1" si="8">IF(OR(D133=0,D133="",INDIRECT("'"&amp;$B$1&amp;"'!"&amp;B133&amp;A133)="",,INDIRECT("'"&amp;$B$1&amp;"'!X"&amp;A133)=0),"",INDIRECT("'"&amp;$B$1&amp;"'!"&amp;B133&amp;A133))</f>
        <v/>
      </c>
      <c r="D133" s="2" t="str">
        <f t="shared" ref="D133:D196" ca="1" si="9">IF(INDIRECT("'"&amp;$B$1&amp;"'!C"&amp;A133)=0,"",INDIRECT("'"&amp;$B$1&amp;"'!C"&amp;A133))</f>
        <v/>
      </c>
      <c r="E133" s="4">
        <v>1</v>
      </c>
      <c r="F133" s="4" t="str">
        <f t="shared" ref="F133:F196" ca="1" si="10">IF(C133="","",E133)</f>
        <v/>
      </c>
      <c r="G133" s="4" t="str">
        <f t="shared" ref="G133:G196" ca="1" si="11">IF(OR(C133="",C133=0),"",D133)</f>
        <v/>
      </c>
      <c r="H133" s="3" t="str">
        <f t="array" aca="1" ref="H133" ca="1">IFERROR(INDEX(F:F,SMALL(IF(F$2:F$1573&lt;&gt;"",ROW(F$2:F$1573)),ROWS(H$2:H132))),"")</f>
        <v/>
      </c>
      <c r="I133" s="3" t="str">
        <f t="array" aca="1" ref="I133" ca="1">IFERROR(INDEX(G:G,SMALL(IF(G$2:G$1573&lt;&gt;"",ROW(G$2:G$1573)),ROWS(I$2:I132))),"")</f>
        <v/>
      </c>
      <c r="J133" s="3" t="str">
        <f t="array" aca="1" ref="J133" ca="1">IFERROR(INDEX(C:C,SMALL(IF(C$2:C$1573&lt;&gt;"",ROW(C$2:C$1573)),ROWS(J$2:J132))),"")</f>
        <v/>
      </c>
    </row>
    <row r="134" spans="1:10" ht="18" x14ac:dyDescent="0.2">
      <c r="A134" s="1">
        <v>134</v>
      </c>
      <c r="B134" s="1" t="s">
        <v>774</v>
      </c>
      <c r="C134" s="2" t="str">
        <f t="shared" ca="1" si="8"/>
        <v/>
      </c>
      <c r="D134" s="2" t="str">
        <f t="shared" ca="1" si="9"/>
        <v/>
      </c>
      <c r="E134" s="4">
        <v>1</v>
      </c>
      <c r="F134" s="4" t="str">
        <f t="shared" ca="1" si="10"/>
        <v/>
      </c>
      <c r="G134" s="4" t="str">
        <f t="shared" ca="1" si="11"/>
        <v/>
      </c>
      <c r="H134" s="3" t="str">
        <f t="array" aca="1" ref="H134" ca="1">IFERROR(INDEX(F:F,SMALL(IF(F$2:F$1573&lt;&gt;"",ROW(F$2:F$1573)),ROWS(H$2:H133))),"")</f>
        <v/>
      </c>
      <c r="I134" s="3" t="str">
        <f t="array" aca="1" ref="I134" ca="1">IFERROR(INDEX(G:G,SMALL(IF(G$2:G$1573&lt;&gt;"",ROW(G$2:G$1573)),ROWS(I$2:I133))),"")</f>
        <v/>
      </c>
      <c r="J134" s="3" t="str">
        <f t="array" aca="1" ref="J134" ca="1">IFERROR(INDEX(C:C,SMALL(IF(C$2:C$1573&lt;&gt;"",ROW(C$2:C$1573)),ROWS(J$2:J133))),"")</f>
        <v/>
      </c>
    </row>
    <row r="135" spans="1:10" ht="18" x14ac:dyDescent="0.2">
      <c r="A135" s="1">
        <v>135</v>
      </c>
      <c r="B135" s="1" t="s">
        <v>774</v>
      </c>
      <c r="C135" s="2" t="str">
        <f t="shared" ca="1" si="8"/>
        <v/>
      </c>
      <c r="D135" s="2" t="str">
        <f t="shared" ca="1" si="9"/>
        <v/>
      </c>
      <c r="E135" s="4">
        <v>1</v>
      </c>
      <c r="F135" s="4" t="str">
        <f t="shared" ca="1" si="10"/>
        <v/>
      </c>
      <c r="G135" s="4" t="str">
        <f t="shared" ca="1" si="11"/>
        <v/>
      </c>
      <c r="H135" s="3" t="str">
        <f t="array" aca="1" ref="H135" ca="1">IFERROR(INDEX(F:F,SMALL(IF(F$2:F$1573&lt;&gt;"",ROW(F$2:F$1573)),ROWS(H$2:H134))),"")</f>
        <v/>
      </c>
      <c r="I135" s="3" t="str">
        <f t="array" aca="1" ref="I135" ca="1">IFERROR(INDEX(G:G,SMALL(IF(G$2:G$1573&lt;&gt;"",ROW(G$2:G$1573)),ROWS(I$2:I134))),"")</f>
        <v/>
      </c>
      <c r="J135" s="3" t="str">
        <f t="array" aca="1" ref="J135" ca="1">IFERROR(INDEX(C:C,SMALL(IF(C$2:C$1573&lt;&gt;"",ROW(C$2:C$1573)),ROWS(J$2:J134))),"")</f>
        <v/>
      </c>
    </row>
    <row r="136" spans="1:10" ht="18" x14ac:dyDescent="0.2">
      <c r="A136" s="1">
        <v>136</v>
      </c>
      <c r="B136" s="1" t="s">
        <v>774</v>
      </c>
      <c r="C136" s="2" t="str">
        <f t="shared" ca="1" si="8"/>
        <v/>
      </c>
      <c r="D136" s="2" t="str">
        <f t="shared" ca="1" si="9"/>
        <v/>
      </c>
      <c r="E136" s="4">
        <v>1</v>
      </c>
      <c r="F136" s="4" t="str">
        <f t="shared" ca="1" si="10"/>
        <v/>
      </c>
      <c r="G136" s="4" t="str">
        <f t="shared" ca="1" si="11"/>
        <v/>
      </c>
      <c r="H136" s="3" t="str">
        <f t="array" aca="1" ref="H136" ca="1">IFERROR(INDEX(F:F,SMALL(IF(F$2:F$1573&lt;&gt;"",ROW(F$2:F$1573)),ROWS(H$2:H135))),"")</f>
        <v/>
      </c>
      <c r="I136" s="3" t="str">
        <f t="array" aca="1" ref="I136" ca="1">IFERROR(INDEX(G:G,SMALL(IF(G$2:G$1573&lt;&gt;"",ROW(G$2:G$1573)),ROWS(I$2:I135))),"")</f>
        <v/>
      </c>
      <c r="J136" s="3" t="str">
        <f t="array" aca="1" ref="J136" ca="1">IFERROR(INDEX(C:C,SMALL(IF(C$2:C$1573&lt;&gt;"",ROW(C$2:C$1573)),ROWS(J$2:J135))),"")</f>
        <v/>
      </c>
    </row>
    <row r="137" spans="1:10" ht="18" x14ac:dyDescent="0.2">
      <c r="A137" s="1">
        <v>137</v>
      </c>
      <c r="B137" s="1" t="s">
        <v>774</v>
      </c>
      <c r="C137" s="2" t="str">
        <f t="shared" ca="1" si="8"/>
        <v/>
      </c>
      <c r="D137" s="2" t="str">
        <f t="shared" ca="1" si="9"/>
        <v/>
      </c>
      <c r="E137" s="4">
        <v>1</v>
      </c>
      <c r="F137" s="4" t="str">
        <f t="shared" ca="1" si="10"/>
        <v/>
      </c>
      <c r="G137" s="4" t="str">
        <f t="shared" ca="1" si="11"/>
        <v/>
      </c>
      <c r="H137" s="3" t="str">
        <f t="array" aca="1" ref="H137" ca="1">IFERROR(INDEX(F:F,SMALL(IF(F$2:F$1573&lt;&gt;"",ROW(F$2:F$1573)),ROWS(H$2:H136))),"")</f>
        <v/>
      </c>
      <c r="I137" s="3" t="str">
        <f t="array" aca="1" ref="I137" ca="1">IFERROR(INDEX(G:G,SMALL(IF(G$2:G$1573&lt;&gt;"",ROW(G$2:G$1573)),ROWS(I$2:I136))),"")</f>
        <v/>
      </c>
      <c r="J137" s="3" t="str">
        <f t="array" aca="1" ref="J137" ca="1">IFERROR(INDEX(C:C,SMALL(IF(C$2:C$1573&lt;&gt;"",ROW(C$2:C$1573)),ROWS(J$2:J136))),"")</f>
        <v/>
      </c>
    </row>
    <row r="138" spans="1:10" ht="18" x14ac:dyDescent="0.2">
      <c r="A138" s="1">
        <v>138</v>
      </c>
      <c r="B138" s="1" t="s">
        <v>774</v>
      </c>
      <c r="C138" s="2" t="str">
        <f t="shared" ca="1" si="8"/>
        <v/>
      </c>
      <c r="D138" s="2" t="str">
        <f t="shared" ca="1" si="9"/>
        <v/>
      </c>
      <c r="E138" s="4">
        <v>1</v>
      </c>
      <c r="F138" s="4" t="str">
        <f t="shared" ca="1" si="10"/>
        <v/>
      </c>
      <c r="G138" s="4" t="str">
        <f t="shared" ca="1" si="11"/>
        <v/>
      </c>
      <c r="H138" s="3" t="str">
        <f t="array" aca="1" ref="H138" ca="1">IFERROR(INDEX(F:F,SMALL(IF(F$2:F$1573&lt;&gt;"",ROW(F$2:F$1573)),ROWS(H$2:H137))),"")</f>
        <v/>
      </c>
      <c r="I138" s="3" t="str">
        <f t="array" aca="1" ref="I138" ca="1">IFERROR(INDEX(G:G,SMALL(IF(G$2:G$1573&lt;&gt;"",ROW(G$2:G$1573)),ROWS(I$2:I137))),"")</f>
        <v/>
      </c>
      <c r="J138" s="3" t="str">
        <f t="array" aca="1" ref="J138" ca="1">IFERROR(INDEX(C:C,SMALL(IF(C$2:C$1573&lt;&gt;"",ROW(C$2:C$1573)),ROWS(J$2:J137))),"")</f>
        <v/>
      </c>
    </row>
    <row r="139" spans="1:10" ht="18" x14ac:dyDescent="0.2">
      <c r="A139" s="1">
        <v>139</v>
      </c>
      <c r="B139" s="1" t="s">
        <v>774</v>
      </c>
      <c r="C139" s="2" t="str">
        <f t="shared" ca="1" si="8"/>
        <v/>
      </c>
      <c r="D139" s="2" t="str">
        <f t="shared" ca="1" si="9"/>
        <v/>
      </c>
      <c r="E139" s="4">
        <v>1</v>
      </c>
      <c r="F139" s="4" t="str">
        <f t="shared" ca="1" si="10"/>
        <v/>
      </c>
      <c r="G139" s="4" t="str">
        <f t="shared" ca="1" si="11"/>
        <v/>
      </c>
      <c r="H139" s="3" t="str">
        <f t="array" aca="1" ref="H139" ca="1">IFERROR(INDEX(F:F,SMALL(IF(F$2:F$1573&lt;&gt;"",ROW(F$2:F$1573)),ROWS(H$2:H138))),"")</f>
        <v/>
      </c>
      <c r="I139" s="3" t="str">
        <f t="array" aca="1" ref="I139" ca="1">IFERROR(INDEX(G:G,SMALL(IF(G$2:G$1573&lt;&gt;"",ROW(G$2:G$1573)),ROWS(I$2:I138))),"")</f>
        <v/>
      </c>
      <c r="J139" s="3" t="str">
        <f t="array" aca="1" ref="J139" ca="1">IFERROR(INDEX(C:C,SMALL(IF(C$2:C$1573&lt;&gt;"",ROW(C$2:C$1573)),ROWS(J$2:J138))),"")</f>
        <v/>
      </c>
    </row>
    <row r="140" spans="1:10" ht="18" x14ac:dyDescent="0.2">
      <c r="A140" s="1">
        <v>140</v>
      </c>
      <c r="B140" s="1" t="s">
        <v>774</v>
      </c>
      <c r="C140" s="2" t="str">
        <f t="shared" ca="1" si="8"/>
        <v/>
      </c>
      <c r="D140" s="2" t="str">
        <f t="shared" ca="1" si="9"/>
        <v/>
      </c>
      <c r="E140" s="4">
        <v>1</v>
      </c>
      <c r="F140" s="4" t="str">
        <f t="shared" ca="1" si="10"/>
        <v/>
      </c>
      <c r="G140" s="4" t="str">
        <f t="shared" ca="1" si="11"/>
        <v/>
      </c>
      <c r="H140" s="3" t="str">
        <f t="array" aca="1" ref="H140" ca="1">IFERROR(INDEX(F:F,SMALL(IF(F$2:F$1573&lt;&gt;"",ROW(F$2:F$1573)),ROWS(H$2:H139))),"")</f>
        <v/>
      </c>
      <c r="I140" s="3" t="str">
        <f t="array" aca="1" ref="I140" ca="1">IFERROR(INDEX(G:G,SMALL(IF(G$2:G$1573&lt;&gt;"",ROW(G$2:G$1573)),ROWS(I$2:I139))),"")</f>
        <v/>
      </c>
      <c r="J140" s="3" t="str">
        <f t="array" aca="1" ref="J140" ca="1">IFERROR(INDEX(C:C,SMALL(IF(C$2:C$1573&lt;&gt;"",ROW(C$2:C$1573)),ROWS(J$2:J139))),"")</f>
        <v/>
      </c>
    </row>
    <row r="141" spans="1:10" ht="18" x14ac:dyDescent="0.2">
      <c r="A141" s="1">
        <v>141</v>
      </c>
      <c r="B141" s="1" t="s">
        <v>774</v>
      </c>
      <c r="C141" s="2" t="str">
        <f t="shared" ca="1" si="8"/>
        <v/>
      </c>
      <c r="D141" s="2" t="str">
        <f t="shared" ca="1" si="9"/>
        <v/>
      </c>
      <c r="E141" s="4">
        <v>1</v>
      </c>
      <c r="F141" s="4" t="str">
        <f t="shared" ca="1" si="10"/>
        <v/>
      </c>
      <c r="G141" s="4" t="str">
        <f t="shared" ca="1" si="11"/>
        <v/>
      </c>
      <c r="H141" s="3" t="str">
        <f t="array" aca="1" ref="H141" ca="1">IFERROR(INDEX(F:F,SMALL(IF(F$2:F$1573&lt;&gt;"",ROW(F$2:F$1573)),ROWS(H$2:H140))),"")</f>
        <v/>
      </c>
      <c r="I141" s="3" t="str">
        <f t="array" aca="1" ref="I141" ca="1">IFERROR(INDEX(G:G,SMALL(IF(G$2:G$1573&lt;&gt;"",ROW(G$2:G$1573)),ROWS(I$2:I140))),"")</f>
        <v/>
      </c>
      <c r="J141" s="3" t="str">
        <f t="array" aca="1" ref="J141" ca="1">IFERROR(INDEX(C:C,SMALL(IF(C$2:C$1573&lt;&gt;"",ROW(C$2:C$1573)),ROWS(J$2:J140))),"")</f>
        <v/>
      </c>
    </row>
    <row r="142" spans="1:10" ht="18" x14ac:dyDescent="0.2">
      <c r="A142" s="1">
        <v>142</v>
      </c>
      <c r="B142" s="1" t="s">
        <v>774</v>
      </c>
      <c r="C142" s="2" t="str">
        <f t="shared" ca="1" si="8"/>
        <v/>
      </c>
      <c r="D142" s="2" t="str">
        <f t="shared" ca="1" si="9"/>
        <v/>
      </c>
      <c r="E142" s="4">
        <v>1</v>
      </c>
      <c r="F142" s="4" t="str">
        <f t="shared" ca="1" si="10"/>
        <v/>
      </c>
      <c r="G142" s="4" t="str">
        <f t="shared" ca="1" si="11"/>
        <v/>
      </c>
      <c r="H142" s="3" t="str">
        <f t="array" aca="1" ref="H142" ca="1">IFERROR(INDEX(F:F,SMALL(IF(F$2:F$1573&lt;&gt;"",ROW(F$2:F$1573)),ROWS(H$2:H141))),"")</f>
        <v/>
      </c>
      <c r="I142" s="3" t="str">
        <f t="array" aca="1" ref="I142" ca="1">IFERROR(INDEX(G:G,SMALL(IF(G$2:G$1573&lt;&gt;"",ROW(G$2:G$1573)),ROWS(I$2:I141))),"")</f>
        <v/>
      </c>
      <c r="J142" s="3" t="str">
        <f t="array" aca="1" ref="J142" ca="1">IFERROR(INDEX(C:C,SMALL(IF(C$2:C$1573&lt;&gt;"",ROW(C$2:C$1573)),ROWS(J$2:J141))),"")</f>
        <v/>
      </c>
    </row>
    <row r="143" spans="1:10" ht="18" x14ac:dyDescent="0.2">
      <c r="A143" s="1">
        <v>143</v>
      </c>
      <c r="B143" s="1" t="s">
        <v>774</v>
      </c>
      <c r="C143" s="2" t="str">
        <f t="shared" ca="1" si="8"/>
        <v/>
      </c>
      <c r="D143" s="2" t="str">
        <f t="shared" ca="1" si="9"/>
        <v/>
      </c>
      <c r="E143" s="4">
        <v>1</v>
      </c>
      <c r="F143" s="4" t="str">
        <f t="shared" ca="1" si="10"/>
        <v/>
      </c>
      <c r="G143" s="4" t="str">
        <f t="shared" ca="1" si="11"/>
        <v/>
      </c>
      <c r="H143" s="3" t="str">
        <f t="array" aca="1" ref="H143" ca="1">IFERROR(INDEX(F:F,SMALL(IF(F$2:F$1573&lt;&gt;"",ROW(F$2:F$1573)),ROWS(H$2:H142))),"")</f>
        <v/>
      </c>
      <c r="I143" s="3" t="str">
        <f t="array" aca="1" ref="I143" ca="1">IFERROR(INDEX(G:G,SMALL(IF(G$2:G$1573&lt;&gt;"",ROW(G$2:G$1573)),ROWS(I$2:I142))),"")</f>
        <v/>
      </c>
      <c r="J143" s="3" t="str">
        <f t="array" aca="1" ref="J143" ca="1">IFERROR(INDEX(C:C,SMALL(IF(C$2:C$1573&lt;&gt;"",ROW(C$2:C$1573)),ROWS(J$2:J142))),"")</f>
        <v/>
      </c>
    </row>
    <row r="144" spans="1:10" ht="18" x14ac:dyDescent="0.2">
      <c r="A144" s="1">
        <v>144</v>
      </c>
      <c r="B144" s="1" t="s">
        <v>774</v>
      </c>
      <c r="C144" s="2" t="str">
        <f t="shared" ca="1" si="8"/>
        <v/>
      </c>
      <c r="D144" s="2" t="str">
        <f t="shared" ca="1" si="9"/>
        <v/>
      </c>
      <c r="E144" s="4">
        <v>1</v>
      </c>
      <c r="F144" s="4" t="str">
        <f t="shared" ca="1" si="10"/>
        <v/>
      </c>
      <c r="G144" s="4" t="str">
        <f t="shared" ca="1" si="11"/>
        <v/>
      </c>
      <c r="H144" s="3" t="str">
        <f t="array" aca="1" ref="H144" ca="1">IFERROR(INDEX(F:F,SMALL(IF(F$2:F$1573&lt;&gt;"",ROW(F$2:F$1573)),ROWS(H$2:H143))),"")</f>
        <v/>
      </c>
      <c r="I144" s="3" t="str">
        <f t="array" aca="1" ref="I144" ca="1">IFERROR(INDEX(G:G,SMALL(IF(G$2:G$1573&lt;&gt;"",ROW(G$2:G$1573)),ROWS(I$2:I143))),"")</f>
        <v/>
      </c>
      <c r="J144" s="3" t="str">
        <f t="array" aca="1" ref="J144" ca="1">IFERROR(INDEX(C:C,SMALL(IF(C$2:C$1573&lt;&gt;"",ROW(C$2:C$1573)),ROWS(J$2:J143))),"")</f>
        <v/>
      </c>
    </row>
    <row r="145" spans="1:10" ht="18" x14ac:dyDescent="0.2">
      <c r="A145" s="1">
        <v>145</v>
      </c>
      <c r="B145" s="1" t="s">
        <v>774</v>
      </c>
      <c r="C145" s="2" t="str">
        <f t="shared" ca="1" si="8"/>
        <v/>
      </c>
      <c r="D145" s="2" t="str">
        <f t="shared" ca="1" si="9"/>
        <v/>
      </c>
      <c r="E145" s="4">
        <v>1</v>
      </c>
      <c r="F145" s="4" t="str">
        <f t="shared" ca="1" si="10"/>
        <v/>
      </c>
      <c r="G145" s="4" t="str">
        <f t="shared" ca="1" si="11"/>
        <v/>
      </c>
      <c r="H145" s="3" t="str">
        <f t="array" aca="1" ref="H145" ca="1">IFERROR(INDEX(F:F,SMALL(IF(F$2:F$1573&lt;&gt;"",ROW(F$2:F$1573)),ROWS(H$2:H144))),"")</f>
        <v/>
      </c>
      <c r="I145" s="3" t="str">
        <f t="array" aca="1" ref="I145" ca="1">IFERROR(INDEX(G:G,SMALL(IF(G$2:G$1573&lt;&gt;"",ROW(G$2:G$1573)),ROWS(I$2:I144))),"")</f>
        <v/>
      </c>
      <c r="J145" s="3" t="str">
        <f t="array" aca="1" ref="J145" ca="1">IFERROR(INDEX(C:C,SMALL(IF(C$2:C$1573&lt;&gt;"",ROW(C$2:C$1573)),ROWS(J$2:J144))),"")</f>
        <v/>
      </c>
    </row>
    <row r="146" spans="1:10" ht="18" x14ac:dyDescent="0.2">
      <c r="A146" s="1">
        <v>146</v>
      </c>
      <c r="B146" s="1" t="s">
        <v>774</v>
      </c>
      <c r="C146" s="2" t="str">
        <f t="shared" ca="1" si="8"/>
        <v/>
      </c>
      <c r="D146" s="2" t="str">
        <f t="shared" ca="1" si="9"/>
        <v/>
      </c>
      <c r="E146" s="4">
        <v>1</v>
      </c>
      <c r="F146" s="4" t="str">
        <f t="shared" ca="1" si="10"/>
        <v/>
      </c>
      <c r="G146" s="4" t="str">
        <f t="shared" ca="1" si="11"/>
        <v/>
      </c>
      <c r="H146" s="3" t="str">
        <f t="array" aca="1" ref="H146" ca="1">IFERROR(INDEX(F:F,SMALL(IF(F$2:F$1573&lt;&gt;"",ROW(F$2:F$1573)),ROWS(H$2:H145))),"")</f>
        <v/>
      </c>
      <c r="I146" s="3" t="str">
        <f t="array" aca="1" ref="I146" ca="1">IFERROR(INDEX(G:G,SMALL(IF(G$2:G$1573&lt;&gt;"",ROW(G$2:G$1573)),ROWS(I$2:I145))),"")</f>
        <v/>
      </c>
      <c r="J146" s="3" t="str">
        <f t="array" aca="1" ref="J146" ca="1">IFERROR(INDEX(C:C,SMALL(IF(C$2:C$1573&lt;&gt;"",ROW(C$2:C$1573)),ROWS(J$2:J145))),"")</f>
        <v/>
      </c>
    </row>
    <row r="147" spans="1:10" ht="18" x14ac:dyDescent="0.2">
      <c r="A147" s="1">
        <v>147</v>
      </c>
      <c r="B147" s="1" t="s">
        <v>774</v>
      </c>
      <c r="C147" s="2" t="str">
        <f t="shared" ca="1" si="8"/>
        <v/>
      </c>
      <c r="D147" s="2" t="str">
        <f t="shared" ca="1" si="9"/>
        <v/>
      </c>
      <c r="E147" s="4">
        <v>1</v>
      </c>
      <c r="F147" s="4" t="str">
        <f t="shared" ca="1" si="10"/>
        <v/>
      </c>
      <c r="G147" s="4" t="str">
        <f t="shared" ca="1" si="11"/>
        <v/>
      </c>
      <c r="H147" s="3" t="str">
        <f t="array" aca="1" ref="H147" ca="1">IFERROR(INDEX(F:F,SMALL(IF(F$2:F$1573&lt;&gt;"",ROW(F$2:F$1573)),ROWS(H$2:H146))),"")</f>
        <v/>
      </c>
      <c r="I147" s="3" t="str">
        <f t="array" aca="1" ref="I147" ca="1">IFERROR(INDEX(G:G,SMALL(IF(G$2:G$1573&lt;&gt;"",ROW(G$2:G$1573)),ROWS(I$2:I146))),"")</f>
        <v/>
      </c>
      <c r="J147" s="3" t="str">
        <f t="array" aca="1" ref="J147" ca="1">IFERROR(INDEX(C:C,SMALL(IF(C$2:C$1573&lt;&gt;"",ROW(C$2:C$1573)),ROWS(J$2:J146))),"")</f>
        <v/>
      </c>
    </row>
    <row r="148" spans="1:10" ht="18" x14ac:dyDescent="0.2">
      <c r="A148" s="1">
        <v>148</v>
      </c>
      <c r="B148" s="1" t="s">
        <v>774</v>
      </c>
      <c r="C148" s="2" t="str">
        <f t="shared" ca="1" si="8"/>
        <v/>
      </c>
      <c r="D148" s="2" t="str">
        <f t="shared" ca="1" si="9"/>
        <v/>
      </c>
      <c r="E148" s="4">
        <v>1</v>
      </c>
      <c r="F148" s="4" t="str">
        <f t="shared" ca="1" si="10"/>
        <v/>
      </c>
      <c r="G148" s="4" t="str">
        <f t="shared" ca="1" si="11"/>
        <v/>
      </c>
      <c r="H148" s="3" t="str">
        <f t="array" aca="1" ref="H148" ca="1">IFERROR(INDEX(F:F,SMALL(IF(F$2:F$1573&lt;&gt;"",ROW(F$2:F$1573)),ROWS(H$2:H147))),"")</f>
        <v/>
      </c>
      <c r="I148" s="3" t="str">
        <f t="array" aca="1" ref="I148" ca="1">IFERROR(INDEX(G:G,SMALL(IF(G$2:G$1573&lt;&gt;"",ROW(G$2:G$1573)),ROWS(I$2:I147))),"")</f>
        <v/>
      </c>
      <c r="J148" s="3" t="str">
        <f t="array" aca="1" ref="J148" ca="1">IFERROR(INDEX(C:C,SMALL(IF(C$2:C$1573&lt;&gt;"",ROW(C$2:C$1573)),ROWS(J$2:J147))),"")</f>
        <v/>
      </c>
    </row>
    <row r="149" spans="1:10" ht="18" x14ac:dyDescent="0.2">
      <c r="A149" s="1">
        <v>149</v>
      </c>
      <c r="B149" s="1" t="s">
        <v>774</v>
      </c>
      <c r="C149" s="2" t="str">
        <f t="shared" ca="1" si="8"/>
        <v/>
      </c>
      <c r="D149" s="2" t="str">
        <f t="shared" ca="1" si="9"/>
        <v/>
      </c>
      <c r="E149" s="4">
        <v>1</v>
      </c>
      <c r="F149" s="4" t="str">
        <f t="shared" ca="1" si="10"/>
        <v/>
      </c>
      <c r="G149" s="4" t="str">
        <f t="shared" ca="1" si="11"/>
        <v/>
      </c>
      <c r="H149" s="3" t="str">
        <f t="array" aca="1" ref="H149" ca="1">IFERROR(INDEX(F:F,SMALL(IF(F$2:F$1573&lt;&gt;"",ROW(F$2:F$1573)),ROWS(H$2:H148))),"")</f>
        <v/>
      </c>
      <c r="I149" s="3" t="str">
        <f t="array" aca="1" ref="I149" ca="1">IFERROR(INDEX(G:G,SMALL(IF(G$2:G$1573&lt;&gt;"",ROW(G$2:G$1573)),ROWS(I$2:I148))),"")</f>
        <v/>
      </c>
      <c r="J149" s="3" t="str">
        <f t="array" aca="1" ref="J149" ca="1">IFERROR(INDEX(C:C,SMALL(IF(C$2:C$1573&lt;&gt;"",ROW(C$2:C$1573)),ROWS(J$2:J148))),"")</f>
        <v/>
      </c>
    </row>
    <row r="150" spans="1:10" ht="18" x14ac:dyDescent="0.2">
      <c r="A150" s="1">
        <v>150</v>
      </c>
      <c r="B150" s="1" t="s">
        <v>774</v>
      </c>
      <c r="C150" s="2" t="str">
        <f t="shared" ca="1" si="8"/>
        <v/>
      </c>
      <c r="D150" s="2" t="str">
        <f t="shared" ca="1" si="9"/>
        <v/>
      </c>
      <c r="E150" s="4">
        <v>1</v>
      </c>
      <c r="F150" s="4" t="str">
        <f t="shared" ca="1" si="10"/>
        <v/>
      </c>
      <c r="G150" s="4" t="str">
        <f t="shared" ca="1" si="11"/>
        <v/>
      </c>
      <c r="H150" s="3" t="str">
        <f t="array" aca="1" ref="H150" ca="1">IFERROR(INDEX(F:F,SMALL(IF(F$2:F$1573&lt;&gt;"",ROW(F$2:F$1573)),ROWS(H$2:H149))),"")</f>
        <v/>
      </c>
      <c r="I150" s="3" t="str">
        <f t="array" aca="1" ref="I150" ca="1">IFERROR(INDEX(G:G,SMALL(IF(G$2:G$1573&lt;&gt;"",ROW(G$2:G$1573)),ROWS(I$2:I149))),"")</f>
        <v/>
      </c>
      <c r="J150" s="3" t="str">
        <f t="array" aca="1" ref="J150" ca="1">IFERROR(INDEX(C:C,SMALL(IF(C$2:C$1573&lt;&gt;"",ROW(C$2:C$1573)),ROWS(J$2:J149))),"")</f>
        <v/>
      </c>
    </row>
    <row r="151" spans="1:10" ht="18" x14ac:dyDescent="0.2">
      <c r="A151" s="1">
        <v>151</v>
      </c>
      <c r="B151" s="1" t="s">
        <v>774</v>
      </c>
      <c r="C151" s="2" t="str">
        <f t="shared" ca="1" si="8"/>
        <v/>
      </c>
      <c r="D151" s="2" t="str">
        <f t="shared" ca="1" si="9"/>
        <v/>
      </c>
      <c r="E151" s="4">
        <v>1</v>
      </c>
      <c r="F151" s="4" t="str">
        <f t="shared" ca="1" si="10"/>
        <v/>
      </c>
      <c r="G151" s="4" t="str">
        <f t="shared" ca="1" si="11"/>
        <v/>
      </c>
      <c r="H151" s="3" t="str">
        <f t="array" aca="1" ref="H151" ca="1">IFERROR(INDEX(F:F,SMALL(IF(F$2:F$1573&lt;&gt;"",ROW(F$2:F$1573)),ROWS(H$2:H150))),"")</f>
        <v/>
      </c>
      <c r="I151" s="3" t="str">
        <f t="array" aca="1" ref="I151" ca="1">IFERROR(INDEX(G:G,SMALL(IF(G$2:G$1573&lt;&gt;"",ROW(G$2:G$1573)),ROWS(I$2:I150))),"")</f>
        <v/>
      </c>
      <c r="J151" s="3" t="str">
        <f t="array" aca="1" ref="J151" ca="1">IFERROR(INDEX(C:C,SMALL(IF(C$2:C$1573&lt;&gt;"",ROW(C$2:C$1573)),ROWS(J$2:J150))),"")</f>
        <v/>
      </c>
    </row>
    <row r="152" spans="1:10" ht="18" x14ac:dyDescent="0.2">
      <c r="A152" s="1">
        <v>152</v>
      </c>
      <c r="B152" s="1" t="s">
        <v>774</v>
      </c>
      <c r="C152" s="2" t="str">
        <f t="shared" ca="1" si="8"/>
        <v/>
      </c>
      <c r="D152" s="2" t="str">
        <f t="shared" ca="1" si="9"/>
        <v/>
      </c>
      <c r="E152" s="4">
        <v>1</v>
      </c>
      <c r="F152" s="4" t="str">
        <f t="shared" ca="1" si="10"/>
        <v/>
      </c>
      <c r="G152" s="4" t="str">
        <f t="shared" ca="1" si="11"/>
        <v/>
      </c>
      <c r="H152" s="3" t="str">
        <f t="array" aca="1" ref="H152" ca="1">IFERROR(INDEX(F:F,SMALL(IF(F$2:F$1573&lt;&gt;"",ROW(F$2:F$1573)),ROWS(H$2:H151))),"")</f>
        <v/>
      </c>
      <c r="I152" s="3" t="str">
        <f t="array" aca="1" ref="I152" ca="1">IFERROR(INDEX(G:G,SMALL(IF(G$2:G$1573&lt;&gt;"",ROW(G$2:G$1573)),ROWS(I$2:I151))),"")</f>
        <v/>
      </c>
      <c r="J152" s="3" t="str">
        <f t="array" aca="1" ref="J152" ca="1">IFERROR(INDEX(C:C,SMALL(IF(C$2:C$1573&lt;&gt;"",ROW(C$2:C$1573)),ROWS(J$2:J151))),"")</f>
        <v/>
      </c>
    </row>
    <row r="153" spans="1:10" ht="18" x14ac:dyDescent="0.2">
      <c r="A153" s="1">
        <v>153</v>
      </c>
      <c r="B153" s="1" t="s">
        <v>774</v>
      </c>
      <c r="C153" s="2" t="str">
        <f t="shared" ca="1" si="8"/>
        <v/>
      </c>
      <c r="D153" s="2" t="str">
        <f t="shared" ca="1" si="9"/>
        <v/>
      </c>
      <c r="E153" s="4">
        <v>1</v>
      </c>
      <c r="F153" s="4" t="str">
        <f t="shared" ca="1" si="10"/>
        <v/>
      </c>
      <c r="G153" s="4" t="str">
        <f t="shared" ca="1" si="11"/>
        <v/>
      </c>
      <c r="H153" s="3" t="str">
        <f t="array" aca="1" ref="H153" ca="1">IFERROR(INDEX(F:F,SMALL(IF(F$2:F$1573&lt;&gt;"",ROW(F$2:F$1573)),ROWS(H$2:H152))),"")</f>
        <v/>
      </c>
      <c r="I153" s="3" t="str">
        <f t="array" aca="1" ref="I153" ca="1">IFERROR(INDEX(G:G,SMALL(IF(G$2:G$1573&lt;&gt;"",ROW(G$2:G$1573)),ROWS(I$2:I152))),"")</f>
        <v/>
      </c>
      <c r="J153" s="3" t="str">
        <f t="array" aca="1" ref="J153" ca="1">IFERROR(INDEX(C:C,SMALL(IF(C$2:C$1573&lt;&gt;"",ROW(C$2:C$1573)),ROWS(J$2:J152))),"")</f>
        <v/>
      </c>
    </row>
    <row r="154" spans="1:10" ht="18" x14ac:dyDescent="0.2">
      <c r="A154" s="1">
        <v>154</v>
      </c>
      <c r="B154" s="1" t="s">
        <v>774</v>
      </c>
      <c r="C154" s="2" t="str">
        <f t="shared" ca="1" si="8"/>
        <v/>
      </c>
      <c r="D154" s="2" t="str">
        <f t="shared" ca="1" si="9"/>
        <v/>
      </c>
      <c r="E154" s="4">
        <v>1</v>
      </c>
      <c r="F154" s="4" t="str">
        <f t="shared" ca="1" si="10"/>
        <v/>
      </c>
      <c r="G154" s="4" t="str">
        <f t="shared" ca="1" si="11"/>
        <v/>
      </c>
      <c r="H154" s="3" t="str">
        <f t="array" aca="1" ref="H154" ca="1">IFERROR(INDEX(F:F,SMALL(IF(F$2:F$1573&lt;&gt;"",ROW(F$2:F$1573)),ROWS(H$2:H153))),"")</f>
        <v/>
      </c>
      <c r="I154" s="3" t="str">
        <f t="array" aca="1" ref="I154" ca="1">IFERROR(INDEX(G:G,SMALL(IF(G$2:G$1573&lt;&gt;"",ROW(G$2:G$1573)),ROWS(I$2:I153))),"")</f>
        <v/>
      </c>
      <c r="J154" s="3" t="str">
        <f t="array" aca="1" ref="J154" ca="1">IFERROR(INDEX(C:C,SMALL(IF(C$2:C$1573&lt;&gt;"",ROW(C$2:C$1573)),ROWS(J$2:J153))),"")</f>
        <v/>
      </c>
    </row>
    <row r="155" spans="1:10" ht="18" x14ac:dyDescent="0.2">
      <c r="A155" s="1">
        <v>155</v>
      </c>
      <c r="B155" s="1" t="s">
        <v>774</v>
      </c>
      <c r="C155" s="2" t="str">
        <f t="shared" ca="1" si="8"/>
        <v/>
      </c>
      <c r="D155" s="2" t="str">
        <f t="shared" ca="1" si="9"/>
        <v/>
      </c>
      <c r="E155" s="4">
        <v>1</v>
      </c>
      <c r="F155" s="4" t="str">
        <f t="shared" ca="1" si="10"/>
        <v/>
      </c>
      <c r="G155" s="4" t="str">
        <f t="shared" ca="1" si="11"/>
        <v/>
      </c>
      <c r="H155" s="3" t="str">
        <f t="array" aca="1" ref="H155" ca="1">IFERROR(INDEX(F:F,SMALL(IF(F$2:F$1573&lt;&gt;"",ROW(F$2:F$1573)),ROWS(H$2:H154))),"")</f>
        <v/>
      </c>
      <c r="I155" s="3" t="str">
        <f t="array" aca="1" ref="I155" ca="1">IFERROR(INDEX(G:G,SMALL(IF(G$2:G$1573&lt;&gt;"",ROW(G$2:G$1573)),ROWS(I$2:I154))),"")</f>
        <v/>
      </c>
      <c r="J155" s="3" t="str">
        <f t="array" aca="1" ref="J155" ca="1">IFERROR(INDEX(C:C,SMALL(IF(C$2:C$1573&lt;&gt;"",ROW(C$2:C$1573)),ROWS(J$2:J154))),"")</f>
        <v/>
      </c>
    </row>
    <row r="156" spans="1:10" ht="18" x14ac:dyDescent="0.2">
      <c r="A156" s="1">
        <v>156</v>
      </c>
      <c r="B156" s="1" t="s">
        <v>774</v>
      </c>
      <c r="C156" s="2" t="str">
        <f t="shared" ca="1" si="8"/>
        <v/>
      </c>
      <c r="D156" s="2" t="str">
        <f t="shared" ca="1" si="9"/>
        <v/>
      </c>
      <c r="E156" s="4">
        <v>1</v>
      </c>
      <c r="F156" s="4" t="str">
        <f t="shared" ca="1" si="10"/>
        <v/>
      </c>
      <c r="G156" s="4" t="str">
        <f t="shared" ca="1" si="11"/>
        <v/>
      </c>
      <c r="H156" s="3" t="str">
        <f t="array" aca="1" ref="H156" ca="1">IFERROR(INDEX(F:F,SMALL(IF(F$2:F$1573&lt;&gt;"",ROW(F$2:F$1573)),ROWS(H$2:H155))),"")</f>
        <v/>
      </c>
      <c r="I156" s="3" t="str">
        <f t="array" aca="1" ref="I156" ca="1">IFERROR(INDEX(G:G,SMALL(IF(G$2:G$1573&lt;&gt;"",ROW(G$2:G$1573)),ROWS(I$2:I155))),"")</f>
        <v/>
      </c>
      <c r="J156" s="3" t="str">
        <f t="array" aca="1" ref="J156" ca="1">IFERROR(INDEX(C:C,SMALL(IF(C$2:C$1573&lt;&gt;"",ROW(C$2:C$1573)),ROWS(J$2:J155))),"")</f>
        <v/>
      </c>
    </row>
    <row r="157" spans="1:10" ht="18" x14ac:dyDescent="0.2">
      <c r="A157" s="1">
        <v>157</v>
      </c>
      <c r="B157" s="1" t="s">
        <v>774</v>
      </c>
      <c r="C157" s="2" t="str">
        <f t="shared" ca="1" si="8"/>
        <v/>
      </c>
      <c r="D157" s="2" t="str">
        <f t="shared" ca="1" si="9"/>
        <v/>
      </c>
      <c r="E157" s="4">
        <v>1</v>
      </c>
      <c r="F157" s="4" t="str">
        <f t="shared" ca="1" si="10"/>
        <v/>
      </c>
      <c r="G157" s="4" t="str">
        <f t="shared" ca="1" si="11"/>
        <v/>
      </c>
      <c r="H157" s="3" t="str">
        <f t="array" aca="1" ref="H157" ca="1">IFERROR(INDEX(F:F,SMALL(IF(F$2:F$1573&lt;&gt;"",ROW(F$2:F$1573)),ROWS(H$2:H156))),"")</f>
        <v/>
      </c>
      <c r="I157" s="3" t="str">
        <f t="array" aca="1" ref="I157" ca="1">IFERROR(INDEX(G:G,SMALL(IF(G$2:G$1573&lt;&gt;"",ROW(G$2:G$1573)),ROWS(I$2:I156))),"")</f>
        <v/>
      </c>
      <c r="J157" s="3" t="str">
        <f t="array" aca="1" ref="J157" ca="1">IFERROR(INDEX(C:C,SMALL(IF(C$2:C$1573&lt;&gt;"",ROW(C$2:C$1573)),ROWS(J$2:J156))),"")</f>
        <v/>
      </c>
    </row>
    <row r="158" spans="1:10" ht="18" x14ac:dyDescent="0.2">
      <c r="A158" s="1">
        <v>158</v>
      </c>
      <c r="B158" s="1" t="s">
        <v>774</v>
      </c>
      <c r="C158" s="2" t="str">
        <f t="shared" ca="1" si="8"/>
        <v/>
      </c>
      <c r="D158" s="2" t="str">
        <f t="shared" ca="1" si="9"/>
        <v/>
      </c>
      <c r="E158" s="4">
        <v>1</v>
      </c>
      <c r="F158" s="4" t="str">
        <f t="shared" ca="1" si="10"/>
        <v/>
      </c>
      <c r="G158" s="4" t="str">
        <f t="shared" ca="1" si="11"/>
        <v/>
      </c>
      <c r="H158" s="3" t="str">
        <f t="array" aca="1" ref="H158" ca="1">IFERROR(INDEX(F:F,SMALL(IF(F$2:F$1573&lt;&gt;"",ROW(F$2:F$1573)),ROWS(H$2:H157))),"")</f>
        <v/>
      </c>
      <c r="I158" s="3" t="str">
        <f t="array" aca="1" ref="I158" ca="1">IFERROR(INDEX(G:G,SMALL(IF(G$2:G$1573&lt;&gt;"",ROW(G$2:G$1573)),ROWS(I$2:I157))),"")</f>
        <v/>
      </c>
      <c r="J158" s="3" t="str">
        <f t="array" aca="1" ref="J158" ca="1">IFERROR(INDEX(C:C,SMALL(IF(C$2:C$1573&lt;&gt;"",ROW(C$2:C$1573)),ROWS(J$2:J157))),"")</f>
        <v/>
      </c>
    </row>
    <row r="159" spans="1:10" ht="18" x14ac:dyDescent="0.2">
      <c r="A159" s="1">
        <v>159</v>
      </c>
      <c r="B159" s="1" t="s">
        <v>774</v>
      </c>
      <c r="C159" s="2" t="str">
        <f t="shared" ca="1" si="8"/>
        <v/>
      </c>
      <c r="D159" s="2" t="str">
        <f t="shared" ca="1" si="9"/>
        <v/>
      </c>
      <c r="E159" s="4">
        <v>1</v>
      </c>
      <c r="F159" s="4" t="str">
        <f t="shared" ca="1" si="10"/>
        <v/>
      </c>
      <c r="G159" s="4" t="str">
        <f t="shared" ca="1" si="11"/>
        <v/>
      </c>
      <c r="H159" s="3" t="str">
        <f t="array" aca="1" ref="H159" ca="1">IFERROR(INDEX(F:F,SMALL(IF(F$2:F$1573&lt;&gt;"",ROW(F$2:F$1573)),ROWS(H$2:H158))),"")</f>
        <v/>
      </c>
      <c r="I159" s="3" t="str">
        <f t="array" aca="1" ref="I159" ca="1">IFERROR(INDEX(G:G,SMALL(IF(G$2:G$1573&lt;&gt;"",ROW(G$2:G$1573)),ROWS(I$2:I158))),"")</f>
        <v/>
      </c>
      <c r="J159" s="3" t="str">
        <f t="array" aca="1" ref="J159" ca="1">IFERROR(INDEX(C:C,SMALL(IF(C$2:C$1573&lt;&gt;"",ROW(C$2:C$1573)),ROWS(J$2:J158))),"")</f>
        <v/>
      </c>
    </row>
    <row r="160" spans="1:10" ht="18" x14ac:dyDescent="0.2">
      <c r="A160" s="1">
        <v>160</v>
      </c>
      <c r="B160" s="1" t="s">
        <v>774</v>
      </c>
      <c r="C160" s="2" t="str">
        <f t="shared" ca="1" si="8"/>
        <v/>
      </c>
      <c r="D160" s="2" t="str">
        <f t="shared" ca="1" si="9"/>
        <v/>
      </c>
      <c r="E160" s="4">
        <v>1</v>
      </c>
      <c r="F160" s="4" t="str">
        <f t="shared" ca="1" si="10"/>
        <v/>
      </c>
      <c r="G160" s="4" t="str">
        <f t="shared" ca="1" si="11"/>
        <v/>
      </c>
      <c r="H160" s="3" t="str">
        <f t="array" aca="1" ref="H160" ca="1">IFERROR(INDEX(F:F,SMALL(IF(F$2:F$1573&lt;&gt;"",ROW(F$2:F$1573)),ROWS(H$2:H159))),"")</f>
        <v/>
      </c>
      <c r="I160" s="3" t="str">
        <f t="array" aca="1" ref="I160" ca="1">IFERROR(INDEX(G:G,SMALL(IF(G$2:G$1573&lt;&gt;"",ROW(G$2:G$1573)),ROWS(I$2:I159))),"")</f>
        <v/>
      </c>
      <c r="J160" s="3" t="str">
        <f t="array" aca="1" ref="J160" ca="1">IFERROR(INDEX(C:C,SMALL(IF(C$2:C$1573&lt;&gt;"",ROW(C$2:C$1573)),ROWS(J$2:J159))),"")</f>
        <v/>
      </c>
    </row>
    <row r="161" spans="1:10" ht="18" customHeight="1" x14ac:dyDescent="0.2">
      <c r="A161" s="1">
        <v>4</v>
      </c>
      <c r="B161" s="1" t="s">
        <v>783</v>
      </c>
      <c r="C161" s="2" t="str">
        <f t="shared" ca="1" si="8"/>
        <v/>
      </c>
      <c r="D161" s="2">
        <f t="shared" ca="1" si="9"/>
        <v>6122</v>
      </c>
      <c r="E161" s="4">
        <v>2</v>
      </c>
      <c r="F161" s="4" t="str">
        <f t="shared" ca="1" si="10"/>
        <v/>
      </c>
      <c r="G161" s="4" t="str">
        <f t="shared" ca="1" si="11"/>
        <v/>
      </c>
      <c r="H161" s="3" t="str">
        <f t="array" aca="1" ref="H161" ca="1">IFERROR(INDEX(F:F,SMALL(IF(F$2:F$1573&lt;&gt;"",ROW(F$2:F$1573)),ROWS(H$2:H160))),"")</f>
        <v/>
      </c>
      <c r="I161" s="3" t="str">
        <f t="array" aca="1" ref="I161" ca="1">IFERROR(INDEX(G:G,SMALL(IF(G$2:G$1573&lt;&gt;"",ROW(G$2:G$1573)),ROWS(I$2:I160))),"")</f>
        <v/>
      </c>
      <c r="J161" s="3" t="str">
        <f t="array" aca="1" ref="J161" ca="1">IFERROR(INDEX(C:C,SMALL(IF(C$2:C$1573&lt;&gt;"",ROW(C$2:C$1573)),ROWS(J$2:J160))),"")</f>
        <v/>
      </c>
    </row>
    <row r="162" spans="1:10" ht="18" customHeight="1" x14ac:dyDescent="0.2">
      <c r="A162" s="1">
        <v>5</v>
      </c>
      <c r="B162" s="1" t="s">
        <v>783</v>
      </c>
      <c r="C162" s="2" t="str">
        <f t="shared" ca="1" si="8"/>
        <v/>
      </c>
      <c r="D162" s="2">
        <f t="shared" ca="1" si="9"/>
        <v>6410</v>
      </c>
      <c r="E162" s="4">
        <v>2</v>
      </c>
      <c r="F162" s="4" t="str">
        <f t="shared" ca="1" si="10"/>
        <v/>
      </c>
      <c r="G162" s="4" t="str">
        <f t="shared" ca="1" si="11"/>
        <v/>
      </c>
      <c r="H162" s="3" t="str">
        <f t="array" aca="1" ref="H162" ca="1">IFERROR(INDEX(F:F,SMALL(IF(F$2:F$1573&lt;&gt;"",ROW(F$2:F$1573)),ROWS(H$2:H161))),"")</f>
        <v/>
      </c>
      <c r="I162" s="3" t="str">
        <f t="array" aca="1" ref="I162" ca="1">IFERROR(INDEX(G:G,SMALL(IF(G$2:G$1573&lt;&gt;"",ROW(G$2:G$1573)),ROWS(I$2:I161))),"")</f>
        <v/>
      </c>
      <c r="J162" s="3" t="str">
        <f t="array" aca="1" ref="J162" ca="1">IFERROR(INDEX(C:C,SMALL(IF(C$2:C$1573&lt;&gt;"",ROW(C$2:C$1573)),ROWS(J$2:J161))),"")</f>
        <v/>
      </c>
    </row>
    <row r="163" spans="1:10" ht="18" customHeight="1" x14ac:dyDescent="0.2">
      <c r="A163" s="1">
        <v>6</v>
      </c>
      <c r="B163" s="1" t="s">
        <v>783</v>
      </c>
      <c r="C163" s="2" t="str">
        <f t="shared" ca="1" si="8"/>
        <v/>
      </c>
      <c r="D163" s="2">
        <f t="shared" ca="1" si="9"/>
        <v>6427</v>
      </c>
      <c r="E163" s="4">
        <v>2</v>
      </c>
      <c r="F163" s="4" t="str">
        <f t="shared" ca="1" si="10"/>
        <v/>
      </c>
      <c r="G163" s="4" t="str">
        <f t="shared" ca="1" si="11"/>
        <v/>
      </c>
      <c r="H163" s="3" t="str">
        <f t="array" aca="1" ref="H163" ca="1">IFERROR(INDEX(F:F,SMALL(IF(F$2:F$1573&lt;&gt;"",ROW(F$2:F$1573)),ROWS(H$2:H162))),"")</f>
        <v/>
      </c>
      <c r="I163" s="3" t="str">
        <f t="array" aca="1" ref="I163" ca="1">IFERROR(INDEX(G:G,SMALL(IF(G$2:G$1573&lt;&gt;"",ROW(G$2:G$1573)),ROWS(I$2:I162))),"")</f>
        <v/>
      </c>
      <c r="J163" s="3" t="str">
        <f t="array" aca="1" ref="J163" ca="1">IFERROR(INDEX(C:C,SMALL(IF(C$2:C$1573&lt;&gt;"",ROW(C$2:C$1573)),ROWS(J$2:J162))),"")</f>
        <v/>
      </c>
    </row>
    <row r="164" spans="1:10" ht="18" customHeight="1" x14ac:dyDescent="0.2">
      <c r="A164" s="1">
        <v>7</v>
      </c>
      <c r="B164" s="1" t="s">
        <v>783</v>
      </c>
      <c r="C164" s="2" t="str">
        <f t="shared" ca="1" si="8"/>
        <v/>
      </c>
      <c r="D164" s="2">
        <f t="shared" ca="1" si="9"/>
        <v>6466</v>
      </c>
      <c r="E164" s="4">
        <v>2</v>
      </c>
      <c r="F164" s="4" t="str">
        <f t="shared" ca="1" si="10"/>
        <v/>
      </c>
      <c r="G164" s="4" t="str">
        <f t="shared" ca="1" si="11"/>
        <v/>
      </c>
      <c r="H164" s="3" t="str">
        <f t="array" aca="1" ref="H164" ca="1">IFERROR(INDEX(F:F,SMALL(IF(F$2:F$1573&lt;&gt;"",ROW(F$2:F$1573)),ROWS(H$2:H163))),"")</f>
        <v/>
      </c>
      <c r="I164" s="3" t="str">
        <f t="array" aca="1" ref="I164" ca="1">IFERROR(INDEX(G:G,SMALL(IF(G$2:G$1573&lt;&gt;"",ROW(G$2:G$1573)),ROWS(I$2:I163))),"")</f>
        <v/>
      </c>
      <c r="J164" s="3" t="str">
        <f t="array" aca="1" ref="J164" ca="1">IFERROR(INDEX(C:C,SMALL(IF(C$2:C$1573&lt;&gt;"",ROW(C$2:C$1573)),ROWS(J$2:J163))),"")</f>
        <v/>
      </c>
    </row>
    <row r="165" spans="1:10" ht="18" customHeight="1" x14ac:dyDescent="0.2">
      <c r="A165" s="1">
        <v>8</v>
      </c>
      <c r="B165" s="1" t="s">
        <v>783</v>
      </c>
      <c r="C165" s="2" t="str">
        <f t="shared" ca="1" si="8"/>
        <v/>
      </c>
      <c r="D165" s="2" t="str">
        <f t="shared" ca="1" si="9"/>
        <v/>
      </c>
      <c r="E165" s="4">
        <v>2</v>
      </c>
      <c r="F165" s="4" t="str">
        <f t="shared" ca="1" si="10"/>
        <v/>
      </c>
      <c r="G165" s="4" t="str">
        <f t="shared" ca="1" si="11"/>
        <v/>
      </c>
      <c r="H165" s="3" t="str">
        <f t="array" aca="1" ref="H165" ca="1">IFERROR(INDEX(F:F,SMALL(IF(F$2:F$1573&lt;&gt;"",ROW(F$2:F$1573)),ROWS(H$2:H164))),"")</f>
        <v/>
      </c>
      <c r="I165" s="3" t="str">
        <f t="array" aca="1" ref="I165" ca="1">IFERROR(INDEX(G:G,SMALL(IF(G$2:G$1573&lt;&gt;"",ROW(G$2:G$1573)),ROWS(I$2:I164))),"")</f>
        <v/>
      </c>
      <c r="J165" s="3" t="str">
        <f t="array" aca="1" ref="J165" ca="1">IFERROR(INDEX(C:C,SMALL(IF(C$2:C$1573&lt;&gt;"",ROW(C$2:C$1573)),ROWS(J$2:J164))),"")</f>
        <v/>
      </c>
    </row>
    <row r="166" spans="1:10" ht="18" customHeight="1" x14ac:dyDescent="0.2">
      <c r="A166" s="1">
        <v>9</v>
      </c>
      <c r="B166" s="1" t="s">
        <v>783</v>
      </c>
      <c r="C166" s="2" t="str">
        <f t="shared" ca="1" si="8"/>
        <v/>
      </c>
      <c r="D166" s="2" t="str">
        <f t="shared" ca="1" si="9"/>
        <v/>
      </c>
      <c r="E166" s="4">
        <v>2</v>
      </c>
      <c r="F166" s="4" t="str">
        <f t="shared" ca="1" si="10"/>
        <v/>
      </c>
      <c r="G166" s="4" t="str">
        <f t="shared" ca="1" si="11"/>
        <v/>
      </c>
      <c r="H166" s="3" t="str">
        <f t="array" aca="1" ref="H166" ca="1">IFERROR(INDEX(F:F,SMALL(IF(F$2:F$1573&lt;&gt;"",ROW(F$2:F$1573)),ROWS(H$2:H165))),"")</f>
        <v/>
      </c>
      <c r="I166" s="3" t="str">
        <f t="array" aca="1" ref="I166" ca="1">IFERROR(INDEX(G:G,SMALL(IF(G$2:G$1573&lt;&gt;"",ROW(G$2:G$1573)),ROWS(I$2:I165))),"")</f>
        <v/>
      </c>
      <c r="J166" s="3" t="str">
        <f t="array" aca="1" ref="J166" ca="1">IFERROR(INDEX(C:C,SMALL(IF(C$2:C$1573&lt;&gt;"",ROW(C$2:C$1573)),ROWS(J$2:J165))),"")</f>
        <v/>
      </c>
    </row>
    <row r="167" spans="1:10" ht="18" customHeight="1" x14ac:dyDescent="0.2">
      <c r="A167" s="1">
        <v>10</v>
      </c>
      <c r="B167" s="1" t="s">
        <v>783</v>
      </c>
      <c r="C167" s="2" t="str">
        <f t="shared" ca="1" si="8"/>
        <v/>
      </c>
      <c r="D167" s="2" t="str">
        <f t="shared" ca="1" si="9"/>
        <v/>
      </c>
      <c r="E167" s="4">
        <v>2</v>
      </c>
      <c r="F167" s="4" t="str">
        <f t="shared" ca="1" si="10"/>
        <v/>
      </c>
      <c r="G167" s="4" t="str">
        <f t="shared" ca="1" si="11"/>
        <v/>
      </c>
      <c r="H167" s="3" t="str">
        <f t="array" aca="1" ref="H167" ca="1">IFERROR(INDEX(F:F,SMALL(IF(F$2:F$1573&lt;&gt;"",ROW(F$2:F$1573)),ROWS(H$2:H166))),"")</f>
        <v/>
      </c>
      <c r="I167" s="3" t="str">
        <f t="array" aca="1" ref="I167" ca="1">IFERROR(INDEX(G:G,SMALL(IF(G$2:G$1573&lt;&gt;"",ROW(G$2:G$1573)),ROWS(I$2:I166))),"")</f>
        <v/>
      </c>
      <c r="J167" s="3" t="str">
        <f t="array" aca="1" ref="J167" ca="1">IFERROR(INDEX(C:C,SMALL(IF(C$2:C$1573&lt;&gt;"",ROW(C$2:C$1573)),ROWS(J$2:J166))),"")</f>
        <v/>
      </c>
    </row>
    <row r="168" spans="1:10" ht="18" customHeight="1" x14ac:dyDescent="0.2">
      <c r="A168" s="1">
        <v>11</v>
      </c>
      <c r="B168" s="1" t="s">
        <v>783</v>
      </c>
      <c r="C168" s="2" t="str">
        <f t="shared" ca="1" si="8"/>
        <v/>
      </c>
      <c r="D168" s="2">
        <f t="shared" ca="1" si="9"/>
        <v>6308</v>
      </c>
      <c r="E168" s="4">
        <v>2</v>
      </c>
      <c r="F168" s="4" t="str">
        <f t="shared" ca="1" si="10"/>
        <v/>
      </c>
      <c r="G168" s="4" t="str">
        <f t="shared" ca="1" si="11"/>
        <v/>
      </c>
      <c r="H168" s="3" t="str">
        <f t="array" aca="1" ref="H168" ca="1">IFERROR(INDEX(F:F,SMALL(IF(F$2:F$1573&lt;&gt;"",ROW(F$2:F$1573)),ROWS(H$2:H167))),"")</f>
        <v/>
      </c>
      <c r="I168" s="3" t="str">
        <f t="array" aca="1" ref="I168" ca="1">IFERROR(INDEX(G:G,SMALL(IF(G$2:G$1573&lt;&gt;"",ROW(G$2:G$1573)),ROWS(I$2:I167))),"")</f>
        <v/>
      </c>
      <c r="J168" s="3" t="str">
        <f t="array" aca="1" ref="J168" ca="1">IFERROR(INDEX(C:C,SMALL(IF(C$2:C$1573&lt;&gt;"",ROW(C$2:C$1573)),ROWS(J$2:J167))),"")</f>
        <v/>
      </c>
    </row>
    <row r="169" spans="1:10" ht="18" customHeight="1" x14ac:dyDescent="0.2">
      <c r="A169" s="1">
        <v>12</v>
      </c>
      <c r="B169" s="1" t="s">
        <v>783</v>
      </c>
      <c r="C169" s="2" t="str">
        <f t="shared" ca="1" si="8"/>
        <v/>
      </c>
      <c r="D169" s="2">
        <f t="shared" ca="1" si="9"/>
        <v>6007</v>
      </c>
      <c r="E169" s="4">
        <v>2</v>
      </c>
      <c r="F169" s="4" t="str">
        <f t="shared" ca="1" si="10"/>
        <v/>
      </c>
      <c r="G169" s="4" t="str">
        <f t="shared" ca="1" si="11"/>
        <v/>
      </c>
      <c r="H169" s="3" t="str">
        <f t="array" aca="1" ref="H169" ca="1">IFERROR(INDEX(F:F,SMALL(IF(F$2:F$1573&lt;&gt;"",ROW(F$2:F$1573)),ROWS(H$2:H168))),"")</f>
        <v/>
      </c>
      <c r="I169" s="3" t="str">
        <f t="array" aca="1" ref="I169" ca="1">IFERROR(INDEX(G:G,SMALL(IF(G$2:G$1573&lt;&gt;"",ROW(G$2:G$1573)),ROWS(I$2:I168))),"")</f>
        <v/>
      </c>
      <c r="J169" s="3" t="str">
        <f t="array" aca="1" ref="J169" ca="1">IFERROR(INDEX(C:C,SMALL(IF(C$2:C$1573&lt;&gt;"",ROW(C$2:C$1573)),ROWS(J$2:J168))),"")</f>
        <v/>
      </c>
    </row>
    <row r="170" spans="1:10" ht="18" customHeight="1" x14ac:dyDescent="0.2">
      <c r="A170" s="1">
        <v>13</v>
      </c>
      <c r="B170" s="1" t="s">
        <v>783</v>
      </c>
      <c r="C170" s="2" t="str">
        <f t="shared" ca="1" si="8"/>
        <v/>
      </c>
      <c r="D170" s="2">
        <f t="shared" ca="1" si="9"/>
        <v>6157</v>
      </c>
      <c r="E170" s="4">
        <v>2</v>
      </c>
      <c r="F170" s="4" t="str">
        <f t="shared" ca="1" si="10"/>
        <v/>
      </c>
      <c r="G170" s="4" t="str">
        <f t="shared" ca="1" si="11"/>
        <v/>
      </c>
      <c r="H170" s="3" t="str">
        <f t="array" aca="1" ref="H170" ca="1">IFERROR(INDEX(F:F,SMALL(IF(F$2:F$1573&lt;&gt;"",ROW(F$2:F$1573)),ROWS(H$2:H169))),"")</f>
        <v/>
      </c>
      <c r="I170" s="3" t="str">
        <f t="array" aca="1" ref="I170" ca="1">IFERROR(INDEX(G:G,SMALL(IF(G$2:G$1573&lt;&gt;"",ROW(G$2:G$1573)),ROWS(I$2:I169))),"")</f>
        <v/>
      </c>
      <c r="J170" s="3" t="str">
        <f t="array" aca="1" ref="J170" ca="1">IFERROR(INDEX(C:C,SMALL(IF(C$2:C$1573&lt;&gt;"",ROW(C$2:C$1573)),ROWS(J$2:J169))),"")</f>
        <v/>
      </c>
    </row>
    <row r="171" spans="1:10" ht="18" customHeight="1" x14ac:dyDescent="0.2">
      <c r="A171" s="1">
        <v>14</v>
      </c>
      <c r="B171" s="1" t="s">
        <v>783</v>
      </c>
      <c r="C171" s="2" t="str">
        <f t="shared" ca="1" si="8"/>
        <v/>
      </c>
      <c r="D171" s="2" t="str">
        <f t="shared" ca="1" si="9"/>
        <v/>
      </c>
      <c r="E171" s="4">
        <v>2</v>
      </c>
      <c r="F171" s="4" t="str">
        <f t="shared" ca="1" si="10"/>
        <v/>
      </c>
      <c r="G171" s="4" t="str">
        <f t="shared" ca="1" si="11"/>
        <v/>
      </c>
      <c r="H171" s="3" t="str">
        <f t="array" aca="1" ref="H171" ca="1">IFERROR(INDEX(F:F,SMALL(IF(F$2:F$1573&lt;&gt;"",ROW(F$2:F$1573)),ROWS(H$2:H170))),"")</f>
        <v/>
      </c>
      <c r="I171" s="3" t="str">
        <f t="array" aca="1" ref="I171" ca="1">IFERROR(INDEX(G:G,SMALL(IF(G$2:G$1573&lt;&gt;"",ROW(G$2:G$1573)),ROWS(I$2:I170))),"")</f>
        <v/>
      </c>
      <c r="J171" s="3" t="str">
        <f t="array" aca="1" ref="J171" ca="1">IFERROR(INDEX(C:C,SMALL(IF(C$2:C$1573&lt;&gt;"",ROW(C$2:C$1573)),ROWS(J$2:J170))),"")</f>
        <v/>
      </c>
    </row>
    <row r="172" spans="1:10" ht="18" customHeight="1" x14ac:dyDescent="0.2">
      <c r="A172" s="1">
        <v>15</v>
      </c>
      <c r="B172" s="1" t="s">
        <v>783</v>
      </c>
      <c r="C172" s="2" t="str">
        <f t="shared" ca="1" si="8"/>
        <v/>
      </c>
      <c r="D172" s="2" t="str">
        <f t="shared" ca="1" si="9"/>
        <v/>
      </c>
      <c r="E172" s="4">
        <v>2</v>
      </c>
      <c r="F172" s="4" t="str">
        <f t="shared" ca="1" si="10"/>
        <v/>
      </c>
      <c r="G172" s="4" t="str">
        <f t="shared" ca="1" si="11"/>
        <v/>
      </c>
      <c r="H172" s="3" t="str">
        <f t="array" aca="1" ref="H172" ca="1">IFERROR(INDEX(F:F,SMALL(IF(F$2:F$1573&lt;&gt;"",ROW(F$2:F$1573)),ROWS(H$2:H171))),"")</f>
        <v/>
      </c>
      <c r="I172" s="3" t="str">
        <f t="array" aca="1" ref="I172" ca="1">IFERROR(INDEX(G:G,SMALL(IF(G$2:G$1573&lt;&gt;"",ROW(G$2:G$1573)),ROWS(I$2:I171))),"")</f>
        <v/>
      </c>
      <c r="J172" s="3" t="str">
        <f t="array" aca="1" ref="J172" ca="1">IFERROR(INDEX(C:C,SMALL(IF(C$2:C$1573&lt;&gt;"",ROW(C$2:C$1573)),ROWS(J$2:J171))),"")</f>
        <v/>
      </c>
    </row>
    <row r="173" spans="1:10" ht="18" customHeight="1" x14ac:dyDescent="0.2">
      <c r="A173" s="1">
        <v>16</v>
      </c>
      <c r="B173" s="1" t="s">
        <v>783</v>
      </c>
      <c r="C173" s="2" t="str">
        <f t="shared" ca="1" si="8"/>
        <v/>
      </c>
      <c r="D173" s="2" t="str">
        <f t="shared" ca="1" si="9"/>
        <v/>
      </c>
      <c r="E173" s="4">
        <v>2</v>
      </c>
      <c r="F173" s="4" t="str">
        <f t="shared" ca="1" si="10"/>
        <v/>
      </c>
      <c r="G173" s="4" t="str">
        <f t="shared" ca="1" si="11"/>
        <v/>
      </c>
      <c r="H173" s="3" t="str">
        <f t="array" aca="1" ref="H173" ca="1">IFERROR(INDEX(F:F,SMALL(IF(F$2:F$1573&lt;&gt;"",ROW(F$2:F$1573)),ROWS(H$2:H172))),"")</f>
        <v/>
      </c>
      <c r="I173" s="3" t="str">
        <f t="array" aca="1" ref="I173" ca="1">IFERROR(INDEX(G:G,SMALL(IF(G$2:G$1573&lt;&gt;"",ROW(G$2:G$1573)),ROWS(I$2:I172))),"")</f>
        <v/>
      </c>
      <c r="J173" s="3" t="str">
        <f t="array" aca="1" ref="J173" ca="1">IFERROR(INDEX(C:C,SMALL(IF(C$2:C$1573&lt;&gt;"",ROW(C$2:C$1573)),ROWS(J$2:J172))),"")</f>
        <v/>
      </c>
    </row>
    <row r="174" spans="1:10" ht="18" customHeight="1" x14ac:dyDescent="0.2">
      <c r="A174" s="1">
        <v>17</v>
      </c>
      <c r="B174" s="1" t="s">
        <v>783</v>
      </c>
      <c r="C174" s="2" t="str">
        <f t="shared" ca="1" si="8"/>
        <v/>
      </c>
      <c r="D174" s="2" t="str">
        <f t="shared" ca="1" si="9"/>
        <v/>
      </c>
      <c r="E174" s="4">
        <v>2</v>
      </c>
      <c r="F174" s="4" t="str">
        <f t="shared" ca="1" si="10"/>
        <v/>
      </c>
      <c r="G174" s="4" t="str">
        <f t="shared" ca="1" si="11"/>
        <v/>
      </c>
      <c r="H174" s="3" t="str">
        <f t="array" aca="1" ref="H174" ca="1">IFERROR(INDEX(F:F,SMALL(IF(F$2:F$1573&lt;&gt;"",ROW(F$2:F$1573)),ROWS(H$2:H173))),"")</f>
        <v/>
      </c>
      <c r="I174" s="3" t="str">
        <f t="array" aca="1" ref="I174" ca="1">IFERROR(INDEX(G:G,SMALL(IF(G$2:G$1573&lt;&gt;"",ROW(G$2:G$1573)),ROWS(I$2:I173))),"")</f>
        <v/>
      </c>
      <c r="J174" s="3" t="str">
        <f t="array" aca="1" ref="J174" ca="1">IFERROR(INDEX(C:C,SMALL(IF(C$2:C$1573&lt;&gt;"",ROW(C$2:C$1573)),ROWS(J$2:J173))),"")</f>
        <v/>
      </c>
    </row>
    <row r="175" spans="1:10" ht="18" customHeight="1" x14ac:dyDescent="0.2">
      <c r="A175" s="1">
        <v>18</v>
      </c>
      <c r="B175" s="1" t="s">
        <v>783</v>
      </c>
      <c r="C175" s="2" t="str">
        <f t="shared" ca="1" si="8"/>
        <v/>
      </c>
      <c r="D175" s="2">
        <f t="shared" ca="1" si="9"/>
        <v>6225</v>
      </c>
      <c r="E175" s="4">
        <v>2</v>
      </c>
      <c r="F175" s="4" t="str">
        <f t="shared" ca="1" si="10"/>
        <v/>
      </c>
      <c r="G175" s="4" t="str">
        <f t="shared" ca="1" si="11"/>
        <v/>
      </c>
      <c r="H175" s="3" t="str">
        <f t="array" aca="1" ref="H175" ca="1">IFERROR(INDEX(F:F,SMALL(IF(F$2:F$1573&lt;&gt;"",ROW(F$2:F$1573)),ROWS(H$2:H174))),"")</f>
        <v/>
      </c>
      <c r="I175" s="3" t="str">
        <f t="array" aca="1" ref="I175" ca="1">IFERROR(INDEX(G:G,SMALL(IF(G$2:G$1573&lt;&gt;"",ROW(G$2:G$1573)),ROWS(I$2:I174))),"")</f>
        <v/>
      </c>
      <c r="J175" s="3" t="str">
        <f t="array" aca="1" ref="J175" ca="1">IFERROR(INDEX(C:C,SMALL(IF(C$2:C$1573&lt;&gt;"",ROW(C$2:C$1573)),ROWS(J$2:J174))),"")</f>
        <v/>
      </c>
    </row>
    <row r="176" spans="1:10" ht="18" customHeight="1" x14ac:dyDescent="0.2">
      <c r="A176" s="1">
        <v>19</v>
      </c>
      <c r="B176" s="1" t="s">
        <v>783</v>
      </c>
      <c r="C176" s="2" t="str">
        <f t="shared" ca="1" si="8"/>
        <v/>
      </c>
      <c r="D176" s="2">
        <f t="shared" ca="1" si="9"/>
        <v>6487</v>
      </c>
      <c r="E176" s="4">
        <v>2</v>
      </c>
      <c r="F176" s="4" t="str">
        <f t="shared" ca="1" si="10"/>
        <v/>
      </c>
      <c r="G176" s="4" t="str">
        <f t="shared" ca="1" si="11"/>
        <v/>
      </c>
      <c r="H176" s="3" t="str">
        <f t="array" aca="1" ref="H176" ca="1">IFERROR(INDEX(F:F,SMALL(IF(F$2:F$1573&lt;&gt;"",ROW(F$2:F$1573)),ROWS(H$2:H175))),"")</f>
        <v/>
      </c>
      <c r="I176" s="3" t="str">
        <f t="array" aca="1" ref="I176" ca="1">IFERROR(INDEX(G:G,SMALL(IF(G$2:G$1573&lt;&gt;"",ROW(G$2:G$1573)),ROWS(I$2:I175))),"")</f>
        <v/>
      </c>
      <c r="J176" s="3" t="str">
        <f t="array" aca="1" ref="J176" ca="1">IFERROR(INDEX(C:C,SMALL(IF(C$2:C$1573&lt;&gt;"",ROW(C$2:C$1573)),ROWS(J$2:J175))),"")</f>
        <v/>
      </c>
    </row>
    <row r="177" spans="1:10" ht="18" customHeight="1" x14ac:dyDescent="0.2">
      <c r="A177" s="1">
        <v>20</v>
      </c>
      <c r="B177" s="1" t="s">
        <v>783</v>
      </c>
      <c r="C177" s="2" t="str">
        <f t="shared" ca="1" si="8"/>
        <v/>
      </c>
      <c r="D177" s="2">
        <f t="shared" ca="1" si="9"/>
        <v>6474</v>
      </c>
      <c r="E177" s="4">
        <v>2</v>
      </c>
      <c r="F177" s="4" t="str">
        <f t="shared" ca="1" si="10"/>
        <v/>
      </c>
      <c r="G177" s="4" t="str">
        <f t="shared" ca="1" si="11"/>
        <v/>
      </c>
      <c r="H177" s="3" t="str">
        <f t="array" aca="1" ref="H177" ca="1">IFERROR(INDEX(F:F,SMALL(IF(F$2:F$1573&lt;&gt;"",ROW(F$2:F$1573)),ROWS(H$2:H176))),"")</f>
        <v/>
      </c>
      <c r="I177" s="3" t="str">
        <f t="array" aca="1" ref="I177" ca="1">IFERROR(INDEX(G:G,SMALL(IF(G$2:G$1573&lt;&gt;"",ROW(G$2:G$1573)),ROWS(I$2:I176))),"")</f>
        <v/>
      </c>
      <c r="J177" s="3" t="str">
        <f t="array" aca="1" ref="J177" ca="1">IFERROR(INDEX(C:C,SMALL(IF(C$2:C$1573&lt;&gt;"",ROW(C$2:C$1573)),ROWS(J$2:J176))),"")</f>
        <v/>
      </c>
    </row>
    <row r="178" spans="1:10" ht="18" customHeight="1" x14ac:dyDescent="0.2">
      <c r="A178" s="1">
        <v>21</v>
      </c>
      <c r="B178" s="1" t="s">
        <v>783</v>
      </c>
      <c r="C178" s="2" t="str">
        <f t="shared" ca="1" si="8"/>
        <v/>
      </c>
      <c r="D178" s="2">
        <f t="shared" ca="1" si="9"/>
        <v>6328</v>
      </c>
      <c r="E178" s="4">
        <v>2</v>
      </c>
      <c r="F178" s="4" t="str">
        <f t="shared" ca="1" si="10"/>
        <v/>
      </c>
      <c r="G178" s="4" t="str">
        <f t="shared" ca="1" si="11"/>
        <v/>
      </c>
      <c r="H178" s="3" t="str">
        <f t="array" aca="1" ref="H178" ca="1">IFERROR(INDEX(F:F,SMALL(IF(F$2:F$1573&lt;&gt;"",ROW(F$2:F$1573)),ROWS(H$2:H177))),"")</f>
        <v/>
      </c>
      <c r="I178" s="3" t="str">
        <f t="array" aca="1" ref="I178" ca="1">IFERROR(INDEX(G:G,SMALL(IF(G$2:G$1573&lt;&gt;"",ROW(G$2:G$1573)),ROWS(I$2:I177))),"")</f>
        <v/>
      </c>
      <c r="J178" s="3" t="str">
        <f t="array" aca="1" ref="J178" ca="1">IFERROR(INDEX(C:C,SMALL(IF(C$2:C$1573&lt;&gt;"",ROW(C$2:C$1573)),ROWS(J$2:J177))),"")</f>
        <v/>
      </c>
    </row>
    <row r="179" spans="1:10" ht="18" customHeight="1" x14ac:dyDescent="0.2">
      <c r="A179" s="1">
        <v>22</v>
      </c>
      <c r="B179" s="1" t="s">
        <v>783</v>
      </c>
      <c r="C179" s="2" t="str">
        <f t="shared" ca="1" si="8"/>
        <v/>
      </c>
      <c r="D179" s="2">
        <f t="shared" ca="1" si="9"/>
        <v>6399</v>
      </c>
      <c r="E179" s="4">
        <v>2</v>
      </c>
      <c r="F179" s="4" t="str">
        <f t="shared" ca="1" si="10"/>
        <v/>
      </c>
      <c r="G179" s="4" t="str">
        <f t="shared" ca="1" si="11"/>
        <v/>
      </c>
      <c r="H179" s="3" t="str">
        <f t="array" aca="1" ref="H179" ca="1">IFERROR(INDEX(F:F,SMALL(IF(F$2:F$1573&lt;&gt;"",ROW(F$2:F$1573)),ROWS(H$2:H178))),"")</f>
        <v/>
      </c>
      <c r="I179" s="3" t="str">
        <f t="array" aca="1" ref="I179" ca="1">IFERROR(INDEX(G:G,SMALL(IF(G$2:G$1573&lt;&gt;"",ROW(G$2:G$1573)),ROWS(I$2:I178))),"")</f>
        <v/>
      </c>
      <c r="J179" s="3" t="str">
        <f t="array" aca="1" ref="J179" ca="1">IFERROR(INDEX(C:C,SMALL(IF(C$2:C$1573&lt;&gt;"",ROW(C$2:C$1573)),ROWS(J$2:J178))),"")</f>
        <v/>
      </c>
    </row>
    <row r="180" spans="1:10" ht="18" customHeight="1" x14ac:dyDescent="0.2">
      <c r="A180" s="1">
        <v>23</v>
      </c>
      <c r="B180" s="1" t="s">
        <v>783</v>
      </c>
      <c r="C180" s="2" t="str">
        <f t="shared" ca="1" si="8"/>
        <v/>
      </c>
      <c r="D180" s="2">
        <f t="shared" ca="1" si="9"/>
        <v>6210</v>
      </c>
      <c r="E180" s="4">
        <v>2</v>
      </c>
      <c r="F180" s="4" t="str">
        <f t="shared" ca="1" si="10"/>
        <v/>
      </c>
      <c r="G180" s="4" t="str">
        <f t="shared" ca="1" si="11"/>
        <v/>
      </c>
      <c r="H180" s="3" t="str">
        <f t="array" aca="1" ref="H180" ca="1">IFERROR(INDEX(F:F,SMALL(IF(F$2:F$1573&lt;&gt;"",ROW(F$2:F$1573)),ROWS(H$2:H179))),"")</f>
        <v/>
      </c>
      <c r="I180" s="3" t="str">
        <f t="array" aca="1" ref="I180" ca="1">IFERROR(INDEX(G:G,SMALL(IF(G$2:G$1573&lt;&gt;"",ROW(G$2:G$1573)),ROWS(I$2:I179))),"")</f>
        <v/>
      </c>
      <c r="J180" s="3" t="str">
        <f t="array" aca="1" ref="J180" ca="1">IFERROR(INDEX(C:C,SMALL(IF(C$2:C$1573&lt;&gt;"",ROW(C$2:C$1573)),ROWS(J$2:J179))),"")</f>
        <v/>
      </c>
    </row>
    <row r="181" spans="1:10" ht="18" customHeight="1" x14ac:dyDescent="0.2">
      <c r="A181" s="1">
        <v>24</v>
      </c>
      <c r="B181" s="1" t="s">
        <v>783</v>
      </c>
      <c r="C181" s="2" t="str">
        <f t="shared" ca="1" si="8"/>
        <v/>
      </c>
      <c r="D181" s="2">
        <f t="shared" ca="1" si="9"/>
        <v>6464</v>
      </c>
      <c r="E181" s="4">
        <v>2</v>
      </c>
      <c r="F181" s="4" t="str">
        <f t="shared" ca="1" si="10"/>
        <v/>
      </c>
      <c r="G181" s="4" t="str">
        <f t="shared" ca="1" si="11"/>
        <v/>
      </c>
      <c r="H181" s="3" t="str">
        <f t="array" aca="1" ref="H181" ca="1">IFERROR(INDEX(F:F,SMALL(IF(F$2:F$1573&lt;&gt;"",ROW(F$2:F$1573)),ROWS(H$2:H180))),"")</f>
        <v/>
      </c>
      <c r="I181" s="3" t="str">
        <f t="array" aca="1" ref="I181" ca="1">IFERROR(INDEX(G:G,SMALL(IF(G$2:G$1573&lt;&gt;"",ROW(G$2:G$1573)),ROWS(I$2:I180))),"")</f>
        <v/>
      </c>
      <c r="J181" s="3" t="str">
        <f t="array" aca="1" ref="J181" ca="1">IFERROR(INDEX(C:C,SMALL(IF(C$2:C$1573&lt;&gt;"",ROW(C$2:C$1573)),ROWS(J$2:J180))),"")</f>
        <v/>
      </c>
    </row>
    <row r="182" spans="1:10" ht="18" customHeight="1" x14ac:dyDescent="0.2">
      <c r="A182" s="1">
        <v>25</v>
      </c>
      <c r="B182" s="1" t="s">
        <v>783</v>
      </c>
      <c r="C182" s="2" t="str">
        <f t="shared" ca="1" si="8"/>
        <v/>
      </c>
      <c r="D182" s="2">
        <f t="shared" ca="1" si="9"/>
        <v>6412</v>
      </c>
      <c r="E182" s="4">
        <v>2</v>
      </c>
      <c r="F182" s="4" t="str">
        <f t="shared" ca="1" si="10"/>
        <v/>
      </c>
      <c r="G182" s="4" t="str">
        <f t="shared" ca="1" si="11"/>
        <v/>
      </c>
      <c r="H182" s="3" t="str">
        <f t="array" aca="1" ref="H182" ca="1">IFERROR(INDEX(F:F,SMALL(IF(F$2:F$1573&lt;&gt;"",ROW(F$2:F$1573)),ROWS(H$2:H181))),"")</f>
        <v/>
      </c>
      <c r="I182" s="3" t="str">
        <f t="array" aca="1" ref="I182" ca="1">IFERROR(INDEX(G:G,SMALL(IF(G$2:G$1573&lt;&gt;"",ROW(G$2:G$1573)),ROWS(I$2:I181))),"")</f>
        <v/>
      </c>
      <c r="J182" s="3" t="str">
        <f t="array" aca="1" ref="J182" ca="1">IFERROR(INDEX(C:C,SMALL(IF(C$2:C$1573&lt;&gt;"",ROW(C$2:C$1573)),ROWS(J$2:J181))),"")</f>
        <v/>
      </c>
    </row>
    <row r="183" spans="1:10" ht="18" customHeight="1" x14ac:dyDescent="0.2">
      <c r="A183" s="1">
        <v>26</v>
      </c>
      <c r="B183" s="1" t="s">
        <v>783</v>
      </c>
      <c r="C183" s="2" t="str">
        <f t="shared" ca="1" si="8"/>
        <v/>
      </c>
      <c r="D183" s="2">
        <f t="shared" ca="1" si="9"/>
        <v>6473</v>
      </c>
      <c r="E183" s="4">
        <v>2</v>
      </c>
      <c r="F183" s="4" t="str">
        <f t="shared" ca="1" si="10"/>
        <v/>
      </c>
      <c r="G183" s="4" t="str">
        <f t="shared" ca="1" si="11"/>
        <v/>
      </c>
      <c r="H183" s="3" t="str">
        <f t="array" aca="1" ref="H183" ca="1">IFERROR(INDEX(F:F,SMALL(IF(F$2:F$1573&lt;&gt;"",ROW(F$2:F$1573)),ROWS(H$2:H182))),"")</f>
        <v/>
      </c>
      <c r="I183" s="3" t="str">
        <f t="array" aca="1" ref="I183" ca="1">IFERROR(INDEX(G:G,SMALL(IF(G$2:G$1573&lt;&gt;"",ROW(G$2:G$1573)),ROWS(I$2:I182))),"")</f>
        <v/>
      </c>
      <c r="J183" s="3" t="str">
        <f t="array" aca="1" ref="J183" ca="1">IFERROR(INDEX(C:C,SMALL(IF(C$2:C$1573&lt;&gt;"",ROW(C$2:C$1573)),ROWS(J$2:J182))),"")</f>
        <v/>
      </c>
    </row>
    <row r="184" spans="1:10" ht="18" customHeight="1" x14ac:dyDescent="0.2">
      <c r="A184" s="1">
        <v>27</v>
      </c>
      <c r="B184" s="1" t="s">
        <v>783</v>
      </c>
      <c r="C184" s="2" t="str">
        <f t="shared" ca="1" si="8"/>
        <v/>
      </c>
      <c r="D184" s="2">
        <f t="shared" ca="1" si="9"/>
        <v>6306</v>
      </c>
      <c r="E184" s="4">
        <v>2</v>
      </c>
      <c r="F184" s="4" t="str">
        <f t="shared" ca="1" si="10"/>
        <v/>
      </c>
      <c r="G184" s="4" t="str">
        <f t="shared" ca="1" si="11"/>
        <v/>
      </c>
      <c r="H184" s="3" t="str">
        <f t="array" aca="1" ref="H184" ca="1">IFERROR(INDEX(F:F,SMALL(IF(F$2:F$1573&lt;&gt;"",ROW(F$2:F$1573)),ROWS(H$2:H183))),"")</f>
        <v/>
      </c>
      <c r="I184" s="3" t="str">
        <f t="array" aca="1" ref="I184" ca="1">IFERROR(INDEX(G:G,SMALL(IF(G$2:G$1573&lt;&gt;"",ROW(G$2:G$1573)),ROWS(I$2:I183))),"")</f>
        <v/>
      </c>
      <c r="J184" s="3" t="str">
        <f t="array" aca="1" ref="J184" ca="1">IFERROR(INDEX(C:C,SMALL(IF(C$2:C$1573&lt;&gt;"",ROW(C$2:C$1573)),ROWS(J$2:J183))),"")</f>
        <v/>
      </c>
    </row>
    <row r="185" spans="1:10" ht="18" customHeight="1" x14ac:dyDescent="0.2">
      <c r="A185" s="1">
        <v>28</v>
      </c>
      <c r="B185" s="1" t="s">
        <v>783</v>
      </c>
      <c r="C185" s="2" t="str">
        <f t="shared" ca="1" si="8"/>
        <v/>
      </c>
      <c r="D185" s="2">
        <f t="shared" ca="1" si="9"/>
        <v>6451</v>
      </c>
      <c r="E185" s="4">
        <v>2</v>
      </c>
      <c r="F185" s="4" t="str">
        <f t="shared" ca="1" si="10"/>
        <v/>
      </c>
      <c r="G185" s="4" t="str">
        <f t="shared" ca="1" si="11"/>
        <v/>
      </c>
      <c r="H185" s="3" t="str">
        <f t="array" aca="1" ref="H185" ca="1">IFERROR(INDEX(F:F,SMALL(IF(F$2:F$1573&lt;&gt;"",ROW(F$2:F$1573)),ROWS(H$2:H184))),"")</f>
        <v/>
      </c>
      <c r="I185" s="3" t="str">
        <f t="array" aca="1" ref="I185" ca="1">IFERROR(INDEX(G:G,SMALL(IF(G$2:G$1573&lt;&gt;"",ROW(G$2:G$1573)),ROWS(I$2:I184))),"")</f>
        <v/>
      </c>
      <c r="J185" s="3" t="str">
        <f t="array" aca="1" ref="J185" ca="1">IFERROR(INDEX(C:C,SMALL(IF(C$2:C$1573&lt;&gt;"",ROW(C$2:C$1573)),ROWS(J$2:J184))),"")</f>
        <v/>
      </c>
    </row>
    <row r="186" spans="1:10" ht="18" customHeight="1" x14ac:dyDescent="0.2">
      <c r="A186" s="1">
        <v>29</v>
      </c>
      <c r="B186" s="1" t="s">
        <v>783</v>
      </c>
      <c r="C186" s="2" t="str">
        <f t="shared" ca="1" si="8"/>
        <v/>
      </c>
      <c r="D186" s="2">
        <f t="shared" ca="1" si="9"/>
        <v>6280</v>
      </c>
      <c r="E186" s="4">
        <v>2</v>
      </c>
      <c r="F186" s="4" t="str">
        <f t="shared" ca="1" si="10"/>
        <v/>
      </c>
      <c r="G186" s="4" t="str">
        <f t="shared" ca="1" si="11"/>
        <v/>
      </c>
      <c r="H186" s="3" t="str">
        <f t="array" aca="1" ref="H186" ca="1">IFERROR(INDEX(F:F,SMALL(IF(F$2:F$1573&lt;&gt;"",ROW(F$2:F$1573)),ROWS(H$2:H185))),"")</f>
        <v/>
      </c>
      <c r="I186" s="3" t="str">
        <f t="array" aca="1" ref="I186" ca="1">IFERROR(INDEX(G:G,SMALL(IF(G$2:G$1573&lt;&gt;"",ROW(G$2:G$1573)),ROWS(I$2:I185))),"")</f>
        <v/>
      </c>
      <c r="J186" s="3" t="str">
        <f t="array" aca="1" ref="J186" ca="1">IFERROR(INDEX(C:C,SMALL(IF(C$2:C$1573&lt;&gt;"",ROW(C$2:C$1573)),ROWS(J$2:J185))),"")</f>
        <v/>
      </c>
    </row>
    <row r="187" spans="1:10" ht="18" customHeight="1" x14ac:dyDescent="0.2">
      <c r="A187" s="1">
        <v>30</v>
      </c>
      <c r="B187" s="1" t="s">
        <v>783</v>
      </c>
      <c r="C187" s="2" t="str">
        <f t="shared" ca="1" si="8"/>
        <v/>
      </c>
      <c r="D187" s="2">
        <f t="shared" ca="1" si="9"/>
        <v>6173</v>
      </c>
      <c r="E187" s="4">
        <v>2</v>
      </c>
      <c r="F187" s="4" t="str">
        <f t="shared" ca="1" si="10"/>
        <v/>
      </c>
      <c r="G187" s="4" t="str">
        <f t="shared" ca="1" si="11"/>
        <v/>
      </c>
      <c r="H187" s="3" t="str">
        <f t="array" aca="1" ref="H187" ca="1">IFERROR(INDEX(F:F,SMALL(IF(F$2:F$1573&lt;&gt;"",ROW(F$2:F$1573)),ROWS(H$2:H186))),"")</f>
        <v/>
      </c>
      <c r="I187" s="3" t="str">
        <f t="array" aca="1" ref="I187" ca="1">IFERROR(INDEX(G:G,SMALL(IF(G$2:G$1573&lt;&gt;"",ROW(G$2:G$1573)),ROWS(I$2:I186))),"")</f>
        <v/>
      </c>
      <c r="J187" s="3" t="str">
        <f t="array" aca="1" ref="J187" ca="1">IFERROR(INDEX(C:C,SMALL(IF(C$2:C$1573&lt;&gt;"",ROW(C$2:C$1573)),ROWS(J$2:J186))),"")</f>
        <v/>
      </c>
    </row>
    <row r="188" spans="1:10" ht="18" customHeight="1" x14ac:dyDescent="0.2">
      <c r="A188" s="1">
        <v>31</v>
      </c>
      <c r="B188" s="1" t="s">
        <v>783</v>
      </c>
      <c r="C188" s="2" t="str">
        <f t="shared" ca="1" si="8"/>
        <v/>
      </c>
      <c r="D188" s="2">
        <f t="shared" ca="1" si="9"/>
        <v>6418</v>
      </c>
      <c r="E188" s="4">
        <v>2</v>
      </c>
      <c r="F188" s="4" t="str">
        <f t="shared" ca="1" si="10"/>
        <v/>
      </c>
      <c r="G188" s="4" t="str">
        <f t="shared" ca="1" si="11"/>
        <v/>
      </c>
      <c r="H188" s="3" t="str">
        <f t="array" aca="1" ref="H188" ca="1">IFERROR(INDEX(F:F,SMALL(IF(F$2:F$1573&lt;&gt;"",ROW(F$2:F$1573)),ROWS(H$2:H187))),"")</f>
        <v/>
      </c>
      <c r="I188" s="3" t="str">
        <f t="array" aca="1" ref="I188" ca="1">IFERROR(INDEX(G:G,SMALL(IF(G$2:G$1573&lt;&gt;"",ROW(G$2:G$1573)),ROWS(I$2:I187))),"")</f>
        <v/>
      </c>
      <c r="J188" s="3" t="str">
        <f t="array" aca="1" ref="J188" ca="1">IFERROR(INDEX(C:C,SMALL(IF(C$2:C$1573&lt;&gt;"",ROW(C$2:C$1573)),ROWS(J$2:J187))),"")</f>
        <v/>
      </c>
    </row>
    <row r="189" spans="1:10" ht="18" customHeight="1" x14ac:dyDescent="0.2">
      <c r="A189" s="1">
        <v>32</v>
      </c>
      <c r="B189" s="1" t="s">
        <v>783</v>
      </c>
      <c r="C189" s="2" t="str">
        <f t="shared" ca="1" si="8"/>
        <v/>
      </c>
      <c r="D189" s="2" t="str">
        <f t="shared" ca="1" si="9"/>
        <v/>
      </c>
      <c r="E189" s="4">
        <v>2</v>
      </c>
      <c r="F189" s="4" t="str">
        <f t="shared" ca="1" si="10"/>
        <v/>
      </c>
      <c r="G189" s="4" t="str">
        <f t="shared" ca="1" si="11"/>
        <v/>
      </c>
      <c r="H189" s="3" t="str">
        <f t="array" aca="1" ref="H189" ca="1">IFERROR(INDEX(F:F,SMALL(IF(F$2:F$1573&lt;&gt;"",ROW(F$2:F$1573)),ROWS(H$2:H188))),"")</f>
        <v/>
      </c>
      <c r="I189" s="3" t="str">
        <f t="array" aca="1" ref="I189" ca="1">IFERROR(INDEX(G:G,SMALL(IF(G$2:G$1573&lt;&gt;"",ROW(G$2:G$1573)),ROWS(I$2:I188))),"")</f>
        <v/>
      </c>
      <c r="J189" s="3" t="str">
        <f t="array" aca="1" ref="J189" ca="1">IFERROR(INDEX(C:C,SMALL(IF(C$2:C$1573&lt;&gt;"",ROW(C$2:C$1573)),ROWS(J$2:J188))),"")</f>
        <v/>
      </c>
    </row>
    <row r="190" spans="1:10" ht="18" customHeight="1" x14ac:dyDescent="0.2">
      <c r="A190" s="1">
        <v>33</v>
      </c>
      <c r="B190" s="1" t="s">
        <v>783</v>
      </c>
      <c r="C190" s="2" t="str">
        <f t="shared" ca="1" si="8"/>
        <v/>
      </c>
      <c r="D190" s="2" t="str">
        <f t="shared" ca="1" si="9"/>
        <v/>
      </c>
      <c r="E190" s="4">
        <v>2</v>
      </c>
      <c r="F190" s="4" t="str">
        <f t="shared" ca="1" si="10"/>
        <v/>
      </c>
      <c r="G190" s="4" t="str">
        <f t="shared" ca="1" si="11"/>
        <v/>
      </c>
      <c r="H190" s="3" t="str">
        <f t="array" aca="1" ref="H190" ca="1">IFERROR(INDEX(F:F,SMALL(IF(F$2:F$1573&lt;&gt;"",ROW(F$2:F$1573)),ROWS(H$2:H189))),"")</f>
        <v/>
      </c>
      <c r="I190" s="3" t="str">
        <f t="array" aca="1" ref="I190" ca="1">IFERROR(INDEX(G:G,SMALL(IF(G$2:G$1573&lt;&gt;"",ROW(G$2:G$1573)),ROWS(I$2:I189))),"")</f>
        <v/>
      </c>
      <c r="J190" s="3" t="str">
        <f t="array" aca="1" ref="J190" ca="1">IFERROR(INDEX(C:C,SMALL(IF(C$2:C$1573&lt;&gt;"",ROW(C$2:C$1573)),ROWS(J$2:J189))),"")</f>
        <v/>
      </c>
    </row>
    <row r="191" spans="1:10" ht="18" customHeight="1" x14ac:dyDescent="0.2">
      <c r="A191" s="1">
        <v>34</v>
      </c>
      <c r="B191" s="1" t="s">
        <v>783</v>
      </c>
      <c r="C191" s="2" t="str">
        <f t="shared" ca="1" si="8"/>
        <v/>
      </c>
      <c r="D191" s="2">
        <f t="shared" ca="1" si="9"/>
        <v>6348</v>
      </c>
      <c r="E191" s="4">
        <v>2</v>
      </c>
      <c r="F191" s="4" t="str">
        <f t="shared" ca="1" si="10"/>
        <v/>
      </c>
      <c r="G191" s="4" t="str">
        <f t="shared" ca="1" si="11"/>
        <v/>
      </c>
      <c r="H191" s="3" t="str">
        <f t="array" aca="1" ref="H191" ca="1">IFERROR(INDEX(F:F,SMALL(IF(F$2:F$1573&lt;&gt;"",ROW(F$2:F$1573)),ROWS(H$2:H190))),"")</f>
        <v/>
      </c>
      <c r="I191" s="3" t="str">
        <f t="array" aca="1" ref="I191" ca="1">IFERROR(INDEX(G:G,SMALL(IF(G$2:G$1573&lt;&gt;"",ROW(G$2:G$1573)),ROWS(I$2:I190))),"")</f>
        <v/>
      </c>
      <c r="J191" s="3" t="str">
        <f t="array" aca="1" ref="J191" ca="1">IFERROR(INDEX(C:C,SMALL(IF(C$2:C$1573&lt;&gt;"",ROW(C$2:C$1573)),ROWS(J$2:J190))),"")</f>
        <v/>
      </c>
    </row>
    <row r="192" spans="1:10" ht="18" customHeight="1" x14ac:dyDescent="0.2">
      <c r="A192" s="1">
        <v>35</v>
      </c>
      <c r="B192" s="1" t="s">
        <v>783</v>
      </c>
      <c r="C192" s="2" t="str">
        <f t="shared" ca="1" si="8"/>
        <v/>
      </c>
      <c r="D192" s="2">
        <f t="shared" ca="1" si="9"/>
        <v>6314</v>
      </c>
      <c r="E192" s="4">
        <v>2</v>
      </c>
      <c r="F192" s="4" t="str">
        <f t="shared" ca="1" si="10"/>
        <v/>
      </c>
      <c r="G192" s="4" t="str">
        <f t="shared" ca="1" si="11"/>
        <v/>
      </c>
      <c r="H192" s="3" t="str">
        <f t="array" aca="1" ref="H192" ca="1">IFERROR(INDEX(F:F,SMALL(IF(F$2:F$1573&lt;&gt;"",ROW(F$2:F$1573)),ROWS(H$2:H191))),"")</f>
        <v/>
      </c>
      <c r="I192" s="3" t="str">
        <f t="array" aca="1" ref="I192" ca="1">IFERROR(INDEX(G:G,SMALL(IF(G$2:G$1573&lt;&gt;"",ROW(G$2:G$1573)),ROWS(I$2:I191))),"")</f>
        <v/>
      </c>
      <c r="J192" s="3" t="str">
        <f t="array" aca="1" ref="J192" ca="1">IFERROR(INDEX(C:C,SMALL(IF(C$2:C$1573&lt;&gt;"",ROW(C$2:C$1573)),ROWS(J$2:J191))),"")</f>
        <v/>
      </c>
    </row>
    <row r="193" spans="1:10" ht="18" customHeight="1" x14ac:dyDescent="0.2">
      <c r="A193" s="1">
        <v>36</v>
      </c>
      <c r="B193" s="1" t="s">
        <v>783</v>
      </c>
      <c r="C193" s="2" t="str">
        <f t="shared" ca="1" si="8"/>
        <v/>
      </c>
      <c r="D193" s="2">
        <f t="shared" ca="1" si="9"/>
        <v>6376</v>
      </c>
      <c r="E193" s="4">
        <v>2</v>
      </c>
      <c r="F193" s="4" t="str">
        <f t="shared" ca="1" si="10"/>
        <v/>
      </c>
      <c r="G193" s="4" t="str">
        <f t="shared" ca="1" si="11"/>
        <v/>
      </c>
      <c r="H193" s="3" t="str">
        <f t="array" aca="1" ref="H193" ca="1">IFERROR(INDEX(F:F,SMALL(IF(F$2:F$1573&lt;&gt;"",ROW(F$2:F$1573)),ROWS(H$2:H192))),"")</f>
        <v/>
      </c>
      <c r="I193" s="3" t="str">
        <f t="array" aca="1" ref="I193" ca="1">IFERROR(INDEX(G:G,SMALL(IF(G$2:G$1573&lt;&gt;"",ROW(G$2:G$1573)),ROWS(I$2:I192))),"")</f>
        <v/>
      </c>
      <c r="J193" s="3" t="str">
        <f t="array" aca="1" ref="J193" ca="1">IFERROR(INDEX(C:C,SMALL(IF(C$2:C$1573&lt;&gt;"",ROW(C$2:C$1573)),ROWS(J$2:J192))),"")</f>
        <v/>
      </c>
    </row>
    <row r="194" spans="1:10" ht="18" customHeight="1" x14ac:dyDescent="0.2">
      <c r="A194" s="1">
        <v>37</v>
      </c>
      <c r="B194" s="1" t="s">
        <v>783</v>
      </c>
      <c r="C194" s="2" t="str">
        <f t="shared" ca="1" si="8"/>
        <v/>
      </c>
      <c r="D194" s="2">
        <f t="shared" ca="1" si="9"/>
        <v>6496</v>
      </c>
      <c r="E194" s="4">
        <v>2</v>
      </c>
      <c r="F194" s="4" t="str">
        <f t="shared" ca="1" si="10"/>
        <v/>
      </c>
      <c r="G194" s="4" t="str">
        <f t="shared" ca="1" si="11"/>
        <v/>
      </c>
      <c r="H194" s="3" t="str">
        <f t="array" aca="1" ref="H194" ca="1">IFERROR(INDEX(F:F,SMALL(IF(F$2:F$1573&lt;&gt;"",ROW(F$2:F$1573)),ROWS(H$2:H193))),"")</f>
        <v/>
      </c>
      <c r="I194" s="3" t="str">
        <f t="array" aca="1" ref="I194" ca="1">IFERROR(INDEX(G:G,SMALL(IF(G$2:G$1573&lt;&gt;"",ROW(G$2:G$1573)),ROWS(I$2:I193))),"")</f>
        <v/>
      </c>
      <c r="J194" s="3" t="str">
        <f t="array" aca="1" ref="J194" ca="1">IFERROR(INDEX(C:C,SMALL(IF(C$2:C$1573&lt;&gt;"",ROW(C$2:C$1573)),ROWS(J$2:J193))),"")</f>
        <v/>
      </c>
    </row>
    <row r="195" spans="1:10" ht="18" customHeight="1" x14ac:dyDescent="0.2">
      <c r="A195" s="1">
        <v>38</v>
      </c>
      <c r="B195" s="1" t="s">
        <v>783</v>
      </c>
      <c r="C195" s="2" t="str">
        <f t="shared" ca="1" si="8"/>
        <v/>
      </c>
      <c r="D195" s="2">
        <f t="shared" ca="1" si="9"/>
        <v>6494</v>
      </c>
      <c r="E195" s="4">
        <v>2</v>
      </c>
      <c r="F195" s="4" t="str">
        <f t="shared" ca="1" si="10"/>
        <v/>
      </c>
      <c r="G195" s="4" t="str">
        <f t="shared" ca="1" si="11"/>
        <v/>
      </c>
      <c r="H195" s="3" t="str">
        <f t="array" aca="1" ref="H195" ca="1">IFERROR(INDEX(F:F,SMALL(IF(F$2:F$1573&lt;&gt;"",ROW(F$2:F$1573)),ROWS(H$2:H194))),"")</f>
        <v/>
      </c>
      <c r="I195" s="3" t="str">
        <f t="array" aca="1" ref="I195" ca="1">IFERROR(INDEX(G:G,SMALL(IF(G$2:G$1573&lt;&gt;"",ROW(G$2:G$1573)),ROWS(I$2:I194))),"")</f>
        <v/>
      </c>
      <c r="J195" s="3" t="str">
        <f t="array" aca="1" ref="J195" ca="1">IFERROR(INDEX(C:C,SMALL(IF(C$2:C$1573&lt;&gt;"",ROW(C$2:C$1573)),ROWS(J$2:J194))),"")</f>
        <v/>
      </c>
    </row>
    <row r="196" spans="1:10" ht="18" customHeight="1" x14ac:dyDescent="0.2">
      <c r="A196" s="1">
        <v>39</v>
      </c>
      <c r="B196" s="1" t="s">
        <v>783</v>
      </c>
      <c r="C196" s="2" t="str">
        <f t="shared" ca="1" si="8"/>
        <v/>
      </c>
      <c r="D196" s="2">
        <f t="shared" ca="1" si="9"/>
        <v>6495</v>
      </c>
      <c r="E196" s="4">
        <v>2</v>
      </c>
      <c r="F196" s="4" t="str">
        <f t="shared" ca="1" si="10"/>
        <v/>
      </c>
      <c r="G196" s="4" t="str">
        <f t="shared" ca="1" si="11"/>
        <v/>
      </c>
      <c r="H196" s="3" t="str">
        <f t="array" aca="1" ref="H196" ca="1">IFERROR(INDEX(F:F,SMALL(IF(F$2:F$1573&lt;&gt;"",ROW(F$2:F$1573)),ROWS(H$2:H195))),"")</f>
        <v/>
      </c>
      <c r="I196" s="3" t="str">
        <f t="array" aca="1" ref="I196" ca="1">IFERROR(INDEX(G:G,SMALL(IF(G$2:G$1573&lt;&gt;"",ROW(G$2:G$1573)),ROWS(I$2:I195))),"")</f>
        <v/>
      </c>
      <c r="J196" s="3" t="str">
        <f t="array" aca="1" ref="J196" ca="1">IFERROR(INDEX(C:C,SMALL(IF(C$2:C$1573&lt;&gt;"",ROW(C$2:C$1573)),ROWS(J$2:J195))),"")</f>
        <v/>
      </c>
    </row>
    <row r="197" spans="1:10" ht="18" customHeight="1" x14ac:dyDescent="0.2">
      <c r="A197" s="1">
        <v>40</v>
      </c>
      <c r="B197" s="1" t="s">
        <v>783</v>
      </c>
      <c r="C197" s="2" t="str">
        <f t="shared" ref="C197:C260" ca="1" si="12">IF(OR(D197=0,D197="",INDIRECT("'"&amp;$B$1&amp;"'!"&amp;B197&amp;A197)="",,INDIRECT("'"&amp;$B$1&amp;"'!X"&amp;A197)=0),"",INDIRECT("'"&amp;$B$1&amp;"'!"&amp;B197&amp;A197))</f>
        <v/>
      </c>
      <c r="D197" s="2">
        <f t="shared" ref="D197:D260" ca="1" si="13">IF(INDIRECT("'"&amp;$B$1&amp;"'!C"&amp;A197)=0,"",INDIRECT("'"&amp;$B$1&amp;"'!C"&amp;A197))</f>
        <v>6294</v>
      </c>
      <c r="E197" s="4">
        <v>2</v>
      </c>
      <c r="F197" s="4" t="str">
        <f t="shared" ref="F197:F260" ca="1" si="14">IF(C197="","",E197)</f>
        <v/>
      </c>
      <c r="G197" s="4" t="str">
        <f t="shared" ref="G197:G260" ca="1" si="15">IF(OR(C197="",C197=0),"",D197)</f>
        <v/>
      </c>
      <c r="H197" s="3" t="str">
        <f t="array" aca="1" ref="H197" ca="1">IFERROR(INDEX(F:F,SMALL(IF(F$2:F$1573&lt;&gt;"",ROW(F$2:F$1573)),ROWS(H$2:H196))),"")</f>
        <v/>
      </c>
      <c r="I197" s="3" t="str">
        <f t="array" aca="1" ref="I197" ca="1">IFERROR(INDEX(G:G,SMALL(IF(G$2:G$1573&lt;&gt;"",ROW(G$2:G$1573)),ROWS(I$2:I196))),"")</f>
        <v/>
      </c>
      <c r="J197" s="3" t="str">
        <f t="array" aca="1" ref="J197" ca="1">IFERROR(INDEX(C:C,SMALL(IF(C$2:C$1573&lt;&gt;"",ROW(C$2:C$1573)),ROWS(J$2:J196))),"")</f>
        <v/>
      </c>
    </row>
    <row r="198" spans="1:10" ht="18" customHeight="1" x14ac:dyDescent="0.2">
      <c r="A198" s="1">
        <v>41</v>
      </c>
      <c r="B198" s="1" t="s">
        <v>783</v>
      </c>
      <c r="C198" s="2" t="str">
        <f t="shared" ca="1" si="12"/>
        <v/>
      </c>
      <c r="D198" s="2">
        <f t="shared" ca="1" si="13"/>
        <v>6183</v>
      </c>
      <c r="E198" s="4">
        <v>2</v>
      </c>
      <c r="F198" s="4" t="str">
        <f t="shared" ca="1" si="14"/>
        <v/>
      </c>
      <c r="G198" s="4" t="str">
        <f t="shared" ca="1" si="15"/>
        <v/>
      </c>
      <c r="H198" s="3" t="str">
        <f t="array" aca="1" ref="H198" ca="1">IFERROR(INDEX(F:F,SMALL(IF(F$2:F$1573&lt;&gt;"",ROW(F$2:F$1573)),ROWS(H$2:H197))),"")</f>
        <v/>
      </c>
      <c r="I198" s="3" t="str">
        <f t="array" aca="1" ref="I198" ca="1">IFERROR(INDEX(G:G,SMALL(IF(G$2:G$1573&lt;&gt;"",ROW(G$2:G$1573)),ROWS(I$2:I197))),"")</f>
        <v/>
      </c>
      <c r="J198" s="3" t="str">
        <f t="array" aca="1" ref="J198" ca="1">IFERROR(INDEX(C:C,SMALL(IF(C$2:C$1573&lt;&gt;"",ROW(C$2:C$1573)),ROWS(J$2:J197))),"")</f>
        <v/>
      </c>
    </row>
    <row r="199" spans="1:10" ht="18" customHeight="1" x14ac:dyDescent="0.2">
      <c r="A199" s="1">
        <v>42</v>
      </c>
      <c r="B199" s="1" t="s">
        <v>783</v>
      </c>
      <c r="C199" s="2" t="str">
        <f t="shared" ca="1" si="12"/>
        <v/>
      </c>
      <c r="D199" s="2">
        <f t="shared" ca="1" si="13"/>
        <v>6365</v>
      </c>
      <c r="E199" s="4">
        <v>2</v>
      </c>
      <c r="F199" s="4" t="str">
        <f t="shared" ca="1" si="14"/>
        <v/>
      </c>
      <c r="G199" s="4" t="str">
        <f t="shared" ca="1" si="15"/>
        <v/>
      </c>
      <c r="H199" s="3" t="str">
        <f t="array" aca="1" ref="H199" ca="1">IFERROR(INDEX(F:F,SMALL(IF(F$2:F$1573&lt;&gt;"",ROW(F$2:F$1573)),ROWS(H$2:H198))),"")</f>
        <v/>
      </c>
      <c r="I199" s="3" t="str">
        <f t="array" aca="1" ref="I199" ca="1">IFERROR(INDEX(G:G,SMALL(IF(G$2:G$1573&lt;&gt;"",ROW(G$2:G$1573)),ROWS(I$2:I198))),"")</f>
        <v/>
      </c>
      <c r="J199" s="3" t="str">
        <f t="array" aca="1" ref="J199" ca="1">IFERROR(INDEX(C:C,SMALL(IF(C$2:C$1573&lt;&gt;"",ROW(C$2:C$1573)),ROWS(J$2:J198))),"")</f>
        <v/>
      </c>
    </row>
    <row r="200" spans="1:10" ht="18" customHeight="1" x14ac:dyDescent="0.2">
      <c r="A200" s="1">
        <v>43</v>
      </c>
      <c r="B200" s="1" t="s">
        <v>783</v>
      </c>
      <c r="C200" s="2" t="str">
        <f t="shared" ca="1" si="12"/>
        <v/>
      </c>
      <c r="D200" s="2">
        <f t="shared" ca="1" si="13"/>
        <v>6409</v>
      </c>
      <c r="E200" s="4">
        <v>2</v>
      </c>
      <c r="F200" s="4" t="str">
        <f t="shared" ca="1" si="14"/>
        <v/>
      </c>
      <c r="G200" s="4" t="str">
        <f t="shared" ca="1" si="15"/>
        <v/>
      </c>
      <c r="H200" s="3" t="str">
        <f t="array" aca="1" ref="H200" ca="1">IFERROR(INDEX(F:F,SMALL(IF(F$2:F$1573&lt;&gt;"",ROW(F$2:F$1573)),ROWS(H$2:H199))),"")</f>
        <v/>
      </c>
      <c r="I200" s="3" t="str">
        <f t="array" aca="1" ref="I200" ca="1">IFERROR(INDEX(G:G,SMALL(IF(G$2:G$1573&lt;&gt;"",ROW(G$2:G$1573)),ROWS(I$2:I199))),"")</f>
        <v/>
      </c>
      <c r="J200" s="3" t="str">
        <f t="array" aca="1" ref="J200" ca="1">IFERROR(INDEX(C:C,SMALL(IF(C$2:C$1573&lt;&gt;"",ROW(C$2:C$1573)),ROWS(J$2:J199))),"")</f>
        <v/>
      </c>
    </row>
    <row r="201" spans="1:10" ht="18" customHeight="1" x14ac:dyDescent="0.2">
      <c r="A201" s="1">
        <v>44</v>
      </c>
      <c r="B201" s="1" t="s">
        <v>783</v>
      </c>
      <c r="C201" s="2" t="str">
        <f t="shared" ca="1" si="12"/>
        <v/>
      </c>
      <c r="D201" s="2">
        <f t="shared" ca="1" si="13"/>
        <v>6245</v>
      </c>
      <c r="E201" s="4">
        <v>2</v>
      </c>
      <c r="F201" s="4" t="str">
        <f t="shared" ca="1" si="14"/>
        <v/>
      </c>
      <c r="G201" s="4" t="str">
        <f t="shared" ca="1" si="15"/>
        <v/>
      </c>
      <c r="H201" s="3" t="str">
        <f t="array" aca="1" ref="H201" ca="1">IFERROR(INDEX(F:F,SMALL(IF(F$2:F$1573&lt;&gt;"",ROW(F$2:F$1573)),ROWS(H$2:H200))),"")</f>
        <v/>
      </c>
      <c r="I201" s="3" t="str">
        <f t="array" aca="1" ref="I201" ca="1">IFERROR(INDEX(G:G,SMALL(IF(G$2:G$1573&lt;&gt;"",ROW(G$2:G$1573)),ROWS(I$2:I200))),"")</f>
        <v/>
      </c>
      <c r="J201" s="3" t="str">
        <f t="array" aca="1" ref="J201" ca="1">IFERROR(INDEX(C:C,SMALL(IF(C$2:C$1573&lt;&gt;"",ROW(C$2:C$1573)),ROWS(J$2:J200))),"")</f>
        <v/>
      </c>
    </row>
    <row r="202" spans="1:10" ht="18" customHeight="1" x14ac:dyDescent="0.2">
      <c r="A202" s="1">
        <v>45</v>
      </c>
      <c r="B202" s="1" t="s">
        <v>783</v>
      </c>
      <c r="C202" s="2" t="str">
        <f t="shared" ca="1" si="12"/>
        <v/>
      </c>
      <c r="D202" s="2">
        <f t="shared" ca="1" si="13"/>
        <v>6344</v>
      </c>
      <c r="E202" s="4">
        <v>2</v>
      </c>
      <c r="F202" s="4" t="str">
        <f t="shared" ca="1" si="14"/>
        <v/>
      </c>
      <c r="G202" s="4" t="str">
        <f t="shared" ca="1" si="15"/>
        <v/>
      </c>
      <c r="H202" s="3" t="str">
        <f t="array" aca="1" ref="H202" ca="1">IFERROR(INDEX(F:F,SMALL(IF(F$2:F$1573&lt;&gt;"",ROW(F$2:F$1573)),ROWS(H$2:H201))),"")</f>
        <v/>
      </c>
      <c r="I202" s="3" t="str">
        <f t="array" aca="1" ref="I202" ca="1">IFERROR(INDEX(G:G,SMALL(IF(G$2:G$1573&lt;&gt;"",ROW(G$2:G$1573)),ROWS(I$2:I201))),"")</f>
        <v/>
      </c>
      <c r="J202" s="3" t="str">
        <f t="array" aca="1" ref="J202" ca="1">IFERROR(INDEX(C:C,SMALL(IF(C$2:C$1573&lt;&gt;"",ROW(C$2:C$1573)),ROWS(J$2:J201))),"")</f>
        <v/>
      </c>
    </row>
    <row r="203" spans="1:10" ht="18" customHeight="1" x14ac:dyDescent="0.2">
      <c r="A203" s="1">
        <v>46</v>
      </c>
      <c r="B203" s="1" t="s">
        <v>783</v>
      </c>
      <c r="C203" s="2" t="str">
        <f t="shared" ca="1" si="12"/>
        <v/>
      </c>
      <c r="D203" s="2">
        <f t="shared" ca="1" si="13"/>
        <v>6233</v>
      </c>
      <c r="E203" s="4">
        <v>2</v>
      </c>
      <c r="F203" s="4" t="str">
        <f t="shared" ca="1" si="14"/>
        <v/>
      </c>
      <c r="G203" s="4" t="str">
        <f t="shared" ca="1" si="15"/>
        <v/>
      </c>
      <c r="H203" s="3" t="str">
        <f t="array" aca="1" ref="H203" ca="1">IFERROR(INDEX(F:F,SMALL(IF(F$2:F$1573&lt;&gt;"",ROW(F$2:F$1573)),ROWS(H$2:H202))),"")</f>
        <v/>
      </c>
      <c r="I203" s="3" t="str">
        <f t="array" aca="1" ref="I203" ca="1">IFERROR(INDEX(G:G,SMALL(IF(G$2:G$1573&lt;&gt;"",ROW(G$2:G$1573)),ROWS(I$2:I202))),"")</f>
        <v/>
      </c>
      <c r="J203" s="3" t="str">
        <f t="array" aca="1" ref="J203" ca="1">IFERROR(INDEX(C:C,SMALL(IF(C$2:C$1573&lt;&gt;"",ROW(C$2:C$1573)),ROWS(J$2:J202))),"")</f>
        <v/>
      </c>
    </row>
    <row r="204" spans="1:10" ht="18" customHeight="1" x14ac:dyDescent="0.2">
      <c r="A204" s="1">
        <v>47</v>
      </c>
      <c r="B204" s="1" t="s">
        <v>783</v>
      </c>
      <c r="C204" s="2" t="str">
        <f t="shared" ca="1" si="12"/>
        <v/>
      </c>
      <c r="D204" s="2">
        <f t="shared" ca="1" si="13"/>
        <v>6264</v>
      </c>
      <c r="E204" s="4">
        <v>2</v>
      </c>
      <c r="F204" s="4" t="str">
        <f t="shared" ca="1" si="14"/>
        <v/>
      </c>
      <c r="G204" s="4" t="str">
        <f t="shared" ca="1" si="15"/>
        <v/>
      </c>
      <c r="H204" s="3" t="str">
        <f t="array" aca="1" ref="H204" ca="1">IFERROR(INDEX(F:F,SMALL(IF(F$2:F$1573&lt;&gt;"",ROW(F$2:F$1573)),ROWS(H$2:H203))),"")</f>
        <v/>
      </c>
      <c r="I204" s="3" t="str">
        <f t="array" aca="1" ref="I204" ca="1">IFERROR(INDEX(G:G,SMALL(IF(G$2:G$1573&lt;&gt;"",ROW(G$2:G$1573)),ROWS(I$2:I203))),"")</f>
        <v/>
      </c>
      <c r="J204" s="3" t="str">
        <f t="array" aca="1" ref="J204" ca="1">IFERROR(INDEX(C:C,SMALL(IF(C$2:C$1573&lt;&gt;"",ROW(C$2:C$1573)),ROWS(J$2:J203))),"")</f>
        <v/>
      </c>
    </row>
    <row r="205" spans="1:10" ht="18" customHeight="1" x14ac:dyDescent="0.2">
      <c r="A205" s="1">
        <v>48</v>
      </c>
      <c r="B205" s="1" t="s">
        <v>783</v>
      </c>
      <c r="C205" s="2" t="str">
        <f t="shared" ca="1" si="12"/>
        <v/>
      </c>
      <c r="D205" s="2">
        <f t="shared" ca="1" si="13"/>
        <v>6358</v>
      </c>
      <c r="E205" s="4">
        <v>2</v>
      </c>
      <c r="F205" s="4" t="str">
        <f t="shared" ca="1" si="14"/>
        <v/>
      </c>
      <c r="G205" s="4" t="str">
        <f t="shared" ca="1" si="15"/>
        <v/>
      </c>
      <c r="H205" s="3" t="str">
        <f t="array" aca="1" ref="H205" ca="1">IFERROR(INDEX(F:F,SMALL(IF(F$2:F$1573&lt;&gt;"",ROW(F$2:F$1573)),ROWS(H$2:H204))),"")</f>
        <v/>
      </c>
      <c r="I205" s="3" t="str">
        <f t="array" aca="1" ref="I205" ca="1">IFERROR(INDEX(G:G,SMALL(IF(G$2:G$1573&lt;&gt;"",ROW(G$2:G$1573)),ROWS(I$2:I204))),"")</f>
        <v/>
      </c>
      <c r="J205" s="3" t="str">
        <f t="array" aca="1" ref="J205" ca="1">IFERROR(INDEX(C:C,SMALL(IF(C$2:C$1573&lt;&gt;"",ROW(C$2:C$1573)),ROWS(J$2:J204))),"")</f>
        <v/>
      </c>
    </row>
    <row r="206" spans="1:10" ht="18" x14ac:dyDescent="0.2">
      <c r="A206" s="1">
        <v>49</v>
      </c>
      <c r="B206" s="1" t="s">
        <v>783</v>
      </c>
      <c r="C206" s="2" t="str">
        <f t="shared" ca="1" si="12"/>
        <v/>
      </c>
      <c r="D206" s="2">
        <f t="shared" ca="1" si="13"/>
        <v>6375</v>
      </c>
      <c r="E206" s="4">
        <v>2</v>
      </c>
      <c r="F206" s="4" t="str">
        <f t="shared" ca="1" si="14"/>
        <v/>
      </c>
      <c r="G206" s="4" t="str">
        <f t="shared" ca="1" si="15"/>
        <v/>
      </c>
      <c r="H206" s="3" t="str">
        <f t="array" aca="1" ref="H206" ca="1">IFERROR(INDEX(F:F,SMALL(IF(F$2:F$1573&lt;&gt;"",ROW(F$2:F$1573)),ROWS(H$2:H205))),"")</f>
        <v/>
      </c>
      <c r="I206" s="3" t="str">
        <f t="array" aca="1" ref="I206" ca="1">IFERROR(INDEX(G:G,SMALL(IF(G$2:G$1573&lt;&gt;"",ROW(G$2:G$1573)),ROWS(I$2:I205))),"")</f>
        <v/>
      </c>
      <c r="J206" s="3" t="str">
        <f t="array" aca="1" ref="J206" ca="1">IFERROR(INDEX(C:C,SMALL(IF(C$2:C$1573&lt;&gt;"",ROW(C$2:C$1573)),ROWS(J$2:J205))),"")</f>
        <v/>
      </c>
    </row>
    <row r="207" spans="1:10" ht="18" x14ac:dyDescent="0.2">
      <c r="A207" s="1">
        <v>50</v>
      </c>
      <c r="B207" s="1" t="s">
        <v>783</v>
      </c>
      <c r="C207" s="2" t="str">
        <f t="shared" ca="1" si="12"/>
        <v/>
      </c>
      <c r="D207" s="2">
        <f t="shared" ca="1" si="13"/>
        <v>6433</v>
      </c>
      <c r="E207" s="4">
        <v>2</v>
      </c>
      <c r="F207" s="4" t="str">
        <f t="shared" ca="1" si="14"/>
        <v/>
      </c>
      <c r="G207" s="4" t="str">
        <f t="shared" ca="1" si="15"/>
        <v/>
      </c>
      <c r="H207" s="3" t="str">
        <f t="array" aca="1" ref="H207" ca="1">IFERROR(INDEX(F:F,SMALL(IF(F$2:F$1573&lt;&gt;"",ROW(F$2:F$1573)),ROWS(H$2:H206))),"")</f>
        <v/>
      </c>
      <c r="I207" s="3" t="str">
        <f t="array" aca="1" ref="I207" ca="1">IFERROR(INDEX(G:G,SMALL(IF(G$2:G$1573&lt;&gt;"",ROW(G$2:G$1573)),ROWS(I$2:I206))),"")</f>
        <v/>
      </c>
      <c r="J207" s="3" t="str">
        <f t="array" aca="1" ref="J207" ca="1">IFERROR(INDEX(C:C,SMALL(IF(C$2:C$1573&lt;&gt;"",ROW(C$2:C$1573)),ROWS(J$2:J206))),"")</f>
        <v/>
      </c>
    </row>
    <row r="208" spans="1:10" ht="18" x14ac:dyDescent="0.2">
      <c r="A208" s="1">
        <v>51</v>
      </c>
      <c r="B208" s="1" t="s">
        <v>783</v>
      </c>
      <c r="C208" s="2" t="str">
        <f t="shared" ca="1" si="12"/>
        <v/>
      </c>
      <c r="D208" s="2">
        <f t="shared" ca="1" si="13"/>
        <v>6396</v>
      </c>
      <c r="E208" s="4">
        <v>2</v>
      </c>
      <c r="F208" s="4" t="str">
        <f t="shared" ca="1" si="14"/>
        <v/>
      </c>
      <c r="G208" s="4" t="str">
        <f t="shared" ca="1" si="15"/>
        <v/>
      </c>
      <c r="H208" s="3" t="str">
        <f t="array" aca="1" ref="H208" ca="1">IFERROR(INDEX(F:F,SMALL(IF(F$2:F$1573&lt;&gt;"",ROW(F$2:F$1573)),ROWS(H$2:H207))),"")</f>
        <v/>
      </c>
      <c r="I208" s="3" t="str">
        <f t="array" aca="1" ref="I208" ca="1">IFERROR(INDEX(G:G,SMALL(IF(G$2:G$1573&lt;&gt;"",ROW(G$2:G$1573)),ROWS(I$2:I207))),"")</f>
        <v/>
      </c>
      <c r="J208" s="3" t="str">
        <f t="array" aca="1" ref="J208" ca="1">IFERROR(INDEX(C:C,SMALL(IF(C$2:C$1573&lt;&gt;"",ROW(C$2:C$1573)),ROWS(J$2:J207))),"")</f>
        <v/>
      </c>
    </row>
    <row r="209" spans="1:10" ht="18" x14ac:dyDescent="0.2">
      <c r="A209" s="1">
        <v>52</v>
      </c>
      <c r="B209" s="1" t="s">
        <v>783</v>
      </c>
      <c r="C209" s="2" t="str">
        <f t="shared" ca="1" si="12"/>
        <v/>
      </c>
      <c r="D209" s="2">
        <f t="shared" ca="1" si="13"/>
        <v>6392</v>
      </c>
      <c r="E209" s="4">
        <v>2</v>
      </c>
      <c r="F209" s="4" t="str">
        <f t="shared" ca="1" si="14"/>
        <v/>
      </c>
      <c r="G209" s="4" t="str">
        <f t="shared" ca="1" si="15"/>
        <v/>
      </c>
      <c r="H209" s="3" t="str">
        <f t="array" aca="1" ref="H209" ca="1">IFERROR(INDEX(F:F,SMALL(IF(F$2:F$1573&lt;&gt;"",ROW(F$2:F$1573)),ROWS(H$2:H208))),"")</f>
        <v/>
      </c>
      <c r="I209" s="3" t="str">
        <f t="array" aca="1" ref="I209" ca="1">IFERROR(INDEX(G:G,SMALL(IF(G$2:G$1573&lt;&gt;"",ROW(G$2:G$1573)),ROWS(I$2:I208))),"")</f>
        <v/>
      </c>
      <c r="J209" s="3" t="str">
        <f t="array" aca="1" ref="J209" ca="1">IFERROR(INDEX(C:C,SMALL(IF(C$2:C$1573&lt;&gt;"",ROW(C$2:C$1573)),ROWS(J$2:J208))),"")</f>
        <v/>
      </c>
    </row>
    <row r="210" spans="1:10" ht="18" x14ac:dyDescent="0.2">
      <c r="A210" s="1">
        <v>53</v>
      </c>
      <c r="B210" s="1" t="s">
        <v>783</v>
      </c>
      <c r="C210" s="2" t="str">
        <f t="shared" ca="1" si="12"/>
        <v/>
      </c>
      <c r="D210" s="2">
        <f t="shared" ca="1" si="13"/>
        <v>6312</v>
      </c>
      <c r="E210" s="4">
        <v>2</v>
      </c>
      <c r="F210" s="4" t="str">
        <f t="shared" ca="1" si="14"/>
        <v/>
      </c>
      <c r="G210" s="4" t="str">
        <f t="shared" ca="1" si="15"/>
        <v/>
      </c>
      <c r="H210" s="3" t="str">
        <f t="array" aca="1" ref="H210" ca="1">IFERROR(INDEX(F:F,SMALL(IF(F$2:F$1573&lt;&gt;"",ROW(F$2:F$1573)),ROWS(H$2:H209))),"")</f>
        <v/>
      </c>
      <c r="I210" s="3" t="str">
        <f t="array" aca="1" ref="I210" ca="1">IFERROR(INDEX(G:G,SMALL(IF(G$2:G$1573&lt;&gt;"",ROW(G$2:G$1573)),ROWS(I$2:I209))),"")</f>
        <v/>
      </c>
      <c r="J210" s="3" t="str">
        <f t="array" aca="1" ref="J210" ca="1">IFERROR(INDEX(C:C,SMALL(IF(C$2:C$1573&lt;&gt;"",ROW(C$2:C$1573)),ROWS(J$2:J209))),"")</f>
        <v/>
      </c>
    </row>
    <row r="211" spans="1:10" ht="18" x14ac:dyDescent="0.2">
      <c r="A211" s="1">
        <v>54</v>
      </c>
      <c r="B211" s="1" t="s">
        <v>783</v>
      </c>
      <c r="C211" s="2" t="str">
        <f t="shared" ca="1" si="12"/>
        <v/>
      </c>
      <c r="D211" s="2">
        <f t="shared" ca="1" si="13"/>
        <v>6438</v>
      </c>
      <c r="E211" s="4">
        <v>2</v>
      </c>
      <c r="F211" s="4" t="str">
        <f t="shared" ca="1" si="14"/>
        <v/>
      </c>
      <c r="G211" s="4" t="str">
        <f t="shared" ca="1" si="15"/>
        <v/>
      </c>
      <c r="H211" s="3" t="str">
        <f t="array" aca="1" ref="H211" ca="1">IFERROR(INDEX(F:F,SMALL(IF(F$2:F$1573&lt;&gt;"",ROW(F$2:F$1573)),ROWS(H$2:H210))),"")</f>
        <v/>
      </c>
      <c r="I211" s="3" t="str">
        <f t="array" aca="1" ref="I211" ca="1">IFERROR(INDEX(G:G,SMALL(IF(G$2:G$1573&lt;&gt;"",ROW(G$2:G$1573)),ROWS(I$2:I210))),"")</f>
        <v/>
      </c>
      <c r="J211" s="3" t="str">
        <f t="array" aca="1" ref="J211" ca="1">IFERROR(INDEX(C:C,SMALL(IF(C$2:C$1573&lt;&gt;"",ROW(C$2:C$1573)),ROWS(J$2:J210))),"")</f>
        <v/>
      </c>
    </row>
    <row r="212" spans="1:10" ht="18" x14ac:dyDescent="0.2">
      <c r="A212" s="1">
        <v>55</v>
      </c>
      <c r="B212" s="1" t="s">
        <v>783</v>
      </c>
      <c r="C212" s="2" t="str">
        <f t="shared" ca="1" si="12"/>
        <v/>
      </c>
      <c r="D212" s="2">
        <f t="shared" ca="1" si="13"/>
        <v>6468</v>
      </c>
      <c r="E212" s="4">
        <v>2</v>
      </c>
      <c r="F212" s="4" t="str">
        <f t="shared" ca="1" si="14"/>
        <v/>
      </c>
      <c r="G212" s="4" t="str">
        <f t="shared" ca="1" si="15"/>
        <v/>
      </c>
      <c r="H212" s="3" t="str">
        <f t="array" aca="1" ref="H212" ca="1">IFERROR(INDEX(F:F,SMALL(IF(F$2:F$1573&lt;&gt;"",ROW(F$2:F$1573)),ROWS(H$2:H211))),"")</f>
        <v/>
      </c>
      <c r="I212" s="3" t="str">
        <f t="array" aca="1" ref="I212" ca="1">IFERROR(INDEX(G:G,SMALL(IF(G$2:G$1573&lt;&gt;"",ROW(G$2:G$1573)),ROWS(I$2:I211))),"")</f>
        <v/>
      </c>
      <c r="J212" s="3" t="str">
        <f t="array" aca="1" ref="J212" ca="1">IFERROR(INDEX(C:C,SMALL(IF(C$2:C$1573&lt;&gt;"",ROW(C$2:C$1573)),ROWS(J$2:J211))),"")</f>
        <v/>
      </c>
    </row>
    <row r="213" spans="1:10" ht="18" x14ac:dyDescent="0.2">
      <c r="A213" s="1">
        <v>56</v>
      </c>
      <c r="B213" s="1" t="s">
        <v>783</v>
      </c>
      <c r="C213" s="2" t="str">
        <f t="shared" ca="1" si="12"/>
        <v/>
      </c>
      <c r="D213" s="2">
        <f t="shared" ca="1" si="13"/>
        <v>6256</v>
      </c>
      <c r="E213" s="4">
        <v>2</v>
      </c>
      <c r="F213" s="4" t="str">
        <f t="shared" ca="1" si="14"/>
        <v/>
      </c>
      <c r="G213" s="4" t="str">
        <f t="shared" ca="1" si="15"/>
        <v/>
      </c>
      <c r="H213" s="3" t="str">
        <f t="array" aca="1" ref="H213" ca="1">IFERROR(INDEX(F:F,SMALL(IF(F$2:F$1573&lt;&gt;"",ROW(F$2:F$1573)),ROWS(H$2:H212))),"")</f>
        <v/>
      </c>
      <c r="I213" s="3" t="str">
        <f t="array" aca="1" ref="I213" ca="1">IFERROR(INDEX(G:G,SMALL(IF(G$2:G$1573&lt;&gt;"",ROW(G$2:G$1573)),ROWS(I$2:I212))),"")</f>
        <v/>
      </c>
      <c r="J213" s="3" t="str">
        <f t="array" aca="1" ref="J213" ca="1">IFERROR(INDEX(C:C,SMALL(IF(C$2:C$1573&lt;&gt;"",ROW(C$2:C$1573)),ROWS(J$2:J212))),"")</f>
        <v/>
      </c>
    </row>
    <row r="214" spans="1:10" ht="18" x14ac:dyDescent="0.2">
      <c r="A214" s="1">
        <v>57</v>
      </c>
      <c r="B214" s="1" t="s">
        <v>783</v>
      </c>
      <c r="C214" s="2" t="str">
        <f t="shared" ca="1" si="12"/>
        <v/>
      </c>
      <c r="D214" s="2">
        <f t="shared" ca="1" si="13"/>
        <v>6324</v>
      </c>
      <c r="E214" s="4">
        <v>2</v>
      </c>
      <c r="F214" s="4" t="str">
        <f t="shared" ca="1" si="14"/>
        <v/>
      </c>
      <c r="G214" s="4" t="str">
        <f t="shared" ca="1" si="15"/>
        <v/>
      </c>
      <c r="H214" s="3" t="str">
        <f t="array" aca="1" ref="H214" ca="1">IFERROR(INDEX(F:F,SMALL(IF(F$2:F$1573&lt;&gt;"",ROW(F$2:F$1573)),ROWS(H$2:H213))),"")</f>
        <v/>
      </c>
      <c r="I214" s="3" t="str">
        <f t="array" aca="1" ref="I214" ca="1">IFERROR(INDEX(G:G,SMALL(IF(G$2:G$1573&lt;&gt;"",ROW(G$2:G$1573)),ROWS(I$2:I213))),"")</f>
        <v/>
      </c>
      <c r="J214" s="3" t="str">
        <f t="array" aca="1" ref="J214" ca="1">IFERROR(INDEX(C:C,SMALL(IF(C$2:C$1573&lt;&gt;"",ROW(C$2:C$1573)),ROWS(J$2:J213))),"")</f>
        <v/>
      </c>
    </row>
    <row r="215" spans="1:10" ht="18" x14ac:dyDescent="0.2">
      <c r="A215" s="1">
        <v>58</v>
      </c>
      <c r="B215" s="1" t="s">
        <v>783</v>
      </c>
      <c r="C215" s="2" t="str">
        <f t="shared" ca="1" si="12"/>
        <v/>
      </c>
      <c r="D215" s="2">
        <f t="shared" ca="1" si="13"/>
        <v>6126</v>
      </c>
      <c r="E215" s="4">
        <v>2</v>
      </c>
      <c r="F215" s="4" t="str">
        <f t="shared" ca="1" si="14"/>
        <v/>
      </c>
      <c r="G215" s="4" t="str">
        <f t="shared" ca="1" si="15"/>
        <v/>
      </c>
      <c r="H215" s="3" t="str">
        <f t="array" aca="1" ref="H215" ca="1">IFERROR(INDEX(F:F,SMALL(IF(F$2:F$1573&lt;&gt;"",ROW(F$2:F$1573)),ROWS(H$2:H214))),"")</f>
        <v/>
      </c>
      <c r="I215" s="3" t="str">
        <f t="array" aca="1" ref="I215" ca="1">IFERROR(INDEX(G:G,SMALL(IF(G$2:G$1573&lt;&gt;"",ROW(G$2:G$1573)),ROWS(I$2:I214))),"")</f>
        <v/>
      </c>
      <c r="J215" s="3" t="str">
        <f t="array" aca="1" ref="J215" ca="1">IFERROR(INDEX(C:C,SMALL(IF(C$2:C$1573&lt;&gt;"",ROW(C$2:C$1573)),ROWS(J$2:J214))),"")</f>
        <v/>
      </c>
    </row>
    <row r="216" spans="1:10" ht="18" x14ac:dyDescent="0.2">
      <c r="A216" s="1">
        <v>59</v>
      </c>
      <c r="B216" s="1" t="s">
        <v>783</v>
      </c>
      <c r="C216" s="2" t="str">
        <f t="shared" ca="1" si="12"/>
        <v/>
      </c>
      <c r="D216" s="2">
        <f t="shared" ca="1" si="13"/>
        <v>6459</v>
      </c>
      <c r="E216" s="4">
        <v>2</v>
      </c>
      <c r="F216" s="4" t="str">
        <f t="shared" ca="1" si="14"/>
        <v/>
      </c>
      <c r="G216" s="4" t="str">
        <f t="shared" ca="1" si="15"/>
        <v/>
      </c>
      <c r="H216" s="3" t="str">
        <f t="array" aca="1" ref="H216" ca="1">IFERROR(INDEX(F:F,SMALL(IF(F$2:F$1573&lt;&gt;"",ROW(F$2:F$1573)),ROWS(H$2:H215))),"")</f>
        <v/>
      </c>
      <c r="I216" s="3" t="str">
        <f t="array" aca="1" ref="I216" ca="1">IFERROR(INDEX(G:G,SMALL(IF(G$2:G$1573&lt;&gt;"",ROW(G$2:G$1573)),ROWS(I$2:I215))),"")</f>
        <v/>
      </c>
      <c r="J216" s="3" t="str">
        <f t="array" aca="1" ref="J216" ca="1">IFERROR(INDEX(C:C,SMALL(IF(C$2:C$1573&lt;&gt;"",ROW(C$2:C$1573)),ROWS(J$2:J215))),"")</f>
        <v/>
      </c>
    </row>
    <row r="217" spans="1:10" ht="18" x14ac:dyDescent="0.2">
      <c r="A217" s="1">
        <v>60</v>
      </c>
      <c r="B217" s="1" t="s">
        <v>783</v>
      </c>
      <c r="C217" s="2" t="str">
        <f t="shared" ca="1" si="12"/>
        <v/>
      </c>
      <c r="D217" s="2">
        <f t="shared" ca="1" si="13"/>
        <v>6455</v>
      </c>
      <c r="E217" s="4">
        <v>2</v>
      </c>
      <c r="F217" s="4" t="str">
        <f t="shared" ca="1" si="14"/>
        <v/>
      </c>
      <c r="G217" s="4" t="str">
        <f t="shared" ca="1" si="15"/>
        <v/>
      </c>
      <c r="H217" s="3" t="str">
        <f t="array" aca="1" ref="H217" ca="1">IFERROR(INDEX(F:F,SMALL(IF(F$2:F$1573&lt;&gt;"",ROW(F$2:F$1573)),ROWS(H$2:H216))),"")</f>
        <v/>
      </c>
      <c r="I217" s="3" t="str">
        <f t="array" aca="1" ref="I217" ca="1">IFERROR(INDEX(G:G,SMALL(IF(G$2:G$1573&lt;&gt;"",ROW(G$2:G$1573)),ROWS(I$2:I216))),"")</f>
        <v/>
      </c>
      <c r="J217" s="3" t="str">
        <f t="array" aca="1" ref="J217" ca="1">IFERROR(INDEX(C:C,SMALL(IF(C$2:C$1573&lt;&gt;"",ROW(C$2:C$1573)),ROWS(J$2:J216))),"")</f>
        <v/>
      </c>
    </row>
    <row r="218" spans="1:10" ht="18" x14ac:dyDescent="0.2">
      <c r="A218" s="1">
        <v>61</v>
      </c>
      <c r="B218" s="1" t="s">
        <v>783</v>
      </c>
      <c r="C218" s="2" t="str">
        <f t="shared" ca="1" si="12"/>
        <v/>
      </c>
      <c r="D218" s="2">
        <f t="shared" ca="1" si="13"/>
        <v>6290</v>
      </c>
      <c r="E218" s="4">
        <v>2</v>
      </c>
      <c r="F218" s="4" t="str">
        <f t="shared" ca="1" si="14"/>
        <v/>
      </c>
      <c r="G218" s="4" t="str">
        <f t="shared" ca="1" si="15"/>
        <v/>
      </c>
      <c r="H218" s="3" t="str">
        <f t="array" aca="1" ref="H218" ca="1">IFERROR(INDEX(F:F,SMALL(IF(F$2:F$1573&lt;&gt;"",ROW(F$2:F$1573)),ROWS(H$2:H217))),"")</f>
        <v/>
      </c>
      <c r="I218" s="3" t="str">
        <f t="array" aca="1" ref="I218" ca="1">IFERROR(INDEX(G:G,SMALL(IF(G$2:G$1573&lt;&gt;"",ROW(G$2:G$1573)),ROWS(I$2:I217))),"")</f>
        <v/>
      </c>
      <c r="J218" s="3" t="str">
        <f t="array" aca="1" ref="J218" ca="1">IFERROR(INDEX(C:C,SMALL(IF(C$2:C$1573&lt;&gt;"",ROW(C$2:C$1573)),ROWS(J$2:J217))),"")</f>
        <v/>
      </c>
    </row>
    <row r="219" spans="1:10" ht="18" x14ac:dyDescent="0.2">
      <c r="A219" s="1">
        <v>62</v>
      </c>
      <c r="B219" s="1" t="s">
        <v>783</v>
      </c>
      <c r="C219" s="2" t="str">
        <f t="shared" ca="1" si="12"/>
        <v/>
      </c>
      <c r="D219" s="2">
        <f t="shared" ca="1" si="13"/>
        <v>6434</v>
      </c>
      <c r="E219" s="4">
        <v>2</v>
      </c>
      <c r="F219" s="4" t="str">
        <f t="shared" ca="1" si="14"/>
        <v/>
      </c>
      <c r="G219" s="4" t="str">
        <f t="shared" ca="1" si="15"/>
        <v/>
      </c>
      <c r="H219" s="3" t="str">
        <f t="array" aca="1" ref="H219" ca="1">IFERROR(INDEX(F:F,SMALL(IF(F$2:F$1573&lt;&gt;"",ROW(F$2:F$1573)),ROWS(H$2:H218))),"")</f>
        <v/>
      </c>
      <c r="I219" s="3" t="str">
        <f t="array" aca="1" ref="I219" ca="1">IFERROR(INDEX(G:G,SMALL(IF(G$2:G$1573&lt;&gt;"",ROW(G$2:G$1573)),ROWS(I$2:I218))),"")</f>
        <v/>
      </c>
      <c r="J219" s="3" t="str">
        <f t="array" aca="1" ref="J219" ca="1">IFERROR(INDEX(C:C,SMALL(IF(C$2:C$1573&lt;&gt;"",ROW(C$2:C$1573)),ROWS(J$2:J218))),"")</f>
        <v/>
      </c>
    </row>
    <row r="220" spans="1:10" ht="18" x14ac:dyDescent="0.2">
      <c r="A220" s="1">
        <v>63</v>
      </c>
      <c r="B220" s="1" t="s">
        <v>783</v>
      </c>
      <c r="C220" s="2" t="str">
        <f t="shared" ca="1" si="12"/>
        <v/>
      </c>
      <c r="D220" s="2">
        <f t="shared" ca="1" si="13"/>
        <v>6425</v>
      </c>
      <c r="E220" s="4">
        <v>2</v>
      </c>
      <c r="F220" s="4" t="str">
        <f t="shared" ca="1" si="14"/>
        <v/>
      </c>
      <c r="G220" s="4" t="str">
        <f t="shared" ca="1" si="15"/>
        <v/>
      </c>
      <c r="H220" s="3" t="str">
        <f t="array" aca="1" ref="H220" ca="1">IFERROR(INDEX(F:F,SMALL(IF(F$2:F$1573&lt;&gt;"",ROW(F$2:F$1573)),ROWS(H$2:H219))),"")</f>
        <v/>
      </c>
      <c r="I220" s="3" t="str">
        <f t="array" aca="1" ref="I220" ca="1">IFERROR(INDEX(G:G,SMALL(IF(G$2:G$1573&lt;&gt;"",ROW(G$2:G$1573)),ROWS(I$2:I219))),"")</f>
        <v/>
      </c>
      <c r="J220" s="3" t="str">
        <f t="array" aca="1" ref="J220" ca="1">IFERROR(INDEX(C:C,SMALL(IF(C$2:C$1573&lt;&gt;"",ROW(C$2:C$1573)),ROWS(J$2:J219))),"")</f>
        <v/>
      </c>
    </row>
    <row r="221" spans="1:10" ht="18" x14ac:dyDescent="0.2">
      <c r="A221" s="1">
        <v>64</v>
      </c>
      <c r="B221" s="1" t="s">
        <v>783</v>
      </c>
      <c r="C221" s="2" t="str">
        <f t="shared" ca="1" si="12"/>
        <v/>
      </c>
      <c r="D221" s="2">
        <f t="shared" ca="1" si="13"/>
        <v>6326</v>
      </c>
      <c r="E221" s="4">
        <v>2</v>
      </c>
      <c r="F221" s="4" t="str">
        <f t="shared" ca="1" si="14"/>
        <v/>
      </c>
      <c r="G221" s="4" t="str">
        <f t="shared" ca="1" si="15"/>
        <v/>
      </c>
      <c r="H221" s="3" t="str">
        <f t="array" aca="1" ref="H221" ca="1">IFERROR(INDEX(F:F,SMALL(IF(F$2:F$1573&lt;&gt;"",ROW(F$2:F$1573)),ROWS(H$2:H220))),"")</f>
        <v/>
      </c>
      <c r="I221" s="3" t="str">
        <f t="array" aca="1" ref="I221" ca="1">IFERROR(INDEX(G:G,SMALL(IF(G$2:G$1573&lt;&gt;"",ROW(G$2:G$1573)),ROWS(I$2:I220))),"")</f>
        <v/>
      </c>
      <c r="J221" s="3" t="str">
        <f t="array" aca="1" ref="J221" ca="1">IFERROR(INDEX(C:C,SMALL(IF(C$2:C$1573&lt;&gt;"",ROW(C$2:C$1573)),ROWS(J$2:J220))),"")</f>
        <v/>
      </c>
    </row>
    <row r="222" spans="1:10" ht="18" x14ac:dyDescent="0.2">
      <c r="A222" s="1">
        <v>65</v>
      </c>
      <c r="B222" s="1" t="s">
        <v>783</v>
      </c>
      <c r="C222" s="2" t="str">
        <f t="shared" ca="1" si="12"/>
        <v/>
      </c>
      <c r="D222" s="2">
        <f t="shared" ca="1" si="13"/>
        <v>6300</v>
      </c>
      <c r="E222" s="4">
        <v>2</v>
      </c>
      <c r="F222" s="4" t="str">
        <f t="shared" ca="1" si="14"/>
        <v/>
      </c>
      <c r="G222" s="4" t="str">
        <f t="shared" ca="1" si="15"/>
        <v/>
      </c>
      <c r="H222" s="3" t="str">
        <f t="array" aca="1" ref="H222" ca="1">IFERROR(INDEX(F:F,SMALL(IF(F$2:F$1573&lt;&gt;"",ROW(F$2:F$1573)),ROWS(H$2:H221))),"")</f>
        <v/>
      </c>
      <c r="I222" s="3" t="str">
        <f t="array" aca="1" ref="I222" ca="1">IFERROR(INDEX(G:G,SMALL(IF(G$2:G$1573&lt;&gt;"",ROW(G$2:G$1573)),ROWS(I$2:I221))),"")</f>
        <v/>
      </c>
      <c r="J222" s="3" t="str">
        <f t="array" aca="1" ref="J222" ca="1">IFERROR(INDEX(C:C,SMALL(IF(C$2:C$1573&lt;&gt;"",ROW(C$2:C$1573)),ROWS(J$2:J221))),"")</f>
        <v/>
      </c>
    </row>
    <row r="223" spans="1:10" ht="18" x14ac:dyDescent="0.2">
      <c r="A223" s="1">
        <v>66</v>
      </c>
      <c r="B223" s="1" t="s">
        <v>783</v>
      </c>
      <c r="C223" s="2" t="str">
        <f t="shared" ca="1" si="12"/>
        <v/>
      </c>
      <c r="D223" s="2">
        <f t="shared" ca="1" si="13"/>
        <v>6481</v>
      </c>
      <c r="E223" s="4">
        <v>2</v>
      </c>
      <c r="F223" s="4" t="str">
        <f t="shared" ca="1" si="14"/>
        <v/>
      </c>
      <c r="G223" s="4" t="str">
        <f t="shared" ca="1" si="15"/>
        <v/>
      </c>
      <c r="H223" s="3" t="str">
        <f t="array" aca="1" ref="H223" ca="1">IFERROR(INDEX(F:F,SMALL(IF(F$2:F$1573&lt;&gt;"",ROW(F$2:F$1573)),ROWS(H$2:H222))),"")</f>
        <v/>
      </c>
      <c r="I223" s="3" t="str">
        <f t="array" aca="1" ref="I223" ca="1">IFERROR(INDEX(G:G,SMALL(IF(G$2:G$1573&lt;&gt;"",ROW(G$2:G$1573)),ROWS(I$2:I222))),"")</f>
        <v/>
      </c>
      <c r="J223" s="3" t="str">
        <f t="array" aca="1" ref="J223" ca="1">IFERROR(INDEX(C:C,SMALL(IF(C$2:C$1573&lt;&gt;"",ROW(C$2:C$1573)),ROWS(J$2:J222))),"")</f>
        <v/>
      </c>
    </row>
    <row r="224" spans="1:10" ht="18" x14ac:dyDescent="0.2">
      <c r="A224" s="1">
        <v>67</v>
      </c>
      <c r="B224" s="1" t="s">
        <v>783</v>
      </c>
      <c r="C224" s="2" t="str">
        <f t="shared" ca="1" si="12"/>
        <v/>
      </c>
      <c r="D224" s="2">
        <f t="shared" ca="1" si="13"/>
        <v>6477</v>
      </c>
      <c r="E224" s="4">
        <v>2</v>
      </c>
      <c r="F224" s="4" t="str">
        <f t="shared" ca="1" si="14"/>
        <v/>
      </c>
      <c r="G224" s="4" t="str">
        <f t="shared" ca="1" si="15"/>
        <v/>
      </c>
      <c r="H224" s="3" t="str">
        <f t="array" aca="1" ref="H224" ca="1">IFERROR(INDEX(F:F,SMALL(IF(F$2:F$1573&lt;&gt;"",ROW(F$2:F$1573)),ROWS(H$2:H223))),"")</f>
        <v/>
      </c>
      <c r="I224" s="3" t="str">
        <f t="array" aca="1" ref="I224" ca="1">IFERROR(INDEX(G:G,SMALL(IF(G$2:G$1573&lt;&gt;"",ROW(G$2:G$1573)),ROWS(I$2:I223))),"")</f>
        <v/>
      </c>
      <c r="J224" s="3" t="str">
        <f t="array" aca="1" ref="J224" ca="1">IFERROR(INDEX(C:C,SMALL(IF(C$2:C$1573&lt;&gt;"",ROW(C$2:C$1573)),ROWS(J$2:J223))),"")</f>
        <v/>
      </c>
    </row>
    <row r="225" spans="1:10" ht="18" x14ac:dyDescent="0.2">
      <c r="A225" s="1">
        <v>68</v>
      </c>
      <c r="B225" s="1" t="s">
        <v>783</v>
      </c>
      <c r="C225" s="2" t="str">
        <f t="shared" ca="1" si="12"/>
        <v/>
      </c>
      <c r="D225" s="2">
        <f t="shared" ca="1" si="13"/>
        <v>6452</v>
      </c>
      <c r="E225" s="4">
        <v>2</v>
      </c>
      <c r="F225" s="4" t="str">
        <f t="shared" ca="1" si="14"/>
        <v/>
      </c>
      <c r="G225" s="4" t="str">
        <f t="shared" ca="1" si="15"/>
        <v/>
      </c>
      <c r="H225" s="3" t="str">
        <f t="array" aca="1" ref="H225" ca="1">IFERROR(INDEX(F:F,SMALL(IF(F$2:F$1573&lt;&gt;"",ROW(F$2:F$1573)),ROWS(H$2:H224))),"")</f>
        <v/>
      </c>
      <c r="I225" s="3" t="str">
        <f t="array" aca="1" ref="I225" ca="1">IFERROR(INDEX(G:G,SMALL(IF(G$2:G$1573&lt;&gt;"",ROW(G$2:G$1573)),ROWS(I$2:I224))),"")</f>
        <v/>
      </c>
      <c r="J225" s="3" t="str">
        <f t="array" aca="1" ref="J225" ca="1">IFERROR(INDEX(C:C,SMALL(IF(C$2:C$1573&lt;&gt;"",ROW(C$2:C$1573)),ROWS(J$2:J224))),"")</f>
        <v/>
      </c>
    </row>
    <row r="226" spans="1:10" ht="18" x14ac:dyDescent="0.2">
      <c r="A226" s="1">
        <v>69</v>
      </c>
      <c r="B226" s="1" t="s">
        <v>783</v>
      </c>
      <c r="C226" s="2" t="str">
        <f t="shared" ca="1" si="12"/>
        <v/>
      </c>
      <c r="D226" s="2">
        <f t="shared" ca="1" si="13"/>
        <v>6454</v>
      </c>
      <c r="E226" s="4">
        <v>2</v>
      </c>
      <c r="F226" s="4" t="str">
        <f t="shared" ca="1" si="14"/>
        <v/>
      </c>
      <c r="G226" s="4" t="str">
        <f t="shared" ca="1" si="15"/>
        <v/>
      </c>
      <c r="H226" s="3" t="str">
        <f t="array" aca="1" ref="H226" ca="1">IFERROR(INDEX(F:F,SMALL(IF(F$2:F$1573&lt;&gt;"",ROW(F$2:F$1573)),ROWS(H$2:H225))),"")</f>
        <v/>
      </c>
      <c r="I226" s="3" t="str">
        <f t="array" aca="1" ref="I226" ca="1">IFERROR(INDEX(G:G,SMALL(IF(G$2:G$1573&lt;&gt;"",ROW(G$2:G$1573)),ROWS(I$2:I225))),"")</f>
        <v/>
      </c>
      <c r="J226" s="3" t="str">
        <f t="array" aca="1" ref="J226" ca="1">IFERROR(INDEX(C:C,SMALL(IF(C$2:C$1573&lt;&gt;"",ROW(C$2:C$1573)),ROWS(J$2:J225))),"")</f>
        <v/>
      </c>
    </row>
    <row r="227" spans="1:10" ht="18" x14ac:dyDescent="0.2">
      <c r="A227" s="1">
        <v>70</v>
      </c>
      <c r="B227" s="1" t="s">
        <v>783</v>
      </c>
      <c r="C227" s="2" t="str">
        <f t="shared" ca="1" si="12"/>
        <v/>
      </c>
      <c r="D227" s="2">
        <f t="shared" ca="1" si="13"/>
        <v>6486</v>
      </c>
      <c r="E227" s="4">
        <v>2</v>
      </c>
      <c r="F227" s="4" t="str">
        <f t="shared" ca="1" si="14"/>
        <v/>
      </c>
      <c r="G227" s="4" t="str">
        <f t="shared" ca="1" si="15"/>
        <v/>
      </c>
      <c r="H227" s="3" t="str">
        <f t="array" aca="1" ref="H227" ca="1">IFERROR(INDEX(F:F,SMALL(IF(F$2:F$1573&lt;&gt;"",ROW(F$2:F$1573)),ROWS(H$2:H226))),"")</f>
        <v/>
      </c>
      <c r="I227" s="3" t="str">
        <f t="array" aca="1" ref="I227" ca="1">IFERROR(INDEX(G:G,SMALL(IF(G$2:G$1573&lt;&gt;"",ROW(G$2:G$1573)),ROWS(I$2:I226))),"")</f>
        <v/>
      </c>
      <c r="J227" s="3" t="str">
        <f t="array" aca="1" ref="J227" ca="1">IFERROR(INDEX(C:C,SMALL(IF(C$2:C$1573&lt;&gt;"",ROW(C$2:C$1573)),ROWS(J$2:J226))),"")</f>
        <v/>
      </c>
    </row>
    <row r="228" spans="1:10" ht="18" x14ac:dyDescent="0.2">
      <c r="A228" s="1">
        <v>71</v>
      </c>
      <c r="B228" s="1" t="s">
        <v>783</v>
      </c>
      <c r="C228" s="2" t="str">
        <f t="shared" ca="1" si="12"/>
        <v/>
      </c>
      <c r="D228" s="2" t="str">
        <f t="shared" ca="1" si="13"/>
        <v/>
      </c>
      <c r="E228" s="4">
        <v>2</v>
      </c>
      <c r="F228" s="4" t="str">
        <f t="shared" ca="1" si="14"/>
        <v/>
      </c>
      <c r="G228" s="4" t="str">
        <f t="shared" ca="1" si="15"/>
        <v/>
      </c>
      <c r="H228" s="3" t="str">
        <f t="array" aca="1" ref="H228" ca="1">IFERROR(INDEX(F:F,SMALL(IF(F$2:F$1573&lt;&gt;"",ROW(F$2:F$1573)),ROWS(H$2:H227))),"")</f>
        <v/>
      </c>
      <c r="I228" s="3" t="str">
        <f t="array" aca="1" ref="I228" ca="1">IFERROR(INDEX(G:G,SMALL(IF(G$2:G$1573&lt;&gt;"",ROW(G$2:G$1573)),ROWS(I$2:I227))),"")</f>
        <v/>
      </c>
      <c r="J228" s="3" t="str">
        <f t="array" aca="1" ref="J228" ca="1">IFERROR(INDEX(C:C,SMALL(IF(C$2:C$1573&lt;&gt;"",ROW(C$2:C$1573)),ROWS(J$2:J227))),"")</f>
        <v/>
      </c>
    </row>
    <row r="229" spans="1:10" ht="18" x14ac:dyDescent="0.2">
      <c r="A229" s="1">
        <v>72</v>
      </c>
      <c r="B229" s="1" t="s">
        <v>783</v>
      </c>
      <c r="C229" s="2" t="str">
        <f t="shared" ca="1" si="12"/>
        <v/>
      </c>
      <c r="D229" s="2" t="str">
        <f t="shared" ca="1" si="13"/>
        <v/>
      </c>
      <c r="E229" s="4">
        <v>2</v>
      </c>
      <c r="F229" s="4" t="str">
        <f t="shared" ca="1" si="14"/>
        <v/>
      </c>
      <c r="G229" s="4" t="str">
        <f t="shared" ca="1" si="15"/>
        <v/>
      </c>
      <c r="H229" s="3" t="str">
        <f t="array" aca="1" ref="H229" ca="1">IFERROR(INDEX(F:F,SMALL(IF(F$2:F$1573&lt;&gt;"",ROW(F$2:F$1573)),ROWS(H$2:H228))),"")</f>
        <v/>
      </c>
      <c r="I229" s="3" t="str">
        <f t="array" aca="1" ref="I229" ca="1">IFERROR(INDEX(G:G,SMALL(IF(G$2:G$1573&lt;&gt;"",ROW(G$2:G$1573)),ROWS(I$2:I228))),"")</f>
        <v/>
      </c>
      <c r="J229" s="3" t="str">
        <f t="array" aca="1" ref="J229" ca="1">IFERROR(INDEX(C:C,SMALL(IF(C$2:C$1573&lt;&gt;"",ROW(C$2:C$1573)),ROWS(J$2:J228))),"")</f>
        <v/>
      </c>
    </row>
    <row r="230" spans="1:10" ht="18" x14ac:dyDescent="0.2">
      <c r="A230" s="1">
        <v>73</v>
      </c>
      <c r="B230" s="1" t="s">
        <v>783</v>
      </c>
      <c r="C230" s="2" t="str">
        <f t="shared" ca="1" si="12"/>
        <v/>
      </c>
      <c r="D230" s="2" t="str">
        <f t="shared" ca="1" si="13"/>
        <v/>
      </c>
      <c r="E230" s="4">
        <v>2</v>
      </c>
      <c r="F230" s="4" t="str">
        <f t="shared" ca="1" si="14"/>
        <v/>
      </c>
      <c r="G230" s="4" t="str">
        <f t="shared" ca="1" si="15"/>
        <v/>
      </c>
      <c r="H230" s="3" t="str">
        <f t="array" aca="1" ref="H230" ca="1">IFERROR(INDEX(F:F,SMALL(IF(F$2:F$1573&lt;&gt;"",ROW(F$2:F$1573)),ROWS(H$2:H229))),"")</f>
        <v/>
      </c>
      <c r="I230" s="3" t="str">
        <f t="array" aca="1" ref="I230" ca="1">IFERROR(INDEX(G:G,SMALL(IF(G$2:G$1573&lt;&gt;"",ROW(G$2:G$1573)),ROWS(I$2:I229))),"")</f>
        <v/>
      </c>
      <c r="J230" s="3" t="str">
        <f t="array" aca="1" ref="J230" ca="1">IFERROR(INDEX(C:C,SMALL(IF(C$2:C$1573&lt;&gt;"",ROW(C$2:C$1573)),ROWS(J$2:J229))),"")</f>
        <v/>
      </c>
    </row>
    <row r="231" spans="1:10" ht="18" x14ac:dyDescent="0.2">
      <c r="A231" s="1">
        <v>74</v>
      </c>
      <c r="B231" s="1" t="s">
        <v>783</v>
      </c>
      <c r="C231" s="2" t="str">
        <f t="shared" ca="1" si="12"/>
        <v/>
      </c>
      <c r="D231" s="2" t="str">
        <f t="shared" ca="1" si="13"/>
        <v/>
      </c>
      <c r="E231" s="4">
        <v>2</v>
      </c>
      <c r="F231" s="4" t="str">
        <f t="shared" ca="1" si="14"/>
        <v/>
      </c>
      <c r="G231" s="4" t="str">
        <f t="shared" ca="1" si="15"/>
        <v/>
      </c>
      <c r="H231" s="3" t="str">
        <f t="array" aca="1" ref="H231" ca="1">IFERROR(INDEX(F:F,SMALL(IF(F$2:F$1573&lt;&gt;"",ROW(F$2:F$1573)),ROWS(H$2:H230))),"")</f>
        <v/>
      </c>
      <c r="I231" s="3" t="str">
        <f t="array" aca="1" ref="I231" ca="1">IFERROR(INDEX(G:G,SMALL(IF(G$2:G$1573&lt;&gt;"",ROW(G$2:G$1573)),ROWS(I$2:I230))),"")</f>
        <v/>
      </c>
      <c r="J231" s="3" t="str">
        <f t="array" aca="1" ref="J231" ca="1">IFERROR(INDEX(C:C,SMALL(IF(C$2:C$1573&lt;&gt;"",ROW(C$2:C$1573)),ROWS(J$2:J230))),"")</f>
        <v/>
      </c>
    </row>
    <row r="232" spans="1:10" ht="18" x14ac:dyDescent="0.2">
      <c r="A232" s="1">
        <v>75</v>
      </c>
      <c r="B232" s="1" t="s">
        <v>783</v>
      </c>
      <c r="C232" s="2" t="str">
        <f t="shared" ca="1" si="12"/>
        <v/>
      </c>
      <c r="D232" s="2" t="str">
        <f t="shared" ca="1" si="13"/>
        <v/>
      </c>
      <c r="E232" s="4">
        <v>2</v>
      </c>
      <c r="F232" s="4" t="str">
        <f t="shared" ca="1" si="14"/>
        <v/>
      </c>
      <c r="G232" s="4" t="str">
        <f t="shared" ca="1" si="15"/>
        <v/>
      </c>
      <c r="H232" s="3" t="str">
        <f t="array" aca="1" ref="H232" ca="1">IFERROR(INDEX(F:F,SMALL(IF(F$2:F$1573&lt;&gt;"",ROW(F$2:F$1573)),ROWS(H$2:H231))),"")</f>
        <v/>
      </c>
      <c r="I232" s="3" t="str">
        <f t="array" aca="1" ref="I232" ca="1">IFERROR(INDEX(G:G,SMALL(IF(G$2:G$1573&lt;&gt;"",ROW(G$2:G$1573)),ROWS(I$2:I231))),"")</f>
        <v/>
      </c>
      <c r="J232" s="3" t="str">
        <f t="array" aca="1" ref="J232" ca="1">IFERROR(INDEX(C:C,SMALL(IF(C$2:C$1573&lt;&gt;"",ROW(C$2:C$1573)),ROWS(J$2:J231))),"")</f>
        <v/>
      </c>
    </row>
    <row r="233" spans="1:10" ht="18" x14ac:dyDescent="0.2">
      <c r="A233" s="1">
        <v>76</v>
      </c>
      <c r="B233" s="1" t="s">
        <v>783</v>
      </c>
      <c r="C233" s="2" t="str">
        <f t="shared" ca="1" si="12"/>
        <v/>
      </c>
      <c r="D233" s="2" t="str">
        <f t="shared" ca="1" si="13"/>
        <v/>
      </c>
      <c r="E233" s="4">
        <v>2</v>
      </c>
      <c r="F233" s="4" t="str">
        <f t="shared" ca="1" si="14"/>
        <v/>
      </c>
      <c r="G233" s="4" t="str">
        <f t="shared" ca="1" si="15"/>
        <v/>
      </c>
      <c r="H233" s="3" t="str">
        <f t="array" aca="1" ref="H233" ca="1">IFERROR(INDEX(F:F,SMALL(IF(F$2:F$1573&lt;&gt;"",ROW(F$2:F$1573)),ROWS(H$2:H232))),"")</f>
        <v/>
      </c>
      <c r="I233" s="3" t="str">
        <f t="array" aca="1" ref="I233" ca="1">IFERROR(INDEX(G:G,SMALL(IF(G$2:G$1573&lt;&gt;"",ROW(G$2:G$1573)),ROWS(I$2:I232))),"")</f>
        <v/>
      </c>
      <c r="J233" s="3" t="str">
        <f t="array" aca="1" ref="J233" ca="1">IFERROR(INDEX(C:C,SMALL(IF(C$2:C$1573&lt;&gt;"",ROW(C$2:C$1573)),ROWS(J$2:J232))),"")</f>
        <v/>
      </c>
    </row>
    <row r="234" spans="1:10" ht="18" x14ac:dyDescent="0.2">
      <c r="A234" s="1">
        <v>77</v>
      </c>
      <c r="B234" s="1" t="s">
        <v>783</v>
      </c>
      <c r="C234" s="2" t="str">
        <f t="shared" ca="1" si="12"/>
        <v/>
      </c>
      <c r="D234" s="2" t="str">
        <f t="shared" ca="1" si="13"/>
        <v/>
      </c>
      <c r="E234" s="4">
        <v>2</v>
      </c>
      <c r="F234" s="4" t="str">
        <f t="shared" ca="1" si="14"/>
        <v/>
      </c>
      <c r="G234" s="4" t="str">
        <f t="shared" ca="1" si="15"/>
        <v/>
      </c>
      <c r="H234" s="3" t="str">
        <f t="array" aca="1" ref="H234" ca="1">IFERROR(INDEX(F:F,SMALL(IF(F$2:F$1573&lt;&gt;"",ROW(F$2:F$1573)),ROWS(H$2:H233))),"")</f>
        <v/>
      </c>
      <c r="I234" s="3" t="str">
        <f t="array" aca="1" ref="I234" ca="1">IFERROR(INDEX(G:G,SMALL(IF(G$2:G$1573&lt;&gt;"",ROW(G$2:G$1573)),ROWS(I$2:I233))),"")</f>
        <v/>
      </c>
      <c r="J234" s="3" t="str">
        <f t="array" aca="1" ref="J234" ca="1">IFERROR(INDEX(C:C,SMALL(IF(C$2:C$1573&lt;&gt;"",ROW(C$2:C$1573)),ROWS(J$2:J233))),"")</f>
        <v/>
      </c>
    </row>
    <row r="235" spans="1:10" ht="18" x14ac:dyDescent="0.2">
      <c r="A235" s="1">
        <v>78</v>
      </c>
      <c r="B235" s="1" t="s">
        <v>783</v>
      </c>
      <c r="C235" s="2" t="str">
        <f t="shared" ca="1" si="12"/>
        <v/>
      </c>
      <c r="D235" s="2">
        <f t="shared" ca="1" si="13"/>
        <v>6253</v>
      </c>
      <c r="E235" s="4">
        <v>2</v>
      </c>
      <c r="F235" s="4" t="str">
        <f t="shared" ca="1" si="14"/>
        <v/>
      </c>
      <c r="G235" s="4" t="str">
        <f t="shared" ca="1" si="15"/>
        <v/>
      </c>
      <c r="H235" s="3" t="str">
        <f t="array" aca="1" ref="H235" ca="1">IFERROR(INDEX(F:F,SMALL(IF(F$2:F$1573&lt;&gt;"",ROW(F$2:F$1573)),ROWS(H$2:H234))),"")</f>
        <v/>
      </c>
      <c r="I235" s="3" t="str">
        <f t="array" aca="1" ref="I235" ca="1">IFERROR(INDEX(G:G,SMALL(IF(G$2:G$1573&lt;&gt;"",ROW(G$2:G$1573)),ROWS(I$2:I234))),"")</f>
        <v/>
      </c>
      <c r="J235" s="3" t="str">
        <f t="array" aca="1" ref="J235" ca="1">IFERROR(INDEX(C:C,SMALL(IF(C$2:C$1573&lt;&gt;"",ROW(C$2:C$1573)),ROWS(J$2:J234))),"")</f>
        <v/>
      </c>
    </row>
    <row r="236" spans="1:10" ht="18" x14ac:dyDescent="0.2">
      <c r="A236" s="1">
        <v>79</v>
      </c>
      <c r="B236" s="1" t="s">
        <v>783</v>
      </c>
      <c r="C236" s="2" t="str">
        <f t="shared" ca="1" si="12"/>
        <v/>
      </c>
      <c r="D236" s="2">
        <f t="shared" ca="1" si="13"/>
        <v>6028</v>
      </c>
      <c r="E236" s="4">
        <v>2</v>
      </c>
      <c r="F236" s="4" t="str">
        <f t="shared" ca="1" si="14"/>
        <v/>
      </c>
      <c r="G236" s="4" t="str">
        <f t="shared" ca="1" si="15"/>
        <v/>
      </c>
      <c r="H236" s="3" t="str">
        <f t="array" aca="1" ref="H236" ca="1">IFERROR(INDEX(F:F,SMALL(IF(F$2:F$1573&lt;&gt;"",ROW(F$2:F$1573)),ROWS(H$2:H235))),"")</f>
        <v/>
      </c>
      <c r="I236" s="3" t="str">
        <f t="array" aca="1" ref="I236" ca="1">IFERROR(INDEX(G:G,SMALL(IF(G$2:G$1573&lt;&gt;"",ROW(G$2:G$1573)),ROWS(I$2:I235))),"")</f>
        <v/>
      </c>
      <c r="J236" s="3" t="str">
        <f t="array" aca="1" ref="J236" ca="1">IFERROR(INDEX(C:C,SMALL(IF(C$2:C$1573&lt;&gt;"",ROW(C$2:C$1573)),ROWS(J$2:J235))),"")</f>
        <v/>
      </c>
    </row>
    <row r="237" spans="1:10" ht="18" x14ac:dyDescent="0.2">
      <c r="A237" s="1">
        <v>80</v>
      </c>
      <c r="B237" s="1" t="s">
        <v>783</v>
      </c>
      <c r="C237" s="2" t="str">
        <f t="shared" ca="1" si="12"/>
        <v/>
      </c>
      <c r="D237" s="2">
        <f t="shared" ca="1" si="13"/>
        <v>6177</v>
      </c>
      <c r="E237" s="4">
        <v>2</v>
      </c>
      <c r="F237" s="4" t="str">
        <f t="shared" ca="1" si="14"/>
        <v/>
      </c>
      <c r="G237" s="4" t="str">
        <f t="shared" ca="1" si="15"/>
        <v/>
      </c>
      <c r="H237" s="3" t="str">
        <f t="array" aca="1" ref="H237" ca="1">IFERROR(INDEX(F:F,SMALL(IF(F$2:F$1573&lt;&gt;"",ROW(F$2:F$1573)),ROWS(H$2:H236))),"")</f>
        <v/>
      </c>
      <c r="I237" s="3" t="str">
        <f t="array" aca="1" ref="I237" ca="1">IFERROR(INDEX(G:G,SMALL(IF(G$2:G$1573&lt;&gt;"",ROW(G$2:G$1573)),ROWS(I$2:I236))),"")</f>
        <v/>
      </c>
      <c r="J237" s="3" t="str">
        <f t="array" aca="1" ref="J237" ca="1">IFERROR(INDEX(C:C,SMALL(IF(C$2:C$1573&lt;&gt;"",ROW(C$2:C$1573)),ROWS(J$2:J236))),"")</f>
        <v/>
      </c>
    </row>
    <row r="238" spans="1:10" ht="18" x14ac:dyDescent="0.2">
      <c r="A238" s="1">
        <v>81</v>
      </c>
      <c r="B238" s="1" t="s">
        <v>783</v>
      </c>
      <c r="C238" s="2" t="str">
        <f t="shared" ca="1" si="12"/>
        <v/>
      </c>
      <c r="D238" s="2" t="str">
        <f t="shared" ca="1" si="13"/>
        <v/>
      </c>
      <c r="E238" s="4">
        <v>2</v>
      </c>
      <c r="F238" s="4" t="str">
        <f t="shared" ca="1" si="14"/>
        <v/>
      </c>
      <c r="G238" s="4" t="str">
        <f t="shared" ca="1" si="15"/>
        <v/>
      </c>
      <c r="H238" s="3" t="str">
        <f t="array" aca="1" ref="H238" ca="1">IFERROR(INDEX(F:F,SMALL(IF(F$2:F$1573&lt;&gt;"",ROW(F$2:F$1573)),ROWS(H$2:H237))),"")</f>
        <v/>
      </c>
      <c r="I238" s="3" t="str">
        <f t="array" aca="1" ref="I238" ca="1">IFERROR(INDEX(G:G,SMALL(IF(G$2:G$1573&lt;&gt;"",ROW(G$2:G$1573)),ROWS(I$2:I237))),"")</f>
        <v/>
      </c>
      <c r="J238" s="3" t="str">
        <f t="array" aca="1" ref="J238" ca="1">IFERROR(INDEX(C:C,SMALL(IF(C$2:C$1573&lt;&gt;"",ROW(C$2:C$1573)),ROWS(J$2:J237))),"")</f>
        <v/>
      </c>
    </row>
    <row r="239" spans="1:10" ht="18" x14ac:dyDescent="0.2">
      <c r="A239" s="1">
        <v>82</v>
      </c>
      <c r="B239" s="1" t="s">
        <v>783</v>
      </c>
      <c r="C239" s="2" t="str">
        <f t="shared" ca="1" si="12"/>
        <v/>
      </c>
      <c r="D239" s="2" t="str">
        <f t="shared" ca="1" si="13"/>
        <v/>
      </c>
      <c r="E239" s="4">
        <v>2</v>
      </c>
      <c r="F239" s="4" t="str">
        <f t="shared" ca="1" si="14"/>
        <v/>
      </c>
      <c r="G239" s="4" t="str">
        <f t="shared" ca="1" si="15"/>
        <v/>
      </c>
      <c r="H239" s="3" t="str">
        <f t="array" aca="1" ref="H239" ca="1">IFERROR(INDEX(F:F,SMALL(IF(F$2:F$1573&lt;&gt;"",ROW(F$2:F$1573)),ROWS(H$2:H238))),"")</f>
        <v/>
      </c>
      <c r="I239" s="3" t="str">
        <f t="array" aca="1" ref="I239" ca="1">IFERROR(INDEX(G:G,SMALL(IF(G$2:G$1573&lt;&gt;"",ROW(G$2:G$1573)),ROWS(I$2:I238))),"")</f>
        <v/>
      </c>
      <c r="J239" s="3" t="str">
        <f t="array" aca="1" ref="J239" ca="1">IFERROR(INDEX(C:C,SMALL(IF(C$2:C$1573&lt;&gt;"",ROW(C$2:C$1573)),ROWS(J$2:J238))),"")</f>
        <v/>
      </c>
    </row>
    <row r="240" spans="1:10" ht="18" x14ac:dyDescent="0.2">
      <c r="A240" s="1">
        <v>83</v>
      </c>
      <c r="B240" s="1" t="s">
        <v>783</v>
      </c>
      <c r="C240" s="2" t="str">
        <f t="shared" ca="1" si="12"/>
        <v/>
      </c>
      <c r="D240" s="2" t="str">
        <f t="shared" ca="1" si="13"/>
        <v/>
      </c>
      <c r="E240" s="4">
        <v>2</v>
      </c>
      <c r="F240" s="4" t="str">
        <f t="shared" ca="1" si="14"/>
        <v/>
      </c>
      <c r="G240" s="4" t="str">
        <f t="shared" ca="1" si="15"/>
        <v/>
      </c>
      <c r="H240" s="3" t="str">
        <f t="array" aca="1" ref="H240" ca="1">IFERROR(INDEX(F:F,SMALL(IF(F$2:F$1573&lt;&gt;"",ROW(F$2:F$1573)),ROWS(H$2:H239))),"")</f>
        <v/>
      </c>
      <c r="I240" s="3" t="str">
        <f t="array" aca="1" ref="I240" ca="1">IFERROR(INDEX(G:G,SMALL(IF(G$2:G$1573&lt;&gt;"",ROW(G$2:G$1573)),ROWS(I$2:I239))),"")</f>
        <v/>
      </c>
      <c r="J240" s="3" t="str">
        <f t="array" aca="1" ref="J240" ca="1">IFERROR(INDEX(C:C,SMALL(IF(C$2:C$1573&lt;&gt;"",ROW(C$2:C$1573)),ROWS(J$2:J239))),"")</f>
        <v/>
      </c>
    </row>
    <row r="241" spans="1:10" ht="18" x14ac:dyDescent="0.2">
      <c r="A241" s="1">
        <v>84</v>
      </c>
      <c r="B241" s="1" t="s">
        <v>783</v>
      </c>
      <c r="C241" s="2" t="str">
        <f t="shared" ca="1" si="12"/>
        <v/>
      </c>
      <c r="D241" s="2">
        <f t="shared" ca="1" si="13"/>
        <v>6350</v>
      </c>
      <c r="E241" s="4">
        <v>2</v>
      </c>
      <c r="F241" s="4" t="str">
        <f t="shared" ca="1" si="14"/>
        <v/>
      </c>
      <c r="G241" s="4" t="str">
        <f t="shared" ca="1" si="15"/>
        <v/>
      </c>
      <c r="H241" s="3" t="str">
        <f t="array" aca="1" ref="H241" ca="1">IFERROR(INDEX(F:F,SMALL(IF(F$2:F$1573&lt;&gt;"",ROW(F$2:F$1573)),ROWS(H$2:H240))),"")</f>
        <v/>
      </c>
      <c r="I241" s="3" t="str">
        <f t="array" aca="1" ref="I241" ca="1">IFERROR(INDEX(G:G,SMALL(IF(G$2:G$1573&lt;&gt;"",ROW(G$2:G$1573)),ROWS(I$2:I240))),"")</f>
        <v/>
      </c>
      <c r="J241" s="3" t="str">
        <f t="array" aca="1" ref="J241" ca="1">IFERROR(INDEX(C:C,SMALL(IF(C$2:C$1573&lt;&gt;"",ROW(C$2:C$1573)),ROWS(J$2:J240))),"")</f>
        <v/>
      </c>
    </row>
    <row r="242" spans="1:10" ht="18" x14ac:dyDescent="0.2">
      <c r="A242" s="1">
        <v>85</v>
      </c>
      <c r="B242" s="1" t="s">
        <v>783</v>
      </c>
      <c r="C242" s="2" t="str">
        <f t="shared" ca="1" si="12"/>
        <v/>
      </c>
      <c r="D242" s="2">
        <f t="shared" ca="1" si="13"/>
        <v>6442</v>
      </c>
      <c r="E242" s="4">
        <v>2</v>
      </c>
      <c r="F242" s="4" t="str">
        <f t="shared" ca="1" si="14"/>
        <v/>
      </c>
      <c r="G242" s="4" t="str">
        <f t="shared" ca="1" si="15"/>
        <v/>
      </c>
      <c r="H242" s="3" t="str">
        <f t="array" aca="1" ref="H242" ca="1">IFERROR(INDEX(F:F,SMALL(IF(F$2:F$1573&lt;&gt;"",ROW(F$2:F$1573)),ROWS(H$2:H241))),"")</f>
        <v/>
      </c>
      <c r="I242" s="3" t="str">
        <f t="array" aca="1" ref="I242" ca="1">IFERROR(INDEX(G:G,SMALL(IF(G$2:G$1573&lt;&gt;"",ROW(G$2:G$1573)),ROWS(I$2:I241))),"")</f>
        <v/>
      </c>
      <c r="J242" s="3" t="str">
        <f t="array" aca="1" ref="J242" ca="1">IFERROR(INDEX(C:C,SMALL(IF(C$2:C$1573&lt;&gt;"",ROW(C$2:C$1573)),ROWS(J$2:J241))),"")</f>
        <v/>
      </c>
    </row>
    <row r="243" spans="1:10" ht="18" x14ac:dyDescent="0.2">
      <c r="A243" s="1">
        <v>86</v>
      </c>
      <c r="B243" s="1" t="s">
        <v>783</v>
      </c>
      <c r="C243" s="2" t="str">
        <f t="shared" ca="1" si="12"/>
        <v/>
      </c>
      <c r="D243" s="2" t="str">
        <f t="shared" ca="1" si="13"/>
        <v/>
      </c>
      <c r="E243" s="4">
        <v>2</v>
      </c>
      <c r="F243" s="4" t="str">
        <f t="shared" ca="1" si="14"/>
        <v/>
      </c>
      <c r="G243" s="4" t="str">
        <f t="shared" ca="1" si="15"/>
        <v/>
      </c>
      <c r="H243" s="3" t="str">
        <f t="array" aca="1" ref="H243" ca="1">IFERROR(INDEX(F:F,SMALL(IF(F$2:F$1573&lt;&gt;"",ROW(F$2:F$1573)),ROWS(H$2:H242))),"")</f>
        <v/>
      </c>
      <c r="I243" s="3" t="str">
        <f t="array" aca="1" ref="I243" ca="1">IFERROR(INDEX(G:G,SMALL(IF(G$2:G$1573&lt;&gt;"",ROW(G$2:G$1573)),ROWS(I$2:I242))),"")</f>
        <v/>
      </c>
      <c r="J243" s="3" t="str">
        <f t="array" aca="1" ref="J243" ca="1">IFERROR(INDEX(C:C,SMALL(IF(C$2:C$1573&lt;&gt;"",ROW(C$2:C$1573)),ROWS(J$2:J242))),"")</f>
        <v/>
      </c>
    </row>
    <row r="244" spans="1:10" ht="18" x14ac:dyDescent="0.2">
      <c r="A244" s="1">
        <v>87</v>
      </c>
      <c r="B244" s="1" t="s">
        <v>783</v>
      </c>
      <c r="C244" s="2" t="str">
        <f t="shared" ca="1" si="12"/>
        <v/>
      </c>
      <c r="D244" s="2" t="str">
        <f t="shared" ca="1" si="13"/>
        <v/>
      </c>
      <c r="E244" s="4">
        <v>2</v>
      </c>
      <c r="F244" s="4" t="str">
        <f t="shared" ca="1" si="14"/>
        <v/>
      </c>
      <c r="G244" s="4" t="str">
        <f t="shared" ca="1" si="15"/>
        <v/>
      </c>
      <c r="H244" s="3" t="str">
        <f t="array" aca="1" ref="H244" ca="1">IFERROR(INDEX(F:F,SMALL(IF(F$2:F$1573&lt;&gt;"",ROW(F$2:F$1573)),ROWS(H$2:H243))),"")</f>
        <v/>
      </c>
      <c r="I244" s="3" t="str">
        <f t="array" aca="1" ref="I244" ca="1">IFERROR(INDEX(G:G,SMALL(IF(G$2:G$1573&lt;&gt;"",ROW(G$2:G$1573)),ROWS(I$2:I243))),"")</f>
        <v/>
      </c>
      <c r="J244" s="3" t="str">
        <f t="array" aca="1" ref="J244" ca="1">IFERROR(INDEX(C:C,SMALL(IF(C$2:C$1573&lt;&gt;"",ROW(C$2:C$1573)),ROWS(J$2:J243))),"")</f>
        <v/>
      </c>
    </row>
    <row r="245" spans="1:10" ht="18" x14ac:dyDescent="0.2">
      <c r="A245" s="1">
        <v>88</v>
      </c>
      <c r="B245" s="1" t="s">
        <v>783</v>
      </c>
      <c r="C245" s="2" t="str">
        <f t="shared" ca="1" si="12"/>
        <v/>
      </c>
      <c r="D245" s="2" t="str">
        <f t="shared" ca="1" si="13"/>
        <v/>
      </c>
      <c r="E245" s="4">
        <v>2</v>
      </c>
      <c r="F245" s="4" t="str">
        <f t="shared" ca="1" si="14"/>
        <v/>
      </c>
      <c r="G245" s="4" t="str">
        <f t="shared" ca="1" si="15"/>
        <v/>
      </c>
      <c r="H245" s="3" t="str">
        <f t="array" aca="1" ref="H245" ca="1">IFERROR(INDEX(F:F,SMALL(IF(F$2:F$1573&lt;&gt;"",ROW(F$2:F$1573)),ROWS(H$2:H244))),"")</f>
        <v/>
      </c>
      <c r="I245" s="3" t="str">
        <f t="array" aca="1" ref="I245" ca="1">IFERROR(INDEX(G:G,SMALL(IF(G$2:G$1573&lt;&gt;"",ROW(G$2:G$1573)),ROWS(I$2:I244))),"")</f>
        <v/>
      </c>
      <c r="J245" s="3" t="str">
        <f t="array" aca="1" ref="J245" ca="1">IFERROR(INDEX(C:C,SMALL(IF(C$2:C$1573&lt;&gt;"",ROW(C$2:C$1573)),ROWS(J$2:J244))),"")</f>
        <v/>
      </c>
    </row>
    <row r="246" spans="1:10" ht="18" x14ac:dyDescent="0.2">
      <c r="A246" s="1">
        <v>89</v>
      </c>
      <c r="B246" s="1" t="s">
        <v>783</v>
      </c>
      <c r="C246" s="2" t="str">
        <f t="shared" ca="1" si="12"/>
        <v/>
      </c>
      <c r="D246" s="2" t="str">
        <f t="shared" ca="1" si="13"/>
        <v/>
      </c>
      <c r="E246" s="4">
        <v>2</v>
      </c>
      <c r="F246" s="4" t="str">
        <f t="shared" ca="1" si="14"/>
        <v/>
      </c>
      <c r="G246" s="4" t="str">
        <f t="shared" ca="1" si="15"/>
        <v/>
      </c>
      <c r="H246" s="3" t="str">
        <f t="array" aca="1" ref="H246" ca="1">IFERROR(INDEX(F:F,SMALL(IF(F$2:F$1573&lt;&gt;"",ROW(F$2:F$1573)),ROWS(H$2:H245))),"")</f>
        <v/>
      </c>
      <c r="I246" s="3" t="str">
        <f t="array" aca="1" ref="I246" ca="1">IFERROR(INDEX(G:G,SMALL(IF(G$2:G$1573&lt;&gt;"",ROW(G$2:G$1573)),ROWS(I$2:I245))),"")</f>
        <v/>
      </c>
      <c r="J246" s="3" t="str">
        <f t="array" aca="1" ref="J246" ca="1">IFERROR(INDEX(C:C,SMALL(IF(C$2:C$1573&lt;&gt;"",ROW(C$2:C$1573)),ROWS(J$2:J245))),"")</f>
        <v/>
      </c>
    </row>
    <row r="247" spans="1:10" ht="18" x14ac:dyDescent="0.2">
      <c r="A247" s="1">
        <v>90</v>
      </c>
      <c r="B247" s="1" t="s">
        <v>783</v>
      </c>
      <c r="C247" s="2" t="str">
        <f t="shared" ca="1" si="12"/>
        <v/>
      </c>
      <c r="D247" s="2" t="str">
        <f t="shared" ca="1" si="13"/>
        <v/>
      </c>
      <c r="E247" s="4">
        <v>2</v>
      </c>
      <c r="F247" s="4" t="str">
        <f t="shared" ca="1" si="14"/>
        <v/>
      </c>
      <c r="G247" s="4" t="str">
        <f t="shared" ca="1" si="15"/>
        <v/>
      </c>
      <c r="H247" s="3" t="str">
        <f t="array" aca="1" ref="H247" ca="1">IFERROR(INDEX(F:F,SMALL(IF(F$2:F$1573&lt;&gt;"",ROW(F$2:F$1573)),ROWS(H$2:H246))),"")</f>
        <v/>
      </c>
      <c r="I247" s="3" t="str">
        <f t="array" aca="1" ref="I247" ca="1">IFERROR(INDEX(G:G,SMALL(IF(G$2:G$1573&lt;&gt;"",ROW(G$2:G$1573)),ROWS(I$2:I246))),"")</f>
        <v/>
      </c>
      <c r="J247" s="3" t="str">
        <f t="array" aca="1" ref="J247" ca="1">IFERROR(INDEX(C:C,SMALL(IF(C$2:C$1573&lt;&gt;"",ROW(C$2:C$1573)),ROWS(J$2:J246))),"")</f>
        <v/>
      </c>
    </row>
    <row r="248" spans="1:10" ht="18" x14ac:dyDescent="0.2">
      <c r="A248" s="1">
        <v>91</v>
      </c>
      <c r="B248" s="1" t="s">
        <v>783</v>
      </c>
      <c r="C248" s="2" t="str">
        <f t="shared" ca="1" si="12"/>
        <v/>
      </c>
      <c r="D248" s="2" t="str">
        <f t="shared" ca="1" si="13"/>
        <v/>
      </c>
      <c r="E248" s="4">
        <v>2</v>
      </c>
      <c r="F248" s="4" t="str">
        <f t="shared" ca="1" si="14"/>
        <v/>
      </c>
      <c r="G248" s="4" t="str">
        <f t="shared" ca="1" si="15"/>
        <v/>
      </c>
      <c r="H248" s="3" t="str">
        <f t="array" aca="1" ref="H248" ca="1">IFERROR(INDEX(F:F,SMALL(IF(F$2:F$1573&lt;&gt;"",ROW(F$2:F$1573)),ROWS(H$2:H247))),"")</f>
        <v/>
      </c>
      <c r="I248" s="3" t="str">
        <f t="array" aca="1" ref="I248" ca="1">IFERROR(INDEX(G:G,SMALL(IF(G$2:G$1573&lt;&gt;"",ROW(G$2:G$1573)),ROWS(I$2:I247))),"")</f>
        <v/>
      </c>
      <c r="J248" s="3" t="str">
        <f t="array" aca="1" ref="J248" ca="1">IFERROR(INDEX(C:C,SMALL(IF(C$2:C$1573&lt;&gt;"",ROW(C$2:C$1573)),ROWS(J$2:J247))),"")</f>
        <v/>
      </c>
    </row>
    <row r="249" spans="1:10" ht="18" x14ac:dyDescent="0.2">
      <c r="A249" s="1">
        <v>92</v>
      </c>
      <c r="B249" s="1" t="s">
        <v>783</v>
      </c>
      <c r="C249" s="2" t="str">
        <f t="shared" ca="1" si="12"/>
        <v/>
      </c>
      <c r="D249" s="2">
        <f t="shared" ca="1" si="13"/>
        <v>7116</v>
      </c>
      <c r="E249" s="4">
        <v>2</v>
      </c>
      <c r="F249" s="4" t="str">
        <f t="shared" ca="1" si="14"/>
        <v/>
      </c>
      <c r="G249" s="4" t="str">
        <f t="shared" ca="1" si="15"/>
        <v/>
      </c>
      <c r="H249" s="3" t="str">
        <f t="array" aca="1" ref="H249" ca="1">IFERROR(INDEX(F:F,SMALL(IF(F$2:F$1573&lt;&gt;"",ROW(F$2:F$1573)),ROWS(H$2:H248))),"")</f>
        <v/>
      </c>
      <c r="I249" s="3" t="str">
        <f t="array" aca="1" ref="I249" ca="1">IFERROR(INDEX(G:G,SMALL(IF(G$2:G$1573&lt;&gt;"",ROW(G$2:G$1573)),ROWS(I$2:I248))),"")</f>
        <v/>
      </c>
      <c r="J249" s="3" t="str">
        <f t="array" aca="1" ref="J249" ca="1">IFERROR(INDEX(C:C,SMALL(IF(C$2:C$1573&lt;&gt;"",ROW(C$2:C$1573)),ROWS(J$2:J248))),"")</f>
        <v/>
      </c>
    </row>
    <row r="250" spans="1:10" ht="18" x14ac:dyDescent="0.2">
      <c r="A250" s="1">
        <v>93</v>
      </c>
      <c r="B250" s="1" t="s">
        <v>783</v>
      </c>
      <c r="C250" s="2" t="str">
        <f t="shared" ca="1" si="12"/>
        <v/>
      </c>
      <c r="D250" s="2">
        <f t="shared" ca="1" si="13"/>
        <v>7291</v>
      </c>
      <c r="E250" s="4">
        <v>2</v>
      </c>
      <c r="F250" s="4" t="str">
        <f t="shared" ca="1" si="14"/>
        <v/>
      </c>
      <c r="G250" s="4" t="str">
        <f t="shared" ca="1" si="15"/>
        <v/>
      </c>
      <c r="H250" s="3" t="str">
        <f t="array" aca="1" ref="H250" ca="1">IFERROR(INDEX(F:F,SMALL(IF(F$2:F$1573&lt;&gt;"",ROW(F$2:F$1573)),ROWS(H$2:H249))),"")</f>
        <v/>
      </c>
      <c r="I250" s="3" t="str">
        <f t="array" aca="1" ref="I250" ca="1">IFERROR(INDEX(G:G,SMALL(IF(G$2:G$1573&lt;&gt;"",ROW(G$2:G$1573)),ROWS(I$2:I249))),"")</f>
        <v/>
      </c>
      <c r="J250" s="3" t="str">
        <f t="array" aca="1" ref="J250" ca="1">IFERROR(INDEX(C:C,SMALL(IF(C$2:C$1573&lt;&gt;"",ROW(C$2:C$1573)),ROWS(J$2:J249))),"")</f>
        <v/>
      </c>
    </row>
    <row r="251" spans="1:10" ht="18" x14ac:dyDescent="0.2">
      <c r="A251" s="1">
        <v>94</v>
      </c>
      <c r="B251" s="1" t="s">
        <v>783</v>
      </c>
      <c r="C251" s="2" t="str">
        <f t="shared" ca="1" si="12"/>
        <v/>
      </c>
      <c r="D251" s="2">
        <f t="shared" ca="1" si="13"/>
        <v>7087</v>
      </c>
      <c r="E251" s="4">
        <v>2</v>
      </c>
      <c r="F251" s="4" t="str">
        <f t="shared" ca="1" si="14"/>
        <v/>
      </c>
      <c r="G251" s="4" t="str">
        <f t="shared" ca="1" si="15"/>
        <v/>
      </c>
      <c r="H251" s="3" t="str">
        <f t="array" aca="1" ref="H251" ca="1">IFERROR(INDEX(F:F,SMALL(IF(F$2:F$1573&lt;&gt;"",ROW(F$2:F$1573)),ROWS(H$2:H250))),"")</f>
        <v/>
      </c>
      <c r="I251" s="3" t="str">
        <f t="array" aca="1" ref="I251" ca="1">IFERROR(INDEX(G:G,SMALL(IF(G$2:G$1573&lt;&gt;"",ROW(G$2:G$1573)),ROWS(I$2:I250))),"")</f>
        <v/>
      </c>
      <c r="J251" s="3" t="str">
        <f t="array" aca="1" ref="J251" ca="1">IFERROR(INDEX(C:C,SMALL(IF(C$2:C$1573&lt;&gt;"",ROW(C$2:C$1573)),ROWS(J$2:J250))),"")</f>
        <v/>
      </c>
    </row>
    <row r="252" spans="1:10" ht="18" x14ac:dyDescent="0.2">
      <c r="A252" s="1">
        <v>95</v>
      </c>
      <c r="B252" s="1" t="s">
        <v>783</v>
      </c>
      <c r="C252" s="2" t="str">
        <f t="shared" ca="1" si="12"/>
        <v/>
      </c>
      <c r="D252" s="2">
        <f t="shared" ca="1" si="13"/>
        <v>7105</v>
      </c>
      <c r="E252" s="4">
        <v>2</v>
      </c>
      <c r="F252" s="4" t="str">
        <f t="shared" ca="1" si="14"/>
        <v/>
      </c>
      <c r="G252" s="4" t="str">
        <f t="shared" ca="1" si="15"/>
        <v/>
      </c>
      <c r="H252" s="3" t="str">
        <f t="array" aca="1" ref="H252" ca="1">IFERROR(INDEX(F:F,SMALL(IF(F$2:F$1573&lt;&gt;"",ROW(F$2:F$1573)),ROWS(H$2:H251))),"")</f>
        <v/>
      </c>
      <c r="I252" s="3" t="str">
        <f t="array" aca="1" ref="I252" ca="1">IFERROR(INDEX(G:G,SMALL(IF(G$2:G$1573&lt;&gt;"",ROW(G$2:G$1573)),ROWS(I$2:I251))),"")</f>
        <v/>
      </c>
      <c r="J252" s="3" t="str">
        <f t="array" aca="1" ref="J252" ca="1">IFERROR(INDEX(C:C,SMALL(IF(C$2:C$1573&lt;&gt;"",ROW(C$2:C$1573)),ROWS(J$2:J251))),"")</f>
        <v/>
      </c>
    </row>
    <row r="253" spans="1:10" ht="18" x14ac:dyDescent="0.2">
      <c r="A253" s="1">
        <v>96</v>
      </c>
      <c r="B253" s="1" t="s">
        <v>783</v>
      </c>
      <c r="C253" s="2" t="str">
        <f t="shared" ca="1" si="12"/>
        <v/>
      </c>
      <c r="D253" s="2">
        <f t="shared" ca="1" si="13"/>
        <v>7109</v>
      </c>
      <c r="E253" s="4">
        <v>2</v>
      </c>
      <c r="F253" s="4" t="str">
        <f t="shared" ca="1" si="14"/>
        <v/>
      </c>
      <c r="G253" s="4" t="str">
        <f t="shared" ca="1" si="15"/>
        <v/>
      </c>
      <c r="H253" s="3" t="str">
        <f t="array" aca="1" ref="H253" ca="1">IFERROR(INDEX(F:F,SMALL(IF(F$2:F$1573&lt;&gt;"",ROW(F$2:F$1573)),ROWS(H$2:H252))),"")</f>
        <v/>
      </c>
      <c r="I253" s="3" t="str">
        <f t="array" aca="1" ref="I253" ca="1">IFERROR(INDEX(G:G,SMALL(IF(G$2:G$1573&lt;&gt;"",ROW(G$2:G$1573)),ROWS(I$2:I252))),"")</f>
        <v/>
      </c>
      <c r="J253" s="3" t="str">
        <f t="array" aca="1" ref="J253" ca="1">IFERROR(INDEX(C:C,SMALL(IF(C$2:C$1573&lt;&gt;"",ROW(C$2:C$1573)),ROWS(J$2:J252))),"")</f>
        <v/>
      </c>
    </row>
    <row r="254" spans="1:10" ht="18" x14ac:dyDescent="0.2">
      <c r="A254" s="1">
        <v>97</v>
      </c>
      <c r="B254" s="1" t="s">
        <v>783</v>
      </c>
      <c r="C254" s="2" t="str">
        <f t="shared" ca="1" si="12"/>
        <v/>
      </c>
      <c r="D254" s="2" t="str">
        <f t="shared" ca="1" si="13"/>
        <v/>
      </c>
      <c r="E254" s="4">
        <v>2</v>
      </c>
      <c r="F254" s="4" t="str">
        <f t="shared" ca="1" si="14"/>
        <v/>
      </c>
      <c r="G254" s="4" t="str">
        <f t="shared" ca="1" si="15"/>
        <v/>
      </c>
      <c r="H254" s="3" t="str">
        <f t="array" aca="1" ref="H254" ca="1">IFERROR(INDEX(F:F,SMALL(IF(F$2:F$1573&lt;&gt;"",ROW(F$2:F$1573)),ROWS(H$2:H253))),"")</f>
        <v/>
      </c>
      <c r="I254" s="3" t="str">
        <f t="array" aca="1" ref="I254" ca="1">IFERROR(INDEX(G:G,SMALL(IF(G$2:G$1573&lt;&gt;"",ROW(G$2:G$1573)),ROWS(I$2:I253))),"")</f>
        <v/>
      </c>
      <c r="J254" s="3" t="str">
        <f t="array" aca="1" ref="J254" ca="1">IFERROR(INDEX(C:C,SMALL(IF(C$2:C$1573&lt;&gt;"",ROW(C$2:C$1573)),ROWS(J$2:J253))),"")</f>
        <v/>
      </c>
    </row>
    <row r="255" spans="1:10" ht="18" x14ac:dyDescent="0.2">
      <c r="A255" s="1">
        <v>98</v>
      </c>
      <c r="B255" s="1" t="s">
        <v>783</v>
      </c>
      <c r="C255" s="2" t="str">
        <f t="shared" ca="1" si="12"/>
        <v/>
      </c>
      <c r="D255" s="2" t="str">
        <f t="shared" ca="1" si="13"/>
        <v/>
      </c>
      <c r="E255" s="4">
        <v>2</v>
      </c>
      <c r="F255" s="4" t="str">
        <f t="shared" ca="1" si="14"/>
        <v/>
      </c>
      <c r="G255" s="4" t="str">
        <f t="shared" ca="1" si="15"/>
        <v/>
      </c>
      <c r="H255" s="3" t="str">
        <f t="array" aca="1" ref="H255" ca="1">IFERROR(INDEX(F:F,SMALL(IF(F$2:F$1573&lt;&gt;"",ROW(F$2:F$1573)),ROWS(H$2:H254))),"")</f>
        <v/>
      </c>
      <c r="I255" s="3" t="str">
        <f t="array" aca="1" ref="I255" ca="1">IFERROR(INDEX(G:G,SMALL(IF(G$2:G$1573&lt;&gt;"",ROW(G$2:G$1573)),ROWS(I$2:I254))),"")</f>
        <v/>
      </c>
      <c r="J255" s="3" t="str">
        <f t="array" aca="1" ref="J255" ca="1">IFERROR(INDEX(C:C,SMALL(IF(C$2:C$1573&lt;&gt;"",ROW(C$2:C$1573)),ROWS(J$2:J254))),"")</f>
        <v/>
      </c>
    </row>
    <row r="256" spans="1:10" ht="18" x14ac:dyDescent="0.2">
      <c r="A256" s="1">
        <v>99</v>
      </c>
      <c r="B256" s="1" t="s">
        <v>783</v>
      </c>
      <c r="C256" s="2" t="str">
        <f t="shared" ca="1" si="12"/>
        <v/>
      </c>
      <c r="D256" s="2" t="str">
        <f t="shared" ca="1" si="13"/>
        <v/>
      </c>
      <c r="E256" s="4">
        <v>2</v>
      </c>
      <c r="F256" s="4" t="str">
        <f t="shared" ca="1" si="14"/>
        <v/>
      </c>
      <c r="G256" s="4" t="str">
        <f t="shared" ca="1" si="15"/>
        <v/>
      </c>
      <c r="H256" s="3" t="str">
        <f t="array" aca="1" ref="H256" ca="1">IFERROR(INDEX(F:F,SMALL(IF(F$2:F$1573&lt;&gt;"",ROW(F$2:F$1573)),ROWS(H$2:H255))),"")</f>
        <v/>
      </c>
      <c r="I256" s="3" t="str">
        <f t="array" aca="1" ref="I256" ca="1">IFERROR(INDEX(G:G,SMALL(IF(G$2:G$1573&lt;&gt;"",ROW(G$2:G$1573)),ROWS(I$2:I255))),"")</f>
        <v/>
      </c>
      <c r="J256" s="3" t="str">
        <f t="array" aca="1" ref="J256" ca="1">IFERROR(INDEX(C:C,SMALL(IF(C$2:C$1573&lt;&gt;"",ROW(C$2:C$1573)),ROWS(J$2:J255))),"")</f>
        <v/>
      </c>
    </row>
    <row r="257" spans="1:10" ht="18" x14ac:dyDescent="0.2">
      <c r="A257" s="1">
        <v>100</v>
      </c>
      <c r="B257" s="1" t="s">
        <v>783</v>
      </c>
      <c r="C257" s="2" t="str">
        <f t="shared" ca="1" si="12"/>
        <v/>
      </c>
      <c r="D257" s="2" t="str">
        <f t="shared" ca="1" si="13"/>
        <v/>
      </c>
      <c r="E257" s="4">
        <v>2</v>
      </c>
      <c r="F257" s="4" t="str">
        <f t="shared" ca="1" si="14"/>
        <v/>
      </c>
      <c r="G257" s="4" t="str">
        <f t="shared" ca="1" si="15"/>
        <v/>
      </c>
      <c r="H257" s="3" t="str">
        <f t="array" aca="1" ref="H257" ca="1">IFERROR(INDEX(F:F,SMALL(IF(F$2:F$1573&lt;&gt;"",ROW(F$2:F$1573)),ROWS(H$2:H256))),"")</f>
        <v/>
      </c>
      <c r="I257" s="3" t="str">
        <f t="array" aca="1" ref="I257" ca="1">IFERROR(INDEX(G:G,SMALL(IF(G$2:G$1573&lt;&gt;"",ROW(G$2:G$1573)),ROWS(I$2:I256))),"")</f>
        <v/>
      </c>
      <c r="J257" s="3" t="str">
        <f t="array" aca="1" ref="J257" ca="1">IFERROR(INDEX(C:C,SMALL(IF(C$2:C$1573&lt;&gt;"",ROW(C$2:C$1573)),ROWS(J$2:J256))),"")</f>
        <v/>
      </c>
    </row>
    <row r="258" spans="1:10" ht="18" x14ac:dyDescent="0.2">
      <c r="A258" s="1">
        <v>101</v>
      </c>
      <c r="B258" s="1" t="s">
        <v>783</v>
      </c>
      <c r="C258" s="2" t="str">
        <f t="shared" ca="1" si="12"/>
        <v/>
      </c>
      <c r="D258" s="2" t="str">
        <f t="shared" ca="1" si="13"/>
        <v/>
      </c>
      <c r="E258" s="4">
        <v>2</v>
      </c>
      <c r="F258" s="4" t="str">
        <f t="shared" ca="1" si="14"/>
        <v/>
      </c>
      <c r="G258" s="4" t="str">
        <f t="shared" ca="1" si="15"/>
        <v/>
      </c>
      <c r="H258" s="3" t="str">
        <f t="array" aca="1" ref="H258" ca="1">IFERROR(INDEX(F:F,SMALL(IF(F$2:F$1573&lt;&gt;"",ROW(F$2:F$1573)),ROWS(H$2:H257))),"")</f>
        <v/>
      </c>
      <c r="I258" s="3" t="str">
        <f t="array" aca="1" ref="I258" ca="1">IFERROR(INDEX(G:G,SMALL(IF(G$2:G$1573&lt;&gt;"",ROW(G$2:G$1573)),ROWS(I$2:I257))),"")</f>
        <v/>
      </c>
      <c r="J258" s="3" t="str">
        <f t="array" aca="1" ref="J258" ca="1">IFERROR(INDEX(C:C,SMALL(IF(C$2:C$1573&lt;&gt;"",ROW(C$2:C$1573)),ROWS(J$2:J257))),"")</f>
        <v/>
      </c>
    </row>
    <row r="259" spans="1:10" ht="18" x14ac:dyDescent="0.2">
      <c r="A259" s="1">
        <v>102</v>
      </c>
      <c r="B259" s="1" t="s">
        <v>783</v>
      </c>
      <c r="C259" s="2" t="str">
        <f t="shared" ca="1" si="12"/>
        <v/>
      </c>
      <c r="D259" s="2" t="str">
        <f t="shared" ca="1" si="13"/>
        <v/>
      </c>
      <c r="E259" s="4">
        <v>2</v>
      </c>
      <c r="F259" s="4" t="str">
        <f t="shared" ca="1" si="14"/>
        <v/>
      </c>
      <c r="G259" s="4" t="str">
        <f t="shared" ca="1" si="15"/>
        <v/>
      </c>
      <c r="H259" s="3" t="str">
        <f t="array" aca="1" ref="H259" ca="1">IFERROR(INDEX(F:F,SMALL(IF(F$2:F$1573&lt;&gt;"",ROW(F$2:F$1573)),ROWS(H$2:H258))),"")</f>
        <v/>
      </c>
      <c r="I259" s="3" t="str">
        <f t="array" aca="1" ref="I259" ca="1">IFERROR(INDEX(G:G,SMALL(IF(G$2:G$1573&lt;&gt;"",ROW(G$2:G$1573)),ROWS(I$2:I258))),"")</f>
        <v/>
      </c>
      <c r="J259" s="3" t="str">
        <f t="array" aca="1" ref="J259" ca="1">IFERROR(INDEX(C:C,SMALL(IF(C$2:C$1573&lt;&gt;"",ROW(C$2:C$1573)),ROWS(J$2:J258))),"")</f>
        <v/>
      </c>
    </row>
    <row r="260" spans="1:10" ht="18" x14ac:dyDescent="0.2">
      <c r="A260" s="1">
        <v>103</v>
      </c>
      <c r="B260" s="1" t="s">
        <v>783</v>
      </c>
      <c r="C260" s="2" t="str">
        <f t="shared" ca="1" si="12"/>
        <v/>
      </c>
      <c r="D260" s="2">
        <f t="shared" ca="1" si="13"/>
        <v>6147</v>
      </c>
      <c r="E260" s="4">
        <v>2</v>
      </c>
      <c r="F260" s="4" t="str">
        <f t="shared" ca="1" si="14"/>
        <v/>
      </c>
      <c r="G260" s="4" t="str">
        <f t="shared" ca="1" si="15"/>
        <v/>
      </c>
      <c r="H260" s="3" t="str">
        <f t="array" aca="1" ref="H260" ca="1">IFERROR(INDEX(F:F,SMALL(IF(F$2:F$1573&lt;&gt;"",ROW(F$2:F$1573)),ROWS(H$2:H259))),"")</f>
        <v/>
      </c>
      <c r="I260" s="3" t="str">
        <f t="array" aca="1" ref="I260" ca="1">IFERROR(INDEX(G:G,SMALL(IF(G$2:G$1573&lt;&gt;"",ROW(G$2:G$1573)),ROWS(I$2:I259))),"")</f>
        <v/>
      </c>
      <c r="J260" s="3" t="str">
        <f t="array" aca="1" ref="J260" ca="1">IFERROR(INDEX(C:C,SMALL(IF(C$2:C$1573&lt;&gt;"",ROW(C$2:C$1573)),ROWS(J$2:J259))),"")</f>
        <v/>
      </c>
    </row>
    <row r="261" spans="1:10" ht="18" x14ac:dyDescent="0.2">
      <c r="A261" s="1">
        <v>104</v>
      </c>
      <c r="B261" s="1" t="s">
        <v>783</v>
      </c>
      <c r="C261" s="2" t="str">
        <f t="shared" ref="C261:C324" ca="1" si="16">IF(OR(D261=0,D261="",INDIRECT("'"&amp;$B$1&amp;"'!"&amp;B261&amp;A261)="",,INDIRECT("'"&amp;$B$1&amp;"'!X"&amp;A261)=0),"",INDIRECT("'"&amp;$B$1&amp;"'!"&amp;B261&amp;A261))</f>
        <v/>
      </c>
      <c r="D261" s="2">
        <f t="shared" ref="D261:D324" ca="1" si="17">IF(INDIRECT("'"&amp;$B$1&amp;"'!C"&amp;A261)=0,"",INDIRECT("'"&amp;$B$1&amp;"'!C"&amp;A261))</f>
        <v>6287</v>
      </c>
      <c r="E261" s="4">
        <v>2</v>
      </c>
      <c r="F261" s="4" t="str">
        <f t="shared" ref="F261:F324" ca="1" si="18">IF(C261="","",E261)</f>
        <v/>
      </c>
      <c r="G261" s="4" t="str">
        <f t="shared" ref="G261:G324" ca="1" si="19">IF(OR(C261="",C261=0),"",D261)</f>
        <v/>
      </c>
      <c r="H261" s="3" t="str">
        <f t="array" aca="1" ref="H261" ca="1">IFERROR(INDEX(F:F,SMALL(IF(F$2:F$1573&lt;&gt;"",ROW(F$2:F$1573)),ROWS(H$2:H260))),"")</f>
        <v/>
      </c>
      <c r="I261" s="3" t="str">
        <f t="array" aca="1" ref="I261" ca="1">IFERROR(INDEX(G:G,SMALL(IF(G$2:G$1573&lt;&gt;"",ROW(G$2:G$1573)),ROWS(I$2:I260))),"")</f>
        <v/>
      </c>
      <c r="J261" s="3" t="str">
        <f t="array" aca="1" ref="J261" ca="1">IFERROR(INDEX(C:C,SMALL(IF(C$2:C$1573&lt;&gt;"",ROW(C$2:C$1573)),ROWS(J$2:J260))),"")</f>
        <v/>
      </c>
    </row>
    <row r="262" spans="1:10" ht="18" x14ac:dyDescent="0.2">
      <c r="A262" s="1">
        <v>105</v>
      </c>
      <c r="B262" s="1" t="s">
        <v>783</v>
      </c>
      <c r="C262" s="2" t="str">
        <f t="shared" ca="1" si="16"/>
        <v/>
      </c>
      <c r="D262" s="2">
        <f t="shared" ca="1" si="17"/>
        <v>6301</v>
      </c>
      <c r="E262" s="4">
        <v>2</v>
      </c>
      <c r="F262" s="4" t="str">
        <f t="shared" ca="1" si="18"/>
        <v/>
      </c>
      <c r="G262" s="4" t="str">
        <f t="shared" ca="1" si="19"/>
        <v/>
      </c>
      <c r="H262" s="3" t="str">
        <f t="array" aca="1" ref="H262" ca="1">IFERROR(INDEX(F:F,SMALL(IF(F$2:F$1573&lt;&gt;"",ROW(F$2:F$1573)),ROWS(H$2:H261))),"")</f>
        <v/>
      </c>
      <c r="I262" s="3" t="str">
        <f t="array" aca="1" ref="I262" ca="1">IFERROR(INDEX(G:G,SMALL(IF(G$2:G$1573&lt;&gt;"",ROW(G$2:G$1573)),ROWS(I$2:I261))),"")</f>
        <v/>
      </c>
      <c r="J262" s="3" t="str">
        <f t="array" aca="1" ref="J262" ca="1">IFERROR(INDEX(C:C,SMALL(IF(C$2:C$1573&lt;&gt;"",ROW(C$2:C$1573)),ROWS(J$2:J261))),"")</f>
        <v/>
      </c>
    </row>
    <row r="263" spans="1:10" ht="18" x14ac:dyDescent="0.2">
      <c r="A263" s="1">
        <v>106</v>
      </c>
      <c r="B263" s="1" t="s">
        <v>783</v>
      </c>
      <c r="C263" s="2" t="str">
        <f t="shared" ca="1" si="16"/>
        <v/>
      </c>
      <c r="D263" s="2">
        <f t="shared" ca="1" si="17"/>
        <v>6444</v>
      </c>
      <c r="E263" s="4">
        <v>2</v>
      </c>
      <c r="F263" s="4" t="str">
        <f t="shared" ca="1" si="18"/>
        <v/>
      </c>
      <c r="G263" s="4" t="str">
        <f t="shared" ca="1" si="19"/>
        <v/>
      </c>
      <c r="H263" s="3" t="str">
        <f t="array" aca="1" ref="H263" ca="1">IFERROR(INDEX(F:F,SMALL(IF(F$2:F$1573&lt;&gt;"",ROW(F$2:F$1573)),ROWS(H$2:H262))),"")</f>
        <v/>
      </c>
      <c r="I263" s="3" t="str">
        <f t="array" aca="1" ref="I263" ca="1">IFERROR(INDEX(G:G,SMALL(IF(G$2:G$1573&lt;&gt;"",ROW(G$2:G$1573)),ROWS(I$2:I262))),"")</f>
        <v/>
      </c>
      <c r="J263" s="3" t="str">
        <f t="array" aca="1" ref="J263" ca="1">IFERROR(INDEX(C:C,SMALL(IF(C$2:C$1573&lt;&gt;"",ROW(C$2:C$1573)),ROWS(J$2:J262))),"")</f>
        <v/>
      </c>
    </row>
    <row r="264" spans="1:10" ht="18" x14ac:dyDescent="0.2">
      <c r="A264" s="1">
        <v>107</v>
      </c>
      <c r="B264" s="1" t="s">
        <v>783</v>
      </c>
      <c r="C264" s="2" t="str">
        <f t="shared" ca="1" si="16"/>
        <v/>
      </c>
      <c r="D264" s="2">
        <f t="shared" ca="1" si="17"/>
        <v>6349</v>
      </c>
      <c r="E264" s="4">
        <v>2</v>
      </c>
      <c r="F264" s="4" t="str">
        <f t="shared" ca="1" si="18"/>
        <v/>
      </c>
      <c r="G264" s="4" t="str">
        <f t="shared" ca="1" si="19"/>
        <v/>
      </c>
      <c r="H264" s="3" t="str">
        <f t="array" aca="1" ref="H264" ca="1">IFERROR(INDEX(F:F,SMALL(IF(F$2:F$1573&lt;&gt;"",ROW(F$2:F$1573)),ROWS(H$2:H263))),"")</f>
        <v/>
      </c>
      <c r="I264" s="3" t="str">
        <f t="array" aca="1" ref="I264" ca="1">IFERROR(INDEX(G:G,SMALL(IF(G$2:G$1573&lt;&gt;"",ROW(G$2:G$1573)),ROWS(I$2:I263))),"")</f>
        <v/>
      </c>
      <c r="J264" s="3" t="str">
        <f t="array" aca="1" ref="J264" ca="1">IFERROR(INDEX(C:C,SMALL(IF(C$2:C$1573&lt;&gt;"",ROW(C$2:C$1573)),ROWS(J$2:J263))),"")</f>
        <v/>
      </c>
    </row>
    <row r="265" spans="1:10" ht="18" x14ac:dyDescent="0.2">
      <c r="A265" s="1">
        <v>108</v>
      </c>
      <c r="B265" s="1" t="s">
        <v>783</v>
      </c>
      <c r="C265" s="2" t="str">
        <f t="shared" ca="1" si="16"/>
        <v/>
      </c>
      <c r="D265" s="2">
        <f t="shared" ca="1" si="17"/>
        <v>6419</v>
      </c>
      <c r="E265" s="4">
        <v>2</v>
      </c>
      <c r="F265" s="4" t="str">
        <f t="shared" ca="1" si="18"/>
        <v/>
      </c>
      <c r="G265" s="4" t="str">
        <f t="shared" ca="1" si="19"/>
        <v/>
      </c>
      <c r="H265" s="3" t="str">
        <f t="array" aca="1" ref="H265" ca="1">IFERROR(INDEX(F:F,SMALL(IF(F$2:F$1573&lt;&gt;"",ROW(F$2:F$1573)),ROWS(H$2:H264))),"")</f>
        <v/>
      </c>
      <c r="I265" s="3" t="str">
        <f t="array" aca="1" ref="I265" ca="1">IFERROR(INDEX(G:G,SMALL(IF(G$2:G$1573&lt;&gt;"",ROW(G$2:G$1573)),ROWS(I$2:I264))),"")</f>
        <v/>
      </c>
      <c r="J265" s="3" t="str">
        <f t="array" aca="1" ref="J265" ca="1">IFERROR(INDEX(C:C,SMALL(IF(C$2:C$1573&lt;&gt;"",ROW(C$2:C$1573)),ROWS(J$2:J264))),"")</f>
        <v/>
      </c>
    </row>
    <row r="266" spans="1:10" ht="18" x14ac:dyDescent="0.2">
      <c r="A266" s="1">
        <v>109</v>
      </c>
      <c r="B266" s="1" t="s">
        <v>783</v>
      </c>
      <c r="C266" s="2" t="str">
        <f t="shared" ca="1" si="16"/>
        <v/>
      </c>
      <c r="D266" s="2">
        <f t="shared" ca="1" si="17"/>
        <v>6430</v>
      </c>
      <c r="E266" s="4">
        <v>2</v>
      </c>
      <c r="F266" s="4" t="str">
        <f t="shared" ca="1" si="18"/>
        <v/>
      </c>
      <c r="G266" s="4" t="str">
        <f t="shared" ca="1" si="19"/>
        <v/>
      </c>
      <c r="H266" s="3" t="str">
        <f t="array" aca="1" ref="H266" ca="1">IFERROR(INDEX(F:F,SMALL(IF(F$2:F$1573&lt;&gt;"",ROW(F$2:F$1573)),ROWS(H$2:H265))),"")</f>
        <v/>
      </c>
      <c r="I266" s="3" t="str">
        <f t="array" aca="1" ref="I266" ca="1">IFERROR(INDEX(G:G,SMALL(IF(G$2:G$1573&lt;&gt;"",ROW(G$2:G$1573)),ROWS(I$2:I265))),"")</f>
        <v/>
      </c>
      <c r="J266" s="3" t="str">
        <f t="array" aca="1" ref="J266" ca="1">IFERROR(INDEX(C:C,SMALL(IF(C$2:C$1573&lt;&gt;"",ROW(C$2:C$1573)),ROWS(J$2:J265))),"")</f>
        <v/>
      </c>
    </row>
    <row r="267" spans="1:10" ht="18" x14ac:dyDescent="0.2">
      <c r="A267" s="1">
        <v>110</v>
      </c>
      <c r="B267" s="1" t="s">
        <v>783</v>
      </c>
      <c r="C267" s="2" t="str">
        <f t="shared" ca="1" si="16"/>
        <v/>
      </c>
      <c r="D267" s="2">
        <f t="shared" ca="1" si="17"/>
        <v>6394</v>
      </c>
      <c r="E267" s="4">
        <v>2</v>
      </c>
      <c r="F267" s="4" t="str">
        <f t="shared" ca="1" si="18"/>
        <v/>
      </c>
      <c r="G267" s="4" t="str">
        <f t="shared" ca="1" si="19"/>
        <v/>
      </c>
      <c r="H267" s="3" t="str">
        <f t="array" aca="1" ref="H267" ca="1">IFERROR(INDEX(F:F,SMALL(IF(F$2:F$1573&lt;&gt;"",ROW(F$2:F$1573)),ROWS(H$2:H266))),"")</f>
        <v/>
      </c>
      <c r="I267" s="3" t="str">
        <f t="array" aca="1" ref="I267" ca="1">IFERROR(INDEX(G:G,SMALL(IF(G$2:G$1573&lt;&gt;"",ROW(G$2:G$1573)),ROWS(I$2:I266))),"")</f>
        <v/>
      </c>
      <c r="J267" s="3" t="str">
        <f t="array" aca="1" ref="J267" ca="1">IFERROR(INDEX(C:C,SMALL(IF(C$2:C$1573&lt;&gt;"",ROW(C$2:C$1573)),ROWS(J$2:J266))),"")</f>
        <v/>
      </c>
    </row>
    <row r="268" spans="1:10" ht="18" x14ac:dyDescent="0.2">
      <c r="A268" s="1">
        <v>111</v>
      </c>
      <c r="B268" s="1" t="s">
        <v>783</v>
      </c>
      <c r="C268" s="2" t="str">
        <f t="shared" ca="1" si="16"/>
        <v/>
      </c>
      <c r="D268" s="2">
        <f t="shared" ca="1" si="17"/>
        <v>6340</v>
      </c>
      <c r="E268" s="4">
        <v>2</v>
      </c>
      <c r="F268" s="4" t="str">
        <f t="shared" ca="1" si="18"/>
        <v/>
      </c>
      <c r="G268" s="4" t="str">
        <f t="shared" ca="1" si="19"/>
        <v/>
      </c>
      <c r="H268" s="3" t="str">
        <f t="array" aca="1" ref="H268" ca="1">IFERROR(INDEX(F:F,SMALL(IF(F$2:F$1573&lt;&gt;"",ROW(F$2:F$1573)),ROWS(H$2:H267))),"")</f>
        <v/>
      </c>
      <c r="I268" s="3" t="str">
        <f t="array" aca="1" ref="I268" ca="1">IFERROR(INDEX(G:G,SMALL(IF(G$2:G$1573&lt;&gt;"",ROW(G$2:G$1573)),ROWS(I$2:I267))),"")</f>
        <v/>
      </c>
      <c r="J268" s="3" t="str">
        <f t="array" aca="1" ref="J268" ca="1">IFERROR(INDEX(C:C,SMALL(IF(C$2:C$1573&lt;&gt;"",ROW(C$2:C$1573)),ROWS(J$2:J267))),"")</f>
        <v/>
      </c>
    </row>
    <row r="269" spans="1:10" ht="18" x14ac:dyDescent="0.2">
      <c r="A269" s="1">
        <v>112</v>
      </c>
      <c r="B269" s="1" t="s">
        <v>783</v>
      </c>
      <c r="C269" s="2" t="str">
        <f t="shared" ca="1" si="16"/>
        <v/>
      </c>
      <c r="D269" s="2" t="str">
        <f t="shared" ca="1" si="17"/>
        <v/>
      </c>
      <c r="E269" s="4">
        <v>2</v>
      </c>
      <c r="F269" s="4" t="str">
        <f t="shared" ca="1" si="18"/>
        <v/>
      </c>
      <c r="G269" s="4" t="str">
        <f t="shared" ca="1" si="19"/>
        <v/>
      </c>
      <c r="H269" s="3" t="str">
        <f t="array" aca="1" ref="H269" ca="1">IFERROR(INDEX(F:F,SMALL(IF(F$2:F$1573&lt;&gt;"",ROW(F$2:F$1573)),ROWS(H$2:H268))),"")</f>
        <v/>
      </c>
      <c r="I269" s="3" t="str">
        <f t="array" aca="1" ref="I269" ca="1">IFERROR(INDEX(G:G,SMALL(IF(G$2:G$1573&lt;&gt;"",ROW(G$2:G$1573)),ROWS(I$2:I268))),"")</f>
        <v/>
      </c>
      <c r="J269" s="3" t="str">
        <f t="array" aca="1" ref="J269" ca="1">IFERROR(INDEX(C:C,SMALL(IF(C$2:C$1573&lt;&gt;"",ROW(C$2:C$1573)),ROWS(J$2:J268))),"")</f>
        <v/>
      </c>
    </row>
    <row r="270" spans="1:10" ht="18" x14ac:dyDescent="0.2">
      <c r="A270" s="1">
        <v>113</v>
      </c>
      <c r="B270" s="1" t="s">
        <v>783</v>
      </c>
      <c r="C270" s="2" t="str">
        <f t="shared" ca="1" si="16"/>
        <v/>
      </c>
      <c r="D270" s="2" t="str">
        <f t="shared" ca="1" si="17"/>
        <v/>
      </c>
      <c r="E270" s="4">
        <v>2</v>
      </c>
      <c r="F270" s="4" t="str">
        <f t="shared" ca="1" si="18"/>
        <v/>
      </c>
      <c r="G270" s="4" t="str">
        <f t="shared" ca="1" si="19"/>
        <v/>
      </c>
      <c r="H270" s="3" t="str">
        <f t="array" aca="1" ref="H270" ca="1">IFERROR(INDEX(F:F,SMALL(IF(F$2:F$1573&lt;&gt;"",ROW(F$2:F$1573)),ROWS(H$2:H269))),"")</f>
        <v/>
      </c>
      <c r="I270" s="3" t="str">
        <f t="array" aca="1" ref="I270" ca="1">IFERROR(INDEX(G:G,SMALL(IF(G$2:G$1573&lt;&gt;"",ROW(G$2:G$1573)),ROWS(I$2:I269))),"")</f>
        <v/>
      </c>
      <c r="J270" s="3" t="str">
        <f t="array" aca="1" ref="J270" ca="1">IFERROR(INDEX(C:C,SMALL(IF(C$2:C$1573&lt;&gt;"",ROW(C$2:C$1573)),ROWS(J$2:J269))),"")</f>
        <v/>
      </c>
    </row>
    <row r="271" spans="1:10" ht="18" x14ac:dyDescent="0.2">
      <c r="A271" s="1">
        <v>114</v>
      </c>
      <c r="B271" s="1" t="s">
        <v>783</v>
      </c>
      <c r="C271" s="2" t="str">
        <f t="shared" ca="1" si="16"/>
        <v/>
      </c>
      <c r="D271" s="2" t="str">
        <f t="shared" ca="1" si="17"/>
        <v/>
      </c>
      <c r="E271" s="4">
        <v>2</v>
      </c>
      <c r="F271" s="4" t="str">
        <f t="shared" ca="1" si="18"/>
        <v/>
      </c>
      <c r="G271" s="4" t="str">
        <f t="shared" ca="1" si="19"/>
        <v/>
      </c>
      <c r="H271" s="3" t="str">
        <f t="array" aca="1" ref="H271" ca="1">IFERROR(INDEX(F:F,SMALL(IF(F$2:F$1573&lt;&gt;"",ROW(F$2:F$1573)),ROWS(H$2:H270))),"")</f>
        <v/>
      </c>
      <c r="I271" s="3" t="str">
        <f t="array" aca="1" ref="I271" ca="1">IFERROR(INDEX(G:G,SMALL(IF(G$2:G$1573&lt;&gt;"",ROW(G$2:G$1573)),ROWS(I$2:I270))),"")</f>
        <v/>
      </c>
      <c r="J271" s="3" t="str">
        <f t="array" aca="1" ref="J271" ca="1">IFERROR(INDEX(C:C,SMALL(IF(C$2:C$1573&lt;&gt;"",ROW(C$2:C$1573)),ROWS(J$2:J270))),"")</f>
        <v/>
      </c>
    </row>
    <row r="272" spans="1:10" ht="18" x14ac:dyDescent="0.2">
      <c r="A272" s="1">
        <v>115</v>
      </c>
      <c r="B272" s="1" t="s">
        <v>783</v>
      </c>
      <c r="C272" s="2" t="str">
        <f t="shared" ca="1" si="16"/>
        <v/>
      </c>
      <c r="D272" s="2" t="str">
        <f t="shared" ca="1" si="17"/>
        <v/>
      </c>
      <c r="E272" s="4">
        <v>2</v>
      </c>
      <c r="F272" s="4" t="str">
        <f t="shared" ca="1" si="18"/>
        <v/>
      </c>
      <c r="G272" s="4" t="str">
        <f t="shared" ca="1" si="19"/>
        <v/>
      </c>
      <c r="H272" s="3" t="str">
        <f t="array" aca="1" ref="H272" ca="1">IFERROR(INDEX(F:F,SMALL(IF(F$2:F$1573&lt;&gt;"",ROW(F$2:F$1573)),ROWS(H$2:H271))),"")</f>
        <v/>
      </c>
      <c r="I272" s="3" t="str">
        <f t="array" aca="1" ref="I272" ca="1">IFERROR(INDEX(G:G,SMALL(IF(G$2:G$1573&lt;&gt;"",ROW(G$2:G$1573)),ROWS(I$2:I271))),"")</f>
        <v/>
      </c>
      <c r="J272" s="3" t="str">
        <f t="array" aca="1" ref="J272" ca="1">IFERROR(INDEX(C:C,SMALL(IF(C$2:C$1573&lt;&gt;"",ROW(C$2:C$1573)),ROWS(J$2:J271))),"")</f>
        <v/>
      </c>
    </row>
    <row r="273" spans="1:10" ht="18" x14ac:dyDescent="0.2">
      <c r="A273" s="1">
        <v>116</v>
      </c>
      <c r="B273" s="1" t="s">
        <v>783</v>
      </c>
      <c r="C273" s="2" t="str">
        <f t="shared" ca="1" si="16"/>
        <v/>
      </c>
      <c r="D273" s="2" t="str">
        <f t="shared" ca="1" si="17"/>
        <v/>
      </c>
      <c r="E273" s="4">
        <v>2</v>
      </c>
      <c r="F273" s="4" t="str">
        <f t="shared" ca="1" si="18"/>
        <v/>
      </c>
      <c r="G273" s="4" t="str">
        <f t="shared" ca="1" si="19"/>
        <v/>
      </c>
      <c r="H273" s="3" t="str">
        <f t="array" aca="1" ref="H273" ca="1">IFERROR(INDEX(F:F,SMALL(IF(F$2:F$1573&lt;&gt;"",ROW(F$2:F$1573)),ROWS(H$2:H272))),"")</f>
        <v/>
      </c>
      <c r="I273" s="3" t="str">
        <f t="array" aca="1" ref="I273" ca="1">IFERROR(INDEX(G:G,SMALL(IF(G$2:G$1573&lt;&gt;"",ROW(G$2:G$1573)),ROWS(I$2:I272))),"")</f>
        <v/>
      </c>
      <c r="J273" s="3" t="str">
        <f t="array" aca="1" ref="J273" ca="1">IFERROR(INDEX(C:C,SMALL(IF(C$2:C$1573&lt;&gt;"",ROW(C$2:C$1573)),ROWS(J$2:J272))),"")</f>
        <v/>
      </c>
    </row>
    <row r="274" spans="1:10" ht="18" x14ac:dyDescent="0.2">
      <c r="A274" s="1">
        <v>117</v>
      </c>
      <c r="B274" s="1" t="s">
        <v>783</v>
      </c>
      <c r="C274" s="2" t="str">
        <f t="shared" ca="1" si="16"/>
        <v/>
      </c>
      <c r="D274" s="2">
        <f t="shared" ca="1" si="17"/>
        <v>6317</v>
      </c>
      <c r="E274" s="4">
        <v>2</v>
      </c>
      <c r="F274" s="4" t="str">
        <f t="shared" ca="1" si="18"/>
        <v/>
      </c>
      <c r="G274" s="4" t="str">
        <f t="shared" ca="1" si="19"/>
        <v/>
      </c>
      <c r="H274" s="3" t="str">
        <f t="array" aca="1" ref="H274" ca="1">IFERROR(INDEX(F:F,SMALL(IF(F$2:F$1573&lt;&gt;"",ROW(F$2:F$1573)),ROWS(H$2:H273))),"")</f>
        <v/>
      </c>
      <c r="I274" s="3" t="str">
        <f t="array" aca="1" ref="I274" ca="1">IFERROR(INDEX(G:G,SMALL(IF(G$2:G$1573&lt;&gt;"",ROW(G$2:G$1573)),ROWS(I$2:I273))),"")</f>
        <v/>
      </c>
      <c r="J274" s="3" t="str">
        <f t="array" aca="1" ref="J274" ca="1">IFERROR(INDEX(C:C,SMALL(IF(C$2:C$1573&lt;&gt;"",ROW(C$2:C$1573)),ROWS(J$2:J273))),"")</f>
        <v/>
      </c>
    </row>
    <row r="275" spans="1:10" ht="18" x14ac:dyDescent="0.2">
      <c r="A275" s="1">
        <v>118</v>
      </c>
      <c r="B275" s="1" t="s">
        <v>783</v>
      </c>
      <c r="C275" s="2" t="str">
        <f t="shared" ca="1" si="16"/>
        <v/>
      </c>
      <c r="D275" s="2">
        <f t="shared" ca="1" si="17"/>
        <v>6498</v>
      </c>
      <c r="E275" s="4">
        <v>2</v>
      </c>
      <c r="F275" s="4" t="str">
        <f t="shared" ca="1" si="18"/>
        <v/>
      </c>
      <c r="G275" s="4" t="str">
        <f t="shared" ca="1" si="19"/>
        <v/>
      </c>
      <c r="H275" s="3" t="str">
        <f t="array" aca="1" ref="H275" ca="1">IFERROR(INDEX(F:F,SMALL(IF(F$2:F$1573&lt;&gt;"",ROW(F$2:F$1573)),ROWS(H$2:H274))),"")</f>
        <v/>
      </c>
      <c r="I275" s="3" t="str">
        <f t="array" aca="1" ref="I275" ca="1">IFERROR(INDEX(G:G,SMALL(IF(G$2:G$1573&lt;&gt;"",ROW(G$2:G$1573)),ROWS(I$2:I274))),"")</f>
        <v/>
      </c>
      <c r="J275" s="3" t="str">
        <f t="array" aca="1" ref="J275" ca="1">IFERROR(INDEX(C:C,SMALL(IF(C$2:C$1573&lt;&gt;"",ROW(C$2:C$1573)),ROWS(J$2:J274))),"")</f>
        <v/>
      </c>
    </row>
    <row r="276" spans="1:10" ht="18" x14ac:dyDescent="0.2">
      <c r="A276" s="1">
        <v>119</v>
      </c>
      <c r="B276" s="1" t="s">
        <v>783</v>
      </c>
      <c r="C276" s="2" t="str">
        <f t="shared" ca="1" si="16"/>
        <v/>
      </c>
      <c r="D276" s="2">
        <f t="shared" ca="1" si="17"/>
        <v>6497</v>
      </c>
      <c r="E276" s="4">
        <v>2</v>
      </c>
      <c r="F276" s="4" t="str">
        <f t="shared" ca="1" si="18"/>
        <v/>
      </c>
      <c r="G276" s="4" t="str">
        <f t="shared" ca="1" si="19"/>
        <v/>
      </c>
      <c r="H276" s="3" t="str">
        <f t="array" aca="1" ref="H276" ca="1">IFERROR(INDEX(F:F,SMALL(IF(F$2:F$1573&lt;&gt;"",ROW(F$2:F$1573)),ROWS(H$2:H275))),"")</f>
        <v/>
      </c>
      <c r="I276" s="3" t="str">
        <f t="array" aca="1" ref="I276" ca="1">IFERROR(INDEX(G:G,SMALL(IF(G$2:G$1573&lt;&gt;"",ROW(G$2:G$1573)),ROWS(I$2:I275))),"")</f>
        <v/>
      </c>
      <c r="J276" s="3" t="str">
        <f t="array" aca="1" ref="J276" ca="1">IFERROR(INDEX(C:C,SMALL(IF(C$2:C$1573&lt;&gt;"",ROW(C$2:C$1573)),ROWS(J$2:J275))),"")</f>
        <v/>
      </c>
    </row>
    <row r="277" spans="1:10" ht="18" x14ac:dyDescent="0.2">
      <c r="A277" s="1">
        <v>120</v>
      </c>
      <c r="B277" s="1" t="s">
        <v>783</v>
      </c>
      <c r="C277" s="2" t="str">
        <f t="shared" ca="1" si="16"/>
        <v/>
      </c>
      <c r="D277" s="2">
        <f t="shared" ca="1" si="17"/>
        <v>6366</v>
      </c>
      <c r="E277" s="4">
        <v>2</v>
      </c>
      <c r="F277" s="4" t="str">
        <f t="shared" ca="1" si="18"/>
        <v/>
      </c>
      <c r="G277" s="4" t="str">
        <f t="shared" ca="1" si="19"/>
        <v/>
      </c>
      <c r="H277" s="3" t="str">
        <f t="array" aca="1" ref="H277" ca="1">IFERROR(INDEX(F:F,SMALL(IF(F$2:F$1573&lt;&gt;"",ROW(F$2:F$1573)),ROWS(H$2:H276))),"")</f>
        <v/>
      </c>
      <c r="I277" s="3" t="str">
        <f t="array" aca="1" ref="I277" ca="1">IFERROR(INDEX(G:G,SMALL(IF(G$2:G$1573&lt;&gt;"",ROW(G$2:G$1573)),ROWS(I$2:I276))),"")</f>
        <v/>
      </c>
      <c r="J277" s="3" t="str">
        <f t="array" aca="1" ref="J277" ca="1">IFERROR(INDEX(C:C,SMALL(IF(C$2:C$1573&lt;&gt;"",ROW(C$2:C$1573)),ROWS(J$2:J276))),"")</f>
        <v/>
      </c>
    </row>
    <row r="278" spans="1:10" ht="18" x14ac:dyDescent="0.2">
      <c r="A278" s="1">
        <v>121</v>
      </c>
      <c r="B278" s="1" t="s">
        <v>783</v>
      </c>
      <c r="C278" s="2" t="str">
        <f t="shared" ca="1" si="16"/>
        <v/>
      </c>
      <c r="D278" s="2">
        <f t="shared" ca="1" si="17"/>
        <v>6370</v>
      </c>
      <c r="E278" s="4">
        <v>2</v>
      </c>
      <c r="F278" s="4" t="str">
        <f t="shared" ca="1" si="18"/>
        <v/>
      </c>
      <c r="G278" s="4" t="str">
        <f t="shared" ca="1" si="19"/>
        <v/>
      </c>
      <c r="H278" s="3" t="str">
        <f t="array" aca="1" ref="H278" ca="1">IFERROR(INDEX(F:F,SMALL(IF(F$2:F$1573&lt;&gt;"",ROW(F$2:F$1573)),ROWS(H$2:H277))),"")</f>
        <v/>
      </c>
      <c r="I278" s="3" t="str">
        <f t="array" aca="1" ref="I278" ca="1">IFERROR(INDEX(G:G,SMALL(IF(G$2:G$1573&lt;&gt;"",ROW(G$2:G$1573)),ROWS(I$2:I277))),"")</f>
        <v/>
      </c>
      <c r="J278" s="3" t="str">
        <f t="array" aca="1" ref="J278" ca="1">IFERROR(INDEX(C:C,SMALL(IF(C$2:C$1573&lt;&gt;"",ROW(C$2:C$1573)),ROWS(J$2:J277))),"")</f>
        <v/>
      </c>
    </row>
    <row r="279" spans="1:10" ht="18" x14ac:dyDescent="0.2">
      <c r="A279" s="1">
        <v>122</v>
      </c>
      <c r="B279" s="1" t="s">
        <v>783</v>
      </c>
      <c r="C279" s="2" t="str">
        <f t="shared" ca="1" si="16"/>
        <v/>
      </c>
      <c r="D279" s="2">
        <f t="shared" ca="1" si="17"/>
        <v>6374</v>
      </c>
      <c r="E279" s="4">
        <v>2</v>
      </c>
      <c r="F279" s="4" t="str">
        <f t="shared" ca="1" si="18"/>
        <v/>
      </c>
      <c r="G279" s="4" t="str">
        <f t="shared" ca="1" si="19"/>
        <v/>
      </c>
      <c r="H279" s="3" t="str">
        <f t="array" aca="1" ref="H279" ca="1">IFERROR(INDEX(F:F,SMALL(IF(F$2:F$1573&lt;&gt;"",ROW(F$2:F$1573)),ROWS(H$2:H278))),"")</f>
        <v/>
      </c>
      <c r="I279" s="3" t="str">
        <f t="array" aca="1" ref="I279" ca="1">IFERROR(INDEX(G:G,SMALL(IF(G$2:G$1573&lt;&gt;"",ROW(G$2:G$1573)),ROWS(I$2:I278))),"")</f>
        <v/>
      </c>
      <c r="J279" s="3" t="str">
        <f t="array" aca="1" ref="J279" ca="1">IFERROR(INDEX(C:C,SMALL(IF(C$2:C$1573&lt;&gt;"",ROW(C$2:C$1573)),ROWS(J$2:J278))),"")</f>
        <v/>
      </c>
    </row>
    <row r="280" spans="1:10" ht="18" x14ac:dyDescent="0.2">
      <c r="A280" s="1">
        <v>123</v>
      </c>
      <c r="B280" s="1" t="s">
        <v>783</v>
      </c>
      <c r="C280" s="2" t="str">
        <f t="shared" ca="1" si="16"/>
        <v/>
      </c>
      <c r="D280" s="2">
        <f t="shared" ca="1" si="17"/>
        <v>6491</v>
      </c>
      <c r="E280" s="4">
        <v>2</v>
      </c>
      <c r="F280" s="4" t="str">
        <f t="shared" ca="1" si="18"/>
        <v/>
      </c>
      <c r="G280" s="4" t="str">
        <f t="shared" ca="1" si="19"/>
        <v/>
      </c>
      <c r="H280" s="3" t="str">
        <f t="array" aca="1" ref="H280" ca="1">IFERROR(INDEX(F:F,SMALL(IF(F$2:F$1573&lt;&gt;"",ROW(F$2:F$1573)),ROWS(H$2:H279))),"")</f>
        <v/>
      </c>
      <c r="I280" s="3" t="str">
        <f t="array" aca="1" ref="I280" ca="1">IFERROR(INDEX(G:G,SMALL(IF(G$2:G$1573&lt;&gt;"",ROW(G$2:G$1573)),ROWS(I$2:I279))),"")</f>
        <v/>
      </c>
      <c r="J280" s="3" t="str">
        <f t="array" aca="1" ref="J280" ca="1">IFERROR(INDEX(C:C,SMALL(IF(C$2:C$1573&lt;&gt;"",ROW(C$2:C$1573)),ROWS(J$2:J279))),"")</f>
        <v/>
      </c>
    </row>
    <row r="281" spans="1:10" ht="18" x14ac:dyDescent="0.2">
      <c r="A281" s="1">
        <v>124</v>
      </c>
      <c r="B281" s="1" t="s">
        <v>783</v>
      </c>
      <c r="C281" s="2" t="str">
        <f t="shared" ca="1" si="16"/>
        <v/>
      </c>
      <c r="D281" s="2">
        <f t="shared" ca="1" si="17"/>
        <v>6387</v>
      </c>
      <c r="E281" s="4">
        <v>2</v>
      </c>
      <c r="F281" s="4" t="str">
        <f t="shared" ca="1" si="18"/>
        <v/>
      </c>
      <c r="G281" s="4" t="str">
        <f t="shared" ca="1" si="19"/>
        <v/>
      </c>
      <c r="H281" s="3" t="str">
        <f t="array" aca="1" ref="H281" ca="1">IFERROR(INDEX(F:F,SMALL(IF(F$2:F$1573&lt;&gt;"",ROW(F$2:F$1573)),ROWS(H$2:H280))),"")</f>
        <v/>
      </c>
      <c r="I281" s="3" t="str">
        <f t="array" aca="1" ref="I281" ca="1">IFERROR(INDEX(G:G,SMALL(IF(G$2:G$1573&lt;&gt;"",ROW(G$2:G$1573)),ROWS(I$2:I280))),"")</f>
        <v/>
      </c>
      <c r="J281" s="3" t="str">
        <f t="array" aca="1" ref="J281" ca="1">IFERROR(INDEX(C:C,SMALL(IF(C$2:C$1573&lt;&gt;"",ROW(C$2:C$1573)),ROWS(J$2:J280))),"")</f>
        <v/>
      </c>
    </row>
    <row r="282" spans="1:10" ht="18" x14ac:dyDescent="0.2">
      <c r="A282" s="1">
        <v>125</v>
      </c>
      <c r="B282" s="1" t="s">
        <v>783</v>
      </c>
      <c r="C282" s="2" t="str">
        <f t="shared" ca="1" si="16"/>
        <v/>
      </c>
      <c r="D282" s="2">
        <f t="shared" ca="1" si="17"/>
        <v>6397</v>
      </c>
      <c r="E282" s="4">
        <v>2</v>
      </c>
      <c r="F282" s="4" t="str">
        <f t="shared" ca="1" si="18"/>
        <v/>
      </c>
      <c r="G282" s="4" t="str">
        <f t="shared" ca="1" si="19"/>
        <v/>
      </c>
      <c r="H282" s="3" t="str">
        <f t="array" aca="1" ref="H282" ca="1">IFERROR(INDEX(F:F,SMALL(IF(F$2:F$1573&lt;&gt;"",ROW(F$2:F$1573)),ROWS(H$2:H281))),"")</f>
        <v/>
      </c>
      <c r="I282" s="3" t="str">
        <f t="array" aca="1" ref="I282" ca="1">IFERROR(INDEX(G:G,SMALL(IF(G$2:G$1573&lt;&gt;"",ROW(G$2:G$1573)),ROWS(I$2:I281))),"")</f>
        <v/>
      </c>
      <c r="J282" s="3" t="str">
        <f t="array" aca="1" ref="J282" ca="1">IFERROR(INDEX(C:C,SMALL(IF(C$2:C$1573&lt;&gt;"",ROW(C$2:C$1573)),ROWS(J$2:J281))),"")</f>
        <v/>
      </c>
    </row>
    <row r="283" spans="1:10" ht="18" x14ac:dyDescent="0.2">
      <c r="A283" s="1">
        <v>126</v>
      </c>
      <c r="B283" s="1" t="s">
        <v>783</v>
      </c>
      <c r="C283" s="2" t="str">
        <f t="shared" ca="1" si="16"/>
        <v/>
      </c>
      <c r="D283" s="2">
        <f t="shared" ca="1" si="17"/>
        <v>6400</v>
      </c>
      <c r="E283" s="4">
        <v>2</v>
      </c>
      <c r="F283" s="4" t="str">
        <f t="shared" ca="1" si="18"/>
        <v/>
      </c>
      <c r="G283" s="4" t="str">
        <f t="shared" ca="1" si="19"/>
        <v/>
      </c>
      <c r="H283" s="3" t="str">
        <f t="array" aca="1" ref="H283" ca="1">IFERROR(INDEX(F:F,SMALL(IF(F$2:F$1573&lt;&gt;"",ROW(F$2:F$1573)),ROWS(H$2:H282))),"")</f>
        <v/>
      </c>
      <c r="I283" s="3" t="str">
        <f t="array" aca="1" ref="I283" ca="1">IFERROR(INDEX(G:G,SMALL(IF(G$2:G$1573&lt;&gt;"",ROW(G$2:G$1573)),ROWS(I$2:I282))),"")</f>
        <v/>
      </c>
      <c r="J283" s="3" t="str">
        <f t="array" aca="1" ref="J283" ca="1">IFERROR(INDEX(C:C,SMALL(IF(C$2:C$1573&lt;&gt;"",ROW(C$2:C$1573)),ROWS(J$2:J282))),"")</f>
        <v/>
      </c>
    </row>
    <row r="284" spans="1:10" ht="18" x14ac:dyDescent="0.2">
      <c r="A284" s="1">
        <v>127</v>
      </c>
      <c r="B284" s="1" t="s">
        <v>783</v>
      </c>
      <c r="C284" s="2" t="str">
        <f t="shared" ca="1" si="16"/>
        <v/>
      </c>
      <c r="D284" s="2">
        <f t="shared" ca="1" si="17"/>
        <v>6403</v>
      </c>
      <c r="E284" s="4">
        <v>2</v>
      </c>
      <c r="F284" s="4" t="str">
        <f t="shared" ca="1" si="18"/>
        <v/>
      </c>
      <c r="G284" s="4" t="str">
        <f t="shared" ca="1" si="19"/>
        <v/>
      </c>
      <c r="H284" s="3" t="str">
        <f t="array" aca="1" ref="H284" ca="1">IFERROR(INDEX(F:F,SMALL(IF(F$2:F$1573&lt;&gt;"",ROW(F$2:F$1573)),ROWS(H$2:H283))),"")</f>
        <v/>
      </c>
      <c r="I284" s="3" t="str">
        <f t="array" aca="1" ref="I284" ca="1">IFERROR(INDEX(G:G,SMALL(IF(G$2:G$1573&lt;&gt;"",ROW(G$2:G$1573)),ROWS(I$2:I283))),"")</f>
        <v/>
      </c>
      <c r="J284" s="3" t="str">
        <f t="array" aca="1" ref="J284" ca="1">IFERROR(INDEX(C:C,SMALL(IF(C$2:C$1573&lt;&gt;"",ROW(C$2:C$1573)),ROWS(J$2:J283))),"")</f>
        <v/>
      </c>
    </row>
    <row r="285" spans="1:10" ht="18" x14ac:dyDescent="0.2">
      <c r="A285" s="1">
        <v>128</v>
      </c>
      <c r="B285" s="1" t="s">
        <v>783</v>
      </c>
      <c r="C285" s="2" t="str">
        <f t="shared" ca="1" si="16"/>
        <v/>
      </c>
      <c r="D285" s="2">
        <f t="shared" ca="1" si="17"/>
        <v>6404</v>
      </c>
      <c r="E285" s="4">
        <v>2</v>
      </c>
      <c r="F285" s="4" t="str">
        <f t="shared" ca="1" si="18"/>
        <v/>
      </c>
      <c r="G285" s="4" t="str">
        <f t="shared" ca="1" si="19"/>
        <v/>
      </c>
      <c r="H285" s="3" t="str">
        <f t="array" aca="1" ref="H285" ca="1">IFERROR(INDEX(F:F,SMALL(IF(F$2:F$1573&lt;&gt;"",ROW(F$2:F$1573)),ROWS(H$2:H284))),"")</f>
        <v/>
      </c>
      <c r="I285" s="3" t="str">
        <f t="array" aca="1" ref="I285" ca="1">IFERROR(INDEX(G:G,SMALL(IF(G$2:G$1573&lt;&gt;"",ROW(G$2:G$1573)),ROWS(I$2:I284))),"")</f>
        <v/>
      </c>
      <c r="J285" s="3" t="str">
        <f t="array" aca="1" ref="J285" ca="1">IFERROR(INDEX(C:C,SMALL(IF(C$2:C$1573&lt;&gt;"",ROW(C$2:C$1573)),ROWS(J$2:J284))),"")</f>
        <v/>
      </c>
    </row>
    <row r="286" spans="1:10" ht="18" x14ac:dyDescent="0.2">
      <c r="A286" s="1">
        <v>129</v>
      </c>
      <c r="B286" s="1" t="s">
        <v>783</v>
      </c>
      <c r="C286" s="2" t="str">
        <f t="shared" ca="1" si="16"/>
        <v/>
      </c>
      <c r="D286" s="2">
        <f t="shared" ca="1" si="17"/>
        <v>6414</v>
      </c>
      <c r="E286" s="4">
        <v>2</v>
      </c>
      <c r="F286" s="4" t="str">
        <f t="shared" ca="1" si="18"/>
        <v/>
      </c>
      <c r="G286" s="4" t="str">
        <f t="shared" ca="1" si="19"/>
        <v/>
      </c>
      <c r="H286" s="3" t="str">
        <f t="array" aca="1" ref="H286" ca="1">IFERROR(INDEX(F:F,SMALL(IF(F$2:F$1573&lt;&gt;"",ROW(F$2:F$1573)),ROWS(H$2:H285))),"")</f>
        <v/>
      </c>
      <c r="I286" s="3" t="str">
        <f t="array" aca="1" ref="I286" ca="1">IFERROR(INDEX(G:G,SMALL(IF(G$2:G$1573&lt;&gt;"",ROW(G$2:G$1573)),ROWS(I$2:I285))),"")</f>
        <v/>
      </c>
      <c r="J286" s="3" t="str">
        <f t="array" aca="1" ref="J286" ca="1">IFERROR(INDEX(C:C,SMALL(IF(C$2:C$1573&lt;&gt;"",ROW(C$2:C$1573)),ROWS(J$2:J285))),"")</f>
        <v/>
      </c>
    </row>
    <row r="287" spans="1:10" ht="18" x14ac:dyDescent="0.2">
      <c r="A287" s="1">
        <v>130</v>
      </c>
      <c r="B287" s="1" t="s">
        <v>783</v>
      </c>
      <c r="C287" s="2" t="str">
        <f t="shared" ca="1" si="16"/>
        <v/>
      </c>
      <c r="D287" s="2">
        <f t="shared" ca="1" si="17"/>
        <v>6413</v>
      </c>
      <c r="E287" s="4">
        <v>2</v>
      </c>
      <c r="F287" s="4" t="str">
        <f t="shared" ca="1" si="18"/>
        <v/>
      </c>
      <c r="G287" s="4" t="str">
        <f t="shared" ca="1" si="19"/>
        <v/>
      </c>
      <c r="H287" s="3" t="str">
        <f t="array" aca="1" ref="H287" ca="1">IFERROR(INDEX(F:F,SMALL(IF(F$2:F$1573&lt;&gt;"",ROW(F$2:F$1573)),ROWS(H$2:H286))),"")</f>
        <v/>
      </c>
      <c r="I287" s="3" t="str">
        <f t="array" aca="1" ref="I287" ca="1">IFERROR(INDEX(G:G,SMALL(IF(G$2:G$1573&lt;&gt;"",ROW(G$2:G$1573)),ROWS(I$2:I286))),"")</f>
        <v/>
      </c>
      <c r="J287" s="3" t="str">
        <f t="array" aca="1" ref="J287" ca="1">IFERROR(INDEX(C:C,SMALL(IF(C$2:C$1573&lt;&gt;"",ROW(C$2:C$1573)),ROWS(J$2:J286))),"")</f>
        <v/>
      </c>
    </row>
    <row r="288" spans="1:10" ht="18" x14ac:dyDescent="0.2">
      <c r="A288" s="1">
        <v>131</v>
      </c>
      <c r="B288" s="1" t="s">
        <v>783</v>
      </c>
      <c r="C288" s="2" t="str">
        <f t="shared" ca="1" si="16"/>
        <v/>
      </c>
      <c r="D288" s="2">
        <f t="shared" ca="1" si="17"/>
        <v>6471</v>
      </c>
      <c r="E288" s="4">
        <v>2</v>
      </c>
      <c r="F288" s="4" t="str">
        <f t="shared" ca="1" si="18"/>
        <v/>
      </c>
      <c r="G288" s="4" t="str">
        <f t="shared" ca="1" si="19"/>
        <v/>
      </c>
      <c r="H288" s="3" t="str">
        <f t="array" aca="1" ref="H288" ca="1">IFERROR(INDEX(F:F,SMALL(IF(F$2:F$1573&lt;&gt;"",ROW(F$2:F$1573)),ROWS(H$2:H287))),"")</f>
        <v/>
      </c>
      <c r="I288" s="3" t="str">
        <f t="array" aca="1" ref="I288" ca="1">IFERROR(INDEX(G:G,SMALL(IF(G$2:G$1573&lt;&gt;"",ROW(G$2:G$1573)),ROWS(I$2:I287))),"")</f>
        <v/>
      </c>
      <c r="J288" s="3" t="str">
        <f t="array" aca="1" ref="J288" ca="1">IFERROR(INDEX(C:C,SMALL(IF(C$2:C$1573&lt;&gt;"",ROW(C$2:C$1573)),ROWS(J$2:J287))),"")</f>
        <v/>
      </c>
    </row>
    <row r="289" spans="1:10" ht="18" x14ac:dyDescent="0.2">
      <c r="A289" s="1">
        <v>132</v>
      </c>
      <c r="B289" s="1" t="s">
        <v>783</v>
      </c>
      <c r="C289" s="2" t="str">
        <f t="shared" ca="1" si="16"/>
        <v/>
      </c>
      <c r="D289" s="2" t="str">
        <f t="shared" ca="1" si="17"/>
        <v/>
      </c>
      <c r="E289" s="4">
        <v>2</v>
      </c>
      <c r="F289" s="4" t="str">
        <f t="shared" ca="1" si="18"/>
        <v/>
      </c>
      <c r="G289" s="4" t="str">
        <f t="shared" ca="1" si="19"/>
        <v/>
      </c>
      <c r="H289" s="3" t="str">
        <f t="array" aca="1" ref="H289" ca="1">IFERROR(INDEX(F:F,SMALL(IF(F$2:F$1573&lt;&gt;"",ROW(F$2:F$1573)),ROWS(H$2:H288))),"")</f>
        <v/>
      </c>
      <c r="I289" s="3" t="str">
        <f t="array" aca="1" ref="I289" ca="1">IFERROR(INDEX(G:G,SMALL(IF(G$2:G$1573&lt;&gt;"",ROW(G$2:G$1573)),ROWS(I$2:I288))),"")</f>
        <v/>
      </c>
      <c r="J289" s="3" t="str">
        <f t="array" aca="1" ref="J289" ca="1">IFERROR(INDEX(C:C,SMALL(IF(C$2:C$1573&lt;&gt;"",ROW(C$2:C$1573)),ROWS(J$2:J288))),"")</f>
        <v/>
      </c>
    </row>
    <row r="290" spans="1:10" ht="18" x14ac:dyDescent="0.2">
      <c r="A290" s="1">
        <v>133</v>
      </c>
      <c r="B290" s="1" t="s">
        <v>783</v>
      </c>
      <c r="C290" s="2" t="str">
        <f t="shared" ca="1" si="16"/>
        <v/>
      </c>
      <c r="D290" s="2" t="str">
        <f t="shared" ca="1" si="17"/>
        <v/>
      </c>
      <c r="E290" s="4">
        <v>2</v>
      </c>
      <c r="F290" s="4" t="str">
        <f t="shared" ca="1" si="18"/>
        <v/>
      </c>
      <c r="G290" s="4" t="str">
        <f t="shared" ca="1" si="19"/>
        <v/>
      </c>
      <c r="H290" s="3" t="str">
        <f t="array" aca="1" ref="H290" ca="1">IFERROR(INDEX(F:F,SMALL(IF(F$2:F$1573&lt;&gt;"",ROW(F$2:F$1573)),ROWS(H$2:H289))),"")</f>
        <v/>
      </c>
      <c r="I290" s="3" t="str">
        <f t="array" aca="1" ref="I290" ca="1">IFERROR(INDEX(G:G,SMALL(IF(G$2:G$1573&lt;&gt;"",ROW(G$2:G$1573)),ROWS(I$2:I289))),"")</f>
        <v/>
      </c>
      <c r="J290" s="3" t="str">
        <f t="array" aca="1" ref="J290" ca="1">IFERROR(INDEX(C:C,SMALL(IF(C$2:C$1573&lt;&gt;"",ROW(C$2:C$1573)),ROWS(J$2:J289))),"")</f>
        <v/>
      </c>
    </row>
    <row r="291" spans="1:10" ht="18" x14ac:dyDescent="0.2">
      <c r="A291" s="1">
        <v>134</v>
      </c>
      <c r="B291" s="1" t="s">
        <v>783</v>
      </c>
      <c r="C291" s="2" t="str">
        <f t="shared" ca="1" si="16"/>
        <v/>
      </c>
      <c r="D291" s="2" t="str">
        <f t="shared" ca="1" si="17"/>
        <v/>
      </c>
      <c r="E291" s="4">
        <v>2</v>
      </c>
      <c r="F291" s="4" t="str">
        <f t="shared" ca="1" si="18"/>
        <v/>
      </c>
      <c r="G291" s="4" t="str">
        <f t="shared" ca="1" si="19"/>
        <v/>
      </c>
      <c r="H291" s="3" t="str">
        <f t="array" aca="1" ref="H291" ca="1">IFERROR(INDEX(F:F,SMALL(IF(F$2:F$1573&lt;&gt;"",ROW(F$2:F$1573)),ROWS(H$2:H290))),"")</f>
        <v/>
      </c>
      <c r="I291" s="3" t="str">
        <f t="array" aca="1" ref="I291" ca="1">IFERROR(INDEX(G:G,SMALL(IF(G$2:G$1573&lt;&gt;"",ROW(G$2:G$1573)),ROWS(I$2:I290))),"")</f>
        <v/>
      </c>
      <c r="J291" s="3" t="str">
        <f t="array" aca="1" ref="J291" ca="1">IFERROR(INDEX(C:C,SMALL(IF(C$2:C$1573&lt;&gt;"",ROW(C$2:C$1573)),ROWS(J$2:J290))),"")</f>
        <v/>
      </c>
    </row>
    <row r="292" spans="1:10" ht="18" x14ac:dyDescent="0.2">
      <c r="A292" s="1">
        <v>135</v>
      </c>
      <c r="B292" s="1" t="s">
        <v>783</v>
      </c>
      <c r="C292" s="2" t="str">
        <f t="shared" ca="1" si="16"/>
        <v/>
      </c>
      <c r="D292" s="2" t="str">
        <f t="shared" ca="1" si="17"/>
        <v/>
      </c>
      <c r="E292" s="4">
        <v>2</v>
      </c>
      <c r="F292" s="4" t="str">
        <f t="shared" ca="1" si="18"/>
        <v/>
      </c>
      <c r="G292" s="4" t="str">
        <f t="shared" ca="1" si="19"/>
        <v/>
      </c>
      <c r="H292" s="3" t="str">
        <f t="array" aca="1" ref="H292" ca="1">IFERROR(INDEX(F:F,SMALL(IF(F$2:F$1573&lt;&gt;"",ROW(F$2:F$1573)),ROWS(H$2:H291))),"")</f>
        <v/>
      </c>
      <c r="I292" s="3" t="str">
        <f t="array" aca="1" ref="I292" ca="1">IFERROR(INDEX(G:G,SMALL(IF(G$2:G$1573&lt;&gt;"",ROW(G$2:G$1573)),ROWS(I$2:I291))),"")</f>
        <v/>
      </c>
      <c r="J292" s="3" t="str">
        <f t="array" aca="1" ref="J292" ca="1">IFERROR(INDEX(C:C,SMALL(IF(C$2:C$1573&lt;&gt;"",ROW(C$2:C$1573)),ROWS(J$2:J291))),"")</f>
        <v/>
      </c>
    </row>
    <row r="293" spans="1:10" ht="18" x14ac:dyDescent="0.2">
      <c r="A293" s="1">
        <v>136</v>
      </c>
      <c r="B293" s="1" t="s">
        <v>783</v>
      </c>
      <c r="C293" s="2" t="str">
        <f t="shared" ca="1" si="16"/>
        <v/>
      </c>
      <c r="D293" s="2" t="str">
        <f t="shared" ca="1" si="17"/>
        <v/>
      </c>
      <c r="E293" s="4">
        <v>2</v>
      </c>
      <c r="F293" s="4" t="str">
        <f t="shared" ca="1" si="18"/>
        <v/>
      </c>
      <c r="G293" s="4" t="str">
        <f t="shared" ca="1" si="19"/>
        <v/>
      </c>
      <c r="H293" s="3" t="str">
        <f t="array" aca="1" ref="H293" ca="1">IFERROR(INDEX(F:F,SMALL(IF(F$2:F$1573&lt;&gt;"",ROW(F$2:F$1573)),ROWS(H$2:H292))),"")</f>
        <v/>
      </c>
      <c r="I293" s="3" t="str">
        <f t="array" aca="1" ref="I293" ca="1">IFERROR(INDEX(G:G,SMALL(IF(G$2:G$1573&lt;&gt;"",ROW(G$2:G$1573)),ROWS(I$2:I292))),"")</f>
        <v/>
      </c>
      <c r="J293" s="3" t="str">
        <f t="array" aca="1" ref="J293" ca="1">IFERROR(INDEX(C:C,SMALL(IF(C$2:C$1573&lt;&gt;"",ROW(C$2:C$1573)),ROWS(J$2:J292))),"")</f>
        <v/>
      </c>
    </row>
    <row r="294" spans="1:10" ht="18" x14ac:dyDescent="0.2">
      <c r="A294" s="1">
        <v>137</v>
      </c>
      <c r="B294" s="1" t="s">
        <v>783</v>
      </c>
      <c r="C294" s="2" t="str">
        <f t="shared" ca="1" si="16"/>
        <v/>
      </c>
      <c r="D294" s="2" t="str">
        <f t="shared" ca="1" si="17"/>
        <v/>
      </c>
      <c r="E294" s="4">
        <v>2</v>
      </c>
      <c r="F294" s="4" t="str">
        <f t="shared" ca="1" si="18"/>
        <v/>
      </c>
      <c r="G294" s="4" t="str">
        <f t="shared" ca="1" si="19"/>
        <v/>
      </c>
      <c r="H294" s="3" t="str">
        <f t="array" aca="1" ref="H294" ca="1">IFERROR(INDEX(F:F,SMALL(IF(F$2:F$1573&lt;&gt;"",ROW(F$2:F$1573)),ROWS(H$2:H293))),"")</f>
        <v/>
      </c>
      <c r="I294" s="3" t="str">
        <f t="array" aca="1" ref="I294" ca="1">IFERROR(INDEX(G:G,SMALL(IF(G$2:G$1573&lt;&gt;"",ROW(G$2:G$1573)),ROWS(I$2:I293))),"")</f>
        <v/>
      </c>
      <c r="J294" s="3" t="str">
        <f t="array" aca="1" ref="J294" ca="1">IFERROR(INDEX(C:C,SMALL(IF(C$2:C$1573&lt;&gt;"",ROW(C$2:C$1573)),ROWS(J$2:J293))),"")</f>
        <v/>
      </c>
    </row>
    <row r="295" spans="1:10" ht="18" x14ac:dyDescent="0.2">
      <c r="A295" s="1">
        <v>138</v>
      </c>
      <c r="B295" s="1" t="s">
        <v>783</v>
      </c>
      <c r="C295" s="2" t="str">
        <f t="shared" ca="1" si="16"/>
        <v/>
      </c>
      <c r="D295" s="2" t="str">
        <f t="shared" ca="1" si="17"/>
        <v/>
      </c>
      <c r="E295" s="4">
        <v>2</v>
      </c>
      <c r="F295" s="4" t="str">
        <f t="shared" ca="1" si="18"/>
        <v/>
      </c>
      <c r="G295" s="4" t="str">
        <f t="shared" ca="1" si="19"/>
        <v/>
      </c>
      <c r="H295" s="3" t="str">
        <f t="array" aca="1" ref="H295" ca="1">IFERROR(INDEX(F:F,SMALL(IF(F$2:F$1573&lt;&gt;"",ROW(F$2:F$1573)),ROWS(H$2:H294))),"")</f>
        <v/>
      </c>
      <c r="I295" s="3" t="str">
        <f t="array" aca="1" ref="I295" ca="1">IFERROR(INDEX(G:G,SMALL(IF(G$2:G$1573&lt;&gt;"",ROW(G$2:G$1573)),ROWS(I$2:I294))),"")</f>
        <v/>
      </c>
      <c r="J295" s="3" t="str">
        <f t="array" aca="1" ref="J295" ca="1">IFERROR(INDEX(C:C,SMALL(IF(C$2:C$1573&lt;&gt;"",ROW(C$2:C$1573)),ROWS(J$2:J294))),"")</f>
        <v/>
      </c>
    </row>
    <row r="296" spans="1:10" ht="18" x14ac:dyDescent="0.2">
      <c r="A296" s="1">
        <v>139</v>
      </c>
      <c r="B296" s="1" t="s">
        <v>783</v>
      </c>
      <c r="C296" s="2" t="str">
        <f t="shared" ca="1" si="16"/>
        <v/>
      </c>
      <c r="D296" s="2" t="str">
        <f t="shared" ca="1" si="17"/>
        <v/>
      </c>
      <c r="E296" s="4">
        <v>2</v>
      </c>
      <c r="F296" s="4" t="str">
        <f t="shared" ca="1" si="18"/>
        <v/>
      </c>
      <c r="G296" s="4" t="str">
        <f t="shared" ca="1" si="19"/>
        <v/>
      </c>
      <c r="H296" s="3" t="str">
        <f t="array" aca="1" ref="H296" ca="1">IFERROR(INDEX(F:F,SMALL(IF(F$2:F$1573&lt;&gt;"",ROW(F$2:F$1573)),ROWS(H$2:H295))),"")</f>
        <v/>
      </c>
      <c r="I296" s="3" t="str">
        <f t="array" aca="1" ref="I296" ca="1">IFERROR(INDEX(G:G,SMALL(IF(G$2:G$1573&lt;&gt;"",ROW(G$2:G$1573)),ROWS(I$2:I295))),"")</f>
        <v/>
      </c>
      <c r="J296" s="3" t="str">
        <f t="array" aca="1" ref="J296" ca="1">IFERROR(INDEX(C:C,SMALL(IF(C$2:C$1573&lt;&gt;"",ROW(C$2:C$1573)),ROWS(J$2:J295))),"")</f>
        <v/>
      </c>
    </row>
    <row r="297" spans="1:10" ht="18" x14ac:dyDescent="0.2">
      <c r="A297" s="1">
        <v>140</v>
      </c>
      <c r="B297" s="1" t="s">
        <v>783</v>
      </c>
      <c r="C297" s="2" t="str">
        <f t="shared" ca="1" si="16"/>
        <v/>
      </c>
      <c r="D297" s="2" t="str">
        <f t="shared" ca="1" si="17"/>
        <v/>
      </c>
      <c r="E297" s="4">
        <v>2</v>
      </c>
      <c r="F297" s="4" t="str">
        <f t="shared" ca="1" si="18"/>
        <v/>
      </c>
      <c r="G297" s="4" t="str">
        <f t="shared" ca="1" si="19"/>
        <v/>
      </c>
      <c r="H297" s="3" t="str">
        <f t="array" aca="1" ref="H297" ca="1">IFERROR(INDEX(F:F,SMALL(IF(F$2:F$1573&lt;&gt;"",ROW(F$2:F$1573)),ROWS(H$2:H296))),"")</f>
        <v/>
      </c>
      <c r="I297" s="3" t="str">
        <f t="array" aca="1" ref="I297" ca="1">IFERROR(INDEX(G:G,SMALL(IF(G$2:G$1573&lt;&gt;"",ROW(G$2:G$1573)),ROWS(I$2:I296))),"")</f>
        <v/>
      </c>
      <c r="J297" s="3" t="str">
        <f t="array" aca="1" ref="J297" ca="1">IFERROR(INDEX(C:C,SMALL(IF(C$2:C$1573&lt;&gt;"",ROW(C$2:C$1573)),ROWS(J$2:J296))),"")</f>
        <v/>
      </c>
    </row>
    <row r="298" spans="1:10" ht="18" x14ac:dyDescent="0.2">
      <c r="A298" s="1">
        <v>141</v>
      </c>
      <c r="B298" s="1" t="s">
        <v>783</v>
      </c>
      <c r="C298" s="2" t="str">
        <f t="shared" ca="1" si="16"/>
        <v/>
      </c>
      <c r="D298" s="2" t="str">
        <f t="shared" ca="1" si="17"/>
        <v/>
      </c>
      <c r="E298" s="4">
        <v>2</v>
      </c>
      <c r="F298" s="4" t="str">
        <f t="shared" ca="1" si="18"/>
        <v/>
      </c>
      <c r="G298" s="4" t="str">
        <f t="shared" ca="1" si="19"/>
        <v/>
      </c>
      <c r="H298" s="3" t="str">
        <f t="array" aca="1" ref="H298" ca="1">IFERROR(INDEX(F:F,SMALL(IF(F$2:F$1573&lt;&gt;"",ROW(F$2:F$1573)),ROWS(H$2:H297))),"")</f>
        <v/>
      </c>
      <c r="I298" s="3" t="str">
        <f t="array" aca="1" ref="I298" ca="1">IFERROR(INDEX(G:G,SMALL(IF(G$2:G$1573&lt;&gt;"",ROW(G$2:G$1573)),ROWS(I$2:I297))),"")</f>
        <v/>
      </c>
      <c r="J298" s="3" t="str">
        <f t="array" aca="1" ref="J298" ca="1">IFERROR(INDEX(C:C,SMALL(IF(C$2:C$1573&lt;&gt;"",ROW(C$2:C$1573)),ROWS(J$2:J297))),"")</f>
        <v/>
      </c>
    </row>
    <row r="299" spans="1:10" ht="18" x14ac:dyDescent="0.2">
      <c r="A299" s="1">
        <v>142</v>
      </c>
      <c r="B299" s="1" t="s">
        <v>783</v>
      </c>
      <c r="C299" s="2" t="str">
        <f t="shared" ca="1" si="16"/>
        <v/>
      </c>
      <c r="D299" s="2" t="str">
        <f t="shared" ca="1" si="17"/>
        <v/>
      </c>
      <c r="E299" s="4">
        <v>2</v>
      </c>
      <c r="F299" s="4" t="str">
        <f t="shared" ca="1" si="18"/>
        <v/>
      </c>
      <c r="G299" s="4" t="str">
        <f t="shared" ca="1" si="19"/>
        <v/>
      </c>
      <c r="H299" s="3" t="str">
        <f t="array" aca="1" ref="H299" ca="1">IFERROR(INDEX(F:F,SMALL(IF(F$2:F$1573&lt;&gt;"",ROW(F$2:F$1573)),ROWS(H$2:H298))),"")</f>
        <v/>
      </c>
      <c r="I299" s="3" t="str">
        <f t="array" aca="1" ref="I299" ca="1">IFERROR(INDEX(G:G,SMALL(IF(G$2:G$1573&lt;&gt;"",ROW(G$2:G$1573)),ROWS(I$2:I298))),"")</f>
        <v/>
      </c>
      <c r="J299" s="3" t="str">
        <f t="array" aca="1" ref="J299" ca="1">IFERROR(INDEX(C:C,SMALL(IF(C$2:C$1573&lt;&gt;"",ROW(C$2:C$1573)),ROWS(J$2:J298))),"")</f>
        <v/>
      </c>
    </row>
    <row r="300" spans="1:10" ht="18" x14ac:dyDescent="0.2">
      <c r="A300" s="1">
        <v>143</v>
      </c>
      <c r="B300" s="1" t="s">
        <v>783</v>
      </c>
      <c r="C300" s="2" t="str">
        <f t="shared" ca="1" si="16"/>
        <v/>
      </c>
      <c r="D300" s="2" t="str">
        <f t="shared" ca="1" si="17"/>
        <v/>
      </c>
      <c r="E300" s="4">
        <v>2</v>
      </c>
      <c r="F300" s="4" t="str">
        <f t="shared" ca="1" si="18"/>
        <v/>
      </c>
      <c r="G300" s="4" t="str">
        <f t="shared" ca="1" si="19"/>
        <v/>
      </c>
      <c r="H300" s="3" t="str">
        <f t="array" aca="1" ref="H300" ca="1">IFERROR(INDEX(F:F,SMALL(IF(F$2:F$1573&lt;&gt;"",ROW(F$2:F$1573)),ROWS(H$2:H299))),"")</f>
        <v/>
      </c>
      <c r="I300" s="3" t="str">
        <f t="array" aca="1" ref="I300" ca="1">IFERROR(INDEX(G:G,SMALL(IF(G$2:G$1573&lt;&gt;"",ROW(G$2:G$1573)),ROWS(I$2:I299))),"")</f>
        <v/>
      </c>
      <c r="J300" s="3" t="str">
        <f t="array" aca="1" ref="J300" ca="1">IFERROR(INDEX(C:C,SMALL(IF(C$2:C$1573&lt;&gt;"",ROW(C$2:C$1573)),ROWS(J$2:J299))),"")</f>
        <v/>
      </c>
    </row>
    <row r="301" spans="1:10" ht="18" x14ac:dyDescent="0.2">
      <c r="A301" s="1">
        <v>144</v>
      </c>
      <c r="B301" s="1" t="s">
        <v>783</v>
      </c>
      <c r="C301" s="2" t="str">
        <f t="shared" ca="1" si="16"/>
        <v/>
      </c>
      <c r="D301" s="2" t="str">
        <f t="shared" ca="1" si="17"/>
        <v/>
      </c>
      <c r="E301" s="4">
        <v>2</v>
      </c>
      <c r="F301" s="4" t="str">
        <f t="shared" ca="1" si="18"/>
        <v/>
      </c>
      <c r="G301" s="4" t="str">
        <f t="shared" ca="1" si="19"/>
        <v/>
      </c>
      <c r="H301" s="3" t="str">
        <f t="array" aca="1" ref="H301" ca="1">IFERROR(INDEX(F:F,SMALL(IF(F$2:F$1573&lt;&gt;"",ROW(F$2:F$1573)),ROWS(H$2:H300))),"")</f>
        <v/>
      </c>
      <c r="I301" s="3" t="str">
        <f t="array" aca="1" ref="I301" ca="1">IFERROR(INDEX(G:G,SMALL(IF(G$2:G$1573&lt;&gt;"",ROW(G$2:G$1573)),ROWS(I$2:I300))),"")</f>
        <v/>
      </c>
      <c r="J301" s="3" t="str">
        <f t="array" aca="1" ref="J301" ca="1">IFERROR(INDEX(C:C,SMALL(IF(C$2:C$1573&lt;&gt;"",ROW(C$2:C$1573)),ROWS(J$2:J300))),"")</f>
        <v/>
      </c>
    </row>
    <row r="302" spans="1:10" ht="18" x14ac:dyDescent="0.2">
      <c r="A302" s="1">
        <v>145</v>
      </c>
      <c r="B302" s="1" t="s">
        <v>783</v>
      </c>
      <c r="C302" s="2" t="str">
        <f t="shared" ca="1" si="16"/>
        <v/>
      </c>
      <c r="D302" s="2" t="str">
        <f t="shared" ca="1" si="17"/>
        <v/>
      </c>
      <c r="E302" s="4">
        <v>2</v>
      </c>
      <c r="F302" s="4" t="str">
        <f t="shared" ca="1" si="18"/>
        <v/>
      </c>
      <c r="G302" s="4" t="str">
        <f t="shared" ca="1" si="19"/>
        <v/>
      </c>
      <c r="H302" s="3" t="str">
        <f t="array" aca="1" ref="H302" ca="1">IFERROR(INDEX(F:F,SMALL(IF(F$2:F$1573&lt;&gt;"",ROW(F$2:F$1573)),ROWS(H$2:H301))),"")</f>
        <v/>
      </c>
      <c r="I302" s="3" t="str">
        <f t="array" aca="1" ref="I302" ca="1">IFERROR(INDEX(G:G,SMALL(IF(G$2:G$1573&lt;&gt;"",ROW(G$2:G$1573)),ROWS(I$2:I301))),"")</f>
        <v/>
      </c>
      <c r="J302" s="3" t="str">
        <f t="array" aca="1" ref="J302" ca="1">IFERROR(INDEX(C:C,SMALL(IF(C$2:C$1573&lt;&gt;"",ROW(C$2:C$1573)),ROWS(J$2:J301))),"")</f>
        <v/>
      </c>
    </row>
    <row r="303" spans="1:10" ht="18" x14ac:dyDescent="0.2">
      <c r="A303" s="1">
        <v>146</v>
      </c>
      <c r="B303" s="1" t="s">
        <v>783</v>
      </c>
      <c r="C303" s="2" t="str">
        <f t="shared" ca="1" si="16"/>
        <v/>
      </c>
      <c r="D303" s="2" t="str">
        <f t="shared" ca="1" si="17"/>
        <v/>
      </c>
      <c r="E303" s="4">
        <v>2</v>
      </c>
      <c r="F303" s="4" t="str">
        <f t="shared" ca="1" si="18"/>
        <v/>
      </c>
      <c r="G303" s="4" t="str">
        <f t="shared" ca="1" si="19"/>
        <v/>
      </c>
      <c r="H303" s="3" t="str">
        <f t="array" aca="1" ref="H303" ca="1">IFERROR(INDEX(F:F,SMALL(IF(F$2:F$1573&lt;&gt;"",ROW(F$2:F$1573)),ROWS(H$2:H302))),"")</f>
        <v/>
      </c>
      <c r="I303" s="3" t="str">
        <f t="array" aca="1" ref="I303" ca="1">IFERROR(INDEX(G:G,SMALL(IF(G$2:G$1573&lt;&gt;"",ROW(G$2:G$1573)),ROWS(I$2:I302))),"")</f>
        <v/>
      </c>
      <c r="J303" s="3" t="str">
        <f t="array" aca="1" ref="J303" ca="1">IFERROR(INDEX(C:C,SMALL(IF(C$2:C$1573&lt;&gt;"",ROW(C$2:C$1573)),ROWS(J$2:J302))),"")</f>
        <v/>
      </c>
    </row>
    <row r="304" spans="1:10" ht="18" x14ac:dyDescent="0.2">
      <c r="A304" s="1">
        <v>147</v>
      </c>
      <c r="B304" s="1" t="s">
        <v>783</v>
      </c>
      <c r="C304" s="2" t="str">
        <f t="shared" ca="1" si="16"/>
        <v/>
      </c>
      <c r="D304" s="2" t="str">
        <f t="shared" ca="1" si="17"/>
        <v/>
      </c>
      <c r="E304" s="4">
        <v>2</v>
      </c>
      <c r="F304" s="4" t="str">
        <f t="shared" ca="1" si="18"/>
        <v/>
      </c>
      <c r="G304" s="4" t="str">
        <f t="shared" ca="1" si="19"/>
        <v/>
      </c>
      <c r="H304" s="3" t="str">
        <f t="array" aca="1" ref="H304" ca="1">IFERROR(INDEX(F:F,SMALL(IF(F$2:F$1573&lt;&gt;"",ROW(F$2:F$1573)),ROWS(H$2:H303))),"")</f>
        <v/>
      </c>
      <c r="I304" s="3" t="str">
        <f t="array" aca="1" ref="I304" ca="1">IFERROR(INDEX(G:G,SMALL(IF(G$2:G$1573&lt;&gt;"",ROW(G$2:G$1573)),ROWS(I$2:I303))),"")</f>
        <v/>
      </c>
      <c r="J304" s="3" t="str">
        <f t="array" aca="1" ref="J304" ca="1">IFERROR(INDEX(C:C,SMALL(IF(C$2:C$1573&lt;&gt;"",ROW(C$2:C$1573)),ROWS(J$2:J303))),"")</f>
        <v/>
      </c>
    </row>
    <row r="305" spans="1:10" ht="18" x14ac:dyDescent="0.2">
      <c r="A305" s="1">
        <v>148</v>
      </c>
      <c r="B305" s="1" t="s">
        <v>783</v>
      </c>
      <c r="C305" s="2" t="str">
        <f t="shared" ca="1" si="16"/>
        <v/>
      </c>
      <c r="D305" s="2" t="str">
        <f t="shared" ca="1" si="17"/>
        <v/>
      </c>
      <c r="E305" s="4">
        <v>2</v>
      </c>
      <c r="F305" s="4" t="str">
        <f t="shared" ca="1" si="18"/>
        <v/>
      </c>
      <c r="G305" s="4" t="str">
        <f t="shared" ca="1" si="19"/>
        <v/>
      </c>
      <c r="H305" s="3" t="str">
        <f t="array" aca="1" ref="H305" ca="1">IFERROR(INDEX(F:F,SMALL(IF(F$2:F$1573&lt;&gt;"",ROW(F$2:F$1573)),ROWS(H$2:H304))),"")</f>
        <v/>
      </c>
      <c r="I305" s="3" t="str">
        <f t="array" aca="1" ref="I305" ca="1">IFERROR(INDEX(G:G,SMALL(IF(G$2:G$1573&lt;&gt;"",ROW(G$2:G$1573)),ROWS(I$2:I304))),"")</f>
        <v/>
      </c>
      <c r="J305" s="3" t="str">
        <f t="array" aca="1" ref="J305" ca="1">IFERROR(INDEX(C:C,SMALL(IF(C$2:C$1573&lt;&gt;"",ROW(C$2:C$1573)),ROWS(J$2:J304))),"")</f>
        <v/>
      </c>
    </row>
    <row r="306" spans="1:10" ht="18" x14ac:dyDescent="0.2">
      <c r="A306" s="1">
        <v>149</v>
      </c>
      <c r="B306" s="1" t="s">
        <v>783</v>
      </c>
      <c r="C306" s="2" t="str">
        <f t="shared" ca="1" si="16"/>
        <v/>
      </c>
      <c r="D306" s="2" t="str">
        <f t="shared" ca="1" si="17"/>
        <v/>
      </c>
      <c r="E306" s="4">
        <v>2</v>
      </c>
      <c r="F306" s="4" t="str">
        <f t="shared" ca="1" si="18"/>
        <v/>
      </c>
      <c r="G306" s="4" t="str">
        <f t="shared" ca="1" si="19"/>
        <v/>
      </c>
      <c r="H306" s="3" t="str">
        <f t="array" aca="1" ref="H306" ca="1">IFERROR(INDEX(F:F,SMALL(IF(F$2:F$1573&lt;&gt;"",ROW(F$2:F$1573)),ROWS(H$2:H305))),"")</f>
        <v/>
      </c>
      <c r="I306" s="3" t="str">
        <f t="array" aca="1" ref="I306" ca="1">IFERROR(INDEX(G:G,SMALL(IF(G$2:G$1573&lt;&gt;"",ROW(G$2:G$1573)),ROWS(I$2:I305))),"")</f>
        <v/>
      </c>
      <c r="J306" s="3" t="str">
        <f t="array" aca="1" ref="J306" ca="1">IFERROR(INDEX(C:C,SMALL(IF(C$2:C$1573&lt;&gt;"",ROW(C$2:C$1573)),ROWS(J$2:J305))),"")</f>
        <v/>
      </c>
    </row>
    <row r="307" spans="1:10" ht="18" x14ac:dyDescent="0.2">
      <c r="A307" s="1">
        <v>150</v>
      </c>
      <c r="B307" s="1" t="s">
        <v>783</v>
      </c>
      <c r="C307" s="2" t="str">
        <f t="shared" ca="1" si="16"/>
        <v/>
      </c>
      <c r="D307" s="2" t="str">
        <f t="shared" ca="1" si="17"/>
        <v/>
      </c>
      <c r="E307" s="4">
        <v>2</v>
      </c>
      <c r="F307" s="4" t="str">
        <f t="shared" ca="1" si="18"/>
        <v/>
      </c>
      <c r="G307" s="4" t="str">
        <f t="shared" ca="1" si="19"/>
        <v/>
      </c>
      <c r="H307" s="3" t="str">
        <f t="array" aca="1" ref="H307" ca="1">IFERROR(INDEX(F:F,SMALL(IF(F$2:F$1573&lt;&gt;"",ROW(F$2:F$1573)),ROWS(H$2:H306))),"")</f>
        <v/>
      </c>
      <c r="I307" s="3" t="str">
        <f t="array" aca="1" ref="I307" ca="1">IFERROR(INDEX(G:G,SMALL(IF(G$2:G$1573&lt;&gt;"",ROW(G$2:G$1573)),ROWS(I$2:I306))),"")</f>
        <v/>
      </c>
      <c r="J307" s="3" t="str">
        <f t="array" aca="1" ref="J307" ca="1">IFERROR(INDEX(C:C,SMALL(IF(C$2:C$1573&lt;&gt;"",ROW(C$2:C$1573)),ROWS(J$2:J306))),"")</f>
        <v/>
      </c>
    </row>
    <row r="308" spans="1:10" ht="18" x14ac:dyDescent="0.2">
      <c r="A308" s="1">
        <v>151</v>
      </c>
      <c r="B308" s="1" t="s">
        <v>783</v>
      </c>
      <c r="C308" s="2" t="str">
        <f t="shared" ca="1" si="16"/>
        <v/>
      </c>
      <c r="D308" s="2" t="str">
        <f t="shared" ca="1" si="17"/>
        <v/>
      </c>
      <c r="E308" s="4">
        <v>2</v>
      </c>
      <c r="F308" s="4" t="str">
        <f t="shared" ca="1" si="18"/>
        <v/>
      </c>
      <c r="G308" s="4" t="str">
        <f t="shared" ca="1" si="19"/>
        <v/>
      </c>
      <c r="H308" s="3" t="str">
        <f t="array" aca="1" ref="H308" ca="1">IFERROR(INDEX(F:F,SMALL(IF(F$2:F$1573&lt;&gt;"",ROW(F$2:F$1573)),ROWS(H$2:H307))),"")</f>
        <v/>
      </c>
      <c r="I308" s="3" t="str">
        <f t="array" aca="1" ref="I308" ca="1">IFERROR(INDEX(G:G,SMALL(IF(G$2:G$1573&lt;&gt;"",ROW(G$2:G$1573)),ROWS(I$2:I307))),"")</f>
        <v/>
      </c>
      <c r="J308" s="3" t="str">
        <f t="array" aca="1" ref="J308" ca="1">IFERROR(INDEX(C:C,SMALL(IF(C$2:C$1573&lt;&gt;"",ROW(C$2:C$1573)),ROWS(J$2:J307))),"")</f>
        <v/>
      </c>
    </row>
    <row r="309" spans="1:10" ht="18" x14ac:dyDescent="0.2">
      <c r="A309" s="1">
        <v>152</v>
      </c>
      <c r="B309" s="1" t="s">
        <v>783</v>
      </c>
      <c r="C309" s="2" t="str">
        <f t="shared" ca="1" si="16"/>
        <v/>
      </c>
      <c r="D309" s="2" t="str">
        <f t="shared" ca="1" si="17"/>
        <v/>
      </c>
      <c r="E309" s="4">
        <v>2</v>
      </c>
      <c r="F309" s="4" t="str">
        <f t="shared" ca="1" si="18"/>
        <v/>
      </c>
      <c r="G309" s="4" t="str">
        <f t="shared" ca="1" si="19"/>
        <v/>
      </c>
      <c r="H309" s="3" t="str">
        <f t="array" aca="1" ref="H309" ca="1">IFERROR(INDEX(F:F,SMALL(IF(F$2:F$1573&lt;&gt;"",ROW(F$2:F$1573)),ROWS(H$2:H308))),"")</f>
        <v/>
      </c>
      <c r="I309" s="3" t="str">
        <f t="array" aca="1" ref="I309" ca="1">IFERROR(INDEX(G:G,SMALL(IF(G$2:G$1573&lt;&gt;"",ROW(G$2:G$1573)),ROWS(I$2:I308))),"")</f>
        <v/>
      </c>
      <c r="J309" s="3" t="str">
        <f t="array" aca="1" ref="J309" ca="1">IFERROR(INDEX(C:C,SMALL(IF(C$2:C$1573&lt;&gt;"",ROW(C$2:C$1573)),ROWS(J$2:J308))),"")</f>
        <v/>
      </c>
    </row>
    <row r="310" spans="1:10" ht="18" x14ac:dyDescent="0.2">
      <c r="A310" s="1">
        <v>153</v>
      </c>
      <c r="B310" s="1" t="s">
        <v>783</v>
      </c>
      <c r="C310" s="2" t="str">
        <f t="shared" ca="1" si="16"/>
        <v/>
      </c>
      <c r="D310" s="2" t="str">
        <f t="shared" ca="1" si="17"/>
        <v/>
      </c>
      <c r="E310" s="4">
        <v>2</v>
      </c>
      <c r="F310" s="4" t="str">
        <f t="shared" ca="1" si="18"/>
        <v/>
      </c>
      <c r="G310" s="4" t="str">
        <f t="shared" ca="1" si="19"/>
        <v/>
      </c>
      <c r="H310" s="3" t="str">
        <f t="array" aca="1" ref="H310" ca="1">IFERROR(INDEX(F:F,SMALL(IF(F$2:F$1573&lt;&gt;"",ROW(F$2:F$1573)),ROWS(H$2:H309))),"")</f>
        <v/>
      </c>
      <c r="I310" s="3" t="str">
        <f t="array" aca="1" ref="I310" ca="1">IFERROR(INDEX(G:G,SMALL(IF(G$2:G$1573&lt;&gt;"",ROW(G$2:G$1573)),ROWS(I$2:I309))),"")</f>
        <v/>
      </c>
      <c r="J310" s="3" t="str">
        <f t="array" aca="1" ref="J310" ca="1">IFERROR(INDEX(C:C,SMALL(IF(C$2:C$1573&lt;&gt;"",ROW(C$2:C$1573)),ROWS(J$2:J309))),"")</f>
        <v/>
      </c>
    </row>
    <row r="311" spans="1:10" ht="18" x14ac:dyDescent="0.2">
      <c r="A311" s="1">
        <v>154</v>
      </c>
      <c r="B311" s="1" t="s">
        <v>783</v>
      </c>
      <c r="C311" s="2" t="str">
        <f t="shared" ca="1" si="16"/>
        <v/>
      </c>
      <c r="D311" s="2" t="str">
        <f t="shared" ca="1" si="17"/>
        <v/>
      </c>
      <c r="E311" s="4">
        <v>2</v>
      </c>
      <c r="F311" s="4" t="str">
        <f t="shared" ca="1" si="18"/>
        <v/>
      </c>
      <c r="G311" s="4" t="str">
        <f t="shared" ca="1" si="19"/>
        <v/>
      </c>
      <c r="H311" s="3" t="str">
        <f t="array" aca="1" ref="H311" ca="1">IFERROR(INDEX(F:F,SMALL(IF(F$2:F$1573&lt;&gt;"",ROW(F$2:F$1573)),ROWS(H$2:H310))),"")</f>
        <v/>
      </c>
      <c r="I311" s="3" t="str">
        <f t="array" aca="1" ref="I311" ca="1">IFERROR(INDEX(G:G,SMALL(IF(G$2:G$1573&lt;&gt;"",ROW(G$2:G$1573)),ROWS(I$2:I310))),"")</f>
        <v/>
      </c>
      <c r="J311" s="3" t="str">
        <f t="array" aca="1" ref="J311" ca="1">IFERROR(INDEX(C:C,SMALL(IF(C$2:C$1573&lt;&gt;"",ROW(C$2:C$1573)),ROWS(J$2:J310))),"")</f>
        <v/>
      </c>
    </row>
    <row r="312" spans="1:10" ht="18" x14ac:dyDescent="0.2">
      <c r="A312" s="1">
        <v>155</v>
      </c>
      <c r="B312" s="1" t="s">
        <v>783</v>
      </c>
      <c r="C312" s="2" t="str">
        <f t="shared" ca="1" si="16"/>
        <v/>
      </c>
      <c r="D312" s="2" t="str">
        <f t="shared" ca="1" si="17"/>
        <v/>
      </c>
      <c r="E312" s="4">
        <v>2</v>
      </c>
      <c r="F312" s="4" t="str">
        <f t="shared" ca="1" si="18"/>
        <v/>
      </c>
      <c r="G312" s="4" t="str">
        <f t="shared" ca="1" si="19"/>
        <v/>
      </c>
      <c r="H312" s="3" t="str">
        <f t="array" aca="1" ref="H312" ca="1">IFERROR(INDEX(F:F,SMALL(IF(F$2:F$1573&lt;&gt;"",ROW(F$2:F$1573)),ROWS(H$2:H311))),"")</f>
        <v/>
      </c>
      <c r="I312" s="3" t="str">
        <f t="array" aca="1" ref="I312" ca="1">IFERROR(INDEX(G:G,SMALL(IF(G$2:G$1573&lt;&gt;"",ROW(G$2:G$1573)),ROWS(I$2:I311))),"")</f>
        <v/>
      </c>
      <c r="J312" s="3" t="str">
        <f t="array" aca="1" ref="J312" ca="1">IFERROR(INDEX(C:C,SMALL(IF(C$2:C$1573&lt;&gt;"",ROW(C$2:C$1573)),ROWS(J$2:J311))),"")</f>
        <v/>
      </c>
    </row>
    <row r="313" spans="1:10" ht="18" x14ac:dyDescent="0.2">
      <c r="A313" s="1">
        <v>156</v>
      </c>
      <c r="B313" s="1" t="s">
        <v>783</v>
      </c>
      <c r="C313" s="2" t="str">
        <f t="shared" ca="1" si="16"/>
        <v/>
      </c>
      <c r="D313" s="2" t="str">
        <f t="shared" ca="1" si="17"/>
        <v/>
      </c>
      <c r="E313" s="4">
        <v>2</v>
      </c>
      <c r="F313" s="4" t="str">
        <f t="shared" ca="1" si="18"/>
        <v/>
      </c>
      <c r="G313" s="4" t="str">
        <f t="shared" ca="1" si="19"/>
        <v/>
      </c>
      <c r="H313" s="3" t="str">
        <f t="array" aca="1" ref="H313" ca="1">IFERROR(INDEX(F:F,SMALL(IF(F$2:F$1573&lt;&gt;"",ROW(F$2:F$1573)),ROWS(H$2:H312))),"")</f>
        <v/>
      </c>
      <c r="I313" s="3" t="str">
        <f t="array" aca="1" ref="I313" ca="1">IFERROR(INDEX(G:G,SMALL(IF(G$2:G$1573&lt;&gt;"",ROW(G$2:G$1573)),ROWS(I$2:I312))),"")</f>
        <v/>
      </c>
      <c r="J313" s="3" t="str">
        <f t="array" aca="1" ref="J313" ca="1">IFERROR(INDEX(C:C,SMALL(IF(C$2:C$1573&lt;&gt;"",ROW(C$2:C$1573)),ROWS(J$2:J312))),"")</f>
        <v/>
      </c>
    </row>
    <row r="314" spans="1:10" ht="18" x14ac:dyDescent="0.2">
      <c r="A314" s="1">
        <v>157</v>
      </c>
      <c r="B314" s="1" t="s">
        <v>783</v>
      </c>
      <c r="C314" s="2" t="str">
        <f t="shared" ca="1" si="16"/>
        <v/>
      </c>
      <c r="D314" s="2" t="str">
        <f t="shared" ca="1" si="17"/>
        <v/>
      </c>
      <c r="E314" s="4">
        <v>2</v>
      </c>
      <c r="F314" s="4" t="str">
        <f t="shared" ca="1" si="18"/>
        <v/>
      </c>
      <c r="G314" s="4" t="str">
        <f t="shared" ca="1" si="19"/>
        <v/>
      </c>
      <c r="H314" s="3" t="str">
        <f t="array" aca="1" ref="H314" ca="1">IFERROR(INDEX(F:F,SMALL(IF(F$2:F$1573&lt;&gt;"",ROW(F$2:F$1573)),ROWS(H$2:H313))),"")</f>
        <v/>
      </c>
      <c r="I314" s="3" t="str">
        <f t="array" aca="1" ref="I314" ca="1">IFERROR(INDEX(G:G,SMALL(IF(G$2:G$1573&lt;&gt;"",ROW(G$2:G$1573)),ROWS(I$2:I313))),"")</f>
        <v/>
      </c>
      <c r="J314" s="3" t="str">
        <f t="array" aca="1" ref="J314" ca="1">IFERROR(INDEX(C:C,SMALL(IF(C$2:C$1573&lt;&gt;"",ROW(C$2:C$1573)),ROWS(J$2:J313))),"")</f>
        <v/>
      </c>
    </row>
    <row r="315" spans="1:10" ht="18" x14ac:dyDescent="0.2">
      <c r="A315" s="1">
        <v>158</v>
      </c>
      <c r="B315" s="1" t="s">
        <v>783</v>
      </c>
      <c r="C315" s="2" t="str">
        <f t="shared" ca="1" si="16"/>
        <v/>
      </c>
      <c r="D315" s="2" t="str">
        <f t="shared" ca="1" si="17"/>
        <v/>
      </c>
      <c r="E315" s="4">
        <v>2</v>
      </c>
      <c r="F315" s="4" t="str">
        <f t="shared" ca="1" si="18"/>
        <v/>
      </c>
      <c r="G315" s="4" t="str">
        <f t="shared" ca="1" si="19"/>
        <v/>
      </c>
      <c r="H315" s="3" t="str">
        <f t="array" aca="1" ref="H315" ca="1">IFERROR(INDEX(F:F,SMALL(IF(F$2:F$1573&lt;&gt;"",ROW(F$2:F$1573)),ROWS(H$2:H314))),"")</f>
        <v/>
      </c>
      <c r="I315" s="3" t="str">
        <f t="array" aca="1" ref="I315" ca="1">IFERROR(INDEX(G:G,SMALL(IF(G$2:G$1573&lt;&gt;"",ROW(G$2:G$1573)),ROWS(I$2:I314))),"")</f>
        <v/>
      </c>
      <c r="J315" s="3" t="str">
        <f t="array" aca="1" ref="J315" ca="1">IFERROR(INDEX(C:C,SMALL(IF(C$2:C$1573&lt;&gt;"",ROW(C$2:C$1573)),ROWS(J$2:J314))),"")</f>
        <v/>
      </c>
    </row>
    <row r="316" spans="1:10" ht="18" x14ac:dyDescent="0.2">
      <c r="A316" s="1">
        <v>159</v>
      </c>
      <c r="B316" s="1" t="s">
        <v>783</v>
      </c>
      <c r="C316" s="2" t="str">
        <f t="shared" ca="1" si="16"/>
        <v/>
      </c>
      <c r="D316" s="2" t="str">
        <f t="shared" ca="1" si="17"/>
        <v/>
      </c>
      <c r="E316" s="4">
        <v>2</v>
      </c>
      <c r="F316" s="4" t="str">
        <f t="shared" ca="1" si="18"/>
        <v/>
      </c>
      <c r="G316" s="4" t="str">
        <f t="shared" ca="1" si="19"/>
        <v/>
      </c>
      <c r="H316" s="3" t="str">
        <f t="array" aca="1" ref="H316" ca="1">IFERROR(INDEX(F:F,SMALL(IF(F$2:F$1573&lt;&gt;"",ROW(F$2:F$1573)),ROWS(H$2:H315))),"")</f>
        <v/>
      </c>
      <c r="I316" s="3" t="str">
        <f t="array" aca="1" ref="I316" ca="1">IFERROR(INDEX(G:G,SMALL(IF(G$2:G$1573&lt;&gt;"",ROW(G$2:G$1573)),ROWS(I$2:I315))),"")</f>
        <v/>
      </c>
      <c r="J316" s="3" t="str">
        <f t="array" aca="1" ref="J316" ca="1">IFERROR(INDEX(C:C,SMALL(IF(C$2:C$1573&lt;&gt;"",ROW(C$2:C$1573)),ROWS(J$2:J315))),"")</f>
        <v/>
      </c>
    </row>
    <row r="317" spans="1:10" ht="18" x14ac:dyDescent="0.2">
      <c r="A317" s="1">
        <v>160</v>
      </c>
      <c r="B317" s="1" t="s">
        <v>783</v>
      </c>
      <c r="C317" s="2" t="str">
        <f t="shared" ca="1" si="16"/>
        <v/>
      </c>
      <c r="D317" s="2" t="str">
        <f t="shared" ca="1" si="17"/>
        <v/>
      </c>
      <c r="E317" s="4">
        <v>2</v>
      </c>
      <c r="F317" s="4" t="str">
        <f t="shared" ca="1" si="18"/>
        <v/>
      </c>
      <c r="G317" s="4" t="str">
        <f t="shared" ca="1" si="19"/>
        <v/>
      </c>
      <c r="H317" s="3" t="str">
        <f t="array" aca="1" ref="H317" ca="1">IFERROR(INDEX(F:F,SMALL(IF(F$2:F$1573&lt;&gt;"",ROW(F$2:F$1573)),ROWS(H$2:H316))),"")</f>
        <v/>
      </c>
      <c r="I317" s="3" t="str">
        <f t="array" aca="1" ref="I317" ca="1">IFERROR(INDEX(G:G,SMALL(IF(G$2:G$1573&lt;&gt;"",ROW(G$2:G$1573)),ROWS(I$2:I316))),"")</f>
        <v/>
      </c>
      <c r="J317" s="3" t="str">
        <f t="array" aca="1" ref="J317" ca="1">IFERROR(INDEX(C:C,SMALL(IF(C$2:C$1573&lt;&gt;"",ROW(C$2:C$1573)),ROWS(J$2:J316))),"")</f>
        <v/>
      </c>
    </row>
    <row r="318" spans="1:10" ht="18" x14ac:dyDescent="0.2">
      <c r="A318" s="1">
        <v>4</v>
      </c>
      <c r="B318" s="1" t="s">
        <v>784</v>
      </c>
      <c r="C318" s="2" t="str">
        <f t="shared" ca="1" si="16"/>
        <v/>
      </c>
      <c r="D318" s="2">
        <f t="shared" ca="1" si="17"/>
        <v>6122</v>
      </c>
      <c r="E318" s="4">
        <v>3</v>
      </c>
      <c r="F318" s="4" t="str">
        <f t="shared" ca="1" si="18"/>
        <v/>
      </c>
      <c r="G318" s="4" t="str">
        <f t="shared" ca="1" si="19"/>
        <v/>
      </c>
      <c r="H318" s="3" t="str">
        <f t="array" aca="1" ref="H318" ca="1">IFERROR(INDEX(F:F,SMALL(IF(F$2:F$1573&lt;&gt;"",ROW(F$2:F$1573)),ROWS(H$2:H317))),"")</f>
        <v/>
      </c>
      <c r="I318" s="3" t="str">
        <f t="array" aca="1" ref="I318" ca="1">IFERROR(INDEX(G:G,SMALL(IF(G$2:G$1573&lt;&gt;"",ROW(G$2:G$1573)),ROWS(I$2:I317))),"")</f>
        <v/>
      </c>
      <c r="J318" s="3" t="str">
        <f t="array" aca="1" ref="J318" ca="1">IFERROR(INDEX(C:C,SMALL(IF(C$2:C$1573&lt;&gt;"",ROW(C$2:C$1573)),ROWS(J$2:J317))),"")</f>
        <v/>
      </c>
    </row>
    <row r="319" spans="1:10" ht="18" x14ac:dyDescent="0.2">
      <c r="A319" s="1">
        <v>5</v>
      </c>
      <c r="B319" s="1" t="s">
        <v>784</v>
      </c>
      <c r="C319" s="2" t="str">
        <f t="shared" ca="1" si="16"/>
        <v/>
      </c>
      <c r="D319" s="2">
        <f t="shared" ca="1" si="17"/>
        <v>6410</v>
      </c>
      <c r="E319" s="4">
        <v>3</v>
      </c>
      <c r="F319" s="4" t="str">
        <f t="shared" ca="1" si="18"/>
        <v/>
      </c>
      <c r="G319" s="4" t="str">
        <f t="shared" ca="1" si="19"/>
        <v/>
      </c>
      <c r="H319" s="3" t="str">
        <f t="array" aca="1" ref="H319" ca="1">IFERROR(INDEX(F:F,SMALL(IF(F$2:F$1573&lt;&gt;"",ROW(F$2:F$1573)),ROWS(H$2:H318))),"")</f>
        <v/>
      </c>
      <c r="I319" s="3" t="str">
        <f t="array" aca="1" ref="I319" ca="1">IFERROR(INDEX(G:G,SMALL(IF(G$2:G$1573&lt;&gt;"",ROW(G$2:G$1573)),ROWS(I$2:I318))),"")</f>
        <v/>
      </c>
      <c r="J319" s="3" t="str">
        <f t="array" aca="1" ref="J319" ca="1">IFERROR(INDEX(C:C,SMALL(IF(C$2:C$1573&lt;&gt;"",ROW(C$2:C$1573)),ROWS(J$2:J318))),"")</f>
        <v/>
      </c>
    </row>
    <row r="320" spans="1:10" ht="18" x14ac:dyDescent="0.2">
      <c r="A320" s="1">
        <v>6</v>
      </c>
      <c r="B320" s="1" t="s">
        <v>784</v>
      </c>
      <c r="C320" s="2" t="str">
        <f t="shared" ca="1" si="16"/>
        <v/>
      </c>
      <c r="D320" s="2">
        <f t="shared" ca="1" si="17"/>
        <v>6427</v>
      </c>
      <c r="E320" s="4">
        <v>3</v>
      </c>
      <c r="F320" s="4" t="str">
        <f t="shared" ca="1" si="18"/>
        <v/>
      </c>
      <c r="G320" s="4" t="str">
        <f t="shared" ca="1" si="19"/>
        <v/>
      </c>
      <c r="H320" s="3" t="str">
        <f t="array" aca="1" ref="H320" ca="1">IFERROR(INDEX(F:F,SMALL(IF(F$2:F$1573&lt;&gt;"",ROW(F$2:F$1573)),ROWS(H$2:H319))),"")</f>
        <v/>
      </c>
      <c r="I320" s="3" t="str">
        <f t="array" aca="1" ref="I320" ca="1">IFERROR(INDEX(G:G,SMALL(IF(G$2:G$1573&lt;&gt;"",ROW(G$2:G$1573)),ROWS(I$2:I319))),"")</f>
        <v/>
      </c>
      <c r="J320" s="3" t="str">
        <f t="array" aca="1" ref="J320" ca="1">IFERROR(INDEX(C:C,SMALL(IF(C$2:C$1573&lt;&gt;"",ROW(C$2:C$1573)),ROWS(J$2:J319))),"")</f>
        <v/>
      </c>
    </row>
    <row r="321" spans="1:10" ht="18" x14ac:dyDescent="0.2">
      <c r="A321" s="1">
        <v>7</v>
      </c>
      <c r="B321" s="1" t="s">
        <v>784</v>
      </c>
      <c r="C321" s="2" t="str">
        <f t="shared" ca="1" si="16"/>
        <v/>
      </c>
      <c r="D321" s="2">
        <f t="shared" ca="1" si="17"/>
        <v>6466</v>
      </c>
      <c r="E321" s="4">
        <v>3</v>
      </c>
      <c r="F321" s="4" t="str">
        <f t="shared" ca="1" si="18"/>
        <v/>
      </c>
      <c r="G321" s="4" t="str">
        <f t="shared" ca="1" si="19"/>
        <v/>
      </c>
      <c r="H321" s="3" t="str">
        <f t="array" aca="1" ref="H321" ca="1">IFERROR(INDEX(F:F,SMALL(IF(F$2:F$1573&lt;&gt;"",ROW(F$2:F$1573)),ROWS(H$2:H320))),"")</f>
        <v/>
      </c>
      <c r="I321" s="3" t="str">
        <f t="array" aca="1" ref="I321" ca="1">IFERROR(INDEX(G:G,SMALL(IF(G$2:G$1573&lt;&gt;"",ROW(G$2:G$1573)),ROWS(I$2:I320))),"")</f>
        <v/>
      </c>
      <c r="J321" s="3" t="str">
        <f t="array" aca="1" ref="J321" ca="1">IFERROR(INDEX(C:C,SMALL(IF(C$2:C$1573&lt;&gt;"",ROW(C$2:C$1573)),ROWS(J$2:J320))),"")</f>
        <v/>
      </c>
    </row>
    <row r="322" spans="1:10" ht="18" x14ac:dyDescent="0.2">
      <c r="A322" s="1">
        <v>8</v>
      </c>
      <c r="B322" s="1" t="s">
        <v>784</v>
      </c>
      <c r="C322" s="2" t="str">
        <f t="shared" ca="1" si="16"/>
        <v/>
      </c>
      <c r="D322" s="2" t="str">
        <f t="shared" ca="1" si="17"/>
        <v/>
      </c>
      <c r="E322" s="4">
        <v>3</v>
      </c>
      <c r="F322" s="4" t="str">
        <f t="shared" ca="1" si="18"/>
        <v/>
      </c>
      <c r="G322" s="4" t="str">
        <f t="shared" ca="1" si="19"/>
        <v/>
      </c>
      <c r="H322" s="3" t="str">
        <f t="array" aca="1" ref="H322" ca="1">IFERROR(INDEX(F:F,SMALL(IF(F$2:F$1573&lt;&gt;"",ROW(F$2:F$1573)),ROWS(H$2:H321))),"")</f>
        <v/>
      </c>
      <c r="I322" s="3" t="str">
        <f t="array" aca="1" ref="I322" ca="1">IFERROR(INDEX(G:G,SMALL(IF(G$2:G$1573&lt;&gt;"",ROW(G$2:G$1573)),ROWS(I$2:I321))),"")</f>
        <v/>
      </c>
      <c r="J322" s="3" t="str">
        <f t="array" aca="1" ref="J322" ca="1">IFERROR(INDEX(C:C,SMALL(IF(C$2:C$1573&lt;&gt;"",ROW(C$2:C$1573)),ROWS(J$2:J321))),"")</f>
        <v/>
      </c>
    </row>
    <row r="323" spans="1:10" ht="18" x14ac:dyDescent="0.2">
      <c r="A323" s="1">
        <v>9</v>
      </c>
      <c r="B323" s="1" t="s">
        <v>784</v>
      </c>
      <c r="C323" s="2" t="str">
        <f t="shared" ca="1" si="16"/>
        <v/>
      </c>
      <c r="D323" s="2" t="str">
        <f t="shared" ca="1" si="17"/>
        <v/>
      </c>
      <c r="E323" s="4">
        <v>3</v>
      </c>
      <c r="F323" s="4" t="str">
        <f t="shared" ca="1" si="18"/>
        <v/>
      </c>
      <c r="G323" s="4" t="str">
        <f t="shared" ca="1" si="19"/>
        <v/>
      </c>
      <c r="H323" s="3" t="str">
        <f t="array" aca="1" ref="H323" ca="1">IFERROR(INDEX(F:F,SMALL(IF(F$2:F$1573&lt;&gt;"",ROW(F$2:F$1573)),ROWS(H$2:H322))),"")</f>
        <v/>
      </c>
      <c r="I323" s="3" t="str">
        <f t="array" aca="1" ref="I323" ca="1">IFERROR(INDEX(G:G,SMALL(IF(G$2:G$1573&lt;&gt;"",ROW(G$2:G$1573)),ROWS(I$2:I322))),"")</f>
        <v/>
      </c>
      <c r="J323" s="3" t="str">
        <f t="array" aca="1" ref="J323" ca="1">IFERROR(INDEX(C:C,SMALL(IF(C$2:C$1573&lt;&gt;"",ROW(C$2:C$1573)),ROWS(J$2:J322))),"")</f>
        <v/>
      </c>
    </row>
    <row r="324" spans="1:10" ht="18" x14ac:dyDescent="0.2">
      <c r="A324" s="1">
        <v>10</v>
      </c>
      <c r="B324" s="1" t="s">
        <v>784</v>
      </c>
      <c r="C324" s="2" t="str">
        <f t="shared" ca="1" si="16"/>
        <v/>
      </c>
      <c r="D324" s="2" t="str">
        <f t="shared" ca="1" si="17"/>
        <v/>
      </c>
      <c r="E324" s="4">
        <v>3</v>
      </c>
      <c r="F324" s="4" t="str">
        <f t="shared" ca="1" si="18"/>
        <v/>
      </c>
      <c r="G324" s="4" t="str">
        <f t="shared" ca="1" si="19"/>
        <v/>
      </c>
      <c r="H324" s="3" t="str">
        <f t="array" aca="1" ref="H324" ca="1">IFERROR(INDEX(F:F,SMALL(IF(F$2:F$1573&lt;&gt;"",ROW(F$2:F$1573)),ROWS(H$2:H323))),"")</f>
        <v/>
      </c>
      <c r="I324" s="3" t="str">
        <f t="array" aca="1" ref="I324" ca="1">IFERROR(INDEX(G:G,SMALL(IF(G$2:G$1573&lt;&gt;"",ROW(G$2:G$1573)),ROWS(I$2:I323))),"")</f>
        <v/>
      </c>
      <c r="J324" s="3" t="str">
        <f t="array" aca="1" ref="J324" ca="1">IFERROR(INDEX(C:C,SMALL(IF(C$2:C$1573&lt;&gt;"",ROW(C$2:C$1573)),ROWS(J$2:J323))),"")</f>
        <v/>
      </c>
    </row>
    <row r="325" spans="1:10" ht="18" x14ac:dyDescent="0.2">
      <c r="A325" s="1">
        <v>11</v>
      </c>
      <c r="B325" s="1" t="s">
        <v>784</v>
      </c>
      <c r="C325" s="2" t="str">
        <f t="shared" ref="C325:C388" ca="1" si="20">IF(OR(D325=0,D325="",INDIRECT("'"&amp;$B$1&amp;"'!"&amp;B325&amp;A325)="",,INDIRECT("'"&amp;$B$1&amp;"'!X"&amp;A325)=0),"",INDIRECT("'"&amp;$B$1&amp;"'!"&amp;B325&amp;A325))</f>
        <v/>
      </c>
      <c r="D325" s="2">
        <f t="shared" ref="D325:D388" ca="1" si="21">IF(INDIRECT("'"&amp;$B$1&amp;"'!C"&amp;A325)=0,"",INDIRECT("'"&amp;$B$1&amp;"'!C"&amp;A325))</f>
        <v>6308</v>
      </c>
      <c r="E325" s="4">
        <v>3</v>
      </c>
      <c r="F325" s="4" t="str">
        <f t="shared" ref="F325:F388" ca="1" si="22">IF(C325="","",E325)</f>
        <v/>
      </c>
      <c r="G325" s="4" t="str">
        <f t="shared" ref="G325:G388" ca="1" si="23">IF(OR(C325="",C325=0),"",D325)</f>
        <v/>
      </c>
      <c r="H325" s="3" t="str">
        <f t="array" aca="1" ref="H325" ca="1">IFERROR(INDEX(F:F,SMALL(IF(F$2:F$1573&lt;&gt;"",ROW(F$2:F$1573)),ROWS(H$2:H324))),"")</f>
        <v/>
      </c>
      <c r="I325" s="3" t="str">
        <f t="array" aca="1" ref="I325" ca="1">IFERROR(INDEX(G:G,SMALL(IF(G$2:G$1573&lt;&gt;"",ROW(G$2:G$1573)),ROWS(I$2:I324))),"")</f>
        <v/>
      </c>
      <c r="J325" s="3" t="str">
        <f t="array" aca="1" ref="J325" ca="1">IFERROR(INDEX(C:C,SMALL(IF(C$2:C$1573&lt;&gt;"",ROW(C$2:C$1573)),ROWS(J$2:J324))),"")</f>
        <v/>
      </c>
    </row>
    <row r="326" spans="1:10" ht="18" x14ac:dyDescent="0.2">
      <c r="A326" s="1">
        <v>12</v>
      </c>
      <c r="B326" s="1" t="s">
        <v>784</v>
      </c>
      <c r="C326" s="2" t="str">
        <f t="shared" ca="1" si="20"/>
        <v/>
      </c>
      <c r="D326" s="2">
        <f t="shared" ca="1" si="21"/>
        <v>6007</v>
      </c>
      <c r="E326" s="4">
        <v>3</v>
      </c>
      <c r="F326" s="4" t="str">
        <f t="shared" ca="1" si="22"/>
        <v/>
      </c>
      <c r="G326" s="4" t="str">
        <f t="shared" ca="1" si="23"/>
        <v/>
      </c>
      <c r="H326" s="3" t="str">
        <f t="array" aca="1" ref="H326" ca="1">IFERROR(INDEX(F:F,SMALL(IF(F$2:F$1573&lt;&gt;"",ROW(F$2:F$1573)),ROWS(H$2:H325))),"")</f>
        <v/>
      </c>
      <c r="I326" s="3" t="str">
        <f t="array" aca="1" ref="I326" ca="1">IFERROR(INDEX(G:G,SMALL(IF(G$2:G$1573&lt;&gt;"",ROW(G$2:G$1573)),ROWS(I$2:I325))),"")</f>
        <v/>
      </c>
      <c r="J326" s="3" t="str">
        <f t="array" aca="1" ref="J326" ca="1">IFERROR(INDEX(C:C,SMALL(IF(C$2:C$1573&lt;&gt;"",ROW(C$2:C$1573)),ROWS(J$2:J325))),"")</f>
        <v/>
      </c>
    </row>
    <row r="327" spans="1:10" ht="18" x14ac:dyDescent="0.2">
      <c r="A327" s="1">
        <v>13</v>
      </c>
      <c r="B327" s="1" t="s">
        <v>784</v>
      </c>
      <c r="C327" s="2" t="str">
        <f t="shared" ca="1" si="20"/>
        <v/>
      </c>
      <c r="D327" s="2">
        <f t="shared" ca="1" si="21"/>
        <v>6157</v>
      </c>
      <c r="E327" s="4">
        <v>3</v>
      </c>
      <c r="F327" s="4" t="str">
        <f t="shared" ca="1" si="22"/>
        <v/>
      </c>
      <c r="G327" s="4" t="str">
        <f t="shared" ca="1" si="23"/>
        <v/>
      </c>
      <c r="H327" s="3" t="str">
        <f t="array" aca="1" ref="H327" ca="1">IFERROR(INDEX(F:F,SMALL(IF(F$2:F$1573&lt;&gt;"",ROW(F$2:F$1573)),ROWS(H$2:H326))),"")</f>
        <v/>
      </c>
      <c r="I327" s="3" t="str">
        <f t="array" aca="1" ref="I327" ca="1">IFERROR(INDEX(G:G,SMALL(IF(G$2:G$1573&lt;&gt;"",ROW(G$2:G$1573)),ROWS(I$2:I326))),"")</f>
        <v/>
      </c>
      <c r="J327" s="3" t="str">
        <f t="array" aca="1" ref="J327" ca="1">IFERROR(INDEX(C:C,SMALL(IF(C$2:C$1573&lt;&gt;"",ROW(C$2:C$1573)),ROWS(J$2:J326))),"")</f>
        <v/>
      </c>
    </row>
    <row r="328" spans="1:10" ht="18" x14ac:dyDescent="0.2">
      <c r="A328" s="1">
        <v>14</v>
      </c>
      <c r="B328" s="1" t="s">
        <v>784</v>
      </c>
      <c r="C328" s="2" t="str">
        <f t="shared" ca="1" si="20"/>
        <v/>
      </c>
      <c r="D328" s="2" t="str">
        <f t="shared" ca="1" si="21"/>
        <v/>
      </c>
      <c r="E328" s="4">
        <v>3</v>
      </c>
      <c r="F328" s="4" t="str">
        <f t="shared" ca="1" si="22"/>
        <v/>
      </c>
      <c r="G328" s="4" t="str">
        <f t="shared" ca="1" si="23"/>
        <v/>
      </c>
      <c r="H328" s="3" t="str">
        <f t="array" aca="1" ref="H328" ca="1">IFERROR(INDEX(F:F,SMALL(IF(F$2:F$1573&lt;&gt;"",ROW(F$2:F$1573)),ROWS(H$2:H327))),"")</f>
        <v/>
      </c>
      <c r="I328" s="3" t="str">
        <f t="array" aca="1" ref="I328" ca="1">IFERROR(INDEX(G:G,SMALL(IF(G$2:G$1573&lt;&gt;"",ROW(G$2:G$1573)),ROWS(I$2:I327))),"")</f>
        <v/>
      </c>
      <c r="J328" s="3" t="str">
        <f t="array" aca="1" ref="J328" ca="1">IFERROR(INDEX(C:C,SMALL(IF(C$2:C$1573&lt;&gt;"",ROW(C$2:C$1573)),ROWS(J$2:J327))),"")</f>
        <v/>
      </c>
    </row>
    <row r="329" spans="1:10" ht="18" x14ac:dyDescent="0.2">
      <c r="A329" s="1">
        <v>15</v>
      </c>
      <c r="B329" s="1" t="s">
        <v>784</v>
      </c>
      <c r="C329" s="2" t="str">
        <f t="shared" ca="1" si="20"/>
        <v/>
      </c>
      <c r="D329" s="2" t="str">
        <f t="shared" ca="1" si="21"/>
        <v/>
      </c>
      <c r="E329" s="4">
        <v>3</v>
      </c>
      <c r="F329" s="4" t="str">
        <f t="shared" ca="1" si="22"/>
        <v/>
      </c>
      <c r="G329" s="4" t="str">
        <f t="shared" ca="1" si="23"/>
        <v/>
      </c>
      <c r="H329" s="3" t="str">
        <f t="array" aca="1" ref="H329" ca="1">IFERROR(INDEX(F:F,SMALL(IF(F$2:F$1573&lt;&gt;"",ROW(F$2:F$1573)),ROWS(H$2:H328))),"")</f>
        <v/>
      </c>
      <c r="I329" s="3" t="str">
        <f t="array" aca="1" ref="I329" ca="1">IFERROR(INDEX(G:G,SMALL(IF(G$2:G$1573&lt;&gt;"",ROW(G$2:G$1573)),ROWS(I$2:I328))),"")</f>
        <v/>
      </c>
      <c r="J329" s="3" t="str">
        <f t="array" aca="1" ref="J329" ca="1">IFERROR(INDEX(C:C,SMALL(IF(C$2:C$1573&lt;&gt;"",ROW(C$2:C$1573)),ROWS(J$2:J328))),"")</f>
        <v/>
      </c>
    </row>
    <row r="330" spans="1:10" ht="18" x14ac:dyDescent="0.2">
      <c r="A330" s="1">
        <v>16</v>
      </c>
      <c r="B330" s="1" t="s">
        <v>784</v>
      </c>
      <c r="C330" s="2" t="str">
        <f t="shared" ca="1" si="20"/>
        <v/>
      </c>
      <c r="D330" s="2" t="str">
        <f t="shared" ca="1" si="21"/>
        <v/>
      </c>
      <c r="E330" s="4">
        <v>3</v>
      </c>
      <c r="F330" s="4" t="str">
        <f t="shared" ca="1" si="22"/>
        <v/>
      </c>
      <c r="G330" s="4" t="str">
        <f t="shared" ca="1" si="23"/>
        <v/>
      </c>
      <c r="H330" s="3" t="str">
        <f t="array" aca="1" ref="H330" ca="1">IFERROR(INDEX(F:F,SMALL(IF(F$2:F$1573&lt;&gt;"",ROW(F$2:F$1573)),ROWS(H$2:H329))),"")</f>
        <v/>
      </c>
      <c r="I330" s="3" t="str">
        <f t="array" aca="1" ref="I330" ca="1">IFERROR(INDEX(G:G,SMALL(IF(G$2:G$1573&lt;&gt;"",ROW(G$2:G$1573)),ROWS(I$2:I329))),"")</f>
        <v/>
      </c>
      <c r="J330" s="3" t="str">
        <f t="array" aca="1" ref="J330" ca="1">IFERROR(INDEX(C:C,SMALL(IF(C$2:C$1573&lt;&gt;"",ROW(C$2:C$1573)),ROWS(J$2:J329))),"")</f>
        <v/>
      </c>
    </row>
    <row r="331" spans="1:10" ht="18" x14ac:dyDescent="0.2">
      <c r="A331" s="1">
        <v>17</v>
      </c>
      <c r="B331" s="1" t="s">
        <v>784</v>
      </c>
      <c r="C331" s="2" t="str">
        <f t="shared" ca="1" si="20"/>
        <v/>
      </c>
      <c r="D331" s="2" t="str">
        <f t="shared" ca="1" si="21"/>
        <v/>
      </c>
      <c r="E331" s="4">
        <v>3</v>
      </c>
      <c r="F331" s="4" t="str">
        <f t="shared" ca="1" si="22"/>
        <v/>
      </c>
      <c r="G331" s="4" t="str">
        <f t="shared" ca="1" si="23"/>
        <v/>
      </c>
      <c r="H331" s="3" t="str">
        <f t="array" aca="1" ref="H331" ca="1">IFERROR(INDEX(F:F,SMALL(IF(F$2:F$1573&lt;&gt;"",ROW(F$2:F$1573)),ROWS(H$2:H330))),"")</f>
        <v/>
      </c>
      <c r="I331" s="3" t="str">
        <f t="array" aca="1" ref="I331" ca="1">IFERROR(INDEX(G:G,SMALL(IF(G$2:G$1573&lt;&gt;"",ROW(G$2:G$1573)),ROWS(I$2:I330))),"")</f>
        <v/>
      </c>
      <c r="J331" s="3" t="str">
        <f t="array" aca="1" ref="J331" ca="1">IFERROR(INDEX(C:C,SMALL(IF(C$2:C$1573&lt;&gt;"",ROW(C$2:C$1573)),ROWS(J$2:J330))),"")</f>
        <v/>
      </c>
    </row>
    <row r="332" spans="1:10" ht="18" x14ac:dyDescent="0.2">
      <c r="A332" s="1">
        <v>18</v>
      </c>
      <c r="B332" s="1" t="s">
        <v>784</v>
      </c>
      <c r="C332" s="2" t="str">
        <f t="shared" ca="1" si="20"/>
        <v/>
      </c>
      <c r="D332" s="2">
        <f t="shared" ca="1" si="21"/>
        <v>6225</v>
      </c>
      <c r="E332" s="4">
        <v>3</v>
      </c>
      <c r="F332" s="4" t="str">
        <f t="shared" ca="1" si="22"/>
        <v/>
      </c>
      <c r="G332" s="4" t="str">
        <f t="shared" ca="1" si="23"/>
        <v/>
      </c>
      <c r="H332" s="3" t="str">
        <f t="array" aca="1" ref="H332" ca="1">IFERROR(INDEX(F:F,SMALL(IF(F$2:F$1573&lt;&gt;"",ROW(F$2:F$1573)),ROWS(H$2:H331))),"")</f>
        <v/>
      </c>
      <c r="I332" s="3" t="str">
        <f t="array" aca="1" ref="I332" ca="1">IFERROR(INDEX(G:G,SMALL(IF(G$2:G$1573&lt;&gt;"",ROW(G$2:G$1573)),ROWS(I$2:I331))),"")</f>
        <v/>
      </c>
      <c r="J332" s="3" t="str">
        <f t="array" aca="1" ref="J332" ca="1">IFERROR(INDEX(C:C,SMALL(IF(C$2:C$1573&lt;&gt;"",ROW(C$2:C$1573)),ROWS(J$2:J331))),"")</f>
        <v/>
      </c>
    </row>
    <row r="333" spans="1:10" ht="18" x14ac:dyDescent="0.2">
      <c r="A333" s="1">
        <v>19</v>
      </c>
      <c r="B333" s="1" t="s">
        <v>784</v>
      </c>
      <c r="C333" s="2" t="str">
        <f t="shared" ca="1" si="20"/>
        <v/>
      </c>
      <c r="D333" s="2">
        <f t="shared" ca="1" si="21"/>
        <v>6487</v>
      </c>
      <c r="E333" s="4">
        <v>3</v>
      </c>
      <c r="F333" s="4" t="str">
        <f t="shared" ca="1" si="22"/>
        <v/>
      </c>
      <c r="G333" s="4" t="str">
        <f t="shared" ca="1" si="23"/>
        <v/>
      </c>
      <c r="H333" s="3" t="str">
        <f t="array" aca="1" ref="H333" ca="1">IFERROR(INDEX(F:F,SMALL(IF(F$2:F$1573&lt;&gt;"",ROW(F$2:F$1573)),ROWS(H$2:H332))),"")</f>
        <v/>
      </c>
      <c r="I333" s="3" t="str">
        <f t="array" aca="1" ref="I333" ca="1">IFERROR(INDEX(G:G,SMALL(IF(G$2:G$1573&lt;&gt;"",ROW(G$2:G$1573)),ROWS(I$2:I332))),"")</f>
        <v/>
      </c>
      <c r="J333" s="3" t="str">
        <f t="array" aca="1" ref="J333" ca="1">IFERROR(INDEX(C:C,SMALL(IF(C$2:C$1573&lt;&gt;"",ROW(C$2:C$1573)),ROWS(J$2:J332))),"")</f>
        <v/>
      </c>
    </row>
    <row r="334" spans="1:10" ht="18" x14ac:dyDescent="0.2">
      <c r="A334" s="1">
        <v>20</v>
      </c>
      <c r="B334" s="1" t="s">
        <v>784</v>
      </c>
      <c r="C334" s="2" t="str">
        <f t="shared" ca="1" si="20"/>
        <v/>
      </c>
      <c r="D334" s="2">
        <f t="shared" ca="1" si="21"/>
        <v>6474</v>
      </c>
      <c r="E334" s="4">
        <v>3</v>
      </c>
      <c r="F334" s="4" t="str">
        <f t="shared" ca="1" si="22"/>
        <v/>
      </c>
      <c r="G334" s="4" t="str">
        <f t="shared" ca="1" si="23"/>
        <v/>
      </c>
      <c r="H334" s="3" t="str">
        <f t="array" aca="1" ref="H334" ca="1">IFERROR(INDEX(F:F,SMALL(IF(F$2:F$1573&lt;&gt;"",ROW(F$2:F$1573)),ROWS(H$2:H333))),"")</f>
        <v/>
      </c>
      <c r="I334" s="3" t="str">
        <f t="array" aca="1" ref="I334" ca="1">IFERROR(INDEX(G:G,SMALL(IF(G$2:G$1573&lt;&gt;"",ROW(G$2:G$1573)),ROWS(I$2:I333))),"")</f>
        <v/>
      </c>
      <c r="J334" s="3" t="str">
        <f t="array" aca="1" ref="J334" ca="1">IFERROR(INDEX(C:C,SMALL(IF(C$2:C$1573&lt;&gt;"",ROW(C$2:C$1573)),ROWS(J$2:J333))),"")</f>
        <v/>
      </c>
    </row>
    <row r="335" spans="1:10" ht="18" x14ac:dyDescent="0.2">
      <c r="A335" s="1">
        <v>21</v>
      </c>
      <c r="B335" s="1" t="s">
        <v>784</v>
      </c>
      <c r="C335" s="2" t="str">
        <f t="shared" ca="1" si="20"/>
        <v/>
      </c>
      <c r="D335" s="2">
        <f t="shared" ca="1" si="21"/>
        <v>6328</v>
      </c>
      <c r="E335" s="4">
        <v>3</v>
      </c>
      <c r="F335" s="4" t="str">
        <f t="shared" ca="1" si="22"/>
        <v/>
      </c>
      <c r="G335" s="4" t="str">
        <f t="shared" ca="1" si="23"/>
        <v/>
      </c>
      <c r="H335" s="3" t="str">
        <f t="array" aca="1" ref="H335" ca="1">IFERROR(INDEX(F:F,SMALL(IF(F$2:F$1573&lt;&gt;"",ROW(F$2:F$1573)),ROWS(H$2:H334))),"")</f>
        <v/>
      </c>
      <c r="I335" s="3" t="str">
        <f t="array" aca="1" ref="I335" ca="1">IFERROR(INDEX(G:G,SMALL(IF(G$2:G$1573&lt;&gt;"",ROW(G$2:G$1573)),ROWS(I$2:I334))),"")</f>
        <v/>
      </c>
      <c r="J335" s="3" t="str">
        <f t="array" aca="1" ref="J335" ca="1">IFERROR(INDEX(C:C,SMALL(IF(C$2:C$1573&lt;&gt;"",ROW(C$2:C$1573)),ROWS(J$2:J334))),"")</f>
        <v/>
      </c>
    </row>
    <row r="336" spans="1:10" ht="18" x14ac:dyDescent="0.2">
      <c r="A336" s="1">
        <v>22</v>
      </c>
      <c r="B336" s="1" t="s">
        <v>784</v>
      </c>
      <c r="C336" s="2" t="str">
        <f t="shared" ca="1" si="20"/>
        <v/>
      </c>
      <c r="D336" s="2">
        <f t="shared" ca="1" si="21"/>
        <v>6399</v>
      </c>
      <c r="E336" s="4">
        <v>3</v>
      </c>
      <c r="F336" s="4" t="str">
        <f t="shared" ca="1" si="22"/>
        <v/>
      </c>
      <c r="G336" s="4" t="str">
        <f t="shared" ca="1" si="23"/>
        <v/>
      </c>
      <c r="H336" s="3" t="str">
        <f t="array" aca="1" ref="H336" ca="1">IFERROR(INDEX(F:F,SMALL(IF(F$2:F$1573&lt;&gt;"",ROW(F$2:F$1573)),ROWS(H$2:H335))),"")</f>
        <v/>
      </c>
      <c r="I336" s="3" t="str">
        <f t="array" aca="1" ref="I336" ca="1">IFERROR(INDEX(G:G,SMALL(IF(G$2:G$1573&lt;&gt;"",ROW(G$2:G$1573)),ROWS(I$2:I335))),"")</f>
        <v/>
      </c>
      <c r="J336" s="3" t="str">
        <f t="array" aca="1" ref="J336" ca="1">IFERROR(INDEX(C:C,SMALL(IF(C$2:C$1573&lt;&gt;"",ROW(C$2:C$1573)),ROWS(J$2:J335))),"")</f>
        <v/>
      </c>
    </row>
    <row r="337" spans="1:10" ht="18" x14ac:dyDescent="0.2">
      <c r="A337" s="1">
        <v>23</v>
      </c>
      <c r="B337" s="1" t="s">
        <v>784</v>
      </c>
      <c r="C337" s="2" t="str">
        <f t="shared" ca="1" si="20"/>
        <v/>
      </c>
      <c r="D337" s="2">
        <f t="shared" ca="1" si="21"/>
        <v>6210</v>
      </c>
      <c r="E337" s="4">
        <v>3</v>
      </c>
      <c r="F337" s="4" t="str">
        <f t="shared" ca="1" si="22"/>
        <v/>
      </c>
      <c r="G337" s="4" t="str">
        <f t="shared" ca="1" si="23"/>
        <v/>
      </c>
      <c r="H337" s="3" t="str">
        <f t="array" aca="1" ref="H337" ca="1">IFERROR(INDEX(F:F,SMALL(IF(F$2:F$1573&lt;&gt;"",ROW(F$2:F$1573)),ROWS(H$2:H336))),"")</f>
        <v/>
      </c>
      <c r="I337" s="3" t="str">
        <f t="array" aca="1" ref="I337" ca="1">IFERROR(INDEX(G:G,SMALL(IF(G$2:G$1573&lt;&gt;"",ROW(G$2:G$1573)),ROWS(I$2:I336))),"")</f>
        <v/>
      </c>
      <c r="J337" s="3" t="str">
        <f t="array" aca="1" ref="J337" ca="1">IFERROR(INDEX(C:C,SMALL(IF(C$2:C$1573&lt;&gt;"",ROW(C$2:C$1573)),ROWS(J$2:J336))),"")</f>
        <v/>
      </c>
    </row>
    <row r="338" spans="1:10" ht="18" x14ac:dyDescent="0.2">
      <c r="A338" s="1">
        <v>24</v>
      </c>
      <c r="B338" s="1" t="s">
        <v>784</v>
      </c>
      <c r="C338" s="2" t="str">
        <f t="shared" ca="1" si="20"/>
        <v/>
      </c>
      <c r="D338" s="2">
        <f t="shared" ca="1" si="21"/>
        <v>6464</v>
      </c>
      <c r="E338" s="4">
        <v>3</v>
      </c>
      <c r="F338" s="4" t="str">
        <f t="shared" ca="1" si="22"/>
        <v/>
      </c>
      <c r="G338" s="4" t="str">
        <f t="shared" ca="1" si="23"/>
        <v/>
      </c>
      <c r="H338" s="3" t="str">
        <f t="array" aca="1" ref="H338" ca="1">IFERROR(INDEX(F:F,SMALL(IF(F$2:F$1573&lt;&gt;"",ROW(F$2:F$1573)),ROWS(H$2:H337))),"")</f>
        <v/>
      </c>
      <c r="I338" s="3" t="str">
        <f t="array" aca="1" ref="I338" ca="1">IFERROR(INDEX(G:G,SMALL(IF(G$2:G$1573&lt;&gt;"",ROW(G$2:G$1573)),ROWS(I$2:I337))),"")</f>
        <v/>
      </c>
      <c r="J338" s="3" t="str">
        <f t="array" aca="1" ref="J338" ca="1">IFERROR(INDEX(C:C,SMALL(IF(C$2:C$1573&lt;&gt;"",ROW(C$2:C$1573)),ROWS(J$2:J337))),"")</f>
        <v/>
      </c>
    </row>
    <row r="339" spans="1:10" ht="18" x14ac:dyDescent="0.2">
      <c r="A339" s="1">
        <v>25</v>
      </c>
      <c r="B339" s="1" t="s">
        <v>784</v>
      </c>
      <c r="C339" s="2" t="str">
        <f t="shared" ca="1" si="20"/>
        <v/>
      </c>
      <c r="D339" s="2">
        <f t="shared" ca="1" si="21"/>
        <v>6412</v>
      </c>
      <c r="E339" s="4">
        <v>3</v>
      </c>
      <c r="F339" s="4" t="str">
        <f t="shared" ca="1" si="22"/>
        <v/>
      </c>
      <c r="G339" s="4" t="str">
        <f t="shared" ca="1" si="23"/>
        <v/>
      </c>
      <c r="H339" s="3" t="str">
        <f t="array" aca="1" ref="H339" ca="1">IFERROR(INDEX(F:F,SMALL(IF(F$2:F$1573&lt;&gt;"",ROW(F$2:F$1573)),ROWS(H$2:H338))),"")</f>
        <v/>
      </c>
      <c r="I339" s="3" t="str">
        <f t="array" aca="1" ref="I339" ca="1">IFERROR(INDEX(G:G,SMALL(IF(G$2:G$1573&lt;&gt;"",ROW(G$2:G$1573)),ROWS(I$2:I338))),"")</f>
        <v/>
      </c>
      <c r="J339" s="3" t="str">
        <f t="array" aca="1" ref="J339" ca="1">IFERROR(INDEX(C:C,SMALL(IF(C$2:C$1573&lt;&gt;"",ROW(C$2:C$1573)),ROWS(J$2:J338))),"")</f>
        <v/>
      </c>
    </row>
    <row r="340" spans="1:10" ht="18" x14ac:dyDescent="0.2">
      <c r="A340" s="1">
        <v>26</v>
      </c>
      <c r="B340" s="1" t="s">
        <v>784</v>
      </c>
      <c r="C340" s="2" t="str">
        <f t="shared" ca="1" si="20"/>
        <v/>
      </c>
      <c r="D340" s="2">
        <f t="shared" ca="1" si="21"/>
        <v>6473</v>
      </c>
      <c r="E340" s="4">
        <v>3</v>
      </c>
      <c r="F340" s="4" t="str">
        <f t="shared" ca="1" si="22"/>
        <v/>
      </c>
      <c r="G340" s="4" t="str">
        <f t="shared" ca="1" si="23"/>
        <v/>
      </c>
      <c r="H340" s="3" t="str">
        <f t="array" aca="1" ref="H340" ca="1">IFERROR(INDEX(F:F,SMALL(IF(F$2:F$1573&lt;&gt;"",ROW(F$2:F$1573)),ROWS(H$2:H339))),"")</f>
        <v/>
      </c>
      <c r="I340" s="3" t="str">
        <f t="array" aca="1" ref="I340" ca="1">IFERROR(INDEX(G:G,SMALL(IF(G$2:G$1573&lt;&gt;"",ROW(G$2:G$1573)),ROWS(I$2:I339))),"")</f>
        <v/>
      </c>
      <c r="J340" s="3" t="str">
        <f t="array" aca="1" ref="J340" ca="1">IFERROR(INDEX(C:C,SMALL(IF(C$2:C$1573&lt;&gt;"",ROW(C$2:C$1573)),ROWS(J$2:J339))),"")</f>
        <v/>
      </c>
    </row>
    <row r="341" spans="1:10" ht="18" x14ac:dyDescent="0.2">
      <c r="A341" s="1">
        <v>27</v>
      </c>
      <c r="B341" s="1" t="s">
        <v>784</v>
      </c>
      <c r="C341" s="2" t="str">
        <f t="shared" ca="1" si="20"/>
        <v/>
      </c>
      <c r="D341" s="2">
        <f t="shared" ca="1" si="21"/>
        <v>6306</v>
      </c>
      <c r="E341" s="4">
        <v>3</v>
      </c>
      <c r="F341" s="4" t="str">
        <f t="shared" ca="1" si="22"/>
        <v/>
      </c>
      <c r="G341" s="4" t="str">
        <f t="shared" ca="1" si="23"/>
        <v/>
      </c>
      <c r="H341" s="3" t="str">
        <f t="array" aca="1" ref="H341" ca="1">IFERROR(INDEX(F:F,SMALL(IF(F$2:F$1573&lt;&gt;"",ROW(F$2:F$1573)),ROWS(H$2:H340))),"")</f>
        <v/>
      </c>
      <c r="I341" s="3" t="str">
        <f t="array" aca="1" ref="I341" ca="1">IFERROR(INDEX(G:G,SMALL(IF(G$2:G$1573&lt;&gt;"",ROW(G$2:G$1573)),ROWS(I$2:I340))),"")</f>
        <v/>
      </c>
      <c r="J341" s="3" t="str">
        <f t="array" aca="1" ref="J341" ca="1">IFERROR(INDEX(C:C,SMALL(IF(C$2:C$1573&lt;&gt;"",ROW(C$2:C$1573)),ROWS(J$2:J340))),"")</f>
        <v/>
      </c>
    </row>
    <row r="342" spans="1:10" ht="18" x14ac:dyDescent="0.2">
      <c r="A342" s="1">
        <v>28</v>
      </c>
      <c r="B342" s="1" t="s">
        <v>784</v>
      </c>
      <c r="C342" s="2" t="str">
        <f t="shared" ca="1" si="20"/>
        <v/>
      </c>
      <c r="D342" s="2">
        <f t="shared" ca="1" si="21"/>
        <v>6451</v>
      </c>
      <c r="E342" s="4">
        <v>3</v>
      </c>
      <c r="F342" s="4" t="str">
        <f t="shared" ca="1" si="22"/>
        <v/>
      </c>
      <c r="G342" s="4" t="str">
        <f t="shared" ca="1" si="23"/>
        <v/>
      </c>
      <c r="H342" s="3" t="str">
        <f t="array" aca="1" ref="H342" ca="1">IFERROR(INDEX(F:F,SMALL(IF(F$2:F$1573&lt;&gt;"",ROW(F$2:F$1573)),ROWS(H$2:H341))),"")</f>
        <v/>
      </c>
      <c r="I342" s="3" t="str">
        <f t="array" aca="1" ref="I342" ca="1">IFERROR(INDEX(G:G,SMALL(IF(G$2:G$1573&lt;&gt;"",ROW(G$2:G$1573)),ROWS(I$2:I341))),"")</f>
        <v/>
      </c>
      <c r="J342" s="3" t="str">
        <f t="array" aca="1" ref="J342" ca="1">IFERROR(INDEX(C:C,SMALL(IF(C$2:C$1573&lt;&gt;"",ROW(C$2:C$1573)),ROWS(J$2:J341))),"")</f>
        <v/>
      </c>
    </row>
    <row r="343" spans="1:10" ht="18" x14ac:dyDescent="0.2">
      <c r="A343" s="1">
        <v>29</v>
      </c>
      <c r="B343" s="1" t="s">
        <v>784</v>
      </c>
      <c r="C343" s="2" t="str">
        <f t="shared" ca="1" si="20"/>
        <v/>
      </c>
      <c r="D343" s="2">
        <f t="shared" ca="1" si="21"/>
        <v>6280</v>
      </c>
      <c r="E343" s="4">
        <v>3</v>
      </c>
      <c r="F343" s="4" t="str">
        <f t="shared" ca="1" si="22"/>
        <v/>
      </c>
      <c r="G343" s="4" t="str">
        <f t="shared" ca="1" si="23"/>
        <v/>
      </c>
      <c r="H343" s="3" t="str">
        <f t="array" aca="1" ref="H343" ca="1">IFERROR(INDEX(F:F,SMALL(IF(F$2:F$1573&lt;&gt;"",ROW(F$2:F$1573)),ROWS(H$2:H342))),"")</f>
        <v/>
      </c>
      <c r="I343" s="3" t="str">
        <f t="array" aca="1" ref="I343" ca="1">IFERROR(INDEX(G:G,SMALL(IF(G$2:G$1573&lt;&gt;"",ROW(G$2:G$1573)),ROWS(I$2:I342))),"")</f>
        <v/>
      </c>
      <c r="J343" s="3" t="str">
        <f t="array" aca="1" ref="J343" ca="1">IFERROR(INDEX(C:C,SMALL(IF(C$2:C$1573&lt;&gt;"",ROW(C$2:C$1573)),ROWS(J$2:J342))),"")</f>
        <v/>
      </c>
    </row>
    <row r="344" spans="1:10" ht="18" x14ac:dyDescent="0.2">
      <c r="A344" s="1">
        <v>30</v>
      </c>
      <c r="B344" s="1" t="s">
        <v>784</v>
      </c>
      <c r="C344" s="2" t="str">
        <f t="shared" ca="1" si="20"/>
        <v/>
      </c>
      <c r="D344" s="2">
        <f t="shared" ca="1" si="21"/>
        <v>6173</v>
      </c>
      <c r="E344" s="4">
        <v>3</v>
      </c>
      <c r="F344" s="4" t="str">
        <f t="shared" ca="1" si="22"/>
        <v/>
      </c>
      <c r="G344" s="4" t="str">
        <f t="shared" ca="1" si="23"/>
        <v/>
      </c>
      <c r="H344" s="3" t="str">
        <f t="array" aca="1" ref="H344" ca="1">IFERROR(INDEX(F:F,SMALL(IF(F$2:F$1573&lt;&gt;"",ROW(F$2:F$1573)),ROWS(H$2:H343))),"")</f>
        <v/>
      </c>
      <c r="I344" s="3" t="str">
        <f t="array" aca="1" ref="I344" ca="1">IFERROR(INDEX(G:G,SMALL(IF(G$2:G$1573&lt;&gt;"",ROW(G$2:G$1573)),ROWS(I$2:I343))),"")</f>
        <v/>
      </c>
      <c r="J344" s="3" t="str">
        <f t="array" aca="1" ref="J344" ca="1">IFERROR(INDEX(C:C,SMALL(IF(C$2:C$1573&lt;&gt;"",ROW(C$2:C$1573)),ROWS(J$2:J343))),"")</f>
        <v/>
      </c>
    </row>
    <row r="345" spans="1:10" ht="18" x14ac:dyDescent="0.2">
      <c r="A345" s="1">
        <v>31</v>
      </c>
      <c r="B345" s="1" t="s">
        <v>784</v>
      </c>
      <c r="C345" s="2" t="str">
        <f t="shared" ca="1" si="20"/>
        <v/>
      </c>
      <c r="D345" s="2">
        <f t="shared" ca="1" si="21"/>
        <v>6418</v>
      </c>
      <c r="E345" s="4">
        <v>3</v>
      </c>
      <c r="F345" s="4" t="str">
        <f t="shared" ca="1" si="22"/>
        <v/>
      </c>
      <c r="G345" s="4" t="str">
        <f t="shared" ca="1" si="23"/>
        <v/>
      </c>
      <c r="H345" s="3" t="str">
        <f t="array" aca="1" ref="H345" ca="1">IFERROR(INDEX(F:F,SMALL(IF(F$2:F$1573&lt;&gt;"",ROW(F$2:F$1573)),ROWS(H$2:H344))),"")</f>
        <v/>
      </c>
      <c r="I345" s="3" t="str">
        <f t="array" aca="1" ref="I345" ca="1">IFERROR(INDEX(G:G,SMALL(IF(G$2:G$1573&lt;&gt;"",ROW(G$2:G$1573)),ROWS(I$2:I344))),"")</f>
        <v/>
      </c>
      <c r="J345" s="3" t="str">
        <f t="array" aca="1" ref="J345" ca="1">IFERROR(INDEX(C:C,SMALL(IF(C$2:C$1573&lt;&gt;"",ROW(C$2:C$1573)),ROWS(J$2:J344))),"")</f>
        <v/>
      </c>
    </row>
    <row r="346" spans="1:10" ht="18" x14ac:dyDescent="0.2">
      <c r="A346" s="1">
        <v>32</v>
      </c>
      <c r="B346" s="1" t="s">
        <v>784</v>
      </c>
      <c r="C346" s="2" t="str">
        <f t="shared" ca="1" si="20"/>
        <v/>
      </c>
      <c r="D346" s="2" t="str">
        <f t="shared" ca="1" si="21"/>
        <v/>
      </c>
      <c r="E346" s="4">
        <v>3</v>
      </c>
      <c r="F346" s="4" t="str">
        <f t="shared" ca="1" si="22"/>
        <v/>
      </c>
      <c r="G346" s="4" t="str">
        <f t="shared" ca="1" si="23"/>
        <v/>
      </c>
      <c r="H346" s="3" t="str">
        <f t="array" aca="1" ref="H346" ca="1">IFERROR(INDEX(F:F,SMALL(IF(F$2:F$1573&lt;&gt;"",ROW(F$2:F$1573)),ROWS(H$2:H345))),"")</f>
        <v/>
      </c>
      <c r="I346" s="3" t="str">
        <f t="array" aca="1" ref="I346" ca="1">IFERROR(INDEX(G:G,SMALL(IF(G$2:G$1573&lt;&gt;"",ROW(G$2:G$1573)),ROWS(I$2:I345))),"")</f>
        <v/>
      </c>
      <c r="J346" s="3" t="str">
        <f t="array" aca="1" ref="J346" ca="1">IFERROR(INDEX(C:C,SMALL(IF(C$2:C$1573&lt;&gt;"",ROW(C$2:C$1573)),ROWS(J$2:J345))),"")</f>
        <v/>
      </c>
    </row>
    <row r="347" spans="1:10" ht="18" x14ac:dyDescent="0.2">
      <c r="A347" s="1">
        <v>33</v>
      </c>
      <c r="B347" s="1" t="s">
        <v>784</v>
      </c>
      <c r="C347" s="2" t="str">
        <f t="shared" ca="1" si="20"/>
        <v/>
      </c>
      <c r="D347" s="2" t="str">
        <f t="shared" ca="1" si="21"/>
        <v/>
      </c>
      <c r="E347" s="4">
        <v>3</v>
      </c>
      <c r="F347" s="4" t="str">
        <f t="shared" ca="1" si="22"/>
        <v/>
      </c>
      <c r="G347" s="4" t="str">
        <f t="shared" ca="1" si="23"/>
        <v/>
      </c>
      <c r="H347" s="3" t="str">
        <f t="array" aca="1" ref="H347" ca="1">IFERROR(INDEX(F:F,SMALL(IF(F$2:F$1573&lt;&gt;"",ROW(F$2:F$1573)),ROWS(H$2:H346))),"")</f>
        <v/>
      </c>
      <c r="I347" s="3" t="str">
        <f t="array" aca="1" ref="I347" ca="1">IFERROR(INDEX(G:G,SMALL(IF(G$2:G$1573&lt;&gt;"",ROW(G$2:G$1573)),ROWS(I$2:I346))),"")</f>
        <v/>
      </c>
      <c r="J347" s="3" t="str">
        <f t="array" aca="1" ref="J347" ca="1">IFERROR(INDEX(C:C,SMALL(IF(C$2:C$1573&lt;&gt;"",ROW(C$2:C$1573)),ROWS(J$2:J346))),"")</f>
        <v/>
      </c>
    </row>
    <row r="348" spans="1:10" ht="18" x14ac:dyDescent="0.2">
      <c r="A348" s="1">
        <v>34</v>
      </c>
      <c r="B348" s="1" t="s">
        <v>784</v>
      </c>
      <c r="C348" s="2" t="str">
        <f t="shared" ca="1" si="20"/>
        <v/>
      </c>
      <c r="D348" s="2">
        <f t="shared" ca="1" si="21"/>
        <v>6348</v>
      </c>
      <c r="E348" s="4">
        <v>3</v>
      </c>
      <c r="F348" s="4" t="str">
        <f t="shared" ca="1" si="22"/>
        <v/>
      </c>
      <c r="G348" s="4" t="str">
        <f t="shared" ca="1" si="23"/>
        <v/>
      </c>
      <c r="H348" s="3" t="str">
        <f t="array" aca="1" ref="H348" ca="1">IFERROR(INDEX(F:F,SMALL(IF(F$2:F$1573&lt;&gt;"",ROW(F$2:F$1573)),ROWS(H$2:H347))),"")</f>
        <v/>
      </c>
      <c r="I348" s="3" t="str">
        <f t="array" aca="1" ref="I348" ca="1">IFERROR(INDEX(G:G,SMALL(IF(G$2:G$1573&lt;&gt;"",ROW(G$2:G$1573)),ROWS(I$2:I347))),"")</f>
        <v/>
      </c>
      <c r="J348" s="3" t="str">
        <f t="array" aca="1" ref="J348" ca="1">IFERROR(INDEX(C:C,SMALL(IF(C$2:C$1573&lt;&gt;"",ROW(C$2:C$1573)),ROWS(J$2:J347))),"")</f>
        <v/>
      </c>
    </row>
    <row r="349" spans="1:10" ht="18" x14ac:dyDescent="0.2">
      <c r="A349" s="1">
        <v>35</v>
      </c>
      <c r="B349" s="1" t="s">
        <v>784</v>
      </c>
      <c r="C349" s="2" t="str">
        <f t="shared" ca="1" si="20"/>
        <v/>
      </c>
      <c r="D349" s="2">
        <f t="shared" ca="1" si="21"/>
        <v>6314</v>
      </c>
      <c r="E349" s="4">
        <v>3</v>
      </c>
      <c r="F349" s="4" t="str">
        <f t="shared" ca="1" si="22"/>
        <v/>
      </c>
      <c r="G349" s="4" t="str">
        <f t="shared" ca="1" si="23"/>
        <v/>
      </c>
      <c r="H349" s="3" t="str">
        <f t="array" aca="1" ref="H349" ca="1">IFERROR(INDEX(F:F,SMALL(IF(F$2:F$1573&lt;&gt;"",ROW(F$2:F$1573)),ROWS(H$2:H348))),"")</f>
        <v/>
      </c>
      <c r="I349" s="3" t="str">
        <f t="array" aca="1" ref="I349" ca="1">IFERROR(INDEX(G:G,SMALL(IF(G$2:G$1573&lt;&gt;"",ROW(G$2:G$1573)),ROWS(I$2:I348))),"")</f>
        <v/>
      </c>
      <c r="J349" s="3" t="str">
        <f t="array" aca="1" ref="J349" ca="1">IFERROR(INDEX(C:C,SMALL(IF(C$2:C$1573&lt;&gt;"",ROW(C$2:C$1573)),ROWS(J$2:J348))),"")</f>
        <v/>
      </c>
    </row>
    <row r="350" spans="1:10" ht="18" x14ac:dyDescent="0.2">
      <c r="A350" s="1">
        <v>36</v>
      </c>
      <c r="B350" s="1" t="s">
        <v>784</v>
      </c>
      <c r="C350" s="2" t="str">
        <f t="shared" ca="1" si="20"/>
        <v/>
      </c>
      <c r="D350" s="2">
        <f t="shared" ca="1" si="21"/>
        <v>6376</v>
      </c>
      <c r="E350" s="4">
        <v>3</v>
      </c>
      <c r="F350" s="4" t="str">
        <f t="shared" ca="1" si="22"/>
        <v/>
      </c>
      <c r="G350" s="4" t="str">
        <f t="shared" ca="1" si="23"/>
        <v/>
      </c>
      <c r="H350" s="3" t="str">
        <f t="array" aca="1" ref="H350" ca="1">IFERROR(INDEX(F:F,SMALL(IF(F$2:F$1573&lt;&gt;"",ROW(F$2:F$1573)),ROWS(H$2:H349))),"")</f>
        <v/>
      </c>
      <c r="I350" s="3" t="str">
        <f t="array" aca="1" ref="I350" ca="1">IFERROR(INDEX(G:G,SMALL(IF(G$2:G$1573&lt;&gt;"",ROW(G$2:G$1573)),ROWS(I$2:I349))),"")</f>
        <v/>
      </c>
      <c r="J350" s="3" t="str">
        <f t="array" aca="1" ref="J350" ca="1">IFERROR(INDEX(C:C,SMALL(IF(C$2:C$1573&lt;&gt;"",ROW(C$2:C$1573)),ROWS(J$2:J349))),"")</f>
        <v/>
      </c>
    </row>
    <row r="351" spans="1:10" ht="18" x14ac:dyDescent="0.2">
      <c r="A351" s="1">
        <v>37</v>
      </c>
      <c r="B351" s="1" t="s">
        <v>784</v>
      </c>
      <c r="C351" s="2" t="str">
        <f t="shared" ca="1" si="20"/>
        <v/>
      </c>
      <c r="D351" s="2">
        <f t="shared" ca="1" si="21"/>
        <v>6496</v>
      </c>
      <c r="E351" s="4">
        <v>3</v>
      </c>
      <c r="F351" s="4" t="str">
        <f t="shared" ca="1" si="22"/>
        <v/>
      </c>
      <c r="G351" s="4" t="str">
        <f t="shared" ca="1" si="23"/>
        <v/>
      </c>
      <c r="H351" s="3" t="str">
        <f t="array" aca="1" ref="H351" ca="1">IFERROR(INDEX(F:F,SMALL(IF(F$2:F$1573&lt;&gt;"",ROW(F$2:F$1573)),ROWS(H$2:H350))),"")</f>
        <v/>
      </c>
      <c r="I351" s="3" t="str">
        <f t="array" aca="1" ref="I351" ca="1">IFERROR(INDEX(G:G,SMALL(IF(G$2:G$1573&lt;&gt;"",ROW(G$2:G$1573)),ROWS(I$2:I350))),"")</f>
        <v/>
      </c>
      <c r="J351" s="3" t="str">
        <f t="array" aca="1" ref="J351" ca="1">IFERROR(INDEX(C:C,SMALL(IF(C$2:C$1573&lt;&gt;"",ROW(C$2:C$1573)),ROWS(J$2:J350))),"")</f>
        <v/>
      </c>
    </row>
    <row r="352" spans="1:10" ht="18" x14ac:dyDescent="0.2">
      <c r="A352" s="1">
        <v>38</v>
      </c>
      <c r="B352" s="1" t="s">
        <v>784</v>
      </c>
      <c r="C352" s="2" t="str">
        <f t="shared" ca="1" si="20"/>
        <v/>
      </c>
      <c r="D352" s="2">
        <f t="shared" ca="1" si="21"/>
        <v>6494</v>
      </c>
      <c r="E352" s="4">
        <v>3</v>
      </c>
      <c r="F352" s="4" t="str">
        <f t="shared" ca="1" si="22"/>
        <v/>
      </c>
      <c r="G352" s="4" t="str">
        <f t="shared" ca="1" si="23"/>
        <v/>
      </c>
      <c r="H352" s="3" t="str">
        <f t="array" aca="1" ref="H352" ca="1">IFERROR(INDEX(F:F,SMALL(IF(F$2:F$1573&lt;&gt;"",ROW(F$2:F$1573)),ROWS(H$2:H351))),"")</f>
        <v/>
      </c>
      <c r="I352" s="3" t="str">
        <f t="array" aca="1" ref="I352" ca="1">IFERROR(INDEX(G:G,SMALL(IF(G$2:G$1573&lt;&gt;"",ROW(G$2:G$1573)),ROWS(I$2:I351))),"")</f>
        <v/>
      </c>
      <c r="J352" s="3" t="str">
        <f t="array" aca="1" ref="J352" ca="1">IFERROR(INDEX(C:C,SMALL(IF(C$2:C$1573&lt;&gt;"",ROW(C$2:C$1573)),ROWS(J$2:J351))),"")</f>
        <v/>
      </c>
    </row>
    <row r="353" spans="1:10" ht="18" x14ac:dyDescent="0.2">
      <c r="A353" s="1">
        <v>39</v>
      </c>
      <c r="B353" s="1" t="s">
        <v>784</v>
      </c>
      <c r="C353" s="2" t="str">
        <f t="shared" ca="1" si="20"/>
        <v/>
      </c>
      <c r="D353" s="2">
        <f t="shared" ca="1" si="21"/>
        <v>6495</v>
      </c>
      <c r="E353" s="4">
        <v>3</v>
      </c>
      <c r="F353" s="4" t="str">
        <f t="shared" ca="1" si="22"/>
        <v/>
      </c>
      <c r="G353" s="4" t="str">
        <f t="shared" ca="1" si="23"/>
        <v/>
      </c>
      <c r="H353" s="3" t="str">
        <f t="array" aca="1" ref="H353" ca="1">IFERROR(INDEX(F:F,SMALL(IF(F$2:F$1573&lt;&gt;"",ROW(F$2:F$1573)),ROWS(H$2:H352))),"")</f>
        <v/>
      </c>
      <c r="I353" s="3" t="str">
        <f t="array" aca="1" ref="I353" ca="1">IFERROR(INDEX(G:G,SMALL(IF(G$2:G$1573&lt;&gt;"",ROW(G$2:G$1573)),ROWS(I$2:I352))),"")</f>
        <v/>
      </c>
      <c r="J353" s="3" t="str">
        <f t="array" aca="1" ref="J353" ca="1">IFERROR(INDEX(C:C,SMALL(IF(C$2:C$1573&lt;&gt;"",ROW(C$2:C$1573)),ROWS(J$2:J352))),"")</f>
        <v/>
      </c>
    </row>
    <row r="354" spans="1:10" ht="18" x14ac:dyDescent="0.2">
      <c r="A354" s="1">
        <v>40</v>
      </c>
      <c r="B354" s="1" t="s">
        <v>784</v>
      </c>
      <c r="C354" s="2" t="str">
        <f t="shared" ca="1" si="20"/>
        <v/>
      </c>
      <c r="D354" s="2">
        <f t="shared" ca="1" si="21"/>
        <v>6294</v>
      </c>
      <c r="E354" s="4">
        <v>3</v>
      </c>
      <c r="F354" s="4" t="str">
        <f t="shared" ca="1" si="22"/>
        <v/>
      </c>
      <c r="G354" s="4" t="str">
        <f t="shared" ca="1" si="23"/>
        <v/>
      </c>
      <c r="H354" s="3" t="str">
        <f t="array" aca="1" ref="H354" ca="1">IFERROR(INDEX(F:F,SMALL(IF(F$2:F$1573&lt;&gt;"",ROW(F$2:F$1573)),ROWS(H$2:H353))),"")</f>
        <v/>
      </c>
      <c r="I354" s="3" t="str">
        <f t="array" aca="1" ref="I354" ca="1">IFERROR(INDEX(G:G,SMALL(IF(G$2:G$1573&lt;&gt;"",ROW(G$2:G$1573)),ROWS(I$2:I353))),"")</f>
        <v/>
      </c>
      <c r="J354" s="3" t="str">
        <f t="array" aca="1" ref="J354" ca="1">IFERROR(INDEX(C:C,SMALL(IF(C$2:C$1573&lt;&gt;"",ROW(C$2:C$1573)),ROWS(J$2:J353))),"")</f>
        <v/>
      </c>
    </row>
    <row r="355" spans="1:10" ht="18" x14ac:dyDescent="0.2">
      <c r="A355" s="1">
        <v>41</v>
      </c>
      <c r="B355" s="1" t="s">
        <v>784</v>
      </c>
      <c r="C355" s="2" t="str">
        <f t="shared" ca="1" si="20"/>
        <v/>
      </c>
      <c r="D355" s="2">
        <f t="shared" ca="1" si="21"/>
        <v>6183</v>
      </c>
      <c r="E355" s="4">
        <v>3</v>
      </c>
      <c r="F355" s="4" t="str">
        <f t="shared" ca="1" si="22"/>
        <v/>
      </c>
      <c r="G355" s="4" t="str">
        <f t="shared" ca="1" si="23"/>
        <v/>
      </c>
      <c r="H355" s="3" t="str">
        <f t="array" aca="1" ref="H355" ca="1">IFERROR(INDEX(F:F,SMALL(IF(F$2:F$1573&lt;&gt;"",ROW(F$2:F$1573)),ROWS(H$2:H354))),"")</f>
        <v/>
      </c>
      <c r="I355" s="3" t="str">
        <f t="array" aca="1" ref="I355" ca="1">IFERROR(INDEX(G:G,SMALL(IF(G$2:G$1573&lt;&gt;"",ROW(G$2:G$1573)),ROWS(I$2:I354))),"")</f>
        <v/>
      </c>
      <c r="J355" s="3" t="str">
        <f t="array" aca="1" ref="J355" ca="1">IFERROR(INDEX(C:C,SMALL(IF(C$2:C$1573&lt;&gt;"",ROW(C$2:C$1573)),ROWS(J$2:J354))),"")</f>
        <v/>
      </c>
    </row>
    <row r="356" spans="1:10" ht="18" x14ac:dyDescent="0.2">
      <c r="A356" s="1">
        <v>42</v>
      </c>
      <c r="B356" s="1" t="s">
        <v>784</v>
      </c>
      <c r="C356" s="2" t="str">
        <f t="shared" ca="1" si="20"/>
        <v/>
      </c>
      <c r="D356" s="2">
        <f t="shared" ca="1" si="21"/>
        <v>6365</v>
      </c>
      <c r="E356" s="4">
        <v>3</v>
      </c>
      <c r="F356" s="4" t="str">
        <f t="shared" ca="1" si="22"/>
        <v/>
      </c>
      <c r="G356" s="4" t="str">
        <f t="shared" ca="1" si="23"/>
        <v/>
      </c>
      <c r="H356" s="3" t="str">
        <f t="array" aca="1" ref="H356" ca="1">IFERROR(INDEX(F:F,SMALL(IF(F$2:F$1573&lt;&gt;"",ROW(F$2:F$1573)),ROWS(H$2:H355))),"")</f>
        <v/>
      </c>
      <c r="I356" s="3" t="str">
        <f t="array" aca="1" ref="I356" ca="1">IFERROR(INDEX(G:G,SMALL(IF(G$2:G$1573&lt;&gt;"",ROW(G$2:G$1573)),ROWS(I$2:I355))),"")</f>
        <v/>
      </c>
      <c r="J356" s="3" t="str">
        <f t="array" aca="1" ref="J356" ca="1">IFERROR(INDEX(C:C,SMALL(IF(C$2:C$1573&lt;&gt;"",ROW(C$2:C$1573)),ROWS(J$2:J355))),"")</f>
        <v/>
      </c>
    </row>
    <row r="357" spans="1:10" ht="18" x14ac:dyDescent="0.2">
      <c r="A357" s="1">
        <v>43</v>
      </c>
      <c r="B357" s="1" t="s">
        <v>784</v>
      </c>
      <c r="C357" s="2" t="str">
        <f t="shared" ca="1" si="20"/>
        <v/>
      </c>
      <c r="D357" s="2">
        <f t="shared" ca="1" si="21"/>
        <v>6409</v>
      </c>
      <c r="E357" s="4">
        <v>3</v>
      </c>
      <c r="F357" s="4" t="str">
        <f t="shared" ca="1" si="22"/>
        <v/>
      </c>
      <c r="G357" s="4" t="str">
        <f t="shared" ca="1" si="23"/>
        <v/>
      </c>
      <c r="H357" s="3" t="str">
        <f t="array" aca="1" ref="H357" ca="1">IFERROR(INDEX(F:F,SMALL(IF(F$2:F$1573&lt;&gt;"",ROW(F$2:F$1573)),ROWS(H$2:H356))),"")</f>
        <v/>
      </c>
      <c r="I357" s="3" t="str">
        <f t="array" aca="1" ref="I357" ca="1">IFERROR(INDEX(G:G,SMALL(IF(G$2:G$1573&lt;&gt;"",ROW(G$2:G$1573)),ROWS(I$2:I356))),"")</f>
        <v/>
      </c>
      <c r="J357" s="3" t="str">
        <f t="array" aca="1" ref="J357" ca="1">IFERROR(INDEX(C:C,SMALL(IF(C$2:C$1573&lt;&gt;"",ROW(C$2:C$1573)),ROWS(J$2:J356))),"")</f>
        <v/>
      </c>
    </row>
    <row r="358" spans="1:10" ht="18" x14ac:dyDescent="0.2">
      <c r="A358" s="1">
        <v>44</v>
      </c>
      <c r="B358" s="1" t="s">
        <v>784</v>
      </c>
      <c r="C358" s="2" t="str">
        <f t="shared" ca="1" si="20"/>
        <v/>
      </c>
      <c r="D358" s="2">
        <f t="shared" ca="1" si="21"/>
        <v>6245</v>
      </c>
      <c r="E358" s="4">
        <v>3</v>
      </c>
      <c r="F358" s="4" t="str">
        <f t="shared" ca="1" si="22"/>
        <v/>
      </c>
      <c r="G358" s="4" t="str">
        <f t="shared" ca="1" si="23"/>
        <v/>
      </c>
      <c r="H358" s="3" t="str">
        <f t="array" aca="1" ref="H358" ca="1">IFERROR(INDEX(F:F,SMALL(IF(F$2:F$1573&lt;&gt;"",ROW(F$2:F$1573)),ROWS(H$2:H357))),"")</f>
        <v/>
      </c>
      <c r="I358" s="3" t="str">
        <f t="array" aca="1" ref="I358" ca="1">IFERROR(INDEX(G:G,SMALL(IF(G$2:G$1573&lt;&gt;"",ROW(G$2:G$1573)),ROWS(I$2:I357))),"")</f>
        <v/>
      </c>
      <c r="J358" s="3" t="str">
        <f t="array" aca="1" ref="J358" ca="1">IFERROR(INDEX(C:C,SMALL(IF(C$2:C$1573&lt;&gt;"",ROW(C$2:C$1573)),ROWS(J$2:J357))),"")</f>
        <v/>
      </c>
    </row>
    <row r="359" spans="1:10" ht="18" x14ac:dyDescent="0.2">
      <c r="A359" s="1">
        <v>45</v>
      </c>
      <c r="B359" s="1" t="s">
        <v>784</v>
      </c>
      <c r="C359" s="2" t="str">
        <f t="shared" ca="1" si="20"/>
        <v/>
      </c>
      <c r="D359" s="2">
        <f t="shared" ca="1" si="21"/>
        <v>6344</v>
      </c>
      <c r="E359" s="4">
        <v>3</v>
      </c>
      <c r="F359" s="4" t="str">
        <f t="shared" ca="1" si="22"/>
        <v/>
      </c>
      <c r="G359" s="4" t="str">
        <f t="shared" ca="1" si="23"/>
        <v/>
      </c>
      <c r="H359" s="3" t="str">
        <f t="array" aca="1" ref="H359" ca="1">IFERROR(INDEX(F:F,SMALL(IF(F$2:F$1573&lt;&gt;"",ROW(F$2:F$1573)),ROWS(H$2:H358))),"")</f>
        <v/>
      </c>
      <c r="I359" s="3" t="str">
        <f t="array" aca="1" ref="I359" ca="1">IFERROR(INDEX(G:G,SMALL(IF(G$2:G$1573&lt;&gt;"",ROW(G$2:G$1573)),ROWS(I$2:I358))),"")</f>
        <v/>
      </c>
      <c r="J359" s="3" t="str">
        <f t="array" aca="1" ref="J359" ca="1">IFERROR(INDEX(C:C,SMALL(IF(C$2:C$1573&lt;&gt;"",ROW(C$2:C$1573)),ROWS(J$2:J358))),"")</f>
        <v/>
      </c>
    </row>
    <row r="360" spans="1:10" ht="18" x14ac:dyDescent="0.2">
      <c r="A360" s="1">
        <v>46</v>
      </c>
      <c r="B360" s="1" t="s">
        <v>784</v>
      </c>
      <c r="C360" s="2" t="str">
        <f t="shared" ca="1" si="20"/>
        <v/>
      </c>
      <c r="D360" s="2">
        <f t="shared" ca="1" si="21"/>
        <v>6233</v>
      </c>
      <c r="E360" s="4">
        <v>3</v>
      </c>
      <c r="F360" s="4" t="str">
        <f t="shared" ca="1" si="22"/>
        <v/>
      </c>
      <c r="G360" s="4" t="str">
        <f t="shared" ca="1" si="23"/>
        <v/>
      </c>
      <c r="H360" s="3" t="str">
        <f t="array" aca="1" ref="H360" ca="1">IFERROR(INDEX(F:F,SMALL(IF(F$2:F$1573&lt;&gt;"",ROW(F$2:F$1573)),ROWS(H$2:H359))),"")</f>
        <v/>
      </c>
      <c r="I360" s="3" t="str">
        <f t="array" aca="1" ref="I360" ca="1">IFERROR(INDEX(G:G,SMALL(IF(G$2:G$1573&lt;&gt;"",ROW(G$2:G$1573)),ROWS(I$2:I359))),"")</f>
        <v/>
      </c>
      <c r="J360" s="3" t="str">
        <f t="array" aca="1" ref="J360" ca="1">IFERROR(INDEX(C:C,SMALL(IF(C$2:C$1573&lt;&gt;"",ROW(C$2:C$1573)),ROWS(J$2:J359))),"")</f>
        <v/>
      </c>
    </row>
    <row r="361" spans="1:10" ht="18" x14ac:dyDescent="0.2">
      <c r="A361" s="1">
        <v>47</v>
      </c>
      <c r="B361" s="1" t="s">
        <v>784</v>
      </c>
      <c r="C361" s="2" t="str">
        <f t="shared" ca="1" si="20"/>
        <v/>
      </c>
      <c r="D361" s="2">
        <f t="shared" ca="1" si="21"/>
        <v>6264</v>
      </c>
      <c r="E361" s="4">
        <v>3</v>
      </c>
      <c r="F361" s="4" t="str">
        <f t="shared" ca="1" si="22"/>
        <v/>
      </c>
      <c r="G361" s="4" t="str">
        <f t="shared" ca="1" si="23"/>
        <v/>
      </c>
      <c r="H361" s="3" t="str">
        <f t="array" aca="1" ref="H361" ca="1">IFERROR(INDEX(F:F,SMALL(IF(F$2:F$1573&lt;&gt;"",ROW(F$2:F$1573)),ROWS(H$2:H360))),"")</f>
        <v/>
      </c>
      <c r="I361" s="3" t="str">
        <f t="array" aca="1" ref="I361" ca="1">IFERROR(INDEX(G:G,SMALL(IF(G$2:G$1573&lt;&gt;"",ROW(G$2:G$1573)),ROWS(I$2:I360))),"")</f>
        <v/>
      </c>
      <c r="J361" s="3" t="str">
        <f t="array" aca="1" ref="J361" ca="1">IFERROR(INDEX(C:C,SMALL(IF(C$2:C$1573&lt;&gt;"",ROW(C$2:C$1573)),ROWS(J$2:J360))),"")</f>
        <v/>
      </c>
    </row>
    <row r="362" spans="1:10" ht="18" x14ac:dyDescent="0.2">
      <c r="A362" s="1">
        <v>48</v>
      </c>
      <c r="B362" s="1" t="s">
        <v>784</v>
      </c>
      <c r="C362" s="2" t="str">
        <f t="shared" ca="1" si="20"/>
        <v/>
      </c>
      <c r="D362" s="2">
        <f t="shared" ca="1" si="21"/>
        <v>6358</v>
      </c>
      <c r="E362" s="4">
        <v>3</v>
      </c>
      <c r="F362" s="4" t="str">
        <f t="shared" ca="1" si="22"/>
        <v/>
      </c>
      <c r="G362" s="4" t="str">
        <f t="shared" ca="1" si="23"/>
        <v/>
      </c>
      <c r="H362" s="3" t="str">
        <f t="array" aca="1" ref="H362" ca="1">IFERROR(INDEX(F:F,SMALL(IF(F$2:F$1573&lt;&gt;"",ROW(F$2:F$1573)),ROWS(H$2:H361))),"")</f>
        <v/>
      </c>
      <c r="I362" s="3" t="str">
        <f t="array" aca="1" ref="I362" ca="1">IFERROR(INDEX(G:G,SMALL(IF(G$2:G$1573&lt;&gt;"",ROW(G$2:G$1573)),ROWS(I$2:I361))),"")</f>
        <v/>
      </c>
      <c r="J362" s="3" t="str">
        <f t="array" aca="1" ref="J362" ca="1">IFERROR(INDEX(C:C,SMALL(IF(C$2:C$1573&lt;&gt;"",ROW(C$2:C$1573)),ROWS(J$2:J361))),"")</f>
        <v/>
      </c>
    </row>
    <row r="363" spans="1:10" ht="18" x14ac:dyDescent="0.2">
      <c r="A363" s="1">
        <v>49</v>
      </c>
      <c r="B363" s="1" t="s">
        <v>784</v>
      </c>
      <c r="C363" s="2" t="str">
        <f t="shared" ca="1" si="20"/>
        <v/>
      </c>
      <c r="D363" s="2">
        <f t="shared" ca="1" si="21"/>
        <v>6375</v>
      </c>
      <c r="E363" s="4">
        <v>3</v>
      </c>
      <c r="F363" s="4" t="str">
        <f t="shared" ca="1" si="22"/>
        <v/>
      </c>
      <c r="G363" s="4" t="str">
        <f t="shared" ca="1" si="23"/>
        <v/>
      </c>
      <c r="H363" s="3" t="str">
        <f t="array" aca="1" ref="H363" ca="1">IFERROR(INDEX(F:F,SMALL(IF(F$2:F$1573&lt;&gt;"",ROW(F$2:F$1573)),ROWS(H$2:H362))),"")</f>
        <v/>
      </c>
      <c r="I363" s="3" t="str">
        <f t="array" aca="1" ref="I363" ca="1">IFERROR(INDEX(G:G,SMALL(IF(G$2:G$1573&lt;&gt;"",ROW(G$2:G$1573)),ROWS(I$2:I362))),"")</f>
        <v/>
      </c>
      <c r="J363" s="3" t="str">
        <f t="array" aca="1" ref="J363" ca="1">IFERROR(INDEX(C:C,SMALL(IF(C$2:C$1573&lt;&gt;"",ROW(C$2:C$1573)),ROWS(J$2:J362))),"")</f>
        <v/>
      </c>
    </row>
    <row r="364" spans="1:10" ht="18" x14ac:dyDescent="0.2">
      <c r="A364" s="1">
        <v>50</v>
      </c>
      <c r="B364" s="1" t="s">
        <v>784</v>
      </c>
      <c r="C364" s="2" t="str">
        <f t="shared" ca="1" si="20"/>
        <v/>
      </c>
      <c r="D364" s="2">
        <f t="shared" ca="1" si="21"/>
        <v>6433</v>
      </c>
      <c r="E364" s="4">
        <v>3</v>
      </c>
      <c r="F364" s="4" t="str">
        <f t="shared" ca="1" si="22"/>
        <v/>
      </c>
      <c r="G364" s="4" t="str">
        <f t="shared" ca="1" si="23"/>
        <v/>
      </c>
      <c r="H364" s="3" t="str">
        <f t="array" aca="1" ref="H364" ca="1">IFERROR(INDEX(F:F,SMALL(IF(F$2:F$1573&lt;&gt;"",ROW(F$2:F$1573)),ROWS(H$2:H363))),"")</f>
        <v/>
      </c>
      <c r="I364" s="3" t="str">
        <f t="array" aca="1" ref="I364" ca="1">IFERROR(INDEX(G:G,SMALL(IF(G$2:G$1573&lt;&gt;"",ROW(G$2:G$1573)),ROWS(I$2:I363))),"")</f>
        <v/>
      </c>
      <c r="J364" s="3" t="str">
        <f t="array" aca="1" ref="J364" ca="1">IFERROR(INDEX(C:C,SMALL(IF(C$2:C$1573&lt;&gt;"",ROW(C$2:C$1573)),ROWS(J$2:J363))),"")</f>
        <v/>
      </c>
    </row>
    <row r="365" spans="1:10" ht="18" x14ac:dyDescent="0.2">
      <c r="A365" s="1">
        <v>51</v>
      </c>
      <c r="B365" s="1" t="s">
        <v>784</v>
      </c>
      <c r="C365" s="2" t="str">
        <f t="shared" ca="1" si="20"/>
        <v/>
      </c>
      <c r="D365" s="2">
        <f t="shared" ca="1" si="21"/>
        <v>6396</v>
      </c>
      <c r="E365" s="4">
        <v>3</v>
      </c>
      <c r="F365" s="4" t="str">
        <f t="shared" ca="1" si="22"/>
        <v/>
      </c>
      <c r="G365" s="4" t="str">
        <f t="shared" ca="1" si="23"/>
        <v/>
      </c>
      <c r="H365" s="3" t="str">
        <f t="array" aca="1" ref="H365" ca="1">IFERROR(INDEX(F:F,SMALL(IF(F$2:F$1573&lt;&gt;"",ROW(F$2:F$1573)),ROWS(H$2:H364))),"")</f>
        <v/>
      </c>
      <c r="I365" s="3" t="str">
        <f t="array" aca="1" ref="I365" ca="1">IFERROR(INDEX(G:G,SMALL(IF(G$2:G$1573&lt;&gt;"",ROW(G$2:G$1573)),ROWS(I$2:I364))),"")</f>
        <v/>
      </c>
      <c r="J365" s="3" t="str">
        <f t="array" aca="1" ref="J365" ca="1">IFERROR(INDEX(C:C,SMALL(IF(C$2:C$1573&lt;&gt;"",ROW(C$2:C$1573)),ROWS(J$2:J364))),"")</f>
        <v/>
      </c>
    </row>
    <row r="366" spans="1:10" ht="18" x14ac:dyDescent="0.2">
      <c r="A366" s="1">
        <v>52</v>
      </c>
      <c r="B366" s="1" t="s">
        <v>784</v>
      </c>
      <c r="C366" s="2" t="str">
        <f t="shared" ca="1" si="20"/>
        <v/>
      </c>
      <c r="D366" s="2">
        <f t="shared" ca="1" si="21"/>
        <v>6392</v>
      </c>
      <c r="E366" s="4">
        <v>3</v>
      </c>
      <c r="F366" s="4" t="str">
        <f t="shared" ca="1" si="22"/>
        <v/>
      </c>
      <c r="G366" s="4" t="str">
        <f t="shared" ca="1" si="23"/>
        <v/>
      </c>
      <c r="H366" s="3" t="str">
        <f t="array" aca="1" ref="H366" ca="1">IFERROR(INDEX(F:F,SMALL(IF(F$2:F$1573&lt;&gt;"",ROW(F$2:F$1573)),ROWS(H$2:H365))),"")</f>
        <v/>
      </c>
      <c r="I366" s="3" t="str">
        <f t="array" aca="1" ref="I366" ca="1">IFERROR(INDEX(G:G,SMALL(IF(G$2:G$1573&lt;&gt;"",ROW(G$2:G$1573)),ROWS(I$2:I365))),"")</f>
        <v/>
      </c>
      <c r="J366" s="3" t="str">
        <f t="array" aca="1" ref="J366" ca="1">IFERROR(INDEX(C:C,SMALL(IF(C$2:C$1573&lt;&gt;"",ROW(C$2:C$1573)),ROWS(J$2:J365))),"")</f>
        <v/>
      </c>
    </row>
    <row r="367" spans="1:10" ht="18" x14ac:dyDescent="0.2">
      <c r="A367" s="1">
        <v>53</v>
      </c>
      <c r="B367" s="1" t="s">
        <v>784</v>
      </c>
      <c r="C367" s="2" t="str">
        <f t="shared" ca="1" si="20"/>
        <v/>
      </c>
      <c r="D367" s="2">
        <f t="shared" ca="1" si="21"/>
        <v>6312</v>
      </c>
      <c r="E367" s="4">
        <v>3</v>
      </c>
      <c r="F367" s="4" t="str">
        <f t="shared" ca="1" si="22"/>
        <v/>
      </c>
      <c r="G367" s="4" t="str">
        <f t="shared" ca="1" si="23"/>
        <v/>
      </c>
      <c r="H367" s="3" t="str">
        <f t="array" aca="1" ref="H367" ca="1">IFERROR(INDEX(F:F,SMALL(IF(F$2:F$1573&lt;&gt;"",ROW(F$2:F$1573)),ROWS(H$2:H366))),"")</f>
        <v/>
      </c>
      <c r="I367" s="3" t="str">
        <f t="array" aca="1" ref="I367" ca="1">IFERROR(INDEX(G:G,SMALL(IF(G$2:G$1573&lt;&gt;"",ROW(G$2:G$1573)),ROWS(I$2:I366))),"")</f>
        <v/>
      </c>
      <c r="J367" s="3" t="str">
        <f t="array" aca="1" ref="J367" ca="1">IFERROR(INDEX(C:C,SMALL(IF(C$2:C$1573&lt;&gt;"",ROW(C$2:C$1573)),ROWS(J$2:J366))),"")</f>
        <v/>
      </c>
    </row>
    <row r="368" spans="1:10" ht="18" x14ac:dyDescent="0.2">
      <c r="A368" s="1">
        <v>54</v>
      </c>
      <c r="B368" s="1" t="s">
        <v>784</v>
      </c>
      <c r="C368" s="2" t="str">
        <f t="shared" ca="1" si="20"/>
        <v/>
      </c>
      <c r="D368" s="2">
        <f t="shared" ca="1" si="21"/>
        <v>6438</v>
      </c>
      <c r="E368" s="4">
        <v>3</v>
      </c>
      <c r="F368" s="4" t="str">
        <f t="shared" ca="1" si="22"/>
        <v/>
      </c>
      <c r="G368" s="4" t="str">
        <f t="shared" ca="1" si="23"/>
        <v/>
      </c>
      <c r="H368" s="3" t="str">
        <f t="array" aca="1" ref="H368" ca="1">IFERROR(INDEX(F:F,SMALL(IF(F$2:F$1573&lt;&gt;"",ROW(F$2:F$1573)),ROWS(H$2:H367))),"")</f>
        <v/>
      </c>
      <c r="I368" s="3" t="str">
        <f t="array" aca="1" ref="I368" ca="1">IFERROR(INDEX(G:G,SMALL(IF(G$2:G$1573&lt;&gt;"",ROW(G$2:G$1573)),ROWS(I$2:I367))),"")</f>
        <v/>
      </c>
      <c r="J368" s="3" t="str">
        <f t="array" aca="1" ref="J368" ca="1">IFERROR(INDEX(C:C,SMALL(IF(C$2:C$1573&lt;&gt;"",ROW(C$2:C$1573)),ROWS(J$2:J367))),"")</f>
        <v/>
      </c>
    </row>
    <row r="369" spans="1:10" ht="18" x14ac:dyDescent="0.2">
      <c r="A369" s="1">
        <v>55</v>
      </c>
      <c r="B369" s="1" t="s">
        <v>784</v>
      </c>
      <c r="C369" s="2" t="str">
        <f t="shared" ca="1" si="20"/>
        <v/>
      </c>
      <c r="D369" s="2">
        <f t="shared" ca="1" si="21"/>
        <v>6468</v>
      </c>
      <c r="E369" s="4">
        <v>3</v>
      </c>
      <c r="F369" s="4" t="str">
        <f t="shared" ca="1" si="22"/>
        <v/>
      </c>
      <c r="G369" s="4" t="str">
        <f t="shared" ca="1" si="23"/>
        <v/>
      </c>
      <c r="H369" s="3" t="str">
        <f t="array" aca="1" ref="H369" ca="1">IFERROR(INDEX(F:F,SMALL(IF(F$2:F$1573&lt;&gt;"",ROW(F$2:F$1573)),ROWS(H$2:H368))),"")</f>
        <v/>
      </c>
      <c r="I369" s="3" t="str">
        <f t="array" aca="1" ref="I369" ca="1">IFERROR(INDEX(G:G,SMALL(IF(G$2:G$1573&lt;&gt;"",ROW(G$2:G$1573)),ROWS(I$2:I368))),"")</f>
        <v/>
      </c>
      <c r="J369" s="3" t="str">
        <f t="array" aca="1" ref="J369" ca="1">IFERROR(INDEX(C:C,SMALL(IF(C$2:C$1573&lt;&gt;"",ROW(C$2:C$1573)),ROWS(J$2:J368))),"")</f>
        <v/>
      </c>
    </row>
    <row r="370" spans="1:10" ht="18" x14ac:dyDescent="0.2">
      <c r="A370" s="1">
        <v>56</v>
      </c>
      <c r="B370" s="1" t="s">
        <v>784</v>
      </c>
      <c r="C370" s="2" t="str">
        <f t="shared" ca="1" si="20"/>
        <v/>
      </c>
      <c r="D370" s="2">
        <f t="shared" ca="1" si="21"/>
        <v>6256</v>
      </c>
      <c r="E370" s="4">
        <v>3</v>
      </c>
      <c r="F370" s="4" t="str">
        <f t="shared" ca="1" si="22"/>
        <v/>
      </c>
      <c r="G370" s="4" t="str">
        <f t="shared" ca="1" si="23"/>
        <v/>
      </c>
      <c r="H370" s="3" t="str">
        <f t="array" aca="1" ref="H370" ca="1">IFERROR(INDEX(F:F,SMALL(IF(F$2:F$1573&lt;&gt;"",ROW(F$2:F$1573)),ROWS(H$2:H369))),"")</f>
        <v/>
      </c>
      <c r="I370" s="3" t="str">
        <f t="array" aca="1" ref="I370" ca="1">IFERROR(INDEX(G:G,SMALL(IF(G$2:G$1573&lt;&gt;"",ROW(G$2:G$1573)),ROWS(I$2:I369))),"")</f>
        <v/>
      </c>
      <c r="J370" s="3" t="str">
        <f t="array" aca="1" ref="J370" ca="1">IFERROR(INDEX(C:C,SMALL(IF(C$2:C$1573&lt;&gt;"",ROW(C$2:C$1573)),ROWS(J$2:J369))),"")</f>
        <v/>
      </c>
    </row>
    <row r="371" spans="1:10" ht="18" x14ac:dyDescent="0.2">
      <c r="A371" s="1">
        <v>57</v>
      </c>
      <c r="B371" s="1" t="s">
        <v>784</v>
      </c>
      <c r="C371" s="2" t="str">
        <f t="shared" ca="1" si="20"/>
        <v/>
      </c>
      <c r="D371" s="2">
        <f t="shared" ca="1" si="21"/>
        <v>6324</v>
      </c>
      <c r="E371" s="4">
        <v>3</v>
      </c>
      <c r="F371" s="4" t="str">
        <f t="shared" ca="1" si="22"/>
        <v/>
      </c>
      <c r="G371" s="4" t="str">
        <f t="shared" ca="1" si="23"/>
        <v/>
      </c>
      <c r="H371" s="3" t="str">
        <f t="array" aca="1" ref="H371" ca="1">IFERROR(INDEX(F:F,SMALL(IF(F$2:F$1573&lt;&gt;"",ROW(F$2:F$1573)),ROWS(H$2:H370))),"")</f>
        <v/>
      </c>
      <c r="I371" s="3" t="str">
        <f t="array" aca="1" ref="I371" ca="1">IFERROR(INDEX(G:G,SMALL(IF(G$2:G$1573&lt;&gt;"",ROW(G$2:G$1573)),ROWS(I$2:I370))),"")</f>
        <v/>
      </c>
      <c r="J371" s="3" t="str">
        <f t="array" aca="1" ref="J371" ca="1">IFERROR(INDEX(C:C,SMALL(IF(C$2:C$1573&lt;&gt;"",ROW(C$2:C$1573)),ROWS(J$2:J370))),"")</f>
        <v/>
      </c>
    </row>
    <row r="372" spans="1:10" ht="18" x14ac:dyDescent="0.2">
      <c r="A372" s="1">
        <v>58</v>
      </c>
      <c r="B372" s="1" t="s">
        <v>784</v>
      </c>
      <c r="C372" s="2" t="str">
        <f t="shared" ca="1" si="20"/>
        <v/>
      </c>
      <c r="D372" s="2">
        <f t="shared" ca="1" si="21"/>
        <v>6126</v>
      </c>
      <c r="E372" s="4">
        <v>3</v>
      </c>
      <c r="F372" s="4" t="str">
        <f t="shared" ca="1" si="22"/>
        <v/>
      </c>
      <c r="G372" s="4" t="str">
        <f t="shared" ca="1" si="23"/>
        <v/>
      </c>
      <c r="H372" s="3" t="str">
        <f t="array" aca="1" ref="H372" ca="1">IFERROR(INDEX(F:F,SMALL(IF(F$2:F$1573&lt;&gt;"",ROW(F$2:F$1573)),ROWS(H$2:H371))),"")</f>
        <v/>
      </c>
      <c r="I372" s="3" t="str">
        <f t="array" aca="1" ref="I372" ca="1">IFERROR(INDEX(G:G,SMALL(IF(G$2:G$1573&lt;&gt;"",ROW(G$2:G$1573)),ROWS(I$2:I371))),"")</f>
        <v/>
      </c>
      <c r="J372" s="3" t="str">
        <f t="array" aca="1" ref="J372" ca="1">IFERROR(INDEX(C:C,SMALL(IF(C$2:C$1573&lt;&gt;"",ROW(C$2:C$1573)),ROWS(J$2:J371))),"")</f>
        <v/>
      </c>
    </row>
    <row r="373" spans="1:10" ht="18" x14ac:dyDescent="0.2">
      <c r="A373" s="1">
        <v>59</v>
      </c>
      <c r="B373" s="1" t="s">
        <v>784</v>
      </c>
      <c r="C373" s="2" t="str">
        <f t="shared" ca="1" si="20"/>
        <v/>
      </c>
      <c r="D373" s="2">
        <f t="shared" ca="1" si="21"/>
        <v>6459</v>
      </c>
      <c r="E373" s="4">
        <v>3</v>
      </c>
      <c r="F373" s="4" t="str">
        <f t="shared" ca="1" si="22"/>
        <v/>
      </c>
      <c r="G373" s="4" t="str">
        <f t="shared" ca="1" si="23"/>
        <v/>
      </c>
      <c r="H373" s="3" t="str">
        <f t="array" aca="1" ref="H373" ca="1">IFERROR(INDEX(F:F,SMALL(IF(F$2:F$1573&lt;&gt;"",ROW(F$2:F$1573)),ROWS(H$2:H372))),"")</f>
        <v/>
      </c>
      <c r="I373" s="3" t="str">
        <f t="array" aca="1" ref="I373" ca="1">IFERROR(INDEX(G:G,SMALL(IF(G$2:G$1573&lt;&gt;"",ROW(G$2:G$1573)),ROWS(I$2:I372))),"")</f>
        <v/>
      </c>
      <c r="J373" s="3" t="str">
        <f t="array" aca="1" ref="J373" ca="1">IFERROR(INDEX(C:C,SMALL(IF(C$2:C$1573&lt;&gt;"",ROW(C$2:C$1573)),ROWS(J$2:J372))),"")</f>
        <v/>
      </c>
    </row>
    <row r="374" spans="1:10" ht="18" x14ac:dyDescent="0.2">
      <c r="A374" s="1">
        <v>60</v>
      </c>
      <c r="B374" s="1" t="s">
        <v>784</v>
      </c>
      <c r="C374" s="2" t="str">
        <f t="shared" ca="1" si="20"/>
        <v/>
      </c>
      <c r="D374" s="2">
        <f t="shared" ca="1" si="21"/>
        <v>6455</v>
      </c>
      <c r="E374" s="4">
        <v>3</v>
      </c>
      <c r="F374" s="4" t="str">
        <f t="shared" ca="1" si="22"/>
        <v/>
      </c>
      <c r="G374" s="4" t="str">
        <f t="shared" ca="1" si="23"/>
        <v/>
      </c>
      <c r="H374" s="3" t="str">
        <f t="array" aca="1" ref="H374" ca="1">IFERROR(INDEX(F:F,SMALL(IF(F$2:F$1573&lt;&gt;"",ROW(F$2:F$1573)),ROWS(H$2:H373))),"")</f>
        <v/>
      </c>
      <c r="I374" s="3" t="str">
        <f t="array" aca="1" ref="I374" ca="1">IFERROR(INDEX(G:G,SMALL(IF(G$2:G$1573&lt;&gt;"",ROW(G$2:G$1573)),ROWS(I$2:I373))),"")</f>
        <v/>
      </c>
      <c r="J374" s="3" t="str">
        <f t="array" aca="1" ref="J374" ca="1">IFERROR(INDEX(C:C,SMALL(IF(C$2:C$1573&lt;&gt;"",ROW(C$2:C$1573)),ROWS(J$2:J373))),"")</f>
        <v/>
      </c>
    </row>
    <row r="375" spans="1:10" ht="18" x14ac:dyDescent="0.2">
      <c r="A375" s="1">
        <v>61</v>
      </c>
      <c r="B375" s="1" t="s">
        <v>784</v>
      </c>
      <c r="C375" s="2" t="str">
        <f t="shared" ca="1" si="20"/>
        <v/>
      </c>
      <c r="D375" s="2">
        <f t="shared" ca="1" si="21"/>
        <v>6290</v>
      </c>
      <c r="E375" s="4">
        <v>3</v>
      </c>
      <c r="F375" s="4" t="str">
        <f t="shared" ca="1" si="22"/>
        <v/>
      </c>
      <c r="G375" s="4" t="str">
        <f t="shared" ca="1" si="23"/>
        <v/>
      </c>
      <c r="H375" s="3" t="str">
        <f t="array" aca="1" ref="H375" ca="1">IFERROR(INDEX(F:F,SMALL(IF(F$2:F$1573&lt;&gt;"",ROW(F$2:F$1573)),ROWS(H$2:H374))),"")</f>
        <v/>
      </c>
      <c r="I375" s="3" t="str">
        <f t="array" aca="1" ref="I375" ca="1">IFERROR(INDEX(G:G,SMALL(IF(G$2:G$1573&lt;&gt;"",ROW(G$2:G$1573)),ROWS(I$2:I374))),"")</f>
        <v/>
      </c>
      <c r="J375" s="3" t="str">
        <f t="array" aca="1" ref="J375" ca="1">IFERROR(INDEX(C:C,SMALL(IF(C$2:C$1573&lt;&gt;"",ROW(C$2:C$1573)),ROWS(J$2:J374))),"")</f>
        <v/>
      </c>
    </row>
    <row r="376" spans="1:10" ht="18" x14ac:dyDescent="0.2">
      <c r="A376" s="1">
        <v>62</v>
      </c>
      <c r="B376" s="1" t="s">
        <v>784</v>
      </c>
      <c r="C376" s="2" t="str">
        <f t="shared" ca="1" si="20"/>
        <v/>
      </c>
      <c r="D376" s="2">
        <f t="shared" ca="1" si="21"/>
        <v>6434</v>
      </c>
      <c r="E376" s="4">
        <v>3</v>
      </c>
      <c r="F376" s="4" t="str">
        <f t="shared" ca="1" si="22"/>
        <v/>
      </c>
      <c r="G376" s="4" t="str">
        <f t="shared" ca="1" si="23"/>
        <v/>
      </c>
      <c r="H376" s="3" t="str">
        <f t="array" aca="1" ref="H376" ca="1">IFERROR(INDEX(F:F,SMALL(IF(F$2:F$1573&lt;&gt;"",ROW(F$2:F$1573)),ROWS(H$2:H375))),"")</f>
        <v/>
      </c>
      <c r="I376" s="3" t="str">
        <f t="array" aca="1" ref="I376" ca="1">IFERROR(INDEX(G:G,SMALL(IF(G$2:G$1573&lt;&gt;"",ROW(G$2:G$1573)),ROWS(I$2:I375))),"")</f>
        <v/>
      </c>
      <c r="J376" s="3" t="str">
        <f t="array" aca="1" ref="J376" ca="1">IFERROR(INDEX(C:C,SMALL(IF(C$2:C$1573&lt;&gt;"",ROW(C$2:C$1573)),ROWS(J$2:J375))),"")</f>
        <v/>
      </c>
    </row>
    <row r="377" spans="1:10" ht="18" x14ac:dyDescent="0.2">
      <c r="A377" s="1">
        <v>63</v>
      </c>
      <c r="B377" s="1" t="s">
        <v>784</v>
      </c>
      <c r="C377" s="2" t="str">
        <f t="shared" ca="1" si="20"/>
        <v/>
      </c>
      <c r="D377" s="2">
        <f t="shared" ca="1" si="21"/>
        <v>6425</v>
      </c>
      <c r="E377" s="4">
        <v>3</v>
      </c>
      <c r="F377" s="4" t="str">
        <f t="shared" ca="1" si="22"/>
        <v/>
      </c>
      <c r="G377" s="4" t="str">
        <f t="shared" ca="1" si="23"/>
        <v/>
      </c>
      <c r="H377" s="3" t="str">
        <f t="array" aca="1" ref="H377" ca="1">IFERROR(INDEX(F:F,SMALL(IF(F$2:F$1573&lt;&gt;"",ROW(F$2:F$1573)),ROWS(H$2:H376))),"")</f>
        <v/>
      </c>
      <c r="I377" s="3" t="str">
        <f t="array" aca="1" ref="I377" ca="1">IFERROR(INDEX(G:G,SMALL(IF(G$2:G$1573&lt;&gt;"",ROW(G$2:G$1573)),ROWS(I$2:I376))),"")</f>
        <v/>
      </c>
      <c r="J377" s="3" t="str">
        <f t="array" aca="1" ref="J377" ca="1">IFERROR(INDEX(C:C,SMALL(IF(C$2:C$1573&lt;&gt;"",ROW(C$2:C$1573)),ROWS(J$2:J376))),"")</f>
        <v/>
      </c>
    </row>
    <row r="378" spans="1:10" ht="18" x14ac:dyDescent="0.2">
      <c r="A378" s="1">
        <v>64</v>
      </c>
      <c r="B378" s="1" t="s">
        <v>784</v>
      </c>
      <c r="C378" s="2" t="str">
        <f t="shared" ca="1" si="20"/>
        <v/>
      </c>
      <c r="D378" s="2">
        <f t="shared" ca="1" si="21"/>
        <v>6326</v>
      </c>
      <c r="E378" s="4">
        <v>3</v>
      </c>
      <c r="F378" s="4" t="str">
        <f t="shared" ca="1" si="22"/>
        <v/>
      </c>
      <c r="G378" s="4" t="str">
        <f t="shared" ca="1" si="23"/>
        <v/>
      </c>
      <c r="H378" s="3" t="str">
        <f t="array" aca="1" ref="H378" ca="1">IFERROR(INDEX(F:F,SMALL(IF(F$2:F$1573&lt;&gt;"",ROW(F$2:F$1573)),ROWS(H$2:H377))),"")</f>
        <v/>
      </c>
      <c r="I378" s="3" t="str">
        <f t="array" aca="1" ref="I378" ca="1">IFERROR(INDEX(G:G,SMALL(IF(G$2:G$1573&lt;&gt;"",ROW(G$2:G$1573)),ROWS(I$2:I377))),"")</f>
        <v/>
      </c>
      <c r="J378" s="3" t="str">
        <f t="array" aca="1" ref="J378" ca="1">IFERROR(INDEX(C:C,SMALL(IF(C$2:C$1573&lt;&gt;"",ROW(C$2:C$1573)),ROWS(J$2:J377))),"")</f>
        <v/>
      </c>
    </row>
    <row r="379" spans="1:10" ht="18" x14ac:dyDescent="0.2">
      <c r="A379" s="1">
        <v>65</v>
      </c>
      <c r="B379" s="1" t="s">
        <v>784</v>
      </c>
      <c r="C379" s="2" t="str">
        <f t="shared" ca="1" si="20"/>
        <v/>
      </c>
      <c r="D379" s="2">
        <f t="shared" ca="1" si="21"/>
        <v>6300</v>
      </c>
      <c r="E379" s="4">
        <v>3</v>
      </c>
      <c r="F379" s="4" t="str">
        <f t="shared" ca="1" si="22"/>
        <v/>
      </c>
      <c r="G379" s="4" t="str">
        <f t="shared" ca="1" si="23"/>
        <v/>
      </c>
      <c r="H379" s="3" t="str">
        <f t="array" aca="1" ref="H379" ca="1">IFERROR(INDEX(F:F,SMALL(IF(F$2:F$1573&lt;&gt;"",ROW(F$2:F$1573)),ROWS(H$2:H378))),"")</f>
        <v/>
      </c>
      <c r="I379" s="3" t="str">
        <f t="array" aca="1" ref="I379" ca="1">IFERROR(INDEX(G:G,SMALL(IF(G$2:G$1573&lt;&gt;"",ROW(G$2:G$1573)),ROWS(I$2:I378))),"")</f>
        <v/>
      </c>
      <c r="J379" s="3" t="str">
        <f t="array" aca="1" ref="J379" ca="1">IFERROR(INDEX(C:C,SMALL(IF(C$2:C$1573&lt;&gt;"",ROW(C$2:C$1573)),ROWS(J$2:J378))),"")</f>
        <v/>
      </c>
    </row>
    <row r="380" spans="1:10" ht="18" x14ac:dyDescent="0.2">
      <c r="A380" s="1">
        <v>66</v>
      </c>
      <c r="B380" s="1" t="s">
        <v>784</v>
      </c>
      <c r="C380" s="2" t="str">
        <f t="shared" ca="1" si="20"/>
        <v/>
      </c>
      <c r="D380" s="2">
        <f t="shared" ca="1" si="21"/>
        <v>6481</v>
      </c>
      <c r="E380" s="4">
        <v>3</v>
      </c>
      <c r="F380" s="4" t="str">
        <f t="shared" ca="1" si="22"/>
        <v/>
      </c>
      <c r="G380" s="4" t="str">
        <f t="shared" ca="1" si="23"/>
        <v/>
      </c>
      <c r="H380" s="3" t="str">
        <f t="array" aca="1" ref="H380" ca="1">IFERROR(INDEX(F:F,SMALL(IF(F$2:F$1573&lt;&gt;"",ROW(F$2:F$1573)),ROWS(H$2:H379))),"")</f>
        <v/>
      </c>
      <c r="I380" s="3" t="str">
        <f t="array" aca="1" ref="I380" ca="1">IFERROR(INDEX(G:G,SMALL(IF(G$2:G$1573&lt;&gt;"",ROW(G$2:G$1573)),ROWS(I$2:I379))),"")</f>
        <v/>
      </c>
      <c r="J380" s="3" t="str">
        <f t="array" aca="1" ref="J380" ca="1">IFERROR(INDEX(C:C,SMALL(IF(C$2:C$1573&lt;&gt;"",ROW(C$2:C$1573)),ROWS(J$2:J379))),"")</f>
        <v/>
      </c>
    </row>
    <row r="381" spans="1:10" ht="18" x14ac:dyDescent="0.2">
      <c r="A381" s="1">
        <v>67</v>
      </c>
      <c r="B381" s="1" t="s">
        <v>784</v>
      </c>
      <c r="C381" s="2" t="str">
        <f t="shared" ca="1" si="20"/>
        <v/>
      </c>
      <c r="D381" s="2">
        <f t="shared" ca="1" si="21"/>
        <v>6477</v>
      </c>
      <c r="E381" s="4">
        <v>3</v>
      </c>
      <c r="F381" s="4" t="str">
        <f t="shared" ca="1" si="22"/>
        <v/>
      </c>
      <c r="G381" s="4" t="str">
        <f t="shared" ca="1" si="23"/>
        <v/>
      </c>
      <c r="H381" s="3" t="str">
        <f t="array" aca="1" ref="H381" ca="1">IFERROR(INDEX(F:F,SMALL(IF(F$2:F$1573&lt;&gt;"",ROW(F$2:F$1573)),ROWS(H$2:H380))),"")</f>
        <v/>
      </c>
      <c r="I381" s="3" t="str">
        <f t="array" aca="1" ref="I381" ca="1">IFERROR(INDEX(G:G,SMALL(IF(G$2:G$1573&lt;&gt;"",ROW(G$2:G$1573)),ROWS(I$2:I380))),"")</f>
        <v/>
      </c>
      <c r="J381" s="3" t="str">
        <f t="array" aca="1" ref="J381" ca="1">IFERROR(INDEX(C:C,SMALL(IF(C$2:C$1573&lt;&gt;"",ROW(C$2:C$1573)),ROWS(J$2:J380))),"")</f>
        <v/>
      </c>
    </row>
    <row r="382" spans="1:10" ht="18" x14ac:dyDescent="0.2">
      <c r="A382" s="1">
        <v>68</v>
      </c>
      <c r="B382" s="1" t="s">
        <v>784</v>
      </c>
      <c r="C382" s="2" t="str">
        <f t="shared" ca="1" si="20"/>
        <v/>
      </c>
      <c r="D382" s="2">
        <f t="shared" ca="1" si="21"/>
        <v>6452</v>
      </c>
      <c r="E382" s="4">
        <v>3</v>
      </c>
      <c r="F382" s="4" t="str">
        <f t="shared" ca="1" si="22"/>
        <v/>
      </c>
      <c r="G382" s="4" t="str">
        <f t="shared" ca="1" si="23"/>
        <v/>
      </c>
      <c r="H382" s="3" t="str">
        <f t="array" aca="1" ref="H382" ca="1">IFERROR(INDEX(F:F,SMALL(IF(F$2:F$1573&lt;&gt;"",ROW(F$2:F$1573)),ROWS(H$2:H381))),"")</f>
        <v/>
      </c>
      <c r="I382" s="3" t="str">
        <f t="array" aca="1" ref="I382" ca="1">IFERROR(INDEX(G:G,SMALL(IF(G$2:G$1573&lt;&gt;"",ROW(G$2:G$1573)),ROWS(I$2:I381))),"")</f>
        <v/>
      </c>
      <c r="J382" s="3" t="str">
        <f t="array" aca="1" ref="J382" ca="1">IFERROR(INDEX(C:C,SMALL(IF(C$2:C$1573&lt;&gt;"",ROW(C$2:C$1573)),ROWS(J$2:J381))),"")</f>
        <v/>
      </c>
    </row>
    <row r="383" spans="1:10" ht="18" x14ac:dyDescent="0.2">
      <c r="A383" s="1">
        <v>69</v>
      </c>
      <c r="B383" s="1" t="s">
        <v>784</v>
      </c>
      <c r="C383" s="2" t="str">
        <f t="shared" ca="1" si="20"/>
        <v/>
      </c>
      <c r="D383" s="2">
        <f t="shared" ca="1" si="21"/>
        <v>6454</v>
      </c>
      <c r="E383" s="4">
        <v>3</v>
      </c>
      <c r="F383" s="4" t="str">
        <f t="shared" ca="1" si="22"/>
        <v/>
      </c>
      <c r="G383" s="4" t="str">
        <f t="shared" ca="1" si="23"/>
        <v/>
      </c>
      <c r="H383" s="3" t="str">
        <f t="array" aca="1" ref="H383" ca="1">IFERROR(INDEX(F:F,SMALL(IF(F$2:F$1573&lt;&gt;"",ROW(F$2:F$1573)),ROWS(H$2:H382))),"")</f>
        <v/>
      </c>
      <c r="I383" s="3" t="str">
        <f t="array" aca="1" ref="I383" ca="1">IFERROR(INDEX(G:G,SMALL(IF(G$2:G$1573&lt;&gt;"",ROW(G$2:G$1573)),ROWS(I$2:I382))),"")</f>
        <v/>
      </c>
      <c r="J383" s="3" t="str">
        <f t="array" aca="1" ref="J383" ca="1">IFERROR(INDEX(C:C,SMALL(IF(C$2:C$1573&lt;&gt;"",ROW(C$2:C$1573)),ROWS(J$2:J382))),"")</f>
        <v/>
      </c>
    </row>
    <row r="384" spans="1:10" ht="18" x14ac:dyDescent="0.2">
      <c r="A384" s="1">
        <v>70</v>
      </c>
      <c r="B384" s="1" t="s">
        <v>784</v>
      </c>
      <c r="C384" s="2" t="str">
        <f t="shared" ca="1" si="20"/>
        <v/>
      </c>
      <c r="D384" s="2">
        <f t="shared" ca="1" si="21"/>
        <v>6486</v>
      </c>
      <c r="E384" s="4">
        <v>3</v>
      </c>
      <c r="F384" s="4" t="str">
        <f t="shared" ca="1" si="22"/>
        <v/>
      </c>
      <c r="G384" s="4" t="str">
        <f t="shared" ca="1" si="23"/>
        <v/>
      </c>
      <c r="H384" s="3" t="str">
        <f t="array" aca="1" ref="H384" ca="1">IFERROR(INDEX(F:F,SMALL(IF(F$2:F$1573&lt;&gt;"",ROW(F$2:F$1573)),ROWS(H$2:H383))),"")</f>
        <v/>
      </c>
      <c r="I384" s="3" t="str">
        <f t="array" aca="1" ref="I384" ca="1">IFERROR(INDEX(G:G,SMALL(IF(G$2:G$1573&lt;&gt;"",ROW(G$2:G$1573)),ROWS(I$2:I383))),"")</f>
        <v/>
      </c>
      <c r="J384" s="3" t="str">
        <f t="array" aca="1" ref="J384" ca="1">IFERROR(INDEX(C:C,SMALL(IF(C$2:C$1573&lt;&gt;"",ROW(C$2:C$1573)),ROWS(J$2:J383))),"")</f>
        <v/>
      </c>
    </row>
    <row r="385" spans="1:10" ht="18" x14ac:dyDescent="0.2">
      <c r="A385" s="1">
        <v>71</v>
      </c>
      <c r="B385" s="1" t="s">
        <v>784</v>
      </c>
      <c r="C385" s="2" t="str">
        <f t="shared" ca="1" si="20"/>
        <v/>
      </c>
      <c r="D385" s="2" t="str">
        <f t="shared" ca="1" si="21"/>
        <v/>
      </c>
      <c r="E385" s="4">
        <v>3</v>
      </c>
      <c r="F385" s="4" t="str">
        <f t="shared" ca="1" si="22"/>
        <v/>
      </c>
      <c r="G385" s="4" t="str">
        <f t="shared" ca="1" si="23"/>
        <v/>
      </c>
      <c r="H385" s="3" t="str">
        <f t="array" aca="1" ref="H385" ca="1">IFERROR(INDEX(F:F,SMALL(IF(F$2:F$1573&lt;&gt;"",ROW(F$2:F$1573)),ROWS(H$2:H384))),"")</f>
        <v/>
      </c>
      <c r="I385" s="3" t="str">
        <f t="array" aca="1" ref="I385" ca="1">IFERROR(INDEX(G:G,SMALL(IF(G$2:G$1573&lt;&gt;"",ROW(G$2:G$1573)),ROWS(I$2:I384))),"")</f>
        <v/>
      </c>
      <c r="J385" s="3" t="str">
        <f t="array" aca="1" ref="J385" ca="1">IFERROR(INDEX(C:C,SMALL(IF(C$2:C$1573&lt;&gt;"",ROW(C$2:C$1573)),ROWS(J$2:J384))),"")</f>
        <v/>
      </c>
    </row>
    <row r="386" spans="1:10" ht="18" x14ac:dyDescent="0.2">
      <c r="A386" s="1">
        <v>72</v>
      </c>
      <c r="B386" s="1" t="s">
        <v>784</v>
      </c>
      <c r="C386" s="2" t="str">
        <f t="shared" ca="1" si="20"/>
        <v/>
      </c>
      <c r="D386" s="2" t="str">
        <f t="shared" ca="1" si="21"/>
        <v/>
      </c>
      <c r="E386" s="4">
        <v>3</v>
      </c>
      <c r="F386" s="4" t="str">
        <f t="shared" ca="1" si="22"/>
        <v/>
      </c>
      <c r="G386" s="4" t="str">
        <f t="shared" ca="1" si="23"/>
        <v/>
      </c>
      <c r="H386" s="3" t="str">
        <f t="array" aca="1" ref="H386" ca="1">IFERROR(INDEX(F:F,SMALL(IF(F$2:F$1573&lt;&gt;"",ROW(F$2:F$1573)),ROWS(H$2:H385))),"")</f>
        <v/>
      </c>
      <c r="I386" s="3" t="str">
        <f t="array" aca="1" ref="I386" ca="1">IFERROR(INDEX(G:G,SMALL(IF(G$2:G$1573&lt;&gt;"",ROW(G$2:G$1573)),ROWS(I$2:I385))),"")</f>
        <v/>
      </c>
      <c r="J386" s="3" t="str">
        <f t="array" aca="1" ref="J386" ca="1">IFERROR(INDEX(C:C,SMALL(IF(C$2:C$1573&lt;&gt;"",ROW(C$2:C$1573)),ROWS(J$2:J385))),"")</f>
        <v/>
      </c>
    </row>
    <row r="387" spans="1:10" ht="18" x14ac:dyDescent="0.2">
      <c r="A387" s="1">
        <v>73</v>
      </c>
      <c r="B387" s="1" t="s">
        <v>784</v>
      </c>
      <c r="C387" s="2" t="str">
        <f t="shared" ca="1" si="20"/>
        <v/>
      </c>
      <c r="D387" s="2" t="str">
        <f t="shared" ca="1" si="21"/>
        <v/>
      </c>
      <c r="E387" s="4">
        <v>3</v>
      </c>
      <c r="F387" s="4" t="str">
        <f t="shared" ca="1" si="22"/>
        <v/>
      </c>
      <c r="G387" s="4" t="str">
        <f t="shared" ca="1" si="23"/>
        <v/>
      </c>
      <c r="H387" s="3" t="str">
        <f t="array" aca="1" ref="H387" ca="1">IFERROR(INDEX(F:F,SMALL(IF(F$2:F$1573&lt;&gt;"",ROW(F$2:F$1573)),ROWS(H$2:H386))),"")</f>
        <v/>
      </c>
      <c r="I387" s="3" t="str">
        <f t="array" aca="1" ref="I387" ca="1">IFERROR(INDEX(G:G,SMALL(IF(G$2:G$1573&lt;&gt;"",ROW(G$2:G$1573)),ROWS(I$2:I386))),"")</f>
        <v/>
      </c>
      <c r="J387" s="3" t="str">
        <f t="array" aca="1" ref="J387" ca="1">IFERROR(INDEX(C:C,SMALL(IF(C$2:C$1573&lt;&gt;"",ROW(C$2:C$1573)),ROWS(J$2:J386))),"")</f>
        <v/>
      </c>
    </row>
    <row r="388" spans="1:10" ht="18" x14ac:dyDescent="0.2">
      <c r="A388" s="1">
        <v>74</v>
      </c>
      <c r="B388" s="1" t="s">
        <v>784</v>
      </c>
      <c r="C388" s="2" t="str">
        <f t="shared" ca="1" si="20"/>
        <v/>
      </c>
      <c r="D388" s="2" t="str">
        <f t="shared" ca="1" si="21"/>
        <v/>
      </c>
      <c r="E388" s="4">
        <v>3</v>
      </c>
      <c r="F388" s="4" t="str">
        <f t="shared" ca="1" si="22"/>
        <v/>
      </c>
      <c r="G388" s="4" t="str">
        <f t="shared" ca="1" si="23"/>
        <v/>
      </c>
      <c r="H388" s="3" t="str">
        <f t="array" aca="1" ref="H388" ca="1">IFERROR(INDEX(F:F,SMALL(IF(F$2:F$1573&lt;&gt;"",ROW(F$2:F$1573)),ROWS(H$2:H387))),"")</f>
        <v/>
      </c>
      <c r="I388" s="3" t="str">
        <f t="array" aca="1" ref="I388" ca="1">IFERROR(INDEX(G:G,SMALL(IF(G$2:G$1573&lt;&gt;"",ROW(G$2:G$1573)),ROWS(I$2:I387))),"")</f>
        <v/>
      </c>
      <c r="J388" s="3" t="str">
        <f t="array" aca="1" ref="J388" ca="1">IFERROR(INDEX(C:C,SMALL(IF(C$2:C$1573&lt;&gt;"",ROW(C$2:C$1573)),ROWS(J$2:J387))),"")</f>
        <v/>
      </c>
    </row>
    <row r="389" spans="1:10" ht="18" x14ac:dyDescent="0.2">
      <c r="A389" s="1">
        <v>75</v>
      </c>
      <c r="B389" s="1" t="s">
        <v>784</v>
      </c>
      <c r="C389" s="2" t="str">
        <f t="shared" ref="C389:C452" ca="1" si="24">IF(OR(D389=0,D389="",INDIRECT("'"&amp;$B$1&amp;"'!"&amp;B389&amp;A389)="",,INDIRECT("'"&amp;$B$1&amp;"'!X"&amp;A389)=0),"",INDIRECT("'"&amp;$B$1&amp;"'!"&amp;B389&amp;A389))</f>
        <v/>
      </c>
      <c r="D389" s="2" t="str">
        <f t="shared" ref="D389:D452" ca="1" si="25">IF(INDIRECT("'"&amp;$B$1&amp;"'!C"&amp;A389)=0,"",INDIRECT("'"&amp;$B$1&amp;"'!C"&amp;A389))</f>
        <v/>
      </c>
      <c r="E389" s="4">
        <v>3</v>
      </c>
      <c r="F389" s="4" t="str">
        <f t="shared" ref="F389:F452" ca="1" si="26">IF(C389="","",E389)</f>
        <v/>
      </c>
      <c r="G389" s="4" t="str">
        <f t="shared" ref="G389:G452" ca="1" si="27">IF(OR(C389="",C389=0),"",D389)</f>
        <v/>
      </c>
      <c r="H389" s="3" t="str">
        <f t="array" aca="1" ref="H389" ca="1">IFERROR(INDEX(F:F,SMALL(IF(F$2:F$1573&lt;&gt;"",ROW(F$2:F$1573)),ROWS(H$2:H388))),"")</f>
        <v/>
      </c>
      <c r="I389" s="3" t="str">
        <f t="array" aca="1" ref="I389" ca="1">IFERROR(INDEX(G:G,SMALL(IF(G$2:G$1573&lt;&gt;"",ROW(G$2:G$1573)),ROWS(I$2:I388))),"")</f>
        <v/>
      </c>
      <c r="J389" s="3" t="str">
        <f t="array" aca="1" ref="J389" ca="1">IFERROR(INDEX(C:C,SMALL(IF(C$2:C$1573&lt;&gt;"",ROW(C$2:C$1573)),ROWS(J$2:J388))),"")</f>
        <v/>
      </c>
    </row>
    <row r="390" spans="1:10" ht="18" x14ac:dyDescent="0.2">
      <c r="A390" s="1">
        <v>76</v>
      </c>
      <c r="B390" s="1" t="s">
        <v>784</v>
      </c>
      <c r="C390" s="2" t="str">
        <f t="shared" ca="1" si="24"/>
        <v/>
      </c>
      <c r="D390" s="2" t="str">
        <f t="shared" ca="1" si="25"/>
        <v/>
      </c>
      <c r="E390" s="4">
        <v>3</v>
      </c>
      <c r="F390" s="4" t="str">
        <f t="shared" ca="1" si="26"/>
        <v/>
      </c>
      <c r="G390" s="4" t="str">
        <f t="shared" ca="1" si="27"/>
        <v/>
      </c>
      <c r="H390" s="3" t="str">
        <f t="array" aca="1" ref="H390" ca="1">IFERROR(INDEX(F:F,SMALL(IF(F$2:F$1573&lt;&gt;"",ROW(F$2:F$1573)),ROWS(H$2:H389))),"")</f>
        <v/>
      </c>
      <c r="I390" s="3" t="str">
        <f t="array" aca="1" ref="I390" ca="1">IFERROR(INDEX(G:G,SMALL(IF(G$2:G$1573&lt;&gt;"",ROW(G$2:G$1573)),ROWS(I$2:I389))),"")</f>
        <v/>
      </c>
      <c r="J390" s="3" t="str">
        <f t="array" aca="1" ref="J390" ca="1">IFERROR(INDEX(C:C,SMALL(IF(C$2:C$1573&lt;&gt;"",ROW(C$2:C$1573)),ROWS(J$2:J389))),"")</f>
        <v/>
      </c>
    </row>
    <row r="391" spans="1:10" ht="18" x14ac:dyDescent="0.2">
      <c r="A391" s="1">
        <v>77</v>
      </c>
      <c r="B391" s="1" t="s">
        <v>784</v>
      </c>
      <c r="C391" s="2" t="str">
        <f t="shared" ca="1" si="24"/>
        <v/>
      </c>
      <c r="D391" s="2" t="str">
        <f t="shared" ca="1" si="25"/>
        <v/>
      </c>
      <c r="E391" s="4">
        <v>3</v>
      </c>
      <c r="F391" s="4" t="str">
        <f t="shared" ca="1" si="26"/>
        <v/>
      </c>
      <c r="G391" s="4" t="str">
        <f t="shared" ca="1" si="27"/>
        <v/>
      </c>
      <c r="H391" s="3" t="str">
        <f t="array" aca="1" ref="H391" ca="1">IFERROR(INDEX(F:F,SMALL(IF(F$2:F$1573&lt;&gt;"",ROW(F$2:F$1573)),ROWS(H$2:H390))),"")</f>
        <v/>
      </c>
      <c r="I391" s="3" t="str">
        <f t="array" aca="1" ref="I391" ca="1">IFERROR(INDEX(G:G,SMALL(IF(G$2:G$1573&lt;&gt;"",ROW(G$2:G$1573)),ROWS(I$2:I390))),"")</f>
        <v/>
      </c>
      <c r="J391" s="3" t="str">
        <f t="array" aca="1" ref="J391" ca="1">IFERROR(INDEX(C:C,SMALL(IF(C$2:C$1573&lt;&gt;"",ROW(C$2:C$1573)),ROWS(J$2:J390))),"")</f>
        <v/>
      </c>
    </row>
    <row r="392" spans="1:10" ht="18" x14ac:dyDescent="0.2">
      <c r="A392" s="1">
        <v>78</v>
      </c>
      <c r="B392" s="1" t="s">
        <v>784</v>
      </c>
      <c r="C392" s="2" t="str">
        <f t="shared" ca="1" si="24"/>
        <v/>
      </c>
      <c r="D392" s="2">
        <f t="shared" ca="1" si="25"/>
        <v>6253</v>
      </c>
      <c r="E392" s="4">
        <v>3</v>
      </c>
      <c r="F392" s="4" t="str">
        <f t="shared" ca="1" si="26"/>
        <v/>
      </c>
      <c r="G392" s="4" t="str">
        <f t="shared" ca="1" si="27"/>
        <v/>
      </c>
      <c r="H392" s="3" t="str">
        <f t="array" aca="1" ref="H392" ca="1">IFERROR(INDEX(F:F,SMALL(IF(F$2:F$1573&lt;&gt;"",ROW(F$2:F$1573)),ROWS(H$2:H391))),"")</f>
        <v/>
      </c>
      <c r="I392" s="3" t="str">
        <f t="array" aca="1" ref="I392" ca="1">IFERROR(INDEX(G:G,SMALL(IF(G$2:G$1573&lt;&gt;"",ROW(G$2:G$1573)),ROWS(I$2:I391))),"")</f>
        <v/>
      </c>
      <c r="J392" s="3" t="str">
        <f t="array" aca="1" ref="J392" ca="1">IFERROR(INDEX(C:C,SMALL(IF(C$2:C$1573&lt;&gt;"",ROW(C$2:C$1573)),ROWS(J$2:J391))),"")</f>
        <v/>
      </c>
    </row>
    <row r="393" spans="1:10" ht="18" x14ac:dyDescent="0.2">
      <c r="A393" s="1">
        <v>79</v>
      </c>
      <c r="B393" s="1" t="s">
        <v>784</v>
      </c>
      <c r="C393" s="2" t="str">
        <f t="shared" ca="1" si="24"/>
        <v/>
      </c>
      <c r="D393" s="2">
        <f t="shared" ca="1" si="25"/>
        <v>6028</v>
      </c>
      <c r="E393" s="4">
        <v>3</v>
      </c>
      <c r="F393" s="4" t="str">
        <f t="shared" ca="1" si="26"/>
        <v/>
      </c>
      <c r="G393" s="4" t="str">
        <f t="shared" ca="1" si="27"/>
        <v/>
      </c>
      <c r="H393" s="3" t="str">
        <f t="array" aca="1" ref="H393" ca="1">IFERROR(INDEX(F:F,SMALL(IF(F$2:F$1573&lt;&gt;"",ROW(F$2:F$1573)),ROWS(H$2:H392))),"")</f>
        <v/>
      </c>
      <c r="I393" s="3" t="str">
        <f t="array" aca="1" ref="I393" ca="1">IFERROR(INDEX(G:G,SMALL(IF(G$2:G$1573&lt;&gt;"",ROW(G$2:G$1573)),ROWS(I$2:I392))),"")</f>
        <v/>
      </c>
      <c r="J393" s="3" t="str">
        <f t="array" aca="1" ref="J393" ca="1">IFERROR(INDEX(C:C,SMALL(IF(C$2:C$1573&lt;&gt;"",ROW(C$2:C$1573)),ROWS(J$2:J392))),"")</f>
        <v/>
      </c>
    </row>
    <row r="394" spans="1:10" ht="18" x14ac:dyDescent="0.2">
      <c r="A394" s="1">
        <v>80</v>
      </c>
      <c r="B394" s="1" t="s">
        <v>784</v>
      </c>
      <c r="C394" s="2" t="str">
        <f t="shared" ca="1" si="24"/>
        <v/>
      </c>
      <c r="D394" s="2">
        <f t="shared" ca="1" si="25"/>
        <v>6177</v>
      </c>
      <c r="E394" s="4">
        <v>3</v>
      </c>
      <c r="F394" s="4" t="str">
        <f t="shared" ca="1" si="26"/>
        <v/>
      </c>
      <c r="G394" s="4" t="str">
        <f t="shared" ca="1" si="27"/>
        <v/>
      </c>
      <c r="H394" s="3" t="str">
        <f t="array" aca="1" ref="H394" ca="1">IFERROR(INDEX(F:F,SMALL(IF(F$2:F$1573&lt;&gt;"",ROW(F$2:F$1573)),ROWS(H$2:H393))),"")</f>
        <v/>
      </c>
      <c r="I394" s="3" t="str">
        <f t="array" aca="1" ref="I394" ca="1">IFERROR(INDEX(G:G,SMALL(IF(G$2:G$1573&lt;&gt;"",ROW(G$2:G$1573)),ROWS(I$2:I393))),"")</f>
        <v/>
      </c>
      <c r="J394" s="3" t="str">
        <f t="array" aca="1" ref="J394" ca="1">IFERROR(INDEX(C:C,SMALL(IF(C$2:C$1573&lt;&gt;"",ROW(C$2:C$1573)),ROWS(J$2:J393))),"")</f>
        <v/>
      </c>
    </row>
    <row r="395" spans="1:10" ht="18" x14ac:dyDescent="0.2">
      <c r="A395" s="1">
        <v>81</v>
      </c>
      <c r="B395" s="1" t="s">
        <v>784</v>
      </c>
      <c r="C395" s="2" t="str">
        <f t="shared" ca="1" si="24"/>
        <v/>
      </c>
      <c r="D395" s="2" t="str">
        <f t="shared" ca="1" si="25"/>
        <v/>
      </c>
      <c r="E395" s="4">
        <v>3</v>
      </c>
      <c r="F395" s="4" t="str">
        <f t="shared" ca="1" si="26"/>
        <v/>
      </c>
      <c r="G395" s="4" t="str">
        <f t="shared" ca="1" si="27"/>
        <v/>
      </c>
      <c r="H395" s="3" t="str">
        <f t="array" aca="1" ref="H395" ca="1">IFERROR(INDEX(F:F,SMALL(IF(F$2:F$1573&lt;&gt;"",ROW(F$2:F$1573)),ROWS(H$2:H394))),"")</f>
        <v/>
      </c>
      <c r="I395" s="3" t="str">
        <f t="array" aca="1" ref="I395" ca="1">IFERROR(INDEX(G:G,SMALL(IF(G$2:G$1573&lt;&gt;"",ROW(G$2:G$1573)),ROWS(I$2:I394))),"")</f>
        <v/>
      </c>
      <c r="J395" s="3" t="str">
        <f t="array" aca="1" ref="J395" ca="1">IFERROR(INDEX(C:C,SMALL(IF(C$2:C$1573&lt;&gt;"",ROW(C$2:C$1573)),ROWS(J$2:J394))),"")</f>
        <v/>
      </c>
    </row>
    <row r="396" spans="1:10" ht="18" x14ac:dyDescent="0.2">
      <c r="A396" s="1">
        <v>82</v>
      </c>
      <c r="B396" s="1" t="s">
        <v>784</v>
      </c>
      <c r="C396" s="2" t="str">
        <f t="shared" ca="1" si="24"/>
        <v/>
      </c>
      <c r="D396" s="2" t="str">
        <f t="shared" ca="1" si="25"/>
        <v/>
      </c>
      <c r="E396" s="4">
        <v>3</v>
      </c>
      <c r="F396" s="4" t="str">
        <f t="shared" ca="1" si="26"/>
        <v/>
      </c>
      <c r="G396" s="4" t="str">
        <f t="shared" ca="1" si="27"/>
        <v/>
      </c>
      <c r="H396" s="3" t="str">
        <f t="array" aca="1" ref="H396" ca="1">IFERROR(INDEX(F:F,SMALL(IF(F$2:F$1573&lt;&gt;"",ROW(F$2:F$1573)),ROWS(H$2:H395))),"")</f>
        <v/>
      </c>
      <c r="I396" s="3" t="str">
        <f t="array" aca="1" ref="I396" ca="1">IFERROR(INDEX(G:G,SMALL(IF(G$2:G$1573&lt;&gt;"",ROW(G$2:G$1573)),ROWS(I$2:I395))),"")</f>
        <v/>
      </c>
      <c r="J396" s="3" t="str">
        <f t="array" aca="1" ref="J396" ca="1">IFERROR(INDEX(C:C,SMALL(IF(C$2:C$1573&lt;&gt;"",ROW(C$2:C$1573)),ROWS(J$2:J395))),"")</f>
        <v/>
      </c>
    </row>
    <row r="397" spans="1:10" ht="18" x14ac:dyDescent="0.2">
      <c r="A397" s="1">
        <v>83</v>
      </c>
      <c r="B397" s="1" t="s">
        <v>784</v>
      </c>
      <c r="C397" s="2" t="str">
        <f t="shared" ca="1" si="24"/>
        <v/>
      </c>
      <c r="D397" s="2" t="str">
        <f t="shared" ca="1" si="25"/>
        <v/>
      </c>
      <c r="E397" s="4">
        <v>3</v>
      </c>
      <c r="F397" s="4" t="str">
        <f t="shared" ca="1" si="26"/>
        <v/>
      </c>
      <c r="G397" s="4" t="str">
        <f t="shared" ca="1" si="27"/>
        <v/>
      </c>
      <c r="H397" s="3" t="str">
        <f t="array" aca="1" ref="H397" ca="1">IFERROR(INDEX(F:F,SMALL(IF(F$2:F$1573&lt;&gt;"",ROW(F$2:F$1573)),ROWS(H$2:H396))),"")</f>
        <v/>
      </c>
      <c r="I397" s="3" t="str">
        <f t="array" aca="1" ref="I397" ca="1">IFERROR(INDEX(G:G,SMALL(IF(G$2:G$1573&lt;&gt;"",ROW(G$2:G$1573)),ROWS(I$2:I396))),"")</f>
        <v/>
      </c>
      <c r="J397" s="3" t="str">
        <f t="array" aca="1" ref="J397" ca="1">IFERROR(INDEX(C:C,SMALL(IF(C$2:C$1573&lt;&gt;"",ROW(C$2:C$1573)),ROWS(J$2:J396))),"")</f>
        <v/>
      </c>
    </row>
    <row r="398" spans="1:10" ht="18" x14ac:dyDescent="0.2">
      <c r="A398" s="1">
        <v>84</v>
      </c>
      <c r="B398" s="1" t="s">
        <v>784</v>
      </c>
      <c r="C398" s="2" t="str">
        <f t="shared" ca="1" si="24"/>
        <v/>
      </c>
      <c r="D398" s="2">
        <f t="shared" ca="1" si="25"/>
        <v>6350</v>
      </c>
      <c r="E398" s="4">
        <v>3</v>
      </c>
      <c r="F398" s="4" t="str">
        <f t="shared" ca="1" si="26"/>
        <v/>
      </c>
      <c r="G398" s="4" t="str">
        <f t="shared" ca="1" si="27"/>
        <v/>
      </c>
      <c r="H398" s="3" t="str">
        <f t="array" aca="1" ref="H398" ca="1">IFERROR(INDEX(F:F,SMALL(IF(F$2:F$1573&lt;&gt;"",ROW(F$2:F$1573)),ROWS(H$2:H397))),"")</f>
        <v/>
      </c>
      <c r="I398" s="3" t="str">
        <f t="array" aca="1" ref="I398" ca="1">IFERROR(INDEX(G:G,SMALL(IF(G$2:G$1573&lt;&gt;"",ROW(G$2:G$1573)),ROWS(I$2:I397))),"")</f>
        <v/>
      </c>
      <c r="J398" s="3" t="str">
        <f t="array" aca="1" ref="J398" ca="1">IFERROR(INDEX(C:C,SMALL(IF(C$2:C$1573&lt;&gt;"",ROW(C$2:C$1573)),ROWS(J$2:J397))),"")</f>
        <v/>
      </c>
    </row>
    <row r="399" spans="1:10" ht="18" x14ac:dyDescent="0.2">
      <c r="A399" s="1">
        <v>85</v>
      </c>
      <c r="B399" s="1" t="s">
        <v>784</v>
      </c>
      <c r="C399" s="2" t="str">
        <f t="shared" ca="1" si="24"/>
        <v/>
      </c>
      <c r="D399" s="2">
        <f t="shared" ca="1" si="25"/>
        <v>6442</v>
      </c>
      <c r="E399" s="4">
        <v>3</v>
      </c>
      <c r="F399" s="4" t="str">
        <f t="shared" ca="1" si="26"/>
        <v/>
      </c>
      <c r="G399" s="4" t="str">
        <f t="shared" ca="1" si="27"/>
        <v/>
      </c>
      <c r="H399" s="3" t="str">
        <f t="array" aca="1" ref="H399" ca="1">IFERROR(INDEX(F:F,SMALL(IF(F$2:F$1573&lt;&gt;"",ROW(F$2:F$1573)),ROWS(H$2:H398))),"")</f>
        <v/>
      </c>
      <c r="I399" s="3" t="str">
        <f t="array" aca="1" ref="I399" ca="1">IFERROR(INDEX(G:G,SMALL(IF(G$2:G$1573&lt;&gt;"",ROW(G$2:G$1573)),ROWS(I$2:I398))),"")</f>
        <v/>
      </c>
      <c r="J399" s="3" t="str">
        <f t="array" aca="1" ref="J399" ca="1">IFERROR(INDEX(C:C,SMALL(IF(C$2:C$1573&lt;&gt;"",ROW(C$2:C$1573)),ROWS(J$2:J398))),"")</f>
        <v/>
      </c>
    </row>
    <row r="400" spans="1:10" ht="18" x14ac:dyDescent="0.2">
      <c r="A400" s="1">
        <v>86</v>
      </c>
      <c r="B400" s="1" t="s">
        <v>784</v>
      </c>
      <c r="C400" s="2" t="str">
        <f t="shared" ca="1" si="24"/>
        <v/>
      </c>
      <c r="D400" s="2" t="str">
        <f t="shared" ca="1" si="25"/>
        <v/>
      </c>
      <c r="E400" s="4">
        <v>3</v>
      </c>
      <c r="F400" s="4" t="str">
        <f t="shared" ca="1" si="26"/>
        <v/>
      </c>
      <c r="G400" s="4" t="str">
        <f t="shared" ca="1" si="27"/>
        <v/>
      </c>
      <c r="H400" s="3" t="str">
        <f t="array" aca="1" ref="H400" ca="1">IFERROR(INDEX(F:F,SMALL(IF(F$2:F$1573&lt;&gt;"",ROW(F$2:F$1573)),ROWS(H$2:H399))),"")</f>
        <v/>
      </c>
      <c r="I400" s="3" t="str">
        <f t="array" aca="1" ref="I400" ca="1">IFERROR(INDEX(G:G,SMALL(IF(G$2:G$1573&lt;&gt;"",ROW(G$2:G$1573)),ROWS(I$2:I399))),"")</f>
        <v/>
      </c>
      <c r="J400" s="3" t="str">
        <f t="array" aca="1" ref="J400" ca="1">IFERROR(INDEX(C:C,SMALL(IF(C$2:C$1573&lt;&gt;"",ROW(C$2:C$1573)),ROWS(J$2:J399))),"")</f>
        <v/>
      </c>
    </row>
    <row r="401" spans="1:10" ht="18" x14ac:dyDescent="0.2">
      <c r="A401" s="1">
        <v>87</v>
      </c>
      <c r="B401" s="1" t="s">
        <v>784</v>
      </c>
      <c r="C401" s="2" t="str">
        <f t="shared" ca="1" si="24"/>
        <v/>
      </c>
      <c r="D401" s="2" t="str">
        <f t="shared" ca="1" si="25"/>
        <v/>
      </c>
      <c r="E401" s="4">
        <v>3</v>
      </c>
      <c r="F401" s="4" t="str">
        <f t="shared" ca="1" si="26"/>
        <v/>
      </c>
      <c r="G401" s="4" t="str">
        <f t="shared" ca="1" si="27"/>
        <v/>
      </c>
      <c r="H401" s="3" t="str">
        <f t="array" aca="1" ref="H401" ca="1">IFERROR(INDEX(F:F,SMALL(IF(F$2:F$1573&lt;&gt;"",ROW(F$2:F$1573)),ROWS(H$2:H400))),"")</f>
        <v/>
      </c>
      <c r="I401" s="3" t="str">
        <f t="array" aca="1" ref="I401" ca="1">IFERROR(INDEX(G:G,SMALL(IF(G$2:G$1573&lt;&gt;"",ROW(G$2:G$1573)),ROWS(I$2:I400))),"")</f>
        <v/>
      </c>
      <c r="J401" s="3" t="str">
        <f t="array" aca="1" ref="J401" ca="1">IFERROR(INDEX(C:C,SMALL(IF(C$2:C$1573&lt;&gt;"",ROW(C$2:C$1573)),ROWS(J$2:J400))),"")</f>
        <v/>
      </c>
    </row>
    <row r="402" spans="1:10" ht="18" x14ac:dyDescent="0.2">
      <c r="A402" s="1">
        <v>88</v>
      </c>
      <c r="B402" s="1" t="s">
        <v>784</v>
      </c>
      <c r="C402" s="2" t="str">
        <f t="shared" ca="1" si="24"/>
        <v/>
      </c>
      <c r="D402" s="2" t="str">
        <f t="shared" ca="1" si="25"/>
        <v/>
      </c>
      <c r="E402" s="4">
        <v>3</v>
      </c>
      <c r="F402" s="4" t="str">
        <f t="shared" ca="1" si="26"/>
        <v/>
      </c>
      <c r="G402" s="4" t="str">
        <f t="shared" ca="1" si="27"/>
        <v/>
      </c>
      <c r="H402" s="3" t="str">
        <f t="array" aca="1" ref="H402" ca="1">IFERROR(INDEX(F:F,SMALL(IF(F$2:F$1573&lt;&gt;"",ROW(F$2:F$1573)),ROWS(H$2:H401))),"")</f>
        <v/>
      </c>
      <c r="I402" s="3" t="str">
        <f t="array" aca="1" ref="I402" ca="1">IFERROR(INDEX(G:G,SMALL(IF(G$2:G$1573&lt;&gt;"",ROW(G$2:G$1573)),ROWS(I$2:I401))),"")</f>
        <v/>
      </c>
      <c r="J402" s="3" t="str">
        <f t="array" aca="1" ref="J402" ca="1">IFERROR(INDEX(C:C,SMALL(IF(C$2:C$1573&lt;&gt;"",ROW(C$2:C$1573)),ROWS(J$2:J401))),"")</f>
        <v/>
      </c>
    </row>
    <row r="403" spans="1:10" ht="18" x14ac:dyDescent="0.2">
      <c r="A403" s="1">
        <v>89</v>
      </c>
      <c r="B403" s="1" t="s">
        <v>784</v>
      </c>
      <c r="C403" s="2" t="str">
        <f t="shared" ca="1" si="24"/>
        <v/>
      </c>
      <c r="D403" s="2" t="str">
        <f t="shared" ca="1" si="25"/>
        <v/>
      </c>
      <c r="E403" s="4">
        <v>3</v>
      </c>
      <c r="F403" s="4" t="str">
        <f t="shared" ca="1" si="26"/>
        <v/>
      </c>
      <c r="G403" s="4" t="str">
        <f t="shared" ca="1" si="27"/>
        <v/>
      </c>
      <c r="H403" s="3" t="str">
        <f t="array" aca="1" ref="H403" ca="1">IFERROR(INDEX(F:F,SMALL(IF(F$2:F$1573&lt;&gt;"",ROW(F$2:F$1573)),ROWS(H$2:H402))),"")</f>
        <v/>
      </c>
      <c r="I403" s="3" t="str">
        <f t="array" aca="1" ref="I403" ca="1">IFERROR(INDEX(G:G,SMALL(IF(G$2:G$1573&lt;&gt;"",ROW(G$2:G$1573)),ROWS(I$2:I402))),"")</f>
        <v/>
      </c>
      <c r="J403" s="3" t="str">
        <f t="array" aca="1" ref="J403" ca="1">IFERROR(INDEX(C:C,SMALL(IF(C$2:C$1573&lt;&gt;"",ROW(C$2:C$1573)),ROWS(J$2:J402))),"")</f>
        <v/>
      </c>
    </row>
    <row r="404" spans="1:10" ht="18" x14ac:dyDescent="0.2">
      <c r="A404" s="1">
        <v>90</v>
      </c>
      <c r="B404" s="1" t="s">
        <v>784</v>
      </c>
      <c r="C404" s="2" t="str">
        <f t="shared" ca="1" si="24"/>
        <v/>
      </c>
      <c r="D404" s="2" t="str">
        <f t="shared" ca="1" si="25"/>
        <v/>
      </c>
      <c r="E404" s="4">
        <v>3</v>
      </c>
      <c r="F404" s="4" t="str">
        <f t="shared" ca="1" si="26"/>
        <v/>
      </c>
      <c r="G404" s="4" t="str">
        <f t="shared" ca="1" si="27"/>
        <v/>
      </c>
      <c r="H404" s="3" t="str">
        <f t="array" aca="1" ref="H404" ca="1">IFERROR(INDEX(F:F,SMALL(IF(F$2:F$1573&lt;&gt;"",ROW(F$2:F$1573)),ROWS(H$2:H403))),"")</f>
        <v/>
      </c>
      <c r="I404" s="3" t="str">
        <f t="array" aca="1" ref="I404" ca="1">IFERROR(INDEX(G:G,SMALL(IF(G$2:G$1573&lt;&gt;"",ROW(G$2:G$1573)),ROWS(I$2:I403))),"")</f>
        <v/>
      </c>
      <c r="J404" s="3" t="str">
        <f t="array" aca="1" ref="J404" ca="1">IFERROR(INDEX(C:C,SMALL(IF(C$2:C$1573&lt;&gt;"",ROW(C$2:C$1573)),ROWS(J$2:J403))),"")</f>
        <v/>
      </c>
    </row>
    <row r="405" spans="1:10" ht="18" x14ac:dyDescent="0.2">
      <c r="A405" s="1">
        <v>91</v>
      </c>
      <c r="B405" s="1" t="s">
        <v>784</v>
      </c>
      <c r="C405" s="2" t="str">
        <f t="shared" ca="1" si="24"/>
        <v/>
      </c>
      <c r="D405" s="2" t="str">
        <f t="shared" ca="1" si="25"/>
        <v/>
      </c>
      <c r="E405" s="4">
        <v>3</v>
      </c>
      <c r="F405" s="4" t="str">
        <f t="shared" ca="1" si="26"/>
        <v/>
      </c>
      <c r="G405" s="4" t="str">
        <f t="shared" ca="1" si="27"/>
        <v/>
      </c>
      <c r="H405" s="3" t="str">
        <f t="array" aca="1" ref="H405" ca="1">IFERROR(INDEX(F:F,SMALL(IF(F$2:F$1573&lt;&gt;"",ROW(F$2:F$1573)),ROWS(H$2:H404))),"")</f>
        <v/>
      </c>
      <c r="I405" s="3" t="str">
        <f t="array" aca="1" ref="I405" ca="1">IFERROR(INDEX(G:G,SMALL(IF(G$2:G$1573&lt;&gt;"",ROW(G$2:G$1573)),ROWS(I$2:I404))),"")</f>
        <v/>
      </c>
      <c r="J405" s="3" t="str">
        <f t="array" aca="1" ref="J405" ca="1">IFERROR(INDEX(C:C,SMALL(IF(C$2:C$1573&lt;&gt;"",ROW(C$2:C$1573)),ROWS(J$2:J404))),"")</f>
        <v/>
      </c>
    </row>
    <row r="406" spans="1:10" ht="18" x14ac:dyDescent="0.2">
      <c r="A406" s="1">
        <v>92</v>
      </c>
      <c r="B406" s="1" t="s">
        <v>784</v>
      </c>
      <c r="C406" s="2" t="str">
        <f t="shared" ca="1" si="24"/>
        <v/>
      </c>
      <c r="D406" s="2">
        <f t="shared" ca="1" si="25"/>
        <v>7116</v>
      </c>
      <c r="E406" s="4">
        <v>3</v>
      </c>
      <c r="F406" s="4" t="str">
        <f t="shared" ca="1" si="26"/>
        <v/>
      </c>
      <c r="G406" s="4" t="str">
        <f t="shared" ca="1" si="27"/>
        <v/>
      </c>
      <c r="H406" s="3" t="str">
        <f t="array" aca="1" ref="H406" ca="1">IFERROR(INDEX(F:F,SMALL(IF(F$2:F$1573&lt;&gt;"",ROW(F$2:F$1573)),ROWS(H$2:H405))),"")</f>
        <v/>
      </c>
      <c r="I406" s="3" t="str">
        <f t="array" aca="1" ref="I406" ca="1">IFERROR(INDEX(G:G,SMALL(IF(G$2:G$1573&lt;&gt;"",ROW(G$2:G$1573)),ROWS(I$2:I405))),"")</f>
        <v/>
      </c>
      <c r="J406" s="3" t="str">
        <f t="array" aca="1" ref="J406" ca="1">IFERROR(INDEX(C:C,SMALL(IF(C$2:C$1573&lt;&gt;"",ROW(C$2:C$1573)),ROWS(J$2:J405))),"")</f>
        <v/>
      </c>
    </row>
    <row r="407" spans="1:10" ht="18" x14ac:dyDescent="0.2">
      <c r="A407" s="1">
        <v>93</v>
      </c>
      <c r="B407" s="1" t="s">
        <v>784</v>
      </c>
      <c r="C407" s="2" t="str">
        <f t="shared" ca="1" si="24"/>
        <v/>
      </c>
      <c r="D407" s="2">
        <f t="shared" ca="1" si="25"/>
        <v>7291</v>
      </c>
      <c r="E407" s="4">
        <v>3</v>
      </c>
      <c r="F407" s="4" t="str">
        <f t="shared" ca="1" si="26"/>
        <v/>
      </c>
      <c r="G407" s="4" t="str">
        <f t="shared" ca="1" si="27"/>
        <v/>
      </c>
      <c r="H407" s="3" t="str">
        <f t="array" aca="1" ref="H407" ca="1">IFERROR(INDEX(F:F,SMALL(IF(F$2:F$1573&lt;&gt;"",ROW(F$2:F$1573)),ROWS(H$2:H406))),"")</f>
        <v/>
      </c>
      <c r="I407" s="3" t="str">
        <f t="array" aca="1" ref="I407" ca="1">IFERROR(INDEX(G:G,SMALL(IF(G$2:G$1573&lt;&gt;"",ROW(G$2:G$1573)),ROWS(I$2:I406))),"")</f>
        <v/>
      </c>
      <c r="J407" s="3" t="str">
        <f t="array" aca="1" ref="J407" ca="1">IFERROR(INDEX(C:C,SMALL(IF(C$2:C$1573&lt;&gt;"",ROW(C$2:C$1573)),ROWS(J$2:J406))),"")</f>
        <v/>
      </c>
    </row>
    <row r="408" spans="1:10" ht="18" x14ac:dyDescent="0.2">
      <c r="A408" s="1">
        <v>94</v>
      </c>
      <c r="B408" s="1" t="s">
        <v>784</v>
      </c>
      <c r="C408" s="2" t="str">
        <f t="shared" ca="1" si="24"/>
        <v/>
      </c>
      <c r="D408" s="2">
        <f t="shared" ca="1" si="25"/>
        <v>7087</v>
      </c>
      <c r="E408" s="4">
        <v>3</v>
      </c>
      <c r="F408" s="4" t="str">
        <f t="shared" ca="1" si="26"/>
        <v/>
      </c>
      <c r="G408" s="4" t="str">
        <f t="shared" ca="1" si="27"/>
        <v/>
      </c>
      <c r="H408" s="3" t="str">
        <f t="array" aca="1" ref="H408" ca="1">IFERROR(INDEX(F:F,SMALL(IF(F$2:F$1573&lt;&gt;"",ROW(F$2:F$1573)),ROWS(H$2:H407))),"")</f>
        <v/>
      </c>
      <c r="I408" s="3" t="str">
        <f t="array" aca="1" ref="I408" ca="1">IFERROR(INDEX(G:G,SMALL(IF(G$2:G$1573&lt;&gt;"",ROW(G$2:G$1573)),ROWS(I$2:I407))),"")</f>
        <v/>
      </c>
      <c r="J408" s="3" t="str">
        <f t="array" aca="1" ref="J408" ca="1">IFERROR(INDEX(C:C,SMALL(IF(C$2:C$1573&lt;&gt;"",ROW(C$2:C$1573)),ROWS(J$2:J407))),"")</f>
        <v/>
      </c>
    </row>
    <row r="409" spans="1:10" ht="18" x14ac:dyDescent="0.2">
      <c r="A409" s="1">
        <v>95</v>
      </c>
      <c r="B409" s="1" t="s">
        <v>784</v>
      </c>
      <c r="C409" s="2" t="str">
        <f t="shared" ca="1" si="24"/>
        <v/>
      </c>
      <c r="D409" s="2">
        <f t="shared" ca="1" si="25"/>
        <v>7105</v>
      </c>
      <c r="E409" s="4">
        <v>3</v>
      </c>
      <c r="F409" s="4" t="str">
        <f t="shared" ca="1" si="26"/>
        <v/>
      </c>
      <c r="G409" s="4" t="str">
        <f t="shared" ca="1" si="27"/>
        <v/>
      </c>
      <c r="H409" s="3" t="str">
        <f t="array" aca="1" ref="H409" ca="1">IFERROR(INDEX(F:F,SMALL(IF(F$2:F$1573&lt;&gt;"",ROW(F$2:F$1573)),ROWS(H$2:H408))),"")</f>
        <v/>
      </c>
      <c r="I409" s="3" t="str">
        <f t="array" aca="1" ref="I409" ca="1">IFERROR(INDEX(G:G,SMALL(IF(G$2:G$1573&lt;&gt;"",ROW(G$2:G$1573)),ROWS(I$2:I408))),"")</f>
        <v/>
      </c>
      <c r="J409" s="3" t="str">
        <f t="array" aca="1" ref="J409" ca="1">IFERROR(INDEX(C:C,SMALL(IF(C$2:C$1573&lt;&gt;"",ROW(C$2:C$1573)),ROWS(J$2:J408))),"")</f>
        <v/>
      </c>
    </row>
    <row r="410" spans="1:10" ht="18" x14ac:dyDescent="0.2">
      <c r="A410" s="1">
        <v>96</v>
      </c>
      <c r="B410" s="1" t="s">
        <v>784</v>
      </c>
      <c r="C410" s="2" t="str">
        <f t="shared" ca="1" si="24"/>
        <v/>
      </c>
      <c r="D410" s="2">
        <f t="shared" ca="1" si="25"/>
        <v>7109</v>
      </c>
      <c r="E410" s="4">
        <v>3</v>
      </c>
      <c r="F410" s="4" t="str">
        <f t="shared" ca="1" si="26"/>
        <v/>
      </c>
      <c r="G410" s="4" t="str">
        <f t="shared" ca="1" si="27"/>
        <v/>
      </c>
      <c r="H410" s="3" t="str">
        <f t="array" aca="1" ref="H410" ca="1">IFERROR(INDEX(F:F,SMALL(IF(F$2:F$1573&lt;&gt;"",ROW(F$2:F$1573)),ROWS(H$2:H409))),"")</f>
        <v/>
      </c>
      <c r="I410" s="3" t="str">
        <f t="array" aca="1" ref="I410" ca="1">IFERROR(INDEX(G:G,SMALL(IF(G$2:G$1573&lt;&gt;"",ROW(G$2:G$1573)),ROWS(I$2:I409))),"")</f>
        <v/>
      </c>
      <c r="J410" s="3" t="str">
        <f t="array" aca="1" ref="J410" ca="1">IFERROR(INDEX(C:C,SMALL(IF(C$2:C$1573&lt;&gt;"",ROW(C$2:C$1573)),ROWS(J$2:J409))),"")</f>
        <v/>
      </c>
    </row>
    <row r="411" spans="1:10" ht="18" x14ac:dyDescent="0.2">
      <c r="A411" s="1">
        <v>97</v>
      </c>
      <c r="B411" s="1" t="s">
        <v>784</v>
      </c>
      <c r="C411" s="2" t="str">
        <f t="shared" ca="1" si="24"/>
        <v/>
      </c>
      <c r="D411" s="2" t="str">
        <f t="shared" ca="1" si="25"/>
        <v/>
      </c>
      <c r="E411" s="4">
        <v>3</v>
      </c>
      <c r="F411" s="4" t="str">
        <f t="shared" ca="1" si="26"/>
        <v/>
      </c>
      <c r="G411" s="4" t="str">
        <f t="shared" ca="1" si="27"/>
        <v/>
      </c>
      <c r="H411" s="3" t="str">
        <f t="array" aca="1" ref="H411" ca="1">IFERROR(INDEX(F:F,SMALL(IF(F$2:F$1573&lt;&gt;"",ROW(F$2:F$1573)),ROWS(H$2:H410))),"")</f>
        <v/>
      </c>
      <c r="I411" s="3" t="str">
        <f t="array" aca="1" ref="I411" ca="1">IFERROR(INDEX(G:G,SMALL(IF(G$2:G$1573&lt;&gt;"",ROW(G$2:G$1573)),ROWS(I$2:I410))),"")</f>
        <v/>
      </c>
      <c r="J411" s="3" t="str">
        <f t="array" aca="1" ref="J411" ca="1">IFERROR(INDEX(C:C,SMALL(IF(C$2:C$1573&lt;&gt;"",ROW(C$2:C$1573)),ROWS(J$2:J410))),"")</f>
        <v/>
      </c>
    </row>
    <row r="412" spans="1:10" ht="18" x14ac:dyDescent="0.2">
      <c r="A412" s="1">
        <v>98</v>
      </c>
      <c r="B412" s="1" t="s">
        <v>784</v>
      </c>
      <c r="C412" s="2" t="str">
        <f t="shared" ca="1" si="24"/>
        <v/>
      </c>
      <c r="D412" s="2" t="str">
        <f t="shared" ca="1" si="25"/>
        <v/>
      </c>
      <c r="E412" s="4">
        <v>3</v>
      </c>
      <c r="F412" s="4" t="str">
        <f t="shared" ca="1" si="26"/>
        <v/>
      </c>
      <c r="G412" s="4" t="str">
        <f t="shared" ca="1" si="27"/>
        <v/>
      </c>
      <c r="H412" s="3" t="str">
        <f t="array" aca="1" ref="H412" ca="1">IFERROR(INDEX(F:F,SMALL(IF(F$2:F$1573&lt;&gt;"",ROW(F$2:F$1573)),ROWS(H$2:H411))),"")</f>
        <v/>
      </c>
      <c r="I412" s="3" t="str">
        <f t="array" aca="1" ref="I412" ca="1">IFERROR(INDEX(G:G,SMALL(IF(G$2:G$1573&lt;&gt;"",ROW(G$2:G$1573)),ROWS(I$2:I411))),"")</f>
        <v/>
      </c>
      <c r="J412" s="3" t="str">
        <f t="array" aca="1" ref="J412" ca="1">IFERROR(INDEX(C:C,SMALL(IF(C$2:C$1573&lt;&gt;"",ROW(C$2:C$1573)),ROWS(J$2:J411))),"")</f>
        <v/>
      </c>
    </row>
    <row r="413" spans="1:10" ht="18" x14ac:dyDescent="0.2">
      <c r="A413" s="1">
        <v>99</v>
      </c>
      <c r="B413" s="1" t="s">
        <v>784</v>
      </c>
      <c r="C413" s="2" t="str">
        <f t="shared" ca="1" si="24"/>
        <v/>
      </c>
      <c r="D413" s="2" t="str">
        <f t="shared" ca="1" si="25"/>
        <v/>
      </c>
      <c r="E413" s="4">
        <v>3</v>
      </c>
      <c r="F413" s="4" t="str">
        <f t="shared" ca="1" si="26"/>
        <v/>
      </c>
      <c r="G413" s="4" t="str">
        <f t="shared" ca="1" si="27"/>
        <v/>
      </c>
      <c r="H413" s="3" t="str">
        <f t="array" aca="1" ref="H413" ca="1">IFERROR(INDEX(F:F,SMALL(IF(F$2:F$1573&lt;&gt;"",ROW(F$2:F$1573)),ROWS(H$2:H412))),"")</f>
        <v/>
      </c>
      <c r="I413" s="3" t="str">
        <f t="array" aca="1" ref="I413" ca="1">IFERROR(INDEX(G:G,SMALL(IF(G$2:G$1573&lt;&gt;"",ROW(G$2:G$1573)),ROWS(I$2:I412))),"")</f>
        <v/>
      </c>
      <c r="J413" s="3" t="str">
        <f t="array" aca="1" ref="J413" ca="1">IFERROR(INDEX(C:C,SMALL(IF(C$2:C$1573&lt;&gt;"",ROW(C$2:C$1573)),ROWS(J$2:J412))),"")</f>
        <v/>
      </c>
    </row>
    <row r="414" spans="1:10" ht="18" x14ac:dyDescent="0.2">
      <c r="A414" s="1">
        <v>100</v>
      </c>
      <c r="B414" s="1" t="s">
        <v>784</v>
      </c>
      <c r="C414" s="2" t="str">
        <f t="shared" ca="1" si="24"/>
        <v/>
      </c>
      <c r="D414" s="2" t="str">
        <f t="shared" ca="1" si="25"/>
        <v/>
      </c>
      <c r="E414" s="4">
        <v>3</v>
      </c>
      <c r="F414" s="4" t="str">
        <f t="shared" ca="1" si="26"/>
        <v/>
      </c>
      <c r="G414" s="4" t="str">
        <f t="shared" ca="1" si="27"/>
        <v/>
      </c>
      <c r="H414" s="3" t="str">
        <f t="array" aca="1" ref="H414" ca="1">IFERROR(INDEX(F:F,SMALL(IF(F$2:F$1573&lt;&gt;"",ROW(F$2:F$1573)),ROWS(H$2:H413))),"")</f>
        <v/>
      </c>
      <c r="I414" s="3" t="str">
        <f t="array" aca="1" ref="I414" ca="1">IFERROR(INDEX(G:G,SMALL(IF(G$2:G$1573&lt;&gt;"",ROW(G$2:G$1573)),ROWS(I$2:I413))),"")</f>
        <v/>
      </c>
      <c r="J414" s="3" t="str">
        <f t="array" aca="1" ref="J414" ca="1">IFERROR(INDEX(C:C,SMALL(IF(C$2:C$1573&lt;&gt;"",ROW(C$2:C$1573)),ROWS(J$2:J413))),"")</f>
        <v/>
      </c>
    </row>
    <row r="415" spans="1:10" ht="18" x14ac:dyDescent="0.2">
      <c r="A415" s="1">
        <v>101</v>
      </c>
      <c r="B415" s="1" t="s">
        <v>784</v>
      </c>
      <c r="C415" s="2" t="str">
        <f t="shared" ca="1" si="24"/>
        <v/>
      </c>
      <c r="D415" s="2" t="str">
        <f t="shared" ca="1" si="25"/>
        <v/>
      </c>
      <c r="E415" s="4">
        <v>3</v>
      </c>
      <c r="F415" s="4" t="str">
        <f t="shared" ca="1" si="26"/>
        <v/>
      </c>
      <c r="G415" s="4" t="str">
        <f t="shared" ca="1" si="27"/>
        <v/>
      </c>
      <c r="H415" s="3" t="str">
        <f t="array" aca="1" ref="H415" ca="1">IFERROR(INDEX(F:F,SMALL(IF(F$2:F$1573&lt;&gt;"",ROW(F$2:F$1573)),ROWS(H$2:H414))),"")</f>
        <v/>
      </c>
      <c r="I415" s="3" t="str">
        <f t="array" aca="1" ref="I415" ca="1">IFERROR(INDEX(G:G,SMALL(IF(G$2:G$1573&lt;&gt;"",ROW(G$2:G$1573)),ROWS(I$2:I414))),"")</f>
        <v/>
      </c>
      <c r="J415" s="3" t="str">
        <f t="array" aca="1" ref="J415" ca="1">IFERROR(INDEX(C:C,SMALL(IF(C$2:C$1573&lt;&gt;"",ROW(C$2:C$1573)),ROWS(J$2:J414))),"")</f>
        <v/>
      </c>
    </row>
    <row r="416" spans="1:10" ht="18" x14ac:dyDescent="0.2">
      <c r="A416" s="1">
        <v>102</v>
      </c>
      <c r="B416" s="1" t="s">
        <v>784</v>
      </c>
      <c r="C416" s="2" t="str">
        <f t="shared" ca="1" si="24"/>
        <v/>
      </c>
      <c r="D416" s="2" t="str">
        <f t="shared" ca="1" si="25"/>
        <v/>
      </c>
      <c r="E416" s="4">
        <v>3</v>
      </c>
      <c r="F416" s="4" t="str">
        <f t="shared" ca="1" si="26"/>
        <v/>
      </c>
      <c r="G416" s="4" t="str">
        <f t="shared" ca="1" si="27"/>
        <v/>
      </c>
      <c r="H416" s="3" t="str">
        <f t="array" aca="1" ref="H416" ca="1">IFERROR(INDEX(F:F,SMALL(IF(F$2:F$1573&lt;&gt;"",ROW(F$2:F$1573)),ROWS(H$2:H415))),"")</f>
        <v/>
      </c>
      <c r="I416" s="3" t="str">
        <f t="array" aca="1" ref="I416" ca="1">IFERROR(INDEX(G:G,SMALL(IF(G$2:G$1573&lt;&gt;"",ROW(G$2:G$1573)),ROWS(I$2:I415))),"")</f>
        <v/>
      </c>
      <c r="J416" s="3" t="str">
        <f t="array" aca="1" ref="J416" ca="1">IFERROR(INDEX(C:C,SMALL(IF(C$2:C$1573&lt;&gt;"",ROW(C$2:C$1573)),ROWS(J$2:J415))),"")</f>
        <v/>
      </c>
    </row>
    <row r="417" spans="1:10" ht="18" x14ac:dyDescent="0.2">
      <c r="A417" s="1">
        <v>103</v>
      </c>
      <c r="B417" s="1" t="s">
        <v>784</v>
      </c>
      <c r="C417" s="2" t="str">
        <f t="shared" ca="1" si="24"/>
        <v/>
      </c>
      <c r="D417" s="2">
        <f t="shared" ca="1" si="25"/>
        <v>6147</v>
      </c>
      <c r="E417" s="4">
        <v>3</v>
      </c>
      <c r="F417" s="4" t="str">
        <f t="shared" ca="1" si="26"/>
        <v/>
      </c>
      <c r="G417" s="4" t="str">
        <f t="shared" ca="1" si="27"/>
        <v/>
      </c>
      <c r="H417" s="3" t="str">
        <f t="array" aca="1" ref="H417" ca="1">IFERROR(INDEX(F:F,SMALL(IF(F$2:F$1573&lt;&gt;"",ROW(F$2:F$1573)),ROWS(H$2:H416))),"")</f>
        <v/>
      </c>
      <c r="I417" s="3" t="str">
        <f t="array" aca="1" ref="I417" ca="1">IFERROR(INDEX(G:G,SMALL(IF(G$2:G$1573&lt;&gt;"",ROW(G$2:G$1573)),ROWS(I$2:I416))),"")</f>
        <v/>
      </c>
      <c r="J417" s="3" t="str">
        <f t="array" aca="1" ref="J417" ca="1">IFERROR(INDEX(C:C,SMALL(IF(C$2:C$1573&lt;&gt;"",ROW(C$2:C$1573)),ROWS(J$2:J416))),"")</f>
        <v/>
      </c>
    </row>
    <row r="418" spans="1:10" ht="18" x14ac:dyDescent="0.2">
      <c r="A418" s="1">
        <v>104</v>
      </c>
      <c r="B418" s="1" t="s">
        <v>784</v>
      </c>
      <c r="C418" s="2" t="str">
        <f t="shared" ca="1" si="24"/>
        <v/>
      </c>
      <c r="D418" s="2">
        <f t="shared" ca="1" si="25"/>
        <v>6287</v>
      </c>
      <c r="E418" s="4">
        <v>3</v>
      </c>
      <c r="F418" s="4" t="str">
        <f t="shared" ca="1" si="26"/>
        <v/>
      </c>
      <c r="G418" s="4" t="str">
        <f t="shared" ca="1" si="27"/>
        <v/>
      </c>
      <c r="H418" s="3" t="str">
        <f t="array" aca="1" ref="H418" ca="1">IFERROR(INDEX(F:F,SMALL(IF(F$2:F$1573&lt;&gt;"",ROW(F$2:F$1573)),ROWS(H$2:H417))),"")</f>
        <v/>
      </c>
      <c r="I418" s="3" t="str">
        <f t="array" aca="1" ref="I418" ca="1">IFERROR(INDEX(G:G,SMALL(IF(G$2:G$1573&lt;&gt;"",ROW(G$2:G$1573)),ROWS(I$2:I417))),"")</f>
        <v/>
      </c>
      <c r="J418" s="3" t="str">
        <f t="array" aca="1" ref="J418" ca="1">IFERROR(INDEX(C:C,SMALL(IF(C$2:C$1573&lt;&gt;"",ROW(C$2:C$1573)),ROWS(J$2:J417))),"")</f>
        <v/>
      </c>
    </row>
    <row r="419" spans="1:10" ht="18" x14ac:dyDescent="0.2">
      <c r="A419" s="1">
        <v>105</v>
      </c>
      <c r="B419" s="1" t="s">
        <v>784</v>
      </c>
      <c r="C419" s="2" t="str">
        <f t="shared" ca="1" si="24"/>
        <v/>
      </c>
      <c r="D419" s="2">
        <f t="shared" ca="1" si="25"/>
        <v>6301</v>
      </c>
      <c r="E419" s="4">
        <v>3</v>
      </c>
      <c r="F419" s="4" t="str">
        <f t="shared" ca="1" si="26"/>
        <v/>
      </c>
      <c r="G419" s="4" t="str">
        <f t="shared" ca="1" si="27"/>
        <v/>
      </c>
      <c r="H419" s="3" t="str">
        <f t="array" aca="1" ref="H419" ca="1">IFERROR(INDEX(F:F,SMALL(IF(F$2:F$1573&lt;&gt;"",ROW(F$2:F$1573)),ROWS(H$2:H418))),"")</f>
        <v/>
      </c>
      <c r="I419" s="3" t="str">
        <f t="array" aca="1" ref="I419" ca="1">IFERROR(INDEX(G:G,SMALL(IF(G$2:G$1573&lt;&gt;"",ROW(G$2:G$1573)),ROWS(I$2:I418))),"")</f>
        <v/>
      </c>
      <c r="J419" s="3" t="str">
        <f t="array" aca="1" ref="J419" ca="1">IFERROR(INDEX(C:C,SMALL(IF(C$2:C$1573&lt;&gt;"",ROW(C$2:C$1573)),ROWS(J$2:J418))),"")</f>
        <v/>
      </c>
    </row>
    <row r="420" spans="1:10" ht="18" x14ac:dyDescent="0.2">
      <c r="A420" s="1">
        <v>106</v>
      </c>
      <c r="B420" s="1" t="s">
        <v>784</v>
      </c>
      <c r="C420" s="2" t="str">
        <f t="shared" ca="1" si="24"/>
        <v/>
      </c>
      <c r="D420" s="2">
        <f t="shared" ca="1" si="25"/>
        <v>6444</v>
      </c>
      <c r="E420" s="4">
        <v>3</v>
      </c>
      <c r="F420" s="4" t="str">
        <f t="shared" ca="1" si="26"/>
        <v/>
      </c>
      <c r="G420" s="4" t="str">
        <f t="shared" ca="1" si="27"/>
        <v/>
      </c>
      <c r="H420" s="3" t="str">
        <f t="array" aca="1" ref="H420" ca="1">IFERROR(INDEX(F:F,SMALL(IF(F$2:F$1573&lt;&gt;"",ROW(F$2:F$1573)),ROWS(H$2:H419))),"")</f>
        <v/>
      </c>
      <c r="I420" s="3" t="str">
        <f t="array" aca="1" ref="I420" ca="1">IFERROR(INDEX(G:G,SMALL(IF(G$2:G$1573&lt;&gt;"",ROW(G$2:G$1573)),ROWS(I$2:I419))),"")</f>
        <v/>
      </c>
      <c r="J420" s="3" t="str">
        <f t="array" aca="1" ref="J420" ca="1">IFERROR(INDEX(C:C,SMALL(IF(C$2:C$1573&lt;&gt;"",ROW(C$2:C$1573)),ROWS(J$2:J419))),"")</f>
        <v/>
      </c>
    </row>
    <row r="421" spans="1:10" ht="18" x14ac:dyDescent="0.2">
      <c r="A421" s="1">
        <v>107</v>
      </c>
      <c r="B421" s="1" t="s">
        <v>784</v>
      </c>
      <c r="C421" s="2" t="str">
        <f t="shared" ca="1" si="24"/>
        <v/>
      </c>
      <c r="D421" s="2">
        <f t="shared" ca="1" si="25"/>
        <v>6349</v>
      </c>
      <c r="E421" s="4">
        <v>3</v>
      </c>
      <c r="F421" s="4" t="str">
        <f t="shared" ca="1" si="26"/>
        <v/>
      </c>
      <c r="G421" s="4" t="str">
        <f t="shared" ca="1" si="27"/>
        <v/>
      </c>
      <c r="H421" s="3" t="str">
        <f t="array" aca="1" ref="H421" ca="1">IFERROR(INDEX(F:F,SMALL(IF(F$2:F$1573&lt;&gt;"",ROW(F$2:F$1573)),ROWS(H$2:H420))),"")</f>
        <v/>
      </c>
      <c r="I421" s="3" t="str">
        <f t="array" aca="1" ref="I421" ca="1">IFERROR(INDEX(G:G,SMALL(IF(G$2:G$1573&lt;&gt;"",ROW(G$2:G$1573)),ROWS(I$2:I420))),"")</f>
        <v/>
      </c>
      <c r="J421" s="3" t="str">
        <f t="array" aca="1" ref="J421" ca="1">IFERROR(INDEX(C:C,SMALL(IF(C$2:C$1573&lt;&gt;"",ROW(C$2:C$1573)),ROWS(J$2:J420))),"")</f>
        <v/>
      </c>
    </row>
    <row r="422" spans="1:10" ht="18" x14ac:dyDescent="0.2">
      <c r="A422" s="1">
        <v>108</v>
      </c>
      <c r="B422" s="1" t="s">
        <v>784</v>
      </c>
      <c r="C422" s="2" t="str">
        <f t="shared" ca="1" si="24"/>
        <v/>
      </c>
      <c r="D422" s="2">
        <f t="shared" ca="1" si="25"/>
        <v>6419</v>
      </c>
      <c r="E422" s="4">
        <v>3</v>
      </c>
      <c r="F422" s="4" t="str">
        <f t="shared" ca="1" si="26"/>
        <v/>
      </c>
      <c r="G422" s="4" t="str">
        <f t="shared" ca="1" si="27"/>
        <v/>
      </c>
      <c r="H422" s="3" t="str">
        <f t="array" aca="1" ref="H422" ca="1">IFERROR(INDEX(F:F,SMALL(IF(F$2:F$1573&lt;&gt;"",ROW(F$2:F$1573)),ROWS(H$2:H421))),"")</f>
        <v/>
      </c>
      <c r="I422" s="3" t="str">
        <f t="array" aca="1" ref="I422" ca="1">IFERROR(INDEX(G:G,SMALL(IF(G$2:G$1573&lt;&gt;"",ROW(G$2:G$1573)),ROWS(I$2:I421))),"")</f>
        <v/>
      </c>
      <c r="J422" s="3" t="str">
        <f t="array" aca="1" ref="J422" ca="1">IFERROR(INDEX(C:C,SMALL(IF(C$2:C$1573&lt;&gt;"",ROW(C$2:C$1573)),ROWS(J$2:J421))),"")</f>
        <v/>
      </c>
    </row>
    <row r="423" spans="1:10" ht="18" x14ac:dyDescent="0.2">
      <c r="A423" s="1">
        <v>109</v>
      </c>
      <c r="B423" s="1" t="s">
        <v>784</v>
      </c>
      <c r="C423" s="2" t="str">
        <f t="shared" ca="1" si="24"/>
        <v/>
      </c>
      <c r="D423" s="2">
        <f t="shared" ca="1" si="25"/>
        <v>6430</v>
      </c>
      <c r="E423" s="4">
        <v>3</v>
      </c>
      <c r="F423" s="4" t="str">
        <f t="shared" ca="1" si="26"/>
        <v/>
      </c>
      <c r="G423" s="4" t="str">
        <f t="shared" ca="1" si="27"/>
        <v/>
      </c>
      <c r="H423" s="3" t="str">
        <f t="array" aca="1" ref="H423" ca="1">IFERROR(INDEX(F:F,SMALL(IF(F$2:F$1573&lt;&gt;"",ROW(F$2:F$1573)),ROWS(H$2:H422))),"")</f>
        <v/>
      </c>
      <c r="I423" s="3" t="str">
        <f t="array" aca="1" ref="I423" ca="1">IFERROR(INDEX(G:G,SMALL(IF(G$2:G$1573&lt;&gt;"",ROW(G$2:G$1573)),ROWS(I$2:I422))),"")</f>
        <v/>
      </c>
      <c r="J423" s="3" t="str">
        <f t="array" aca="1" ref="J423" ca="1">IFERROR(INDEX(C:C,SMALL(IF(C$2:C$1573&lt;&gt;"",ROW(C$2:C$1573)),ROWS(J$2:J422))),"")</f>
        <v/>
      </c>
    </row>
    <row r="424" spans="1:10" ht="18" x14ac:dyDescent="0.2">
      <c r="A424" s="1">
        <v>110</v>
      </c>
      <c r="B424" s="1" t="s">
        <v>784</v>
      </c>
      <c r="C424" s="2" t="str">
        <f t="shared" ca="1" si="24"/>
        <v/>
      </c>
      <c r="D424" s="2">
        <f t="shared" ca="1" si="25"/>
        <v>6394</v>
      </c>
      <c r="E424" s="4">
        <v>3</v>
      </c>
      <c r="F424" s="4" t="str">
        <f t="shared" ca="1" si="26"/>
        <v/>
      </c>
      <c r="G424" s="4" t="str">
        <f t="shared" ca="1" si="27"/>
        <v/>
      </c>
      <c r="H424" s="3" t="str">
        <f t="array" aca="1" ref="H424" ca="1">IFERROR(INDEX(F:F,SMALL(IF(F$2:F$1573&lt;&gt;"",ROW(F$2:F$1573)),ROWS(H$2:H423))),"")</f>
        <v/>
      </c>
      <c r="I424" s="3" t="str">
        <f t="array" aca="1" ref="I424" ca="1">IFERROR(INDEX(G:G,SMALL(IF(G$2:G$1573&lt;&gt;"",ROW(G$2:G$1573)),ROWS(I$2:I423))),"")</f>
        <v/>
      </c>
      <c r="J424" s="3" t="str">
        <f t="array" aca="1" ref="J424" ca="1">IFERROR(INDEX(C:C,SMALL(IF(C$2:C$1573&lt;&gt;"",ROW(C$2:C$1573)),ROWS(J$2:J423))),"")</f>
        <v/>
      </c>
    </row>
    <row r="425" spans="1:10" ht="18" x14ac:dyDescent="0.2">
      <c r="A425" s="1">
        <v>111</v>
      </c>
      <c r="B425" s="1" t="s">
        <v>784</v>
      </c>
      <c r="C425" s="2" t="str">
        <f t="shared" ca="1" si="24"/>
        <v/>
      </c>
      <c r="D425" s="2">
        <f t="shared" ca="1" si="25"/>
        <v>6340</v>
      </c>
      <c r="E425" s="4">
        <v>3</v>
      </c>
      <c r="F425" s="4" t="str">
        <f t="shared" ca="1" si="26"/>
        <v/>
      </c>
      <c r="G425" s="4" t="str">
        <f t="shared" ca="1" si="27"/>
        <v/>
      </c>
      <c r="H425" s="3" t="str">
        <f t="array" aca="1" ref="H425" ca="1">IFERROR(INDEX(F:F,SMALL(IF(F$2:F$1573&lt;&gt;"",ROW(F$2:F$1573)),ROWS(H$2:H424))),"")</f>
        <v/>
      </c>
      <c r="I425" s="3" t="str">
        <f t="array" aca="1" ref="I425" ca="1">IFERROR(INDEX(G:G,SMALL(IF(G$2:G$1573&lt;&gt;"",ROW(G$2:G$1573)),ROWS(I$2:I424))),"")</f>
        <v/>
      </c>
      <c r="J425" s="3" t="str">
        <f t="array" aca="1" ref="J425" ca="1">IFERROR(INDEX(C:C,SMALL(IF(C$2:C$1573&lt;&gt;"",ROW(C$2:C$1573)),ROWS(J$2:J424))),"")</f>
        <v/>
      </c>
    </row>
    <row r="426" spans="1:10" ht="18" x14ac:dyDescent="0.2">
      <c r="A426" s="1">
        <v>112</v>
      </c>
      <c r="B426" s="1" t="s">
        <v>784</v>
      </c>
      <c r="C426" s="2" t="str">
        <f t="shared" ca="1" si="24"/>
        <v/>
      </c>
      <c r="D426" s="2" t="str">
        <f t="shared" ca="1" si="25"/>
        <v/>
      </c>
      <c r="E426" s="4">
        <v>3</v>
      </c>
      <c r="F426" s="4" t="str">
        <f t="shared" ca="1" si="26"/>
        <v/>
      </c>
      <c r="G426" s="4" t="str">
        <f t="shared" ca="1" si="27"/>
        <v/>
      </c>
      <c r="H426" s="3" t="str">
        <f t="array" aca="1" ref="H426" ca="1">IFERROR(INDEX(F:F,SMALL(IF(F$2:F$1573&lt;&gt;"",ROW(F$2:F$1573)),ROWS(H$2:H425))),"")</f>
        <v/>
      </c>
      <c r="I426" s="3" t="str">
        <f t="array" aca="1" ref="I426" ca="1">IFERROR(INDEX(G:G,SMALL(IF(G$2:G$1573&lt;&gt;"",ROW(G$2:G$1573)),ROWS(I$2:I425))),"")</f>
        <v/>
      </c>
      <c r="J426" s="3" t="str">
        <f t="array" aca="1" ref="J426" ca="1">IFERROR(INDEX(C:C,SMALL(IF(C$2:C$1573&lt;&gt;"",ROW(C$2:C$1573)),ROWS(J$2:J425))),"")</f>
        <v/>
      </c>
    </row>
    <row r="427" spans="1:10" ht="18" x14ac:dyDescent="0.2">
      <c r="A427" s="1">
        <v>113</v>
      </c>
      <c r="B427" s="1" t="s">
        <v>784</v>
      </c>
      <c r="C427" s="2" t="str">
        <f t="shared" ca="1" si="24"/>
        <v/>
      </c>
      <c r="D427" s="2" t="str">
        <f t="shared" ca="1" si="25"/>
        <v/>
      </c>
      <c r="E427" s="4">
        <v>3</v>
      </c>
      <c r="F427" s="4" t="str">
        <f t="shared" ca="1" si="26"/>
        <v/>
      </c>
      <c r="G427" s="4" t="str">
        <f t="shared" ca="1" si="27"/>
        <v/>
      </c>
      <c r="H427" s="3" t="str">
        <f t="array" aca="1" ref="H427" ca="1">IFERROR(INDEX(F:F,SMALL(IF(F$2:F$1573&lt;&gt;"",ROW(F$2:F$1573)),ROWS(H$2:H426))),"")</f>
        <v/>
      </c>
      <c r="I427" s="3" t="str">
        <f t="array" aca="1" ref="I427" ca="1">IFERROR(INDEX(G:G,SMALL(IF(G$2:G$1573&lt;&gt;"",ROW(G$2:G$1573)),ROWS(I$2:I426))),"")</f>
        <v/>
      </c>
      <c r="J427" s="3" t="str">
        <f t="array" aca="1" ref="J427" ca="1">IFERROR(INDEX(C:C,SMALL(IF(C$2:C$1573&lt;&gt;"",ROW(C$2:C$1573)),ROWS(J$2:J426))),"")</f>
        <v/>
      </c>
    </row>
    <row r="428" spans="1:10" ht="18" x14ac:dyDescent="0.2">
      <c r="A428" s="1">
        <v>114</v>
      </c>
      <c r="B428" s="1" t="s">
        <v>784</v>
      </c>
      <c r="C428" s="2" t="str">
        <f t="shared" ca="1" si="24"/>
        <v/>
      </c>
      <c r="D428" s="2" t="str">
        <f t="shared" ca="1" si="25"/>
        <v/>
      </c>
      <c r="E428" s="4">
        <v>3</v>
      </c>
      <c r="F428" s="4" t="str">
        <f t="shared" ca="1" si="26"/>
        <v/>
      </c>
      <c r="G428" s="4" t="str">
        <f t="shared" ca="1" si="27"/>
        <v/>
      </c>
      <c r="H428" s="3" t="str">
        <f t="array" aca="1" ref="H428" ca="1">IFERROR(INDEX(F:F,SMALL(IF(F$2:F$1573&lt;&gt;"",ROW(F$2:F$1573)),ROWS(H$2:H427))),"")</f>
        <v/>
      </c>
      <c r="I428" s="3" t="str">
        <f t="array" aca="1" ref="I428" ca="1">IFERROR(INDEX(G:G,SMALL(IF(G$2:G$1573&lt;&gt;"",ROW(G$2:G$1573)),ROWS(I$2:I427))),"")</f>
        <v/>
      </c>
      <c r="J428" s="3" t="str">
        <f t="array" aca="1" ref="J428" ca="1">IFERROR(INDEX(C:C,SMALL(IF(C$2:C$1573&lt;&gt;"",ROW(C$2:C$1573)),ROWS(J$2:J427))),"")</f>
        <v/>
      </c>
    </row>
    <row r="429" spans="1:10" ht="18" x14ac:dyDescent="0.2">
      <c r="A429" s="1">
        <v>115</v>
      </c>
      <c r="B429" s="1" t="s">
        <v>784</v>
      </c>
      <c r="C429" s="2" t="str">
        <f t="shared" ca="1" si="24"/>
        <v/>
      </c>
      <c r="D429" s="2" t="str">
        <f t="shared" ca="1" si="25"/>
        <v/>
      </c>
      <c r="E429" s="4">
        <v>3</v>
      </c>
      <c r="F429" s="4" t="str">
        <f t="shared" ca="1" si="26"/>
        <v/>
      </c>
      <c r="G429" s="4" t="str">
        <f t="shared" ca="1" si="27"/>
        <v/>
      </c>
      <c r="H429" s="3" t="str">
        <f t="array" aca="1" ref="H429" ca="1">IFERROR(INDEX(F:F,SMALL(IF(F$2:F$1573&lt;&gt;"",ROW(F$2:F$1573)),ROWS(H$2:H428))),"")</f>
        <v/>
      </c>
      <c r="I429" s="3" t="str">
        <f t="array" aca="1" ref="I429" ca="1">IFERROR(INDEX(G:G,SMALL(IF(G$2:G$1573&lt;&gt;"",ROW(G$2:G$1573)),ROWS(I$2:I428))),"")</f>
        <v/>
      </c>
      <c r="J429" s="3" t="str">
        <f t="array" aca="1" ref="J429" ca="1">IFERROR(INDEX(C:C,SMALL(IF(C$2:C$1573&lt;&gt;"",ROW(C$2:C$1573)),ROWS(J$2:J428))),"")</f>
        <v/>
      </c>
    </row>
    <row r="430" spans="1:10" ht="18" x14ac:dyDescent="0.2">
      <c r="A430" s="1">
        <v>116</v>
      </c>
      <c r="B430" s="1" t="s">
        <v>784</v>
      </c>
      <c r="C430" s="2" t="str">
        <f t="shared" ca="1" si="24"/>
        <v/>
      </c>
      <c r="D430" s="2" t="str">
        <f t="shared" ca="1" si="25"/>
        <v/>
      </c>
      <c r="E430" s="4">
        <v>3</v>
      </c>
      <c r="F430" s="4" t="str">
        <f t="shared" ca="1" si="26"/>
        <v/>
      </c>
      <c r="G430" s="4" t="str">
        <f t="shared" ca="1" si="27"/>
        <v/>
      </c>
      <c r="H430" s="3" t="str">
        <f t="array" aca="1" ref="H430" ca="1">IFERROR(INDEX(F:F,SMALL(IF(F$2:F$1573&lt;&gt;"",ROW(F$2:F$1573)),ROWS(H$2:H429))),"")</f>
        <v/>
      </c>
      <c r="I430" s="3" t="str">
        <f t="array" aca="1" ref="I430" ca="1">IFERROR(INDEX(G:G,SMALL(IF(G$2:G$1573&lt;&gt;"",ROW(G$2:G$1573)),ROWS(I$2:I429))),"")</f>
        <v/>
      </c>
      <c r="J430" s="3" t="str">
        <f t="array" aca="1" ref="J430" ca="1">IFERROR(INDEX(C:C,SMALL(IF(C$2:C$1573&lt;&gt;"",ROW(C$2:C$1573)),ROWS(J$2:J429))),"")</f>
        <v/>
      </c>
    </row>
    <row r="431" spans="1:10" ht="18" x14ac:dyDescent="0.2">
      <c r="A431" s="1">
        <v>117</v>
      </c>
      <c r="B431" s="1" t="s">
        <v>784</v>
      </c>
      <c r="C431" s="2" t="str">
        <f t="shared" ca="1" si="24"/>
        <v/>
      </c>
      <c r="D431" s="2">
        <f t="shared" ca="1" si="25"/>
        <v>6317</v>
      </c>
      <c r="E431" s="4">
        <v>3</v>
      </c>
      <c r="F431" s="4" t="str">
        <f t="shared" ca="1" si="26"/>
        <v/>
      </c>
      <c r="G431" s="4" t="str">
        <f t="shared" ca="1" si="27"/>
        <v/>
      </c>
      <c r="H431" s="3" t="str">
        <f t="array" aca="1" ref="H431" ca="1">IFERROR(INDEX(F:F,SMALL(IF(F$2:F$1573&lt;&gt;"",ROW(F$2:F$1573)),ROWS(H$2:H430))),"")</f>
        <v/>
      </c>
      <c r="I431" s="3" t="str">
        <f t="array" aca="1" ref="I431" ca="1">IFERROR(INDEX(G:G,SMALL(IF(G$2:G$1573&lt;&gt;"",ROW(G$2:G$1573)),ROWS(I$2:I430))),"")</f>
        <v/>
      </c>
      <c r="J431" s="3" t="str">
        <f t="array" aca="1" ref="J431" ca="1">IFERROR(INDEX(C:C,SMALL(IF(C$2:C$1573&lt;&gt;"",ROW(C$2:C$1573)),ROWS(J$2:J430))),"")</f>
        <v/>
      </c>
    </row>
    <row r="432" spans="1:10" ht="18" x14ac:dyDescent="0.2">
      <c r="A432" s="1">
        <v>118</v>
      </c>
      <c r="B432" s="1" t="s">
        <v>784</v>
      </c>
      <c r="C432" s="2" t="str">
        <f t="shared" ca="1" si="24"/>
        <v/>
      </c>
      <c r="D432" s="2">
        <f t="shared" ca="1" si="25"/>
        <v>6498</v>
      </c>
      <c r="E432" s="4">
        <v>3</v>
      </c>
      <c r="F432" s="4" t="str">
        <f t="shared" ca="1" si="26"/>
        <v/>
      </c>
      <c r="G432" s="4" t="str">
        <f t="shared" ca="1" si="27"/>
        <v/>
      </c>
      <c r="H432" s="3" t="str">
        <f t="array" aca="1" ref="H432" ca="1">IFERROR(INDEX(F:F,SMALL(IF(F$2:F$1573&lt;&gt;"",ROW(F$2:F$1573)),ROWS(H$2:H431))),"")</f>
        <v/>
      </c>
      <c r="I432" s="3" t="str">
        <f t="array" aca="1" ref="I432" ca="1">IFERROR(INDEX(G:G,SMALL(IF(G$2:G$1573&lt;&gt;"",ROW(G$2:G$1573)),ROWS(I$2:I431))),"")</f>
        <v/>
      </c>
      <c r="J432" s="3" t="str">
        <f t="array" aca="1" ref="J432" ca="1">IFERROR(INDEX(C:C,SMALL(IF(C$2:C$1573&lt;&gt;"",ROW(C$2:C$1573)),ROWS(J$2:J431))),"")</f>
        <v/>
      </c>
    </row>
    <row r="433" spans="1:10" ht="18" x14ac:dyDescent="0.2">
      <c r="A433" s="1">
        <v>119</v>
      </c>
      <c r="B433" s="1" t="s">
        <v>784</v>
      </c>
      <c r="C433" s="2" t="str">
        <f t="shared" ca="1" si="24"/>
        <v/>
      </c>
      <c r="D433" s="2">
        <f t="shared" ca="1" si="25"/>
        <v>6497</v>
      </c>
      <c r="E433" s="4">
        <v>3</v>
      </c>
      <c r="F433" s="4" t="str">
        <f t="shared" ca="1" si="26"/>
        <v/>
      </c>
      <c r="G433" s="4" t="str">
        <f t="shared" ca="1" si="27"/>
        <v/>
      </c>
      <c r="H433" s="3" t="str">
        <f t="array" aca="1" ref="H433" ca="1">IFERROR(INDEX(F:F,SMALL(IF(F$2:F$1573&lt;&gt;"",ROW(F$2:F$1573)),ROWS(H$2:H432))),"")</f>
        <v/>
      </c>
      <c r="I433" s="3" t="str">
        <f t="array" aca="1" ref="I433" ca="1">IFERROR(INDEX(G:G,SMALL(IF(G$2:G$1573&lt;&gt;"",ROW(G$2:G$1573)),ROWS(I$2:I432))),"")</f>
        <v/>
      </c>
      <c r="J433" s="3" t="str">
        <f t="array" aca="1" ref="J433" ca="1">IFERROR(INDEX(C:C,SMALL(IF(C$2:C$1573&lt;&gt;"",ROW(C$2:C$1573)),ROWS(J$2:J432))),"")</f>
        <v/>
      </c>
    </row>
    <row r="434" spans="1:10" ht="18" x14ac:dyDescent="0.2">
      <c r="A434" s="1">
        <v>120</v>
      </c>
      <c r="B434" s="1" t="s">
        <v>784</v>
      </c>
      <c r="C434" s="2" t="str">
        <f t="shared" ca="1" si="24"/>
        <v/>
      </c>
      <c r="D434" s="2">
        <f t="shared" ca="1" si="25"/>
        <v>6366</v>
      </c>
      <c r="E434" s="4">
        <v>3</v>
      </c>
      <c r="F434" s="4" t="str">
        <f t="shared" ca="1" si="26"/>
        <v/>
      </c>
      <c r="G434" s="4" t="str">
        <f t="shared" ca="1" si="27"/>
        <v/>
      </c>
      <c r="H434" s="3" t="str">
        <f t="array" aca="1" ref="H434" ca="1">IFERROR(INDEX(F:F,SMALL(IF(F$2:F$1573&lt;&gt;"",ROW(F$2:F$1573)),ROWS(H$2:H433))),"")</f>
        <v/>
      </c>
      <c r="I434" s="3" t="str">
        <f t="array" aca="1" ref="I434" ca="1">IFERROR(INDEX(G:G,SMALL(IF(G$2:G$1573&lt;&gt;"",ROW(G$2:G$1573)),ROWS(I$2:I433))),"")</f>
        <v/>
      </c>
      <c r="J434" s="3" t="str">
        <f t="array" aca="1" ref="J434" ca="1">IFERROR(INDEX(C:C,SMALL(IF(C$2:C$1573&lt;&gt;"",ROW(C$2:C$1573)),ROWS(J$2:J433))),"")</f>
        <v/>
      </c>
    </row>
    <row r="435" spans="1:10" ht="18" x14ac:dyDescent="0.2">
      <c r="A435" s="1">
        <v>121</v>
      </c>
      <c r="B435" s="1" t="s">
        <v>784</v>
      </c>
      <c r="C435" s="2" t="str">
        <f t="shared" ca="1" si="24"/>
        <v/>
      </c>
      <c r="D435" s="2">
        <f t="shared" ca="1" si="25"/>
        <v>6370</v>
      </c>
      <c r="E435" s="4">
        <v>3</v>
      </c>
      <c r="F435" s="4" t="str">
        <f t="shared" ca="1" si="26"/>
        <v/>
      </c>
      <c r="G435" s="4" t="str">
        <f t="shared" ca="1" si="27"/>
        <v/>
      </c>
      <c r="H435" s="3" t="str">
        <f t="array" aca="1" ref="H435" ca="1">IFERROR(INDEX(F:F,SMALL(IF(F$2:F$1573&lt;&gt;"",ROW(F$2:F$1573)),ROWS(H$2:H434))),"")</f>
        <v/>
      </c>
      <c r="I435" s="3" t="str">
        <f t="array" aca="1" ref="I435" ca="1">IFERROR(INDEX(G:G,SMALL(IF(G$2:G$1573&lt;&gt;"",ROW(G$2:G$1573)),ROWS(I$2:I434))),"")</f>
        <v/>
      </c>
      <c r="J435" s="3" t="str">
        <f t="array" aca="1" ref="J435" ca="1">IFERROR(INDEX(C:C,SMALL(IF(C$2:C$1573&lt;&gt;"",ROW(C$2:C$1573)),ROWS(J$2:J434))),"")</f>
        <v/>
      </c>
    </row>
    <row r="436" spans="1:10" ht="18" x14ac:dyDescent="0.2">
      <c r="A436" s="1">
        <v>122</v>
      </c>
      <c r="B436" s="1" t="s">
        <v>784</v>
      </c>
      <c r="C436" s="2" t="str">
        <f t="shared" ca="1" si="24"/>
        <v/>
      </c>
      <c r="D436" s="2">
        <f t="shared" ca="1" si="25"/>
        <v>6374</v>
      </c>
      <c r="E436" s="4">
        <v>3</v>
      </c>
      <c r="F436" s="4" t="str">
        <f t="shared" ca="1" si="26"/>
        <v/>
      </c>
      <c r="G436" s="4" t="str">
        <f t="shared" ca="1" si="27"/>
        <v/>
      </c>
      <c r="H436" s="3" t="str">
        <f t="array" aca="1" ref="H436" ca="1">IFERROR(INDEX(F:F,SMALL(IF(F$2:F$1573&lt;&gt;"",ROW(F$2:F$1573)),ROWS(H$2:H435))),"")</f>
        <v/>
      </c>
      <c r="I436" s="3" t="str">
        <f t="array" aca="1" ref="I436" ca="1">IFERROR(INDEX(G:G,SMALL(IF(G$2:G$1573&lt;&gt;"",ROW(G$2:G$1573)),ROWS(I$2:I435))),"")</f>
        <v/>
      </c>
      <c r="J436" s="3" t="str">
        <f t="array" aca="1" ref="J436" ca="1">IFERROR(INDEX(C:C,SMALL(IF(C$2:C$1573&lt;&gt;"",ROW(C$2:C$1573)),ROWS(J$2:J435))),"")</f>
        <v/>
      </c>
    </row>
    <row r="437" spans="1:10" ht="18" x14ac:dyDescent="0.2">
      <c r="A437" s="1">
        <v>123</v>
      </c>
      <c r="B437" s="1" t="s">
        <v>784</v>
      </c>
      <c r="C437" s="2" t="str">
        <f t="shared" ca="1" si="24"/>
        <v/>
      </c>
      <c r="D437" s="2">
        <f t="shared" ca="1" si="25"/>
        <v>6491</v>
      </c>
      <c r="E437" s="4">
        <v>3</v>
      </c>
      <c r="F437" s="4" t="str">
        <f t="shared" ca="1" si="26"/>
        <v/>
      </c>
      <c r="G437" s="4" t="str">
        <f t="shared" ca="1" si="27"/>
        <v/>
      </c>
      <c r="H437" s="3" t="str">
        <f t="array" aca="1" ref="H437" ca="1">IFERROR(INDEX(F:F,SMALL(IF(F$2:F$1573&lt;&gt;"",ROW(F$2:F$1573)),ROWS(H$2:H436))),"")</f>
        <v/>
      </c>
      <c r="I437" s="3" t="str">
        <f t="array" aca="1" ref="I437" ca="1">IFERROR(INDEX(G:G,SMALL(IF(G$2:G$1573&lt;&gt;"",ROW(G$2:G$1573)),ROWS(I$2:I436))),"")</f>
        <v/>
      </c>
      <c r="J437" s="3" t="str">
        <f t="array" aca="1" ref="J437" ca="1">IFERROR(INDEX(C:C,SMALL(IF(C$2:C$1573&lt;&gt;"",ROW(C$2:C$1573)),ROWS(J$2:J436))),"")</f>
        <v/>
      </c>
    </row>
    <row r="438" spans="1:10" ht="18" x14ac:dyDescent="0.2">
      <c r="A438" s="1">
        <v>124</v>
      </c>
      <c r="B438" s="1" t="s">
        <v>784</v>
      </c>
      <c r="C438" s="2" t="str">
        <f t="shared" ca="1" si="24"/>
        <v/>
      </c>
      <c r="D438" s="2">
        <f t="shared" ca="1" si="25"/>
        <v>6387</v>
      </c>
      <c r="E438" s="4">
        <v>3</v>
      </c>
      <c r="F438" s="4" t="str">
        <f t="shared" ca="1" si="26"/>
        <v/>
      </c>
      <c r="G438" s="4" t="str">
        <f t="shared" ca="1" si="27"/>
        <v/>
      </c>
      <c r="H438" s="3" t="str">
        <f t="array" aca="1" ref="H438" ca="1">IFERROR(INDEX(F:F,SMALL(IF(F$2:F$1573&lt;&gt;"",ROW(F$2:F$1573)),ROWS(H$2:H437))),"")</f>
        <v/>
      </c>
      <c r="I438" s="3" t="str">
        <f t="array" aca="1" ref="I438" ca="1">IFERROR(INDEX(G:G,SMALL(IF(G$2:G$1573&lt;&gt;"",ROW(G$2:G$1573)),ROWS(I$2:I437))),"")</f>
        <v/>
      </c>
      <c r="J438" s="3" t="str">
        <f t="array" aca="1" ref="J438" ca="1">IFERROR(INDEX(C:C,SMALL(IF(C$2:C$1573&lt;&gt;"",ROW(C$2:C$1573)),ROWS(J$2:J437))),"")</f>
        <v/>
      </c>
    </row>
    <row r="439" spans="1:10" ht="18" x14ac:dyDescent="0.2">
      <c r="A439" s="1">
        <v>125</v>
      </c>
      <c r="B439" s="1" t="s">
        <v>784</v>
      </c>
      <c r="C439" s="2" t="str">
        <f t="shared" ca="1" si="24"/>
        <v/>
      </c>
      <c r="D439" s="2">
        <f t="shared" ca="1" si="25"/>
        <v>6397</v>
      </c>
      <c r="E439" s="4">
        <v>3</v>
      </c>
      <c r="F439" s="4" t="str">
        <f t="shared" ca="1" si="26"/>
        <v/>
      </c>
      <c r="G439" s="4" t="str">
        <f t="shared" ca="1" si="27"/>
        <v/>
      </c>
      <c r="H439" s="3" t="str">
        <f t="array" aca="1" ref="H439" ca="1">IFERROR(INDEX(F:F,SMALL(IF(F$2:F$1573&lt;&gt;"",ROW(F$2:F$1573)),ROWS(H$2:H438))),"")</f>
        <v/>
      </c>
      <c r="I439" s="3" t="str">
        <f t="array" aca="1" ref="I439" ca="1">IFERROR(INDEX(G:G,SMALL(IF(G$2:G$1573&lt;&gt;"",ROW(G$2:G$1573)),ROWS(I$2:I438))),"")</f>
        <v/>
      </c>
      <c r="J439" s="3" t="str">
        <f t="array" aca="1" ref="J439" ca="1">IFERROR(INDEX(C:C,SMALL(IF(C$2:C$1573&lt;&gt;"",ROW(C$2:C$1573)),ROWS(J$2:J438))),"")</f>
        <v/>
      </c>
    </row>
    <row r="440" spans="1:10" ht="18" x14ac:dyDescent="0.2">
      <c r="A440" s="1">
        <v>126</v>
      </c>
      <c r="B440" s="1" t="s">
        <v>784</v>
      </c>
      <c r="C440" s="2" t="str">
        <f t="shared" ca="1" si="24"/>
        <v/>
      </c>
      <c r="D440" s="2">
        <f t="shared" ca="1" si="25"/>
        <v>6400</v>
      </c>
      <c r="E440" s="4">
        <v>3</v>
      </c>
      <c r="F440" s="4" t="str">
        <f t="shared" ca="1" si="26"/>
        <v/>
      </c>
      <c r="G440" s="4" t="str">
        <f t="shared" ca="1" si="27"/>
        <v/>
      </c>
      <c r="H440" s="3" t="str">
        <f t="array" aca="1" ref="H440" ca="1">IFERROR(INDEX(F:F,SMALL(IF(F$2:F$1573&lt;&gt;"",ROW(F$2:F$1573)),ROWS(H$2:H439))),"")</f>
        <v/>
      </c>
      <c r="I440" s="3" t="str">
        <f t="array" aca="1" ref="I440" ca="1">IFERROR(INDEX(G:G,SMALL(IF(G$2:G$1573&lt;&gt;"",ROW(G$2:G$1573)),ROWS(I$2:I439))),"")</f>
        <v/>
      </c>
      <c r="J440" s="3" t="str">
        <f t="array" aca="1" ref="J440" ca="1">IFERROR(INDEX(C:C,SMALL(IF(C$2:C$1573&lt;&gt;"",ROW(C$2:C$1573)),ROWS(J$2:J439))),"")</f>
        <v/>
      </c>
    </row>
    <row r="441" spans="1:10" ht="18" x14ac:dyDescent="0.2">
      <c r="A441" s="1">
        <v>127</v>
      </c>
      <c r="B441" s="1" t="s">
        <v>784</v>
      </c>
      <c r="C441" s="2" t="str">
        <f t="shared" ca="1" si="24"/>
        <v/>
      </c>
      <c r="D441" s="2">
        <f t="shared" ca="1" si="25"/>
        <v>6403</v>
      </c>
      <c r="E441" s="4">
        <v>3</v>
      </c>
      <c r="F441" s="4" t="str">
        <f t="shared" ca="1" si="26"/>
        <v/>
      </c>
      <c r="G441" s="4" t="str">
        <f t="shared" ca="1" si="27"/>
        <v/>
      </c>
      <c r="H441" s="3" t="str">
        <f t="array" aca="1" ref="H441" ca="1">IFERROR(INDEX(F:F,SMALL(IF(F$2:F$1573&lt;&gt;"",ROW(F$2:F$1573)),ROWS(H$2:H440))),"")</f>
        <v/>
      </c>
      <c r="I441" s="3" t="str">
        <f t="array" aca="1" ref="I441" ca="1">IFERROR(INDEX(G:G,SMALL(IF(G$2:G$1573&lt;&gt;"",ROW(G$2:G$1573)),ROWS(I$2:I440))),"")</f>
        <v/>
      </c>
      <c r="J441" s="3" t="str">
        <f t="array" aca="1" ref="J441" ca="1">IFERROR(INDEX(C:C,SMALL(IF(C$2:C$1573&lt;&gt;"",ROW(C$2:C$1573)),ROWS(J$2:J440))),"")</f>
        <v/>
      </c>
    </row>
    <row r="442" spans="1:10" ht="18" x14ac:dyDescent="0.2">
      <c r="A442" s="1">
        <v>128</v>
      </c>
      <c r="B442" s="1" t="s">
        <v>784</v>
      </c>
      <c r="C442" s="2" t="str">
        <f t="shared" ca="1" si="24"/>
        <v/>
      </c>
      <c r="D442" s="2">
        <f t="shared" ca="1" si="25"/>
        <v>6404</v>
      </c>
      <c r="E442" s="4">
        <v>3</v>
      </c>
      <c r="F442" s="4" t="str">
        <f t="shared" ca="1" si="26"/>
        <v/>
      </c>
      <c r="G442" s="4" t="str">
        <f t="shared" ca="1" si="27"/>
        <v/>
      </c>
      <c r="H442" s="3" t="str">
        <f t="array" aca="1" ref="H442" ca="1">IFERROR(INDEX(F:F,SMALL(IF(F$2:F$1573&lt;&gt;"",ROW(F$2:F$1573)),ROWS(H$2:H441))),"")</f>
        <v/>
      </c>
      <c r="I442" s="3" t="str">
        <f t="array" aca="1" ref="I442" ca="1">IFERROR(INDEX(G:G,SMALL(IF(G$2:G$1573&lt;&gt;"",ROW(G$2:G$1573)),ROWS(I$2:I441))),"")</f>
        <v/>
      </c>
      <c r="J442" s="3" t="str">
        <f t="array" aca="1" ref="J442" ca="1">IFERROR(INDEX(C:C,SMALL(IF(C$2:C$1573&lt;&gt;"",ROW(C$2:C$1573)),ROWS(J$2:J441))),"")</f>
        <v/>
      </c>
    </row>
    <row r="443" spans="1:10" ht="18" x14ac:dyDescent="0.2">
      <c r="A443" s="1">
        <v>129</v>
      </c>
      <c r="B443" s="1" t="s">
        <v>784</v>
      </c>
      <c r="C443" s="2" t="str">
        <f t="shared" ca="1" si="24"/>
        <v/>
      </c>
      <c r="D443" s="2">
        <f t="shared" ca="1" si="25"/>
        <v>6414</v>
      </c>
      <c r="E443" s="4">
        <v>3</v>
      </c>
      <c r="F443" s="4" t="str">
        <f t="shared" ca="1" si="26"/>
        <v/>
      </c>
      <c r="G443" s="4" t="str">
        <f t="shared" ca="1" si="27"/>
        <v/>
      </c>
      <c r="H443" s="3" t="str">
        <f t="array" aca="1" ref="H443" ca="1">IFERROR(INDEX(F:F,SMALL(IF(F$2:F$1573&lt;&gt;"",ROW(F$2:F$1573)),ROWS(H$2:H442))),"")</f>
        <v/>
      </c>
      <c r="I443" s="3" t="str">
        <f t="array" aca="1" ref="I443" ca="1">IFERROR(INDEX(G:G,SMALL(IF(G$2:G$1573&lt;&gt;"",ROW(G$2:G$1573)),ROWS(I$2:I442))),"")</f>
        <v/>
      </c>
      <c r="J443" s="3" t="str">
        <f t="array" aca="1" ref="J443" ca="1">IFERROR(INDEX(C:C,SMALL(IF(C$2:C$1573&lt;&gt;"",ROW(C$2:C$1573)),ROWS(J$2:J442))),"")</f>
        <v/>
      </c>
    </row>
    <row r="444" spans="1:10" ht="18" x14ac:dyDescent="0.2">
      <c r="A444" s="1">
        <v>130</v>
      </c>
      <c r="B444" s="1" t="s">
        <v>784</v>
      </c>
      <c r="C444" s="2" t="str">
        <f t="shared" ca="1" si="24"/>
        <v/>
      </c>
      <c r="D444" s="2">
        <f t="shared" ca="1" si="25"/>
        <v>6413</v>
      </c>
      <c r="E444" s="4">
        <v>3</v>
      </c>
      <c r="F444" s="4" t="str">
        <f t="shared" ca="1" si="26"/>
        <v/>
      </c>
      <c r="G444" s="4" t="str">
        <f t="shared" ca="1" si="27"/>
        <v/>
      </c>
      <c r="H444" s="3" t="str">
        <f t="array" aca="1" ref="H444" ca="1">IFERROR(INDEX(F:F,SMALL(IF(F$2:F$1573&lt;&gt;"",ROW(F$2:F$1573)),ROWS(H$2:H443))),"")</f>
        <v/>
      </c>
      <c r="I444" s="3" t="str">
        <f t="array" aca="1" ref="I444" ca="1">IFERROR(INDEX(G:G,SMALL(IF(G$2:G$1573&lt;&gt;"",ROW(G$2:G$1573)),ROWS(I$2:I443))),"")</f>
        <v/>
      </c>
      <c r="J444" s="3" t="str">
        <f t="array" aca="1" ref="J444" ca="1">IFERROR(INDEX(C:C,SMALL(IF(C$2:C$1573&lt;&gt;"",ROW(C$2:C$1573)),ROWS(J$2:J443))),"")</f>
        <v/>
      </c>
    </row>
    <row r="445" spans="1:10" ht="18" x14ac:dyDescent="0.2">
      <c r="A445" s="1">
        <v>131</v>
      </c>
      <c r="B445" s="1" t="s">
        <v>784</v>
      </c>
      <c r="C445" s="2" t="str">
        <f t="shared" ca="1" si="24"/>
        <v/>
      </c>
      <c r="D445" s="2">
        <f t="shared" ca="1" si="25"/>
        <v>6471</v>
      </c>
      <c r="E445" s="4">
        <v>3</v>
      </c>
      <c r="F445" s="4" t="str">
        <f t="shared" ca="1" si="26"/>
        <v/>
      </c>
      <c r="G445" s="4" t="str">
        <f t="shared" ca="1" si="27"/>
        <v/>
      </c>
      <c r="H445" s="3" t="str">
        <f t="array" aca="1" ref="H445" ca="1">IFERROR(INDEX(F:F,SMALL(IF(F$2:F$1573&lt;&gt;"",ROW(F$2:F$1573)),ROWS(H$2:H444))),"")</f>
        <v/>
      </c>
      <c r="I445" s="3" t="str">
        <f t="array" aca="1" ref="I445" ca="1">IFERROR(INDEX(G:G,SMALL(IF(G$2:G$1573&lt;&gt;"",ROW(G$2:G$1573)),ROWS(I$2:I444))),"")</f>
        <v/>
      </c>
      <c r="J445" s="3" t="str">
        <f t="array" aca="1" ref="J445" ca="1">IFERROR(INDEX(C:C,SMALL(IF(C$2:C$1573&lt;&gt;"",ROW(C$2:C$1573)),ROWS(J$2:J444))),"")</f>
        <v/>
      </c>
    </row>
    <row r="446" spans="1:10" ht="18" x14ac:dyDescent="0.2">
      <c r="A446" s="1">
        <v>132</v>
      </c>
      <c r="B446" s="1" t="s">
        <v>784</v>
      </c>
      <c r="C446" s="2" t="str">
        <f t="shared" ca="1" si="24"/>
        <v/>
      </c>
      <c r="D446" s="2" t="str">
        <f t="shared" ca="1" si="25"/>
        <v/>
      </c>
      <c r="E446" s="4">
        <v>3</v>
      </c>
      <c r="F446" s="4" t="str">
        <f t="shared" ca="1" si="26"/>
        <v/>
      </c>
      <c r="G446" s="4" t="str">
        <f t="shared" ca="1" si="27"/>
        <v/>
      </c>
      <c r="H446" s="3" t="str">
        <f t="array" aca="1" ref="H446" ca="1">IFERROR(INDEX(F:F,SMALL(IF(F$2:F$1573&lt;&gt;"",ROW(F$2:F$1573)),ROWS(H$2:H445))),"")</f>
        <v/>
      </c>
      <c r="I446" s="3" t="str">
        <f t="array" aca="1" ref="I446" ca="1">IFERROR(INDEX(G:G,SMALL(IF(G$2:G$1573&lt;&gt;"",ROW(G$2:G$1573)),ROWS(I$2:I445))),"")</f>
        <v/>
      </c>
      <c r="J446" s="3" t="str">
        <f t="array" aca="1" ref="J446" ca="1">IFERROR(INDEX(C:C,SMALL(IF(C$2:C$1573&lt;&gt;"",ROW(C$2:C$1573)),ROWS(J$2:J445))),"")</f>
        <v/>
      </c>
    </row>
    <row r="447" spans="1:10" ht="18" x14ac:dyDescent="0.2">
      <c r="A447" s="1">
        <v>133</v>
      </c>
      <c r="B447" s="1" t="s">
        <v>784</v>
      </c>
      <c r="C447" s="2" t="str">
        <f t="shared" ca="1" si="24"/>
        <v/>
      </c>
      <c r="D447" s="2" t="str">
        <f t="shared" ca="1" si="25"/>
        <v/>
      </c>
      <c r="E447" s="4">
        <v>3</v>
      </c>
      <c r="F447" s="4" t="str">
        <f t="shared" ca="1" si="26"/>
        <v/>
      </c>
      <c r="G447" s="4" t="str">
        <f t="shared" ca="1" si="27"/>
        <v/>
      </c>
      <c r="H447" s="3" t="str">
        <f t="array" aca="1" ref="H447" ca="1">IFERROR(INDEX(F:F,SMALL(IF(F$2:F$1573&lt;&gt;"",ROW(F$2:F$1573)),ROWS(H$2:H446))),"")</f>
        <v/>
      </c>
      <c r="I447" s="3" t="str">
        <f t="array" aca="1" ref="I447" ca="1">IFERROR(INDEX(G:G,SMALL(IF(G$2:G$1573&lt;&gt;"",ROW(G$2:G$1573)),ROWS(I$2:I446))),"")</f>
        <v/>
      </c>
      <c r="J447" s="3" t="str">
        <f t="array" aca="1" ref="J447" ca="1">IFERROR(INDEX(C:C,SMALL(IF(C$2:C$1573&lt;&gt;"",ROW(C$2:C$1573)),ROWS(J$2:J446))),"")</f>
        <v/>
      </c>
    </row>
    <row r="448" spans="1:10" ht="18" x14ac:dyDescent="0.2">
      <c r="A448" s="1">
        <v>134</v>
      </c>
      <c r="B448" s="1" t="s">
        <v>784</v>
      </c>
      <c r="C448" s="2" t="str">
        <f t="shared" ca="1" si="24"/>
        <v/>
      </c>
      <c r="D448" s="2" t="str">
        <f t="shared" ca="1" si="25"/>
        <v/>
      </c>
      <c r="E448" s="4">
        <v>3</v>
      </c>
      <c r="F448" s="4" t="str">
        <f t="shared" ca="1" si="26"/>
        <v/>
      </c>
      <c r="G448" s="4" t="str">
        <f t="shared" ca="1" si="27"/>
        <v/>
      </c>
      <c r="H448" s="3" t="str">
        <f t="array" aca="1" ref="H448" ca="1">IFERROR(INDEX(F:F,SMALL(IF(F$2:F$1573&lt;&gt;"",ROW(F$2:F$1573)),ROWS(H$2:H447))),"")</f>
        <v/>
      </c>
      <c r="I448" s="3" t="str">
        <f t="array" aca="1" ref="I448" ca="1">IFERROR(INDEX(G:G,SMALL(IF(G$2:G$1573&lt;&gt;"",ROW(G$2:G$1573)),ROWS(I$2:I447))),"")</f>
        <v/>
      </c>
      <c r="J448" s="3" t="str">
        <f t="array" aca="1" ref="J448" ca="1">IFERROR(INDEX(C:C,SMALL(IF(C$2:C$1573&lt;&gt;"",ROW(C$2:C$1573)),ROWS(J$2:J447))),"")</f>
        <v/>
      </c>
    </row>
    <row r="449" spans="1:10" ht="18" x14ac:dyDescent="0.2">
      <c r="A449" s="1">
        <v>135</v>
      </c>
      <c r="B449" s="1" t="s">
        <v>784</v>
      </c>
      <c r="C449" s="2" t="str">
        <f t="shared" ca="1" si="24"/>
        <v/>
      </c>
      <c r="D449" s="2" t="str">
        <f t="shared" ca="1" si="25"/>
        <v/>
      </c>
      <c r="E449" s="4">
        <v>3</v>
      </c>
      <c r="F449" s="4" t="str">
        <f t="shared" ca="1" si="26"/>
        <v/>
      </c>
      <c r="G449" s="4" t="str">
        <f t="shared" ca="1" si="27"/>
        <v/>
      </c>
      <c r="H449" s="3" t="str">
        <f t="array" aca="1" ref="H449" ca="1">IFERROR(INDEX(F:F,SMALL(IF(F$2:F$1573&lt;&gt;"",ROW(F$2:F$1573)),ROWS(H$2:H448))),"")</f>
        <v/>
      </c>
      <c r="I449" s="3" t="str">
        <f t="array" aca="1" ref="I449" ca="1">IFERROR(INDEX(G:G,SMALL(IF(G$2:G$1573&lt;&gt;"",ROW(G$2:G$1573)),ROWS(I$2:I448))),"")</f>
        <v/>
      </c>
      <c r="J449" s="3" t="str">
        <f t="array" aca="1" ref="J449" ca="1">IFERROR(INDEX(C:C,SMALL(IF(C$2:C$1573&lt;&gt;"",ROW(C$2:C$1573)),ROWS(J$2:J448))),"")</f>
        <v/>
      </c>
    </row>
    <row r="450" spans="1:10" ht="18" x14ac:dyDescent="0.2">
      <c r="A450" s="1">
        <v>136</v>
      </c>
      <c r="B450" s="1" t="s">
        <v>784</v>
      </c>
      <c r="C450" s="2" t="str">
        <f t="shared" ca="1" si="24"/>
        <v/>
      </c>
      <c r="D450" s="2" t="str">
        <f t="shared" ca="1" si="25"/>
        <v/>
      </c>
      <c r="E450" s="4">
        <v>3</v>
      </c>
      <c r="F450" s="4" t="str">
        <f t="shared" ca="1" si="26"/>
        <v/>
      </c>
      <c r="G450" s="4" t="str">
        <f t="shared" ca="1" si="27"/>
        <v/>
      </c>
      <c r="H450" s="3" t="str">
        <f t="array" aca="1" ref="H450" ca="1">IFERROR(INDEX(F:F,SMALL(IF(F$2:F$1573&lt;&gt;"",ROW(F$2:F$1573)),ROWS(H$2:H449))),"")</f>
        <v/>
      </c>
      <c r="I450" s="3" t="str">
        <f t="array" aca="1" ref="I450" ca="1">IFERROR(INDEX(G:G,SMALL(IF(G$2:G$1573&lt;&gt;"",ROW(G$2:G$1573)),ROWS(I$2:I449))),"")</f>
        <v/>
      </c>
      <c r="J450" s="3" t="str">
        <f t="array" aca="1" ref="J450" ca="1">IFERROR(INDEX(C:C,SMALL(IF(C$2:C$1573&lt;&gt;"",ROW(C$2:C$1573)),ROWS(J$2:J449))),"")</f>
        <v/>
      </c>
    </row>
    <row r="451" spans="1:10" ht="18" x14ac:dyDescent="0.2">
      <c r="A451" s="1">
        <v>137</v>
      </c>
      <c r="B451" s="1" t="s">
        <v>784</v>
      </c>
      <c r="C451" s="2" t="str">
        <f t="shared" ca="1" si="24"/>
        <v/>
      </c>
      <c r="D451" s="2" t="str">
        <f t="shared" ca="1" si="25"/>
        <v/>
      </c>
      <c r="E451" s="4">
        <v>3</v>
      </c>
      <c r="F451" s="4" t="str">
        <f t="shared" ca="1" si="26"/>
        <v/>
      </c>
      <c r="G451" s="4" t="str">
        <f t="shared" ca="1" si="27"/>
        <v/>
      </c>
      <c r="H451" s="3" t="str">
        <f t="array" aca="1" ref="H451" ca="1">IFERROR(INDEX(F:F,SMALL(IF(F$2:F$1573&lt;&gt;"",ROW(F$2:F$1573)),ROWS(H$2:H450))),"")</f>
        <v/>
      </c>
      <c r="I451" s="3" t="str">
        <f t="array" aca="1" ref="I451" ca="1">IFERROR(INDEX(G:G,SMALL(IF(G$2:G$1573&lt;&gt;"",ROW(G$2:G$1573)),ROWS(I$2:I450))),"")</f>
        <v/>
      </c>
      <c r="J451" s="3" t="str">
        <f t="array" aca="1" ref="J451" ca="1">IFERROR(INDEX(C:C,SMALL(IF(C$2:C$1573&lt;&gt;"",ROW(C$2:C$1573)),ROWS(J$2:J450))),"")</f>
        <v/>
      </c>
    </row>
    <row r="452" spans="1:10" ht="18" x14ac:dyDescent="0.2">
      <c r="A452" s="1">
        <v>138</v>
      </c>
      <c r="B452" s="1" t="s">
        <v>784</v>
      </c>
      <c r="C452" s="2" t="str">
        <f t="shared" ca="1" si="24"/>
        <v/>
      </c>
      <c r="D452" s="2" t="str">
        <f t="shared" ca="1" si="25"/>
        <v/>
      </c>
      <c r="E452" s="4">
        <v>3</v>
      </c>
      <c r="F452" s="4" t="str">
        <f t="shared" ca="1" si="26"/>
        <v/>
      </c>
      <c r="G452" s="4" t="str">
        <f t="shared" ca="1" si="27"/>
        <v/>
      </c>
      <c r="H452" s="3" t="str">
        <f t="array" aca="1" ref="H452" ca="1">IFERROR(INDEX(F:F,SMALL(IF(F$2:F$1573&lt;&gt;"",ROW(F$2:F$1573)),ROWS(H$2:H451))),"")</f>
        <v/>
      </c>
      <c r="I452" s="3" t="str">
        <f t="array" aca="1" ref="I452" ca="1">IFERROR(INDEX(G:G,SMALL(IF(G$2:G$1573&lt;&gt;"",ROW(G$2:G$1573)),ROWS(I$2:I451))),"")</f>
        <v/>
      </c>
      <c r="J452" s="3" t="str">
        <f t="array" aca="1" ref="J452" ca="1">IFERROR(INDEX(C:C,SMALL(IF(C$2:C$1573&lt;&gt;"",ROW(C$2:C$1573)),ROWS(J$2:J451))),"")</f>
        <v/>
      </c>
    </row>
    <row r="453" spans="1:10" ht="18" x14ac:dyDescent="0.2">
      <c r="A453" s="1">
        <v>139</v>
      </c>
      <c r="B453" s="1" t="s">
        <v>784</v>
      </c>
      <c r="C453" s="2" t="str">
        <f t="shared" ref="C453:C516" ca="1" si="28">IF(OR(D453=0,D453="",INDIRECT("'"&amp;$B$1&amp;"'!"&amp;B453&amp;A453)="",,INDIRECT("'"&amp;$B$1&amp;"'!X"&amp;A453)=0),"",INDIRECT("'"&amp;$B$1&amp;"'!"&amp;B453&amp;A453))</f>
        <v/>
      </c>
      <c r="D453" s="2" t="str">
        <f t="shared" ref="D453:D516" ca="1" si="29">IF(INDIRECT("'"&amp;$B$1&amp;"'!C"&amp;A453)=0,"",INDIRECT("'"&amp;$B$1&amp;"'!C"&amp;A453))</f>
        <v/>
      </c>
      <c r="E453" s="4">
        <v>3</v>
      </c>
      <c r="F453" s="4" t="str">
        <f t="shared" ref="F453:F516" ca="1" si="30">IF(C453="","",E453)</f>
        <v/>
      </c>
      <c r="G453" s="4" t="str">
        <f t="shared" ref="G453:G516" ca="1" si="31">IF(OR(C453="",C453=0),"",D453)</f>
        <v/>
      </c>
      <c r="H453" s="3" t="str">
        <f t="array" aca="1" ref="H453" ca="1">IFERROR(INDEX(F:F,SMALL(IF(F$2:F$1573&lt;&gt;"",ROW(F$2:F$1573)),ROWS(H$2:H452))),"")</f>
        <v/>
      </c>
      <c r="I453" s="3" t="str">
        <f t="array" aca="1" ref="I453" ca="1">IFERROR(INDEX(G:G,SMALL(IF(G$2:G$1573&lt;&gt;"",ROW(G$2:G$1573)),ROWS(I$2:I452))),"")</f>
        <v/>
      </c>
      <c r="J453" s="3" t="str">
        <f t="array" aca="1" ref="J453" ca="1">IFERROR(INDEX(C:C,SMALL(IF(C$2:C$1573&lt;&gt;"",ROW(C$2:C$1573)),ROWS(J$2:J452))),"")</f>
        <v/>
      </c>
    </row>
    <row r="454" spans="1:10" ht="18" x14ac:dyDescent="0.2">
      <c r="A454" s="1">
        <v>140</v>
      </c>
      <c r="B454" s="1" t="s">
        <v>784</v>
      </c>
      <c r="C454" s="2" t="str">
        <f t="shared" ca="1" si="28"/>
        <v/>
      </c>
      <c r="D454" s="2" t="str">
        <f t="shared" ca="1" si="29"/>
        <v/>
      </c>
      <c r="E454" s="4">
        <v>3</v>
      </c>
      <c r="F454" s="4" t="str">
        <f t="shared" ca="1" si="30"/>
        <v/>
      </c>
      <c r="G454" s="4" t="str">
        <f t="shared" ca="1" si="31"/>
        <v/>
      </c>
      <c r="H454" s="3" t="str">
        <f t="array" aca="1" ref="H454" ca="1">IFERROR(INDEX(F:F,SMALL(IF(F$2:F$1573&lt;&gt;"",ROW(F$2:F$1573)),ROWS(H$2:H453))),"")</f>
        <v/>
      </c>
      <c r="I454" s="3" t="str">
        <f t="array" aca="1" ref="I454" ca="1">IFERROR(INDEX(G:G,SMALL(IF(G$2:G$1573&lt;&gt;"",ROW(G$2:G$1573)),ROWS(I$2:I453))),"")</f>
        <v/>
      </c>
      <c r="J454" s="3" t="str">
        <f t="array" aca="1" ref="J454" ca="1">IFERROR(INDEX(C:C,SMALL(IF(C$2:C$1573&lt;&gt;"",ROW(C$2:C$1573)),ROWS(J$2:J453))),"")</f>
        <v/>
      </c>
    </row>
    <row r="455" spans="1:10" ht="18" x14ac:dyDescent="0.2">
      <c r="A455" s="1">
        <v>141</v>
      </c>
      <c r="B455" s="1" t="s">
        <v>784</v>
      </c>
      <c r="C455" s="2" t="str">
        <f t="shared" ca="1" si="28"/>
        <v/>
      </c>
      <c r="D455" s="2" t="str">
        <f t="shared" ca="1" si="29"/>
        <v/>
      </c>
      <c r="E455" s="4">
        <v>3</v>
      </c>
      <c r="F455" s="4" t="str">
        <f t="shared" ca="1" si="30"/>
        <v/>
      </c>
      <c r="G455" s="4" t="str">
        <f t="shared" ca="1" si="31"/>
        <v/>
      </c>
      <c r="H455" s="3" t="str">
        <f t="array" aca="1" ref="H455" ca="1">IFERROR(INDEX(F:F,SMALL(IF(F$2:F$1573&lt;&gt;"",ROW(F$2:F$1573)),ROWS(H$2:H454))),"")</f>
        <v/>
      </c>
      <c r="I455" s="3" t="str">
        <f t="array" aca="1" ref="I455" ca="1">IFERROR(INDEX(G:G,SMALL(IF(G$2:G$1573&lt;&gt;"",ROW(G$2:G$1573)),ROWS(I$2:I454))),"")</f>
        <v/>
      </c>
      <c r="J455" s="3" t="str">
        <f t="array" aca="1" ref="J455" ca="1">IFERROR(INDEX(C:C,SMALL(IF(C$2:C$1573&lt;&gt;"",ROW(C$2:C$1573)),ROWS(J$2:J454))),"")</f>
        <v/>
      </c>
    </row>
    <row r="456" spans="1:10" ht="18" x14ac:dyDescent="0.2">
      <c r="A456" s="1">
        <v>142</v>
      </c>
      <c r="B456" s="1" t="s">
        <v>784</v>
      </c>
      <c r="C456" s="2" t="str">
        <f t="shared" ca="1" si="28"/>
        <v/>
      </c>
      <c r="D456" s="2" t="str">
        <f t="shared" ca="1" si="29"/>
        <v/>
      </c>
      <c r="E456" s="4">
        <v>3</v>
      </c>
      <c r="F456" s="4" t="str">
        <f t="shared" ca="1" si="30"/>
        <v/>
      </c>
      <c r="G456" s="4" t="str">
        <f t="shared" ca="1" si="31"/>
        <v/>
      </c>
      <c r="H456" s="3" t="str">
        <f t="array" aca="1" ref="H456" ca="1">IFERROR(INDEX(F:F,SMALL(IF(F$2:F$1573&lt;&gt;"",ROW(F$2:F$1573)),ROWS(H$2:H455))),"")</f>
        <v/>
      </c>
      <c r="I456" s="3" t="str">
        <f t="array" aca="1" ref="I456" ca="1">IFERROR(INDEX(G:G,SMALL(IF(G$2:G$1573&lt;&gt;"",ROW(G$2:G$1573)),ROWS(I$2:I455))),"")</f>
        <v/>
      </c>
      <c r="J456" s="3" t="str">
        <f t="array" aca="1" ref="J456" ca="1">IFERROR(INDEX(C:C,SMALL(IF(C$2:C$1573&lt;&gt;"",ROW(C$2:C$1573)),ROWS(J$2:J455))),"")</f>
        <v/>
      </c>
    </row>
    <row r="457" spans="1:10" ht="18" x14ac:dyDescent="0.2">
      <c r="A457" s="1">
        <v>143</v>
      </c>
      <c r="B457" s="1" t="s">
        <v>784</v>
      </c>
      <c r="C457" s="2" t="str">
        <f t="shared" ca="1" si="28"/>
        <v/>
      </c>
      <c r="D457" s="2" t="str">
        <f t="shared" ca="1" si="29"/>
        <v/>
      </c>
      <c r="E457" s="4">
        <v>3</v>
      </c>
      <c r="F457" s="4" t="str">
        <f t="shared" ca="1" si="30"/>
        <v/>
      </c>
      <c r="G457" s="4" t="str">
        <f t="shared" ca="1" si="31"/>
        <v/>
      </c>
      <c r="H457" s="3" t="str">
        <f t="array" aca="1" ref="H457" ca="1">IFERROR(INDEX(F:F,SMALL(IF(F$2:F$1573&lt;&gt;"",ROW(F$2:F$1573)),ROWS(H$2:H456))),"")</f>
        <v/>
      </c>
      <c r="I457" s="3" t="str">
        <f t="array" aca="1" ref="I457" ca="1">IFERROR(INDEX(G:G,SMALL(IF(G$2:G$1573&lt;&gt;"",ROW(G$2:G$1573)),ROWS(I$2:I456))),"")</f>
        <v/>
      </c>
      <c r="J457" s="3" t="str">
        <f t="array" aca="1" ref="J457" ca="1">IFERROR(INDEX(C:C,SMALL(IF(C$2:C$1573&lt;&gt;"",ROW(C$2:C$1573)),ROWS(J$2:J456))),"")</f>
        <v/>
      </c>
    </row>
    <row r="458" spans="1:10" ht="18" x14ac:dyDescent="0.2">
      <c r="A458" s="1">
        <v>144</v>
      </c>
      <c r="B458" s="1" t="s">
        <v>784</v>
      </c>
      <c r="C458" s="2" t="str">
        <f t="shared" ca="1" si="28"/>
        <v/>
      </c>
      <c r="D458" s="2" t="str">
        <f t="shared" ca="1" si="29"/>
        <v/>
      </c>
      <c r="E458" s="4">
        <v>3</v>
      </c>
      <c r="F458" s="4" t="str">
        <f t="shared" ca="1" si="30"/>
        <v/>
      </c>
      <c r="G458" s="4" t="str">
        <f t="shared" ca="1" si="31"/>
        <v/>
      </c>
      <c r="H458" s="3" t="str">
        <f t="array" aca="1" ref="H458" ca="1">IFERROR(INDEX(F:F,SMALL(IF(F$2:F$1573&lt;&gt;"",ROW(F$2:F$1573)),ROWS(H$2:H457))),"")</f>
        <v/>
      </c>
      <c r="I458" s="3" t="str">
        <f t="array" aca="1" ref="I458" ca="1">IFERROR(INDEX(G:G,SMALL(IF(G$2:G$1573&lt;&gt;"",ROW(G$2:G$1573)),ROWS(I$2:I457))),"")</f>
        <v/>
      </c>
      <c r="J458" s="3" t="str">
        <f t="array" aca="1" ref="J458" ca="1">IFERROR(INDEX(C:C,SMALL(IF(C$2:C$1573&lt;&gt;"",ROW(C$2:C$1573)),ROWS(J$2:J457))),"")</f>
        <v/>
      </c>
    </row>
    <row r="459" spans="1:10" ht="18" x14ac:dyDescent="0.2">
      <c r="A459" s="1">
        <v>145</v>
      </c>
      <c r="B459" s="1" t="s">
        <v>784</v>
      </c>
      <c r="C459" s="2" t="str">
        <f t="shared" ca="1" si="28"/>
        <v/>
      </c>
      <c r="D459" s="2" t="str">
        <f t="shared" ca="1" si="29"/>
        <v/>
      </c>
      <c r="E459" s="4">
        <v>3</v>
      </c>
      <c r="F459" s="4" t="str">
        <f t="shared" ca="1" si="30"/>
        <v/>
      </c>
      <c r="G459" s="4" t="str">
        <f t="shared" ca="1" si="31"/>
        <v/>
      </c>
      <c r="H459" s="3" t="str">
        <f t="array" aca="1" ref="H459" ca="1">IFERROR(INDEX(F:F,SMALL(IF(F$2:F$1573&lt;&gt;"",ROW(F$2:F$1573)),ROWS(H$2:H458))),"")</f>
        <v/>
      </c>
      <c r="I459" s="3" t="str">
        <f t="array" aca="1" ref="I459" ca="1">IFERROR(INDEX(G:G,SMALL(IF(G$2:G$1573&lt;&gt;"",ROW(G$2:G$1573)),ROWS(I$2:I458))),"")</f>
        <v/>
      </c>
      <c r="J459" s="3" t="str">
        <f t="array" aca="1" ref="J459" ca="1">IFERROR(INDEX(C:C,SMALL(IF(C$2:C$1573&lt;&gt;"",ROW(C$2:C$1573)),ROWS(J$2:J458))),"")</f>
        <v/>
      </c>
    </row>
    <row r="460" spans="1:10" ht="18" x14ac:dyDescent="0.2">
      <c r="A460" s="1">
        <v>146</v>
      </c>
      <c r="B460" s="1" t="s">
        <v>784</v>
      </c>
      <c r="C460" s="2" t="str">
        <f t="shared" ca="1" si="28"/>
        <v/>
      </c>
      <c r="D460" s="2" t="str">
        <f t="shared" ca="1" si="29"/>
        <v/>
      </c>
      <c r="E460" s="4">
        <v>3</v>
      </c>
      <c r="F460" s="4" t="str">
        <f t="shared" ca="1" si="30"/>
        <v/>
      </c>
      <c r="G460" s="4" t="str">
        <f t="shared" ca="1" si="31"/>
        <v/>
      </c>
      <c r="H460" s="3" t="str">
        <f t="array" aca="1" ref="H460" ca="1">IFERROR(INDEX(F:F,SMALL(IF(F$2:F$1573&lt;&gt;"",ROW(F$2:F$1573)),ROWS(H$2:H459))),"")</f>
        <v/>
      </c>
      <c r="I460" s="3" t="str">
        <f t="array" aca="1" ref="I460" ca="1">IFERROR(INDEX(G:G,SMALL(IF(G$2:G$1573&lt;&gt;"",ROW(G$2:G$1573)),ROWS(I$2:I459))),"")</f>
        <v/>
      </c>
      <c r="J460" s="3" t="str">
        <f t="array" aca="1" ref="J460" ca="1">IFERROR(INDEX(C:C,SMALL(IF(C$2:C$1573&lt;&gt;"",ROW(C$2:C$1573)),ROWS(J$2:J459))),"")</f>
        <v/>
      </c>
    </row>
    <row r="461" spans="1:10" ht="18" x14ac:dyDescent="0.2">
      <c r="A461" s="1">
        <v>147</v>
      </c>
      <c r="B461" s="1" t="s">
        <v>784</v>
      </c>
      <c r="C461" s="2" t="str">
        <f t="shared" ca="1" si="28"/>
        <v/>
      </c>
      <c r="D461" s="2" t="str">
        <f t="shared" ca="1" si="29"/>
        <v/>
      </c>
      <c r="E461" s="4">
        <v>3</v>
      </c>
      <c r="F461" s="4" t="str">
        <f t="shared" ca="1" si="30"/>
        <v/>
      </c>
      <c r="G461" s="4" t="str">
        <f t="shared" ca="1" si="31"/>
        <v/>
      </c>
      <c r="H461" s="3" t="str">
        <f t="array" aca="1" ref="H461" ca="1">IFERROR(INDEX(F:F,SMALL(IF(F$2:F$1573&lt;&gt;"",ROW(F$2:F$1573)),ROWS(H$2:H460))),"")</f>
        <v/>
      </c>
      <c r="I461" s="3" t="str">
        <f t="array" aca="1" ref="I461" ca="1">IFERROR(INDEX(G:G,SMALL(IF(G$2:G$1573&lt;&gt;"",ROW(G$2:G$1573)),ROWS(I$2:I460))),"")</f>
        <v/>
      </c>
      <c r="J461" s="3" t="str">
        <f t="array" aca="1" ref="J461" ca="1">IFERROR(INDEX(C:C,SMALL(IF(C$2:C$1573&lt;&gt;"",ROW(C$2:C$1573)),ROWS(J$2:J460))),"")</f>
        <v/>
      </c>
    </row>
    <row r="462" spans="1:10" ht="18" x14ac:dyDescent="0.2">
      <c r="A462" s="1">
        <v>148</v>
      </c>
      <c r="B462" s="1" t="s">
        <v>784</v>
      </c>
      <c r="C462" s="2" t="str">
        <f t="shared" ca="1" si="28"/>
        <v/>
      </c>
      <c r="D462" s="2" t="str">
        <f t="shared" ca="1" si="29"/>
        <v/>
      </c>
      <c r="E462" s="4">
        <v>3</v>
      </c>
      <c r="F462" s="4" t="str">
        <f t="shared" ca="1" si="30"/>
        <v/>
      </c>
      <c r="G462" s="4" t="str">
        <f t="shared" ca="1" si="31"/>
        <v/>
      </c>
      <c r="H462" s="3" t="str">
        <f t="array" aca="1" ref="H462" ca="1">IFERROR(INDEX(F:F,SMALL(IF(F$2:F$1573&lt;&gt;"",ROW(F$2:F$1573)),ROWS(H$2:H461))),"")</f>
        <v/>
      </c>
      <c r="I462" s="3" t="str">
        <f t="array" aca="1" ref="I462" ca="1">IFERROR(INDEX(G:G,SMALL(IF(G$2:G$1573&lt;&gt;"",ROW(G$2:G$1573)),ROWS(I$2:I461))),"")</f>
        <v/>
      </c>
      <c r="J462" s="3" t="str">
        <f t="array" aca="1" ref="J462" ca="1">IFERROR(INDEX(C:C,SMALL(IF(C$2:C$1573&lt;&gt;"",ROW(C$2:C$1573)),ROWS(J$2:J461))),"")</f>
        <v/>
      </c>
    </row>
    <row r="463" spans="1:10" ht="18" x14ac:dyDescent="0.2">
      <c r="A463" s="1">
        <v>149</v>
      </c>
      <c r="B463" s="1" t="s">
        <v>784</v>
      </c>
      <c r="C463" s="2" t="str">
        <f t="shared" ca="1" si="28"/>
        <v/>
      </c>
      <c r="D463" s="2" t="str">
        <f t="shared" ca="1" si="29"/>
        <v/>
      </c>
      <c r="E463" s="4">
        <v>3</v>
      </c>
      <c r="F463" s="4" t="str">
        <f t="shared" ca="1" si="30"/>
        <v/>
      </c>
      <c r="G463" s="4" t="str">
        <f t="shared" ca="1" si="31"/>
        <v/>
      </c>
      <c r="H463" s="3" t="str">
        <f t="array" aca="1" ref="H463" ca="1">IFERROR(INDEX(F:F,SMALL(IF(F$2:F$1573&lt;&gt;"",ROW(F$2:F$1573)),ROWS(H$2:H462))),"")</f>
        <v/>
      </c>
      <c r="I463" s="3" t="str">
        <f t="array" aca="1" ref="I463" ca="1">IFERROR(INDEX(G:G,SMALL(IF(G$2:G$1573&lt;&gt;"",ROW(G$2:G$1573)),ROWS(I$2:I462))),"")</f>
        <v/>
      </c>
      <c r="J463" s="3" t="str">
        <f t="array" aca="1" ref="J463" ca="1">IFERROR(INDEX(C:C,SMALL(IF(C$2:C$1573&lt;&gt;"",ROW(C$2:C$1573)),ROWS(J$2:J462))),"")</f>
        <v/>
      </c>
    </row>
    <row r="464" spans="1:10" ht="18" x14ac:dyDescent="0.2">
      <c r="A464" s="1">
        <v>150</v>
      </c>
      <c r="B464" s="1" t="s">
        <v>784</v>
      </c>
      <c r="C464" s="2" t="str">
        <f t="shared" ca="1" si="28"/>
        <v/>
      </c>
      <c r="D464" s="2" t="str">
        <f t="shared" ca="1" si="29"/>
        <v/>
      </c>
      <c r="E464" s="4">
        <v>3</v>
      </c>
      <c r="F464" s="4" t="str">
        <f t="shared" ca="1" si="30"/>
        <v/>
      </c>
      <c r="G464" s="4" t="str">
        <f t="shared" ca="1" si="31"/>
        <v/>
      </c>
      <c r="H464" s="3" t="str">
        <f t="array" aca="1" ref="H464" ca="1">IFERROR(INDEX(F:F,SMALL(IF(F$2:F$1573&lt;&gt;"",ROW(F$2:F$1573)),ROWS(H$2:H463))),"")</f>
        <v/>
      </c>
      <c r="I464" s="3" t="str">
        <f t="array" aca="1" ref="I464" ca="1">IFERROR(INDEX(G:G,SMALL(IF(G$2:G$1573&lt;&gt;"",ROW(G$2:G$1573)),ROWS(I$2:I463))),"")</f>
        <v/>
      </c>
      <c r="J464" s="3" t="str">
        <f t="array" aca="1" ref="J464" ca="1">IFERROR(INDEX(C:C,SMALL(IF(C$2:C$1573&lt;&gt;"",ROW(C$2:C$1573)),ROWS(J$2:J463))),"")</f>
        <v/>
      </c>
    </row>
    <row r="465" spans="1:10" ht="18" x14ac:dyDescent="0.2">
      <c r="A465" s="1">
        <v>151</v>
      </c>
      <c r="B465" s="1" t="s">
        <v>784</v>
      </c>
      <c r="C465" s="2" t="str">
        <f t="shared" ca="1" si="28"/>
        <v/>
      </c>
      <c r="D465" s="2" t="str">
        <f t="shared" ca="1" si="29"/>
        <v/>
      </c>
      <c r="E465" s="4">
        <v>3</v>
      </c>
      <c r="F465" s="4" t="str">
        <f t="shared" ca="1" si="30"/>
        <v/>
      </c>
      <c r="G465" s="4" t="str">
        <f t="shared" ca="1" si="31"/>
        <v/>
      </c>
      <c r="H465" s="3" t="str">
        <f t="array" aca="1" ref="H465" ca="1">IFERROR(INDEX(F:F,SMALL(IF(F$2:F$1573&lt;&gt;"",ROW(F$2:F$1573)),ROWS(H$2:H464))),"")</f>
        <v/>
      </c>
      <c r="I465" s="3" t="str">
        <f t="array" aca="1" ref="I465" ca="1">IFERROR(INDEX(G:G,SMALL(IF(G$2:G$1573&lt;&gt;"",ROW(G$2:G$1573)),ROWS(I$2:I464))),"")</f>
        <v/>
      </c>
      <c r="J465" s="3" t="str">
        <f t="array" aca="1" ref="J465" ca="1">IFERROR(INDEX(C:C,SMALL(IF(C$2:C$1573&lt;&gt;"",ROW(C$2:C$1573)),ROWS(J$2:J464))),"")</f>
        <v/>
      </c>
    </row>
    <row r="466" spans="1:10" ht="18" x14ac:dyDescent="0.2">
      <c r="A466" s="1">
        <v>152</v>
      </c>
      <c r="B466" s="1" t="s">
        <v>784</v>
      </c>
      <c r="C466" s="2" t="str">
        <f t="shared" ca="1" si="28"/>
        <v/>
      </c>
      <c r="D466" s="2" t="str">
        <f t="shared" ca="1" si="29"/>
        <v/>
      </c>
      <c r="E466" s="4">
        <v>3</v>
      </c>
      <c r="F466" s="4" t="str">
        <f t="shared" ca="1" si="30"/>
        <v/>
      </c>
      <c r="G466" s="4" t="str">
        <f t="shared" ca="1" si="31"/>
        <v/>
      </c>
      <c r="H466" s="3" t="str">
        <f t="array" aca="1" ref="H466" ca="1">IFERROR(INDEX(F:F,SMALL(IF(F$2:F$1573&lt;&gt;"",ROW(F$2:F$1573)),ROWS(H$2:H465))),"")</f>
        <v/>
      </c>
      <c r="I466" s="3" t="str">
        <f t="array" aca="1" ref="I466" ca="1">IFERROR(INDEX(G:G,SMALL(IF(G$2:G$1573&lt;&gt;"",ROW(G$2:G$1573)),ROWS(I$2:I465))),"")</f>
        <v/>
      </c>
      <c r="J466" s="3" t="str">
        <f t="array" aca="1" ref="J466" ca="1">IFERROR(INDEX(C:C,SMALL(IF(C$2:C$1573&lt;&gt;"",ROW(C$2:C$1573)),ROWS(J$2:J465))),"")</f>
        <v/>
      </c>
    </row>
    <row r="467" spans="1:10" ht="18" x14ac:dyDescent="0.2">
      <c r="A467" s="1">
        <v>153</v>
      </c>
      <c r="B467" s="1" t="s">
        <v>784</v>
      </c>
      <c r="C467" s="2" t="str">
        <f t="shared" ca="1" si="28"/>
        <v/>
      </c>
      <c r="D467" s="2" t="str">
        <f t="shared" ca="1" si="29"/>
        <v/>
      </c>
      <c r="E467" s="4">
        <v>3</v>
      </c>
      <c r="F467" s="4" t="str">
        <f t="shared" ca="1" si="30"/>
        <v/>
      </c>
      <c r="G467" s="4" t="str">
        <f t="shared" ca="1" si="31"/>
        <v/>
      </c>
      <c r="H467" s="3" t="str">
        <f t="array" aca="1" ref="H467" ca="1">IFERROR(INDEX(F:F,SMALL(IF(F$2:F$1573&lt;&gt;"",ROW(F$2:F$1573)),ROWS(H$2:H466))),"")</f>
        <v/>
      </c>
      <c r="I467" s="3" t="str">
        <f t="array" aca="1" ref="I467" ca="1">IFERROR(INDEX(G:G,SMALL(IF(G$2:G$1573&lt;&gt;"",ROW(G$2:G$1573)),ROWS(I$2:I466))),"")</f>
        <v/>
      </c>
      <c r="J467" s="3" t="str">
        <f t="array" aca="1" ref="J467" ca="1">IFERROR(INDEX(C:C,SMALL(IF(C$2:C$1573&lt;&gt;"",ROW(C$2:C$1573)),ROWS(J$2:J466))),"")</f>
        <v/>
      </c>
    </row>
    <row r="468" spans="1:10" ht="18" x14ac:dyDescent="0.2">
      <c r="A468" s="1">
        <v>154</v>
      </c>
      <c r="B468" s="1" t="s">
        <v>784</v>
      </c>
      <c r="C468" s="2" t="str">
        <f t="shared" ca="1" si="28"/>
        <v/>
      </c>
      <c r="D468" s="2" t="str">
        <f t="shared" ca="1" si="29"/>
        <v/>
      </c>
      <c r="E468" s="4">
        <v>3</v>
      </c>
      <c r="F468" s="4" t="str">
        <f t="shared" ca="1" si="30"/>
        <v/>
      </c>
      <c r="G468" s="4" t="str">
        <f t="shared" ca="1" si="31"/>
        <v/>
      </c>
      <c r="H468" s="3" t="str">
        <f t="array" aca="1" ref="H468" ca="1">IFERROR(INDEX(F:F,SMALL(IF(F$2:F$1573&lt;&gt;"",ROW(F$2:F$1573)),ROWS(H$2:H467))),"")</f>
        <v/>
      </c>
      <c r="I468" s="3" t="str">
        <f t="array" aca="1" ref="I468" ca="1">IFERROR(INDEX(G:G,SMALL(IF(G$2:G$1573&lt;&gt;"",ROW(G$2:G$1573)),ROWS(I$2:I467))),"")</f>
        <v/>
      </c>
      <c r="J468" s="3" t="str">
        <f t="array" aca="1" ref="J468" ca="1">IFERROR(INDEX(C:C,SMALL(IF(C$2:C$1573&lt;&gt;"",ROW(C$2:C$1573)),ROWS(J$2:J467))),"")</f>
        <v/>
      </c>
    </row>
    <row r="469" spans="1:10" ht="18" x14ac:dyDescent="0.2">
      <c r="A469" s="1">
        <v>155</v>
      </c>
      <c r="B469" s="1" t="s">
        <v>784</v>
      </c>
      <c r="C469" s="2" t="str">
        <f t="shared" ca="1" si="28"/>
        <v/>
      </c>
      <c r="D469" s="2" t="str">
        <f t="shared" ca="1" si="29"/>
        <v/>
      </c>
      <c r="E469" s="4">
        <v>3</v>
      </c>
      <c r="F469" s="4" t="str">
        <f t="shared" ca="1" si="30"/>
        <v/>
      </c>
      <c r="G469" s="4" t="str">
        <f t="shared" ca="1" si="31"/>
        <v/>
      </c>
      <c r="H469" s="3" t="str">
        <f t="array" aca="1" ref="H469" ca="1">IFERROR(INDEX(F:F,SMALL(IF(F$2:F$1573&lt;&gt;"",ROW(F$2:F$1573)),ROWS(H$2:H468))),"")</f>
        <v/>
      </c>
      <c r="I469" s="3" t="str">
        <f t="array" aca="1" ref="I469" ca="1">IFERROR(INDEX(G:G,SMALL(IF(G$2:G$1573&lt;&gt;"",ROW(G$2:G$1573)),ROWS(I$2:I468))),"")</f>
        <v/>
      </c>
      <c r="J469" s="3" t="str">
        <f t="array" aca="1" ref="J469" ca="1">IFERROR(INDEX(C:C,SMALL(IF(C$2:C$1573&lt;&gt;"",ROW(C$2:C$1573)),ROWS(J$2:J468))),"")</f>
        <v/>
      </c>
    </row>
    <row r="470" spans="1:10" ht="18" x14ac:dyDescent="0.2">
      <c r="A470" s="1">
        <v>156</v>
      </c>
      <c r="B470" s="1" t="s">
        <v>784</v>
      </c>
      <c r="C470" s="2" t="str">
        <f t="shared" ca="1" si="28"/>
        <v/>
      </c>
      <c r="D470" s="2" t="str">
        <f t="shared" ca="1" si="29"/>
        <v/>
      </c>
      <c r="E470" s="4">
        <v>3</v>
      </c>
      <c r="F470" s="4" t="str">
        <f t="shared" ca="1" si="30"/>
        <v/>
      </c>
      <c r="G470" s="4" t="str">
        <f t="shared" ca="1" si="31"/>
        <v/>
      </c>
      <c r="H470" s="3" t="str">
        <f t="array" aca="1" ref="H470" ca="1">IFERROR(INDEX(F:F,SMALL(IF(F$2:F$1573&lt;&gt;"",ROW(F$2:F$1573)),ROWS(H$2:H469))),"")</f>
        <v/>
      </c>
      <c r="I470" s="3" t="str">
        <f t="array" aca="1" ref="I470" ca="1">IFERROR(INDEX(G:G,SMALL(IF(G$2:G$1573&lt;&gt;"",ROW(G$2:G$1573)),ROWS(I$2:I469))),"")</f>
        <v/>
      </c>
      <c r="J470" s="3" t="str">
        <f t="array" aca="1" ref="J470" ca="1">IFERROR(INDEX(C:C,SMALL(IF(C$2:C$1573&lt;&gt;"",ROW(C$2:C$1573)),ROWS(J$2:J469))),"")</f>
        <v/>
      </c>
    </row>
    <row r="471" spans="1:10" ht="18" x14ac:dyDescent="0.2">
      <c r="A471" s="1">
        <v>157</v>
      </c>
      <c r="B471" s="1" t="s">
        <v>784</v>
      </c>
      <c r="C471" s="2" t="str">
        <f t="shared" ca="1" si="28"/>
        <v/>
      </c>
      <c r="D471" s="2" t="str">
        <f t="shared" ca="1" si="29"/>
        <v/>
      </c>
      <c r="E471" s="4">
        <v>3</v>
      </c>
      <c r="F471" s="4" t="str">
        <f t="shared" ca="1" si="30"/>
        <v/>
      </c>
      <c r="G471" s="4" t="str">
        <f t="shared" ca="1" si="31"/>
        <v/>
      </c>
      <c r="H471" s="3" t="str">
        <f t="array" aca="1" ref="H471" ca="1">IFERROR(INDEX(F:F,SMALL(IF(F$2:F$1573&lt;&gt;"",ROW(F$2:F$1573)),ROWS(H$2:H470))),"")</f>
        <v/>
      </c>
      <c r="I471" s="3" t="str">
        <f t="array" aca="1" ref="I471" ca="1">IFERROR(INDEX(G:G,SMALL(IF(G$2:G$1573&lt;&gt;"",ROW(G$2:G$1573)),ROWS(I$2:I470))),"")</f>
        <v/>
      </c>
      <c r="J471" s="3" t="str">
        <f t="array" aca="1" ref="J471" ca="1">IFERROR(INDEX(C:C,SMALL(IF(C$2:C$1573&lt;&gt;"",ROW(C$2:C$1573)),ROWS(J$2:J470))),"")</f>
        <v/>
      </c>
    </row>
    <row r="472" spans="1:10" ht="18" x14ac:dyDescent="0.2">
      <c r="A472" s="1">
        <v>158</v>
      </c>
      <c r="B472" s="1" t="s">
        <v>784</v>
      </c>
      <c r="C472" s="2" t="str">
        <f t="shared" ca="1" si="28"/>
        <v/>
      </c>
      <c r="D472" s="2" t="str">
        <f t="shared" ca="1" si="29"/>
        <v/>
      </c>
      <c r="E472" s="4">
        <v>3</v>
      </c>
      <c r="F472" s="4" t="str">
        <f t="shared" ca="1" si="30"/>
        <v/>
      </c>
      <c r="G472" s="4" t="str">
        <f t="shared" ca="1" si="31"/>
        <v/>
      </c>
      <c r="H472" s="3" t="str">
        <f t="array" aca="1" ref="H472" ca="1">IFERROR(INDEX(F:F,SMALL(IF(F$2:F$1573&lt;&gt;"",ROW(F$2:F$1573)),ROWS(H$2:H471))),"")</f>
        <v/>
      </c>
      <c r="I472" s="3" t="str">
        <f t="array" aca="1" ref="I472" ca="1">IFERROR(INDEX(G:G,SMALL(IF(G$2:G$1573&lt;&gt;"",ROW(G$2:G$1573)),ROWS(I$2:I471))),"")</f>
        <v/>
      </c>
      <c r="J472" s="3" t="str">
        <f t="array" aca="1" ref="J472" ca="1">IFERROR(INDEX(C:C,SMALL(IF(C$2:C$1573&lt;&gt;"",ROW(C$2:C$1573)),ROWS(J$2:J471))),"")</f>
        <v/>
      </c>
    </row>
    <row r="473" spans="1:10" ht="18" x14ac:dyDescent="0.2">
      <c r="A473" s="1">
        <v>159</v>
      </c>
      <c r="B473" s="1" t="s">
        <v>784</v>
      </c>
      <c r="C473" s="2" t="str">
        <f t="shared" ca="1" si="28"/>
        <v/>
      </c>
      <c r="D473" s="2" t="str">
        <f t="shared" ca="1" si="29"/>
        <v/>
      </c>
      <c r="E473" s="4">
        <v>3</v>
      </c>
      <c r="F473" s="4" t="str">
        <f t="shared" ca="1" si="30"/>
        <v/>
      </c>
      <c r="G473" s="4" t="str">
        <f t="shared" ca="1" si="31"/>
        <v/>
      </c>
      <c r="H473" s="3" t="str">
        <f t="array" aca="1" ref="H473" ca="1">IFERROR(INDEX(F:F,SMALL(IF(F$2:F$1573&lt;&gt;"",ROW(F$2:F$1573)),ROWS(H$2:H472))),"")</f>
        <v/>
      </c>
      <c r="I473" s="3" t="str">
        <f t="array" aca="1" ref="I473" ca="1">IFERROR(INDEX(G:G,SMALL(IF(G$2:G$1573&lt;&gt;"",ROW(G$2:G$1573)),ROWS(I$2:I472))),"")</f>
        <v/>
      </c>
      <c r="J473" s="3" t="str">
        <f t="array" aca="1" ref="J473" ca="1">IFERROR(INDEX(C:C,SMALL(IF(C$2:C$1573&lt;&gt;"",ROW(C$2:C$1573)),ROWS(J$2:J472))),"")</f>
        <v/>
      </c>
    </row>
    <row r="474" spans="1:10" ht="18" x14ac:dyDescent="0.2">
      <c r="A474" s="1">
        <v>160</v>
      </c>
      <c r="B474" s="1" t="s">
        <v>784</v>
      </c>
      <c r="C474" s="2" t="str">
        <f t="shared" ca="1" si="28"/>
        <v/>
      </c>
      <c r="D474" s="2" t="str">
        <f t="shared" ca="1" si="29"/>
        <v/>
      </c>
      <c r="E474" s="4">
        <v>3</v>
      </c>
      <c r="F474" s="4" t="str">
        <f t="shared" ca="1" si="30"/>
        <v/>
      </c>
      <c r="G474" s="4" t="str">
        <f t="shared" ca="1" si="31"/>
        <v/>
      </c>
      <c r="H474" s="3" t="str">
        <f t="array" aca="1" ref="H474" ca="1">IFERROR(INDEX(F:F,SMALL(IF(F$2:F$1573&lt;&gt;"",ROW(F$2:F$1573)),ROWS(H$2:H473))),"")</f>
        <v/>
      </c>
      <c r="I474" s="3" t="str">
        <f t="array" aca="1" ref="I474" ca="1">IFERROR(INDEX(G:G,SMALL(IF(G$2:G$1573&lt;&gt;"",ROW(G$2:G$1573)),ROWS(I$2:I473))),"")</f>
        <v/>
      </c>
      <c r="J474" s="3" t="str">
        <f t="array" aca="1" ref="J474" ca="1">IFERROR(INDEX(C:C,SMALL(IF(C$2:C$1573&lt;&gt;"",ROW(C$2:C$1573)),ROWS(J$2:J473))),"")</f>
        <v/>
      </c>
    </row>
    <row r="475" spans="1:10" ht="18" x14ac:dyDescent="0.2">
      <c r="A475" s="1">
        <v>4</v>
      </c>
      <c r="B475" s="1" t="s">
        <v>785</v>
      </c>
      <c r="C475" s="2" t="str">
        <f t="shared" ca="1" si="28"/>
        <v/>
      </c>
      <c r="D475" s="2">
        <f t="shared" ca="1" si="29"/>
        <v>6122</v>
      </c>
      <c r="E475" s="4">
        <v>4</v>
      </c>
      <c r="F475" s="4" t="str">
        <f t="shared" ca="1" si="30"/>
        <v/>
      </c>
      <c r="G475" s="4" t="str">
        <f t="shared" ca="1" si="31"/>
        <v/>
      </c>
      <c r="H475" s="3" t="str">
        <f t="array" aca="1" ref="H475" ca="1">IFERROR(INDEX(F:F,SMALL(IF(F$2:F$1573&lt;&gt;"",ROW(F$2:F$1573)),ROWS(H$2:H474))),"")</f>
        <v/>
      </c>
      <c r="I475" s="3" t="str">
        <f t="array" aca="1" ref="I475" ca="1">IFERROR(INDEX(G:G,SMALL(IF(G$2:G$1573&lt;&gt;"",ROW(G$2:G$1573)),ROWS(I$2:I474))),"")</f>
        <v/>
      </c>
      <c r="J475" s="3" t="str">
        <f t="array" aca="1" ref="J475" ca="1">IFERROR(INDEX(C:C,SMALL(IF(C$2:C$1573&lt;&gt;"",ROW(C$2:C$1573)),ROWS(J$2:J474))),"")</f>
        <v/>
      </c>
    </row>
    <row r="476" spans="1:10" ht="18" x14ac:dyDescent="0.2">
      <c r="A476" s="1">
        <v>5</v>
      </c>
      <c r="B476" s="1" t="s">
        <v>785</v>
      </c>
      <c r="C476" s="2" t="str">
        <f t="shared" ca="1" si="28"/>
        <v/>
      </c>
      <c r="D476" s="2">
        <f t="shared" ca="1" si="29"/>
        <v>6410</v>
      </c>
      <c r="E476" s="4">
        <v>4</v>
      </c>
      <c r="F476" s="4" t="str">
        <f t="shared" ca="1" si="30"/>
        <v/>
      </c>
      <c r="G476" s="4" t="str">
        <f t="shared" ca="1" si="31"/>
        <v/>
      </c>
      <c r="H476" s="3" t="str">
        <f t="array" aca="1" ref="H476" ca="1">IFERROR(INDEX(F:F,SMALL(IF(F$2:F$1573&lt;&gt;"",ROW(F$2:F$1573)),ROWS(H$2:H475))),"")</f>
        <v/>
      </c>
      <c r="I476" s="3" t="str">
        <f t="array" aca="1" ref="I476" ca="1">IFERROR(INDEX(G:G,SMALL(IF(G$2:G$1573&lt;&gt;"",ROW(G$2:G$1573)),ROWS(I$2:I475))),"")</f>
        <v/>
      </c>
      <c r="J476" s="3" t="str">
        <f t="array" aca="1" ref="J476" ca="1">IFERROR(INDEX(C:C,SMALL(IF(C$2:C$1573&lt;&gt;"",ROW(C$2:C$1573)),ROWS(J$2:J475))),"")</f>
        <v/>
      </c>
    </row>
    <row r="477" spans="1:10" ht="18" x14ac:dyDescent="0.2">
      <c r="A477" s="1">
        <v>6</v>
      </c>
      <c r="B477" s="1" t="s">
        <v>785</v>
      </c>
      <c r="C477" s="2" t="str">
        <f t="shared" ca="1" si="28"/>
        <v/>
      </c>
      <c r="D477" s="2">
        <f t="shared" ca="1" si="29"/>
        <v>6427</v>
      </c>
      <c r="E477" s="4">
        <v>4</v>
      </c>
      <c r="F477" s="4" t="str">
        <f t="shared" ca="1" si="30"/>
        <v/>
      </c>
      <c r="G477" s="4" t="str">
        <f t="shared" ca="1" si="31"/>
        <v/>
      </c>
      <c r="H477" s="3" t="str">
        <f t="array" aca="1" ref="H477" ca="1">IFERROR(INDEX(F:F,SMALL(IF(F$2:F$1573&lt;&gt;"",ROW(F$2:F$1573)),ROWS(H$2:H476))),"")</f>
        <v/>
      </c>
      <c r="I477" s="3" t="str">
        <f t="array" aca="1" ref="I477" ca="1">IFERROR(INDEX(G:G,SMALL(IF(G$2:G$1573&lt;&gt;"",ROW(G$2:G$1573)),ROWS(I$2:I476))),"")</f>
        <v/>
      </c>
      <c r="J477" s="3" t="str">
        <f t="array" aca="1" ref="J477" ca="1">IFERROR(INDEX(C:C,SMALL(IF(C$2:C$1573&lt;&gt;"",ROW(C$2:C$1573)),ROWS(J$2:J476))),"")</f>
        <v/>
      </c>
    </row>
    <row r="478" spans="1:10" ht="18" x14ac:dyDescent="0.2">
      <c r="A478" s="1">
        <v>7</v>
      </c>
      <c r="B478" s="1" t="s">
        <v>785</v>
      </c>
      <c r="C478" s="2" t="str">
        <f t="shared" ca="1" si="28"/>
        <v/>
      </c>
      <c r="D478" s="2">
        <f t="shared" ca="1" si="29"/>
        <v>6466</v>
      </c>
      <c r="E478" s="4">
        <v>4</v>
      </c>
      <c r="F478" s="4" t="str">
        <f t="shared" ca="1" si="30"/>
        <v/>
      </c>
      <c r="G478" s="4" t="str">
        <f t="shared" ca="1" si="31"/>
        <v/>
      </c>
      <c r="H478" s="3" t="str">
        <f t="array" aca="1" ref="H478" ca="1">IFERROR(INDEX(F:F,SMALL(IF(F$2:F$1573&lt;&gt;"",ROW(F$2:F$1573)),ROWS(H$2:H477))),"")</f>
        <v/>
      </c>
      <c r="I478" s="3" t="str">
        <f t="array" aca="1" ref="I478" ca="1">IFERROR(INDEX(G:G,SMALL(IF(G$2:G$1573&lt;&gt;"",ROW(G$2:G$1573)),ROWS(I$2:I477))),"")</f>
        <v/>
      </c>
      <c r="J478" s="3" t="str">
        <f t="array" aca="1" ref="J478" ca="1">IFERROR(INDEX(C:C,SMALL(IF(C$2:C$1573&lt;&gt;"",ROW(C$2:C$1573)),ROWS(J$2:J477))),"")</f>
        <v/>
      </c>
    </row>
    <row r="479" spans="1:10" ht="18" x14ac:dyDescent="0.2">
      <c r="A479" s="1">
        <v>8</v>
      </c>
      <c r="B479" s="1" t="s">
        <v>785</v>
      </c>
      <c r="C479" s="2" t="str">
        <f t="shared" ca="1" si="28"/>
        <v/>
      </c>
      <c r="D479" s="2" t="str">
        <f t="shared" ca="1" si="29"/>
        <v/>
      </c>
      <c r="E479" s="4">
        <v>4</v>
      </c>
      <c r="F479" s="4" t="str">
        <f t="shared" ca="1" si="30"/>
        <v/>
      </c>
      <c r="G479" s="4" t="str">
        <f t="shared" ca="1" si="31"/>
        <v/>
      </c>
      <c r="H479" s="3" t="str">
        <f t="array" aca="1" ref="H479" ca="1">IFERROR(INDEX(F:F,SMALL(IF(F$2:F$1573&lt;&gt;"",ROW(F$2:F$1573)),ROWS(H$2:H478))),"")</f>
        <v/>
      </c>
      <c r="I479" s="3" t="str">
        <f t="array" aca="1" ref="I479" ca="1">IFERROR(INDEX(G:G,SMALL(IF(G$2:G$1573&lt;&gt;"",ROW(G$2:G$1573)),ROWS(I$2:I478))),"")</f>
        <v/>
      </c>
      <c r="J479" s="3" t="str">
        <f t="array" aca="1" ref="J479" ca="1">IFERROR(INDEX(C:C,SMALL(IF(C$2:C$1573&lt;&gt;"",ROW(C$2:C$1573)),ROWS(J$2:J478))),"")</f>
        <v/>
      </c>
    </row>
    <row r="480" spans="1:10" ht="18" x14ac:dyDescent="0.2">
      <c r="A480" s="1">
        <v>9</v>
      </c>
      <c r="B480" s="1" t="s">
        <v>785</v>
      </c>
      <c r="C480" s="2" t="str">
        <f t="shared" ca="1" si="28"/>
        <v/>
      </c>
      <c r="D480" s="2" t="str">
        <f t="shared" ca="1" si="29"/>
        <v/>
      </c>
      <c r="E480" s="4">
        <v>4</v>
      </c>
      <c r="F480" s="4" t="str">
        <f t="shared" ca="1" si="30"/>
        <v/>
      </c>
      <c r="G480" s="4" t="str">
        <f t="shared" ca="1" si="31"/>
        <v/>
      </c>
      <c r="H480" s="3" t="str">
        <f t="array" aca="1" ref="H480" ca="1">IFERROR(INDEX(F:F,SMALL(IF(F$2:F$1573&lt;&gt;"",ROW(F$2:F$1573)),ROWS(H$2:H479))),"")</f>
        <v/>
      </c>
      <c r="I480" s="3" t="str">
        <f t="array" aca="1" ref="I480" ca="1">IFERROR(INDEX(G:G,SMALL(IF(G$2:G$1573&lt;&gt;"",ROW(G$2:G$1573)),ROWS(I$2:I479))),"")</f>
        <v/>
      </c>
      <c r="J480" s="3" t="str">
        <f t="array" aca="1" ref="J480" ca="1">IFERROR(INDEX(C:C,SMALL(IF(C$2:C$1573&lt;&gt;"",ROW(C$2:C$1573)),ROWS(J$2:J479))),"")</f>
        <v/>
      </c>
    </row>
    <row r="481" spans="1:10" ht="18" x14ac:dyDescent="0.2">
      <c r="A481" s="1">
        <v>10</v>
      </c>
      <c r="B481" s="1" t="s">
        <v>785</v>
      </c>
      <c r="C481" s="2" t="str">
        <f t="shared" ca="1" si="28"/>
        <v/>
      </c>
      <c r="D481" s="2" t="str">
        <f t="shared" ca="1" si="29"/>
        <v/>
      </c>
      <c r="E481" s="4">
        <v>4</v>
      </c>
      <c r="F481" s="4" t="str">
        <f t="shared" ca="1" si="30"/>
        <v/>
      </c>
      <c r="G481" s="4" t="str">
        <f t="shared" ca="1" si="31"/>
        <v/>
      </c>
      <c r="H481" s="3" t="str">
        <f t="array" aca="1" ref="H481" ca="1">IFERROR(INDEX(F:F,SMALL(IF(F$2:F$1573&lt;&gt;"",ROW(F$2:F$1573)),ROWS(H$2:H480))),"")</f>
        <v/>
      </c>
      <c r="I481" s="3" t="str">
        <f t="array" aca="1" ref="I481" ca="1">IFERROR(INDEX(G:G,SMALL(IF(G$2:G$1573&lt;&gt;"",ROW(G$2:G$1573)),ROWS(I$2:I480))),"")</f>
        <v/>
      </c>
      <c r="J481" s="3" t="str">
        <f t="array" aca="1" ref="J481" ca="1">IFERROR(INDEX(C:C,SMALL(IF(C$2:C$1573&lt;&gt;"",ROW(C$2:C$1573)),ROWS(J$2:J480))),"")</f>
        <v/>
      </c>
    </row>
    <row r="482" spans="1:10" ht="18" x14ac:dyDescent="0.2">
      <c r="A482" s="1">
        <v>11</v>
      </c>
      <c r="B482" s="1" t="s">
        <v>785</v>
      </c>
      <c r="C482" s="2" t="str">
        <f t="shared" ca="1" si="28"/>
        <v/>
      </c>
      <c r="D482" s="2">
        <f t="shared" ca="1" si="29"/>
        <v>6308</v>
      </c>
      <c r="E482" s="4">
        <v>4</v>
      </c>
      <c r="F482" s="4" t="str">
        <f t="shared" ca="1" si="30"/>
        <v/>
      </c>
      <c r="G482" s="4" t="str">
        <f t="shared" ca="1" si="31"/>
        <v/>
      </c>
      <c r="H482" s="3" t="str">
        <f t="array" aca="1" ref="H482" ca="1">IFERROR(INDEX(F:F,SMALL(IF(F$2:F$1573&lt;&gt;"",ROW(F$2:F$1573)),ROWS(H$2:H481))),"")</f>
        <v/>
      </c>
      <c r="I482" s="3" t="str">
        <f t="array" aca="1" ref="I482" ca="1">IFERROR(INDEX(G:G,SMALL(IF(G$2:G$1573&lt;&gt;"",ROW(G$2:G$1573)),ROWS(I$2:I481))),"")</f>
        <v/>
      </c>
      <c r="J482" s="3" t="str">
        <f t="array" aca="1" ref="J482" ca="1">IFERROR(INDEX(C:C,SMALL(IF(C$2:C$1573&lt;&gt;"",ROW(C$2:C$1573)),ROWS(J$2:J481))),"")</f>
        <v/>
      </c>
    </row>
    <row r="483" spans="1:10" ht="18" x14ac:dyDescent="0.2">
      <c r="A483" s="1">
        <v>12</v>
      </c>
      <c r="B483" s="1" t="s">
        <v>785</v>
      </c>
      <c r="C483" s="2" t="str">
        <f t="shared" ca="1" si="28"/>
        <v/>
      </c>
      <c r="D483" s="2">
        <f t="shared" ca="1" si="29"/>
        <v>6007</v>
      </c>
      <c r="E483" s="4">
        <v>4</v>
      </c>
      <c r="F483" s="4" t="str">
        <f t="shared" ca="1" si="30"/>
        <v/>
      </c>
      <c r="G483" s="4" t="str">
        <f t="shared" ca="1" si="31"/>
        <v/>
      </c>
      <c r="H483" s="3" t="str">
        <f t="array" aca="1" ref="H483" ca="1">IFERROR(INDEX(F:F,SMALL(IF(F$2:F$1573&lt;&gt;"",ROW(F$2:F$1573)),ROWS(H$2:H482))),"")</f>
        <v/>
      </c>
      <c r="I483" s="3" t="str">
        <f t="array" aca="1" ref="I483" ca="1">IFERROR(INDEX(G:G,SMALL(IF(G$2:G$1573&lt;&gt;"",ROW(G$2:G$1573)),ROWS(I$2:I482))),"")</f>
        <v/>
      </c>
      <c r="J483" s="3" t="str">
        <f t="array" aca="1" ref="J483" ca="1">IFERROR(INDEX(C:C,SMALL(IF(C$2:C$1573&lt;&gt;"",ROW(C$2:C$1573)),ROWS(J$2:J482))),"")</f>
        <v/>
      </c>
    </row>
    <row r="484" spans="1:10" ht="18" x14ac:dyDescent="0.2">
      <c r="A484" s="1">
        <v>13</v>
      </c>
      <c r="B484" s="1" t="s">
        <v>785</v>
      </c>
      <c r="C484" s="2" t="str">
        <f t="shared" ca="1" si="28"/>
        <v/>
      </c>
      <c r="D484" s="2">
        <f t="shared" ca="1" si="29"/>
        <v>6157</v>
      </c>
      <c r="E484" s="4">
        <v>4</v>
      </c>
      <c r="F484" s="4" t="str">
        <f t="shared" ca="1" si="30"/>
        <v/>
      </c>
      <c r="G484" s="4" t="str">
        <f t="shared" ca="1" si="31"/>
        <v/>
      </c>
      <c r="H484" s="3" t="str">
        <f t="array" aca="1" ref="H484" ca="1">IFERROR(INDEX(F:F,SMALL(IF(F$2:F$1573&lt;&gt;"",ROW(F$2:F$1573)),ROWS(H$2:H483))),"")</f>
        <v/>
      </c>
      <c r="I484" s="3" t="str">
        <f t="array" aca="1" ref="I484" ca="1">IFERROR(INDEX(G:G,SMALL(IF(G$2:G$1573&lt;&gt;"",ROW(G$2:G$1573)),ROWS(I$2:I483))),"")</f>
        <v/>
      </c>
      <c r="J484" s="3" t="str">
        <f t="array" aca="1" ref="J484" ca="1">IFERROR(INDEX(C:C,SMALL(IF(C$2:C$1573&lt;&gt;"",ROW(C$2:C$1573)),ROWS(J$2:J483))),"")</f>
        <v/>
      </c>
    </row>
    <row r="485" spans="1:10" ht="18" x14ac:dyDescent="0.2">
      <c r="A485" s="1">
        <v>14</v>
      </c>
      <c r="B485" s="1" t="s">
        <v>785</v>
      </c>
      <c r="C485" s="2" t="str">
        <f t="shared" ca="1" si="28"/>
        <v/>
      </c>
      <c r="D485" s="2" t="str">
        <f t="shared" ca="1" si="29"/>
        <v/>
      </c>
      <c r="E485" s="4">
        <v>4</v>
      </c>
      <c r="F485" s="4" t="str">
        <f t="shared" ca="1" si="30"/>
        <v/>
      </c>
      <c r="G485" s="4" t="str">
        <f t="shared" ca="1" si="31"/>
        <v/>
      </c>
      <c r="H485" s="3" t="str">
        <f t="array" aca="1" ref="H485" ca="1">IFERROR(INDEX(F:F,SMALL(IF(F$2:F$1573&lt;&gt;"",ROW(F$2:F$1573)),ROWS(H$2:H484))),"")</f>
        <v/>
      </c>
      <c r="I485" s="3" t="str">
        <f t="array" aca="1" ref="I485" ca="1">IFERROR(INDEX(G:G,SMALL(IF(G$2:G$1573&lt;&gt;"",ROW(G$2:G$1573)),ROWS(I$2:I484))),"")</f>
        <v/>
      </c>
      <c r="J485" s="3" t="str">
        <f t="array" aca="1" ref="J485" ca="1">IFERROR(INDEX(C:C,SMALL(IF(C$2:C$1573&lt;&gt;"",ROW(C$2:C$1573)),ROWS(J$2:J484))),"")</f>
        <v/>
      </c>
    </row>
    <row r="486" spans="1:10" ht="18" x14ac:dyDescent="0.2">
      <c r="A486" s="1">
        <v>15</v>
      </c>
      <c r="B486" s="1" t="s">
        <v>785</v>
      </c>
      <c r="C486" s="2" t="str">
        <f t="shared" ca="1" si="28"/>
        <v/>
      </c>
      <c r="D486" s="2" t="str">
        <f t="shared" ca="1" si="29"/>
        <v/>
      </c>
      <c r="E486" s="4">
        <v>4</v>
      </c>
      <c r="F486" s="4" t="str">
        <f t="shared" ca="1" si="30"/>
        <v/>
      </c>
      <c r="G486" s="4" t="str">
        <f t="shared" ca="1" si="31"/>
        <v/>
      </c>
      <c r="H486" s="3" t="str">
        <f t="array" aca="1" ref="H486" ca="1">IFERROR(INDEX(F:F,SMALL(IF(F$2:F$1573&lt;&gt;"",ROW(F$2:F$1573)),ROWS(H$2:H485))),"")</f>
        <v/>
      </c>
      <c r="I486" s="3" t="str">
        <f t="array" aca="1" ref="I486" ca="1">IFERROR(INDEX(G:G,SMALL(IF(G$2:G$1573&lt;&gt;"",ROW(G$2:G$1573)),ROWS(I$2:I485))),"")</f>
        <v/>
      </c>
      <c r="J486" s="3" t="str">
        <f t="array" aca="1" ref="J486" ca="1">IFERROR(INDEX(C:C,SMALL(IF(C$2:C$1573&lt;&gt;"",ROW(C$2:C$1573)),ROWS(J$2:J485))),"")</f>
        <v/>
      </c>
    </row>
    <row r="487" spans="1:10" ht="18" x14ac:dyDescent="0.2">
      <c r="A487" s="1">
        <v>16</v>
      </c>
      <c r="B487" s="1" t="s">
        <v>785</v>
      </c>
      <c r="C487" s="2" t="str">
        <f t="shared" ca="1" si="28"/>
        <v/>
      </c>
      <c r="D487" s="2" t="str">
        <f t="shared" ca="1" si="29"/>
        <v/>
      </c>
      <c r="E487" s="4">
        <v>4</v>
      </c>
      <c r="F487" s="4" t="str">
        <f t="shared" ca="1" si="30"/>
        <v/>
      </c>
      <c r="G487" s="4" t="str">
        <f t="shared" ca="1" si="31"/>
        <v/>
      </c>
      <c r="H487" s="3" t="str">
        <f t="array" aca="1" ref="H487" ca="1">IFERROR(INDEX(F:F,SMALL(IF(F$2:F$1573&lt;&gt;"",ROW(F$2:F$1573)),ROWS(H$2:H486))),"")</f>
        <v/>
      </c>
      <c r="I487" s="3" t="str">
        <f t="array" aca="1" ref="I487" ca="1">IFERROR(INDEX(G:G,SMALL(IF(G$2:G$1573&lt;&gt;"",ROW(G$2:G$1573)),ROWS(I$2:I486))),"")</f>
        <v/>
      </c>
      <c r="J487" s="3" t="str">
        <f t="array" aca="1" ref="J487" ca="1">IFERROR(INDEX(C:C,SMALL(IF(C$2:C$1573&lt;&gt;"",ROW(C$2:C$1573)),ROWS(J$2:J486))),"")</f>
        <v/>
      </c>
    </row>
    <row r="488" spans="1:10" ht="18" x14ac:dyDescent="0.2">
      <c r="A488" s="1">
        <v>17</v>
      </c>
      <c r="B488" s="1" t="s">
        <v>785</v>
      </c>
      <c r="C488" s="2" t="str">
        <f t="shared" ca="1" si="28"/>
        <v/>
      </c>
      <c r="D488" s="2" t="str">
        <f t="shared" ca="1" si="29"/>
        <v/>
      </c>
      <c r="E488" s="4">
        <v>4</v>
      </c>
      <c r="F488" s="4" t="str">
        <f t="shared" ca="1" si="30"/>
        <v/>
      </c>
      <c r="G488" s="4" t="str">
        <f t="shared" ca="1" si="31"/>
        <v/>
      </c>
      <c r="H488" s="3" t="str">
        <f t="array" aca="1" ref="H488" ca="1">IFERROR(INDEX(F:F,SMALL(IF(F$2:F$1573&lt;&gt;"",ROW(F$2:F$1573)),ROWS(H$2:H487))),"")</f>
        <v/>
      </c>
      <c r="I488" s="3" t="str">
        <f t="array" aca="1" ref="I488" ca="1">IFERROR(INDEX(G:G,SMALL(IF(G$2:G$1573&lt;&gt;"",ROW(G$2:G$1573)),ROWS(I$2:I487))),"")</f>
        <v/>
      </c>
      <c r="J488" s="3" t="str">
        <f t="array" aca="1" ref="J488" ca="1">IFERROR(INDEX(C:C,SMALL(IF(C$2:C$1573&lt;&gt;"",ROW(C$2:C$1573)),ROWS(J$2:J487))),"")</f>
        <v/>
      </c>
    </row>
    <row r="489" spans="1:10" ht="18" x14ac:dyDescent="0.2">
      <c r="A489" s="1">
        <v>18</v>
      </c>
      <c r="B489" s="1" t="s">
        <v>785</v>
      </c>
      <c r="C489" s="2" t="str">
        <f t="shared" ca="1" si="28"/>
        <v/>
      </c>
      <c r="D489" s="2">
        <f t="shared" ca="1" si="29"/>
        <v>6225</v>
      </c>
      <c r="E489" s="4">
        <v>4</v>
      </c>
      <c r="F489" s="4" t="str">
        <f t="shared" ca="1" si="30"/>
        <v/>
      </c>
      <c r="G489" s="4" t="str">
        <f t="shared" ca="1" si="31"/>
        <v/>
      </c>
      <c r="H489" s="3" t="str">
        <f t="array" aca="1" ref="H489" ca="1">IFERROR(INDEX(F:F,SMALL(IF(F$2:F$1573&lt;&gt;"",ROW(F$2:F$1573)),ROWS(H$2:H488))),"")</f>
        <v/>
      </c>
      <c r="I489" s="3" t="str">
        <f t="array" aca="1" ref="I489" ca="1">IFERROR(INDEX(G:G,SMALL(IF(G$2:G$1573&lt;&gt;"",ROW(G$2:G$1573)),ROWS(I$2:I488))),"")</f>
        <v/>
      </c>
      <c r="J489" s="3" t="str">
        <f t="array" aca="1" ref="J489" ca="1">IFERROR(INDEX(C:C,SMALL(IF(C$2:C$1573&lt;&gt;"",ROW(C$2:C$1573)),ROWS(J$2:J488))),"")</f>
        <v/>
      </c>
    </row>
    <row r="490" spans="1:10" ht="18" x14ac:dyDescent="0.2">
      <c r="A490" s="1">
        <v>19</v>
      </c>
      <c r="B490" s="1" t="s">
        <v>785</v>
      </c>
      <c r="C490" s="2" t="str">
        <f t="shared" ca="1" si="28"/>
        <v/>
      </c>
      <c r="D490" s="2">
        <f t="shared" ca="1" si="29"/>
        <v>6487</v>
      </c>
      <c r="E490" s="4">
        <v>4</v>
      </c>
      <c r="F490" s="4" t="str">
        <f t="shared" ca="1" si="30"/>
        <v/>
      </c>
      <c r="G490" s="4" t="str">
        <f t="shared" ca="1" si="31"/>
        <v/>
      </c>
      <c r="H490" s="3" t="str">
        <f t="array" aca="1" ref="H490" ca="1">IFERROR(INDEX(F:F,SMALL(IF(F$2:F$1573&lt;&gt;"",ROW(F$2:F$1573)),ROWS(H$2:H489))),"")</f>
        <v/>
      </c>
      <c r="I490" s="3" t="str">
        <f t="array" aca="1" ref="I490" ca="1">IFERROR(INDEX(G:G,SMALL(IF(G$2:G$1573&lt;&gt;"",ROW(G$2:G$1573)),ROWS(I$2:I489))),"")</f>
        <v/>
      </c>
      <c r="J490" s="3" t="str">
        <f t="array" aca="1" ref="J490" ca="1">IFERROR(INDEX(C:C,SMALL(IF(C$2:C$1573&lt;&gt;"",ROW(C$2:C$1573)),ROWS(J$2:J489))),"")</f>
        <v/>
      </c>
    </row>
    <row r="491" spans="1:10" ht="18" x14ac:dyDescent="0.2">
      <c r="A491" s="1">
        <v>20</v>
      </c>
      <c r="B491" s="1" t="s">
        <v>785</v>
      </c>
      <c r="C491" s="2" t="str">
        <f t="shared" ca="1" si="28"/>
        <v/>
      </c>
      <c r="D491" s="2">
        <f t="shared" ca="1" si="29"/>
        <v>6474</v>
      </c>
      <c r="E491" s="4">
        <v>4</v>
      </c>
      <c r="F491" s="4" t="str">
        <f t="shared" ca="1" si="30"/>
        <v/>
      </c>
      <c r="G491" s="4" t="str">
        <f t="shared" ca="1" si="31"/>
        <v/>
      </c>
      <c r="H491" s="3" t="str">
        <f t="array" aca="1" ref="H491" ca="1">IFERROR(INDEX(F:F,SMALL(IF(F$2:F$1573&lt;&gt;"",ROW(F$2:F$1573)),ROWS(H$2:H490))),"")</f>
        <v/>
      </c>
      <c r="I491" s="3" t="str">
        <f t="array" aca="1" ref="I491" ca="1">IFERROR(INDEX(G:G,SMALL(IF(G$2:G$1573&lt;&gt;"",ROW(G$2:G$1573)),ROWS(I$2:I490))),"")</f>
        <v/>
      </c>
      <c r="J491" s="3" t="str">
        <f t="array" aca="1" ref="J491" ca="1">IFERROR(INDEX(C:C,SMALL(IF(C$2:C$1573&lt;&gt;"",ROW(C$2:C$1573)),ROWS(J$2:J490))),"")</f>
        <v/>
      </c>
    </row>
    <row r="492" spans="1:10" ht="18" x14ac:dyDescent="0.2">
      <c r="A492" s="1">
        <v>21</v>
      </c>
      <c r="B492" s="1" t="s">
        <v>785</v>
      </c>
      <c r="C492" s="2" t="str">
        <f t="shared" ca="1" si="28"/>
        <v/>
      </c>
      <c r="D492" s="2">
        <f t="shared" ca="1" si="29"/>
        <v>6328</v>
      </c>
      <c r="E492" s="4">
        <v>4</v>
      </c>
      <c r="F492" s="4" t="str">
        <f t="shared" ca="1" si="30"/>
        <v/>
      </c>
      <c r="G492" s="4" t="str">
        <f t="shared" ca="1" si="31"/>
        <v/>
      </c>
      <c r="H492" s="3" t="str">
        <f t="array" aca="1" ref="H492" ca="1">IFERROR(INDEX(F:F,SMALL(IF(F$2:F$1573&lt;&gt;"",ROW(F$2:F$1573)),ROWS(H$2:H491))),"")</f>
        <v/>
      </c>
      <c r="I492" s="3" t="str">
        <f t="array" aca="1" ref="I492" ca="1">IFERROR(INDEX(G:G,SMALL(IF(G$2:G$1573&lt;&gt;"",ROW(G$2:G$1573)),ROWS(I$2:I491))),"")</f>
        <v/>
      </c>
      <c r="J492" s="3" t="str">
        <f t="array" aca="1" ref="J492" ca="1">IFERROR(INDEX(C:C,SMALL(IF(C$2:C$1573&lt;&gt;"",ROW(C$2:C$1573)),ROWS(J$2:J491))),"")</f>
        <v/>
      </c>
    </row>
    <row r="493" spans="1:10" ht="18" x14ac:dyDescent="0.2">
      <c r="A493" s="1">
        <v>22</v>
      </c>
      <c r="B493" s="1" t="s">
        <v>785</v>
      </c>
      <c r="C493" s="2" t="str">
        <f t="shared" ca="1" si="28"/>
        <v/>
      </c>
      <c r="D493" s="2">
        <f t="shared" ca="1" si="29"/>
        <v>6399</v>
      </c>
      <c r="E493" s="4">
        <v>4</v>
      </c>
      <c r="F493" s="4" t="str">
        <f t="shared" ca="1" si="30"/>
        <v/>
      </c>
      <c r="G493" s="4" t="str">
        <f t="shared" ca="1" si="31"/>
        <v/>
      </c>
      <c r="H493" s="3" t="str">
        <f t="array" aca="1" ref="H493" ca="1">IFERROR(INDEX(F:F,SMALL(IF(F$2:F$1573&lt;&gt;"",ROW(F$2:F$1573)),ROWS(H$2:H492))),"")</f>
        <v/>
      </c>
      <c r="I493" s="3" t="str">
        <f t="array" aca="1" ref="I493" ca="1">IFERROR(INDEX(G:G,SMALL(IF(G$2:G$1573&lt;&gt;"",ROW(G$2:G$1573)),ROWS(I$2:I492))),"")</f>
        <v/>
      </c>
      <c r="J493" s="3" t="str">
        <f t="array" aca="1" ref="J493" ca="1">IFERROR(INDEX(C:C,SMALL(IF(C$2:C$1573&lt;&gt;"",ROW(C$2:C$1573)),ROWS(J$2:J492))),"")</f>
        <v/>
      </c>
    </row>
    <row r="494" spans="1:10" ht="18" x14ac:dyDescent="0.2">
      <c r="A494" s="1">
        <v>23</v>
      </c>
      <c r="B494" s="1" t="s">
        <v>785</v>
      </c>
      <c r="C494" s="2" t="str">
        <f t="shared" ca="1" si="28"/>
        <v/>
      </c>
      <c r="D494" s="2">
        <f t="shared" ca="1" si="29"/>
        <v>6210</v>
      </c>
      <c r="E494" s="4">
        <v>4</v>
      </c>
      <c r="F494" s="4" t="str">
        <f t="shared" ca="1" si="30"/>
        <v/>
      </c>
      <c r="G494" s="4" t="str">
        <f t="shared" ca="1" si="31"/>
        <v/>
      </c>
      <c r="H494" s="3" t="str">
        <f t="array" aca="1" ref="H494" ca="1">IFERROR(INDEX(F:F,SMALL(IF(F$2:F$1573&lt;&gt;"",ROW(F$2:F$1573)),ROWS(H$2:H493))),"")</f>
        <v/>
      </c>
      <c r="I494" s="3" t="str">
        <f t="array" aca="1" ref="I494" ca="1">IFERROR(INDEX(G:G,SMALL(IF(G$2:G$1573&lt;&gt;"",ROW(G$2:G$1573)),ROWS(I$2:I493))),"")</f>
        <v/>
      </c>
      <c r="J494" s="3" t="str">
        <f t="array" aca="1" ref="J494" ca="1">IFERROR(INDEX(C:C,SMALL(IF(C$2:C$1573&lt;&gt;"",ROW(C$2:C$1573)),ROWS(J$2:J493))),"")</f>
        <v/>
      </c>
    </row>
    <row r="495" spans="1:10" ht="18" x14ac:dyDescent="0.2">
      <c r="A495" s="1">
        <v>24</v>
      </c>
      <c r="B495" s="1" t="s">
        <v>785</v>
      </c>
      <c r="C495" s="2" t="str">
        <f t="shared" ca="1" si="28"/>
        <v/>
      </c>
      <c r="D495" s="2">
        <f t="shared" ca="1" si="29"/>
        <v>6464</v>
      </c>
      <c r="E495" s="4">
        <v>4</v>
      </c>
      <c r="F495" s="4" t="str">
        <f t="shared" ca="1" si="30"/>
        <v/>
      </c>
      <c r="G495" s="4" t="str">
        <f t="shared" ca="1" si="31"/>
        <v/>
      </c>
      <c r="H495" s="3" t="str">
        <f t="array" aca="1" ref="H495" ca="1">IFERROR(INDEX(F:F,SMALL(IF(F$2:F$1573&lt;&gt;"",ROW(F$2:F$1573)),ROWS(H$2:H494))),"")</f>
        <v/>
      </c>
      <c r="I495" s="3" t="str">
        <f t="array" aca="1" ref="I495" ca="1">IFERROR(INDEX(G:G,SMALL(IF(G$2:G$1573&lt;&gt;"",ROW(G$2:G$1573)),ROWS(I$2:I494))),"")</f>
        <v/>
      </c>
      <c r="J495" s="3" t="str">
        <f t="array" aca="1" ref="J495" ca="1">IFERROR(INDEX(C:C,SMALL(IF(C$2:C$1573&lt;&gt;"",ROW(C$2:C$1573)),ROWS(J$2:J494))),"")</f>
        <v/>
      </c>
    </row>
    <row r="496" spans="1:10" ht="18" x14ac:dyDescent="0.2">
      <c r="A496" s="1">
        <v>25</v>
      </c>
      <c r="B496" s="1" t="s">
        <v>785</v>
      </c>
      <c r="C496" s="2" t="str">
        <f t="shared" ca="1" si="28"/>
        <v/>
      </c>
      <c r="D496" s="2">
        <f t="shared" ca="1" si="29"/>
        <v>6412</v>
      </c>
      <c r="E496" s="4">
        <v>4</v>
      </c>
      <c r="F496" s="4" t="str">
        <f t="shared" ca="1" si="30"/>
        <v/>
      </c>
      <c r="G496" s="4" t="str">
        <f t="shared" ca="1" si="31"/>
        <v/>
      </c>
      <c r="H496" s="3" t="str">
        <f t="array" aca="1" ref="H496" ca="1">IFERROR(INDEX(F:F,SMALL(IF(F$2:F$1573&lt;&gt;"",ROW(F$2:F$1573)),ROWS(H$2:H495))),"")</f>
        <v/>
      </c>
      <c r="I496" s="3" t="str">
        <f t="array" aca="1" ref="I496" ca="1">IFERROR(INDEX(G:G,SMALL(IF(G$2:G$1573&lt;&gt;"",ROW(G$2:G$1573)),ROWS(I$2:I495))),"")</f>
        <v/>
      </c>
      <c r="J496" s="3" t="str">
        <f t="array" aca="1" ref="J496" ca="1">IFERROR(INDEX(C:C,SMALL(IF(C$2:C$1573&lt;&gt;"",ROW(C$2:C$1573)),ROWS(J$2:J495))),"")</f>
        <v/>
      </c>
    </row>
    <row r="497" spans="1:10" ht="18" x14ac:dyDescent="0.2">
      <c r="A497" s="1">
        <v>26</v>
      </c>
      <c r="B497" s="1" t="s">
        <v>785</v>
      </c>
      <c r="C497" s="2" t="str">
        <f t="shared" ca="1" si="28"/>
        <v/>
      </c>
      <c r="D497" s="2">
        <f t="shared" ca="1" si="29"/>
        <v>6473</v>
      </c>
      <c r="E497" s="4">
        <v>4</v>
      </c>
      <c r="F497" s="4" t="str">
        <f t="shared" ca="1" si="30"/>
        <v/>
      </c>
      <c r="G497" s="4" t="str">
        <f t="shared" ca="1" si="31"/>
        <v/>
      </c>
      <c r="H497" s="3" t="str">
        <f t="array" aca="1" ref="H497" ca="1">IFERROR(INDEX(F:F,SMALL(IF(F$2:F$1573&lt;&gt;"",ROW(F$2:F$1573)),ROWS(H$2:H496))),"")</f>
        <v/>
      </c>
      <c r="I497" s="3" t="str">
        <f t="array" aca="1" ref="I497" ca="1">IFERROR(INDEX(G:G,SMALL(IF(G$2:G$1573&lt;&gt;"",ROW(G$2:G$1573)),ROWS(I$2:I496))),"")</f>
        <v/>
      </c>
      <c r="J497" s="3" t="str">
        <f t="array" aca="1" ref="J497" ca="1">IFERROR(INDEX(C:C,SMALL(IF(C$2:C$1573&lt;&gt;"",ROW(C$2:C$1573)),ROWS(J$2:J496))),"")</f>
        <v/>
      </c>
    </row>
    <row r="498" spans="1:10" ht="18" x14ac:dyDescent="0.2">
      <c r="A498" s="1">
        <v>27</v>
      </c>
      <c r="B498" s="1" t="s">
        <v>785</v>
      </c>
      <c r="C498" s="2" t="str">
        <f t="shared" ca="1" si="28"/>
        <v/>
      </c>
      <c r="D498" s="2">
        <f t="shared" ca="1" si="29"/>
        <v>6306</v>
      </c>
      <c r="E498" s="4">
        <v>4</v>
      </c>
      <c r="F498" s="4" t="str">
        <f t="shared" ca="1" si="30"/>
        <v/>
      </c>
      <c r="G498" s="4" t="str">
        <f t="shared" ca="1" si="31"/>
        <v/>
      </c>
      <c r="H498" s="3" t="str">
        <f t="array" aca="1" ref="H498" ca="1">IFERROR(INDEX(F:F,SMALL(IF(F$2:F$1573&lt;&gt;"",ROW(F$2:F$1573)),ROWS(H$2:H497))),"")</f>
        <v/>
      </c>
      <c r="I498" s="3" t="str">
        <f t="array" aca="1" ref="I498" ca="1">IFERROR(INDEX(G:G,SMALL(IF(G$2:G$1573&lt;&gt;"",ROW(G$2:G$1573)),ROWS(I$2:I497))),"")</f>
        <v/>
      </c>
      <c r="J498" s="3" t="str">
        <f t="array" aca="1" ref="J498" ca="1">IFERROR(INDEX(C:C,SMALL(IF(C$2:C$1573&lt;&gt;"",ROW(C$2:C$1573)),ROWS(J$2:J497))),"")</f>
        <v/>
      </c>
    </row>
    <row r="499" spans="1:10" ht="18" x14ac:dyDescent="0.2">
      <c r="A499" s="1">
        <v>28</v>
      </c>
      <c r="B499" s="1" t="s">
        <v>785</v>
      </c>
      <c r="C499" s="2" t="str">
        <f t="shared" ca="1" si="28"/>
        <v/>
      </c>
      <c r="D499" s="2">
        <f t="shared" ca="1" si="29"/>
        <v>6451</v>
      </c>
      <c r="E499" s="4">
        <v>4</v>
      </c>
      <c r="F499" s="4" t="str">
        <f t="shared" ca="1" si="30"/>
        <v/>
      </c>
      <c r="G499" s="4" t="str">
        <f t="shared" ca="1" si="31"/>
        <v/>
      </c>
      <c r="H499" s="3" t="str">
        <f t="array" aca="1" ref="H499" ca="1">IFERROR(INDEX(F:F,SMALL(IF(F$2:F$1573&lt;&gt;"",ROW(F$2:F$1573)),ROWS(H$2:H498))),"")</f>
        <v/>
      </c>
      <c r="I499" s="3" t="str">
        <f t="array" aca="1" ref="I499" ca="1">IFERROR(INDEX(G:G,SMALL(IF(G$2:G$1573&lt;&gt;"",ROW(G$2:G$1573)),ROWS(I$2:I498))),"")</f>
        <v/>
      </c>
      <c r="J499" s="3" t="str">
        <f t="array" aca="1" ref="J499" ca="1">IFERROR(INDEX(C:C,SMALL(IF(C$2:C$1573&lt;&gt;"",ROW(C$2:C$1573)),ROWS(J$2:J498))),"")</f>
        <v/>
      </c>
    </row>
    <row r="500" spans="1:10" ht="18" x14ac:dyDescent="0.2">
      <c r="A500" s="1">
        <v>29</v>
      </c>
      <c r="B500" s="1" t="s">
        <v>785</v>
      </c>
      <c r="C500" s="2" t="str">
        <f t="shared" ca="1" si="28"/>
        <v/>
      </c>
      <c r="D500" s="2">
        <f t="shared" ca="1" si="29"/>
        <v>6280</v>
      </c>
      <c r="E500" s="4">
        <v>4</v>
      </c>
      <c r="F500" s="4" t="str">
        <f t="shared" ca="1" si="30"/>
        <v/>
      </c>
      <c r="G500" s="4" t="str">
        <f t="shared" ca="1" si="31"/>
        <v/>
      </c>
      <c r="H500" s="3" t="str">
        <f t="array" aca="1" ref="H500" ca="1">IFERROR(INDEX(F:F,SMALL(IF(F$2:F$1573&lt;&gt;"",ROW(F$2:F$1573)),ROWS(H$2:H499))),"")</f>
        <v/>
      </c>
      <c r="I500" s="3" t="str">
        <f t="array" aca="1" ref="I500" ca="1">IFERROR(INDEX(G:G,SMALL(IF(G$2:G$1573&lt;&gt;"",ROW(G$2:G$1573)),ROWS(I$2:I499))),"")</f>
        <v/>
      </c>
      <c r="J500" s="3" t="str">
        <f t="array" aca="1" ref="J500" ca="1">IFERROR(INDEX(C:C,SMALL(IF(C$2:C$1573&lt;&gt;"",ROW(C$2:C$1573)),ROWS(J$2:J499))),"")</f>
        <v/>
      </c>
    </row>
    <row r="501" spans="1:10" ht="18" x14ac:dyDescent="0.2">
      <c r="A501" s="1">
        <v>30</v>
      </c>
      <c r="B501" s="1" t="s">
        <v>785</v>
      </c>
      <c r="C501" s="2" t="str">
        <f t="shared" ca="1" si="28"/>
        <v/>
      </c>
      <c r="D501" s="2">
        <f t="shared" ca="1" si="29"/>
        <v>6173</v>
      </c>
      <c r="E501" s="4">
        <v>4</v>
      </c>
      <c r="F501" s="4" t="str">
        <f t="shared" ca="1" si="30"/>
        <v/>
      </c>
      <c r="G501" s="4" t="str">
        <f t="shared" ca="1" si="31"/>
        <v/>
      </c>
      <c r="H501" s="3" t="str">
        <f t="array" aca="1" ref="H501" ca="1">IFERROR(INDEX(F:F,SMALL(IF(F$2:F$1573&lt;&gt;"",ROW(F$2:F$1573)),ROWS(H$2:H500))),"")</f>
        <v/>
      </c>
      <c r="I501" s="3" t="str">
        <f t="array" aca="1" ref="I501" ca="1">IFERROR(INDEX(G:G,SMALL(IF(G$2:G$1573&lt;&gt;"",ROW(G$2:G$1573)),ROWS(I$2:I500))),"")</f>
        <v/>
      </c>
      <c r="J501" s="3" t="str">
        <f t="array" aca="1" ref="J501" ca="1">IFERROR(INDEX(C:C,SMALL(IF(C$2:C$1573&lt;&gt;"",ROW(C$2:C$1573)),ROWS(J$2:J500))),"")</f>
        <v/>
      </c>
    </row>
    <row r="502" spans="1:10" ht="18" x14ac:dyDescent="0.2">
      <c r="A502" s="1">
        <v>31</v>
      </c>
      <c r="B502" s="1" t="s">
        <v>785</v>
      </c>
      <c r="C502" s="2" t="str">
        <f t="shared" ca="1" si="28"/>
        <v/>
      </c>
      <c r="D502" s="2">
        <f t="shared" ca="1" si="29"/>
        <v>6418</v>
      </c>
      <c r="E502" s="4">
        <v>4</v>
      </c>
      <c r="F502" s="4" t="str">
        <f t="shared" ca="1" si="30"/>
        <v/>
      </c>
      <c r="G502" s="4" t="str">
        <f t="shared" ca="1" si="31"/>
        <v/>
      </c>
      <c r="H502" s="3" t="str">
        <f t="array" aca="1" ref="H502" ca="1">IFERROR(INDEX(F:F,SMALL(IF(F$2:F$1573&lt;&gt;"",ROW(F$2:F$1573)),ROWS(H$2:H501))),"")</f>
        <v/>
      </c>
      <c r="I502" s="3" t="str">
        <f t="array" aca="1" ref="I502" ca="1">IFERROR(INDEX(G:G,SMALL(IF(G$2:G$1573&lt;&gt;"",ROW(G$2:G$1573)),ROWS(I$2:I501))),"")</f>
        <v/>
      </c>
      <c r="J502" s="3" t="str">
        <f t="array" aca="1" ref="J502" ca="1">IFERROR(INDEX(C:C,SMALL(IF(C$2:C$1573&lt;&gt;"",ROW(C$2:C$1573)),ROWS(J$2:J501))),"")</f>
        <v/>
      </c>
    </row>
    <row r="503" spans="1:10" ht="18" x14ac:dyDescent="0.2">
      <c r="A503" s="1">
        <v>32</v>
      </c>
      <c r="B503" s="1" t="s">
        <v>785</v>
      </c>
      <c r="C503" s="2" t="str">
        <f t="shared" ca="1" si="28"/>
        <v/>
      </c>
      <c r="D503" s="2" t="str">
        <f t="shared" ca="1" si="29"/>
        <v/>
      </c>
      <c r="E503" s="4">
        <v>4</v>
      </c>
      <c r="F503" s="4" t="str">
        <f t="shared" ca="1" si="30"/>
        <v/>
      </c>
      <c r="G503" s="4" t="str">
        <f t="shared" ca="1" si="31"/>
        <v/>
      </c>
      <c r="H503" s="3" t="str">
        <f t="array" aca="1" ref="H503" ca="1">IFERROR(INDEX(F:F,SMALL(IF(F$2:F$1573&lt;&gt;"",ROW(F$2:F$1573)),ROWS(H$2:H502))),"")</f>
        <v/>
      </c>
      <c r="I503" s="3" t="str">
        <f t="array" aca="1" ref="I503" ca="1">IFERROR(INDEX(G:G,SMALL(IF(G$2:G$1573&lt;&gt;"",ROW(G$2:G$1573)),ROWS(I$2:I502))),"")</f>
        <v/>
      </c>
      <c r="J503" s="3" t="str">
        <f t="array" aca="1" ref="J503" ca="1">IFERROR(INDEX(C:C,SMALL(IF(C$2:C$1573&lt;&gt;"",ROW(C$2:C$1573)),ROWS(J$2:J502))),"")</f>
        <v/>
      </c>
    </row>
    <row r="504" spans="1:10" ht="18" x14ac:dyDescent="0.2">
      <c r="A504" s="1">
        <v>33</v>
      </c>
      <c r="B504" s="1" t="s">
        <v>785</v>
      </c>
      <c r="C504" s="2" t="str">
        <f t="shared" ca="1" si="28"/>
        <v/>
      </c>
      <c r="D504" s="2" t="str">
        <f t="shared" ca="1" si="29"/>
        <v/>
      </c>
      <c r="E504" s="4">
        <v>4</v>
      </c>
      <c r="F504" s="4" t="str">
        <f t="shared" ca="1" si="30"/>
        <v/>
      </c>
      <c r="G504" s="4" t="str">
        <f t="shared" ca="1" si="31"/>
        <v/>
      </c>
      <c r="H504" s="3" t="str">
        <f t="array" aca="1" ref="H504" ca="1">IFERROR(INDEX(F:F,SMALL(IF(F$2:F$1573&lt;&gt;"",ROW(F$2:F$1573)),ROWS(H$2:H503))),"")</f>
        <v/>
      </c>
      <c r="I504" s="3" t="str">
        <f t="array" aca="1" ref="I504" ca="1">IFERROR(INDEX(G:G,SMALL(IF(G$2:G$1573&lt;&gt;"",ROW(G$2:G$1573)),ROWS(I$2:I503))),"")</f>
        <v/>
      </c>
      <c r="J504" s="3" t="str">
        <f t="array" aca="1" ref="J504" ca="1">IFERROR(INDEX(C:C,SMALL(IF(C$2:C$1573&lt;&gt;"",ROW(C$2:C$1573)),ROWS(J$2:J503))),"")</f>
        <v/>
      </c>
    </row>
    <row r="505" spans="1:10" ht="18" x14ac:dyDescent="0.2">
      <c r="A505" s="1">
        <v>34</v>
      </c>
      <c r="B505" s="1" t="s">
        <v>785</v>
      </c>
      <c r="C505" s="2" t="str">
        <f t="shared" ca="1" si="28"/>
        <v/>
      </c>
      <c r="D505" s="2">
        <f t="shared" ca="1" si="29"/>
        <v>6348</v>
      </c>
      <c r="E505" s="4">
        <v>4</v>
      </c>
      <c r="F505" s="4" t="str">
        <f t="shared" ca="1" si="30"/>
        <v/>
      </c>
      <c r="G505" s="4" t="str">
        <f t="shared" ca="1" si="31"/>
        <v/>
      </c>
      <c r="H505" s="3" t="str">
        <f t="array" aca="1" ref="H505" ca="1">IFERROR(INDEX(F:F,SMALL(IF(F$2:F$1573&lt;&gt;"",ROW(F$2:F$1573)),ROWS(H$2:H504))),"")</f>
        <v/>
      </c>
      <c r="I505" s="3" t="str">
        <f t="array" aca="1" ref="I505" ca="1">IFERROR(INDEX(G:G,SMALL(IF(G$2:G$1573&lt;&gt;"",ROW(G$2:G$1573)),ROWS(I$2:I504))),"")</f>
        <v/>
      </c>
      <c r="J505" s="3" t="str">
        <f t="array" aca="1" ref="J505" ca="1">IFERROR(INDEX(C:C,SMALL(IF(C$2:C$1573&lt;&gt;"",ROW(C$2:C$1573)),ROWS(J$2:J504))),"")</f>
        <v/>
      </c>
    </row>
    <row r="506" spans="1:10" ht="18" x14ac:dyDescent="0.2">
      <c r="A506" s="1">
        <v>35</v>
      </c>
      <c r="B506" s="1" t="s">
        <v>785</v>
      </c>
      <c r="C506" s="2" t="str">
        <f t="shared" ca="1" si="28"/>
        <v/>
      </c>
      <c r="D506" s="2">
        <f t="shared" ca="1" si="29"/>
        <v>6314</v>
      </c>
      <c r="E506" s="4">
        <v>4</v>
      </c>
      <c r="F506" s="4" t="str">
        <f t="shared" ca="1" si="30"/>
        <v/>
      </c>
      <c r="G506" s="4" t="str">
        <f t="shared" ca="1" si="31"/>
        <v/>
      </c>
      <c r="H506" s="3" t="str">
        <f t="array" aca="1" ref="H506" ca="1">IFERROR(INDEX(F:F,SMALL(IF(F$2:F$1573&lt;&gt;"",ROW(F$2:F$1573)),ROWS(H$2:H505))),"")</f>
        <v/>
      </c>
      <c r="I506" s="3" t="str">
        <f t="array" aca="1" ref="I506" ca="1">IFERROR(INDEX(G:G,SMALL(IF(G$2:G$1573&lt;&gt;"",ROW(G$2:G$1573)),ROWS(I$2:I505))),"")</f>
        <v/>
      </c>
      <c r="J506" s="3" t="str">
        <f t="array" aca="1" ref="J506" ca="1">IFERROR(INDEX(C:C,SMALL(IF(C$2:C$1573&lt;&gt;"",ROW(C$2:C$1573)),ROWS(J$2:J505))),"")</f>
        <v/>
      </c>
    </row>
    <row r="507" spans="1:10" ht="18" x14ac:dyDescent="0.2">
      <c r="A507" s="1">
        <v>36</v>
      </c>
      <c r="B507" s="1" t="s">
        <v>785</v>
      </c>
      <c r="C507" s="2" t="str">
        <f t="shared" ca="1" si="28"/>
        <v/>
      </c>
      <c r="D507" s="2">
        <f t="shared" ca="1" si="29"/>
        <v>6376</v>
      </c>
      <c r="E507" s="4">
        <v>4</v>
      </c>
      <c r="F507" s="4" t="str">
        <f t="shared" ca="1" si="30"/>
        <v/>
      </c>
      <c r="G507" s="4" t="str">
        <f t="shared" ca="1" si="31"/>
        <v/>
      </c>
      <c r="H507" s="3" t="str">
        <f t="array" aca="1" ref="H507" ca="1">IFERROR(INDEX(F:F,SMALL(IF(F$2:F$1573&lt;&gt;"",ROW(F$2:F$1573)),ROWS(H$2:H506))),"")</f>
        <v/>
      </c>
      <c r="I507" s="3" t="str">
        <f t="array" aca="1" ref="I507" ca="1">IFERROR(INDEX(G:G,SMALL(IF(G$2:G$1573&lt;&gt;"",ROW(G$2:G$1573)),ROWS(I$2:I506))),"")</f>
        <v/>
      </c>
      <c r="J507" s="3" t="str">
        <f t="array" aca="1" ref="J507" ca="1">IFERROR(INDEX(C:C,SMALL(IF(C$2:C$1573&lt;&gt;"",ROW(C$2:C$1573)),ROWS(J$2:J506))),"")</f>
        <v/>
      </c>
    </row>
    <row r="508" spans="1:10" ht="18" x14ac:dyDescent="0.2">
      <c r="A508" s="1">
        <v>37</v>
      </c>
      <c r="B508" s="1" t="s">
        <v>785</v>
      </c>
      <c r="C508" s="2" t="str">
        <f t="shared" ca="1" si="28"/>
        <v/>
      </c>
      <c r="D508" s="2">
        <f t="shared" ca="1" si="29"/>
        <v>6496</v>
      </c>
      <c r="E508" s="4">
        <v>4</v>
      </c>
      <c r="F508" s="4" t="str">
        <f t="shared" ca="1" si="30"/>
        <v/>
      </c>
      <c r="G508" s="4" t="str">
        <f t="shared" ca="1" si="31"/>
        <v/>
      </c>
      <c r="H508" s="3" t="str">
        <f t="array" aca="1" ref="H508" ca="1">IFERROR(INDEX(F:F,SMALL(IF(F$2:F$1573&lt;&gt;"",ROW(F$2:F$1573)),ROWS(H$2:H507))),"")</f>
        <v/>
      </c>
      <c r="I508" s="3" t="str">
        <f t="array" aca="1" ref="I508" ca="1">IFERROR(INDEX(G:G,SMALL(IF(G$2:G$1573&lt;&gt;"",ROW(G$2:G$1573)),ROWS(I$2:I507))),"")</f>
        <v/>
      </c>
      <c r="J508" s="3" t="str">
        <f t="array" aca="1" ref="J508" ca="1">IFERROR(INDEX(C:C,SMALL(IF(C$2:C$1573&lt;&gt;"",ROW(C$2:C$1573)),ROWS(J$2:J507))),"")</f>
        <v/>
      </c>
    </row>
    <row r="509" spans="1:10" ht="18" x14ac:dyDescent="0.2">
      <c r="A509" s="1">
        <v>38</v>
      </c>
      <c r="B509" s="1" t="s">
        <v>785</v>
      </c>
      <c r="C509" s="2" t="str">
        <f t="shared" ca="1" si="28"/>
        <v/>
      </c>
      <c r="D509" s="2">
        <f t="shared" ca="1" si="29"/>
        <v>6494</v>
      </c>
      <c r="E509" s="4">
        <v>4</v>
      </c>
      <c r="F509" s="4" t="str">
        <f t="shared" ca="1" si="30"/>
        <v/>
      </c>
      <c r="G509" s="4" t="str">
        <f t="shared" ca="1" si="31"/>
        <v/>
      </c>
      <c r="H509" s="3" t="str">
        <f t="array" aca="1" ref="H509" ca="1">IFERROR(INDEX(F:F,SMALL(IF(F$2:F$1573&lt;&gt;"",ROW(F$2:F$1573)),ROWS(H$2:H508))),"")</f>
        <v/>
      </c>
      <c r="I509" s="3" t="str">
        <f t="array" aca="1" ref="I509" ca="1">IFERROR(INDEX(G:G,SMALL(IF(G$2:G$1573&lt;&gt;"",ROW(G$2:G$1573)),ROWS(I$2:I508))),"")</f>
        <v/>
      </c>
      <c r="J509" s="3" t="str">
        <f t="array" aca="1" ref="J509" ca="1">IFERROR(INDEX(C:C,SMALL(IF(C$2:C$1573&lt;&gt;"",ROW(C$2:C$1573)),ROWS(J$2:J508))),"")</f>
        <v/>
      </c>
    </row>
    <row r="510" spans="1:10" ht="18" x14ac:dyDescent="0.2">
      <c r="A510" s="1">
        <v>39</v>
      </c>
      <c r="B510" s="1" t="s">
        <v>785</v>
      </c>
      <c r="C510" s="2" t="str">
        <f t="shared" ca="1" si="28"/>
        <v/>
      </c>
      <c r="D510" s="2">
        <f t="shared" ca="1" si="29"/>
        <v>6495</v>
      </c>
      <c r="E510" s="4">
        <v>4</v>
      </c>
      <c r="F510" s="4" t="str">
        <f t="shared" ca="1" si="30"/>
        <v/>
      </c>
      <c r="G510" s="4" t="str">
        <f t="shared" ca="1" si="31"/>
        <v/>
      </c>
      <c r="H510" s="3" t="str">
        <f t="array" aca="1" ref="H510" ca="1">IFERROR(INDEX(F:F,SMALL(IF(F$2:F$1573&lt;&gt;"",ROW(F$2:F$1573)),ROWS(H$2:H509))),"")</f>
        <v/>
      </c>
      <c r="I510" s="3" t="str">
        <f t="array" aca="1" ref="I510" ca="1">IFERROR(INDEX(G:G,SMALL(IF(G$2:G$1573&lt;&gt;"",ROW(G$2:G$1573)),ROWS(I$2:I509))),"")</f>
        <v/>
      </c>
      <c r="J510" s="3" t="str">
        <f t="array" aca="1" ref="J510" ca="1">IFERROR(INDEX(C:C,SMALL(IF(C$2:C$1573&lt;&gt;"",ROW(C$2:C$1573)),ROWS(J$2:J509))),"")</f>
        <v/>
      </c>
    </row>
    <row r="511" spans="1:10" ht="18" x14ac:dyDescent="0.2">
      <c r="A511" s="1">
        <v>40</v>
      </c>
      <c r="B511" s="1" t="s">
        <v>785</v>
      </c>
      <c r="C511" s="2" t="str">
        <f t="shared" ca="1" si="28"/>
        <v/>
      </c>
      <c r="D511" s="2">
        <f t="shared" ca="1" si="29"/>
        <v>6294</v>
      </c>
      <c r="E511" s="4">
        <v>4</v>
      </c>
      <c r="F511" s="4" t="str">
        <f t="shared" ca="1" si="30"/>
        <v/>
      </c>
      <c r="G511" s="4" t="str">
        <f t="shared" ca="1" si="31"/>
        <v/>
      </c>
      <c r="H511" s="3" t="str">
        <f t="array" aca="1" ref="H511" ca="1">IFERROR(INDEX(F:F,SMALL(IF(F$2:F$1573&lt;&gt;"",ROW(F$2:F$1573)),ROWS(H$2:H510))),"")</f>
        <v/>
      </c>
      <c r="I511" s="3" t="str">
        <f t="array" aca="1" ref="I511" ca="1">IFERROR(INDEX(G:G,SMALL(IF(G$2:G$1573&lt;&gt;"",ROW(G$2:G$1573)),ROWS(I$2:I510))),"")</f>
        <v/>
      </c>
      <c r="J511" s="3" t="str">
        <f t="array" aca="1" ref="J511" ca="1">IFERROR(INDEX(C:C,SMALL(IF(C$2:C$1573&lt;&gt;"",ROW(C$2:C$1573)),ROWS(J$2:J510))),"")</f>
        <v/>
      </c>
    </row>
    <row r="512" spans="1:10" ht="18" x14ac:dyDescent="0.2">
      <c r="A512" s="1">
        <v>41</v>
      </c>
      <c r="B512" s="1" t="s">
        <v>785</v>
      </c>
      <c r="C512" s="2" t="str">
        <f t="shared" ca="1" si="28"/>
        <v/>
      </c>
      <c r="D512" s="2">
        <f t="shared" ca="1" si="29"/>
        <v>6183</v>
      </c>
      <c r="E512" s="4">
        <v>4</v>
      </c>
      <c r="F512" s="4" t="str">
        <f t="shared" ca="1" si="30"/>
        <v/>
      </c>
      <c r="G512" s="4" t="str">
        <f t="shared" ca="1" si="31"/>
        <v/>
      </c>
      <c r="H512" s="3" t="str">
        <f t="array" aca="1" ref="H512" ca="1">IFERROR(INDEX(F:F,SMALL(IF(F$2:F$1573&lt;&gt;"",ROW(F$2:F$1573)),ROWS(H$2:H511))),"")</f>
        <v/>
      </c>
      <c r="I512" s="3" t="str">
        <f t="array" aca="1" ref="I512" ca="1">IFERROR(INDEX(G:G,SMALL(IF(G$2:G$1573&lt;&gt;"",ROW(G$2:G$1573)),ROWS(I$2:I511))),"")</f>
        <v/>
      </c>
      <c r="J512" s="3" t="str">
        <f t="array" aca="1" ref="J512" ca="1">IFERROR(INDEX(C:C,SMALL(IF(C$2:C$1573&lt;&gt;"",ROW(C$2:C$1573)),ROWS(J$2:J511))),"")</f>
        <v/>
      </c>
    </row>
    <row r="513" spans="1:10" ht="18" x14ac:dyDescent="0.2">
      <c r="A513" s="1">
        <v>42</v>
      </c>
      <c r="B513" s="1" t="s">
        <v>785</v>
      </c>
      <c r="C513" s="2" t="str">
        <f t="shared" ca="1" si="28"/>
        <v/>
      </c>
      <c r="D513" s="2">
        <f t="shared" ca="1" si="29"/>
        <v>6365</v>
      </c>
      <c r="E513" s="4">
        <v>4</v>
      </c>
      <c r="F513" s="4" t="str">
        <f t="shared" ca="1" si="30"/>
        <v/>
      </c>
      <c r="G513" s="4" t="str">
        <f t="shared" ca="1" si="31"/>
        <v/>
      </c>
      <c r="H513" s="3" t="str">
        <f t="array" aca="1" ref="H513" ca="1">IFERROR(INDEX(F:F,SMALL(IF(F$2:F$1573&lt;&gt;"",ROW(F$2:F$1573)),ROWS(H$2:H512))),"")</f>
        <v/>
      </c>
      <c r="I513" s="3" t="str">
        <f t="array" aca="1" ref="I513" ca="1">IFERROR(INDEX(G:G,SMALL(IF(G$2:G$1573&lt;&gt;"",ROW(G$2:G$1573)),ROWS(I$2:I512))),"")</f>
        <v/>
      </c>
      <c r="J513" s="3" t="str">
        <f t="array" aca="1" ref="J513" ca="1">IFERROR(INDEX(C:C,SMALL(IF(C$2:C$1573&lt;&gt;"",ROW(C$2:C$1573)),ROWS(J$2:J512))),"")</f>
        <v/>
      </c>
    </row>
    <row r="514" spans="1:10" ht="18" x14ac:dyDescent="0.2">
      <c r="A514" s="1">
        <v>43</v>
      </c>
      <c r="B514" s="1" t="s">
        <v>785</v>
      </c>
      <c r="C514" s="2" t="str">
        <f t="shared" ca="1" si="28"/>
        <v/>
      </c>
      <c r="D514" s="2">
        <f t="shared" ca="1" si="29"/>
        <v>6409</v>
      </c>
      <c r="E514" s="4">
        <v>4</v>
      </c>
      <c r="F514" s="4" t="str">
        <f t="shared" ca="1" si="30"/>
        <v/>
      </c>
      <c r="G514" s="4" t="str">
        <f t="shared" ca="1" si="31"/>
        <v/>
      </c>
      <c r="H514" s="3" t="str">
        <f t="array" aca="1" ref="H514" ca="1">IFERROR(INDEX(F:F,SMALL(IF(F$2:F$1573&lt;&gt;"",ROW(F$2:F$1573)),ROWS(H$2:H513))),"")</f>
        <v/>
      </c>
      <c r="I514" s="3" t="str">
        <f t="array" aca="1" ref="I514" ca="1">IFERROR(INDEX(G:G,SMALL(IF(G$2:G$1573&lt;&gt;"",ROW(G$2:G$1573)),ROWS(I$2:I513))),"")</f>
        <v/>
      </c>
      <c r="J514" s="3" t="str">
        <f t="array" aca="1" ref="J514" ca="1">IFERROR(INDEX(C:C,SMALL(IF(C$2:C$1573&lt;&gt;"",ROW(C$2:C$1573)),ROWS(J$2:J513))),"")</f>
        <v/>
      </c>
    </row>
    <row r="515" spans="1:10" ht="18" x14ac:dyDescent="0.2">
      <c r="A515" s="1">
        <v>44</v>
      </c>
      <c r="B515" s="1" t="s">
        <v>785</v>
      </c>
      <c r="C515" s="2" t="str">
        <f t="shared" ca="1" si="28"/>
        <v/>
      </c>
      <c r="D515" s="2">
        <f t="shared" ca="1" si="29"/>
        <v>6245</v>
      </c>
      <c r="E515" s="4">
        <v>4</v>
      </c>
      <c r="F515" s="4" t="str">
        <f t="shared" ca="1" si="30"/>
        <v/>
      </c>
      <c r="G515" s="4" t="str">
        <f t="shared" ca="1" si="31"/>
        <v/>
      </c>
      <c r="H515" s="3" t="str">
        <f t="array" aca="1" ref="H515" ca="1">IFERROR(INDEX(F:F,SMALL(IF(F$2:F$1573&lt;&gt;"",ROW(F$2:F$1573)),ROWS(H$2:H514))),"")</f>
        <v/>
      </c>
      <c r="I515" s="3" t="str">
        <f t="array" aca="1" ref="I515" ca="1">IFERROR(INDEX(G:G,SMALL(IF(G$2:G$1573&lt;&gt;"",ROW(G$2:G$1573)),ROWS(I$2:I514))),"")</f>
        <v/>
      </c>
      <c r="J515" s="3" t="str">
        <f t="array" aca="1" ref="J515" ca="1">IFERROR(INDEX(C:C,SMALL(IF(C$2:C$1573&lt;&gt;"",ROW(C$2:C$1573)),ROWS(J$2:J514))),"")</f>
        <v/>
      </c>
    </row>
    <row r="516" spans="1:10" ht="18" x14ac:dyDescent="0.2">
      <c r="A516" s="1">
        <v>45</v>
      </c>
      <c r="B516" s="1" t="s">
        <v>785</v>
      </c>
      <c r="C516" s="2" t="str">
        <f t="shared" ca="1" si="28"/>
        <v/>
      </c>
      <c r="D516" s="2">
        <f t="shared" ca="1" si="29"/>
        <v>6344</v>
      </c>
      <c r="E516" s="4">
        <v>4</v>
      </c>
      <c r="F516" s="4" t="str">
        <f t="shared" ca="1" si="30"/>
        <v/>
      </c>
      <c r="G516" s="4" t="str">
        <f t="shared" ca="1" si="31"/>
        <v/>
      </c>
      <c r="H516" s="3" t="str">
        <f t="array" aca="1" ref="H516" ca="1">IFERROR(INDEX(F:F,SMALL(IF(F$2:F$1573&lt;&gt;"",ROW(F$2:F$1573)),ROWS(H$2:H515))),"")</f>
        <v/>
      </c>
      <c r="I516" s="3" t="str">
        <f t="array" aca="1" ref="I516" ca="1">IFERROR(INDEX(G:G,SMALL(IF(G$2:G$1573&lt;&gt;"",ROW(G$2:G$1573)),ROWS(I$2:I515))),"")</f>
        <v/>
      </c>
      <c r="J516" s="3" t="str">
        <f t="array" aca="1" ref="J516" ca="1">IFERROR(INDEX(C:C,SMALL(IF(C$2:C$1573&lt;&gt;"",ROW(C$2:C$1573)),ROWS(J$2:J515))),"")</f>
        <v/>
      </c>
    </row>
    <row r="517" spans="1:10" ht="18" x14ac:dyDescent="0.2">
      <c r="A517" s="1">
        <v>46</v>
      </c>
      <c r="B517" s="1" t="s">
        <v>785</v>
      </c>
      <c r="C517" s="2" t="str">
        <f t="shared" ref="C517:C580" ca="1" si="32">IF(OR(D517=0,D517="",INDIRECT("'"&amp;$B$1&amp;"'!"&amp;B517&amp;A517)="",,INDIRECT("'"&amp;$B$1&amp;"'!X"&amp;A517)=0),"",INDIRECT("'"&amp;$B$1&amp;"'!"&amp;B517&amp;A517))</f>
        <v/>
      </c>
      <c r="D517" s="2">
        <f t="shared" ref="D517:D580" ca="1" si="33">IF(INDIRECT("'"&amp;$B$1&amp;"'!C"&amp;A517)=0,"",INDIRECT("'"&amp;$B$1&amp;"'!C"&amp;A517))</f>
        <v>6233</v>
      </c>
      <c r="E517" s="4">
        <v>4</v>
      </c>
      <c r="F517" s="4" t="str">
        <f t="shared" ref="F517:F580" ca="1" si="34">IF(C517="","",E517)</f>
        <v/>
      </c>
      <c r="G517" s="4" t="str">
        <f t="shared" ref="G517:G580" ca="1" si="35">IF(OR(C517="",C517=0),"",D517)</f>
        <v/>
      </c>
      <c r="H517" s="3" t="str">
        <f t="array" aca="1" ref="H517" ca="1">IFERROR(INDEX(F:F,SMALL(IF(F$2:F$1573&lt;&gt;"",ROW(F$2:F$1573)),ROWS(H$2:H516))),"")</f>
        <v/>
      </c>
      <c r="I517" s="3" t="str">
        <f t="array" aca="1" ref="I517" ca="1">IFERROR(INDEX(G:G,SMALL(IF(G$2:G$1573&lt;&gt;"",ROW(G$2:G$1573)),ROWS(I$2:I516))),"")</f>
        <v/>
      </c>
      <c r="J517" s="3" t="str">
        <f t="array" aca="1" ref="J517" ca="1">IFERROR(INDEX(C:C,SMALL(IF(C$2:C$1573&lt;&gt;"",ROW(C$2:C$1573)),ROWS(J$2:J516))),"")</f>
        <v/>
      </c>
    </row>
    <row r="518" spans="1:10" ht="18" x14ac:dyDescent="0.2">
      <c r="A518" s="1">
        <v>47</v>
      </c>
      <c r="B518" s="1" t="s">
        <v>785</v>
      </c>
      <c r="C518" s="2" t="str">
        <f t="shared" ca="1" si="32"/>
        <v/>
      </c>
      <c r="D518" s="2">
        <f t="shared" ca="1" si="33"/>
        <v>6264</v>
      </c>
      <c r="E518" s="4">
        <v>4</v>
      </c>
      <c r="F518" s="4" t="str">
        <f t="shared" ca="1" si="34"/>
        <v/>
      </c>
      <c r="G518" s="4" t="str">
        <f t="shared" ca="1" si="35"/>
        <v/>
      </c>
      <c r="H518" s="3" t="str">
        <f t="array" aca="1" ref="H518" ca="1">IFERROR(INDEX(F:F,SMALL(IF(F$2:F$1573&lt;&gt;"",ROW(F$2:F$1573)),ROWS(H$2:H517))),"")</f>
        <v/>
      </c>
      <c r="I518" s="3" t="str">
        <f t="array" aca="1" ref="I518" ca="1">IFERROR(INDEX(G:G,SMALL(IF(G$2:G$1573&lt;&gt;"",ROW(G$2:G$1573)),ROWS(I$2:I517))),"")</f>
        <v/>
      </c>
      <c r="J518" s="3" t="str">
        <f t="array" aca="1" ref="J518" ca="1">IFERROR(INDEX(C:C,SMALL(IF(C$2:C$1573&lt;&gt;"",ROW(C$2:C$1573)),ROWS(J$2:J517))),"")</f>
        <v/>
      </c>
    </row>
    <row r="519" spans="1:10" ht="18" x14ac:dyDescent="0.2">
      <c r="A519" s="1">
        <v>48</v>
      </c>
      <c r="B519" s="1" t="s">
        <v>785</v>
      </c>
      <c r="C519" s="2" t="str">
        <f t="shared" ca="1" si="32"/>
        <v/>
      </c>
      <c r="D519" s="2">
        <f t="shared" ca="1" si="33"/>
        <v>6358</v>
      </c>
      <c r="E519" s="4">
        <v>4</v>
      </c>
      <c r="F519" s="4" t="str">
        <f t="shared" ca="1" si="34"/>
        <v/>
      </c>
      <c r="G519" s="4" t="str">
        <f t="shared" ca="1" si="35"/>
        <v/>
      </c>
      <c r="H519" s="3" t="str">
        <f t="array" aca="1" ref="H519" ca="1">IFERROR(INDEX(F:F,SMALL(IF(F$2:F$1573&lt;&gt;"",ROW(F$2:F$1573)),ROWS(H$2:H518))),"")</f>
        <v/>
      </c>
      <c r="I519" s="3" t="str">
        <f t="array" aca="1" ref="I519" ca="1">IFERROR(INDEX(G:G,SMALL(IF(G$2:G$1573&lt;&gt;"",ROW(G$2:G$1573)),ROWS(I$2:I518))),"")</f>
        <v/>
      </c>
      <c r="J519" s="3" t="str">
        <f t="array" aca="1" ref="J519" ca="1">IFERROR(INDEX(C:C,SMALL(IF(C$2:C$1573&lt;&gt;"",ROW(C$2:C$1573)),ROWS(J$2:J518))),"")</f>
        <v/>
      </c>
    </row>
    <row r="520" spans="1:10" ht="18" x14ac:dyDescent="0.2">
      <c r="A520" s="1">
        <v>49</v>
      </c>
      <c r="B520" s="1" t="s">
        <v>785</v>
      </c>
      <c r="C520" s="2" t="str">
        <f t="shared" ca="1" si="32"/>
        <v/>
      </c>
      <c r="D520" s="2">
        <f t="shared" ca="1" si="33"/>
        <v>6375</v>
      </c>
      <c r="E520" s="4">
        <v>4</v>
      </c>
      <c r="F520" s="4" t="str">
        <f t="shared" ca="1" si="34"/>
        <v/>
      </c>
      <c r="G520" s="4" t="str">
        <f t="shared" ca="1" si="35"/>
        <v/>
      </c>
      <c r="H520" s="3" t="str">
        <f t="array" aca="1" ref="H520" ca="1">IFERROR(INDEX(F:F,SMALL(IF(F$2:F$1573&lt;&gt;"",ROW(F$2:F$1573)),ROWS(H$2:H519))),"")</f>
        <v/>
      </c>
      <c r="I520" s="3" t="str">
        <f t="array" aca="1" ref="I520" ca="1">IFERROR(INDEX(G:G,SMALL(IF(G$2:G$1573&lt;&gt;"",ROW(G$2:G$1573)),ROWS(I$2:I519))),"")</f>
        <v/>
      </c>
      <c r="J520" s="3" t="str">
        <f t="array" aca="1" ref="J520" ca="1">IFERROR(INDEX(C:C,SMALL(IF(C$2:C$1573&lt;&gt;"",ROW(C$2:C$1573)),ROWS(J$2:J519))),"")</f>
        <v/>
      </c>
    </row>
    <row r="521" spans="1:10" ht="18" x14ac:dyDescent="0.2">
      <c r="A521" s="1">
        <v>50</v>
      </c>
      <c r="B521" s="1" t="s">
        <v>785</v>
      </c>
      <c r="C521" s="2" t="str">
        <f t="shared" ca="1" si="32"/>
        <v/>
      </c>
      <c r="D521" s="2">
        <f t="shared" ca="1" si="33"/>
        <v>6433</v>
      </c>
      <c r="E521" s="4">
        <v>4</v>
      </c>
      <c r="F521" s="4" t="str">
        <f t="shared" ca="1" si="34"/>
        <v/>
      </c>
      <c r="G521" s="4" t="str">
        <f t="shared" ca="1" si="35"/>
        <v/>
      </c>
      <c r="H521" s="3" t="str">
        <f t="array" aca="1" ref="H521" ca="1">IFERROR(INDEX(F:F,SMALL(IF(F$2:F$1573&lt;&gt;"",ROW(F$2:F$1573)),ROWS(H$2:H520))),"")</f>
        <v/>
      </c>
      <c r="I521" s="3" t="str">
        <f t="array" aca="1" ref="I521" ca="1">IFERROR(INDEX(G:G,SMALL(IF(G$2:G$1573&lt;&gt;"",ROW(G$2:G$1573)),ROWS(I$2:I520))),"")</f>
        <v/>
      </c>
      <c r="J521" s="3" t="str">
        <f t="array" aca="1" ref="J521" ca="1">IFERROR(INDEX(C:C,SMALL(IF(C$2:C$1573&lt;&gt;"",ROW(C$2:C$1573)),ROWS(J$2:J520))),"")</f>
        <v/>
      </c>
    </row>
    <row r="522" spans="1:10" ht="18" x14ac:dyDescent="0.2">
      <c r="A522" s="1">
        <v>51</v>
      </c>
      <c r="B522" s="1" t="s">
        <v>785</v>
      </c>
      <c r="C522" s="2" t="str">
        <f t="shared" ca="1" si="32"/>
        <v/>
      </c>
      <c r="D522" s="2">
        <f t="shared" ca="1" si="33"/>
        <v>6396</v>
      </c>
      <c r="E522" s="4">
        <v>4</v>
      </c>
      <c r="F522" s="4" t="str">
        <f t="shared" ca="1" si="34"/>
        <v/>
      </c>
      <c r="G522" s="4" t="str">
        <f t="shared" ca="1" si="35"/>
        <v/>
      </c>
      <c r="H522" s="3" t="str">
        <f t="array" aca="1" ref="H522" ca="1">IFERROR(INDEX(F:F,SMALL(IF(F$2:F$1573&lt;&gt;"",ROW(F$2:F$1573)),ROWS(H$2:H521))),"")</f>
        <v/>
      </c>
      <c r="I522" s="3" t="str">
        <f t="array" aca="1" ref="I522" ca="1">IFERROR(INDEX(G:G,SMALL(IF(G$2:G$1573&lt;&gt;"",ROW(G$2:G$1573)),ROWS(I$2:I521))),"")</f>
        <v/>
      </c>
      <c r="J522" s="3" t="str">
        <f t="array" aca="1" ref="J522" ca="1">IFERROR(INDEX(C:C,SMALL(IF(C$2:C$1573&lt;&gt;"",ROW(C$2:C$1573)),ROWS(J$2:J521))),"")</f>
        <v/>
      </c>
    </row>
    <row r="523" spans="1:10" ht="18" x14ac:dyDescent="0.2">
      <c r="A523" s="1">
        <v>52</v>
      </c>
      <c r="B523" s="1" t="s">
        <v>785</v>
      </c>
      <c r="C523" s="2" t="str">
        <f t="shared" ca="1" si="32"/>
        <v/>
      </c>
      <c r="D523" s="2">
        <f t="shared" ca="1" si="33"/>
        <v>6392</v>
      </c>
      <c r="E523" s="4">
        <v>4</v>
      </c>
      <c r="F523" s="4" t="str">
        <f t="shared" ca="1" si="34"/>
        <v/>
      </c>
      <c r="G523" s="4" t="str">
        <f t="shared" ca="1" si="35"/>
        <v/>
      </c>
      <c r="H523" s="3" t="str">
        <f t="array" aca="1" ref="H523" ca="1">IFERROR(INDEX(F:F,SMALL(IF(F$2:F$1573&lt;&gt;"",ROW(F$2:F$1573)),ROWS(H$2:H522))),"")</f>
        <v/>
      </c>
      <c r="I523" s="3" t="str">
        <f t="array" aca="1" ref="I523" ca="1">IFERROR(INDEX(G:G,SMALL(IF(G$2:G$1573&lt;&gt;"",ROW(G$2:G$1573)),ROWS(I$2:I522))),"")</f>
        <v/>
      </c>
      <c r="J523" s="3" t="str">
        <f t="array" aca="1" ref="J523" ca="1">IFERROR(INDEX(C:C,SMALL(IF(C$2:C$1573&lt;&gt;"",ROW(C$2:C$1573)),ROWS(J$2:J522))),"")</f>
        <v/>
      </c>
    </row>
    <row r="524" spans="1:10" ht="18" x14ac:dyDescent="0.2">
      <c r="A524" s="1">
        <v>53</v>
      </c>
      <c r="B524" s="1" t="s">
        <v>785</v>
      </c>
      <c r="C524" s="2" t="str">
        <f t="shared" ca="1" si="32"/>
        <v/>
      </c>
      <c r="D524" s="2">
        <f t="shared" ca="1" si="33"/>
        <v>6312</v>
      </c>
      <c r="E524" s="4">
        <v>4</v>
      </c>
      <c r="F524" s="4" t="str">
        <f t="shared" ca="1" si="34"/>
        <v/>
      </c>
      <c r="G524" s="4" t="str">
        <f t="shared" ca="1" si="35"/>
        <v/>
      </c>
      <c r="H524" s="3" t="str">
        <f t="array" aca="1" ref="H524" ca="1">IFERROR(INDEX(F:F,SMALL(IF(F$2:F$1573&lt;&gt;"",ROW(F$2:F$1573)),ROWS(H$2:H523))),"")</f>
        <v/>
      </c>
      <c r="I524" s="3" t="str">
        <f t="array" aca="1" ref="I524" ca="1">IFERROR(INDEX(G:G,SMALL(IF(G$2:G$1573&lt;&gt;"",ROW(G$2:G$1573)),ROWS(I$2:I523))),"")</f>
        <v/>
      </c>
      <c r="J524" s="3" t="str">
        <f t="array" aca="1" ref="J524" ca="1">IFERROR(INDEX(C:C,SMALL(IF(C$2:C$1573&lt;&gt;"",ROW(C$2:C$1573)),ROWS(J$2:J523))),"")</f>
        <v/>
      </c>
    </row>
    <row r="525" spans="1:10" ht="18" x14ac:dyDescent="0.2">
      <c r="A525" s="1">
        <v>54</v>
      </c>
      <c r="B525" s="1" t="s">
        <v>785</v>
      </c>
      <c r="C525" s="2" t="str">
        <f t="shared" ca="1" si="32"/>
        <v/>
      </c>
      <c r="D525" s="2">
        <f t="shared" ca="1" si="33"/>
        <v>6438</v>
      </c>
      <c r="E525" s="4">
        <v>4</v>
      </c>
      <c r="F525" s="4" t="str">
        <f t="shared" ca="1" si="34"/>
        <v/>
      </c>
      <c r="G525" s="4" t="str">
        <f t="shared" ca="1" si="35"/>
        <v/>
      </c>
      <c r="H525" s="3" t="str">
        <f t="array" aca="1" ref="H525" ca="1">IFERROR(INDEX(F:F,SMALL(IF(F$2:F$1573&lt;&gt;"",ROW(F$2:F$1573)),ROWS(H$2:H524))),"")</f>
        <v/>
      </c>
      <c r="I525" s="3" t="str">
        <f t="array" aca="1" ref="I525" ca="1">IFERROR(INDEX(G:G,SMALL(IF(G$2:G$1573&lt;&gt;"",ROW(G$2:G$1573)),ROWS(I$2:I524))),"")</f>
        <v/>
      </c>
      <c r="J525" s="3" t="str">
        <f t="array" aca="1" ref="J525" ca="1">IFERROR(INDEX(C:C,SMALL(IF(C$2:C$1573&lt;&gt;"",ROW(C$2:C$1573)),ROWS(J$2:J524))),"")</f>
        <v/>
      </c>
    </row>
    <row r="526" spans="1:10" ht="18" x14ac:dyDescent="0.2">
      <c r="A526" s="1">
        <v>55</v>
      </c>
      <c r="B526" s="1" t="s">
        <v>785</v>
      </c>
      <c r="C526" s="2" t="str">
        <f t="shared" ca="1" si="32"/>
        <v/>
      </c>
      <c r="D526" s="2">
        <f t="shared" ca="1" si="33"/>
        <v>6468</v>
      </c>
      <c r="E526" s="4">
        <v>4</v>
      </c>
      <c r="F526" s="4" t="str">
        <f t="shared" ca="1" si="34"/>
        <v/>
      </c>
      <c r="G526" s="4" t="str">
        <f t="shared" ca="1" si="35"/>
        <v/>
      </c>
      <c r="H526" s="3" t="str">
        <f t="array" aca="1" ref="H526" ca="1">IFERROR(INDEX(F:F,SMALL(IF(F$2:F$1573&lt;&gt;"",ROW(F$2:F$1573)),ROWS(H$2:H525))),"")</f>
        <v/>
      </c>
      <c r="I526" s="3" t="str">
        <f t="array" aca="1" ref="I526" ca="1">IFERROR(INDEX(G:G,SMALL(IF(G$2:G$1573&lt;&gt;"",ROW(G$2:G$1573)),ROWS(I$2:I525))),"")</f>
        <v/>
      </c>
      <c r="J526" s="3" t="str">
        <f t="array" aca="1" ref="J526" ca="1">IFERROR(INDEX(C:C,SMALL(IF(C$2:C$1573&lt;&gt;"",ROW(C$2:C$1573)),ROWS(J$2:J525))),"")</f>
        <v/>
      </c>
    </row>
    <row r="527" spans="1:10" ht="18" x14ac:dyDescent="0.2">
      <c r="A527" s="1">
        <v>56</v>
      </c>
      <c r="B527" s="1" t="s">
        <v>785</v>
      </c>
      <c r="C527" s="2" t="str">
        <f t="shared" ca="1" si="32"/>
        <v/>
      </c>
      <c r="D527" s="2">
        <f t="shared" ca="1" si="33"/>
        <v>6256</v>
      </c>
      <c r="E527" s="4">
        <v>4</v>
      </c>
      <c r="F527" s="4" t="str">
        <f t="shared" ca="1" si="34"/>
        <v/>
      </c>
      <c r="G527" s="4" t="str">
        <f t="shared" ca="1" si="35"/>
        <v/>
      </c>
      <c r="H527" s="3" t="str">
        <f t="array" aca="1" ref="H527" ca="1">IFERROR(INDEX(F:F,SMALL(IF(F$2:F$1573&lt;&gt;"",ROW(F$2:F$1573)),ROWS(H$2:H526))),"")</f>
        <v/>
      </c>
      <c r="I527" s="3" t="str">
        <f t="array" aca="1" ref="I527" ca="1">IFERROR(INDEX(G:G,SMALL(IF(G$2:G$1573&lt;&gt;"",ROW(G$2:G$1573)),ROWS(I$2:I526))),"")</f>
        <v/>
      </c>
      <c r="J527" s="3" t="str">
        <f t="array" aca="1" ref="J527" ca="1">IFERROR(INDEX(C:C,SMALL(IF(C$2:C$1573&lt;&gt;"",ROW(C$2:C$1573)),ROWS(J$2:J526))),"")</f>
        <v/>
      </c>
    </row>
    <row r="528" spans="1:10" ht="18" x14ac:dyDescent="0.2">
      <c r="A528" s="1">
        <v>57</v>
      </c>
      <c r="B528" s="1" t="s">
        <v>785</v>
      </c>
      <c r="C528" s="2" t="str">
        <f t="shared" ca="1" si="32"/>
        <v/>
      </c>
      <c r="D528" s="2">
        <f t="shared" ca="1" si="33"/>
        <v>6324</v>
      </c>
      <c r="E528" s="4">
        <v>4</v>
      </c>
      <c r="F528" s="4" t="str">
        <f t="shared" ca="1" si="34"/>
        <v/>
      </c>
      <c r="G528" s="4" t="str">
        <f t="shared" ca="1" si="35"/>
        <v/>
      </c>
      <c r="H528" s="3" t="str">
        <f t="array" aca="1" ref="H528" ca="1">IFERROR(INDEX(F:F,SMALL(IF(F$2:F$1573&lt;&gt;"",ROW(F$2:F$1573)),ROWS(H$2:H527))),"")</f>
        <v/>
      </c>
      <c r="I528" s="3" t="str">
        <f t="array" aca="1" ref="I528" ca="1">IFERROR(INDEX(G:G,SMALL(IF(G$2:G$1573&lt;&gt;"",ROW(G$2:G$1573)),ROWS(I$2:I527))),"")</f>
        <v/>
      </c>
      <c r="J528" s="3" t="str">
        <f t="array" aca="1" ref="J528" ca="1">IFERROR(INDEX(C:C,SMALL(IF(C$2:C$1573&lt;&gt;"",ROW(C$2:C$1573)),ROWS(J$2:J527))),"")</f>
        <v/>
      </c>
    </row>
    <row r="529" spans="1:10" ht="18" x14ac:dyDescent="0.2">
      <c r="A529" s="1">
        <v>58</v>
      </c>
      <c r="B529" s="1" t="s">
        <v>785</v>
      </c>
      <c r="C529" s="2" t="str">
        <f t="shared" ca="1" si="32"/>
        <v/>
      </c>
      <c r="D529" s="2">
        <f t="shared" ca="1" si="33"/>
        <v>6126</v>
      </c>
      <c r="E529" s="4">
        <v>4</v>
      </c>
      <c r="F529" s="4" t="str">
        <f t="shared" ca="1" si="34"/>
        <v/>
      </c>
      <c r="G529" s="4" t="str">
        <f t="shared" ca="1" si="35"/>
        <v/>
      </c>
      <c r="H529" s="3" t="str">
        <f t="array" aca="1" ref="H529" ca="1">IFERROR(INDEX(F:F,SMALL(IF(F$2:F$1573&lt;&gt;"",ROW(F$2:F$1573)),ROWS(H$2:H528))),"")</f>
        <v/>
      </c>
      <c r="I529" s="3" t="str">
        <f t="array" aca="1" ref="I529" ca="1">IFERROR(INDEX(G:G,SMALL(IF(G$2:G$1573&lt;&gt;"",ROW(G$2:G$1573)),ROWS(I$2:I528))),"")</f>
        <v/>
      </c>
      <c r="J529" s="3" t="str">
        <f t="array" aca="1" ref="J529" ca="1">IFERROR(INDEX(C:C,SMALL(IF(C$2:C$1573&lt;&gt;"",ROW(C$2:C$1573)),ROWS(J$2:J528))),"")</f>
        <v/>
      </c>
    </row>
    <row r="530" spans="1:10" ht="18" x14ac:dyDescent="0.2">
      <c r="A530" s="1">
        <v>59</v>
      </c>
      <c r="B530" s="1" t="s">
        <v>785</v>
      </c>
      <c r="C530" s="2" t="str">
        <f t="shared" ca="1" si="32"/>
        <v/>
      </c>
      <c r="D530" s="2">
        <f t="shared" ca="1" si="33"/>
        <v>6459</v>
      </c>
      <c r="E530" s="4">
        <v>4</v>
      </c>
      <c r="F530" s="4" t="str">
        <f t="shared" ca="1" si="34"/>
        <v/>
      </c>
      <c r="G530" s="4" t="str">
        <f t="shared" ca="1" si="35"/>
        <v/>
      </c>
      <c r="H530" s="3" t="str">
        <f t="array" aca="1" ref="H530" ca="1">IFERROR(INDEX(F:F,SMALL(IF(F$2:F$1573&lt;&gt;"",ROW(F$2:F$1573)),ROWS(H$2:H529))),"")</f>
        <v/>
      </c>
      <c r="I530" s="3" t="str">
        <f t="array" aca="1" ref="I530" ca="1">IFERROR(INDEX(G:G,SMALL(IF(G$2:G$1573&lt;&gt;"",ROW(G$2:G$1573)),ROWS(I$2:I529))),"")</f>
        <v/>
      </c>
      <c r="J530" s="3" t="str">
        <f t="array" aca="1" ref="J530" ca="1">IFERROR(INDEX(C:C,SMALL(IF(C$2:C$1573&lt;&gt;"",ROW(C$2:C$1573)),ROWS(J$2:J529))),"")</f>
        <v/>
      </c>
    </row>
    <row r="531" spans="1:10" ht="18" x14ac:dyDescent="0.2">
      <c r="A531" s="1">
        <v>60</v>
      </c>
      <c r="B531" s="1" t="s">
        <v>785</v>
      </c>
      <c r="C531" s="2" t="str">
        <f t="shared" ca="1" si="32"/>
        <v/>
      </c>
      <c r="D531" s="2">
        <f t="shared" ca="1" si="33"/>
        <v>6455</v>
      </c>
      <c r="E531" s="4">
        <v>4</v>
      </c>
      <c r="F531" s="4" t="str">
        <f t="shared" ca="1" si="34"/>
        <v/>
      </c>
      <c r="G531" s="4" t="str">
        <f t="shared" ca="1" si="35"/>
        <v/>
      </c>
      <c r="H531" s="3" t="str">
        <f t="array" aca="1" ref="H531" ca="1">IFERROR(INDEX(F:F,SMALL(IF(F$2:F$1573&lt;&gt;"",ROW(F$2:F$1573)),ROWS(H$2:H530))),"")</f>
        <v/>
      </c>
      <c r="I531" s="3" t="str">
        <f t="array" aca="1" ref="I531" ca="1">IFERROR(INDEX(G:G,SMALL(IF(G$2:G$1573&lt;&gt;"",ROW(G$2:G$1573)),ROWS(I$2:I530))),"")</f>
        <v/>
      </c>
      <c r="J531" s="3" t="str">
        <f t="array" aca="1" ref="J531" ca="1">IFERROR(INDEX(C:C,SMALL(IF(C$2:C$1573&lt;&gt;"",ROW(C$2:C$1573)),ROWS(J$2:J530))),"")</f>
        <v/>
      </c>
    </row>
    <row r="532" spans="1:10" ht="18" x14ac:dyDescent="0.2">
      <c r="A532" s="1">
        <v>61</v>
      </c>
      <c r="B532" s="1" t="s">
        <v>785</v>
      </c>
      <c r="C532" s="2" t="str">
        <f t="shared" ca="1" si="32"/>
        <v/>
      </c>
      <c r="D532" s="2">
        <f t="shared" ca="1" si="33"/>
        <v>6290</v>
      </c>
      <c r="E532" s="4">
        <v>4</v>
      </c>
      <c r="F532" s="4" t="str">
        <f t="shared" ca="1" si="34"/>
        <v/>
      </c>
      <c r="G532" s="4" t="str">
        <f t="shared" ca="1" si="35"/>
        <v/>
      </c>
      <c r="H532" s="3" t="str">
        <f t="array" aca="1" ref="H532" ca="1">IFERROR(INDEX(F:F,SMALL(IF(F$2:F$1573&lt;&gt;"",ROW(F$2:F$1573)),ROWS(H$2:H531))),"")</f>
        <v/>
      </c>
      <c r="I532" s="3" t="str">
        <f t="array" aca="1" ref="I532" ca="1">IFERROR(INDEX(G:G,SMALL(IF(G$2:G$1573&lt;&gt;"",ROW(G$2:G$1573)),ROWS(I$2:I531))),"")</f>
        <v/>
      </c>
      <c r="J532" s="3" t="str">
        <f t="array" aca="1" ref="J532" ca="1">IFERROR(INDEX(C:C,SMALL(IF(C$2:C$1573&lt;&gt;"",ROW(C$2:C$1573)),ROWS(J$2:J531))),"")</f>
        <v/>
      </c>
    </row>
    <row r="533" spans="1:10" ht="18" x14ac:dyDescent="0.2">
      <c r="A533" s="1">
        <v>62</v>
      </c>
      <c r="B533" s="1" t="s">
        <v>785</v>
      </c>
      <c r="C533" s="2" t="str">
        <f t="shared" ca="1" si="32"/>
        <v/>
      </c>
      <c r="D533" s="2">
        <f t="shared" ca="1" si="33"/>
        <v>6434</v>
      </c>
      <c r="E533" s="4">
        <v>4</v>
      </c>
      <c r="F533" s="4" t="str">
        <f t="shared" ca="1" si="34"/>
        <v/>
      </c>
      <c r="G533" s="4" t="str">
        <f t="shared" ca="1" si="35"/>
        <v/>
      </c>
      <c r="H533" s="3" t="str">
        <f t="array" aca="1" ref="H533" ca="1">IFERROR(INDEX(F:F,SMALL(IF(F$2:F$1573&lt;&gt;"",ROW(F$2:F$1573)),ROWS(H$2:H532))),"")</f>
        <v/>
      </c>
      <c r="I533" s="3" t="str">
        <f t="array" aca="1" ref="I533" ca="1">IFERROR(INDEX(G:G,SMALL(IF(G$2:G$1573&lt;&gt;"",ROW(G$2:G$1573)),ROWS(I$2:I532))),"")</f>
        <v/>
      </c>
      <c r="J533" s="3" t="str">
        <f t="array" aca="1" ref="J533" ca="1">IFERROR(INDEX(C:C,SMALL(IF(C$2:C$1573&lt;&gt;"",ROW(C$2:C$1573)),ROWS(J$2:J532))),"")</f>
        <v/>
      </c>
    </row>
    <row r="534" spans="1:10" ht="18" x14ac:dyDescent="0.2">
      <c r="A534" s="1">
        <v>63</v>
      </c>
      <c r="B534" s="1" t="s">
        <v>785</v>
      </c>
      <c r="C534" s="2" t="str">
        <f t="shared" ca="1" si="32"/>
        <v/>
      </c>
      <c r="D534" s="2">
        <f t="shared" ca="1" si="33"/>
        <v>6425</v>
      </c>
      <c r="E534" s="4">
        <v>4</v>
      </c>
      <c r="F534" s="4" t="str">
        <f t="shared" ca="1" si="34"/>
        <v/>
      </c>
      <c r="G534" s="4" t="str">
        <f t="shared" ca="1" si="35"/>
        <v/>
      </c>
      <c r="H534" s="3" t="str">
        <f t="array" aca="1" ref="H534" ca="1">IFERROR(INDEX(F:F,SMALL(IF(F$2:F$1573&lt;&gt;"",ROW(F$2:F$1573)),ROWS(H$2:H533))),"")</f>
        <v/>
      </c>
      <c r="I534" s="3" t="str">
        <f t="array" aca="1" ref="I534" ca="1">IFERROR(INDEX(G:G,SMALL(IF(G$2:G$1573&lt;&gt;"",ROW(G$2:G$1573)),ROWS(I$2:I533))),"")</f>
        <v/>
      </c>
      <c r="J534" s="3" t="str">
        <f t="array" aca="1" ref="J534" ca="1">IFERROR(INDEX(C:C,SMALL(IF(C$2:C$1573&lt;&gt;"",ROW(C$2:C$1573)),ROWS(J$2:J533))),"")</f>
        <v/>
      </c>
    </row>
    <row r="535" spans="1:10" ht="18" x14ac:dyDescent="0.2">
      <c r="A535" s="1">
        <v>64</v>
      </c>
      <c r="B535" s="1" t="s">
        <v>785</v>
      </c>
      <c r="C535" s="2" t="str">
        <f t="shared" ca="1" si="32"/>
        <v/>
      </c>
      <c r="D535" s="2">
        <f t="shared" ca="1" si="33"/>
        <v>6326</v>
      </c>
      <c r="E535" s="4">
        <v>4</v>
      </c>
      <c r="F535" s="4" t="str">
        <f t="shared" ca="1" si="34"/>
        <v/>
      </c>
      <c r="G535" s="4" t="str">
        <f t="shared" ca="1" si="35"/>
        <v/>
      </c>
      <c r="H535" s="3" t="str">
        <f t="array" aca="1" ref="H535" ca="1">IFERROR(INDEX(F:F,SMALL(IF(F$2:F$1573&lt;&gt;"",ROW(F$2:F$1573)),ROWS(H$2:H534))),"")</f>
        <v/>
      </c>
      <c r="I535" s="3" t="str">
        <f t="array" aca="1" ref="I535" ca="1">IFERROR(INDEX(G:G,SMALL(IF(G$2:G$1573&lt;&gt;"",ROW(G$2:G$1573)),ROWS(I$2:I534))),"")</f>
        <v/>
      </c>
      <c r="J535" s="3" t="str">
        <f t="array" aca="1" ref="J535" ca="1">IFERROR(INDEX(C:C,SMALL(IF(C$2:C$1573&lt;&gt;"",ROW(C$2:C$1573)),ROWS(J$2:J534))),"")</f>
        <v/>
      </c>
    </row>
    <row r="536" spans="1:10" ht="18" x14ac:dyDescent="0.2">
      <c r="A536" s="1">
        <v>65</v>
      </c>
      <c r="B536" s="1" t="s">
        <v>785</v>
      </c>
      <c r="C536" s="2" t="str">
        <f t="shared" ca="1" si="32"/>
        <v/>
      </c>
      <c r="D536" s="2">
        <f t="shared" ca="1" si="33"/>
        <v>6300</v>
      </c>
      <c r="E536" s="4">
        <v>4</v>
      </c>
      <c r="F536" s="4" t="str">
        <f t="shared" ca="1" si="34"/>
        <v/>
      </c>
      <c r="G536" s="4" t="str">
        <f t="shared" ca="1" si="35"/>
        <v/>
      </c>
      <c r="H536" s="3" t="str">
        <f t="array" aca="1" ref="H536" ca="1">IFERROR(INDEX(F:F,SMALL(IF(F$2:F$1573&lt;&gt;"",ROW(F$2:F$1573)),ROWS(H$2:H535))),"")</f>
        <v/>
      </c>
      <c r="I536" s="3" t="str">
        <f t="array" aca="1" ref="I536" ca="1">IFERROR(INDEX(G:G,SMALL(IF(G$2:G$1573&lt;&gt;"",ROW(G$2:G$1573)),ROWS(I$2:I535))),"")</f>
        <v/>
      </c>
      <c r="J536" s="3" t="str">
        <f t="array" aca="1" ref="J536" ca="1">IFERROR(INDEX(C:C,SMALL(IF(C$2:C$1573&lt;&gt;"",ROW(C$2:C$1573)),ROWS(J$2:J535))),"")</f>
        <v/>
      </c>
    </row>
    <row r="537" spans="1:10" ht="18" x14ac:dyDescent="0.2">
      <c r="A537" s="1">
        <v>66</v>
      </c>
      <c r="B537" s="1" t="s">
        <v>785</v>
      </c>
      <c r="C537" s="2" t="str">
        <f t="shared" ca="1" si="32"/>
        <v/>
      </c>
      <c r="D537" s="2">
        <f t="shared" ca="1" si="33"/>
        <v>6481</v>
      </c>
      <c r="E537" s="4">
        <v>4</v>
      </c>
      <c r="F537" s="4" t="str">
        <f t="shared" ca="1" si="34"/>
        <v/>
      </c>
      <c r="G537" s="4" t="str">
        <f t="shared" ca="1" si="35"/>
        <v/>
      </c>
      <c r="H537" s="3" t="str">
        <f t="array" aca="1" ref="H537" ca="1">IFERROR(INDEX(F:F,SMALL(IF(F$2:F$1573&lt;&gt;"",ROW(F$2:F$1573)),ROWS(H$2:H536))),"")</f>
        <v/>
      </c>
      <c r="I537" s="3" t="str">
        <f t="array" aca="1" ref="I537" ca="1">IFERROR(INDEX(G:G,SMALL(IF(G$2:G$1573&lt;&gt;"",ROW(G$2:G$1573)),ROWS(I$2:I536))),"")</f>
        <v/>
      </c>
      <c r="J537" s="3" t="str">
        <f t="array" aca="1" ref="J537" ca="1">IFERROR(INDEX(C:C,SMALL(IF(C$2:C$1573&lt;&gt;"",ROW(C$2:C$1573)),ROWS(J$2:J536))),"")</f>
        <v/>
      </c>
    </row>
    <row r="538" spans="1:10" ht="18" x14ac:dyDescent="0.2">
      <c r="A538" s="1">
        <v>67</v>
      </c>
      <c r="B538" s="1" t="s">
        <v>785</v>
      </c>
      <c r="C538" s="2" t="str">
        <f t="shared" ca="1" si="32"/>
        <v/>
      </c>
      <c r="D538" s="2">
        <f t="shared" ca="1" si="33"/>
        <v>6477</v>
      </c>
      <c r="E538" s="4">
        <v>4</v>
      </c>
      <c r="F538" s="4" t="str">
        <f t="shared" ca="1" si="34"/>
        <v/>
      </c>
      <c r="G538" s="4" t="str">
        <f t="shared" ca="1" si="35"/>
        <v/>
      </c>
      <c r="H538" s="3" t="str">
        <f t="array" aca="1" ref="H538" ca="1">IFERROR(INDEX(F:F,SMALL(IF(F$2:F$1573&lt;&gt;"",ROW(F$2:F$1573)),ROWS(H$2:H537))),"")</f>
        <v/>
      </c>
      <c r="I538" s="3" t="str">
        <f t="array" aca="1" ref="I538" ca="1">IFERROR(INDEX(G:G,SMALL(IF(G$2:G$1573&lt;&gt;"",ROW(G$2:G$1573)),ROWS(I$2:I537))),"")</f>
        <v/>
      </c>
      <c r="J538" s="3" t="str">
        <f t="array" aca="1" ref="J538" ca="1">IFERROR(INDEX(C:C,SMALL(IF(C$2:C$1573&lt;&gt;"",ROW(C$2:C$1573)),ROWS(J$2:J537))),"")</f>
        <v/>
      </c>
    </row>
    <row r="539" spans="1:10" ht="18" x14ac:dyDescent="0.2">
      <c r="A539" s="1">
        <v>68</v>
      </c>
      <c r="B539" s="1" t="s">
        <v>785</v>
      </c>
      <c r="C539" s="2" t="str">
        <f t="shared" ca="1" si="32"/>
        <v/>
      </c>
      <c r="D539" s="2">
        <f t="shared" ca="1" si="33"/>
        <v>6452</v>
      </c>
      <c r="E539" s="4">
        <v>4</v>
      </c>
      <c r="F539" s="4" t="str">
        <f t="shared" ca="1" si="34"/>
        <v/>
      </c>
      <c r="G539" s="4" t="str">
        <f t="shared" ca="1" si="35"/>
        <v/>
      </c>
      <c r="H539" s="3" t="str">
        <f t="array" aca="1" ref="H539" ca="1">IFERROR(INDEX(F:F,SMALL(IF(F$2:F$1573&lt;&gt;"",ROW(F$2:F$1573)),ROWS(H$2:H538))),"")</f>
        <v/>
      </c>
      <c r="I539" s="3" t="str">
        <f t="array" aca="1" ref="I539" ca="1">IFERROR(INDEX(G:G,SMALL(IF(G$2:G$1573&lt;&gt;"",ROW(G$2:G$1573)),ROWS(I$2:I538))),"")</f>
        <v/>
      </c>
      <c r="J539" s="3" t="str">
        <f t="array" aca="1" ref="J539" ca="1">IFERROR(INDEX(C:C,SMALL(IF(C$2:C$1573&lt;&gt;"",ROW(C$2:C$1573)),ROWS(J$2:J538))),"")</f>
        <v/>
      </c>
    </row>
    <row r="540" spans="1:10" ht="18" x14ac:dyDescent="0.2">
      <c r="A540" s="1">
        <v>69</v>
      </c>
      <c r="B540" s="1" t="s">
        <v>785</v>
      </c>
      <c r="C540" s="2" t="str">
        <f t="shared" ca="1" si="32"/>
        <v/>
      </c>
      <c r="D540" s="2">
        <f t="shared" ca="1" si="33"/>
        <v>6454</v>
      </c>
      <c r="E540" s="4">
        <v>4</v>
      </c>
      <c r="F540" s="4" t="str">
        <f t="shared" ca="1" si="34"/>
        <v/>
      </c>
      <c r="G540" s="4" t="str">
        <f t="shared" ca="1" si="35"/>
        <v/>
      </c>
      <c r="H540" s="3" t="str">
        <f t="array" aca="1" ref="H540" ca="1">IFERROR(INDEX(F:F,SMALL(IF(F$2:F$1573&lt;&gt;"",ROW(F$2:F$1573)),ROWS(H$2:H539))),"")</f>
        <v/>
      </c>
      <c r="I540" s="3" t="str">
        <f t="array" aca="1" ref="I540" ca="1">IFERROR(INDEX(G:G,SMALL(IF(G$2:G$1573&lt;&gt;"",ROW(G$2:G$1573)),ROWS(I$2:I539))),"")</f>
        <v/>
      </c>
      <c r="J540" s="3" t="str">
        <f t="array" aca="1" ref="J540" ca="1">IFERROR(INDEX(C:C,SMALL(IF(C$2:C$1573&lt;&gt;"",ROW(C$2:C$1573)),ROWS(J$2:J539))),"")</f>
        <v/>
      </c>
    </row>
    <row r="541" spans="1:10" ht="18" x14ac:dyDescent="0.2">
      <c r="A541" s="1">
        <v>70</v>
      </c>
      <c r="B541" s="1" t="s">
        <v>785</v>
      </c>
      <c r="C541" s="2" t="str">
        <f t="shared" ca="1" si="32"/>
        <v/>
      </c>
      <c r="D541" s="2">
        <f t="shared" ca="1" si="33"/>
        <v>6486</v>
      </c>
      <c r="E541" s="4">
        <v>4</v>
      </c>
      <c r="F541" s="4" t="str">
        <f t="shared" ca="1" si="34"/>
        <v/>
      </c>
      <c r="G541" s="4" t="str">
        <f t="shared" ca="1" si="35"/>
        <v/>
      </c>
      <c r="H541" s="3" t="str">
        <f t="array" aca="1" ref="H541" ca="1">IFERROR(INDEX(F:F,SMALL(IF(F$2:F$1573&lt;&gt;"",ROW(F$2:F$1573)),ROWS(H$2:H540))),"")</f>
        <v/>
      </c>
      <c r="I541" s="3" t="str">
        <f t="array" aca="1" ref="I541" ca="1">IFERROR(INDEX(G:G,SMALL(IF(G$2:G$1573&lt;&gt;"",ROW(G$2:G$1573)),ROWS(I$2:I540))),"")</f>
        <v/>
      </c>
      <c r="J541" s="3" t="str">
        <f t="array" aca="1" ref="J541" ca="1">IFERROR(INDEX(C:C,SMALL(IF(C$2:C$1573&lt;&gt;"",ROW(C$2:C$1573)),ROWS(J$2:J540))),"")</f>
        <v/>
      </c>
    </row>
    <row r="542" spans="1:10" ht="18" x14ac:dyDescent="0.2">
      <c r="A542" s="1">
        <v>71</v>
      </c>
      <c r="B542" s="1" t="s">
        <v>785</v>
      </c>
      <c r="C542" s="2" t="str">
        <f t="shared" ca="1" si="32"/>
        <v/>
      </c>
      <c r="D542" s="2" t="str">
        <f t="shared" ca="1" si="33"/>
        <v/>
      </c>
      <c r="E542" s="4">
        <v>4</v>
      </c>
      <c r="F542" s="4" t="str">
        <f t="shared" ca="1" si="34"/>
        <v/>
      </c>
      <c r="G542" s="4" t="str">
        <f t="shared" ca="1" si="35"/>
        <v/>
      </c>
      <c r="H542" s="3" t="str">
        <f t="array" aca="1" ref="H542" ca="1">IFERROR(INDEX(F:F,SMALL(IF(F$2:F$1573&lt;&gt;"",ROW(F$2:F$1573)),ROWS(H$2:H541))),"")</f>
        <v/>
      </c>
      <c r="I542" s="3" t="str">
        <f t="array" aca="1" ref="I542" ca="1">IFERROR(INDEX(G:G,SMALL(IF(G$2:G$1573&lt;&gt;"",ROW(G$2:G$1573)),ROWS(I$2:I541))),"")</f>
        <v/>
      </c>
      <c r="J542" s="3" t="str">
        <f t="array" aca="1" ref="J542" ca="1">IFERROR(INDEX(C:C,SMALL(IF(C$2:C$1573&lt;&gt;"",ROW(C$2:C$1573)),ROWS(J$2:J541))),"")</f>
        <v/>
      </c>
    </row>
    <row r="543" spans="1:10" ht="18" x14ac:dyDescent="0.2">
      <c r="A543" s="1">
        <v>72</v>
      </c>
      <c r="B543" s="1" t="s">
        <v>785</v>
      </c>
      <c r="C543" s="2" t="str">
        <f t="shared" ca="1" si="32"/>
        <v/>
      </c>
      <c r="D543" s="2" t="str">
        <f t="shared" ca="1" si="33"/>
        <v/>
      </c>
      <c r="E543" s="4">
        <v>4</v>
      </c>
      <c r="F543" s="4" t="str">
        <f t="shared" ca="1" si="34"/>
        <v/>
      </c>
      <c r="G543" s="4" t="str">
        <f t="shared" ca="1" si="35"/>
        <v/>
      </c>
      <c r="H543" s="3" t="str">
        <f t="array" aca="1" ref="H543" ca="1">IFERROR(INDEX(F:F,SMALL(IF(F$2:F$1573&lt;&gt;"",ROW(F$2:F$1573)),ROWS(H$2:H542))),"")</f>
        <v/>
      </c>
      <c r="I543" s="3" t="str">
        <f t="array" aca="1" ref="I543" ca="1">IFERROR(INDEX(G:G,SMALL(IF(G$2:G$1573&lt;&gt;"",ROW(G$2:G$1573)),ROWS(I$2:I542))),"")</f>
        <v/>
      </c>
      <c r="J543" s="3" t="str">
        <f t="array" aca="1" ref="J543" ca="1">IFERROR(INDEX(C:C,SMALL(IF(C$2:C$1573&lt;&gt;"",ROW(C$2:C$1573)),ROWS(J$2:J542))),"")</f>
        <v/>
      </c>
    </row>
    <row r="544" spans="1:10" ht="18" x14ac:dyDescent="0.2">
      <c r="A544" s="1">
        <v>73</v>
      </c>
      <c r="B544" s="1" t="s">
        <v>785</v>
      </c>
      <c r="C544" s="2" t="str">
        <f t="shared" ca="1" si="32"/>
        <v/>
      </c>
      <c r="D544" s="2" t="str">
        <f t="shared" ca="1" si="33"/>
        <v/>
      </c>
      <c r="E544" s="4">
        <v>4</v>
      </c>
      <c r="F544" s="4" t="str">
        <f t="shared" ca="1" si="34"/>
        <v/>
      </c>
      <c r="G544" s="4" t="str">
        <f t="shared" ca="1" si="35"/>
        <v/>
      </c>
      <c r="H544" s="3" t="str">
        <f t="array" aca="1" ref="H544" ca="1">IFERROR(INDEX(F:F,SMALL(IF(F$2:F$1573&lt;&gt;"",ROW(F$2:F$1573)),ROWS(H$2:H543))),"")</f>
        <v/>
      </c>
      <c r="I544" s="3" t="str">
        <f t="array" aca="1" ref="I544" ca="1">IFERROR(INDEX(G:G,SMALL(IF(G$2:G$1573&lt;&gt;"",ROW(G$2:G$1573)),ROWS(I$2:I543))),"")</f>
        <v/>
      </c>
      <c r="J544" s="3" t="str">
        <f t="array" aca="1" ref="J544" ca="1">IFERROR(INDEX(C:C,SMALL(IF(C$2:C$1573&lt;&gt;"",ROW(C$2:C$1573)),ROWS(J$2:J543))),"")</f>
        <v/>
      </c>
    </row>
    <row r="545" spans="1:10" ht="18" x14ac:dyDescent="0.2">
      <c r="A545" s="1">
        <v>74</v>
      </c>
      <c r="B545" s="1" t="s">
        <v>785</v>
      </c>
      <c r="C545" s="2" t="str">
        <f t="shared" ca="1" si="32"/>
        <v/>
      </c>
      <c r="D545" s="2" t="str">
        <f t="shared" ca="1" si="33"/>
        <v/>
      </c>
      <c r="E545" s="4">
        <v>4</v>
      </c>
      <c r="F545" s="4" t="str">
        <f t="shared" ca="1" si="34"/>
        <v/>
      </c>
      <c r="G545" s="4" t="str">
        <f t="shared" ca="1" si="35"/>
        <v/>
      </c>
      <c r="H545" s="3" t="str">
        <f t="array" aca="1" ref="H545" ca="1">IFERROR(INDEX(F:F,SMALL(IF(F$2:F$1573&lt;&gt;"",ROW(F$2:F$1573)),ROWS(H$2:H544))),"")</f>
        <v/>
      </c>
      <c r="I545" s="3" t="str">
        <f t="array" aca="1" ref="I545" ca="1">IFERROR(INDEX(G:G,SMALL(IF(G$2:G$1573&lt;&gt;"",ROW(G$2:G$1573)),ROWS(I$2:I544))),"")</f>
        <v/>
      </c>
      <c r="J545" s="3" t="str">
        <f t="array" aca="1" ref="J545" ca="1">IFERROR(INDEX(C:C,SMALL(IF(C$2:C$1573&lt;&gt;"",ROW(C$2:C$1573)),ROWS(J$2:J544))),"")</f>
        <v/>
      </c>
    </row>
    <row r="546" spans="1:10" ht="18" x14ac:dyDescent="0.2">
      <c r="A546" s="1">
        <v>75</v>
      </c>
      <c r="B546" s="1" t="s">
        <v>785</v>
      </c>
      <c r="C546" s="2" t="str">
        <f t="shared" ca="1" si="32"/>
        <v/>
      </c>
      <c r="D546" s="2" t="str">
        <f t="shared" ca="1" si="33"/>
        <v/>
      </c>
      <c r="E546" s="4">
        <v>4</v>
      </c>
      <c r="F546" s="4" t="str">
        <f t="shared" ca="1" si="34"/>
        <v/>
      </c>
      <c r="G546" s="4" t="str">
        <f t="shared" ca="1" si="35"/>
        <v/>
      </c>
      <c r="H546" s="3" t="str">
        <f t="array" aca="1" ref="H546" ca="1">IFERROR(INDEX(F:F,SMALL(IF(F$2:F$1573&lt;&gt;"",ROW(F$2:F$1573)),ROWS(H$2:H545))),"")</f>
        <v/>
      </c>
      <c r="I546" s="3" t="str">
        <f t="array" aca="1" ref="I546" ca="1">IFERROR(INDEX(G:G,SMALL(IF(G$2:G$1573&lt;&gt;"",ROW(G$2:G$1573)),ROWS(I$2:I545))),"")</f>
        <v/>
      </c>
      <c r="J546" s="3" t="str">
        <f t="array" aca="1" ref="J546" ca="1">IFERROR(INDEX(C:C,SMALL(IF(C$2:C$1573&lt;&gt;"",ROW(C$2:C$1573)),ROWS(J$2:J545))),"")</f>
        <v/>
      </c>
    </row>
    <row r="547" spans="1:10" ht="18" x14ac:dyDescent="0.2">
      <c r="A547" s="1">
        <v>76</v>
      </c>
      <c r="B547" s="1" t="s">
        <v>785</v>
      </c>
      <c r="C547" s="2" t="str">
        <f t="shared" ca="1" si="32"/>
        <v/>
      </c>
      <c r="D547" s="2" t="str">
        <f t="shared" ca="1" si="33"/>
        <v/>
      </c>
      <c r="E547" s="4">
        <v>4</v>
      </c>
      <c r="F547" s="4" t="str">
        <f t="shared" ca="1" si="34"/>
        <v/>
      </c>
      <c r="G547" s="4" t="str">
        <f t="shared" ca="1" si="35"/>
        <v/>
      </c>
      <c r="H547" s="3" t="str">
        <f t="array" aca="1" ref="H547" ca="1">IFERROR(INDEX(F:F,SMALL(IF(F$2:F$1573&lt;&gt;"",ROW(F$2:F$1573)),ROWS(H$2:H546))),"")</f>
        <v/>
      </c>
      <c r="I547" s="3" t="str">
        <f t="array" aca="1" ref="I547" ca="1">IFERROR(INDEX(G:G,SMALL(IF(G$2:G$1573&lt;&gt;"",ROW(G$2:G$1573)),ROWS(I$2:I546))),"")</f>
        <v/>
      </c>
      <c r="J547" s="3" t="str">
        <f t="array" aca="1" ref="J547" ca="1">IFERROR(INDEX(C:C,SMALL(IF(C$2:C$1573&lt;&gt;"",ROW(C$2:C$1573)),ROWS(J$2:J546))),"")</f>
        <v/>
      </c>
    </row>
    <row r="548" spans="1:10" ht="18" x14ac:dyDescent="0.2">
      <c r="A548" s="1">
        <v>77</v>
      </c>
      <c r="B548" s="1" t="s">
        <v>785</v>
      </c>
      <c r="C548" s="2" t="str">
        <f t="shared" ca="1" si="32"/>
        <v/>
      </c>
      <c r="D548" s="2" t="str">
        <f t="shared" ca="1" si="33"/>
        <v/>
      </c>
      <c r="E548" s="4">
        <v>4</v>
      </c>
      <c r="F548" s="4" t="str">
        <f t="shared" ca="1" si="34"/>
        <v/>
      </c>
      <c r="G548" s="4" t="str">
        <f t="shared" ca="1" si="35"/>
        <v/>
      </c>
      <c r="H548" s="3" t="str">
        <f t="array" aca="1" ref="H548" ca="1">IFERROR(INDEX(F:F,SMALL(IF(F$2:F$1573&lt;&gt;"",ROW(F$2:F$1573)),ROWS(H$2:H547))),"")</f>
        <v/>
      </c>
      <c r="I548" s="3" t="str">
        <f t="array" aca="1" ref="I548" ca="1">IFERROR(INDEX(G:G,SMALL(IF(G$2:G$1573&lt;&gt;"",ROW(G$2:G$1573)),ROWS(I$2:I547))),"")</f>
        <v/>
      </c>
      <c r="J548" s="3" t="str">
        <f t="array" aca="1" ref="J548" ca="1">IFERROR(INDEX(C:C,SMALL(IF(C$2:C$1573&lt;&gt;"",ROW(C$2:C$1573)),ROWS(J$2:J547))),"")</f>
        <v/>
      </c>
    </row>
    <row r="549" spans="1:10" ht="18" x14ac:dyDescent="0.2">
      <c r="A549" s="1">
        <v>78</v>
      </c>
      <c r="B549" s="1" t="s">
        <v>785</v>
      </c>
      <c r="C549" s="2" t="str">
        <f t="shared" ca="1" si="32"/>
        <v/>
      </c>
      <c r="D549" s="2">
        <f t="shared" ca="1" si="33"/>
        <v>6253</v>
      </c>
      <c r="E549" s="4">
        <v>4</v>
      </c>
      <c r="F549" s="4" t="str">
        <f t="shared" ca="1" si="34"/>
        <v/>
      </c>
      <c r="G549" s="4" t="str">
        <f t="shared" ca="1" si="35"/>
        <v/>
      </c>
      <c r="H549" s="3" t="str">
        <f t="array" aca="1" ref="H549" ca="1">IFERROR(INDEX(F:F,SMALL(IF(F$2:F$1573&lt;&gt;"",ROW(F$2:F$1573)),ROWS(H$2:H548))),"")</f>
        <v/>
      </c>
      <c r="I549" s="3" t="str">
        <f t="array" aca="1" ref="I549" ca="1">IFERROR(INDEX(G:G,SMALL(IF(G$2:G$1573&lt;&gt;"",ROW(G$2:G$1573)),ROWS(I$2:I548))),"")</f>
        <v/>
      </c>
      <c r="J549" s="3" t="str">
        <f t="array" aca="1" ref="J549" ca="1">IFERROR(INDEX(C:C,SMALL(IF(C$2:C$1573&lt;&gt;"",ROW(C$2:C$1573)),ROWS(J$2:J548))),"")</f>
        <v/>
      </c>
    </row>
    <row r="550" spans="1:10" ht="18" x14ac:dyDescent="0.2">
      <c r="A550" s="1">
        <v>79</v>
      </c>
      <c r="B550" s="1" t="s">
        <v>785</v>
      </c>
      <c r="C550" s="2" t="str">
        <f t="shared" ca="1" si="32"/>
        <v/>
      </c>
      <c r="D550" s="2">
        <f t="shared" ca="1" si="33"/>
        <v>6028</v>
      </c>
      <c r="E550" s="4">
        <v>4</v>
      </c>
      <c r="F550" s="4" t="str">
        <f t="shared" ca="1" si="34"/>
        <v/>
      </c>
      <c r="G550" s="4" t="str">
        <f t="shared" ca="1" si="35"/>
        <v/>
      </c>
      <c r="H550" s="3" t="str">
        <f t="array" aca="1" ref="H550" ca="1">IFERROR(INDEX(F:F,SMALL(IF(F$2:F$1573&lt;&gt;"",ROW(F$2:F$1573)),ROWS(H$2:H549))),"")</f>
        <v/>
      </c>
      <c r="I550" s="3" t="str">
        <f t="array" aca="1" ref="I550" ca="1">IFERROR(INDEX(G:G,SMALL(IF(G$2:G$1573&lt;&gt;"",ROW(G$2:G$1573)),ROWS(I$2:I549))),"")</f>
        <v/>
      </c>
      <c r="J550" s="3" t="str">
        <f t="array" aca="1" ref="J550" ca="1">IFERROR(INDEX(C:C,SMALL(IF(C$2:C$1573&lt;&gt;"",ROW(C$2:C$1573)),ROWS(J$2:J549))),"")</f>
        <v/>
      </c>
    </row>
    <row r="551" spans="1:10" ht="18" x14ac:dyDescent="0.2">
      <c r="A551" s="1">
        <v>80</v>
      </c>
      <c r="B551" s="1" t="s">
        <v>785</v>
      </c>
      <c r="C551" s="2" t="str">
        <f t="shared" ca="1" si="32"/>
        <v/>
      </c>
      <c r="D551" s="2">
        <f t="shared" ca="1" si="33"/>
        <v>6177</v>
      </c>
      <c r="E551" s="4">
        <v>4</v>
      </c>
      <c r="F551" s="4" t="str">
        <f t="shared" ca="1" si="34"/>
        <v/>
      </c>
      <c r="G551" s="4" t="str">
        <f t="shared" ca="1" si="35"/>
        <v/>
      </c>
      <c r="H551" s="3" t="str">
        <f t="array" aca="1" ref="H551" ca="1">IFERROR(INDEX(F:F,SMALL(IF(F$2:F$1573&lt;&gt;"",ROW(F$2:F$1573)),ROWS(H$2:H550))),"")</f>
        <v/>
      </c>
      <c r="I551" s="3" t="str">
        <f t="array" aca="1" ref="I551" ca="1">IFERROR(INDEX(G:G,SMALL(IF(G$2:G$1573&lt;&gt;"",ROW(G$2:G$1573)),ROWS(I$2:I550))),"")</f>
        <v/>
      </c>
      <c r="J551" s="3" t="str">
        <f t="array" aca="1" ref="J551" ca="1">IFERROR(INDEX(C:C,SMALL(IF(C$2:C$1573&lt;&gt;"",ROW(C$2:C$1573)),ROWS(J$2:J550))),"")</f>
        <v/>
      </c>
    </row>
    <row r="552" spans="1:10" ht="18" x14ac:dyDescent="0.2">
      <c r="A552" s="1">
        <v>81</v>
      </c>
      <c r="B552" s="1" t="s">
        <v>785</v>
      </c>
      <c r="C552" s="2" t="str">
        <f t="shared" ca="1" si="32"/>
        <v/>
      </c>
      <c r="D552" s="2" t="str">
        <f t="shared" ca="1" si="33"/>
        <v/>
      </c>
      <c r="E552" s="4">
        <v>4</v>
      </c>
      <c r="F552" s="4" t="str">
        <f t="shared" ca="1" si="34"/>
        <v/>
      </c>
      <c r="G552" s="4" t="str">
        <f t="shared" ca="1" si="35"/>
        <v/>
      </c>
      <c r="H552" s="3" t="str">
        <f t="array" aca="1" ref="H552" ca="1">IFERROR(INDEX(F:F,SMALL(IF(F$2:F$1573&lt;&gt;"",ROW(F$2:F$1573)),ROWS(H$2:H551))),"")</f>
        <v/>
      </c>
      <c r="I552" s="3" t="str">
        <f t="array" aca="1" ref="I552" ca="1">IFERROR(INDEX(G:G,SMALL(IF(G$2:G$1573&lt;&gt;"",ROW(G$2:G$1573)),ROWS(I$2:I551))),"")</f>
        <v/>
      </c>
      <c r="J552" s="3" t="str">
        <f t="array" aca="1" ref="J552" ca="1">IFERROR(INDEX(C:C,SMALL(IF(C$2:C$1573&lt;&gt;"",ROW(C$2:C$1573)),ROWS(J$2:J551))),"")</f>
        <v/>
      </c>
    </row>
    <row r="553" spans="1:10" ht="18" x14ac:dyDescent="0.2">
      <c r="A553" s="1">
        <v>82</v>
      </c>
      <c r="B553" s="1" t="s">
        <v>785</v>
      </c>
      <c r="C553" s="2" t="str">
        <f t="shared" ca="1" si="32"/>
        <v/>
      </c>
      <c r="D553" s="2" t="str">
        <f t="shared" ca="1" si="33"/>
        <v/>
      </c>
      <c r="E553" s="4">
        <v>4</v>
      </c>
      <c r="F553" s="4" t="str">
        <f t="shared" ca="1" si="34"/>
        <v/>
      </c>
      <c r="G553" s="4" t="str">
        <f t="shared" ca="1" si="35"/>
        <v/>
      </c>
      <c r="H553" s="3" t="str">
        <f t="array" aca="1" ref="H553" ca="1">IFERROR(INDEX(F:F,SMALL(IF(F$2:F$1573&lt;&gt;"",ROW(F$2:F$1573)),ROWS(H$2:H552))),"")</f>
        <v/>
      </c>
      <c r="I553" s="3" t="str">
        <f t="array" aca="1" ref="I553" ca="1">IFERROR(INDEX(G:G,SMALL(IF(G$2:G$1573&lt;&gt;"",ROW(G$2:G$1573)),ROWS(I$2:I552))),"")</f>
        <v/>
      </c>
      <c r="J553" s="3" t="str">
        <f t="array" aca="1" ref="J553" ca="1">IFERROR(INDEX(C:C,SMALL(IF(C$2:C$1573&lt;&gt;"",ROW(C$2:C$1573)),ROWS(J$2:J552))),"")</f>
        <v/>
      </c>
    </row>
    <row r="554" spans="1:10" ht="18" x14ac:dyDescent="0.2">
      <c r="A554" s="1">
        <v>83</v>
      </c>
      <c r="B554" s="1" t="s">
        <v>785</v>
      </c>
      <c r="C554" s="2" t="str">
        <f t="shared" ca="1" si="32"/>
        <v/>
      </c>
      <c r="D554" s="2" t="str">
        <f t="shared" ca="1" si="33"/>
        <v/>
      </c>
      <c r="E554" s="4">
        <v>4</v>
      </c>
      <c r="F554" s="4" t="str">
        <f t="shared" ca="1" si="34"/>
        <v/>
      </c>
      <c r="G554" s="4" t="str">
        <f t="shared" ca="1" si="35"/>
        <v/>
      </c>
      <c r="H554" s="3" t="str">
        <f t="array" aca="1" ref="H554" ca="1">IFERROR(INDEX(F:F,SMALL(IF(F$2:F$1573&lt;&gt;"",ROW(F$2:F$1573)),ROWS(H$2:H553))),"")</f>
        <v/>
      </c>
      <c r="I554" s="3" t="str">
        <f t="array" aca="1" ref="I554" ca="1">IFERROR(INDEX(G:G,SMALL(IF(G$2:G$1573&lt;&gt;"",ROW(G$2:G$1573)),ROWS(I$2:I553))),"")</f>
        <v/>
      </c>
      <c r="J554" s="3" t="str">
        <f t="array" aca="1" ref="J554" ca="1">IFERROR(INDEX(C:C,SMALL(IF(C$2:C$1573&lt;&gt;"",ROW(C$2:C$1573)),ROWS(J$2:J553))),"")</f>
        <v/>
      </c>
    </row>
    <row r="555" spans="1:10" ht="18" x14ac:dyDescent="0.2">
      <c r="A555" s="1">
        <v>84</v>
      </c>
      <c r="B555" s="1" t="s">
        <v>785</v>
      </c>
      <c r="C555" s="2" t="str">
        <f t="shared" ca="1" si="32"/>
        <v/>
      </c>
      <c r="D555" s="2">
        <f t="shared" ca="1" si="33"/>
        <v>6350</v>
      </c>
      <c r="E555" s="4">
        <v>4</v>
      </c>
      <c r="F555" s="4" t="str">
        <f t="shared" ca="1" si="34"/>
        <v/>
      </c>
      <c r="G555" s="4" t="str">
        <f t="shared" ca="1" si="35"/>
        <v/>
      </c>
      <c r="H555" s="3" t="str">
        <f t="array" aca="1" ref="H555" ca="1">IFERROR(INDEX(F:F,SMALL(IF(F$2:F$1573&lt;&gt;"",ROW(F$2:F$1573)),ROWS(H$2:H554))),"")</f>
        <v/>
      </c>
      <c r="I555" s="3" t="str">
        <f t="array" aca="1" ref="I555" ca="1">IFERROR(INDEX(G:G,SMALL(IF(G$2:G$1573&lt;&gt;"",ROW(G$2:G$1573)),ROWS(I$2:I554))),"")</f>
        <v/>
      </c>
      <c r="J555" s="3" t="str">
        <f t="array" aca="1" ref="J555" ca="1">IFERROR(INDEX(C:C,SMALL(IF(C$2:C$1573&lt;&gt;"",ROW(C$2:C$1573)),ROWS(J$2:J554))),"")</f>
        <v/>
      </c>
    </row>
    <row r="556" spans="1:10" ht="18" x14ac:dyDescent="0.2">
      <c r="A556" s="1">
        <v>85</v>
      </c>
      <c r="B556" s="1" t="s">
        <v>785</v>
      </c>
      <c r="C556" s="2" t="str">
        <f t="shared" ca="1" si="32"/>
        <v/>
      </c>
      <c r="D556" s="2">
        <f t="shared" ca="1" si="33"/>
        <v>6442</v>
      </c>
      <c r="E556" s="4">
        <v>4</v>
      </c>
      <c r="F556" s="4" t="str">
        <f t="shared" ca="1" si="34"/>
        <v/>
      </c>
      <c r="G556" s="4" t="str">
        <f t="shared" ca="1" si="35"/>
        <v/>
      </c>
      <c r="H556" s="3" t="str">
        <f t="array" aca="1" ref="H556" ca="1">IFERROR(INDEX(F:F,SMALL(IF(F$2:F$1573&lt;&gt;"",ROW(F$2:F$1573)),ROWS(H$2:H555))),"")</f>
        <v/>
      </c>
      <c r="I556" s="3" t="str">
        <f t="array" aca="1" ref="I556" ca="1">IFERROR(INDEX(G:G,SMALL(IF(G$2:G$1573&lt;&gt;"",ROW(G$2:G$1573)),ROWS(I$2:I555))),"")</f>
        <v/>
      </c>
      <c r="J556" s="3" t="str">
        <f t="array" aca="1" ref="J556" ca="1">IFERROR(INDEX(C:C,SMALL(IF(C$2:C$1573&lt;&gt;"",ROW(C$2:C$1573)),ROWS(J$2:J555))),"")</f>
        <v/>
      </c>
    </row>
    <row r="557" spans="1:10" ht="18" x14ac:dyDescent="0.2">
      <c r="A557" s="1">
        <v>86</v>
      </c>
      <c r="B557" s="1" t="s">
        <v>785</v>
      </c>
      <c r="C557" s="2" t="str">
        <f t="shared" ca="1" si="32"/>
        <v/>
      </c>
      <c r="D557" s="2" t="str">
        <f t="shared" ca="1" si="33"/>
        <v/>
      </c>
      <c r="E557" s="4">
        <v>4</v>
      </c>
      <c r="F557" s="4" t="str">
        <f t="shared" ca="1" si="34"/>
        <v/>
      </c>
      <c r="G557" s="4" t="str">
        <f t="shared" ca="1" si="35"/>
        <v/>
      </c>
      <c r="H557" s="3" t="str">
        <f t="array" aca="1" ref="H557" ca="1">IFERROR(INDEX(F:F,SMALL(IF(F$2:F$1573&lt;&gt;"",ROW(F$2:F$1573)),ROWS(H$2:H556))),"")</f>
        <v/>
      </c>
      <c r="I557" s="3" t="str">
        <f t="array" aca="1" ref="I557" ca="1">IFERROR(INDEX(G:G,SMALL(IF(G$2:G$1573&lt;&gt;"",ROW(G$2:G$1573)),ROWS(I$2:I556))),"")</f>
        <v/>
      </c>
      <c r="J557" s="3" t="str">
        <f t="array" aca="1" ref="J557" ca="1">IFERROR(INDEX(C:C,SMALL(IF(C$2:C$1573&lt;&gt;"",ROW(C$2:C$1573)),ROWS(J$2:J556))),"")</f>
        <v/>
      </c>
    </row>
    <row r="558" spans="1:10" ht="18" x14ac:dyDescent="0.2">
      <c r="A558" s="1">
        <v>87</v>
      </c>
      <c r="B558" s="1" t="s">
        <v>785</v>
      </c>
      <c r="C558" s="2" t="str">
        <f t="shared" ca="1" si="32"/>
        <v/>
      </c>
      <c r="D558" s="2" t="str">
        <f t="shared" ca="1" si="33"/>
        <v/>
      </c>
      <c r="E558" s="4">
        <v>4</v>
      </c>
      <c r="F558" s="4" t="str">
        <f t="shared" ca="1" si="34"/>
        <v/>
      </c>
      <c r="G558" s="4" t="str">
        <f t="shared" ca="1" si="35"/>
        <v/>
      </c>
      <c r="H558" s="3" t="str">
        <f t="array" aca="1" ref="H558" ca="1">IFERROR(INDEX(F:F,SMALL(IF(F$2:F$1573&lt;&gt;"",ROW(F$2:F$1573)),ROWS(H$2:H557))),"")</f>
        <v/>
      </c>
      <c r="I558" s="3" t="str">
        <f t="array" aca="1" ref="I558" ca="1">IFERROR(INDEX(G:G,SMALL(IF(G$2:G$1573&lt;&gt;"",ROW(G$2:G$1573)),ROWS(I$2:I557))),"")</f>
        <v/>
      </c>
      <c r="J558" s="3" t="str">
        <f t="array" aca="1" ref="J558" ca="1">IFERROR(INDEX(C:C,SMALL(IF(C$2:C$1573&lt;&gt;"",ROW(C$2:C$1573)),ROWS(J$2:J557))),"")</f>
        <v/>
      </c>
    </row>
    <row r="559" spans="1:10" ht="18" x14ac:dyDescent="0.2">
      <c r="A559" s="1">
        <v>88</v>
      </c>
      <c r="B559" s="1" t="s">
        <v>785</v>
      </c>
      <c r="C559" s="2" t="str">
        <f t="shared" ca="1" si="32"/>
        <v/>
      </c>
      <c r="D559" s="2" t="str">
        <f t="shared" ca="1" si="33"/>
        <v/>
      </c>
      <c r="E559" s="4">
        <v>4</v>
      </c>
      <c r="F559" s="4" t="str">
        <f t="shared" ca="1" si="34"/>
        <v/>
      </c>
      <c r="G559" s="4" t="str">
        <f t="shared" ca="1" si="35"/>
        <v/>
      </c>
      <c r="H559" s="3" t="str">
        <f t="array" aca="1" ref="H559" ca="1">IFERROR(INDEX(F:F,SMALL(IF(F$2:F$1573&lt;&gt;"",ROW(F$2:F$1573)),ROWS(H$2:H558))),"")</f>
        <v/>
      </c>
      <c r="I559" s="3" t="str">
        <f t="array" aca="1" ref="I559" ca="1">IFERROR(INDEX(G:G,SMALL(IF(G$2:G$1573&lt;&gt;"",ROW(G$2:G$1573)),ROWS(I$2:I558))),"")</f>
        <v/>
      </c>
      <c r="J559" s="3" t="str">
        <f t="array" aca="1" ref="J559" ca="1">IFERROR(INDEX(C:C,SMALL(IF(C$2:C$1573&lt;&gt;"",ROW(C$2:C$1573)),ROWS(J$2:J558))),"")</f>
        <v/>
      </c>
    </row>
    <row r="560" spans="1:10" ht="18" x14ac:dyDescent="0.2">
      <c r="A560" s="1">
        <v>89</v>
      </c>
      <c r="B560" s="1" t="s">
        <v>785</v>
      </c>
      <c r="C560" s="2" t="str">
        <f t="shared" ca="1" si="32"/>
        <v/>
      </c>
      <c r="D560" s="2" t="str">
        <f t="shared" ca="1" si="33"/>
        <v/>
      </c>
      <c r="E560" s="4">
        <v>4</v>
      </c>
      <c r="F560" s="4" t="str">
        <f t="shared" ca="1" si="34"/>
        <v/>
      </c>
      <c r="G560" s="4" t="str">
        <f t="shared" ca="1" si="35"/>
        <v/>
      </c>
      <c r="H560" s="3" t="str">
        <f t="array" aca="1" ref="H560" ca="1">IFERROR(INDEX(F:F,SMALL(IF(F$2:F$1573&lt;&gt;"",ROW(F$2:F$1573)),ROWS(H$2:H559))),"")</f>
        <v/>
      </c>
      <c r="I560" s="3" t="str">
        <f t="array" aca="1" ref="I560" ca="1">IFERROR(INDEX(G:G,SMALL(IF(G$2:G$1573&lt;&gt;"",ROW(G$2:G$1573)),ROWS(I$2:I559))),"")</f>
        <v/>
      </c>
      <c r="J560" s="3" t="str">
        <f t="array" aca="1" ref="J560" ca="1">IFERROR(INDEX(C:C,SMALL(IF(C$2:C$1573&lt;&gt;"",ROW(C$2:C$1573)),ROWS(J$2:J559))),"")</f>
        <v/>
      </c>
    </row>
    <row r="561" spans="1:10" ht="18" x14ac:dyDescent="0.2">
      <c r="A561" s="1">
        <v>90</v>
      </c>
      <c r="B561" s="1" t="s">
        <v>785</v>
      </c>
      <c r="C561" s="2" t="str">
        <f t="shared" ca="1" si="32"/>
        <v/>
      </c>
      <c r="D561" s="2" t="str">
        <f t="shared" ca="1" si="33"/>
        <v/>
      </c>
      <c r="E561" s="4">
        <v>4</v>
      </c>
      <c r="F561" s="4" t="str">
        <f t="shared" ca="1" si="34"/>
        <v/>
      </c>
      <c r="G561" s="4" t="str">
        <f t="shared" ca="1" si="35"/>
        <v/>
      </c>
      <c r="H561" s="3" t="str">
        <f t="array" aca="1" ref="H561" ca="1">IFERROR(INDEX(F:F,SMALL(IF(F$2:F$1573&lt;&gt;"",ROW(F$2:F$1573)),ROWS(H$2:H560))),"")</f>
        <v/>
      </c>
      <c r="I561" s="3" t="str">
        <f t="array" aca="1" ref="I561" ca="1">IFERROR(INDEX(G:G,SMALL(IF(G$2:G$1573&lt;&gt;"",ROW(G$2:G$1573)),ROWS(I$2:I560))),"")</f>
        <v/>
      </c>
      <c r="J561" s="3" t="str">
        <f t="array" aca="1" ref="J561" ca="1">IFERROR(INDEX(C:C,SMALL(IF(C$2:C$1573&lt;&gt;"",ROW(C$2:C$1573)),ROWS(J$2:J560))),"")</f>
        <v/>
      </c>
    </row>
    <row r="562" spans="1:10" ht="18" x14ac:dyDescent="0.2">
      <c r="A562" s="1">
        <v>91</v>
      </c>
      <c r="B562" s="1" t="s">
        <v>785</v>
      </c>
      <c r="C562" s="2" t="str">
        <f t="shared" ca="1" si="32"/>
        <v/>
      </c>
      <c r="D562" s="2" t="str">
        <f t="shared" ca="1" si="33"/>
        <v/>
      </c>
      <c r="E562" s="4">
        <v>4</v>
      </c>
      <c r="F562" s="4" t="str">
        <f t="shared" ca="1" si="34"/>
        <v/>
      </c>
      <c r="G562" s="4" t="str">
        <f t="shared" ca="1" si="35"/>
        <v/>
      </c>
      <c r="H562" s="3" t="str">
        <f t="array" aca="1" ref="H562" ca="1">IFERROR(INDEX(F:F,SMALL(IF(F$2:F$1573&lt;&gt;"",ROW(F$2:F$1573)),ROWS(H$2:H561))),"")</f>
        <v/>
      </c>
      <c r="I562" s="3" t="str">
        <f t="array" aca="1" ref="I562" ca="1">IFERROR(INDEX(G:G,SMALL(IF(G$2:G$1573&lt;&gt;"",ROW(G$2:G$1573)),ROWS(I$2:I561))),"")</f>
        <v/>
      </c>
      <c r="J562" s="3" t="str">
        <f t="array" aca="1" ref="J562" ca="1">IFERROR(INDEX(C:C,SMALL(IF(C$2:C$1573&lt;&gt;"",ROW(C$2:C$1573)),ROWS(J$2:J561))),"")</f>
        <v/>
      </c>
    </row>
    <row r="563" spans="1:10" ht="18" x14ac:dyDescent="0.2">
      <c r="A563" s="1">
        <v>92</v>
      </c>
      <c r="B563" s="1" t="s">
        <v>785</v>
      </c>
      <c r="C563" s="2" t="str">
        <f t="shared" ca="1" si="32"/>
        <v/>
      </c>
      <c r="D563" s="2">
        <f t="shared" ca="1" si="33"/>
        <v>7116</v>
      </c>
      <c r="E563" s="4">
        <v>4</v>
      </c>
      <c r="F563" s="4" t="str">
        <f t="shared" ca="1" si="34"/>
        <v/>
      </c>
      <c r="G563" s="4" t="str">
        <f t="shared" ca="1" si="35"/>
        <v/>
      </c>
      <c r="H563" s="3" t="str">
        <f t="array" aca="1" ref="H563" ca="1">IFERROR(INDEX(F:F,SMALL(IF(F$2:F$1573&lt;&gt;"",ROW(F$2:F$1573)),ROWS(H$2:H562))),"")</f>
        <v/>
      </c>
      <c r="I563" s="3" t="str">
        <f t="array" aca="1" ref="I563" ca="1">IFERROR(INDEX(G:G,SMALL(IF(G$2:G$1573&lt;&gt;"",ROW(G$2:G$1573)),ROWS(I$2:I562))),"")</f>
        <v/>
      </c>
      <c r="J563" s="3" t="str">
        <f t="array" aca="1" ref="J563" ca="1">IFERROR(INDEX(C:C,SMALL(IF(C$2:C$1573&lt;&gt;"",ROW(C$2:C$1573)),ROWS(J$2:J562))),"")</f>
        <v/>
      </c>
    </row>
    <row r="564" spans="1:10" ht="18" x14ac:dyDescent="0.2">
      <c r="A564" s="1">
        <v>93</v>
      </c>
      <c r="B564" s="1" t="s">
        <v>785</v>
      </c>
      <c r="C564" s="2" t="str">
        <f t="shared" ca="1" si="32"/>
        <v/>
      </c>
      <c r="D564" s="2">
        <f t="shared" ca="1" si="33"/>
        <v>7291</v>
      </c>
      <c r="E564" s="4">
        <v>4</v>
      </c>
      <c r="F564" s="4" t="str">
        <f t="shared" ca="1" si="34"/>
        <v/>
      </c>
      <c r="G564" s="4" t="str">
        <f t="shared" ca="1" si="35"/>
        <v/>
      </c>
      <c r="H564" s="3" t="str">
        <f t="array" aca="1" ref="H564" ca="1">IFERROR(INDEX(F:F,SMALL(IF(F$2:F$1573&lt;&gt;"",ROW(F$2:F$1573)),ROWS(H$2:H563))),"")</f>
        <v/>
      </c>
      <c r="I564" s="3" t="str">
        <f t="array" aca="1" ref="I564" ca="1">IFERROR(INDEX(G:G,SMALL(IF(G$2:G$1573&lt;&gt;"",ROW(G$2:G$1573)),ROWS(I$2:I563))),"")</f>
        <v/>
      </c>
      <c r="J564" s="3" t="str">
        <f t="array" aca="1" ref="J564" ca="1">IFERROR(INDEX(C:C,SMALL(IF(C$2:C$1573&lt;&gt;"",ROW(C$2:C$1573)),ROWS(J$2:J563))),"")</f>
        <v/>
      </c>
    </row>
    <row r="565" spans="1:10" ht="18" x14ac:dyDescent="0.2">
      <c r="A565" s="1">
        <v>94</v>
      </c>
      <c r="B565" s="1" t="s">
        <v>785</v>
      </c>
      <c r="C565" s="2" t="str">
        <f t="shared" ca="1" si="32"/>
        <v/>
      </c>
      <c r="D565" s="2">
        <f t="shared" ca="1" si="33"/>
        <v>7087</v>
      </c>
      <c r="E565" s="4">
        <v>4</v>
      </c>
      <c r="F565" s="4" t="str">
        <f t="shared" ca="1" si="34"/>
        <v/>
      </c>
      <c r="G565" s="4" t="str">
        <f t="shared" ca="1" si="35"/>
        <v/>
      </c>
      <c r="H565" s="3" t="str">
        <f t="array" aca="1" ref="H565" ca="1">IFERROR(INDEX(F:F,SMALL(IF(F$2:F$1573&lt;&gt;"",ROW(F$2:F$1573)),ROWS(H$2:H564))),"")</f>
        <v/>
      </c>
      <c r="I565" s="3" t="str">
        <f t="array" aca="1" ref="I565" ca="1">IFERROR(INDEX(G:G,SMALL(IF(G$2:G$1573&lt;&gt;"",ROW(G$2:G$1573)),ROWS(I$2:I564))),"")</f>
        <v/>
      </c>
      <c r="J565" s="3" t="str">
        <f t="array" aca="1" ref="J565" ca="1">IFERROR(INDEX(C:C,SMALL(IF(C$2:C$1573&lt;&gt;"",ROW(C$2:C$1573)),ROWS(J$2:J564))),"")</f>
        <v/>
      </c>
    </row>
    <row r="566" spans="1:10" ht="18" x14ac:dyDescent="0.2">
      <c r="A566" s="1">
        <v>95</v>
      </c>
      <c r="B566" s="1" t="s">
        <v>785</v>
      </c>
      <c r="C566" s="2" t="str">
        <f t="shared" ca="1" si="32"/>
        <v/>
      </c>
      <c r="D566" s="2">
        <f t="shared" ca="1" si="33"/>
        <v>7105</v>
      </c>
      <c r="E566" s="4">
        <v>4</v>
      </c>
      <c r="F566" s="4" t="str">
        <f t="shared" ca="1" si="34"/>
        <v/>
      </c>
      <c r="G566" s="4" t="str">
        <f t="shared" ca="1" si="35"/>
        <v/>
      </c>
      <c r="H566" s="3" t="str">
        <f t="array" aca="1" ref="H566" ca="1">IFERROR(INDEX(F:F,SMALL(IF(F$2:F$1573&lt;&gt;"",ROW(F$2:F$1573)),ROWS(H$2:H565))),"")</f>
        <v/>
      </c>
      <c r="I566" s="3" t="str">
        <f t="array" aca="1" ref="I566" ca="1">IFERROR(INDEX(G:G,SMALL(IF(G$2:G$1573&lt;&gt;"",ROW(G$2:G$1573)),ROWS(I$2:I565))),"")</f>
        <v/>
      </c>
      <c r="J566" s="3" t="str">
        <f t="array" aca="1" ref="J566" ca="1">IFERROR(INDEX(C:C,SMALL(IF(C$2:C$1573&lt;&gt;"",ROW(C$2:C$1573)),ROWS(J$2:J565))),"")</f>
        <v/>
      </c>
    </row>
    <row r="567" spans="1:10" ht="18" x14ac:dyDescent="0.2">
      <c r="A567" s="1">
        <v>96</v>
      </c>
      <c r="B567" s="1" t="s">
        <v>785</v>
      </c>
      <c r="C567" s="2" t="str">
        <f t="shared" ca="1" si="32"/>
        <v/>
      </c>
      <c r="D567" s="2">
        <f t="shared" ca="1" si="33"/>
        <v>7109</v>
      </c>
      <c r="E567" s="4">
        <v>4</v>
      </c>
      <c r="F567" s="4" t="str">
        <f t="shared" ca="1" si="34"/>
        <v/>
      </c>
      <c r="G567" s="4" t="str">
        <f t="shared" ca="1" si="35"/>
        <v/>
      </c>
      <c r="H567" s="3" t="str">
        <f t="array" aca="1" ref="H567" ca="1">IFERROR(INDEX(F:F,SMALL(IF(F$2:F$1573&lt;&gt;"",ROW(F$2:F$1573)),ROWS(H$2:H566))),"")</f>
        <v/>
      </c>
      <c r="I567" s="3" t="str">
        <f t="array" aca="1" ref="I567" ca="1">IFERROR(INDEX(G:G,SMALL(IF(G$2:G$1573&lt;&gt;"",ROW(G$2:G$1573)),ROWS(I$2:I566))),"")</f>
        <v/>
      </c>
      <c r="J567" s="3" t="str">
        <f t="array" aca="1" ref="J567" ca="1">IFERROR(INDEX(C:C,SMALL(IF(C$2:C$1573&lt;&gt;"",ROW(C$2:C$1573)),ROWS(J$2:J566))),"")</f>
        <v/>
      </c>
    </row>
    <row r="568" spans="1:10" ht="18" x14ac:dyDescent="0.2">
      <c r="A568" s="1">
        <v>97</v>
      </c>
      <c r="B568" s="1" t="s">
        <v>785</v>
      </c>
      <c r="C568" s="2" t="str">
        <f t="shared" ca="1" si="32"/>
        <v/>
      </c>
      <c r="D568" s="2" t="str">
        <f t="shared" ca="1" si="33"/>
        <v/>
      </c>
      <c r="E568" s="4">
        <v>4</v>
      </c>
      <c r="F568" s="4" t="str">
        <f t="shared" ca="1" si="34"/>
        <v/>
      </c>
      <c r="G568" s="4" t="str">
        <f t="shared" ca="1" si="35"/>
        <v/>
      </c>
      <c r="H568" s="3" t="str">
        <f t="array" aca="1" ref="H568" ca="1">IFERROR(INDEX(F:F,SMALL(IF(F$2:F$1573&lt;&gt;"",ROW(F$2:F$1573)),ROWS(H$2:H567))),"")</f>
        <v/>
      </c>
      <c r="I568" s="3" t="str">
        <f t="array" aca="1" ref="I568" ca="1">IFERROR(INDEX(G:G,SMALL(IF(G$2:G$1573&lt;&gt;"",ROW(G$2:G$1573)),ROWS(I$2:I567))),"")</f>
        <v/>
      </c>
      <c r="J568" s="3" t="str">
        <f t="array" aca="1" ref="J568" ca="1">IFERROR(INDEX(C:C,SMALL(IF(C$2:C$1573&lt;&gt;"",ROW(C$2:C$1573)),ROWS(J$2:J567))),"")</f>
        <v/>
      </c>
    </row>
    <row r="569" spans="1:10" ht="18" x14ac:dyDescent="0.2">
      <c r="A569" s="1">
        <v>98</v>
      </c>
      <c r="B569" s="1" t="s">
        <v>785</v>
      </c>
      <c r="C569" s="2" t="str">
        <f t="shared" ca="1" si="32"/>
        <v/>
      </c>
      <c r="D569" s="2" t="str">
        <f t="shared" ca="1" si="33"/>
        <v/>
      </c>
      <c r="E569" s="4">
        <v>4</v>
      </c>
      <c r="F569" s="4" t="str">
        <f t="shared" ca="1" si="34"/>
        <v/>
      </c>
      <c r="G569" s="4" t="str">
        <f t="shared" ca="1" si="35"/>
        <v/>
      </c>
      <c r="H569" s="3" t="str">
        <f t="array" aca="1" ref="H569" ca="1">IFERROR(INDEX(F:F,SMALL(IF(F$2:F$1573&lt;&gt;"",ROW(F$2:F$1573)),ROWS(H$2:H568))),"")</f>
        <v/>
      </c>
      <c r="I569" s="3" t="str">
        <f t="array" aca="1" ref="I569" ca="1">IFERROR(INDEX(G:G,SMALL(IF(G$2:G$1573&lt;&gt;"",ROW(G$2:G$1573)),ROWS(I$2:I568))),"")</f>
        <v/>
      </c>
      <c r="J569" s="3" t="str">
        <f t="array" aca="1" ref="J569" ca="1">IFERROR(INDEX(C:C,SMALL(IF(C$2:C$1573&lt;&gt;"",ROW(C$2:C$1573)),ROWS(J$2:J568))),"")</f>
        <v/>
      </c>
    </row>
    <row r="570" spans="1:10" ht="18" x14ac:dyDescent="0.2">
      <c r="A570" s="1">
        <v>99</v>
      </c>
      <c r="B570" s="1" t="s">
        <v>785</v>
      </c>
      <c r="C570" s="2" t="str">
        <f t="shared" ca="1" si="32"/>
        <v/>
      </c>
      <c r="D570" s="2" t="str">
        <f t="shared" ca="1" si="33"/>
        <v/>
      </c>
      <c r="E570" s="4">
        <v>4</v>
      </c>
      <c r="F570" s="4" t="str">
        <f t="shared" ca="1" si="34"/>
        <v/>
      </c>
      <c r="G570" s="4" t="str">
        <f t="shared" ca="1" si="35"/>
        <v/>
      </c>
      <c r="H570" s="3" t="str">
        <f t="array" aca="1" ref="H570" ca="1">IFERROR(INDEX(F:F,SMALL(IF(F$2:F$1573&lt;&gt;"",ROW(F$2:F$1573)),ROWS(H$2:H569))),"")</f>
        <v/>
      </c>
      <c r="I570" s="3" t="str">
        <f t="array" aca="1" ref="I570" ca="1">IFERROR(INDEX(G:G,SMALL(IF(G$2:G$1573&lt;&gt;"",ROW(G$2:G$1573)),ROWS(I$2:I569))),"")</f>
        <v/>
      </c>
      <c r="J570" s="3" t="str">
        <f t="array" aca="1" ref="J570" ca="1">IFERROR(INDEX(C:C,SMALL(IF(C$2:C$1573&lt;&gt;"",ROW(C$2:C$1573)),ROWS(J$2:J569))),"")</f>
        <v/>
      </c>
    </row>
    <row r="571" spans="1:10" ht="18" x14ac:dyDescent="0.2">
      <c r="A571" s="1">
        <v>100</v>
      </c>
      <c r="B571" s="1" t="s">
        <v>785</v>
      </c>
      <c r="C571" s="2" t="str">
        <f t="shared" ca="1" si="32"/>
        <v/>
      </c>
      <c r="D571" s="2" t="str">
        <f t="shared" ca="1" si="33"/>
        <v/>
      </c>
      <c r="E571" s="4">
        <v>4</v>
      </c>
      <c r="F571" s="4" t="str">
        <f t="shared" ca="1" si="34"/>
        <v/>
      </c>
      <c r="G571" s="4" t="str">
        <f t="shared" ca="1" si="35"/>
        <v/>
      </c>
      <c r="H571" s="3" t="str">
        <f t="array" aca="1" ref="H571" ca="1">IFERROR(INDEX(F:F,SMALL(IF(F$2:F$1573&lt;&gt;"",ROW(F$2:F$1573)),ROWS(H$2:H570))),"")</f>
        <v/>
      </c>
      <c r="I571" s="3" t="str">
        <f t="array" aca="1" ref="I571" ca="1">IFERROR(INDEX(G:G,SMALL(IF(G$2:G$1573&lt;&gt;"",ROW(G$2:G$1573)),ROWS(I$2:I570))),"")</f>
        <v/>
      </c>
      <c r="J571" s="3" t="str">
        <f t="array" aca="1" ref="J571" ca="1">IFERROR(INDEX(C:C,SMALL(IF(C$2:C$1573&lt;&gt;"",ROW(C$2:C$1573)),ROWS(J$2:J570))),"")</f>
        <v/>
      </c>
    </row>
    <row r="572" spans="1:10" ht="18" x14ac:dyDescent="0.2">
      <c r="A572" s="1">
        <v>101</v>
      </c>
      <c r="B572" s="1" t="s">
        <v>785</v>
      </c>
      <c r="C572" s="2" t="str">
        <f t="shared" ca="1" si="32"/>
        <v/>
      </c>
      <c r="D572" s="2" t="str">
        <f t="shared" ca="1" si="33"/>
        <v/>
      </c>
      <c r="E572" s="4">
        <v>4</v>
      </c>
      <c r="F572" s="4" t="str">
        <f t="shared" ca="1" si="34"/>
        <v/>
      </c>
      <c r="G572" s="4" t="str">
        <f t="shared" ca="1" si="35"/>
        <v/>
      </c>
      <c r="H572" s="3" t="str">
        <f t="array" aca="1" ref="H572" ca="1">IFERROR(INDEX(F:F,SMALL(IF(F$2:F$1573&lt;&gt;"",ROW(F$2:F$1573)),ROWS(H$2:H571))),"")</f>
        <v/>
      </c>
      <c r="I572" s="3" t="str">
        <f t="array" aca="1" ref="I572" ca="1">IFERROR(INDEX(G:G,SMALL(IF(G$2:G$1573&lt;&gt;"",ROW(G$2:G$1573)),ROWS(I$2:I571))),"")</f>
        <v/>
      </c>
      <c r="J572" s="3" t="str">
        <f t="array" aca="1" ref="J572" ca="1">IFERROR(INDEX(C:C,SMALL(IF(C$2:C$1573&lt;&gt;"",ROW(C$2:C$1573)),ROWS(J$2:J571))),"")</f>
        <v/>
      </c>
    </row>
    <row r="573" spans="1:10" ht="18" x14ac:dyDescent="0.2">
      <c r="A573" s="1">
        <v>102</v>
      </c>
      <c r="B573" s="1" t="s">
        <v>785</v>
      </c>
      <c r="C573" s="2" t="str">
        <f t="shared" ca="1" si="32"/>
        <v/>
      </c>
      <c r="D573" s="2" t="str">
        <f t="shared" ca="1" si="33"/>
        <v/>
      </c>
      <c r="E573" s="4">
        <v>4</v>
      </c>
      <c r="F573" s="4" t="str">
        <f t="shared" ca="1" si="34"/>
        <v/>
      </c>
      <c r="G573" s="4" t="str">
        <f t="shared" ca="1" si="35"/>
        <v/>
      </c>
      <c r="H573" s="3" t="str">
        <f t="array" aca="1" ref="H573" ca="1">IFERROR(INDEX(F:F,SMALL(IF(F$2:F$1573&lt;&gt;"",ROW(F$2:F$1573)),ROWS(H$2:H572))),"")</f>
        <v/>
      </c>
      <c r="I573" s="3" t="str">
        <f t="array" aca="1" ref="I573" ca="1">IFERROR(INDEX(G:G,SMALL(IF(G$2:G$1573&lt;&gt;"",ROW(G$2:G$1573)),ROWS(I$2:I572))),"")</f>
        <v/>
      </c>
      <c r="J573" s="3" t="str">
        <f t="array" aca="1" ref="J573" ca="1">IFERROR(INDEX(C:C,SMALL(IF(C$2:C$1573&lt;&gt;"",ROW(C$2:C$1573)),ROWS(J$2:J572))),"")</f>
        <v/>
      </c>
    </row>
    <row r="574" spans="1:10" ht="18" x14ac:dyDescent="0.2">
      <c r="A574" s="1">
        <v>103</v>
      </c>
      <c r="B574" s="1" t="s">
        <v>785</v>
      </c>
      <c r="C574" s="2" t="str">
        <f t="shared" ca="1" si="32"/>
        <v/>
      </c>
      <c r="D574" s="2">
        <f t="shared" ca="1" si="33"/>
        <v>6147</v>
      </c>
      <c r="E574" s="4">
        <v>4</v>
      </c>
      <c r="F574" s="4" t="str">
        <f t="shared" ca="1" si="34"/>
        <v/>
      </c>
      <c r="G574" s="4" t="str">
        <f t="shared" ca="1" si="35"/>
        <v/>
      </c>
      <c r="H574" s="3" t="str">
        <f t="array" aca="1" ref="H574" ca="1">IFERROR(INDEX(F:F,SMALL(IF(F$2:F$1573&lt;&gt;"",ROW(F$2:F$1573)),ROWS(H$2:H573))),"")</f>
        <v/>
      </c>
      <c r="I574" s="3" t="str">
        <f t="array" aca="1" ref="I574" ca="1">IFERROR(INDEX(G:G,SMALL(IF(G$2:G$1573&lt;&gt;"",ROW(G$2:G$1573)),ROWS(I$2:I573))),"")</f>
        <v/>
      </c>
      <c r="J574" s="3" t="str">
        <f t="array" aca="1" ref="J574" ca="1">IFERROR(INDEX(C:C,SMALL(IF(C$2:C$1573&lt;&gt;"",ROW(C$2:C$1573)),ROWS(J$2:J573))),"")</f>
        <v/>
      </c>
    </row>
    <row r="575" spans="1:10" ht="18" x14ac:dyDescent="0.2">
      <c r="A575" s="1">
        <v>104</v>
      </c>
      <c r="B575" s="1" t="s">
        <v>785</v>
      </c>
      <c r="C575" s="2" t="str">
        <f t="shared" ca="1" si="32"/>
        <v/>
      </c>
      <c r="D575" s="2">
        <f t="shared" ca="1" si="33"/>
        <v>6287</v>
      </c>
      <c r="E575" s="4">
        <v>4</v>
      </c>
      <c r="F575" s="4" t="str">
        <f t="shared" ca="1" si="34"/>
        <v/>
      </c>
      <c r="G575" s="4" t="str">
        <f t="shared" ca="1" si="35"/>
        <v/>
      </c>
      <c r="H575" s="3" t="str">
        <f t="array" aca="1" ref="H575" ca="1">IFERROR(INDEX(F:F,SMALL(IF(F$2:F$1573&lt;&gt;"",ROW(F$2:F$1573)),ROWS(H$2:H574))),"")</f>
        <v/>
      </c>
      <c r="I575" s="3" t="str">
        <f t="array" aca="1" ref="I575" ca="1">IFERROR(INDEX(G:G,SMALL(IF(G$2:G$1573&lt;&gt;"",ROW(G$2:G$1573)),ROWS(I$2:I574))),"")</f>
        <v/>
      </c>
      <c r="J575" s="3" t="str">
        <f t="array" aca="1" ref="J575" ca="1">IFERROR(INDEX(C:C,SMALL(IF(C$2:C$1573&lt;&gt;"",ROW(C$2:C$1573)),ROWS(J$2:J574))),"")</f>
        <v/>
      </c>
    </row>
    <row r="576" spans="1:10" ht="18" x14ac:dyDescent="0.2">
      <c r="A576" s="1">
        <v>105</v>
      </c>
      <c r="B576" s="1" t="s">
        <v>785</v>
      </c>
      <c r="C576" s="2" t="str">
        <f t="shared" ca="1" si="32"/>
        <v/>
      </c>
      <c r="D576" s="2">
        <f t="shared" ca="1" si="33"/>
        <v>6301</v>
      </c>
      <c r="E576" s="4">
        <v>4</v>
      </c>
      <c r="F576" s="4" t="str">
        <f t="shared" ca="1" si="34"/>
        <v/>
      </c>
      <c r="G576" s="4" t="str">
        <f t="shared" ca="1" si="35"/>
        <v/>
      </c>
      <c r="H576" s="3" t="str">
        <f t="array" aca="1" ref="H576" ca="1">IFERROR(INDEX(F:F,SMALL(IF(F$2:F$1573&lt;&gt;"",ROW(F$2:F$1573)),ROWS(H$2:H575))),"")</f>
        <v/>
      </c>
      <c r="I576" s="3" t="str">
        <f t="array" aca="1" ref="I576" ca="1">IFERROR(INDEX(G:G,SMALL(IF(G$2:G$1573&lt;&gt;"",ROW(G$2:G$1573)),ROWS(I$2:I575))),"")</f>
        <v/>
      </c>
      <c r="J576" s="3" t="str">
        <f t="array" aca="1" ref="J576" ca="1">IFERROR(INDEX(C:C,SMALL(IF(C$2:C$1573&lt;&gt;"",ROW(C$2:C$1573)),ROWS(J$2:J575))),"")</f>
        <v/>
      </c>
    </row>
    <row r="577" spans="1:10" ht="18" x14ac:dyDescent="0.2">
      <c r="A577" s="1">
        <v>106</v>
      </c>
      <c r="B577" s="1" t="s">
        <v>785</v>
      </c>
      <c r="C577" s="2" t="str">
        <f t="shared" ca="1" si="32"/>
        <v/>
      </c>
      <c r="D577" s="2">
        <f t="shared" ca="1" si="33"/>
        <v>6444</v>
      </c>
      <c r="E577" s="4">
        <v>4</v>
      </c>
      <c r="F577" s="4" t="str">
        <f t="shared" ca="1" si="34"/>
        <v/>
      </c>
      <c r="G577" s="4" t="str">
        <f t="shared" ca="1" si="35"/>
        <v/>
      </c>
      <c r="H577" s="3" t="str">
        <f t="array" aca="1" ref="H577" ca="1">IFERROR(INDEX(F:F,SMALL(IF(F$2:F$1573&lt;&gt;"",ROW(F$2:F$1573)),ROWS(H$2:H576))),"")</f>
        <v/>
      </c>
      <c r="I577" s="3" t="str">
        <f t="array" aca="1" ref="I577" ca="1">IFERROR(INDEX(G:G,SMALL(IF(G$2:G$1573&lt;&gt;"",ROW(G$2:G$1573)),ROWS(I$2:I576))),"")</f>
        <v/>
      </c>
      <c r="J577" s="3" t="str">
        <f t="array" aca="1" ref="J577" ca="1">IFERROR(INDEX(C:C,SMALL(IF(C$2:C$1573&lt;&gt;"",ROW(C$2:C$1573)),ROWS(J$2:J576))),"")</f>
        <v/>
      </c>
    </row>
    <row r="578" spans="1:10" ht="18" x14ac:dyDescent="0.2">
      <c r="A578" s="1">
        <v>107</v>
      </c>
      <c r="B578" s="1" t="s">
        <v>785</v>
      </c>
      <c r="C578" s="2" t="str">
        <f t="shared" ca="1" si="32"/>
        <v/>
      </c>
      <c r="D578" s="2">
        <f t="shared" ca="1" si="33"/>
        <v>6349</v>
      </c>
      <c r="E578" s="4">
        <v>4</v>
      </c>
      <c r="F578" s="4" t="str">
        <f t="shared" ca="1" si="34"/>
        <v/>
      </c>
      <c r="G578" s="4" t="str">
        <f t="shared" ca="1" si="35"/>
        <v/>
      </c>
      <c r="H578" s="3" t="str">
        <f t="array" aca="1" ref="H578" ca="1">IFERROR(INDEX(F:F,SMALL(IF(F$2:F$1573&lt;&gt;"",ROW(F$2:F$1573)),ROWS(H$2:H577))),"")</f>
        <v/>
      </c>
      <c r="I578" s="3" t="str">
        <f t="array" aca="1" ref="I578" ca="1">IFERROR(INDEX(G:G,SMALL(IF(G$2:G$1573&lt;&gt;"",ROW(G$2:G$1573)),ROWS(I$2:I577))),"")</f>
        <v/>
      </c>
      <c r="J578" s="3" t="str">
        <f t="array" aca="1" ref="J578" ca="1">IFERROR(INDEX(C:C,SMALL(IF(C$2:C$1573&lt;&gt;"",ROW(C$2:C$1573)),ROWS(J$2:J577))),"")</f>
        <v/>
      </c>
    </row>
    <row r="579" spans="1:10" ht="18" x14ac:dyDescent="0.2">
      <c r="A579" s="1">
        <v>108</v>
      </c>
      <c r="B579" s="1" t="s">
        <v>785</v>
      </c>
      <c r="C579" s="2" t="str">
        <f t="shared" ca="1" si="32"/>
        <v/>
      </c>
      <c r="D579" s="2">
        <f t="shared" ca="1" si="33"/>
        <v>6419</v>
      </c>
      <c r="E579" s="4">
        <v>4</v>
      </c>
      <c r="F579" s="4" t="str">
        <f t="shared" ca="1" si="34"/>
        <v/>
      </c>
      <c r="G579" s="4" t="str">
        <f t="shared" ca="1" si="35"/>
        <v/>
      </c>
      <c r="H579" s="3" t="str">
        <f t="array" aca="1" ref="H579" ca="1">IFERROR(INDEX(F:F,SMALL(IF(F$2:F$1573&lt;&gt;"",ROW(F$2:F$1573)),ROWS(H$2:H578))),"")</f>
        <v/>
      </c>
      <c r="I579" s="3" t="str">
        <f t="array" aca="1" ref="I579" ca="1">IFERROR(INDEX(G:G,SMALL(IF(G$2:G$1573&lt;&gt;"",ROW(G$2:G$1573)),ROWS(I$2:I578))),"")</f>
        <v/>
      </c>
      <c r="J579" s="3" t="str">
        <f t="array" aca="1" ref="J579" ca="1">IFERROR(INDEX(C:C,SMALL(IF(C$2:C$1573&lt;&gt;"",ROW(C$2:C$1573)),ROWS(J$2:J578))),"")</f>
        <v/>
      </c>
    </row>
    <row r="580" spans="1:10" ht="18" x14ac:dyDescent="0.2">
      <c r="A580" s="1">
        <v>109</v>
      </c>
      <c r="B580" s="1" t="s">
        <v>785</v>
      </c>
      <c r="C580" s="2" t="str">
        <f t="shared" ca="1" si="32"/>
        <v/>
      </c>
      <c r="D580" s="2">
        <f t="shared" ca="1" si="33"/>
        <v>6430</v>
      </c>
      <c r="E580" s="4">
        <v>4</v>
      </c>
      <c r="F580" s="4" t="str">
        <f t="shared" ca="1" si="34"/>
        <v/>
      </c>
      <c r="G580" s="4" t="str">
        <f t="shared" ca="1" si="35"/>
        <v/>
      </c>
      <c r="H580" s="3" t="str">
        <f t="array" aca="1" ref="H580" ca="1">IFERROR(INDEX(F:F,SMALL(IF(F$2:F$1573&lt;&gt;"",ROW(F$2:F$1573)),ROWS(H$2:H579))),"")</f>
        <v/>
      </c>
      <c r="I580" s="3" t="str">
        <f t="array" aca="1" ref="I580" ca="1">IFERROR(INDEX(G:G,SMALL(IF(G$2:G$1573&lt;&gt;"",ROW(G$2:G$1573)),ROWS(I$2:I579))),"")</f>
        <v/>
      </c>
      <c r="J580" s="3" t="str">
        <f t="array" aca="1" ref="J580" ca="1">IFERROR(INDEX(C:C,SMALL(IF(C$2:C$1573&lt;&gt;"",ROW(C$2:C$1573)),ROWS(J$2:J579))),"")</f>
        <v/>
      </c>
    </row>
    <row r="581" spans="1:10" ht="18" x14ac:dyDescent="0.2">
      <c r="A581" s="1">
        <v>110</v>
      </c>
      <c r="B581" s="1" t="s">
        <v>785</v>
      </c>
      <c r="C581" s="2" t="str">
        <f t="shared" ref="C581:C644" ca="1" si="36">IF(OR(D581=0,D581="",INDIRECT("'"&amp;$B$1&amp;"'!"&amp;B581&amp;A581)="",,INDIRECT("'"&amp;$B$1&amp;"'!X"&amp;A581)=0),"",INDIRECT("'"&amp;$B$1&amp;"'!"&amp;B581&amp;A581))</f>
        <v/>
      </c>
      <c r="D581" s="2">
        <f t="shared" ref="D581:D644" ca="1" si="37">IF(INDIRECT("'"&amp;$B$1&amp;"'!C"&amp;A581)=0,"",INDIRECT("'"&amp;$B$1&amp;"'!C"&amp;A581))</f>
        <v>6394</v>
      </c>
      <c r="E581" s="4">
        <v>4</v>
      </c>
      <c r="F581" s="4" t="str">
        <f t="shared" ref="F581:F644" ca="1" si="38">IF(C581="","",E581)</f>
        <v/>
      </c>
      <c r="G581" s="4" t="str">
        <f t="shared" ref="G581:G644" ca="1" si="39">IF(OR(C581="",C581=0),"",D581)</f>
        <v/>
      </c>
      <c r="H581" s="3" t="str">
        <f t="array" aca="1" ref="H581" ca="1">IFERROR(INDEX(F:F,SMALL(IF(F$2:F$1573&lt;&gt;"",ROW(F$2:F$1573)),ROWS(H$2:H580))),"")</f>
        <v/>
      </c>
      <c r="I581" s="3" t="str">
        <f t="array" aca="1" ref="I581" ca="1">IFERROR(INDEX(G:G,SMALL(IF(G$2:G$1573&lt;&gt;"",ROW(G$2:G$1573)),ROWS(I$2:I580))),"")</f>
        <v/>
      </c>
      <c r="J581" s="3" t="str">
        <f t="array" aca="1" ref="J581" ca="1">IFERROR(INDEX(C:C,SMALL(IF(C$2:C$1573&lt;&gt;"",ROW(C$2:C$1573)),ROWS(J$2:J580))),"")</f>
        <v/>
      </c>
    </row>
    <row r="582" spans="1:10" ht="18" x14ac:dyDescent="0.2">
      <c r="A582" s="1">
        <v>111</v>
      </c>
      <c r="B582" s="1" t="s">
        <v>785</v>
      </c>
      <c r="C582" s="2" t="str">
        <f t="shared" ca="1" si="36"/>
        <v/>
      </c>
      <c r="D582" s="2">
        <f t="shared" ca="1" si="37"/>
        <v>6340</v>
      </c>
      <c r="E582" s="4">
        <v>4</v>
      </c>
      <c r="F582" s="4" t="str">
        <f t="shared" ca="1" si="38"/>
        <v/>
      </c>
      <c r="G582" s="4" t="str">
        <f t="shared" ca="1" si="39"/>
        <v/>
      </c>
      <c r="H582" s="3" t="str">
        <f t="array" aca="1" ref="H582" ca="1">IFERROR(INDEX(F:F,SMALL(IF(F$2:F$1573&lt;&gt;"",ROW(F$2:F$1573)),ROWS(H$2:H581))),"")</f>
        <v/>
      </c>
      <c r="I582" s="3" t="str">
        <f t="array" aca="1" ref="I582" ca="1">IFERROR(INDEX(G:G,SMALL(IF(G$2:G$1573&lt;&gt;"",ROW(G$2:G$1573)),ROWS(I$2:I581))),"")</f>
        <v/>
      </c>
      <c r="J582" s="3" t="str">
        <f t="array" aca="1" ref="J582" ca="1">IFERROR(INDEX(C:C,SMALL(IF(C$2:C$1573&lt;&gt;"",ROW(C$2:C$1573)),ROWS(J$2:J581))),"")</f>
        <v/>
      </c>
    </row>
    <row r="583" spans="1:10" ht="18" x14ac:dyDescent="0.2">
      <c r="A583" s="1">
        <v>112</v>
      </c>
      <c r="B583" s="1" t="s">
        <v>785</v>
      </c>
      <c r="C583" s="2" t="str">
        <f t="shared" ca="1" si="36"/>
        <v/>
      </c>
      <c r="D583" s="2" t="str">
        <f t="shared" ca="1" si="37"/>
        <v/>
      </c>
      <c r="E583" s="4">
        <v>4</v>
      </c>
      <c r="F583" s="4" t="str">
        <f t="shared" ca="1" si="38"/>
        <v/>
      </c>
      <c r="G583" s="4" t="str">
        <f t="shared" ca="1" si="39"/>
        <v/>
      </c>
      <c r="H583" s="3" t="str">
        <f t="array" aca="1" ref="H583" ca="1">IFERROR(INDEX(F:F,SMALL(IF(F$2:F$1573&lt;&gt;"",ROW(F$2:F$1573)),ROWS(H$2:H582))),"")</f>
        <v/>
      </c>
      <c r="I583" s="3" t="str">
        <f t="array" aca="1" ref="I583" ca="1">IFERROR(INDEX(G:G,SMALL(IF(G$2:G$1573&lt;&gt;"",ROW(G$2:G$1573)),ROWS(I$2:I582))),"")</f>
        <v/>
      </c>
      <c r="J583" s="3" t="str">
        <f t="array" aca="1" ref="J583" ca="1">IFERROR(INDEX(C:C,SMALL(IF(C$2:C$1573&lt;&gt;"",ROW(C$2:C$1573)),ROWS(J$2:J582))),"")</f>
        <v/>
      </c>
    </row>
    <row r="584" spans="1:10" ht="18" x14ac:dyDescent="0.2">
      <c r="A584" s="1">
        <v>113</v>
      </c>
      <c r="B584" s="1" t="s">
        <v>785</v>
      </c>
      <c r="C584" s="2" t="str">
        <f t="shared" ca="1" si="36"/>
        <v/>
      </c>
      <c r="D584" s="2" t="str">
        <f t="shared" ca="1" si="37"/>
        <v/>
      </c>
      <c r="E584" s="4">
        <v>4</v>
      </c>
      <c r="F584" s="4" t="str">
        <f t="shared" ca="1" si="38"/>
        <v/>
      </c>
      <c r="G584" s="4" t="str">
        <f t="shared" ca="1" si="39"/>
        <v/>
      </c>
      <c r="H584" s="3" t="str">
        <f t="array" aca="1" ref="H584" ca="1">IFERROR(INDEX(F:F,SMALL(IF(F$2:F$1573&lt;&gt;"",ROW(F$2:F$1573)),ROWS(H$2:H583))),"")</f>
        <v/>
      </c>
      <c r="I584" s="3" t="str">
        <f t="array" aca="1" ref="I584" ca="1">IFERROR(INDEX(G:G,SMALL(IF(G$2:G$1573&lt;&gt;"",ROW(G$2:G$1573)),ROWS(I$2:I583))),"")</f>
        <v/>
      </c>
      <c r="J584" s="3" t="str">
        <f t="array" aca="1" ref="J584" ca="1">IFERROR(INDEX(C:C,SMALL(IF(C$2:C$1573&lt;&gt;"",ROW(C$2:C$1573)),ROWS(J$2:J583))),"")</f>
        <v/>
      </c>
    </row>
    <row r="585" spans="1:10" ht="18" x14ac:dyDescent="0.2">
      <c r="A585" s="1">
        <v>114</v>
      </c>
      <c r="B585" s="1" t="s">
        <v>785</v>
      </c>
      <c r="C585" s="2" t="str">
        <f t="shared" ca="1" si="36"/>
        <v/>
      </c>
      <c r="D585" s="2" t="str">
        <f t="shared" ca="1" si="37"/>
        <v/>
      </c>
      <c r="E585" s="4">
        <v>4</v>
      </c>
      <c r="F585" s="4" t="str">
        <f t="shared" ca="1" si="38"/>
        <v/>
      </c>
      <c r="G585" s="4" t="str">
        <f t="shared" ca="1" si="39"/>
        <v/>
      </c>
      <c r="H585" s="3" t="str">
        <f t="array" aca="1" ref="H585" ca="1">IFERROR(INDEX(F:F,SMALL(IF(F$2:F$1573&lt;&gt;"",ROW(F$2:F$1573)),ROWS(H$2:H584))),"")</f>
        <v/>
      </c>
      <c r="I585" s="3" t="str">
        <f t="array" aca="1" ref="I585" ca="1">IFERROR(INDEX(G:G,SMALL(IF(G$2:G$1573&lt;&gt;"",ROW(G$2:G$1573)),ROWS(I$2:I584))),"")</f>
        <v/>
      </c>
      <c r="J585" s="3" t="str">
        <f t="array" aca="1" ref="J585" ca="1">IFERROR(INDEX(C:C,SMALL(IF(C$2:C$1573&lt;&gt;"",ROW(C$2:C$1573)),ROWS(J$2:J584))),"")</f>
        <v/>
      </c>
    </row>
    <row r="586" spans="1:10" ht="18" x14ac:dyDescent="0.2">
      <c r="A586" s="1">
        <v>115</v>
      </c>
      <c r="B586" s="1" t="s">
        <v>785</v>
      </c>
      <c r="C586" s="2" t="str">
        <f t="shared" ca="1" si="36"/>
        <v/>
      </c>
      <c r="D586" s="2" t="str">
        <f t="shared" ca="1" si="37"/>
        <v/>
      </c>
      <c r="E586" s="4">
        <v>4</v>
      </c>
      <c r="F586" s="4" t="str">
        <f t="shared" ca="1" si="38"/>
        <v/>
      </c>
      <c r="G586" s="4" t="str">
        <f t="shared" ca="1" si="39"/>
        <v/>
      </c>
      <c r="H586" s="3" t="str">
        <f t="array" aca="1" ref="H586" ca="1">IFERROR(INDEX(F:F,SMALL(IF(F$2:F$1573&lt;&gt;"",ROW(F$2:F$1573)),ROWS(H$2:H585))),"")</f>
        <v/>
      </c>
      <c r="I586" s="3" t="str">
        <f t="array" aca="1" ref="I586" ca="1">IFERROR(INDEX(G:G,SMALL(IF(G$2:G$1573&lt;&gt;"",ROW(G$2:G$1573)),ROWS(I$2:I585))),"")</f>
        <v/>
      </c>
      <c r="J586" s="3" t="str">
        <f t="array" aca="1" ref="J586" ca="1">IFERROR(INDEX(C:C,SMALL(IF(C$2:C$1573&lt;&gt;"",ROW(C$2:C$1573)),ROWS(J$2:J585))),"")</f>
        <v/>
      </c>
    </row>
    <row r="587" spans="1:10" ht="18" x14ac:dyDescent="0.2">
      <c r="A587" s="1">
        <v>116</v>
      </c>
      <c r="B587" s="1" t="s">
        <v>785</v>
      </c>
      <c r="C587" s="2" t="str">
        <f t="shared" ca="1" si="36"/>
        <v/>
      </c>
      <c r="D587" s="2" t="str">
        <f t="shared" ca="1" si="37"/>
        <v/>
      </c>
      <c r="E587" s="4">
        <v>4</v>
      </c>
      <c r="F587" s="4" t="str">
        <f t="shared" ca="1" si="38"/>
        <v/>
      </c>
      <c r="G587" s="4" t="str">
        <f t="shared" ca="1" si="39"/>
        <v/>
      </c>
      <c r="H587" s="3" t="str">
        <f t="array" aca="1" ref="H587" ca="1">IFERROR(INDEX(F:F,SMALL(IF(F$2:F$1573&lt;&gt;"",ROW(F$2:F$1573)),ROWS(H$2:H586))),"")</f>
        <v/>
      </c>
      <c r="I587" s="3" t="str">
        <f t="array" aca="1" ref="I587" ca="1">IFERROR(INDEX(G:G,SMALL(IF(G$2:G$1573&lt;&gt;"",ROW(G$2:G$1573)),ROWS(I$2:I586))),"")</f>
        <v/>
      </c>
      <c r="J587" s="3" t="str">
        <f t="array" aca="1" ref="J587" ca="1">IFERROR(INDEX(C:C,SMALL(IF(C$2:C$1573&lt;&gt;"",ROW(C$2:C$1573)),ROWS(J$2:J586))),"")</f>
        <v/>
      </c>
    </row>
    <row r="588" spans="1:10" ht="18" x14ac:dyDescent="0.2">
      <c r="A588" s="1">
        <v>117</v>
      </c>
      <c r="B588" s="1" t="s">
        <v>785</v>
      </c>
      <c r="C588" s="2" t="str">
        <f t="shared" ca="1" si="36"/>
        <v/>
      </c>
      <c r="D588" s="2">
        <f t="shared" ca="1" si="37"/>
        <v>6317</v>
      </c>
      <c r="E588" s="4">
        <v>4</v>
      </c>
      <c r="F588" s="4" t="str">
        <f t="shared" ca="1" si="38"/>
        <v/>
      </c>
      <c r="G588" s="4" t="str">
        <f t="shared" ca="1" si="39"/>
        <v/>
      </c>
      <c r="H588" s="3" t="str">
        <f t="array" aca="1" ref="H588" ca="1">IFERROR(INDEX(F:F,SMALL(IF(F$2:F$1573&lt;&gt;"",ROW(F$2:F$1573)),ROWS(H$2:H587))),"")</f>
        <v/>
      </c>
      <c r="I588" s="3" t="str">
        <f t="array" aca="1" ref="I588" ca="1">IFERROR(INDEX(G:G,SMALL(IF(G$2:G$1573&lt;&gt;"",ROW(G$2:G$1573)),ROWS(I$2:I587))),"")</f>
        <v/>
      </c>
      <c r="J588" s="3" t="str">
        <f t="array" aca="1" ref="J588" ca="1">IFERROR(INDEX(C:C,SMALL(IF(C$2:C$1573&lt;&gt;"",ROW(C$2:C$1573)),ROWS(J$2:J587))),"")</f>
        <v/>
      </c>
    </row>
    <row r="589" spans="1:10" ht="18" x14ac:dyDescent="0.2">
      <c r="A589" s="1">
        <v>118</v>
      </c>
      <c r="B589" s="1" t="s">
        <v>785</v>
      </c>
      <c r="C589" s="2" t="str">
        <f t="shared" ca="1" si="36"/>
        <v/>
      </c>
      <c r="D589" s="2">
        <f t="shared" ca="1" si="37"/>
        <v>6498</v>
      </c>
      <c r="E589" s="4">
        <v>4</v>
      </c>
      <c r="F589" s="4" t="str">
        <f t="shared" ca="1" si="38"/>
        <v/>
      </c>
      <c r="G589" s="4" t="str">
        <f t="shared" ca="1" si="39"/>
        <v/>
      </c>
      <c r="H589" s="3" t="str">
        <f t="array" aca="1" ref="H589" ca="1">IFERROR(INDEX(F:F,SMALL(IF(F$2:F$1573&lt;&gt;"",ROW(F$2:F$1573)),ROWS(H$2:H588))),"")</f>
        <v/>
      </c>
      <c r="I589" s="3" t="str">
        <f t="array" aca="1" ref="I589" ca="1">IFERROR(INDEX(G:G,SMALL(IF(G$2:G$1573&lt;&gt;"",ROW(G$2:G$1573)),ROWS(I$2:I588))),"")</f>
        <v/>
      </c>
      <c r="J589" s="3" t="str">
        <f t="array" aca="1" ref="J589" ca="1">IFERROR(INDEX(C:C,SMALL(IF(C$2:C$1573&lt;&gt;"",ROW(C$2:C$1573)),ROWS(J$2:J588))),"")</f>
        <v/>
      </c>
    </row>
    <row r="590" spans="1:10" ht="18" x14ac:dyDescent="0.2">
      <c r="A590" s="1">
        <v>119</v>
      </c>
      <c r="B590" s="1" t="s">
        <v>785</v>
      </c>
      <c r="C590" s="2" t="str">
        <f t="shared" ca="1" si="36"/>
        <v/>
      </c>
      <c r="D590" s="2">
        <f t="shared" ca="1" si="37"/>
        <v>6497</v>
      </c>
      <c r="E590" s="4">
        <v>4</v>
      </c>
      <c r="F590" s="4" t="str">
        <f t="shared" ca="1" si="38"/>
        <v/>
      </c>
      <c r="G590" s="4" t="str">
        <f t="shared" ca="1" si="39"/>
        <v/>
      </c>
      <c r="H590" s="3" t="str">
        <f t="array" aca="1" ref="H590" ca="1">IFERROR(INDEX(F:F,SMALL(IF(F$2:F$1573&lt;&gt;"",ROW(F$2:F$1573)),ROWS(H$2:H589))),"")</f>
        <v/>
      </c>
      <c r="I590" s="3" t="str">
        <f t="array" aca="1" ref="I590" ca="1">IFERROR(INDEX(G:G,SMALL(IF(G$2:G$1573&lt;&gt;"",ROW(G$2:G$1573)),ROWS(I$2:I589))),"")</f>
        <v/>
      </c>
      <c r="J590" s="3" t="str">
        <f t="array" aca="1" ref="J590" ca="1">IFERROR(INDEX(C:C,SMALL(IF(C$2:C$1573&lt;&gt;"",ROW(C$2:C$1573)),ROWS(J$2:J589))),"")</f>
        <v/>
      </c>
    </row>
    <row r="591" spans="1:10" ht="18" x14ac:dyDescent="0.2">
      <c r="A591" s="1">
        <v>120</v>
      </c>
      <c r="B591" s="1" t="s">
        <v>785</v>
      </c>
      <c r="C591" s="2" t="str">
        <f t="shared" ca="1" si="36"/>
        <v/>
      </c>
      <c r="D591" s="2">
        <f t="shared" ca="1" si="37"/>
        <v>6366</v>
      </c>
      <c r="E591" s="4">
        <v>4</v>
      </c>
      <c r="F591" s="4" t="str">
        <f t="shared" ca="1" si="38"/>
        <v/>
      </c>
      <c r="G591" s="4" t="str">
        <f t="shared" ca="1" si="39"/>
        <v/>
      </c>
      <c r="H591" s="3" t="str">
        <f t="array" aca="1" ref="H591" ca="1">IFERROR(INDEX(F:F,SMALL(IF(F$2:F$1573&lt;&gt;"",ROW(F$2:F$1573)),ROWS(H$2:H590))),"")</f>
        <v/>
      </c>
      <c r="I591" s="3" t="str">
        <f t="array" aca="1" ref="I591" ca="1">IFERROR(INDEX(G:G,SMALL(IF(G$2:G$1573&lt;&gt;"",ROW(G$2:G$1573)),ROWS(I$2:I590))),"")</f>
        <v/>
      </c>
      <c r="J591" s="3" t="str">
        <f t="array" aca="1" ref="J591" ca="1">IFERROR(INDEX(C:C,SMALL(IF(C$2:C$1573&lt;&gt;"",ROW(C$2:C$1573)),ROWS(J$2:J590))),"")</f>
        <v/>
      </c>
    </row>
    <row r="592" spans="1:10" ht="18" x14ac:dyDescent="0.2">
      <c r="A592" s="1">
        <v>121</v>
      </c>
      <c r="B592" s="1" t="s">
        <v>785</v>
      </c>
      <c r="C592" s="2" t="str">
        <f t="shared" ca="1" si="36"/>
        <v/>
      </c>
      <c r="D592" s="2">
        <f t="shared" ca="1" si="37"/>
        <v>6370</v>
      </c>
      <c r="E592" s="4">
        <v>4</v>
      </c>
      <c r="F592" s="4" t="str">
        <f t="shared" ca="1" si="38"/>
        <v/>
      </c>
      <c r="G592" s="4" t="str">
        <f t="shared" ca="1" si="39"/>
        <v/>
      </c>
      <c r="H592" s="3" t="str">
        <f t="array" aca="1" ref="H592" ca="1">IFERROR(INDEX(F:F,SMALL(IF(F$2:F$1573&lt;&gt;"",ROW(F$2:F$1573)),ROWS(H$2:H591))),"")</f>
        <v/>
      </c>
      <c r="I592" s="3" t="str">
        <f t="array" aca="1" ref="I592" ca="1">IFERROR(INDEX(G:G,SMALL(IF(G$2:G$1573&lt;&gt;"",ROW(G$2:G$1573)),ROWS(I$2:I591))),"")</f>
        <v/>
      </c>
      <c r="J592" s="3" t="str">
        <f t="array" aca="1" ref="J592" ca="1">IFERROR(INDEX(C:C,SMALL(IF(C$2:C$1573&lt;&gt;"",ROW(C$2:C$1573)),ROWS(J$2:J591))),"")</f>
        <v/>
      </c>
    </row>
    <row r="593" spans="1:10" ht="18" x14ac:dyDescent="0.2">
      <c r="A593" s="1">
        <v>122</v>
      </c>
      <c r="B593" s="1" t="s">
        <v>785</v>
      </c>
      <c r="C593" s="2" t="str">
        <f t="shared" ca="1" si="36"/>
        <v/>
      </c>
      <c r="D593" s="2">
        <f t="shared" ca="1" si="37"/>
        <v>6374</v>
      </c>
      <c r="E593" s="4">
        <v>4</v>
      </c>
      <c r="F593" s="4" t="str">
        <f t="shared" ca="1" si="38"/>
        <v/>
      </c>
      <c r="G593" s="4" t="str">
        <f t="shared" ca="1" si="39"/>
        <v/>
      </c>
      <c r="H593" s="3" t="str">
        <f t="array" aca="1" ref="H593" ca="1">IFERROR(INDEX(F:F,SMALL(IF(F$2:F$1573&lt;&gt;"",ROW(F$2:F$1573)),ROWS(H$2:H592))),"")</f>
        <v/>
      </c>
      <c r="I593" s="3" t="str">
        <f t="array" aca="1" ref="I593" ca="1">IFERROR(INDEX(G:G,SMALL(IF(G$2:G$1573&lt;&gt;"",ROW(G$2:G$1573)),ROWS(I$2:I592))),"")</f>
        <v/>
      </c>
      <c r="J593" s="3" t="str">
        <f t="array" aca="1" ref="J593" ca="1">IFERROR(INDEX(C:C,SMALL(IF(C$2:C$1573&lt;&gt;"",ROW(C$2:C$1573)),ROWS(J$2:J592))),"")</f>
        <v/>
      </c>
    </row>
    <row r="594" spans="1:10" ht="18" x14ac:dyDescent="0.2">
      <c r="A594" s="1">
        <v>123</v>
      </c>
      <c r="B594" s="1" t="s">
        <v>785</v>
      </c>
      <c r="C594" s="2" t="str">
        <f t="shared" ca="1" si="36"/>
        <v/>
      </c>
      <c r="D594" s="2">
        <f t="shared" ca="1" si="37"/>
        <v>6491</v>
      </c>
      <c r="E594" s="4">
        <v>4</v>
      </c>
      <c r="F594" s="4" t="str">
        <f t="shared" ca="1" si="38"/>
        <v/>
      </c>
      <c r="G594" s="4" t="str">
        <f t="shared" ca="1" si="39"/>
        <v/>
      </c>
      <c r="H594" s="3" t="str">
        <f t="array" aca="1" ref="H594" ca="1">IFERROR(INDEX(F:F,SMALL(IF(F$2:F$1573&lt;&gt;"",ROW(F$2:F$1573)),ROWS(H$2:H593))),"")</f>
        <v/>
      </c>
      <c r="I594" s="3" t="str">
        <f t="array" aca="1" ref="I594" ca="1">IFERROR(INDEX(G:G,SMALL(IF(G$2:G$1573&lt;&gt;"",ROW(G$2:G$1573)),ROWS(I$2:I593))),"")</f>
        <v/>
      </c>
      <c r="J594" s="3" t="str">
        <f t="array" aca="1" ref="J594" ca="1">IFERROR(INDEX(C:C,SMALL(IF(C$2:C$1573&lt;&gt;"",ROW(C$2:C$1573)),ROWS(J$2:J593))),"")</f>
        <v/>
      </c>
    </row>
    <row r="595" spans="1:10" ht="18" x14ac:dyDescent="0.2">
      <c r="A595" s="1">
        <v>124</v>
      </c>
      <c r="B595" s="1" t="s">
        <v>785</v>
      </c>
      <c r="C595" s="2" t="str">
        <f t="shared" ca="1" si="36"/>
        <v/>
      </c>
      <c r="D595" s="2">
        <f t="shared" ca="1" si="37"/>
        <v>6387</v>
      </c>
      <c r="E595" s="4">
        <v>4</v>
      </c>
      <c r="F595" s="4" t="str">
        <f t="shared" ca="1" si="38"/>
        <v/>
      </c>
      <c r="G595" s="4" t="str">
        <f t="shared" ca="1" si="39"/>
        <v/>
      </c>
      <c r="H595" s="3" t="str">
        <f t="array" aca="1" ref="H595" ca="1">IFERROR(INDEX(F:F,SMALL(IF(F$2:F$1573&lt;&gt;"",ROW(F$2:F$1573)),ROWS(H$2:H594))),"")</f>
        <v/>
      </c>
      <c r="I595" s="3" t="str">
        <f t="array" aca="1" ref="I595" ca="1">IFERROR(INDEX(G:G,SMALL(IF(G$2:G$1573&lt;&gt;"",ROW(G$2:G$1573)),ROWS(I$2:I594))),"")</f>
        <v/>
      </c>
      <c r="J595" s="3" t="str">
        <f t="array" aca="1" ref="J595" ca="1">IFERROR(INDEX(C:C,SMALL(IF(C$2:C$1573&lt;&gt;"",ROW(C$2:C$1573)),ROWS(J$2:J594))),"")</f>
        <v/>
      </c>
    </row>
    <row r="596" spans="1:10" ht="18" x14ac:dyDescent="0.2">
      <c r="A596" s="1">
        <v>125</v>
      </c>
      <c r="B596" s="1" t="s">
        <v>785</v>
      </c>
      <c r="C596" s="2" t="str">
        <f t="shared" ca="1" si="36"/>
        <v/>
      </c>
      <c r="D596" s="2">
        <f t="shared" ca="1" si="37"/>
        <v>6397</v>
      </c>
      <c r="E596" s="4">
        <v>4</v>
      </c>
      <c r="F596" s="4" t="str">
        <f t="shared" ca="1" si="38"/>
        <v/>
      </c>
      <c r="G596" s="4" t="str">
        <f t="shared" ca="1" si="39"/>
        <v/>
      </c>
      <c r="H596" s="3" t="str">
        <f t="array" aca="1" ref="H596" ca="1">IFERROR(INDEX(F:F,SMALL(IF(F$2:F$1573&lt;&gt;"",ROW(F$2:F$1573)),ROWS(H$2:H595))),"")</f>
        <v/>
      </c>
      <c r="I596" s="3" t="str">
        <f t="array" aca="1" ref="I596" ca="1">IFERROR(INDEX(G:G,SMALL(IF(G$2:G$1573&lt;&gt;"",ROW(G$2:G$1573)),ROWS(I$2:I595))),"")</f>
        <v/>
      </c>
      <c r="J596" s="3" t="str">
        <f t="array" aca="1" ref="J596" ca="1">IFERROR(INDEX(C:C,SMALL(IF(C$2:C$1573&lt;&gt;"",ROW(C$2:C$1573)),ROWS(J$2:J595))),"")</f>
        <v/>
      </c>
    </row>
    <row r="597" spans="1:10" ht="18" x14ac:dyDescent="0.2">
      <c r="A597" s="1">
        <v>126</v>
      </c>
      <c r="B597" s="1" t="s">
        <v>785</v>
      </c>
      <c r="C597" s="2" t="str">
        <f t="shared" ca="1" si="36"/>
        <v/>
      </c>
      <c r="D597" s="2">
        <f t="shared" ca="1" si="37"/>
        <v>6400</v>
      </c>
      <c r="E597" s="4">
        <v>4</v>
      </c>
      <c r="F597" s="4" t="str">
        <f t="shared" ca="1" si="38"/>
        <v/>
      </c>
      <c r="G597" s="4" t="str">
        <f t="shared" ca="1" si="39"/>
        <v/>
      </c>
      <c r="H597" s="3" t="str">
        <f t="array" aca="1" ref="H597" ca="1">IFERROR(INDEX(F:F,SMALL(IF(F$2:F$1573&lt;&gt;"",ROW(F$2:F$1573)),ROWS(H$2:H596))),"")</f>
        <v/>
      </c>
      <c r="I597" s="3" t="str">
        <f t="array" aca="1" ref="I597" ca="1">IFERROR(INDEX(G:G,SMALL(IF(G$2:G$1573&lt;&gt;"",ROW(G$2:G$1573)),ROWS(I$2:I596))),"")</f>
        <v/>
      </c>
      <c r="J597" s="3" t="str">
        <f t="array" aca="1" ref="J597" ca="1">IFERROR(INDEX(C:C,SMALL(IF(C$2:C$1573&lt;&gt;"",ROW(C$2:C$1573)),ROWS(J$2:J596))),"")</f>
        <v/>
      </c>
    </row>
    <row r="598" spans="1:10" ht="18" x14ac:dyDescent="0.2">
      <c r="A598" s="1">
        <v>127</v>
      </c>
      <c r="B598" s="1" t="s">
        <v>785</v>
      </c>
      <c r="C598" s="2" t="str">
        <f t="shared" ca="1" si="36"/>
        <v/>
      </c>
      <c r="D598" s="2">
        <f t="shared" ca="1" si="37"/>
        <v>6403</v>
      </c>
      <c r="E598" s="4">
        <v>4</v>
      </c>
      <c r="F598" s="4" t="str">
        <f t="shared" ca="1" si="38"/>
        <v/>
      </c>
      <c r="G598" s="4" t="str">
        <f t="shared" ca="1" si="39"/>
        <v/>
      </c>
      <c r="H598" s="3" t="str">
        <f t="array" aca="1" ref="H598" ca="1">IFERROR(INDEX(F:F,SMALL(IF(F$2:F$1573&lt;&gt;"",ROW(F$2:F$1573)),ROWS(H$2:H597))),"")</f>
        <v/>
      </c>
      <c r="I598" s="3" t="str">
        <f t="array" aca="1" ref="I598" ca="1">IFERROR(INDEX(G:G,SMALL(IF(G$2:G$1573&lt;&gt;"",ROW(G$2:G$1573)),ROWS(I$2:I597))),"")</f>
        <v/>
      </c>
      <c r="J598" s="3" t="str">
        <f t="array" aca="1" ref="J598" ca="1">IFERROR(INDEX(C:C,SMALL(IF(C$2:C$1573&lt;&gt;"",ROW(C$2:C$1573)),ROWS(J$2:J597))),"")</f>
        <v/>
      </c>
    </row>
    <row r="599" spans="1:10" ht="18" x14ac:dyDescent="0.2">
      <c r="A599" s="1">
        <v>128</v>
      </c>
      <c r="B599" s="1" t="s">
        <v>785</v>
      </c>
      <c r="C599" s="2" t="str">
        <f t="shared" ca="1" si="36"/>
        <v/>
      </c>
      <c r="D599" s="2">
        <f t="shared" ca="1" si="37"/>
        <v>6404</v>
      </c>
      <c r="E599" s="4">
        <v>4</v>
      </c>
      <c r="F599" s="4" t="str">
        <f t="shared" ca="1" si="38"/>
        <v/>
      </c>
      <c r="G599" s="4" t="str">
        <f t="shared" ca="1" si="39"/>
        <v/>
      </c>
      <c r="H599" s="3" t="str">
        <f t="array" aca="1" ref="H599" ca="1">IFERROR(INDEX(F:F,SMALL(IF(F$2:F$1573&lt;&gt;"",ROW(F$2:F$1573)),ROWS(H$2:H598))),"")</f>
        <v/>
      </c>
      <c r="I599" s="3" t="str">
        <f t="array" aca="1" ref="I599" ca="1">IFERROR(INDEX(G:G,SMALL(IF(G$2:G$1573&lt;&gt;"",ROW(G$2:G$1573)),ROWS(I$2:I598))),"")</f>
        <v/>
      </c>
      <c r="J599" s="3" t="str">
        <f t="array" aca="1" ref="J599" ca="1">IFERROR(INDEX(C:C,SMALL(IF(C$2:C$1573&lt;&gt;"",ROW(C$2:C$1573)),ROWS(J$2:J598))),"")</f>
        <v/>
      </c>
    </row>
    <row r="600" spans="1:10" ht="18" x14ac:dyDescent="0.2">
      <c r="A600" s="1">
        <v>129</v>
      </c>
      <c r="B600" s="1" t="s">
        <v>785</v>
      </c>
      <c r="C600" s="2" t="str">
        <f t="shared" ca="1" si="36"/>
        <v/>
      </c>
      <c r="D600" s="2">
        <f t="shared" ca="1" si="37"/>
        <v>6414</v>
      </c>
      <c r="E600" s="4">
        <v>4</v>
      </c>
      <c r="F600" s="4" t="str">
        <f t="shared" ca="1" si="38"/>
        <v/>
      </c>
      <c r="G600" s="4" t="str">
        <f t="shared" ca="1" si="39"/>
        <v/>
      </c>
      <c r="H600" s="3" t="str">
        <f t="array" aca="1" ref="H600" ca="1">IFERROR(INDEX(F:F,SMALL(IF(F$2:F$1573&lt;&gt;"",ROW(F$2:F$1573)),ROWS(H$2:H599))),"")</f>
        <v/>
      </c>
      <c r="I600" s="3" t="str">
        <f t="array" aca="1" ref="I600" ca="1">IFERROR(INDEX(G:G,SMALL(IF(G$2:G$1573&lt;&gt;"",ROW(G$2:G$1573)),ROWS(I$2:I599))),"")</f>
        <v/>
      </c>
      <c r="J600" s="3" t="str">
        <f t="array" aca="1" ref="J600" ca="1">IFERROR(INDEX(C:C,SMALL(IF(C$2:C$1573&lt;&gt;"",ROW(C$2:C$1573)),ROWS(J$2:J599))),"")</f>
        <v/>
      </c>
    </row>
    <row r="601" spans="1:10" ht="18" x14ac:dyDescent="0.2">
      <c r="A601" s="1">
        <v>130</v>
      </c>
      <c r="B601" s="1" t="s">
        <v>785</v>
      </c>
      <c r="C601" s="2" t="str">
        <f t="shared" ca="1" si="36"/>
        <v/>
      </c>
      <c r="D601" s="2">
        <f t="shared" ca="1" si="37"/>
        <v>6413</v>
      </c>
      <c r="E601" s="4">
        <v>4</v>
      </c>
      <c r="F601" s="4" t="str">
        <f t="shared" ca="1" si="38"/>
        <v/>
      </c>
      <c r="G601" s="4" t="str">
        <f t="shared" ca="1" si="39"/>
        <v/>
      </c>
      <c r="H601" s="3" t="str">
        <f t="array" aca="1" ref="H601" ca="1">IFERROR(INDEX(F:F,SMALL(IF(F$2:F$1573&lt;&gt;"",ROW(F$2:F$1573)),ROWS(H$2:H600))),"")</f>
        <v/>
      </c>
      <c r="I601" s="3" t="str">
        <f t="array" aca="1" ref="I601" ca="1">IFERROR(INDEX(G:G,SMALL(IF(G$2:G$1573&lt;&gt;"",ROW(G$2:G$1573)),ROWS(I$2:I600))),"")</f>
        <v/>
      </c>
      <c r="J601" s="3" t="str">
        <f t="array" aca="1" ref="J601" ca="1">IFERROR(INDEX(C:C,SMALL(IF(C$2:C$1573&lt;&gt;"",ROW(C$2:C$1573)),ROWS(J$2:J600))),"")</f>
        <v/>
      </c>
    </row>
    <row r="602" spans="1:10" ht="18" x14ac:dyDescent="0.2">
      <c r="A602" s="1">
        <v>131</v>
      </c>
      <c r="B602" s="1" t="s">
        <v>785</v>
      </c>
      <c r="C602" s="2" t="str">
        <f t="shared" ca="1" si="36"/>
        <v/>
      </c>
      <c r="D602" s="2">
        <f t="shared" ca="1" si="37"/>
        <v>6471</v>
      </c>
      <c r="E602" s="4">
        <v>4</v>
      </c>
      <c r="F602" s="4" t="str">
        <f t="shared" ca="1" si="38"/>
        <v/>
      </c>
      <c r="G602" s="4" t="str">
        <f t="shared" ca="1" si="39"/>
        <v/>
      </c>
      <c r="H602" s="3" t="str">
        <f t="array" aca="1" ref="H602" ca="1">IFERROR(INDEX(F:F,SMALL(IF(F$2:F$1573&lt;&gt;"",ROW(F$2:F$1573)),ROWS(H$2:H601))),"")</f>
        <v/>
      </c>
      <c r="I602" s="3" t="str">
        <f t="array" aca="1" ref="I602" ca="1">IFERROR(INDEX(G:G,SMALL(IF(G$2:G$1573&lt;&gt;"",ROW(G$2:G$1573)),ROWS(I$2:I601))),"")</f>
        <v/>
      </c>
      <c r="J602" s="3" t="str">
        <f t="array" aca="1" ref="J602" ca="1">IFERROR(INDEX(C:C,SMALL(IF(C$2:C$1573&lt;&gt;"",ROW(C$2:C$1573)),ROWS(J$2:J601))),"")</f>
        <v/>
      </c>
    </row>
    <row r="603" spans="1:10" ht="18" x14ac:dyDescent="0.2">
      <c r="A603" s="1">
        <v>132</v>
      </c>
      <c r="B603" s="1" t="s">
        <v>785</v>
      </c>
      <c r="C603" s="2" t="str">
        <f t="shared" ca="1" si="36"/>
        <v/>
      </c>
      <c r="D603" s="2" t="str">
        <f t="shared" ca="1" si="37"/>
        <v/>
      </c>
      <c r="E603" s="4">
        <v>4</v>
      </c>
      <c r="F603" s="4" t="str">
        <f t="shared" ca="1" si="38"/>
        <v/>
      </c>
      <c r="G603" s="4" t="str">
        <f t="shared" ca="1" si="39"/>
        <v/>
      </c>
      <c r="H603" s="3" t="str">
        <f t="array" aca="1" ref="H603" ca="1">IFERROR(INDEX(F:F,SMALL(IF(F$2:F$1573&lt;&gt;"",ROW(F$2:F$1573)),ROWS(H$2:H602))),"")</f>
        <v/>
      </c>
      <c r="I603" s="3" t="str">
        <f t="array" aca="1" ref="I603" ca="1">IFERROR(INDEX(G:G,SMALL(IF(G$2:G$1573&lt;&gt;"",ROW(G$2:G$1573)),ROWS(I$2:I602))),"")</f>
        <v/>
      </c>
      <c r="J603" s="3" t="str">
        <f t="array" aca="1" ref="J603" ca="1">IFERROR(INDEX(C:C,SMALL(IF(C$2:C$1573&lt;&gt;"",ROW(C$2:C$1573)),ROWS(J$2:J602))),"")</f>
        <v/>
      </c>
    </row>
    <row r="604" spans="1:10" ht="18" x14ac:dyDescent="0.2">
      <c r="A604" s="1">
        <v>133</v>
      </c>
      <c r="B604" s="1" t="s">
        <v>785</v>
      </c>
      <c r="C604" s="2" t="str">
        <f t="shared" ca="1" si="36"/>
        <v/>
      </c>
      <c r="D604" s="2" t="str">
        <f t="shared" ca="1" si="37"/>
        <v/>
      </c>
      <c r="E604" s="4">
        <v>4</v>
      </c>
      <c r="F604" s="4" t="str">
        <f t="shared" ca="1" si="38"/>
        <v/>
      </c>
      <c r="G604" s="4" t="str">
        <f t="shared" ca="1" si="39"/>
        <v/>
      </c>
      <c r="H604" s="3" t="str">
        <f t="array" aca="1" ref="H604" ca="1">IFERROR(INDEX(F:F,SMALL(IF(F$2:F$1573&lt;&gt;"",ROW(F$2:F$1573)),ROWS(H$2:H603))),"")</f>
        <v/>
      </c>
      <c r="I604" s="3" t="str">
        <f t="array" aca="1" ref="I604" ca="1">IFERROR(INDEX(G:G,SMALL(IF(G$2:G$1573&lt;&gt;"",ROW(G$2:G$1573)),ROWS(I$2:I603))),"")</f>
        <v/>
      </c>
      <c r="J604" s="3" t="str">
        <f t="array" aca="1" ref="J604" ca="1">IFERROR(INDEX(C:C,SMALL(IF(C$2:C$1573&lt;&gt;"",ROW(C$2:C$1573)),ROWS(J$2:J603))),"")</f>
        <v/>
      </c>
    </row>
    <row r="605" spans="1:10" ht="18" x14ac:dyDescent="0.2">
      <c r="A605" s="1">
        <v>134</v>
      </c>
      <c r="B605" s="1" t="s">
        <v>785</v>
      </c>
      <c r="C605" s="2" t="str">
        <f t="shared" ca="1" si="36"/>
        <v/>
      </c>
      <c r="D605" s="2" t="str">
        <f t="shared" ca="1" si="37"/>
        <v/>
      </c>
      <c r="E605" s="4">
        <v>4</v>
      </c>
      <c r="F605" s="4" t="str">
        <f t="shared" ca="1" si="38"/>
        <v/>
      </c>
      <c r="G605" s="4" t="str">
        <f t="shared" ca="1" si="39"/>
        <v/>
      </c>
      <c r="H605" s="3" t="str">
        <f t="array" aca="1" ref="H605" ca="1">IFERROR(INDEX(F:F,SMALL(IF(F$2:F$1573&lt;&gt;"",ROW(F$2:F$1573)),ROWS(H$2:H604))),"")</f>
        <v/>
      </c>
      <c r="I605" s="3" t="str">
        <f t="array" aca="1" ref="I605" ca="1">IFERROR(INDEX(G:G,SMALL(IF(G$2:G$1573&lt;&gt;"",ROW(G$2:G$1573)),ROWS(I$2:I604))),"")</f>
        <v/>
      </c>
      <c r="J605" s="3" t="str">
        <f t="array" aca="1" ref="J605" ca="1">IFERROR(INDEX(C:C,SMALL(IF(C$2:C$1573&lt;&gt;"",ROW(C$2:C$1573)),ROWS(J$2:J604))),"")</f>
        <v/>
      </c>
    </row>
    <row r="606" spans="1:10" ht="18" x14ac:dyDescent="0.2">
      <c r="A606" s="1">
        <v>135</v>
      </c>
      <c r="B606" s="1" t="s">
        <v>785</v>
      </c>
      <c r="C606" s="2" t="str">
        <f t="shared" ca="1" si="36"/>
        <v/>
      </c>
      <c r="D606" s="2" t="str">
        <f t="shared" ca="1" si="37"/>
        <v/>
      </c>
      <c r="E606" s="4">
        <v>4</v>
      </c>
      <c r="F606" s="4" t="str">
        <f t="shared" ca="1" si="38"/>
        <v/>
      </c>
      <c r="G606" s="4" t="str">
        <f t="shared" ca="1" si="39"/>
        <v/>
      </c>
      <c r="H606" s="3" t="str">
        <f t="array" aca="1" ref="H606" ca="1">IFERROR(INDEX(F:F,SMALL(IF(F$2:F$1573&lt;&gt;"",ROW(F$2:F$1573)),ROWS(H$2:H605))),"")</f>
        <v/>
      </c>
      <c r="I606" s="3" t="str">
        <f t="array" aca="1" ref="I606" ca="1">IFERROR(INDEX(G:G,SMALL(IF(G$2:G$1573&lt;&gt;"",ROW(G$2:G$1573)),ROWS(I$2:I605))),"")</f>
        <v/>
      </c>
      <c r="J606" s="3" t="str">
        <f t="array" aca="1" ref="J606" ca="1">IFERROR(INDEX(C:C,SMALL(IF(C$2:C$1573&lt;&gt;"",ROW(C$2:C$1573)),ROWS(J$2:J605))),"")</f>
        <v/>
      </c>
    </row>
    <row r="607" spans="1:10" ht="18" x14ac:dyDescent="0.2">
      <c r="A607" s="1">
        <v>136</v>
      </c>
      <c r="B607" s="1" t="s">
        <v>785</v>
      </c>
      <c r="C607" s="2" t="str">
        <f t="shared" ca="1" si="36"/>
        <v/>
      </c>
      <c r="D607" s="2" t="str">
        <f t="shared" ca="1" si="37"/>
        <v/>
      </c>
      <c r="E607" s="4">
        <v>4</v>
      </c>
      <c r="F607" s="4" t="str">
        <f t="shared" ca="1" si="38"/>
        <v/>
      </c>
      <c r="G607" s="4" t="str">
        <f t="shared" ca="1" si="39"/>
        <v/>
      </c>
      <c r="H607" s="3" t="str">
        <f t="array" aca="1" ref="H607" ca="1">IFERROR(INDEX(F:F,SMALL(IF(F$2:F$1573&lt;&gt;"",ROW(F$2:F$1573)),ROWS(H$2:H606))),"")</f>
        <v/>
      </c>
      <c r="I607" s="3" t="str">
        <f t="array" aca="1" ref="I607" ca="1">IFERROR(INDEX(G:G,SMALL(IF(G$2:G$1573&lt;&gt;"",ROW(G$2:G$1573)),ROWS(I$2:I606))),"")</f>
        <v/>
      </c>
      <c r="J607" s="3" t="str">
        <f t="array" aca="1" ref="J607" ca="1">IFERROR(INDEX(C:C,SMALL(IF(C$2:C$1573&lt;&gt;"",ROW(C$2:C$1573)),ROWS(J$2:J606))),"")</f>
        <v/>
      </c>
    </row>
    <row r="608" spans="1:10" ht="18" x14ac:dyDescent="0.2">
      <c r="A608" s="1">
        <v>137</v>
      </c>
      <c r="B608" s="1" t="s">
        <v>785</v>
      </c>
      <c r="C608" s="2" t="str">
        <f t="shared" ca="1" si="36"/>
        <v/>
      </c>
      <c r="D608" s="2" t="str">
        <f t="shared" ca="1" si="37"/>
        <v/>
      </c>
      <c r="E608" s="4">
        <v>4</v>
      </c>
      <c r="F608" s="4" t="str">
        <f t="shared" ca="1" si="38"/>
        <v/>
      </c>
      <c r="G608" s="4" t="str">
        <f t="shared" ca="1" si="39"/>
        <v/>
      </c>
      <c r="H608" s="3" t="str">
        <f t="array" aca="1" ref="H608" ca="1">IFERROR(INDEX(F:F,SMALL(IF(F$2:F$1573&lt;&gt;"",ROW(F$2:F$1573)),ROWS(H$2:H607))),"")</f>
        <v/>
      </c>
      <c r="I608" s="3" t="str">
        <f t="array" aca="1" ref="I608" ca="1">IFERROR(INDEX(G:G,SMALL(IF(G$2:G$1573&lt;&gt;"",ROW(G$2:G$1573)),ROWS(I$2:I607))),"")</f>
        <v/>
      </c>
      <c r="J608" s="3" t="str">
        <f t="array" aca="1" ref="J608" ca="1">IFERROR(INDEX(C:C,SMALL(IF(C$2:C$1573&lt;&gt;"",ROW(C$2:C$1573)),ROWS(J$2:J607))),"")</f>
        <v/>
      </c>
    </row>
    <row r="609" spans="1:10" ht="18" x14ac:dyDescent="0.2">
      <c r="A609" s="1">
        <v>138</v>
      </c>
      <c r="B609" s="1" t="s">
        <v>785</v>
      </c>
      <c r="C609" s="2" t="str">
        <f t="shared" ca="1" si="36"/>
        <v/>
      </c>
      <c r="D609" s="2" t="str">
        <f t="shared" ca="1" si="37"/>
        <v/>
      </c>
      <c r="E609" s="4">
        <v>4</v>
      </c>
      <c r="F609" s="4" t="str">
        <f t="shared" ca="1" si="38"/>
        <v/>
      </c>
      <c r="G609" s="4" t="str">
        <f t="shared" ca="1" si="39"/>
        <v/>
      </c>
      <c r="H609" s="3" t="str">
        <f t="array" aca="1" ref="H609" ca="1">IFERROR(INDEX(F:F,SMALL(IF(F$2:F$1573&lt;&gt;"",ROW(F$2:F$1573)),ROWS(H$2:H608))),"")</f>
        <v/>
      </c>
      <c r="I609" s="3" t="str">
        <f t="array" aca="1" ref="I609" ca="1">IFERROR(INDEX(G:G,SMALL(IF(G$2:G$1573&lt;&gt;"",ROW(G$2:G$1573)),ROWS(I$2:I608))),"")</f>
        <v/>
      </c>
      <c r="J609" s="3" t="str">
        <f t="array" aca="1" ref="J609" ca="1">IFERROR(INDEX(C:C,SMALL(IF(C$2:C$1573&lt;&gt;"",ROW(C$2:C$1573)),ROWS(J$2:J608))),"")</f>
        <v/>
      </c>
    </row>
    <row r="610" spans="1:10" ht="18" x14ac:dyDescent="0.2">
      <c r="A610" s="1">
        <v>139</v>
      </c>
      <c r="B610" s="1" t="s">
        <v>785</v>
      </c>
      <c r="C610" s="2" t="str">
        <f t="shared" ca="1" si="36"/>
        <v/>
      </c>
      <c r="D610" s="2" t="str">
        <f t="shared" ca="1" si="37"/>
        <v/>
      </c>
      <c r="E610" s="4">
        <v>4</v>
      </c>
      <c r="F610" s="4" t="str">
        <f t="shared" ca="1" si="38"/>
        <v/>
      </c>
      <c r="G610" s="4" t="str">
        <f t="shared" ca="1" si="39"/>
        <v/>
      </c>
      <c r="H610" s="3" t="str">
        <f t="array" aca="1" ref="H610" ca="1">IFERROR(INDEX(F:F,SMALL(IF(F$2:F$1573&lt;&gt;"",ROW(F$2:F$1573)),ROWS(H$2:H609))),"")</f>
        <v/>
      </c>
      <c r="I610" s="3" t="str">
        <f t="array" aca="1" ref="I610" ca="1">IFERROR(INDEX(G:G,SMALL(IF(G$2:G$1573&lt;&gt;"",ROW(G$2:G$1573)),ROWS(I$2:I609))),"")</f>
        <v/>
      </c>
      <c r="J610" s="3" t="str">
        <f t="array" aca="1" ref="J610" ca="1">IFERROR(INDEX(C:C,SMALL(IF(C$2:C$1573&lt;&gt;"",ROW(C$2:C$1573)),ROWS(J$2:J609))),"")</f>
        <v/>
      </c>
    </row>
    <row r="611" spans="1:10" ht="18" x14ac:dyDescent="0.2">
      <c r="A611" s="1">
        <v>140</v>
      </c>
      <c r="B611" s="1" t="s">
        <v>785</v>
      </c>
      <c r="C611" s="2" t="str">
        <f t="shared" ca="1" si="36"/>
        <v/>
      </c>
      <c r="D611" s="2" t="str">
        <f t="shared" ca="1" si="37"/>
        <v/>
      </c>
      <c r="E611" s="4">
        <v>4</v>
      </c>
      <c r="F611" s="4" t="str">
        <f t="shared" ca="1" si="38"/>
        <v/>
      </c>
      <c r="G611" s="4" t="str">
        <f t="shared" ca="1" si="39"/>
        <v/>
      </c>
      <c r="H611" s="3" t="str">
        <f t="array" aca="1" ref="H611" ca="1">IFERROR(INDEX(F:F,SMALL(IF(F$2:F$1573&lt;&gt;"",ROW(F$2:F$1573)),ROWS(H$2:H610))),"")</f>
        <v/>
      </c>
      <c r="I611" s="3" t="str">
        <f t="array" aca="1" ref="I611" ca="1">IFERROR(INDEX(G:G,SMALL(IF(G$2:G$1573&lt;&gt;"",ROW(G$2:G$1573)),ROWS(I$2:I610))),"")</f>
        <v/>
      </c>
      <c r="J611" s="3" t="str">
        <f t="array" aca="1" ref="J611" ca="1">IFERROR(INDEX(C:C,SMALL(IF(C$2:C$1573&lt;&gt;"",ROW(C$2:C$1573)),ROWS(J$2:J610))),"")</f>
        <v/>
      </c>
    </row>
    <row r="612" spans="1:10" ht="18" x14ac:dyDescent="0.2">
      <c r="A612" s="1">
        <v>141</v>
      </c>
      <c r="B612" s="1" t="s">
        <v>785</v>
      </c>
      <c r="C612" s="2" t="str">
        <f t="shared" ca="1" si="36"/>
        <v/>
      </c>
      <c r="D612" s="2" t="str">
        <f t="shared" ca="1" si="37"/>
        <v/>
      </c>
      <c r="E612" s="4">
        <v>4</v>
      </c>
      <c r="F612" s="4" t="str">
        <f t="shared" ca="1" si="38"/>
        <v/>
      </c>
      <c r="G612" s="4" t="str">
        <f t="shared" ca="1" si="39"/>
        <v/>
      </c>
      <c r="H612" s="3" t="str">
        <f t="array" aca="1" ref="H612" ca="1">IFERROR(INDEX(F:F,SMALL(IF(F$2:F$1573&lt;&gt;"",ROW(F$2:F$1573)),ROWS(H$2:H611))),"")</f>
        <v/>
      </c>
      <c r="I612" s="3" t="str">
        <f t="array" aca="1" ref="I612" ca="1">IFERROR(INDEX(G:G,SMALL(IF(G$2:G$1573&lt;&gt;"",ROW(G$2:G$1573)),ROWS(I$2:I611))),"")</f>
        <v/>
      </c>
      <c r="J612" s="3" t="str">
        <f t="array" aca="1" ref="J612" ca="1">IFERROR(INDEX(C:C,SMALL(IF(C$2:C$1573&lt;&gt;"",ROW(C$2:C$1573)),ROWS(J$2:J611))),"")</f>
        <v/>
      </c>
    </row>
    <row r="613" spans="1:10" ht="18" x14ac:dyDescent="0.2">
      <c r="A613" s="1">
        <v>142</v>
      </c>
      <c r="B613" s="1" t="s">
        <v>785</v>
      </c>
      <c r="C613" s="2" t="str">
        <f t="shared" ca="1" si="36"/>
        <v/>
      </c>
      <c r="D613" s="2" t="str">
        <f t="shared" ca="1" si="37"/>
        <v/>
      </c>
      <c r="E613" s="4">
        <v>4</v>
      </c>
      <c r="F613" s="4" t="str">
        <f t="shared" ca="1" si="38"/>
        <v/>
      </c>
      <c r="G613" s="4" t="str">
        <f t="shared" ca="1" si="39"/>
        <v/>
      </c>
      <c r="H613" s="3" t="str">
        <f t="array" aca="1" ref="H613" ca="1">IFERROR(INDEX(F:F,SMALL(IF(F$2:F$1573&lt;&gt;"",ROW(F$2:F$1573)),ROWS(H$2:H612))),"")</f>
        <v/>
      </c>
      <c r="I613" s="3" t="str">
        <f t="array" aca="1" ref="I613" ca="1">IFERROR(INDEX(G:G,SMALL(IF(G$2:G$1573&lt;&gt;"",ROW(G$2:G$1573)),ROWS(I$2:I612))),"")</f>
        <v/>
      </c>
      <c r="J613" s="3" t="str">
        <f t="array" aca="1" ref="J613" ca="1">IFERROR(INDEX(C:C,SMALL(IF(C$2:C$1573&lt;&gt;"",ROW(C$2:C$1573)),ROWS(J$2:J612))),"")</f>
        <v/>
      </c>
    </row>
    <row r="614" spans="1:10" ht="18" x14ac:dyDescent="0.2">
      <c r="A614" s="1">
        <v>143</v>
      </c>
      <c r="B614" s="1" t="s">
        <v>785</v>
      </c>
      <c r="C614" s="2" t="str">
        <f t="shared" ca="1" si="36"/>
        <v/>
      </c>
      <c r="D614" s="2" t="str">
        <f t="shared" ca="1" si="37"/>
        <v/>
      </c>
      <c r="E614" s="4">
        <v>4</v>
      </c>
      <c r="F614" s="4" t="str">
        <f t="shared" ca="1" si="38"/>
        <v/>
      </c>
      <c r="G614" s="4" t="str">
        <f t="shared" ca="1" si="39"/>
        <v/>
      </c>
      <c r="H614" s="3" t="str">
        <f t="array" aca="1" ref="H614" ca="1">IFERROR(INDEX(F:F,SMALL(IF(F$2:F$1573&lt;&gt;"",ROW(F$2:F$1573)),ROWS(H$2:H613))),"")</f>
        <v/>
      </c>
      <c r="I614" s="3" t="str">
        <f t="array" aca="1" ref="I614" ca="1">IFERROR(INDEX(G:G,SMALL(IF(G$2:G$1573&lt;&gt;"",ROW(G$2:G$1573)),ROWS(I$2:I613))),"")</f>
        <v/>
      </c>
      <c r="J614" s="3" t="str">
        <f t="array" aca="1" ref="J614" ca="1">IFERROR(INDEX(C:C,SMALL(IF(C$2:C$1573&lt;&gt;"",ROW(C$2:C$1573)),ROWS(J$2:J613))),"")</f>
        <v/>
      </c>
    </row>
    <row r="615" spans="1:10" ht="18" x14ac:dyDescent="0.2">
      <c r="A615" s="1">
        <v>144</v>
      </c>
      <c r="B615" s="1" t="s">
        <v>785</v>
      </c>
      <c r="C615" s="2" t="str">
        <f t="shared" ca="1" si="36"/>
        <v/>
      </c>
      <c r="D615" s="2" t="str">
        <f t="shared" ca="1" si="37"/>
        <v/>
      </c>
      <c r="E615" s="4">
        <v>4</v>
      </c>
      <c r="F615" s="4" t="str">
        <f t="shared" ca="1" si="38"/>
        <v/>
      </c>
      <c r="G615" s="4" t="str">
        <f t="shared" ca="1" si="39"/>
        <v/>
      </c>
      <c r="H615" s="3" t="str">
        <f t="array" aca="1" ref="H615" ca="1">IFERROR(INDEX(F:F,SMALL(IF(F$2:F$1573&lt;&gt;"",ROW(F$2:F$1573)),ROWS(H$2:H614))),"")</f>
        <v/>
      </c>
      <c r="I615" s="3" t="str">
        <f t="array" aca="1" ref="I615" ca="1">IFERROR(INDEX(G:G,SMALL(IF(G$2:G$1573&lt;&gt;"",ROW(G$2:G$1573)),ROWS(I$2:I614))),"")</f>
        <v/>
      </c>
      <c r="J615" s="3" t="str">
        <f t="array" aca="1" ref="J615" ca="1">IFERROR(INDEX(C:C,SMALL(IF(C$2:C$1573&lt;&gt;"",ROW(C$2:C$1573)),ROWS(J$2:J614))),"")</f>
        <v/>
      </c>
    </row>
    <row r="616" spans="1:10" ht="18" x14ac:dyDescent="0.2">
      <c r="A616" s="1">
        <v>145</v>
      </c>
      <c r="B616" s="1" t="s">
        <v>785</v>
      </c>
      <c r="C616" s="2" t="str">
        <f t="shared" ca="1" si="36"/>
        <v/>
      </c>
      <c r="D616" s="2" t="str">
        <f t="shared" ca="1" si="37"/>
        <v/>
      </c>
      <c r="E616" s="4">
        <v>4</v>
      </c>
      <c r="F616" s="4" t="str">
        <f t="shared" ca="1" si="38"/>
        <v/>
      </c>
      <c r="G616" s="4" t="str">
        <f t="shared" ca="1" si="39"/>
        <v/>
      </c>
      <c r="H616" s="3" t="str">
        <f t="array" aca="1" ref="H616" ca="1">IFERROR(INDEX(F:F,SMALL(IF(F$2:F$1573&lt;&gt;"",ROW(F$2:F$1573)),ROWS(H$2:H615))),"")</f>
        <v/>
      </c>
      <c r="I616" s="3" t="str">
        <f t="array" aca="1" ref="I616" ca="1">IFERROR(INDEX(G:G,SMALL(IF(G$2:G$1573&lt;&gt;"",ROW(G$2:G$1573)),ROWS(I$2:I615))),"")</f>
        <v/>
      </c>
      <c r="J616" s="3" t="str">
        <f t="array" aca="1" ref="J616" ca="1">IFERROR(INDEX(C:C,SMALL(IF(C$2:C$1573&lt;&gt;"",ROW(C$2:C$1573)),ROWS(J$2:J615))),"")</f>
        <v/>
      </c>
    </row>
    <row r="617" spans="1:10" ht="18" x14ac:dyDescent="0.2">
      <c r="A617" s="1">
        <v>146</v>
      </c>
      <c r="B617" s="1" t="s">
        <v>785</v>
      </c>
      <c r="C617" s="2" t="str">
        <f t="shared" ca="1" si="36"/>
        <v/>
      </c>
      <c r="D617" s="2" t="str">
        <f t="shared" ca="1" si="37"/>
        <v/>
      </c>
      <c r="E617" s="4">
        <v>4</v>
      </c>
      <c r="F617" s="4" t="str">
        <f t="shared" ca="1" si="38"/>
        <v/>
      </c>
      <c r="G617" s="4" t="str">
        <f t="shared" ca="1" si="39"/>
        <v/>
      </c>
      <c r="H617" s="3" t="str">
        <f t="array" aca="1" ref="H617" ca="1">IFERROR(INDEX(F:F,SMALL(IF(F$2:F$1573&lt;&gt;"",ROW(F$2:F$1573)),ROWS(H$2:H616))),"")</f>
        <v/>
      </c>
      <c r="I617" s="3" t="str">
        <f t="array" aca="1" ref="I617" ca="1">IFERROR(INDEX(G:G,SMALL(IF(G$2:G$1573&lt;&gt;"",ROW(G$2:G$1573)),ROWS(I$2:I616))),"")</f>
        <v/>
      </c>
      <c r="J617" s="3" t="str">
        <f t="array" aca="1" ref="J617" ca="1">IFERROR(INDEX(C:C,SMALL(IF(C$2:C$1573&lt;&gt;"",ROW(C$2:C$1573)),ROWS(J$2:J616))),"")</f>
        <v/>
      </c>
    </row>
    <row r="618" spans="1:10" ht="18" x14ac:dyDescent="0.2">
      <c r="A618" s="1">
        <v>147</v>
      </c>
      <c r="B618" s="1" t="s">
        <v>785</v>
      </c>
      <c r="C618" s="2" t="str">
        <f t="shared" ca="1" si="36"/>
        <v/>
      </c>
      <c r="D618" s="2" t="str">
        <f t="shared" ca="1" si="37"/>
        <v/>
      </c>
      <c r="E618" s="4">
        <v>4</v>
      </c>
      <c r="F618" s="4" t="str">
        <f t="shared" ca="1" si="38"/>
        <v/>
      </c>
      <c r="G618" s="4" t="str">
        <f t="shared" ca="1" si="39"/>
        <v/>
      </c>
      <c r="H618" s="3" t="str">
        <f t="array" aca="1" ref="H618" ca="1">IFERROR(INDEX(F:F,SMALL(IF(F$2:F$1573&lt;&gt;"",ROW(F$2:F$1573)),ROWS(H$2:H617))),"")</f>
        <v/>
      </c>
      <c r="I618" s="3" t="str">
        <f t="array" aca="1" ref="I618" ca="1">IFERROR(INDEX(G:G,SMALL(IF(G$2:G$1573&lt;&gt;"",ROW(G$2:G$1573)),ROWS(I$2:I617))),"")</f>
        <v/>
      </c>
      <c r="J618" s="3" t="str">
        <f t="array" aca="1" ref="J618" ca="1">IFERROR(INDEX(C:C,SMALL(IF(C$2:C$1573&lt;&gt;"",ROW(C$2:C$1573)),ROWS(J$2:J617))),"")</f>
        <v/>
      </c>
    </row>
    <row r="619" spans="1:10" ht="18" x14ac:dyDescent="0.2">
      <c r="A619" s="1">
        <v>148</v>
      </c>
      <c r="B619" s="1" t="s">
        <v>785</v>
      </c>
      <c r="C619" s="2" t="str">
        <f t="shared" ca="1" si="36"/>
        <v/>
      </c>
      <c r="D619" s="2" t="str">
        <f t="shared" ca="1" si="37"/>
        <v/>
      </c>
      <c r="E619" s="4">
        <v>4</v>
      </c>
      <c r="F619" s="4" t="str">
        <f t="shared" ca="1" si="38"/>
        <v/>
      </c>
      <c r="G619" s="4" t="str">
        <f t="shared" ca="1" si="39"/>
        <v/>
      </c>
      <c r="H619" s="3" t="str">
        <f t="array" aca="1" ref="H619" ca="1">IFERROR(INDEX(F:F,SMALL(IF(F$2:F$1573&lt;&gt;"",ROW(F$2:F$1573)),ROWS(H$2:H618))),"")</f>
        <v/>
      </c>
      <c r="I619" s="3" t="str">
        <f t="array" aca="1" ref="I619" ca="1">IFERROR(INDEX(G:G,SMALL(IF(G$2:G$1573&lt;&gt;"",ROW(G$2:G$1573)),ROWS(I$2:I618))),"")</f>
        <v/>
      </c>
      <c r="J619" s="3" t="str">
        <f t="array" aca="1" ref="J619" ca="1">IFERROR(INDEX(C:C,SMALL(IF(C$2:C$1573&lt;&gt;"",ROW(C$2:C$1573)),ROWS(J$2:J618))),"")</f>
        <v/>
      </c>
    </row>
    <row r="620" spans="1:10" ht="18" x14ac:dyDescent="0.2">
      <c r="A620" s="1">
        <v>149</v>
      </c>
      <c r="B620" s="1" t="s">
        <v>785</v>
      </c>
      <c r="C620" s="2" t="str">
        <f t="shared" ca="1" si="36"/>
        <v/>
      </c>
      <c r="D620" s="2" t="str">
        <f t="shared" ca="1" si="37"/>
        <v/>
      </c>
      <c r="E620" s="4">
        <v>4</v>
      </c>
      <c r="F620" s="4" t="str">
        <f t="shared" ca="1" si="38"/>
        <v/>
      </c>
      <c r="G620" s="4" t="str">
        <f t="shared" ca="1" si="39"/>
        <v/>
      </c>
      <c r="H620" s="3" t="str">
        <f t="array" aca="1" ref="H620" ca="1">IFERROR(INDEX(F:F,SMALL(IF(F$2:F$1573&lt;&gt;"",ROW(F$2:F$1573)),ROWS(H$2:H619))),"")</f>
        <v/>
      </c>
      <c r="I620" s="3" t="str">
        <f t="array" aca="1" ref="I620" ca="1">IFERROR(INDEX(G:G,SMALL(IF(G$2:G$1573&lt;&gt;"",ROW(G$2:G$1573)),ROWS(I$2:I619))),"")</f>
        <v/>
      </c>
      <c r="J620" s="3" t="str">
        <f t="array" aca="1" ref="J620" ca="1">IFERROR(INDEX(C:C,SMALL(IF(C$2:C$1573&lt;&gt;"",ROW(C$2:C$1573)),ROWS(J$2:J619))),"")</f>
        <v/>
      </c>
    </row>
    <row r="621" spans="1:10" ht="18" x14ac:dyDescent="0.2">
      <c r="A621" s="1">
        <v>150</v>
      </c>
      <c r="B621" s="1" t="s">
        <v>785</v>
      </c>
      <c r="C621" s="2" t="str">
        <f t="shared" ca="1" si="36"/>
        <v/>
      </c>
      <c r="D621" s="2" t="str">
        <f t="shared" ca="1" si="37"/>
        <v/>
      </c>
      <c r="E621" s="4">
        <v>4</v>
      </c>
      <c r="F621" s="4" t="str">
        <f t="shared" ca="1" si="38"/>
        <v/>
      </c>
      <c r="G621" s="4" t="str">
        <f t="shared" ca="1" si="39"/>
        <v/>
      </c>
      <c r="H621" s="3" t="str">
        <f t="array" aca="1" ref="H621" ca="1">IFERROR(INDEX(F:F,SMALL(IF(F$2:F$1573&lt;&gt;"",ROW(F$2:F$1573)),ROWS(H$2:H620))),"")</f>
        <v/>
      </c>
      <c r="I621" s="3" t="str">
        <f t="array" aca="1" ref="I621" ca="1">IFERROR(INDEX(G:G,SMALL(IF(G$2:G$1573&lt;&gt;"",ROW(G$2:G$1573)),ROWS(I$2:I620))),"")</f>
        <v/>
      </c>
      <c r="J621" s="3" t="str">
        <f t="array" aca="1" ref="J621" ca="1">IFERROR(INDEX(C:C,SMALL(IF(C$2:C$1573&lt;&gt;"",ROW(C$2:C$1573)),ROWS(J$2:J620))),"")</f>
        <v/>
      </c>
    </row>
    <row r="622" spans="1:10" ht="18" x14ac:dyDescent="0.2">
      <c r="A622" s="1">
        <v>151</v>
      </c>
      <c r="B622" s="1" t="s">
        <v>785</v>
      </c>
      <c r="C622" s="2" t="str">
        <f t="shared" ca="1" si="36"/>
        <v/>
      </c>
      <c r="D622" s="2" t="str">
        <f t="shared" ca="1" si="37"/>
        <v/>
      </c>
      <c r="E622" s="4">
        <v>4</v>
      </c>
      <c r="F622" s="4" t="str">
        <f t="shared" ca="1" si="38"/>
        <v/>
      </c>
      <c r="G622" s="4" t="str">
        <f t="shared" ca="1" si="39"/>
        <v/>
      </c>
      <c r="H622" s="3" t="str">
        <f t="array" aca="1" ref="H622" ca="1">IFERROR(INDEX(F:F,SMALL(IF(F$2:F$1573&lt;&gt;"",ROW(F$2:F$1573)),ROWS(H$2:H621))),"")</f>
        <v/>
      </c>
      <c r="I622" s="3" t="str">
        <f t="array" aca="1" ref="I622" ca="1">IFERROR(INDEX(G:G,SMALL(IF(G$2:G$1573&lt;&gt;"",ROW(G$2:G$1573)),ROWS(I$2:I621))),"")</f>
        <v/>
      </c>
      <c r="J622" s="3" t="str">
        <f t="array" aca="1" ref="J622" ca="1">IFERROR(INDEX(C:C,SMALL(IF(C$2:C$1573&lt;&gt;"",ROW(C$2:C$1573)),ROWS(J$2:J621))),"")</f>
        <v/>
      </c>
    </row>
    <row r="623" spans="1:10" ht="18" x14ac:dyDescent="0.2">
      <c r="A623" s="1">
        <v>152</v>
      </c>
      <c r="B623" s="1" t="s">
        <v>785</v>
      </c>
      <c r="C623" s="2" t="str">
        <f t="shared" ca="1" si="36"/>
        <v/>
      </c>
      <c r="D623" s="2" t="str">
        <f t="shared" ca="1" si="37"/>
        <v/>
      </c>
      <c r="E623" s="4">
        <v>4</v>
      </c>
      <c r="F623" s="4" t="str">
        <f t="shared" ca="1" si="38"/>
        <v/>
      </c>
      <c r="G623" s="4" t="str">
        <f t="shared" ca="1" si="39"/>
        <v/>
      </c>
      <c r="H623" s="3" t="str">
        <f t="array" aca="1" ref="H623" ca="1">IFERROR(INDEX(F:F,SMALL(IF(F$2:F$1573&lt;&gt;"",ROW(F$2:F$1573)),ROWS(H$2:H622))),"")</f>
        <v/>
      </c>
      <c r="I623" s="3" t="str">
        <f t="array" aca="1" ref="I623" ca="1">IFERROR(INDEX(G:G,SMALL(IF(G$2:G$1573&lt;&gt;"",ROW(G$2:G$1573)),ROWS(I$2:I622))),"")</f>
        <v/>
      </c>
      <c r="J623" s="3" t="str">
        <f t="array" aca="1" ref="J623" ca="1">IFERROR(INDEX(C:C,SMALL(IF(C$2:C$1573&lt;&gt;"",ROW(C$2:C$1573)),ROWS(J$2:J622))),"")</f>
        <v/>
      </c>
    </row>
    <row r="624" spans="1:10" ht="18" x14ac:dyDescent="0.2">
      <c r="A624" s="1">
        <v>153</v>
      </c>
      <c r="B624" s="1" t="s">
        <v>785</v>
      </c>
      <c r="C624" s="2" t="str">
        <f t="shared" ca="1" si="36"/>
        <v/>
      </c>
      <c r="D624" s="2" t="str">
        <f t="shared" ca="1" si="37"/>
        <v/>
      </c>
      <c r="E624" s="4">
        <v>4</v>
      </c>
      <c r="F624" s="4" t="str">
        <f t="shared" ca="1" si="38"/>
        <v/>
      </c>
      <c r="G624" s="4" t="str">
        <f t="shared" ca="1" si="39"/>
        <v/>
      </c>
      <c r="H624" s="3" t="str">
        <f t="array" aca="1" ref="H624" ca="1">IFERROR(INDEX(F:F,SMALL(IF(F$2:F$1573&lt;&gt;"",ROW(F$2:F$1573)),ROWS(H$2:H623))),"")</f>
        <v/>
      </c>
      <c r="I624" s="3" t="str">
        <f t="array" aca="1" ref="I624" ca="1">IFERROR(INDEX(G:G,SMALL(IF(G$2:G$1573&lt;&gt;"",ROW(G$2:G$1573)),ROWS(I$2:I623))),"")</f>
        <v/>
      </c>
      <c r="J624" s="3" t="str">
        <f t="array" aca="1" ref="J624" ca="1">IFERROR(INDEX(C:C,SMALL(IF(C$2:C$1573&lt;&gt;"",ROW(C$2:C$1573)),ROWS(J$2:J623))),"")</f>
        <v/>
      </c>
    </row>
    <row r="625" spans="1:10" ht="18" x14ac:dyDescent="0.2">
      <c r="A625" s="1">
        <v>154</v>
      </c>
      <c r="B625" s="1" t="s">
        <v>785</v>
      </c>
      <c r="C625" s="2" t="str">
        <f t="shared" ca="1" si="36"/>
        <v/>
      </c>
      <c r="D625" s="2" t="str">
        <f t="shared" ca="1" si="37"/>
        <v/>
      </c>
      <c r="E625" s="4">
        <v>4</v>
      </c>
      <c r="F625" s="4" t="str">
        <f t="shared" ca="1" si="38"/>
        <v/>
      </c>
      <c r="G625" s="4" t="str">
        <f t="shared" ca="1" si="39"/>
        <v/>
      </c>
      <c r="H625" s="3" t="str">
        <f t="array" aca="1" ref="H625" ca="1">IFERROR(INDEX(F:F,SMALL(IF(F$2:F$1573&lt;&gt;"",ROW(F$2:F$1573)),ROWS(H$2:H624))),"")</f>
        <v/>
      </c>
      <c r="I625" s="3" t="str">
        <f t="array" aca="1" ref="I625" ca="1">IFERROR(INDEX(G:G,SMALL(IF(G$2:G$1573&lt;&gt;"",ROW(G$2:G$1573)),ROWS(I$2:I624))),"")</f>
        <v/>
      </c>
      <c r="J625" s="3" t="str">
        <f t="array" aca="1" ref="J625" ca="1">IFERROR(INDEX(C:C,SMALL(IF(C$2:C$1573&lt;&gt;"",ROW(C$2:C$1573)),ROWS(J$2:J624))),"")</f>
        <v/>
      </c>
    </row>
    <row r="626" spans="1:10" ht="18" x14ac:dyDescent="0.2">
      <c r="A626" s="1">
        <v>155</v>
      </c>
      <c r="B626" s="1" t="s">
        <v>785</v>
      </c>
      <c r="C626" s="2" t="str">
        <f t="shared" ca="1" si="36"/>
        <v/>
      </c>
      <c r="D626" s="2" t="str">
        <f t="shared" ca="1" si="37"/>
        <v/>
      </c>
      <c r="E626" s="4">
        <v>4</v>
      </c>
      <c r="F626" s="4" t="str">
        <f t="shared" ca="1" si="38"/>
        <v/>
      </c>
      <c r="G626" s="4" t="str">
        <f t="shared" ca="1" si="39"/>
        <v/>
      </c>
      <c r="H626" s="3" t="str">
        <f t="array" aca="1" ref="H626" ca="1">IFERROR(INDEX(F:F,SMALL(IF(F$2:F$1573&lt;&gt;"",ROW(F$2:F$1573)),ROWS(H$2:H625))),"")</f>
        <v/>
      </c>
      <c r="I626" s="3" t="str">
        <f t="array" aca="1" ref="I626" ca="1">IFERROR(INDEX(G:G,SMALL(IF(G$2:G$1573&lt;&gt;"",ROW(G$2:G$1573)),ROWS(I$2:I625))),"")</f>
        <v/>
      </c>
      <c r="J626" s="3" t="str">
        <f t="array" aca="1" ref="J626" ca="1">IFERROR(INDEX(C:C,SMALL(IF(C$2:C$1573&lt;&gt;"",ROW(C$2:C$1573)),ROWS(J$2:J625))),"")</f>
        <v/>
      </c>
    </row>
    <row r="627" spans="1:10" ht="18" x14ac:dyDescent="0.2">
      <c r="A627" s="1">
        <v>156</v>
      </c>
      <c r="B627" s="1" t="s">
        <v>785</v>
      </c>
      <c r="C627" s="2" t="str">
        <f t="shared" ca="1" si="36"/>
        <v/>
      </c>
      <c r="D627" s="2" t="str">
        <f t="shared" ca="1" si="37"/>
        <v/>
      </c>
      <c r="E627" s="4">
        <v>4</v>
      </c>
      <c r="F627" s="4" t="str">
        <f t="shared" ca="1" si="38"/>
        <v/>
      </c>
      <c r="G627" s="4" t="str">
        <f t="shared" ca="1" si="39"/>
        <v/>
      </c>
      <c r="H627" s="3" t="str">
        <f t="array" aca="1" ref="H627" ca="1">IFERROR(INDEX(F:F,SMALL(IF(F$2:F$1573&lt;&gt;"",ROW(F$2:F$1573)),ROWS(H$2:H626))),"")</f>
        <v/>
      </c>
      <c r="I627" s="3" t="str">
        <f t="array" aca="1" ref="I627" ca="1">IFERROR(INDEX(G:G,SMALL(IF(G$2:G$1573&lt;&gt;"",ROW(G$2:G$1573)),ROWS(I$2:I626))),"")</f>
        <v/>
      </c>
      <c r="J627" s="3" t="str">
        <f t="array" aca="1" ref="J627" ca="1">IFERROR(INDEX(C:C,SMALL(IF(C$2:C$1573&lt;&gt;"",ROW(C$2:C$1573)),ROWS(J$2:J626))),"")</f>
        <v/>
      </c>
    </row>
    <row r="628" spans="1:10" ht="18" x14ac:dyDescent="0.2">
      <c r="A628" s="1">
        <v>157</v>
      </c>
      <c r="B628" s="1" t="s">
        <v>785</v>
      </c>
      <c r="C628" s="2" t="str">
        <f t="shared" ca="1" si="36"/>
        <v/>
      </c>
      <c r="D628" s="2" t="str">
        <f t="shared" ca="1" si="37"/>
        <v/>
      </c>
      <c r="E628" s="4">
        <v>4</v>
      </c>
      <c r="F628" s="4" t="str">
        <f t="shared" ca="1" si="38"/>
        <v/>
      </c>
      <c r="G628" s="4" t="str">
        <f t="shared" ca="1" si="39"/>
        <v/>
      </c>
      <c r="H628" s="3" t="str">
        <f t="array" aca="1" ref="H628" ca="1">IFERROR(INDEX(F:F,SMALL(IF(F$2:F$1573&lt;&gt;"",ROW(F$2:F$1573)),ROWS(H$2:H627))),"")</f>
        <v/>
      </c>
      <c r="I628" s="3" t="str">
        <f t="array" aca="1" ref="I628" ca="1">IFERROR(INDEX(G:G,SMALL(IF(G$2:G$1573&lt;&gt;"",ROW(G$2:G$1573)),ROWS(I$2:I627))),"")</f>
        <v/>
      </c>
      <c r="J628" s="3" t="str">
        <f t="array" aca="1" ref="J628" ca="1">IFERROR(INDEX(C:C,SMALL(IF(C$2:C$1573&lt;&gt;"",ROW(C$2:C$1573)),ROWS(J$2:J627))),"")</f>
        <v/>
      </c>
    </row>
    <row r="629" spans="1:10" ht="18" x14ac:dyDescent="0.2">
      <c r="A629" s="1">
        <v>158</v>
      </c>
      <c r="B629" s="1" t="s">
        <v>785</v>
      </c>
      <c r="C629" s="2" t="str">
        <f t="shared" ca="1" si="36"/>
        <v/>
      </c>
      <c r="D629" s="2" t="str">
        <f t="shared" ca="1" si="37"/>
        <v/>
      </c>
      <c r="E629" s="4">
        <v>4</v>
      </c>
      <c r="F629" s="4" t="str">
        <f t="shared" ca="1" si="38"/>
        <v/>
      </c>
      <c r="G629" s="4" t="str">
        <f t="shared" ca="1" si="39"/>
        <v/>
      </c>
      <c r="H629" s="3" t="str">
        <f t="array" aca="1" ref="H629" ca="1">IFERROR(INDEX(F:F,SMALL(IF(F$2:F$1573&lt;&gt;"",ROW(F$2:F$1573)),ROWS(H$2:H628))),"")</f>
        <v/>
      </c>
      <c r="I629" s="3" t="str">
        <f t="array" aca="1" ref="I629" ca="1">IFERROR(INDEX(G:G,SMALL(IF(G$2:G$1573&lt;&gt;"",ROW(G$2:G$1573)),ROWS(I$2:I628))),"")</f>
        <v/>
      </c>
      <c r="J629" s="3" t="str">
        <f t="array" aca="1" ref="J629" ca="1">IFERROR(INDEX(C:C,SMALL(IF(C$2:C$1573&lt;&gt;"",ROW(C$2:C$1573)),ROWS(J$2:J628))),"")</f>
        <v/>
      </c>
    </row>
    <row r="630" spans="1:10" ht="18" x14ac:dyDescent="0.2">
      <c r="A630" s="1">
        <v>159</v>
      </c>
      <c r="B630" s="1" t="s">
        <v>785</v>
      </c>
      <c r="C630" s="2" t="str">
        <f t="shared" ca="1" si="36"/>
        <v/>
      </c>
      <c r="D630" s="2" t="str">
        <f t="shared" ca="1" si="37"/>
        <v/>
      </c>
      <c r="E630" s="4">
        <v>4</v>
      </c>
      <c r="F630" s="4" t="str">
        <f t="shared" ca="1" si="38"/>
        <v/>
      </c>
      <c r="G630" s="4" t="str">
        <f t="shared" ca="1" si="39"/>
        <v/>
      </c>
      <c r="H630" s="3" t="str">
        <f t="array" aca="1" ref="H630" ca="1">IFERROR(INDEX(F:F,SMALL(IF(F$2:F$1573&lt;&gt;"",ROW(F$2:F$1573)),ROWS(H$2:H629))),"")</f>
        <v/>
      </c>
      <c r="I630" s="3" t="str">
        <f t="array" aca="1" ref="I630" ca="1">IFERROR(INDEX(G:G,SMALL(IF(G$2:G$1573&lt;&gt;"",ROW(G$2:G$1573)),ROWS(I$2:I629))),"")</f>
        <v/>
      </c>
      <c r="J630" s="3" t="str">
        <f t="array" aca="1" ref="J630" ca="1">IFERROR(INDEX(C:C,SMALL(IF(C$2:C$1573&lt;&gt;"",ROW(C$2:C$1573)),ROWS(J$2:J629))),"")</f>
        <v/>
      </c>
    </row>
    <row r="631" spans="1:10" ht="18" x14ac:dyDescent="0.2">
      <c r="A631" s="1">
        <v>160</v>
      </c>
      <c r="B631" s="1" t="s">
        <v>785</v>
      </c>
      <c r="C631" s="2" t="str">
        <f t="shared" ca="1" si="36"/>
        <v/>
      </c>
      <c r="D631" s="2" t="str">
        <f t="shared" ca="1" si="37"/>
        <v/>
      </c>
      <c r="E631" s="4">
        <v>4</v>
      </c>
      <c r="F631" s="4" t="str">
        <f t="shared" ca="1" si="38"/>
        <v/>
      </c>
      <c r="G631" s="4" t="str">
        <f t="shared" ca="1" si="39"/>
        <v/>
      </c>
      <c r="H631" s="3" t="str">
        <f t="array" aca="1" ref="H631" ca="1">IFERROR(INDEX(F:F,SMALL(IF(F$2:F$1573&lt;&gt;"",ROW(F$2:F$1573)),ROWS(H$2:H630))),"")</f>
        <v/>
      </c>
      <c r="I631" s="3" t="str">
        <f t="array" aca="1" ref="I631" ca="1">IFERROR(INDEX(G:G,SMALL(IF(G$2:G$1573&lt;&gt;"",ROW(G$2:G$1573)),ROWS(I$2:I630))),"")</f>
        <v/>
      </c>
      <c r="J631" s="3" t="str">
        <f t="array" aca="1" ref="J631" ca="1">IFERROR(INDEX(C:C,SMALL(IF(C$2:C$1573&lt;&gt;"",ROW(C$2:C$1573)),ROWS(J$2:J630))),"")</f>
        <v/>
      </c>
    </row>
    <row r="632" spans="1:10" ht="18" x14ac:dyDescent="0.2">
      <c r="A632" s="1">
        <v>4</v>
      </c>
      <c r="B632" s="1" t="s">
        <v>786</v>
      </c>
      <c r="C632" s="2" t="str">
        <f t="shared" ca="1" si="36"/>
        <v/>
      </c>
      <c r="D632" s="2">
        <f t="shared" ca="1" si="37"/>
        <v>6122</v>
      </c>
      <c r="E632" s="4">
        <v>5</v>
      </c>
      <c r="F632" s="4" t="str">
        <f t="shared" ca="1" si="38"/>
        <v/>
      </c>
      <c r="G632" s="4" t="str">
        <f t="shared" ca="1" si="39"/>
        <v/>
      </c>
      <c r="H632" s="3" t="str">
        <f t="array" aca="1" ref="H632" ca="1">IFERROR(INDEX(F:F,SMALL(IF(F$2:F$1573&lt;&gt;"",ROW(F$2:F$1573)),ROWS(H$2:H631))),"")</f>
        <v/>
      </c>
      <c r="I632" s="3" t="str">
        <f t="array" aca="1" ref="I632" ca="1">IFERROR(INDEX(G:G,SMALL(IF(G$2:G$1573&lt;&gt;"",ROW(G$2:G$1573)),ROWS(I$2:I631))),"")</f>
        <v/>
      </c>
      <c r="J632" s="3" t="str">
        <f t="array" aca="1" ref="J632" ca="1">IFERROR(INDEX(C:C,SMALL(IF(C$2:C$1573&lt;&gt;"",ROW(C$2:C$1573)),ROWS(J$2:J631))),"")</f>
        <v/>
      </c>
    </row>
    <row r="633" spans="1:10" ht="18" x14ac:dyDescent="0.2">
      <c r="A633" s="1">
        <v>5</v>
      </c>
      <c r="B633" s="1" t="s">
        <v>786</v>
      </c>
      <c r="C633" s="2" t="str">
        <f t="shared" ca="1" si="36"/>
        <v/>
      </c>
      <c r="D633" s="2">
        <f t="shared" ca="1" si="37"/>
        <v>6410</v>
      </c>
      <c r="E633" s="4">
        <v>5</v>
      </c>
      <c r="F633" s="4" t="str">
        <f t="shared" ca="1" si="38"/>
        <v/>
      </c>
      <c r="G633" s="4" t="str">
        <f t="shared" ca="1" si="39"/>
        <v/>
      </c>
      <c r="H633" s="3" t="str">
        <f t="array" aca="1" ref="H633" ca="1">IFERROR(INDEX(F:F,SMALL(IF(F$2:F$1573&lt;&gt;"",ROW(F$2:F$1573)),ROWS(H$2:H632))),"")</f>
        <v/>
      </c>
      <c r="I633" s="3" t="str">
        <f t="array" aca="1" ref="I633" ca="1">IFERROR(INDEX(G:G,SMALL(IF(G$2:G$1573&lt;&gt;"",ROW(G$2:G$1573)),ROWS(I$2:I632))),"")</f>
        <v/>
      </c>
      <c r="J633" s="3" t="str">
        <f t="array" aca="1" ref="J633" ca="1">IFERROR(INDEX(C:C,SMALL(IF(C$2:C$1573&lt;&gt;"",ROW(C$2:C$1573)),ROWS(J$2:J632))),"")</f>
        <v/>
      </c>
    </row>
    <row r="634" spans="1:10" ht="18" x14ac:dyDescent="0.2">
      <c r="A634" s="1">
        <v>6</v>
      </c>
      <c r="B634" s="1" t="s">
        <v>786</v>
      </c>
      <c r="C634" s="2" t="str">
        <f t="shared" ca="1" si="36"/>
        <v/>
      </c>
      <c r="D634" s="2">
        <f t="shared" ca="1" si="37"/>
        <v>6427</v>
      </c>
      <c r="E634" s="4">
        <v>5</v>
      </c>
      <c r="F634" s="4" t="str">
        <f t="shared" ca="1" si="38"/>
        <v/>
      </c>
      <c r="G634" s="4" t="str">
        <f t="shared" ca="1" si="39"/>
        <v/>
      </c>
      <c r="H634" s="3" t="str">
        <f t="array" aca="1" ref="H634" ca="1">IFERROR(INDEX(F:F,SMALL(IF(F$2:F$1573&lt;&gt;"",ROW(F$2:F$1573)),ROWS(H$2:H633))),"")</f>
        <v/>
      </c>
      <c r="I634" s="3" t="str">
        <f t="array" aca="1" ref="I634" ca="1">IFERROR(INDEX(G:G,SMALL(IF(G$2:G$1573&lt;&gt;"",ROW(G$2:G$1573)),ROWS(I$2:I633))),"")</f>
        <v/>
      </c>
      <c r="J634" s="3" t="str">
        <f t="array" aca="1" ref="J634" ca="1">IFERROR(INDEX(C:C,SMALL(IF(C$2:C$1573&lt;&gt;"",ROW(C$2:C$1573)),ROWS(J$2:J633))),"")</f>
        <v/>
      </c>
    </row>
    <row r="635" spans="1:10" ht="18" x14ac:dyDescent="0.2">
      <c r="A635" s="1">
        <v>7</v>
      </c>
      <c r="B635" s="1" t="s">
        <v>786</v>
      </c>
      <c r="C635" s="2" t="str">
        <f t="shared" ca="1" si="36"/>
        <v/>
      </c>
      <c r="D635" s="2">
        <f t="shared" ca="1" si="37"/>
        <v>6466</v>
      </c>
      <c r="E635" s="4">
        <v>5</v>
      </c>
      <c r="F635" s="4" t="str">
        <f t="shared" ca="1" si="38"/>
        <v/>
      </c>
      <c r="G635" s="4" t="str">
        <f t="shared" ca="1" si="39"/>
        <v/>
      </c>
      <c r="H635" s="3" t="str">
        <f t="array" aca="1" ref="H635" ca="1">IFERROR(INDEX(F:F,SMALL(IF(F$2:F$1573&lt;&gt;"",ROW(F$2:F$1573)),ROWS(H$2:H634))),"")</f>
        <v/>
      </c>
      <c r="I635" s="3" t="str">
        <f t="array" aca="1" ref="I635" ca="1">IFERROR(INDEX(G:G,SMALL(IF(G$2:G$1573&lt;&gt;"",ROW(G$2:G$1573)),ROWS(I$2:I634))),"")</f>
        <v/>
      </c>
      <c r="J635" s="3" t="str">
        <f t="array" aca="1" ref="J635" ca="1">IFERROR(INDEX(C:C,SMALL(IF(C$2:C$1573&lt;&gt;"",ROW(C$2:C$1573)),ROWS(J$2:J634))),"")</f>
        <v/>
      </c>
    </row>
    <row r="636" spans="1:10" ht="18" x14ac:dyDescent="0.2">
      <c r="A636" s="1">
        <v>8</v>
      </c>
      <c r="B636" s="1" t="s">
        <v>786</v>
      </c>
      <c r="C636" s="2" t="str">
        <f t="shared" ca="1" si="36"/>
        <v/>
      </c>
      <c r="D636" s="2" t="str">
        <f t="shared" ca="1" si="37"/>
        <v/>
      </c>
      <c r="E636" s="4">
        <v>5</v>
      </c>
      <c r="F636" s="4" t="str">
        <f t="shared" ca="1" si="38"/>
        <v/>
      </c>
      <c r="G636" s="4" t="str">
        <f t="shared" ca="1" si="39"/>
        <v/>
      </c>
      <c r="H636" s="3" t="str">
        <f t="array" aca="1" ref="H636" ca="1">IFERROR(INDEX(F:F,SMALL(IF(F$2:F$1573&lt;&gt;"",ROW(F$2:F$1573)),ROWS(H$2:H635))),"")</f>
        <v/>
      </c>
      <c r="I636" s="3" t="str">
        <f t="array" aca="1" ref="I636" ca="1">IFERROR(INDEX(G:G,SMALL(IF(G$2:G$1573&lt;&gt;"",ROW(G$2:G$1573)),ROWS(I$2:I635))),"")</f>
        <v/>
      </c>
      <c r="J636" s="3" t="str">
        <f t="array" aca="1" ref="J636" ca="1">IFERROR(INDEX(C:C,SMALL(IF(C$2:C$1573&lt;&gt;"",ROW(C$2:C$1573)),ROWS(J$2:J635))),"")</f>
        <v/>
      </c>
    </row>
    <row r="637" spans="1:10" ht="18" x14ac:dyDescent="0.2">
      <c r="A637" s="1">
        <v>9</v>
      </c>
      <c r="B637" s="1" t="s">
        <v>786</v>
      </c>
      <c r="C637" s="2" t="str">
        <f t="shared" ca="1" si="36"/>
        <v/>
      </c>
      <c r="D637" s="2" t="str">
        <f t="shared" ca="1" si="37"/>
        <v/>
      </c>
      <c r="E637" s="4">
        <v>5</v>
      </c>
      <c r="F637" s="4" t="str">
        <f t="shared" ca="1" si="38"/>
        <v/>
      </c>
      <c r="G637" s="4" t="str">
        <f t="shared" ca="1" si="39"/>
        <v/>
      </c>
      <c r="H637" s="3" t="str">
        <f t="array" aca="1" ref="H637" ca="1">IFERROR(INDEX(F:F,SMALL(IF(F$2:F$1573&lt;&gt;"",ROW(F$2:F$1573)),ROWS(H$2:H636))),"")</f>
        <v/>
      </c>
      <c r="I637" s="3" t="str">
        <f t="array" aca="1" ref="I637" ca="1">IFERROR(INDEX(G:G,SMALL(IF(G$2:G$1573&lt;&gt;"",ROW(G$2:G$1573)),ROWS(I$2:I636))),"")</f>
        <v/>
      </c>
      <c r="J637" s="3" t="str">
        <f t="array" aca="1" ref="J637" ca="1">IFERROR(INDEX(C:C,SMALL(IF(C$2:C$1573&lt;&gt;"",ROW(C$2:C$1573)),ROWS(J$2:J636))),"")</f>
        <v/>
      </c>
    </row>
    <row r="638" spans="1:10" ht="18" x14ac:dyDescent="0.2">
      <c r="A638" s="1">
        <v>10</v>
      </c>
      <c r="B638" s="1" t="s">
        <v>786</v>
      </c>
      <c r="C638" s="2" t="str">
        <f t="shared" ca="1" si="36"/>
        <v/>
      </c>
      <c r="D638" s="2" t="str">
        <f t="shared" ca="1" si="37"/>
        <v/>
      </c>
      <c r="E638" s="4">
        <v>5</v>
      </c>
      <c r="F638" s="4" t="str">
        <f t="shared" ca="1" si="38"/>
        <v/>
      </c>
      <c r="G638" s="4" t="str">
        <f t="shared" ca="1" si="39"/>
        <v/>
      </c>
      <c r="H638" s="3" t="str">
        <f t="array" aca="1" ref="H638" ca="1">IFERROR(INDEX(F:F,SMALL(IF(F$2:F$1573&lt;&gt;"",ROW(F$2:F$1573)),ROWS(H$2:H637))),"")</f>
        <v/>
      </c>
      <c r="I638" s="3" t="str">
        <f t="array" aca="1" ref="I638" ca="1">IFERROR(INDEX(G:G,SMALL(IF(G$2:G$1573&lt;&gt;"",ROW(G$2:G$1573)),ROWS(I$2:I637))),"")</f>
        <v/>
      </c>
      <c r="J638" s="3" t="str">
        <f t="array" aca="1" ref="J638" ca="1">IFERROR(INDEX(C:C,SMALL(IF(C$2:C$1573&lt;&gt;"",ROW(C$2:C$1573)),ROWS(J$2:J637))),"")</f>
        <v/>
      </c>
    </row>
    <row r="639" spans="1:10" ht="18" x14ac:dyDescent="0.2">
      <c r="A639" s="1">
        <v>11</v>
      </c>
      <c r="B639" s="1" t="s">
        <v>786</v>
      </c>
      <c r="C639" s="2" t="str">
        <f t="shared" ca="1" si="36"/>
        <v/>
      </c>
      <c r="D639" s="2">
        <f t="shared" ca="1" si="37"/>
        <v>6308</v>
      </c>
      <c r="E639" s="4">
        <v>5</v>
      </c>
      <c r="F639" s="4" t="str">
        <f t="shared" ca="1" si="38"/>
        <v/>
      </c>
      <c r="G639" s="4" t="str">
        <f t="shared" ca="1" si="39"/>
        <v/>
      </c>
      <c r="H639" s="3" t="str">
        <f t="array" aca="1" ref="H639" ca="1">IFERROR(INDEX(F:F,SMALL(IF(F$2:F$1573&lt;&gt;"",ROW(F$2:F$1573)),ROWS(H$2:H638))),"")</f>
        <v/>
      </c>
      <c r="I639" s="3" t="str">
        <f t="array" aca="1" ref="I639" ca="1">IFERROR(INDEX(G:G,SMALL(IF(G$2:G$1573&lt;&gt;"",ROW(G$2:G$1573)),ROWS(I$2:I638))),"")</f>
        <v/>
      </c>
      <c r="J639" s="3" t="str">
        <f t="array" aca="1" ref="J639" ca="1">IFERROR(INDEX(C:C,SMALL(IF(C$2:C$1573&lt;&gt;"",ROW(C$2:C$1573)),ROWS(J$2:J638))),"")</f>
        <v/>
      </c>
    </row>
    <row r="640" spans="1:10" ht="18" x14ac:dyDescent="0.2">
      <c r="A640" s="1">
        <v>12</v>
      </c>
      <c r="B640" s="1" t="s">
        <v>786</v>
      </c>
      <c r="C640" s="2" t="str">
        <f t="shared" ca="1" si="36"/>
        <v/>
      </c>
      <c r="D640" s="2">
        <f t="shared" ca="1" si="37"/>
        <v>6007</v>
      </c>
      <c r="E640" s="4">
        <v>5</v>
      </c>
      <c r="F640" s="4" t="str">
        <f t="shared" ca="1" si="38"/>
        <v/>
      </c>
      <c r="G640" s="4" t="str">
        <f t="shared" ca="1" si="39"/>
        <v/>
      </c>
      <c r="H640" s="3" t="str">
        <f t="array" aca="1" ref="H640" ca="1">IFERROR(INDEX(F:F,SMALL(IF(F$2:F$1573&lt;&gt;"",ROW(F$2:F$1573)),ROWS(H$2:H639))),"")</f>
        <v/>
      </c>
      <c r="I640" s="3" t="str">
        <f t="array" aca="1" ref="I640" ca="1">IFERROR(INDEX(G:G,SMALL(IF(G$2:G$1573&lt;&gt;"",ROW(G$2:G$1573)),ROWS(I$2:I639))),"")</f>
        <v/>
      </c>
      <c r="J640" s="3" t="str">
        <f t="array" aca="1" ref="J640" ca="1">IFERROR(INDEX(C:C,SMALL(IF(C$2:C$1573&lt;&gt;"",ROW(C$2:C$1573)),ROWS(J$2:J639))),"")</f>
        <v/>
      </c>
    </row>
    <row r="641" spans="1:10" ht="18" x14ac:dyDescent="0.2">
      <c r="A641" s="1">
        <v>13</v>
      </c>
      <c r="B641" s="1" t="s">
        <v>786</v>
      </c>
      <c r="C641" s="2" t="str">
        <f t="shared" ca="1" si="36"/>
        <v/>
      </c>
      <c r="D641" s="2">
        <f t="shared" ca="1" si="37"/>
        <v>6157</v>
      </c>
      <c r="E641" s="4">
        <v>5</v>
      </c>
      <c r="F641" s="4" t="str">
        <f t="shared" ca="1" si="38"/>
        <v/>
      </c>
      <c r="G641" s="4" t="str">
        <f t="shared" ca="1" si="39"/>
        <v/>
      </c>
      <c r="H641" s="3" t="str">
        <f t="array" aca="1" ref="H641" ca="1">IFERROR(INDEX(F:F,SMALL(IF(F$2:F$1573&lt;&gt;"",ROW(F$2:F$1573)),ROWS(H$2:H640))),"")</f>
        <v/>
      </c>
      <c r="I641" s="3" t="str">
        <f t="array" aca="1" ref="I641" ca="1">IFERROR(INDEX(G:G,SMALL(IF(G$2:G$1573&lt;&gt;"",ROW(G$2:G$1573)),ROWS(I$2:I640))),"")</f>
        <v/>
      </c>
      <c r="J641" s="3" t="str">
        <f t="array" aca="1" ref="J641" ca="1">IFERROR(INDEX(C:C,SMALL(IF(C$2:C$1573&lt;&gt;"",ROW(C$2:C$1573)),ROWS(J$2:J640))),"")</f>
        <v/>
      </c>
    </row>
    <row r="642" spans="1:10" ht="18" x14ac:dyDescent="0.2">
      <c r="A642" s="1">
        <v>14</v>
      </c>
      <c r="B642" s="1" t="s">
        <v>786</v>
      </c>
      <c r="C642" s="2" t="str">
        <f t="shared" ca="1" si="36"/>
        <v/>
      </c>
      <c r="D642" s="2" t="str">
        <f t="shared" ca="1" si="37"/>
        <v/>
      </c>
      <c r="E642" s="4">
        <v>5</v>
      </c>
      <c r="F642" s="4" t="str">
        <f t="shared" ca="1" si="38"/>
        <v/>
      </c>
      <c r="G642" s="4" t="str">
        <f t="shared" ca="1" si="39"/>
        <v/>
      </c>
      <c r="H642" s="3" t="str">
        <f t="array" aca="1" ref="H642" ca="1">IFERROR(INDEX(F:F,SMALL(IF(F$2:F$1573&lt;&gt;"",ROW(F$2:F$1573)),ROWS(H$2:H641))),"")</f>
        <v/>
      </c>
      <c r="I642" s="3" t="str">
        <f t="array" aca="1" ref="I642" ca="1">IFERROR(INDEX(G:G,SMALL(IF(G$2:G$1573&lt;&gt;"",ROW(G$2:G$1573)),ROWS(I$2:I641))),"")</f>
        <v/>
      </c>
      <c r="J642" s="3" t="str">
        <f t="array" aca="1" ref="J642" ca="1">IFERROR(INDEX(C:C,SMALL(IF(C$2:C$1573&lt;&gt;"",ROW(C$2:C$1573)),ROWS(J$2:J641))),"")</f>
        <v/>
      </c>
    </row>
    <row r="643" spans="1:10" ht="18" x14ac:dyDescent="0.2">
      <c r="A643" s="1">
        <v>15</v>
      </c>
      <c r="B643" s="1" t="s">
        <v>786</v>
      </c>
      <c r="C643" s="2" t="str">
        <f t="shared" ca="1" si="36"/>
        <v/>
      </c>
      <c r="D643" s="2" t="str">
        <f t="shared" ca="1" si="37"/>
        <v/>
      </c>
      <c r="E643" s="4">
        <v>5</v>
      </c>
      <c r="F643" s="4" t="str">
        <f t="shared" ca="1" si="38"/>
        <v/>
      </c>
      <c r="G643" s="4" t="str">
        <f t="shared" ca="1" si="39"/>
        <v/>
      </c>
      <c r="H643" s="3" t="str">
        <f t="array" aca="1" ref="H643" ca="1">IFERROR(INDEX(F:F,SMALL(IF(F$2:F$1573&lt;&gt;"",ROW(F$2:F$1573)),ROWS(H$2:H642))),"")</f>
        <v/>
      </c>
      <c r="I643" s="3" t="str">
        <f t="array" aca="1" ref="I643" ca="1">IFERROR(INDEX(G:G,SMALL(IF(G$2:G$1573&lt;&gt;"",ROW(G$2:G$1573)),ROWS(I$2:I642))),"")</f>
        <v/>
      </c>
      <c r="J643" s="3" t="str">
        <f t="array" aca="1" ref="J643" ca="1">IFERROR(INDEX(C:C,SMALL(IF(C$2:C$1573&lt;&gt;"",ROW(C$2:C$1573)),ROWS(J$2:J642))),"")</f>
        <v/>
      </c>
    </row>
    <row r="644" spans="1:10" ht="18" x14ac:dyDescent="0.2">
      <c r="A644" s="1">
        <v>16</v>
      </c>
      <c r="B644" s="1" t="s">
        <v>786</v>
      </c>
      <c r="C644" s="2" t="str">
        <f t="shared" ca="1" si="36"/>
        <v/>
      </c>
      <c r="D644" s="2" t="str">
        <f t="shared" ca="1" si="37"/>
        <v/>
      </c>
      <c r="E644" s="4">
        <v>5</v>
      </c>
      <c r="F644" s="4" t="str">
        <f t="shared" ca="1" si="38"/>
        <v/>
      </c>
      <c r="G644" s="4" t="str">
        <f t="shared" ca="1" si="39"/>
        <v/>
      </c>
      <c r="H644" s="3" t="str">
        <f t="array" aca="1" ref="H644" ca="1">IFERROR(INDEX(F:F,SMALL(IF(F$2:F$1573&lt;&gt;"",ROW(F$2:F$1573)),ROWS(H$2:H643))),"")</f>
        <v/>
      </c>
      <c r="I644" s="3" t="str">
        <f t="array" aca="1" ref="I644" ca="1">IFERROR(INDEX(G:G,SMALL(IF(G$2:G$1573&lt;&gt;"",ROW(G$2:G$1573)),ROWS(I$2:I643))),"")</f>
        <v/>
      </c>
      <c r="J644" s="3" t="str">
        <f t="array" aca="1" ref="J644" ca="1">IFERROR(INDEX(C:C,SMALL(IF(C$2:C$1573&lt;&gt;"",ROW(C$2:C$1573)),ROWS(J$2:J643))),"")</f>
        <v/>
      </c>
    </row>
    <row r="645" spans="1:10" ht="18" x14ac:dyDescent="0.2">
      <c r="A645" s="1">
        <v>17</v>
      </c>
      <c r="B645" s="1" t="s">
        <v>786</v>
      </c>
      <c r="C645" s="2" t="str">
        <f t="shared" ref="C645:C708" ca="1" si="40">IF(OR(D645=0,D645="",INDIRECT("'"&amp;$B$1&amp;"'!"&amp;B645&amp;A645)="",,INDIRECT("'"&amp;$B$1&amp;"'!X"&amp;A645)=0),"",INDIRECT("'"&amp;$B$1&amp;"'!"&amp;B645&amp;A645))</f>
        <v/>
      </c>
      <c r="D645" s="2" t="str">
        <f t="shared" ref="D645:D708" ca="1" si="41">IF(INDIRECT("'"&amp;$B$1&amp;"'!C"&amp;A645)=0,"",INDIRECT("'"&amp;$B$1&amp;"'!C"&amp;A645))</f>
        <v/>
      </c>
      <c r="E645" s="4">
        <v>5</v>
      </c>
      <c r="F645" s="4" t="str">
        <f t="shared" ref="F645:F708" ca="1" si="42">IF(C645="","",E645)</f>
        <v/>
      </c>
      <c r="G645" s="4" t="str">
        <f t="shared" ref="G645:G708" ca="1" si="43">IF(OR(C645="",C645=0),"",D645)</f>
        <v/>
      </c>
      <c r="H645" s="3" t="str">
        <f t="array" aca="1" ref="H645" ca="1">IFERROR(INDEX(F:F,SMALL(IF(F$2:F$1573&lt;&gt;"",ROW(F$2:F$1573)),ROWS(H$2:H644))),"")</f>
        <v/>
      </c>
      <c r="I645" s="3" t="str">
        <f t="array" aca="1" ref="I645" ca="1">IFERROR(INDEX(G:G,SMALL(IF(G$2:G$1573&lt;&gt;"",ROW(G$2:G$1573)),ROWS(I$2:I644))),"")</f>
        <v/>
      </c>
      <c r="J645" s="3" t="str">
        <f t="array" aca="1" ref="J645" ca="1">IFERROR(INDEX(C:C,SMALL(IF(C$2:C$1573&lt;&gt;"",ROW(C$2:C$1573)),ROWS(J$2:J644))),"")</f>
        <v/>
      </c>
    </row>
    <row r="646" spans="1:10" ht="18" x14ac:dyDescent="0.2">
      <c r="A646" s="1">
        <v>18</v>
      </c>
      <c r="B646" s="1" t="s">
        <v>786</v>
      </c>
      <c r="C646" s="2" t="str">
        <f t="shared" ca="1" si="40"/>
        <v/>
      </c>
      <c r="D646" s="2">
        <f t="shared" ca="1" si="41"/>
        <v>6225</v>
      </c>
      <c r="E646" s="4">
        <v>5</v>
      </c>
      <c r="F646" s="4" t="str">
        <f t="shared" ca="1" si="42"/>
        <v/>
      </c>
      <c r="G646" s="4" t="str">
        <f t="shared" ca="1" si="43"/>
        <v/>
      </c>
      <c r="H646" s="3" t="str">
        <f t="array" aca="1" ref="H646" ca="1">IFERROR(INDEX(F:F,SMALL(IF(F$2:F$1573&lt;&gt;"",ROW(F$2:F$1573)),ROWS(H$2:H645))),"")</f>
        <v/>
      </c>
      <c r="I646" s="3" t="str">
        <f t="array" aca="1" ref="I646" ca="1">IFERROR(INDEX(G:G,SMALL(IF(G$2:G$1573&lt;&gt;"",ROW(G$2:G$1573)),ROWS(I$2:I645))),"")</f>
        <v/>
      </c>
      <c r="J646" s="3" t="str">
        <f t="array" aca="1" ref="J646" ca="1">IFERROR(INDEX(C:C,SMALL(IF(C$2:C$1573&lt;&gt;"",ROW(C$2:C$1573)),ROWS(J$2:J645))),"")</f>
        <v/>
      </c>
    </row>
    <row r="647" spans="1:10" ht="18" x14ac:dyDescent="0.2">
      <c r="A647" s="1">
        <v>19</v>
      </c>
      <c r="B647" s="1" t="s">
        <v>786</v>
      </c>
      <c r="C647" s="2" t="str">
        <f t="shared" ca="1" si="40"/>
        <v/>
      </c>
      <c r="D647" s="2">
        <f t="shared" ca="1" si="41"/>
        <v>6487</v>
      </c>
      <c r="E647" s="4">
        <v>5</v>
      </c>
      <c r="F647" s="4" t="str">
        <f t="shared" ca="1" si="42"/>
        <v/>
      </c>
      <c r="G647" s="4" t="str">
        <f t="shared" ca="1" si="43"/>
        <v/>
      </c>
      <c r="H647" s="3" t="str">
        <f t="array" aca="1" ref="H647" ca="1">IFERROR(INDEX(F:F,SMALL(IF(F$2:F$1573&lt;&gt;"",ROW(F$2:F$1573)),ROWS(H$2:H646))),"")</f>
        <v/>
      </c>
      <c r="I647" s="3" t="str">
        <f t="array" aca="1" ref="I647" ca="1">IFERROR(INDEX(G:G,SMALL(IF(G$2:G$1573&lt;&gt;"",ROW(G$2:G$1573)),ROWS(I$2:I646))),"")</f>
        <v/>
      </c>
      <c r="J647" s="3" t="str">
        <f t="array" aca="1" ref="J647" ca="1">IFERROR(INDEX(C:C,SMALL(IF(C$2:C$1573&lt;&gt;"",ROW(C$2:C$1573)),ROWS(J$2:J646))),"")</f>
        <v/>
      </c>
    </row>
    <row r="648" spans="1:10" ht="18" x14ac:dyDescent="0.2">
      <c r="A648" s="1">
        <v>20</v>
      </c>
      <c r="B648" s="1" t="s">
        <v>786</v>
      </c>
      <c r="C648" s="2" t="str">
        <f t="shared" ca="1" si="40"/>
        <v/>
      </c>
      <c r="D648" s="2">
        <f t="shared" ca="1" si="41"/>
        <v>6474</v>
      </c>
      <c r="E648" s="4">
        <v>5</v>
      </c>
      <c r="F648" s="4" t="str">
        <f t="shared" ca="1" si="42"/>
        <v/>
      </c>
      <c r="G648" s="4" t="str">
        <f t="shared" ca="1" si="43"/>
        <v/>
      </c>
      <c r="H648" s="3" t="str">
        <f t="array" aca="1" ref="H648" ca="1">IFERROR(INDEX(F:F,SMALL(IF(F$2:F$1573&lt;&gt;"",ROW(F$2:F$1573)),ROWS(H$2:H647))),"")</f>
        <v/>
      </c>
      <c r="I648" s="3" t="str">
        <f t="array" aca="1" ref="I648" ca="1">IFERROR(INDEX(G:G,SMALL(IF(G$2:G$1573&lt;&gt;"",ROW(G$2:G$1573)),ROWS(I$2:I647))),"")</f>
        <v/>
      </c>
      <c r="J648" s="3" t="str">
        <f t="array" aca="1" ref="J648" ca="1">IFERROR(INDEX(C:C,SMALL(IF(C$2:C$1573&lt;&gt;"",ROW(C$2:C$1573)),ROWS(J$2:J647))),"")</f>
        <v/>
      </c>
    </row>
    <row r="649" spans="1:10" ht="18" x14ac:dyDescent="0.2">
      <c r="A649" s="1">
        <v>21</v>
      </c>
      <c r="B649" s="1" t="s">
        <v>786</v>
      </c>
      <c r="C649" s="2" t="str">
        <f t="shared" ca="1" si="40"/>
        <v/>
      </c>
      <c r="D649" s="2">
        <f t="shared" ca="1" si="41"/>
        <v>6328</v>
      </c>
      <c r="E649" s="4">
        <v>5</v>
      </c>
      <c r="F649" s="4" t="str">
        <f t="shared" ca="1" si="42"/>
        <v/>
      </c>
      <c r="G649" s="4" t="str">
        <f t="shared" ca="1" si="43"/>
        <v/>
      </c>
      <c r="H649" s="3" t="str">
        <f t="array" aca="1" ref="H649" ca="1">IFERROR(INDEX(F:F,SMALL(IF(F$2:F$1573&lt;&gt;"",ROW(F$2:F$1573)),ROWS(H$2:H648))),"")</f>
        <v/>
      </c>
      <c r="I649" s="3" t="str">
        <f t="array" aca="1" ref="I649" ca="1">IFERROR(INDEX(G:G,SMALL(IF(G$2:G$1573&lt;&gt;"",ROW(G$2:G$1573)),ROWS(I$2:I648))),"")</f>
        <v/>
      </c>
      <c r="J649" s="3" t="str">
        <f t="array" aca="1" ref="J649" ca="1">IFERROR(INDEX(C:C,SMALL(IF(C$2:C$1573&lt;&gt;"",ROW(C$2:C$1573)),ROWS(J$2:J648))),"")</f>
        <v/>
      </c>
    </row>
    <row r="650" spans="1:10" ht="18" x14ac:dyDescent="0.2">
      <c r="A650" s="1">
        <v>22</v>
      </c>
      <c r="B650" s="1" t="s">
        <v>786</v>
      </c>
      <c r="C650" s="2" t="str">
        <f t="shared" ca="1" si="40"/>
        <v/>
      </c>
      <c r="D650" s="2">
        <f t="shared" ca="1" si="41"/>
        <v>6399</v>
      </c>
      <c r="E650" s="4">
        <v>5</v>
      </c>
      <c r="F650" s="4" t="str">
        <f t="shared" ca="1" si="42"/>
        <v/>
      </c>
      <c r="G650" s="4" t="str">
        <f t="shared" ca="1" si="43"/>
        <v/>
      </c>
      <c r="H650" s="3" t="str">
        <f t="array" aca="1" ref="H650" ca="1">IFERROR(INDEX(F:F,SMALL(IF(F$2:F$1573&lt;&gt;"",ROW(F$2:F$1573)),ROWS(H$2:H649))),"")</f>
        <v/>
      </c>
      <c r="I650" s="3" t="str">
        <f t="array" aca="1" ref="I650" ca="1">IFERROR(INDEX(G:G,SMALL(IF(G$2:G$1573&lt;&gt;"",ROW(G$2:G$1573)),ROWS(I$2:I649))),"")</f>
        <v/>
      </c>
      <c r="J650" s="3" t="str">
        <f t="array" aca="1" ref="J650" ca="1">IFERROR(INDEX(C:C,SMALL(IF(C$2:C$1573&lt;&gt;"",ROW(C$2:C$1573)),ROWS(J$2:J649))),"")</f>
        <v/>
      </c>
    </row>
    <row r="651" spans="1:10" ht="18" x14ac:dyDescent="0.2">
      <c r="A651" s="1">
        <v>23</v>
      </c>
      <c r="B651" s="1" t="s">
        <v>786</v>
      </c>
      <c r="C651" s="2" t="str">
        <f t="shared" ca="1" si="40"/>
        <v/>
      </c>
      <c r="D651" s="2">
        <f t="shared" ca="1" si="41"/>
        <v>6210</v>
      </c>
      <c r="E651" s="4">
        <v>5</v>
      </c>
      <c r="F651" s="4" t="str">
        <f t="shared" ca="1" si="42"/>
        <v/>
      </c>
      <c r="G651" s="4" t="str">
        <f t="shared" ca="1" si="43"/>
        <v/>
      </c>
      <c r="H651" s="3" t="str">
        <f t="array" aca="1" ref="H651" ca="1">IFERROR(INDEX(F:F,SMALL(IF(F$2:F$1573&lt;&gt;"",ROW(F$2:F$1573)),ROWS(H$2:H650))),"")</f>
        <v/>
      </c>
      <c r="I651" s="3" t="str">
        <f t="array" aca="1" ref="I651" ca="1">IFERROR(INDEX(G:G,SMALL(IF(G$2:G$1573&lt;&gt;"",ROW(G$2:G$1573)),ROWS(I$2:I650))),"")</f>
        <v/>
      </c>
      <c r="J651" s="3" t="str">
        <f t="array" aca="1" ref="J651" ca="1">IFERROR(INDEX(C:C,SMALL(IF(C$2:C$1573&lt;&gt;"",ROW(C$2:C$1573)),ROWS(J$2:J650))),"")</f>
        <v/>
      </c>
    </row>
    <row r="652" spans="1:10" ht="18" x14ac:dyDescent="0.2">
      <c r="A652" s="1">
        <v>24</v>
      </c>
      <c r="B652" s="1" t="s">
        <v>786</v>
      </c>
      <c r="C652" s="2" t="str">
        <f t="shared" ca="1" si="40"/>
        <v/>
      </c>
      <c r="D652" s="2">
        <f t="shared" ca="1" si="41"/>
        <v>6464</v>
      </c>
      <c r="E652" s="4">
        <v>5</v>
      </c>
      <c r="F652" s="4" t="str">
        <f t="shared" ca="1" si="42"/>
        <v/>
      </c>
      <c r="G652" s="4" t="str">
        <f t="shared" ca="1" si="43"/>
        <v/>
      </c>
      <c r="H652" s="3" t="str">
        <f t="array" aca="1" ref="H652" ca="1">IFERROR(INDEX(F:F,SMALL(IF(F$2:F$1573&lt;&gt;"",ROW(F$2:F$1573)),ROWS(H$2:H651))),"")</f>
        <v/>
      </c>
      <c r="I652" s="3" t="str">
        <f t="array" aca="1" ref="I652" ca="1">IFERROR(INDEX(G:G,SMALL(IF(G$2:G$1573&lt;&gt;"",ROW(G$2:G$1573)),ROWS(I$2:I651))),"")</f>
        <v/>
      </c>
      <c r="J652" s="3" t="str">
        <f t="array" aca="1" ref="J652" ca="1">IFERROR(INDEX(C:C,SMALL(IF(C$2:C$1573&lt;&gt;"",ROW(C$2:C$1573)),ROWS(J$2:J651))),"")</f>
        <v/>
      </c>
    </row>
    <row r="653" spans="1:10" ht="18" x14ac:dyDescent="0.2">
      <c r="A653" s="1">
        <v>25</v>
      </c>
      <c r="B653" s="1" t="s">
        <v>786</v>
      </c>
      <c r="C653" s="2" t="str">
        <f t="shared" ca="1" si="40"/>
        <v/>
      </c>
      <c r="D653" s="2">
        <f t="shared" ca="1" si="41"/>
        <v>6412</v>
      </c>
      <c r="E653" s="4">
        <v>5</v>
      </c>
      <c r="F653" s="4" t="str">
        <f t="shared" ca="1" si="42"/>
        <v/>
      </c>
      <c r="G653" s="4" t="str">
        <f t="shared" ca="1" si="43"/>
        <v/>
      </c>
      <c r="H653" s="3" t="str">
        <f t="array" aca="1" ref="H653" ca="1">IFERROR(INDEX(F:F,SMALL(IF(F$2:F$1573&lt;&gt;"",ROW(F$2:F$1573)),ROWS(H$2:H652))),"")</f>
        <v/>
      </c>
      <c r="I653" s="3" t="str">
        <f t="array" aca="1" ref="I653" ca="1">IFERROR(INDEX(G:G,SMALL(IF(G$2:G$1573&lt;&gt;"",ROW(G$2:G$1573)),ROWS(I$2:I652))),"")</f>
        <v/>
      </c>
      <c r="J653" s="3" t="str">
        <f t="array" aca="1" ref="J653" ca="1">IFERROR(INDEX(C:C,SMALL(IF(C$2:C$1573&lt;&gt;"",ROW(C$2:C$1573)),ROWS(J$2:J652))),"")</f>
        <v/>
      </c>
    </row>
    <row r="654" spans="1:10" ht="18" x14ac:dyDescent="0.2">
      <c r="A654" s="1">
        <v>26</v>
      </c>
      <c r="B654" s="1" t="s">
        <v>786</v>
      </c>
      <c r="C654" s="2" t="str">
        <f t="shared" ca="1" si="40"/>
        <v/>
      </c>
      <c r="D654" s="2">
        <f t="shared" ca="1" si="41"/>
        <v>6473</v>
      </c>
      <c r="E654" s="4">
        <v>5</v>
      </c>
      <c r="F654" s="4" t="str">
        <f t="shared" ca="1" si="42"/>
        <v/>
      </c>
      <c r="G654" s="4" t="str">
        <f t="shared" ca="1" si="43"/>
        <v/>
      </c>
      <c r="H654" s="3" t="str">
        <f t="array" aca="1" ref="H654" ca="1">IFERROR(INDEX(F:F,SMALL(IF(F$2:F$1573&lt;&gt;"",ROW(F$2:F$1573)),ROWS(H$2:H653))),"")</f>
        <v/>
      </c>
      <c r="I654" s="3" t="str">
        <f t="array" aca="1" ref="I654" ca="1">IFERROR(INDEX(G:G,SMALL(IF(G$2:G$1573&lt;&gt;"",ROW(G$2:G$1573)),ROWS(I$2:I653))),"")</f>
        <v/>
      </c>
      <c r="J654" s="3" t="str">
        <f t="array" aca="1" ref="J654" ca="1">IFERROR(INDEX(C:C,SMALL(IF(C$2:C$1573&lt;&gt;"",ROW(C$2:C$1573)),ROWS(J$2:J653))),"")</f>
        <v/>
      </c>
    </row>
    <row r="655" spans="1:10" ht="18" x14ac:dyDescent="0.2">
      <c r="A655" s="1">
        <v>27</v>
      </c>
      <c r="B655" s="1" t="s">
        <v>786</v>
      </c>
      <c r="C655" s="2" t="str">
        <f t="shared" ca="1" si="40"/>
        <v/>
      </c>
      <c r="D655" s="2">
        <f t="shared" ca="1" si="41"/>
        <v>6306</v>
      </c>
      <c r="E655" s="4">
        <v>5</v>
      </c>
      <c r="F655" s="4" t="str">
        <f t="shared" ca="1" si="42"/>
        <v/>
      </c>
      <c r="G655" s="4" t="str">
        <f t="shared" ca="1" si="43"/>
        <v/>
      </c>
      <c r="H655" s="3" t="str">
        <f t="array" aca="1" ref="H655" ca="1">IFERROR(INDEX(F:F,SMALL(IF(F$2:F$1573&lt;&gt;"",ROW(F$2:F$1573)),ROWS(H$2:H654))),"")</f>
        <v/>
      </c>
      <c r="I655" s="3" t="str">
        <f t="array" aca="1" ref="I655" ca="1">IFERROR(INDEX(G:G,SMALL(IF(G$2:G$1573&lt;&gt;"",ROW(G$2:G$1573)),ROWS(I$2:I654))),"")</f>
        <v/>
      </c>
      <c r="J655" s="3" t="str">
        <f t="array" aca="1" ref="J655" ca="1">IFERROR(INDEX(C:C,SMALL(IF(C$2:C$1573&lt;&gt;"",ROW(C$2:C$1573)),ROWS(J$2:J654))),"")</f>
        <v/>
      </c>
    </row>
    <row r="656" spans="1:10" ht="18" x14ac:dyDescent="0.2">
      <c r="A656" s="1">
        <v>28</v>
      </c>
      <c r="B656" s="1" t="s">
        <v>786</v>
      </c>
      <c r="C656" s="2" t="str">
        <f t="shared" ca="1" si="40"/>
        <v/>
      </c>
      <c r="D656" s="2">
        <f t="shared" ca="1" si="41"/>
        <v>6451</v>
      </c>
      <c r="E656" s="4">
        <v>5</v>
      </c>
      <c r="F656" s="4" t="str">
        <f t="shared" ca="1" si="42"/>
        <v/>
      </c>
      <c r="G656" s="4" t="str">
        <f t="shared" ca="1" si="43"/>
        <v/>
      </c>
      <c r="H656" s="3" t="str">
        <f t="array" aca="1" ref="H656" ca="1">IFERROR(INDEX(F:F,SMALL(IF(F$2:F$1573&lt;&gt;"",ROW(F$2:F$1573)),ROWS(H$2:H655))),"")</f>
        <v/>
      </c>
      <c r="I656" s="3" t="str">
        <f t="array" aca="1" ref="I656" ca="1">IFERROR(INDEX(G:G,SMALL(IF(G$2:G$1573&lt;&gt;"",ROW(G$2:G$1573)),ROWS(I$2:I655))),"")</f>
        <v/>
      </c>
      <c r="J656" s="3" t="str">
        <f t="array" aca="1" ref="J656" ca="1">IFERROR(INDEX(C:C,SMALL(IF(C$2:C$1573&lt;&gt;"",ROW(C$2:C$1573)),ROWS(J$2:J655))),"")</f>
        <v/>
      </c>
    </row>
    <row r="657" spans="1:10" ht="18" x14ac:dyDescent="0.2">
      <c r="A657" s="1">
        <v>29</v>
      </c>
      <c r="B657" s="1" t="s">
        <v>786</v>
      </c>
      <c r="C657" s="2" t="str">
        <f t="shared" ca="1" si="40"/>
        <v/>
      </c>
      <c r="D657" s="2">
        <f t="shared" ca="1" si="41"/>
        <v>6280</v>
      </c>
      <c r="E657" s="4">
        <v>5</v>
      </c>
      <c r="F657" s="4" t="str">
        <f t="shared" ca="1" si="42"/>
        <v/>
      </c>
      <c r="G657" s="4" t="str">
        <f t="shared" ca="1" si="43"/>
        <v/>
      </c>
      <c r="H657" s="3" t="str">
        <f t="array" aca="1" ref="H657" ca="1">IFERROR(INDEX(F:F,SMALL(IF(F$2:F$1573&lt;&gt;"",ROW(F$2:F$1573)),ROWS(H$2:H656))),"")</f>
        <v/>
      </c>
      <c r="I657" s="3" t="str">
        <f t="array" aca="1" ref="I657" ca="1">IFERROR(INDEX(G:G,SMALL(IF(G$2:G$1573&lt;&gt;"",ROW(G$2:G$1573)),ROWS(I$2:I656))),"")</f>
        <v/>
      </c>
      <c r="J657" s="3" t="str">
        <f t="array" aca="1" ref="J657" ca="1">IFERROR(INDEX(C:C,SMALL(IF(C$2:C$1573&lt;&gt;"",ROW(C$2:C$1573)),ROWS(J$2:J656))),"")</f>
        <v/>
      </c>
    </row>
    <row r="658" spans="1:10" ht="18" x14ac:dyDescent="0.2">
      <c r="A658" s="1">
        <v>30</v>
      </c>
      <c r="B658" s="1" t="s">
        <v>786</v>
      </c>
      <c r="C658" s="2" t="str">
        <f t="shared" ca="1" si="40"/>
        <v/>
      </c>
      <c r="D658" s="2">
        <f t="shared" ca="1" si="41"/>
        <v>6173</v>
      </c>
      <c r="E658" s="4">
        <v>5</v>
      </c>
      <c r="F658" s="4" t="str">
        <f t="shared" ca="1" si="42"/>
        <v/>
      </c>
      <c r="G658" s="4" t="str">
        <f t="shared" ca="1" si="43"/>
        <v/>
      </c>
      <c r="H658" s="3" t="str">
        <f t="array" aca="1" ref="H658" ca="1">IFERROR(INDEX(F:F,SMALL(IF(F$2:F$1573&lt;&gt;"",ROW(F$2:F$1573)),ROWS(H$2:H657))),"")</f>
        <v/>
      </c>
      <c r="I658" s="3" t="str">
        <f t="array" aca="1" ref="I658" ca="1">IFERROR(INDEX(G:G,SMALL(IF(G$2:G$1573&lt;&gt;"",ROW(G$2:G$1573)),ROWS(I$2:I657))),"")</f>
        <v/>
      </c>
      <c r="J658" s="3" t="str">
        <f t="array" aca="1" ref="J658" ca="1">IFERROR(INDEX(C:C,SMALL(IF(C$2:C$1573&lt;&gt;"",ROW(C$2:C$1573)),ROWS(J$2:J657))),"")</f>
        <v/>
      </c>
    </row>
    <row r="659" spans="1:10" ht="18" x14ac:dyDescent="0.2">
      <c r="A659" s="1">
        <v>31</v>
      </c>
      <c r="B659" s="1" t="s">
        <v>786</v>
      </c>
      <c r="C659" s="2" t="str">
        <f t="shared" ca="1" si="40"/>
        <v/>
      </c>
      <c r="D659" s="2">
        <f t="shared" ca="1" si="41"/>
        <v>6418</v>
      </c>
      <c r="E659" s="4">
        <v>5</v>
      </c>
      <c r="F659" s="4" t="str">
        <f t="shared" ca="1" si="42"/>
        <v/>
      </c>
      <c r="G659" s="4" t="str">
        <f t="shared" ca="1" si="43"/>
        <v/>
      </c>
      <c r="H659" s="3" t="str">
        <f t="array" aca="1" ref="H659" ca="1">IFERROR(INDEX(F:F,SMALL(IF(F$2:F$1573&lt;&gt;"",ROW(F$2:F$1573)),ROWS(H$2:H658))),"")</f>
        <v/>
      </c>
      <c r="I659" s="3" t="str">
        <f t="array" aca="1" ref="I659" ca="1">IFERROR(INDEX(G:G,SMALL(IF(G$2:G$1573&lt;&gt;"",ROW(G$2:G$1573)),ROWS(I$2:I658))),"")</f>
        <v/>
      </c>
      <c r="J659" s="3" t="str">
        <f t="array" aca="1" ref="J659" ca="1">IFERROR(INDEX(C:C,SMALL(IF(C$2:C$1573&lt;&gt;"",ROW(C$2:C$1573)),ROWS(J$2:J658))),"")</f>
        <v/>
      </c>
    </row>
    <row r="660" spans="1:10" ht="18" x14ac:dyDescent="0.2">
      <c r="A660" s="1">
        <v>32</v>
      </c>
      <c r="B660" s="1" t="s">
        <v>786</v>
      </c>
      <c r="C660" s="2" t="str">
        <f t="shared" ca="1" si="40"/>
        <v/>
      </c>
      <c r="D660" s="2" t="str">
        <f t="shared" ca="1" si="41"/>
        <v/>
      </c>
      <c r="E660" s="4">
        <v>5</v>
      </c>
      <c r="F660" s="4" t="str">
        <f t="shared" ca="1" si="42"/>
        <v/>
      </c>
      <c r="G660" s="4" t="str">
        <f t="shared" ca="1" si="43"/>
        <v/>
      </c>
      <c r="H660" s="3" t="str">
        <f t="array" aca="1" ref="H660" ca="1">IFERROR(INDEX(F:F,SMALL(IF(F$2:F$1573&lt;&gt;"",ROW(F$2:F$1573)),ROWS(H$2:H659))),"")</f>
        <v/>
      </c>
      <c r="I660" s="3" t="str">
        <f t="array" aca="1" ref="I660" ca="1">IFERROR(INDEX(G:G,SMALL(IF(G$2:G$1573&lt;&gt;"",ROW(G$2:G$1573)),ROWS(I$2:I659))),"")</f>
        <v/>
      </c>
      <c r="J660" s="3" t="str">
        <f t="array" aca="1" ref="J660" ca="1">IFERROR(INDEX(C:C,SMALL(IF(C$2:C$1573&lt;&gt;"",ROW(C$2:C$1573)),ROWS(J$2:J659))),"")</f>
        <v/>
      </c>
    </row>
    <row r="661" spans="1:10" ht="18" x14ac:dyDescent="0.2">
      <c r="A661" s="1">
        <v>33</v>
      </c>
      <c r="B661" s="1" t="s">
        <v>786</v>
      </c>
      <c r="C661" s="2" t="str">
        <f t="shared" ca="1" si="40"/>
        <v/>
      </c>
      <c r="D661" s="2" t="str">
        <f t="shared" ca="1" si="41"/>
        <v/>
      </c>
      <c r="E661" s="4">
        <v>5</v>
      </c>
      <c r="F661" s="4" t="str">
        <f t="shared" ca="1" si="42"/>
        <v/>
      </c>
      <c r="G661" s="4" t="str">
        <f t="shared" ca="1" si="43"/>
        <v/>
      </c>
      <c r="H661" s="3" t="str">
        <f t="array" aca="1" ref="H661" ca="1">IFERROR(INDEX(F:F,SMALL(IF(F$2:F$1573&lt;&gt;"",ROW(F$2:F$1573)),ROWS(H$2:H660))),"")</f>
        <v/>
      </c>
      <c r="I661" s="3" t="str">
        <f t="array" aca="1" ref="I661" ca="1">IFERROR(INDEX(G:G,SMALL(IF(G$2:G$1573&lt;&gt;"",ROW(G$2:G$1573)),ROWS(I$2:I660))),"")</f>
        <v/>
      </c>
      <c r="J661" s="3" t="str">
        <f t="array" aca="1" ref="J661" ca="1">IFERROR(INDEX(C:C,SMALL(IF(C$2:C$1573&lt;&gt;"",ROW(C$2:C$1573)),ROWS(J$2:J660))),"")</f>
        <v/>
      </c>
    </row>
    <row r="662" spans="1:10" ht="18" x14ac:dyDescent="0.2">
      <c r="A662" s="1">
        <v>34</v>
      </c>
      <c r="B662" s="1" t="s">
        <v>786</v>
      </c>
      <c r="C662" s="2" t="str">
        <f t="shared" ca="1" si="40"/>
        <v/>
      </c>
      <c r="D662" s="2">
        <f t="shared" ca="1" si="41"/>
        <v>6348</v>
      </c>
      <c r="E662" s="4">
        <v>5</v>
      </c>
      <c r="F662" s="4" t="str">
        <f t="shared" ca="1" si="42"/>
        <v/>
      </c>
      <c r="G662" s="4" t="str">
        <f t="shared" ca="1" si="43"/>
        <v/>
      </c>
      <c r="H662" s="3" t="str">
        <f t="array" aca="1" ref="H662" ca="1">IFERROR(INDEX(F:F,SMALL(IF(F$2:F$1573&lt;&gt;"",ROW(F$2:F$1573)),ROWS(H$2:H661))),"")</f>
        <v/>
      </c>
      <c r="I662" s="3" t="str">
        <f t="array" aca="1" ref="I662" ca="1">IFERROR(INDEX(G:G,SMALL(IF(G$2:G$1573&lt;&gt;"",ROW(G$2:G$1573)),ROWS(I$2:I661))),"")</f>
        <v/>
      </c>
      <c r="J662" s="3" t="str">
        <f t="array" aca="1" ref="J662" ca="1">IFERROR(INDEX(C:C,SMALL(IF(C$2:C$1573&lt;&gt;"",ROW(C$2:C$1573)),ROWS(J$2:J661))),"")</f>
        <v/>
      </c>
    </row>
    <row r="663" spans="1:10" ht="18" x14ac:dyDescent="0.2">
      <c r="A663" s="1">
        <v>35</v>
      </c>
      <c r="B663" s="1" t="s">
        <v>786</v>
      </c>
      <c r="C663" s="2" t="str">
        <f t="shared" ca="1" si="40"/>
        <v/>
      </c>
      <c r="D663" s="2">
        <f t="shared" ca="1" si="41"/>
        <v>6314</v>
      </c>
      <c r="E663" s="4">
        <v>5</v>
      </c>
      <c r="F663" s="4" t="str">
        <f t="shared" ca="1" si="42"/>
        <v/>
      </c>
      <c r="G663" s="4" t="str">
        <f t="shared" ca="1" si="43"/>
        <v/>
      </c>
      <c r="H663" s="3" t="str">
        <f t="array" aca="1" ref="H663" ca="1">IFERROR(INDEX(F:F,SMALL(IF(F$2:F$1573&lt;&gt;"",ROW(F$2:F$1573)),ROWS(H$2:H662))),"")</f>
        <v/>
      </c>
      <c r="I663" s="3" t="str">
        <f t="array" aca="1" ref="I663" ca="1">IFERROR(INDEX(G:G,SMALL(IF(G$2:G$1573&lt;&gt;"",ROW(G$2:G$1573)),ROWS(I$2:I662))),"")</f>
        <v/>
      </c>
      <c r="J663" s="3" t="str">
        <f t="array" aca="1" ref="J663" ca="1">IFERROR(INDEX(C:C,SMALL(IF(C$2:C$1573&lt;&gt;"",ROW(C$2:C$1573)),ROWS(J$2:J662))),"")</f>
        <v/>
      </c>
    </row>
    <row r="664" spans="1:10" ht="18" x14ac:dyDescent="0.2">
      <c r="A664" s="1">
        <v>36</v>
      </c>
      <c r="B664" s="1" t="s">
        <v>786</v>
      </c>
      <c r="C664" s="2" t="str">
        <f t="shared" ca="1" si="40"/>
        <v/>
      </c>
      <c r="D664" s="2">
        <f t="shared" ca="1" si="41"/>
        <v>6376</v>
      </c>
      <c r="E664" s="4">
        <v>5</v>
      </c>
      <c r="F664" s="4" t="str">
        <f t="shared" ca="1" si="42"/>
        <v/>
      </c>
      <c r="G664" s="4" t="str">
        <f t="shared" ca="1" si="43"/>
        <v/>
      </c>
      <c r="H664" s="3" t="str">
        <f t="array" aca="1" ref="H664" ca="1">IFERROR(INDEX(F:F,SMALL(IF(F$2:F$1573&lt;&gt;"",ROW(F$2:F$1573)),ROWS(H$2:H663))),"")</f>
        <v/>
      </c>
      <c r="I664" s="3" t="str">
        <f t="array" aca="1" ref="I664" ca="1">IFERROR(INDEX(G:G,SMALL(IF(G$2:G$1573&lt;&gt;"",ROW(G$2:G$1573)),ROWS(I$2:I663))),"")</f>
        <v/>
      </c>
      <c r="J664" s="3" t="str">
        <f t="array" aca="1" ref="J664" ca="1">IFERROR(INDEX(C:C,SMALL(IF(C$2:C$1573&lt;&gt;"",ROW(C$2:C$1573)),ROWS(J$2:J663))),"")</f>
        <v/>
      </c>
    </row>
    <row r="665" spans="1:10" ht="18" x14ac:dyDescent="0.2">
      <c r="A665" s="1">
        <v>37</v>
      </c>
      <c r="B665" s="1" t="s">
        <v>786</v>
      </c>
      <c r="C665" s="2" t="str">
        <f t="shared" ca="1" si="40"/>
        <v/>
      </c>
      <c r="D665" s="2">
        <f t="shared" ca="1" si="41"/>
        <v>6496</v>
      </c>
      <c r="E665" s="4">
        <v>5</v>
      </c>
      <c r="F665" s="4" t="str">
        <f t="shared" ca="1" si="42"/>
        <v/>
      </c>
      <c r="G665" s="4" t="str">
        <f t="shared" ca="1" si="43"/>
        <v/>
      </c>
      <c r="H665" s="3" t="str">
        <f t="array" aca="1" ref="H665" ca="1">IFERROR(INDEX(F:F,SMALL(IF(F$2:F$1573&lt;&gt;"",ROW(F$2:F$1573)),ROWS(H$2:H664))),"")</f>
        <v/>
      </c>
      <c r="I665" s="3" t="str">
        <f t="array" aca="1" ref="I665" ca="1">IFERROR(INDEX(G:G,SMALL(IF(G$2:G$1573&lt;&gt;"",ROW(G$2:G$1573)),ROWS(I$2:I664))),"")</f>
        <v/>
      </c>
      <c r="J665" s="3" t="str">
        <f t="array" aca="1" ref="J665" ca="1">IFERROR(INDEX(C:C,SMALL(IF(C$2:C$1573&lt;&gt;"",ROW(C$2:C$1573)),ROWS(J$2:J664))),"")</f>
        <v/>
      </c>
    </row>
    <row r="666" spans="1:10" ht="18" x14ac:dyDescent="0.2">
      <c r="A666" s="1">
        <v>38</v>
      </c>
      <c r="B666" s="1" t="s">
        <v>786</v>
      </c>
      <c r="C666" s="2" t="str">
        <f t="shared" ca="1" si="40"/>
        <v/>
      </c>
      <c r="D666" s="2">
        <f t="shared" ca="1" si="41"/>
        <v>6494</v>
      </c>
      <c r="E666" s="4">
        <v>5</v>
      </c>
      <c r="F666" s="4" t="str">
        <f t="shared" ca="1" si="42"/>
        <v/>
      </c>
      <c r="G666" s="4" t="str">
        <f t="shared" ca="1" si="43"/>
        <v/>
      </c>
      <c r="H666" s="3" t="str">
        <f t="array" aca="1" ref="H666" ca="1">IFERROR(INDEX(F:F,SMALL(IF(F$2:F$1573&lt;&gt;"",ROW(F$2:F$1573)),ROWS(H$2:H665))),"")</f>
        <v/>
      </c>
      <c r="I666" s="3" t="str">
        <f t="array" aca="1" ref="I666" ca="1">IFERROR(INDEX(G:G,SMALL(IF(G$2:G$1573&lt;&gt;"",ROW(G$2:G$1573)),ROWS(I$2:I665))),"")</f>
        <v/>
      </c>
      <c r="J666" s="3" t="str">
        <f t="array" aca="1" ref="J666" ca="1">IFERROR(INDEX(C:C,SMALL(IF(C$2:C$1573&lt;&gt;"",ROW(C$2:C$1573)),ROWS(J$2:J665))),"")</f>
        <v/>
      </c>
    </row>
    <row r="667" spans="1:10" ht="18" x14ac:dyDescent="0.2">
      <c r="A667" s="1">
        <v>39</v>
      </c>
      <c r="B667" s="1" t="s">
        <v>786</v>
      </c>
      <c r="C667" s="2" t="str">
        <f t="shared" ca="1" si="40"/>
        <v/>
      </c>
      <c r="D667" s="2">
        <f t="shared" ca="1" si="41"/>
        <v>6495</v>
      </c>
      <c r="E667" s="4">
        <v>5</v>
      </c>
      <c r="F667" s="4" t="str">
        <f t="shared" ca="1" si="42"/>
        <v/>
      </c>
      <c r="G667" s="4" t="str">
        <f t="shared" ca="1" si="43"/>
        <v/>
      </c>
      <c r="H667" s="3" t="str">
        <f t="array" aca="1" ref="H667" ca="1">IFERROR(INDEX(F:F,SMALL(IF(F$2:F$1573&lt;&gt;"",ROW(F$2:F$1573)),ROWS(H$2:H666))),"")</f>
        <v/>
      </c>
      <c r="I667" s="3" t="str">
        <f t="array" aca="1" ref="I667" ca="1">IFERROR(INDEX(G:G,SMALL(IF(G$2:G$1573&lt;&gt;"",ROW(G$2:G$1573)),ROWS(I$2:I666))),"")</f>
        <v/>
      </c>
      <c r="J667" s="3" t="str">
        <f t="array" aca="1" ref="J667" ca="1">IFERROR(INDEX(C:C,SMALL(IF(C$2:C$1573&lt;&gt;"",ROW(C$2:C$1573)),ROWS(J$2:J666))),"")</f>
        <v/>
      </c>
    </row>
    <row r="668" spans="1:10" ht="18" x14ac:dyDescent="0.2">
      <c r="A668" s="1">
        <v>40</v>
      </c>
      <c r="B668" s="1" t="s">
        <v>786</v>
      </c>
      <c r="C668" s="2" t="str">
        <f t="shared" ca="1" si="40"/>
        <v/>
      </c>
      <c r="D668" s="2">
        <f t="shared" ca="1" si="41"/>
        <v>6294</v>
      </c>
      <c r="E668" s="4">
        <v>5</v>
      </c>
      <c r="F668" s="4" t="str">
        <f t="shared" ca="1" si="42"/>
        <v/>
      </c>
      <c r="G668" s="4" t="str">
        <f t="shared" ca="1" si="43"/>
        <v/>
      </c>
      <c r="H668" s="3" t="str">
        <f t="array" aca="1" ref="H668" ca="1">IFERROR(INDEX(F:F,SMALL(IF(F$2:F$1573&lt;&gt;"",ROW(F$2:F$1573)),ROWS(H$2:H667))),"")</f>
        <v/>
      </c>
      <c r="I668" s="3" t="str">
        <f t="array" aca="1" ref="I668" ca="1">IFERROR(INDEX(G:G,SMALL(IF(G$2:G$1573&lt;&gt;"",ROW(G$2:G$1573)),ROWS(I$2:I667))),"")</f>
        <v/>
      </c>
      <c r="J668" s="3" t="str">
        <f t="array" aca="1" ref="J668" ca="1">IFERROR(INDEX(C:C,SMALL(IF(C$2:C$1573&lt;&gt;"",ROW(C$2:C$1573)),ROWS(J$2:J667))),"")</f>
        <v/>
      </c>
    </row>
    <row r="669" spans="1:10" ht="18" x14ac:dyDescent="0.2">
      <c r="A669" s="1">
        <v>41</v>
      </c>
      <c r="B669" s="1" t="s">
        <v>786</v>
      </c>
      <c r="C669" s="2" t="str">
        <f t="shared" ca="1" si="40"/>
        <v/>
      </c>
      <c r="D669" s="2">
        <f t="shared" ca="1" si="41"/>
        <v>6183</v>
      </c>
      <c r="E669" s="4">
        <v>5</v>
      </c>
      <c r="F669" s="4" t="str">
        <f t="shared" ca="1" si="42"/>
        <v/>
      </c>
      <c r="G669" s="4" t="str">
        <f t="shared" ca="1" si="43"/>
        <v/>
      </c>
      <c r="H669" s="3" t="str">
        <f t="array" aca="1" ref="H669" ca="1">IFERROR(INDEX(F:F,SMALL(IF(F$2:F$1573&lt;&gt;"",ROW(F$2:F$1573)),ROWS(H$2:H668))),"")</f>
        <v/>
      </c>
      <c r="I669" s="3" t="str">
        <f t="array" aca="1" ref="I669" ca="1">IFERROR(INDEX(G:G,SMALL(IF(G$2:G$1573&lt;&gt;"",ROW(G$2:G$1573)),ROWS(I$2:I668))),"")</f>
        <v/>
      </c>
      <c r="J669" s="3" t="str">
        <f t="array" aca="1" ref="J669" ca="1">IFERROR(INDEX(C:C,SMALL(IF(C$2:C$1573&lt;&gt;"",ROW(C$2:C$1573)),ROWS(J$2:J668))),"")</f>
        <v/>
      </c>
    </row>
    <row r="670" spans="1:10" ht="18" x14ac:dyDescent="0.2">
      <c r="A670" s="1">
        <v>42</v>
      </c>
      <c r="B670" s="1" t="s">
        <v>786</v>
      </c>
      <c r="C670" s="2" t="str">
        <f t="shared" ca="1" si="40"/>
        <v/>
      </c>
      <c r="D670" s="2">
        <f t="shared" ca="1" si="41"/>
        <v>6365</v>
      </c>
      <c r="E670" s="4">
        <v>5</v>
      </c>
      <c r="F670" s="4" t="str">
        <f t="shared" ca="1" si="42"/>
        <v/>
      </c>
      <c r="G670" s="4" t="str">
        <f t="shared" ca="1" si="43"/>
        <v/>
      </c>
      <c r="H670" s="3" t="str">
        <f t="array" aca="1" ref="H670" ca="1">IFERROR(INDEX(F:F,SMALL(IF(F$2:F$1573&lt;&gt;"",ROW(F$2:F$1573)),ROWS(H$2:H669))),"")</f>
        <v/>
      </c>
      <c r="I670" s="3" t="str">
        <f t="array" aca="1" ref="I670" ca="1">IFERROR(INDEX(G:G,SMALL(IF(G$2:G$1573&lt;&gt;"",ROW(G$2:G$1573)),ROWS(I$2:I669))),"")</f>
        <v/>
      </c>
      <c r="J670" s="3" t="str">
        <f t="array" aca="1" ref="J670" ca="1">IFERROR(INDEX(C:C,SMALL(IF(C$2:C$1573&lt;&gt;"",ROW(C$2:C$1573)),ROWS(J$2:J669))),"")</f>
        <v/>
      </c>
    </row>
    <row r="671" spans="1:10" ht="18" x14ac:dyDescent="0.2">
      <c r="A671" s="1">
        <v>43</v>
      </c>
      <c r="B671" s="1" t="s">
        <v>786</v>
      </c>
      <c r="C671" s="2" t="str">
        <f t="shared" ca="1" si="40"/>
        <v/>
      </c>
      <c r="D671" s="2">
        <f t="shared" ca="1" si="41"/>
        <v>6409</v>
      </c>
      <c r="E671" s="4">
        <v>5</v>
      </c>
      <c r="F671" s="4" t="str">
        <f t="shared" ca="1" si="42"/>
        <v/>
      </c>
      <c r="G671" s="4" t="str">
        <f t="shared" ca="1" si="43"/>
        <v/>
      </c>
      <c r="H671" s="3" t="str">
        <f t="array" aca="1" ref="H671" ca="1">IFERROR(INDEX(F:F,SMALL(IF(F$2:F$1573&lt;&gt;"",ROW(F$2:F$1573)),ROWS(H$2:H670))),"")</f>
        <v/>
      </c>
      <c r="I671" s="3" t="str">
        <f t="array" aca="1" ref="I671" ca="1">IFERROR(INDEX(G:G,SMALL(IF(G$2:G$1573&lt;&gt;"",ROW(G$2:G$1573)),ROWS(I$2:I670))),"")</f>
        <v/>
      </c>
      <c r="J671" s="3" t="str">
        <f t="array" aca="1" ref="J671" ca="1">IFERROR(INDEX(C:C,SMALL(IF(C$2:C$1573&lt;&gt;"",ROW(C$2:C$1573)),ROWS(J$2:J670))),"")</f>
        <v/>
      </c>
    </row>
    <row r="672" spans="1:10" ht="18" x14ac:dyDescent="0.2">
      <c r="A672" s="1">
        <v>44</v>
      </c>
      <c r="B672" s="1" t="s">
        <v>786</v>
      </c>
      <c r="C672" s="2" t="str">
        <f t="shared" ca="1" si="40"/>
        <v/>
      </c>
      <c r="D672" s="2">
        <f t="shared" ca="1" si="41"/>
        <v>6245</v>
      </c>
      <c r="E672" s="4">
        <v>5</v>
      </c>
      <c r="F672" s="4" t="str">
        <f t="shared" ca="1" si="42"/>
        <v/>
      </c>
      <c r="G672" s="4" t="str">
        <f t="shared" ca="1" si="43"/>
        <v/>
      </c>
      <c r="H672" s="3" t="str">
        <f t="array" aca="1" ref="H672" ca="1">IFERROR(INDEX(F:F,SMALL(IF(F$2:F$1573&lt;&gt;"",ROW(F$2:F$1573)),ROWS(H$2:H671))),"")</f>
        <v/>
      </c>
      <c r="I672" s="3" t="str">
        <f t="array" aca="1" ref="I672" ca="1">IFERROR(INDEX(G:G,SMALL(IF(G$2:G$1573&lt;&gt;"",ROW(G$2:G$1573)),ROWS(I$2:I671))),"")</f>
        <v/>
      </c>
      <c r="J672" s="3" t="str">
        <f t="array" aca="1" ref="J672" ca="1">IFERROR(INDEX(C:C,SMALL(IF(C$2:C$1573&lt;&gt;"",ROW(C$2:C$1573)),ROWS(J$2:J671))),"")</f>
        <v/>
      </c>
    </row>
    <row r="673" spans="1:10" ht="18" x14ac:dyDescent="0.2">
      <c r="A673" s="1">
        <v>45</v>
      </c>
      <c r="B673" s="1" t="s">
        <v>786</v>
      </c>
      <c r="C673" s="2" t="str">
        <f t="shared" ca="1" si="40"/>
        <v/>
      </c>
      <c r="D673" s="2">
        <f t="shared" ca="1" si="41"/>
        <v>6344</v>
      </c>
      <c r="E673" s="4">
        <v>5</v>
      </c>
      <c r="F673" s="4" t="str">
        <f t="shared" ca="1" si="42"/>
        <v/>
      </c>
      <c r="G673" s="4" t="str">
        <f t="shared" ca="1" si="43"/>
        <v/>
      </c>
      <c r="H673" s="3" t="str">
        <f t="array" aca="1" ref="H673" ca="1">IFERROR(INDEX(F:F,SMALL(IF(F$2:F$1573&lt;&gt;"",ROW(F$2:F$1573)),ROWS(H$2:H672))),"")</f>
        <v/>
      </c>
      <c r="I673" s="3" t="str">
        <f t="array" aca="1" ref="I673" ca="1">IFERROR(INDEX(G:G,SMALL(IF(G$2:G$1573&lt;&gt;"",ROW(G$2:G$1573)),ROWS(I$2:I672))),"")</f>
        <v/>
      </c>
      <c r="J673" s="3" t="str">
        <f t="array" aca="1" ref="J673" ca="1">IFERROR(INDEX(C:C,SMALL(IF(C$2:C$1573&lt;&gt;"",ROW(C$2:C$1573)),ROWS(J$2:J672))),"")</f>
        <v/>
      </c>
    </row>
    <row r="674" spans="1:10" ht="18" x14ac:dyDescent="0.2">
      <c r="A674" s="1">
        <v>46</v>
      </c>
      <c r="B674" s="1" t="s">
        <v>786</v>
      </c>
      <c r="C674" s="2" t="str">
        <f t="shared" ca="1" si="40"/>
        <v/>
      </c>
      <c r="D674" s="2">
        <f t="shared" ca="1" si="41"/>
        <v>6233</v>
      </c>
      <c r="E674" s="4">
        <v>5</v>
      </c>
      <c r="F674" s="4" t="str">
        <f t="shared" ca="1" si="42"/>
        <v/>
      </c>
      <c r="G674" s="4" t="str">
        <f t="shared" ca="1" si="43"/>
        <v/>
      </c>
      <c r="H674" s="3" t="str">
        <f t="array" aca="1" ref="H674" ca="1">IFERROR(INDEX(F:F,SMALL(IF(F$2:F$1573&lt;&gt;"",ROW(F$2:F$1573)),ROWS(H$2:H673))),"")</f>
        <v/>
      </c>
      <c r="I674" s="3" t="str">
        <f t="array" aca="1" ref="I674" ca="1">IFERROR(INDEX(G:G,SMALL(IF(G$2:G$1573&lt;&gt;"",ROW(G$2:G$1573)),ROWS(I$2:I673))),"")</f>
        <v/>
      </c>
      <c r="J674" s="3" t="str">
        <f t="array" aca="1" ref="J674" ca="1">IFERROR(INDEX(C:C,SMALL(IF(C$2:C$1573&lt;&gt;"",ROW(C$2:C$1573)),ROWS(J$2:J673))),"")</f>
        <v/>
      </c>
    </row>
    <row r="675" spans="1:10" ht="18" x14ac:dyDescent="0.2">
      <c r="A675" s="1">
        <v>47</v>
      </c>
      <c r="B675" s="1" t="s">
        <v>786</v>
      </c>
      <c r="C675" s="2" t="str">
        <f t="shared" ca="1" si="40"/>
        <v/>
      </c>
      <c r="D675" s="2">
        <f t="shared" ca="1" si="41"/>
        <v>6264</v>
      </c>
      <c r="E675" s="4">
        <v>5</v>
      </c>
      <c r="F675" s="4" t="str">
        <f t="shared" ca="1" si="42"/>
        <v/>
      </c>
      <c r="G675" s="4" t="str">
        <f t="shared" ca="1" si="43"/>
        <v/>
      </c>
      <c r="H675" s="3" t="str">
        <f t="array" aca="1" ref="H675" ca="1">IFERROR(INDEX(F:F,SMALL(IF(F$2:F$1573&lt;&gt;"",ROW(F$2:F$1573)),ROWS(H$2:H674))),"")</f>
        <v/>
      </c>
      <c r="I675" s="3" t="str">
        <f t="array" aca="1" ref="I675" ca="1">IFERROR(INDEX(G:G,SMALL(IF(G$2:G$1573&lt;&gt;"",ROW(G$2:G$1573)),ROWS(I$2:I674))),"")</f>
        <v/>
      </c>
      <c r="J675" s="3" t="str">
        <f t="array" aca="1" ref="J675" ca="1">IFERROR(INDEX(C:C,SMALL(IF(C$2:C$1573&lt;&gt;"",ROW(C$2:C$1573)),ROWS(J$2:J674))),"")</f>
        <v/>
      </c>
    </row>
    <row r="676" spans="1:10" ht="18" x14ac:dyDescent="0.2">
      <c r="A676" s="1">
        <v>48</v>
      </c>
      <c r="B676" s="1" t="s">
        <v>786</v>
      </c>
      <c r="C676" s="2" t="str">
        <f t="shared" ca="1" si="40"/>
        <v/>
      </c>
      <c r="D676" s="2">
        <f t="shared" ca="1" si="41"/>
        <v>6358</v>
      </c>
      <c r="E676" s="4">
        <v>5</v>
      </c>
      <c r="F676" s="4" t="str">
        <f t="shared" ca="1" si="42"/>
        <v/>
      </c>
      <c r="G676" s="4" t="str">
        <f t="shared" ca="1" si="43"/>
        <v/>
      </c>
      <c r="H676" s="3" t="str">
        <f t="array" aca="1" ref="H676" ca="1">IFERROR(INDEX(F:F,SMALL(IF(F$2:F$1573&lt;&gt;"",ROW(F$2:F$1573)),ROWS(H$2:H675))),"")</f>
        <v/>
      </c>
      <c r="I676" s="3" t="str">
        <f t="array" aca="1" ref="I676" ca="1">IFERROR(INDEX(G:G,SMALL(IF(G$2:G$1573&lt;&gt;"",ROW(G$2:G$1573)),ROWS(I$2:I675))),"")</f>
        <v/>
      </c>
      <c r="J676" s="3" t="str">
        <f t="array" aca="1" ref="J676" ca="1">IFERROR(INDEX(C:C,SMALL(IF(C$2:C$1573&lt;&gt;"",ROW(C$2:C$1573)),ROWS(J$2:J675))),"")</f>
        <v/>
      </c>
    </row>
    <row r="677" spans="1:10" ht="18" x14ac:dyDescent="0.2">
      <c r="A677" s="1">
        <v>49</v>
      </c>
      <c r="B677" s="1" t="s">
        <v>786</v>
      </c>
      <c r="C677" s="2" t="str">
        <f t="shared" ca="1" si="40"/>
        <v/>
      </c>
      <c r="D677" s="2">
        <f t="shared" ca="1" si="41"/>
        <v>6375</v>
      </c>
      <c r="E677" s="4">
        <v>5</v>
      </c>
      <c r="F677" s="4" t="str">
        <f t="shared" ca="1" si="42"/>
        <v/>
      </c>
      <c r="G677" s="4" t="str">
        <f t="shared" ca="1" si="43"/>
        <v/>
      </c>
      <c r="H677" s="3" t="str">
        <f t="array" aca="1" ref="H677" ca="1">IFERROR(INDEX(F:F,SMALL(IF(F$2:F$1573&lt;&gt;"",ROW(F$2:F$1573)),ROWS(H$2:H676))),"")</f>
        <v/>
      </c>
      <c r="I677" s="3" t="str">
        <f t="array" aca="1" ref="I677" ca="1">IFERROR(INDEX(G:G,SMALL(IF(G$2:G$1573&lt;&gt;"",ROW(G$2:G$1573)),ROWS(I$2:I676))),"")</f>
        <v/>
      </c>
      <c r="J677" s="3" t="str">
        <f t="array" aca="1" ref="J677" ca="1">IFERROR(INDEX(C:C,SMALL(IF(C$2:C$1573&lt;&gt;"",ROW(C$2:C$1573)),ROWS(J$2:J676))),"")</f>
        <v/>
      </c>
    </row>
    <row r="678" spans="1:10" ht="18" x14ac:dyDescent="0.2">
      <c r="A678" s="1">
        <v>50</v>
      </c>
      <c r="B678" s="1" t="s">
        <v>786</v>
      </c>
      <c r="C678" s="2" t="str">
        <f t="shared" ca="1" si="40"/>
        <v/>
      </c>
      <c r="D678" s="2">
        <f t="shared" ca="1" si="41"/>
        <v>6433</v>
      </c>
      <c r="E678" s="4">
        <v>5</v>
      </c>
      <c r="F678" s="4" t="str">
        <f t="shared" ca="1" si="42"/>
        <v/>
      </c>
      <c r="G678" s="4" t="str">
        <f t="shared" ca="1" si="43"/>
        <v/>
      </c>
      <c r="H678" s="3" t="str">
        <f t="array" aca="1" ref="H678" ca="1">IFERROR(INDEX(F:F,SMALL(IF(F$2:F$1573&lt;&gt;"",ROW(F$2:F$1573)),ROWS(H$2:H677))),"")</f>
        <v/>
      </c>
      <c r="I678" s="3" t="str">
        <f t="array" aca="1" ref="I678" ca="1">IFERROR(INDEX(G:G,SMALL(IF(G$2:G$1573&lt;&gt;"",ROW(G$2:G$1573)),ROWS(I$2:I677))),"")</f>
        <v/>
      </c>
      <c r="J678" s="3" t="str">
        <f t="array" aca="1" ref="J678" ca="1">IFERROR(INDEX(C:C,SMALL(IF(C$2:C$1573&lt;&gt;"",ROW(C$2:C$1573)),ROWS(J$2:J677))),"")</f>
        <v/>
      </c>
    </row>
    <row r="679" spans="1:10" ht="18" x14ac:dyDescent="0.2">
      <c r="A679" s="1">
        <v>51</v>
      </c>
      <c r="B679" s="1" t="s">
        <v>786</v>
      </c>
      <c r="C679" s="2" t="str">
        <f t="shared" ca="1" si="40"/>
        <v/>
      </c>
      <c r="D679" s="2">
        <f t="shared" ca="1" si="41"/>
        <v>6396</v>
      </c>
      <c r="E679" s="4">
        <v>5</v>
      </c>
      <c r="F679" s="4" t="str">
        <f t="shared" ca="1" si="42"/>
        <v/>
      </c>
      <c r="G679" s="4" t="str">
        <f t="shared" ca="1" si="43"/>
        <v/>
      </c>
      <c r="H679" s="3" t="str">
        <f t="array" aca="1" ref="H679" ca="1">IFERROR(INDEX(F:F,SMALL(IF(F$2:F$1573&lt;&gt;"",ROW(F$2:F$1573)),ROWS(H$2:H678))),"")</f>
        <v/>
      </c>
      <c r="I679" s="3" t="str">
        <f t="array" aca="1" ref="I679" ca="1">IFERROR(INDEX(G:G,SMALL(IF(G$2:G$1573&lt;&gt;"",ROW(G$2:G$1573)),ROWS(I$2:I678))),"")</f>
        <v/>
      </c>
      <c r="J679" s="3" t="str">
        <f t="array" aca="1" ref="J679" ca="1">IFERROR(INDEX(C:C,SMALL(IF(C$2:C$1573&lt;&gt;"",ROW(C$2:C$1573)),ROWS(J$2:J678))),"")</f>
        <v/>
      </c>
    </row>
    <row r="680" spans="1:10" ht="18" x14ac:dyDescent="0.2">
      <c r="A680" s="1">
        <v>52</v>
      </c>
      <c r="B680" s="1" t="s">
        <v>786</v>
      </c>
      <c r="C680" s="2" t="str">
        <f t="shared" ca="1" si="40"/>
        <v/>
      </c>
      <c r="D680" s="2">
        <f t="shared" ca="1" si="41"/>
        <v>6392</v>
      </c>
      <c r="E680" s="4">
        <v>5</v>
      </c>
      <c r="F680" s="4" t="str">
        <f t="shared" ca="1" si="42"/>
        <v/>
      </c>
      <c r="G680" s="4" t="str">
        <f t="shared" ca="1" si="43"/>
        <v/>
      </c>
      <c r="H680" s="3" t="str">
        <f t="array" aca="1" ref="H680" ca="1">IFERROR(INDEX(F:F,SMALL(IF(F$2:F$1573&lt;&gt;"",ROW(F$2:F$1573)),ROWS(H$2:H679))),"")</f>
        <v/>
      </c>
      <c r="I680" s="3" t="str">
        <f t="array" aca="1" ref="I680" ca="1">IFERROR(INDEX(G:G,SMALL(IF(G$2:G$1573&lt;&gt;"",ROW(G$2:G$1573)),ROWS(I$2:I679))),"")</f>
        <v/>
      </c>
      <c r="J680" s="3" t="str">
        <f t="array" aca="1" ref="J680" ca="1">IFERROR(INDEX(C:C,SMALL(IF(C$2:C$1573&lt;&gt;"",ROW(C$2:C$1573)),ROWS(J$2:J679))),"")</f>
        <v/>
      </c>
    </row>
    <row r="681" spans="1:10" ht="18" x14ac:dyDescent="0.2">
      <c r="A681" s="1">
        <v>53</v>
      </c>
      <c r="B681" s="1" t="s">
        <v>786</v>
      </c>
      <c r="C681" s="2" t="str">
        <f t="shared" ca="1" si="40"/>
        <v/>
      </c>
      <c r="D681" s="2">
        <f t="shared" ca="1" si="41"/>
        <v>6312</v>
      </c>
      <c r="E681" s="4">
        <v>5</v>
      </c>
      <c r="F681" s="4" t="str">
        <f t="shared" ca="1" si="42"/>
        <v/>
      </c>
      <c r="G681" s="4" t="str">
        <f t="shared" ca="1" si="43"/>
        <v/>
      </c>
      <c r="H681" s="3" t="str">
        <f t="array" aca="1" ref="H681" ca="1">IFERROR(INDEX(F:F,SMALL(IF(F$2:F$1573&lt;&gt;"",ROW(F$2:F$1573)),ROWS(H$2:H680))),"")</f>
        <v/>
      </c>
      <c r="I681" s="3" t="str">
        <f t="array" aca="1" ref="I681" ca="1">IFERROR(INDEX(G:G,SMALL(IF(G$2:G$1573&lt;&gt;"",ROW(G$2:G$1573)),ROWS(I$2:I680))),"")</f>
        <v/>
      </c>
      <c r="J681" s="3" t="str">
        <f t="array" aca="1" ref="J681" ca="1">IFERROR(INDEX(C:C,SMALL(IF(C$2:C$1573&lt;&gt;"",ROW(C$2:C$1573)),ROWS(J$2:J680))),"")</f>
        <v/>
      </c>
    </row>
    <row r="682" spans="1:10" ht="18" x14ac:dyDescent="0.2">
      <c r="A682" s="1">
        <v>54</v>
      </c>
      <c r="B682" s="1" t="s">
        <v>786</v>
      </c>
      <c r="C682" s="2" t="str">
        <f t="shared" ca="1" si="40"/>
        <v/>
      </c>
      <c r="D682" s="2">
        <f t="shared" ca="1" si="41"/>
        <v>6438</v>
      </c>
      <c r="E682" s="4">
        <v>5</v>
      </c>
      <c r="F682" s="4" t="str">
        <f t="shared" ca="1" si="42"/>
        <v/>
      </c>
      <c r="G682" s="4" t="str">
        <f t="shared" ca="1" si="43"/>
        <v/>
      </c>
      <c r="H682" s="3" t="str">
        <f t="array" aca="1" ref="H682" ca="1">IFERROR(INDEX(F:F,SMALL(IF(F$2:F$1573&lt;&gt;"",ROW(F$2:F$1573)),ROWS(H$2:H681))),"")</f>
        <v/>
      </c>
      <c r="I682" s="3" t="str">
        <f t="array" aca="1" ref="I682" ca="1">IFERROR(INDEX(G:G,SMALL(IF(G$2:G$1573&lt;&gt;"",ROW(G$2:G$1573)),ROWS(I$2:I681))),"")</f>
        <v/>
      </c>
      <c r="J682" s="3" t="str">
        <f t="array" aca="1" ref="J682" ca="1">IFERROR(INDEX(C:C,SMALL(IF(C$2:C$1573&lt;&gt;"",ROW(C$2:C$1573)),ROWS(J$2:J681))),"")</f>
        <v/>
      </c>
    </row>
    <row r="683" spans="1:10" ht="18" x14ac:dyDescent="0.2">
      <c r="A683" s="1">
        <v>55</v>
      </c>
      <c r="B683" s="1" t="s">
        <v>786</v>
      </c>
      <c r="C683" s="2" t="str">
        <f t="shared" ca="1" si="40"/>
        <v/>
      </c>
      <c r="D683" s="2">
        <f t="shared" ca="1" si="41"/>
        <v>6468</v>
      </c>
      <c r="E683" s="4">
        <v>5</v>
      </c>
      <c r="F683" s="4" t="str">
        <f t="shared" ca="1" si="42"/>
        <v/>
      </c>
      <c r="G683" s="4" t="str">
        <f t="shared" ca="1" si="43"/>
        <v/>
      </c>
      <c r="H683" s="3" t="str">
        <f t="array" aca="1" ref="H683" ca="1">IFERROR(INDEX(F:F,SMALL(IF(F$2:F$1573&lt;&gt;"",ROW(F$2:F$1573)),ROWS(H$2:H682))),"")</f>
        <v/>
      </c>
      <c r="I683" s="3" t="str">
        <f t="array" aca="1" ref="I683" ca="1">IFERROR(INDEX(G:G,SMALL(IF(G$2:G$1573&lt;&gt;"",ROW(G$2:G$1573)),ROWS(I$2:I682))),"")</f>
        <v/>
      </c>
      <c r="J683" s="3" t="str">
        <f t="array" aca="1" ref="J683" ca="1">IFERROR(INDEX(C:C,SMALL(IF(C$2:C$1573&lt;&gt;"",ROW(C$2:C$1573)),ROWS(J$2:J682))),"")</f>
        <v/>
      </c>
    </row>
    <row r="684" spans="1:10" ht="18" x14ac:dyDescent="0.2">
      <c r="A684" s="1">
        <v>56</v>
      </c>
      <c r="B684" s="1" t="s">
        <v>786</v>
      </c>
      <c r="C684" s="2" t="str">
        <f t="shared" ca="1" si="40"/>
        <v/>
      </c>
      <c r="D684" s="2">
        <f t="shared" ca="1" si="41"/>
        <v>6256</v>
      </c>
      <c r="E684" s="4">
        <v>5</v>
      </c>
      <c r="F684" s="4" t="str">
        <f t="shared" ca="1" si="42"/>
        <v/>
      </c>
      <c r="G684" s="4" t="str">
        <f t="shared" ca="1" si="43"/>
        <v/>
      </c>
      <c r="H684" s="3" t="str">
        <f t="array" aca="1" ref="H684" ca="1">IFERROR(INDEX(F:F,SMALL(IF(F$2:F$1573&lt;&gt;"",ROW(F$2:F$1573)),ROWS(H$2:H683))),"")</f>
        <v/>
      </c>
      <c r="I684" s="3" t="str">
        <f t="array" aca="1" ref="I684" ca="1">IFERROR(INDEX(G:G,SMALL(IF(G$2:G$1573&lt;&gt;"",ROW(G$2:G$1573)),ROWS(I$2:I683))),"")</f>
        <v/>
      </c>
      <c r="J684" s="3" t="str">
        <f t="array" aca="1" ref="J684" ca="1">IFERROR(INDEX(C:C,SMALL(IF(C$2:C$1573&lt;&gt;"",ROW(C$2:C$1573)),ROWS(J$2:J683))),"")</f>
        <v/>
      </c>
    </row>
    <row r="685" spans="1:10" ht="18" x14ac:dyDescent="0.2">
      <c r="A685" s="1">
        <v>57</v>
      </c>
      <c r="B685" s="1" t="s">
        <v>786</v>
      </c>
      <c r="C685" s="2" t="str">
        <f t="shared" ca="1" si="40"/>
        <v/>
      </c>
      <c r="D685" s="2">
        <f t="shared" ca="1" si="41"/>
        <v>6324</v>
      </c>
      <c r="E685" s="4">
        <v>5</v>
      </c>
      <c r="F685" s="4" t="str">
        <f t="shared" ca="1" si="42"/>
        <v/>
      </c>
      <c r="G685" s="4" t="str">
        <f t="shared" ca="1" si="43"/>
        <v/>
      </c>
      <c r="H685" s="3" t="str">
        <f t="array" aca="1" ref="H685" ca="1">IFERROR(INDEX(F:F,SMALL(IF(F$2:F$1573&lt;&gt;"",ROW(F$2:F$1573)),ROWS(H$2:H684))),"")</f>
        <v/>
      </c>
      <c r="I685" s="3" t="str">
        <f t="array" aca="1" ref="I685" ca="1">IFERROR(INDEX(G:G,SMALL(IF(G$2:G$1573&lt;&gt;"",ROW(G$2:G$1573)),ROWS(I$2:I684))),"")</f>
        <v/>
      </c>
      <c r="J685" s="3" t="str">
        <f t="array" aca="1" ref="J685" ca="1">IFERROR(INDEX(C:C,SMALL(IF(C$2:C$1573&lt;&gt;"",ROW(C$2:C$1573)),ROWS(J$2:J684))),"")</f>
        <v/>
      </c>
    </row>
    <row r="686" spans="1:10" ht="18" x14ac:dyDescent="0.2">
      <c r="A686" s="1">
        <v>58</v>
      </c>
      <c r="B686" s="1" t="s">
        <v>786</v>
      </c>
      <c r="C686" s="2" t="str">
        <f t="shared" ca="1" si="40"/>
        <v/>
      </c>
      <c r="D686" s="2">
        <f t="shared" ca="1" si="41"/>
        <v>6126</v>
      </c>
      <c r="E686" s="4">
        <v>5</v>
      </c>
      <c r="F686" s="4" t="str">
        <f t="shared" ca="1" si="42"/>
        <v/>
      </c>
      <c r="G686" s="4" t="str">
        <f t="shared" ca="1" si="43"/>
        <v/>
      </c>
      <c r="H686" s="3" t="str">
        <f t="array" aca="1" ref="H686" ca="1">IFERROR(INDEX(F:F,SMALL(IF(F$2:F$1573&lt;&gt;"",ROW(F$2:F$1573)),ROWS(H$2:H685))),"")</f>
        <v/>
      </c>
      <c r="I686" s="3" t="str">
        <f t="array" aca="1" ref="I686" ca="1">IFERROR(INDEX(G:G,SMALL(IF(G$2:G$1573&lt;&gt;"",ROW(G$2:G$1573)),ROWS(I$2:I685))),"")</f>
        <v/>
      </c>
      <c r="J686" s="3" t="str">
        <f t="array" aca="1" ref="J686" ca="1">IFERROR(INDEX(C:C,SMALL(IF(C$2:C$1573&lt;&gt;"",ROW(C$2:C$1573)),ROWS(J$2:J685))),"")</f>
        <v/>
      </c>
    </row>
    <row r="687" spans="1:10" ht="18" x14ac:dyDescent="0.2">
      <c r="A687" s="1">
        <v>59</v>
      </c>
      <c r="B687" s="1" t="s">
        <v>786</v>
      </c>
      <c r="C687" s="2" t="str">
        <f t="shared" ca="1" si="40"/>
        <v/>
      </c>
      <c r="D687" s="2">
        <f t="shared" ca="1" si="41"/>
        <v>6459</v>
      </c>
      <c r="E687" s="4">
        <v>5</v>
      </c>
      <c r="F687" s="4" t="str">
        <f t="shared" ca="1" si="42"/>
        <v/>
      </c>
      <c r="G687" s="4" t="str">
        <f t="shared" ca="1" si="43"/>
        <v/>
      </c>
      <c r="H687" s="3" t="str">
        <f t="array" aca="1" ref="H687" ca="1">IFERROR(INDEX(F:F,SMALL(IF(F$2:F$1573&lt;&gt;"",ROW(F$2:F$1573)),ROWS(H$2:H686))),"")</f>
        <v/>
      </c>
      <c r="I687" s="3" t="str">
        <f t="array" aca="1" ref="I687" ca="1">IFERROR(INDEX(G:G,SMALL(IF(G$2:G$1573&lt;&gt;"",ROW(G$2:G$1573)),ROWS(I$2:I686))),"")</f>
        <v/>
      </c>
      <c r="J687" s="3" t="str">
        <f t="array" aca="1" ref="J687" ca="1">IFERROR(INDEX(C:C,SMALL(IF(C$2:C$1573&lt;&gt;"",ROW(C$2:C$1573)),ROWS(J$2:J686))),"")</f>
        <v/>
      </c>
    </row>
    <row r="688" spans="1:10" ht="18" x14ac:dyDescent="0.2">
      <c r="A688" s="1">
        <v>60</v>
      </c>
      <c r="B688" s="1" t="s">
        <v>786</v>
      </c>
      <c r="C688" s="2" t="str">
        <f t="shared" ca="1" si="40"/>
        <v/>
      </c>
      <c r="D688" s="2">
        <f t="shared" ca="1" si="41"/>
        <v>6455</v>
      </c>
      <c r="E688" s="4">
        <v>5</v>
      </c>
      <c r="F688" s="4" t="str">
        <f t="shared" ca="1" si="42"/>
        <v/>
      </c>
      <c r="G688" s="4" t="str">
        <f t="shared" ca="1" si="43"/>
        <v/>
      </c>
      <c r="H688" s="3" t="str">
        <f t="array" aca="1" ref="H688" ca="1">IFERROR(INDEX(F:F,SMALL(IF(F$2:F$1573&lt;&gt;"",ROW(F$2:F$1573)),ROWS(H$2:H687))),"")</f>
        <v/>
      </c>
      <c r="I688" s="3" t="str">
        <f t="array" aca="1" ref="I688" ca="1">IFERROR(INDEX(G:G,SMALL(IF(G$2:G$1573&lt;&gt;"",ROW(G$2:G$1573)),ROWS(I$2:I687))),"")</f>
        <v/>
      </c>
      <c r="J688" s="3" t="str">
        <f t="array" aca="1" ref="J688" ca="1">IFERROR(INDEX(C:C,SMALL(IF(C$2:C$1573&lt;&gt;"",ROW(C$2:C$1573)),ROWS(J$2:J687))),"")</f>
        <v/>
      </c>
    </row>
    <row r="689" spans="1:10" ht="18" x14ac:dyDescent="0.2">
      <c r="A689" s="1">
        <v>61</v>
      </c>
      <c r="B689" s="1" t="s">
        <v>786</v>
      </c>
      <c r="C689" s="2" t="str">
        <f t="shared" ca="1" si="40"/>
        <v/>
      </c>
      <c r="D689" s="2">
        <f t="shared" ca="1" si="41"/>
        <v>6290</v>
      </c>
      <c r="E689" s="4">
        <v>5</v>
      </c>
      <c r="F689" s="4" t="str">
        <f t="shared" ca="1" si="42"/>
        <v/>
      </c>
      <c r="G689" s="4" t="str">
        <f t="shared" ca="1" si="43"/>
        <v/>
      </c>
      <c r="H689" s="3" t="str">
        <f t="array" aca="1" ref="H689" ca="1">IFERROR(INDEX(F:F,SMALL(IF(F$2:F$1573&lt;&gt;"",ROW(F$2:F$1573)),ROWS(H$2:H688))),"")</f>
        <v/>
      </c>
      <c r="I689" s="3" t="str">
        <f t="array" aca="1" ref="I689" ca="1">IFERROR(INDEX(G:G,SMALL(IF(G$2:G$1573&lt;&gt;"",ROW(G$2:G$1573)),ROWS(I$2:I688))),"")</f>
        <v/>
      </c>
      <c r="J689" s="3" t="str">
        <f t="array" aca="1" ref="J689" ca="1">IFERROR(INDEX(C:C,SMALL(IF(C$2:C$1573&lt;&gt;"",ROW(C$2:C$1573)),ROWS(J$2:J688))),"")</f>
        <v/>
      </c>
    </row>
    <row r="690" spans="1:10" ht="18" x14ac:dyDescent="0.2">
      <c r="A690" s="1">
        <v>62</v>
      </c>
      <c r="B690" s="1" t="s">
        <v>786</v>
      </c>
      <c r="C690" s="2" t="str">
        <f t="shared" ca="1" si="40"/>
        <v/>
      </c>
      <c r="D690" s="2">
        <f t="shared" ca="1" si="41"/>
        <v>6434</v>
      </c>
      <c r="E690" s="4">
        <v>5</v>
      </c>
      <c r="F690" s="4" t="str">
        <f t="shared" ca="1" si="42"/>
        <v/>
      </c>
      <c r="G690" s="4" t="str">
        <f t="shared" ca="1" si="43"/>
        <v/>
      </c>
      <c r="H690" s="3" t="str">
        <f t="array" aca="1" ref="H690" ca="1">IFERROR(INDEX(F:F,SMALL(IF(F$2:F$1573&lt;&gt;"",ROW(F$2:F$1573)),ROWS(H$2:H689))),"")</f>
        <v/>
      </c>
      <c r="I690" s="3" t="str">
        <f t="array" aca="1" ref="I690" ca="1">IFERROR(INDEX(G:G,SMALL(IF(G$2:G$1573&lt;&gt;"",ROW(G$2:G$1573)),ROWS(I$2:I689))),"")</f>
        <v/>
      </c>
      <c r="J690" s="3" t="str">
        <f t="array" aca="1" ref="J690" ca="1">IFERROR(INDEX(C:C,SMALL(IF(C$2:C$1573&lt;&gt;"",ROW(C$2:C$1573)),ROWS(J$2:J689))),"")</f>
        <v/>
      </c>
    </row>
    <row r="691" spans="1:10" ht="18" x14ac:dyDescent="0.2">
      <c r="A691" s="1">
        <v>63</v>
      </c>
      <c r="B691" s="1" t="s">
        <v>786</v>
      </c>
      <c r="C691" s="2" t="str">
        <f t="shared" ca="1" si="40"/>
        <v/>
      </c>
      <c r="D691" s="2">
        <f t="shared" ca="1" si="41"/>
        <v>6425</v>
      </c>
      <c r="E691" s="4">
        <v>5</v>
      </c>
      <c r="F691" s="4" t="str">
        <f t="shared" ca="1" si="42"/>
        <v/>
      </c>
      <c r="G691" s="4" t="str">
        <f t="shared" ca="1" si="43"/>
        <v/>
      </c>
      <c r="H691" s="3" t="str">
        <f t="array" aca="1" ref="H691" ca="1">IFERROR(INDEX(F:F,SMALL(IF(F$2:F$1573&lt;&gt;"",ROW(F$2:F$1573)),ROWS(H$2:H690))),"")</f>
        <v/>
      </c>
      <c r="I691" s="3" t="str">
        <f t="array" aca="1" ref="I691" ca="1">IFERROR(INDEX(G:G,SMALL(IF(G$2:G$1573&lt;&gt;"",ROW(G$2:G$1573)),ROWS(I$2:I690))),"")</f>
        <v/>
      </c>
      <c r="J691" s="3" t="str">
        <f t="array" aca="1" ref="J691" ca="1">IFERROR(INDEX(C:C,SMALL(IF(C$2:C$1573&lt;&gt;"",ROW(C$2:C$1573)),ROWS(J$2:J690))),"")</f>
        <v/>
      </c>
    </row>
    <row r="692" spans="1:10" ht="18" x14ac:dyDescent="0.2">
      <c r="A692" s="1">
        <v>64</v>
      </c>
      <c r="B692" s="1" t="s">
        <v>786</v>
      </c>
      <c r="C692" s="2" t="str">
        <f t="shared" ca="1" si="40"/>
        <v/>
      </c>
      <c r="D692" s="2">
        <f t="shared" ca="1" si="41"/>
        <v>6326</v>
      </c>
      <c r="E692" s="4">
        <v>5</v>
      </c>
      <c r="F692" s="4" t="str">
        <f t="shared" ca="1" si="42"/>
        <v/>
      </c>
      <c r="G692" s="4" t="str">
        <f t="shared" ca="1" si="43"/>
        <v/>
      </c>
      <c r="H692" s="3" t="str">
        <f t="array" aca="1" ref="H692" ca="1">IFERROR(INDEX(F:F,SMALL(IF(F$2:F$1573&lt;&gt;"",ROW(F$2:F$1573)),ROWS(H$2:H691))),"")</f>
        <v/>
      </c>
      <c r="I692" s="3" t="str">
        <f t="array" aca="1" ref="I692" ca="1">IFERROR(INDEX(G:G,SMALL(IF(G$2:G$1573&lt;&gt;"",ROW(G$2:G$1573)),ROWS(I$2:I691))),"")</f>
        <v/>
      </c>
      <c r="J692" s="3" t="str">
        <f t="array" aca="1" ref="J692" ca="1">IFERROR(INDEX(C:C,SMALL(IF(C$2:C$1573&lt;&gt;"",ROW(C$2:C$1573)),ROWS(J$2:J691))),"")</f>
        <v/>
      </c>
    </row>
    <row r="693" spans="1:10" ht="18" x14ac:dyDescent="0.2">
      <c r="A693" s="1">
        <v>65</v>
      </c>
      <c r="B693" s="1" t="s">
        <v>786</v>
      </c>
      <c r="C693" s="2" t="str">
        <f t="shared" ca="1" si="40"/>
        <v/>
      </c>
      <c r="D693" s="2">
        <f t="shared" ca="1" si="41"/>
        <v>6300</v>
      </c>
      <c r="E693" s="4">
        <v>5</v>
      </c>
      <c r="F693" s="4" t="str">
        <f t="shared" ca="1" si="42"/>
        <v/>
      </c>
      <c r="G693" s="4" t="str">
        <f t="shared" ca="1" si="43"/>
        <v/>
      </c>
      <c r="H693" s="3" t="str">
        <f t="array" aca="1" ref="H693" ca="1">IFERROR(INDEX(F:F,SMALL(IF(F$2:F$1573&lt;&gt;"",ROW(F$2:F$1573)),ROWS(H$2:H692))),"")</f>
        <v/>
      </c>
      <c r="I693" s="3" t="str">
        <f t="array" aca="1" ref="I693" ca="1">IFERROR(INDEX(G:G,SMALL(IF(G$2:G$1573&lt;&gt;"",ROW(G$2:G$1573)),ROWS(I$2:I692))),"")</f>
        <v/>
      </c>
      <c r="J693" s="3" t="str">
        <f t="array" aca="1" ref="J693" ca="1">IFERROR(INDEX(C:C,SMALL(IF(C$2:C$1573&lt;&gt;"",ROW(C$2:C$1573)),ROWS(J$2:J692))),"")</f>
        <v/>
      </c>
    </row>
    <row r="694" spans="1:10" ht="18" x14ac:dyDescent="0.2">
      <c r="A694" s="1">
        <v>66</v>
      </c>
      <c r="B694" s="1" t="s">
        <v>786</v>
      </c>
      <c r="C694" s="2" t="str">
        <f t="shared" ca="1" si="40"/>
        <v/>
      </c>
      <c r="D694" s="2">
        <f t="shared" ca="1" si="41"/>
        <v>6481</v>
      </c>
      <c r="E694" s="4">
        <v>5</v>
      </c>
      <c r="F694" s="4" t="str">
        <f t="shared" ca="1" si="42"/>
        <v/>
      </c>
      <c r="G694" s="4" t="str">
        <f t="shared" ca="1" si="43"/>
        <v/>
      </c>
      <c r="H694" s="3" t="str">
        <f t="array" aca="1" ref="H694" ca="1">IFERROR(INDEX(F:F,SMALL(IF(F$2:F$1573&lt;&gt;"",ROW(F$2:F$1573)),ROWS(H$2:H693))),"")</f>
        <v/>
      </c>
      <c r="I694" s="3" t="str">
        <f t="array" aca="1" ref="I694" ca="1">IFERROR(INDEX(G:G,SMALL(IF(G$2:G$1573&lt;&gt;"",ROW(G$2:G$1573)),ROWS(I$2:I693))),"")</f>
        <v/>
      </c>
      <c r="J694" s="3" t="str">
        <f t="array" aca="1" ref="J694" ca="1">IFERROR(INDEX(C:C,SMALL(IF(C$2:C$1573&lt;&gt;"",ROW(C$2:C$1573)),ROWS(J$2:J693))),"")</f>
        <v/>
      </c>
    </row>
    <row r="695" spans="1:10" ht="18" x14ac:dyDescent="0.2">
      <c r="A695" s="1">
        <v>67</v>
      </c>
      <c r="B695" s="1" t="s">
        <v>786</v>
      </c>
      <c r="C695" s="2" t="str">
        <f t="shared" ca="1" si="40"/>
        <v/>
      </c>
      <c r="D695" s="2">
        <f t="shared" ca="1" si="41"/>
        <v>6477</v>
      </c>
      <c r="E695" s="4">
        <v>5</v>
      </c>
      <c r="F695" s="4" t="str">
        <f t="shared" ca="1" si="42"/>
        <v/>
      </c>
      <c r="G695" s="4" t="str">
        <f t="shared" ca="1" si="43"/>
        <v/>
      </c>
      <c r="H695" s="3" t="str">
        <f t="array" aca="1" ref="H695" ca="1">IFERROR(INDEX(F:F,SMALL(IF(F$2:F$1573&lt;&gt;"",ROW(F$2:F$1573)),ROWS(H$2:H694))),"")</f>
        <v/>
      </c>
      <c r="I695" s="3" t="str">
        <f t="array" aca="1" ref="I695" ca="1">IFERROR(INDEX(G:G,SMALL(IF(G$2:G$1573&lt;&gt;"",ROW(G$2:G$1573)),ROWS(I$2:I694))),"")</f>
        <v/>
      </c>
      <c r="J695" s="3" t="str">
        <f t="array" aca="1" ref="J695" ca="1">IFERROR(INDEX(C:C,SMALL(IF(C$2:C$1573&lt;&gt;"",ROW(C$2:C$1573)),ROWS(J$2:J694))),"")</f>
        <v/>
      </c>
    </row>
    <row r="696" spans="1:10" ht="18" x14ac:dyDescent="0.2">
      <c r="A696" s="1">
        <v>68</v>
      </c>
      <c r="B696" s="1" t="s">
        <v>786</v>
      </c>
      <c r="C696" s="2" t="str">
        <f t="shared" ca="1" si="40"/>
        <v/>
      </c>
      <c r="D696" s="2">
        <f t="shared" ca="1" si="41"/>
        <v>6452</v>
      </c>
      <c r="E696" s="4">
        <v>5</v>
      </c>
      <c r="F696" s="4" t="str">
        <f t="shared" ca="1" si="42"/>
        <v/>
      </c>
      <c r="G696" s="4" t="str">
        <f t="shared" ca="1" si="43"/>
        <v/>
      </c>
      <c r="H696" s="3" t="str">
        <f t="array" aca="1" ref="H696" ca="1">IFERROR(INDEX(F:F,SMALL(IF(F$2:F$1573&lt;&gt;"",ROW(F$2:F$1573)),ROWS(H$2:H695))),"")</f>
        <v/>
      </c>
      <c r="I696" s="3" t="str">
        <f t="array" aca="1" ref="I696" ca="1">IFERROR(INDEX(G:G,SMALL(IF(G$2:G$1573&lt;&gt;"",ROW(G$2:G$1573)),ROWS(I$2:I695))),"")</f>
        <v/>
      </c>
      <c r="J696" s="3" t="str">
        <f t="array" aca="1" ref="J696" ca="1">IFERROR(INDEX(C:C,SMALL(IF(C$2:C$1573&lt;&gt;"",ROW(C$2:C$1573)),ROWS(J$2:J695))),"")</f>
        <v/>
      </c>
    </row>
    <row r="697" spans="1:10" ht="18" x14ac:dyDescent="0.2">
      <c r="A697" s="1">
        <v>69</v>
      </c>
      <c r="B697" s="1" t="s">
        <v>786</v>
      </c>
      <c r="C697" s="2" t="str">
        <f t="shared" ca="1" si="40"/>
        <v/>
      </c>
      <c r="D697" s="2">
        <f t="shared" ca="1" si="41"/>
        <v>6454</v>
      </c>
      <c r="E697" s="4">
        <v>5</v>
      </c>
      <c r="F697" s="4" t="str">
        <f t="shared" ca="1" si="42"/>
        <v/>
      </c>
      <c r="G697" s="4" t="str">
        <f t="shared" ca="1" si="43"/>
        <v/>
      </c>
      <c r="H697" s="3" t="str">
        <f t="array" aca="1" ref="H697" ca="1">IFERROR(INDEX(F:F,SMALL(IF(F$2:F$1573&lt;&gt;"",ROW(F$2:F$1573)),ROWS(H$2:H696))),"")</f>
        <v/>
      </c>
      <c r="I697" s="3" t="str">
        <f t="array" aca="1" ref="I697" ca="1">IFERROR(INDEX(G:G,SMALL(IF(G$2:G$1573&lt;&gt;"",ROW(G$2:G$1573)),ROWS(I$2:I696))),"")</f>
        <v/>
      </c>
      <c r="J697" s="3" t="str">
        <f t="array" aca="1" ref="J697" ca="1">IFERROR(INDEX(C:C,SMALL(IF(C$2:C$1573&lt;&gt;"",ROW(C$2:C$1573)),ROWS(J$2:J696))),"")</f>
        <v/>
      </c>
    </row>
    <row r="698" spans="1:10" ht="18" x14ac:dyDescent="0.2">
      <c r="A698" s="1">
        <v>70</v>
      </c>
      <c r="B698" s="1" t="s">
        <v>786</v>
      </c>
      <c r="C698" s="2" t="str">
        <f t="shared" ca="1" si="40"/>
        <v/>
      </c>
      <c r="D698" s="2">
        <f t="shared" ca="1" si="41"/>
        <v>6486</v>
      </c>
      <c r="E698" s="4">
        <v>5</v>
      </c>
      <c r="F698" s="4" t="str">
        <f t="shared" ca="1" si="42"/>
        <v/>
      </c>
      <c r="G698" s="4" t="str">
        <f t="shared" ca="1" si="43"/>
        <v/>
      </c>
      <c r="H698" s="3" t="str">
        <f t="array" aca="1" ref="H698" ca="1">IFERROR(INDEX(F:F,SMALL(IF(F$2:F$1573&lt;&gt;"",ROW(F$2:F$1573)),ROWS(H$2:H697))),"")</f>
        <v/>
      </c>
      <c r="I698" s="3" t="str">
        <f t="array" aca="1" ref="I698" ca="1">IFERROR(INDEX(G:G,SMALL(IF(G$2:G$1573&lt;&gt;"",ROW(G$2:G$1573)),ROWS(I$2:I697))),"")</f>
        <v/>
      </c>
      <c r="J698" s="3" t="str">
        <f t="array" aca="1" ref="J698" ca="1">IFERROR(INDEX(C:C,SMALL(IF(C$2:C$1573&lt;&gt;"",ROW(C$2:C$1573)),ROWS(J$2:J697))),"")</f>
        <v/>
      </c>
    </row>
    <row r="699" spans="1:10" ht="18" x14ac:dyDescent="0.2">
      <c r="A699" s="1">
        <v>71</v>
      </c>
      <c r="B699" s="1" t="s">
        <v>786</v>
      </c>
      <c r="C699" s="2" t="str">
        <f t="shared" ca="1" si="40"/>
        <v/>
      </c>
      <c r="D699" s="2" t="str">
        <f t="shared" ca="1" si="41"/>
        <v/>
      </c>
      <c r="E699" s="4">
        <v>5</v>
      </c>
      <c r="F699" s="4" t="str">
        <f t="shared" ca="1" si="42"/>
        <v/>
      </c>
      <c r="G699" s="4" t="str">
        <f t="shared" ca="1" si="43"/>
        <v/>
      </c>
      <c r="H699" s="3" t="str">
        <f t="array" aca="1" ref="H699" ca="1">IFERROR(INDEX(F:F,SMALL(IF(F$2:F$1573&lt;&gt;"",ROW(F$2:F$1573)),ROWS(H$2:H698))),"")</f>
        <v/>
      </c>
      <c r="I699" s="3" t="str">
        <f t="array" aca="1" ref="I699" ca="1">IFERROR(INDEX(G:G,SMALL(IF(G$2:G$1573&lt;&gt;"",ROW(G$2:G$1573)),ROWS(I$2:I698))),"")</f>
        <v/>
      </c>
      <c r="J699" s="3" t="str">
        <f t="array" aca="1" ref="J699" ca="1">IFERROR(INDEX(C:C,SMALL(IF(C$2:C$1573&lt;&gt;"",ROW(C$2:C$1573)),ROWS(J$2:J698))),"")</f>
        <v/>
      </c>
    </row>
    <row r="700" spans="1:10" ht="18" x14ac:dyDescent="0.2">
      <c r="A700" s="1">
        <v>72</v>
      </c>
      <c r="B700" s="1" t="s">
        <v>786</v>
      </c>
      <c r="C700" s="2" t="str">
        <f t="shared" ca="1" si="40"/>
        <v/>
      </c>
      <c r="D700" s="2" t="str">
        <f t="shared" ca="1" si="41"/>
        <v/>
      </c>
      <c r="E700" s="4">
        <v>5</v>
      </c>
      <c r="F700" s="4" t="str">
        <f t="shared" ca="1" si="42"/>
        <v/>
      </c>
      <c r="G700" s="4" t="str">
        <f t="shared" ca="1" si="43"/>
        <v/>
      </c>
      <c r="H700" s="3" t="str">
        <f t="array" aca="1" ref="H700" ca="1">IFERROR(INDEX(F:F,SMALL(IF(F$2:F$1573&lt;&gt;"",ROW(F$2:F$1573)),ROWS(H$2:H699))),"")</f>
        <v/>
      </c>
      <c r="I700" s="3" t="str">
        <f t="array" aca="1" ref="I700" ca="1">IFERROR(INDEX(G:G,SMALL(IF(G$2:G$1573&lt;&gt;"",ROW(G$2:G$1573)),ROWS(I$2:I699))),"")</f>
        <v/>
      </c>
      <c r="J700" s="3" t="str">
        <f t="array" aca="1" ref="J700" ca="1">IFERROR(INDEX(C:C,SMALL(IF(C$2:C$1573&lt;&gt;"",ROW(C$2:C$1573)),ROWS(J$2:J699))),"")</f>
        <v/>
      </c>
    </row>
    <row r="701" spans="1:10" ht="18" x14ac:dyDescent="0.2">
      <c r="A701" s="1">
        <v>73</v>
      </c>
      <c r="B701" s="1" t="s">
        <v>786</v>
      </c>
      <c r="C701" s="2" t="str">
        <f t="shared" ca="1" si="40"/>
        <v/>
      </c>
      <c r="D701" s="2" t="str">
        <f t="shared" ca="1" si="41"/>
        <v/>
      </c>
      <c r="E701" s="4">
        <v>5</v>
      </c>
      <c r="F701" s="4" t="str">
        <f t="shared" ca="1" si="42"/>
        <v/>
      </c>
      <c r="G701" s="4" t="str">
        <f t="shared" ca="1" si="43"/>
        <v/>
      </c>
      <c r="H701" s="3" t="str">
        <f t="array" aca="1" ref="H701" ca="1">IFERROR(INDEX(F:F,SMALL(IF(F$2:F$1573&lt;&gt;"",ROW(F$2:F$1573)),ROWS(H$2:H700))),"")</f>
        <v/>
      </c>
      <c r="I701" s="3" t="str">
        <f t="array" aca="1" ref="I701" ca="1">IFERROR(INDEX(G:G,SMALL(IF(G$2:G$1573&lt;&gt;"",ROW(G$2:G$1573)),ROWS(I$2:I700))),"")</f>
        <v/>
      </c>
      <c r="J701" s="3" t="str">
        <f t="array" aca="1" ref="J701" ca="1">IFERROR(INDEX(C:C,SMALL(IF(C$2:C$1573&lt;&gt;"",ROW(C$2:C$1573)),ROWS(J$2:J700))),"")</f>
        <v/>
      </c>
    </row>
    <row r="702" spans="1:10" ht="18" x14ac:dyDescent="0.2">
      <c r="A702" s="1">
        <v>74</v>
      </c>
      <c r="B702" s="1" t="s">
        <v>786</v>
      </c>
      <c r="C702" s="2" t="str">
        <f t="shared" ca="1" si="40"/>
        <v/>
      </c>
      <c r="D702" s="2" t="str">
        <f t="shared" ca="1" si="41"/>
        <v/>
      </c>
      <c r="E702" s="4">
        <v>5</v>
      </c>
      <c r="F702" s="4" t="str">
        <f t="shared" ca="1" si="42"/>
        <v/>
      </c>
      <c r="G702" s="4" t="str">
        <f t="shared" ca="1" si="43"/>
        <v/>
      </c>
      <c r="H702" s="3" t="str">
        <f t="array" aca="1" ref="H702" ca="1">IFERROR(INDEX(F:F,SMALL(IF(F$2:F$1573&lt;&gt;"",ROW(F$2:F$1573)),ROWS(H$2:H701))),"")</f>
        <v/>
      </c>
      <c r="I702" s="3" t="str">
        <f t="array" aca="1" ref="I702" ca="1">IFERROR(INDEX(G:G,SMALL(IF(G$2:G$1573&lt;&gt;"",ROW(G$2:G$1573)),ROWS(I$2:I701))),"")</f>
        <v/>
      </c>
      <c r="J702" s="3" t="str">
        <f t="array" aca="1" ref="J702" ca="1">IFERROR(INDEX(C:C,SMALL(IF(C$2:C$1573&lt;&gt;"",ROW(C$2:C$1573)),ROWS(J$2:J701))),"")</f>
        <v/>
      </c>
    </row>
    <row r="703" spans="1:10" ht="18" x14ac:dyDescent="0.2">
      <c r="A703" s="1">
        <v>75</v>
      </c>
      <c r="B703" s="1" t="s">
        <v>786</v>
      </c>
      <c r="C703" s="2" t="str">
        <f t="shared" ca="1" si="40"/>
        <v/>
      </c>
      <c r="D703" s="2" t="str">
        <f t="shared" ca="1" si="41"/>
        <v/>
      </c>
      <c r="E703" s="4">
        <v>5</v>
      </c>
      <c r="F703" s="4" t="str">
        <f t="shared" ca="1" si="42"/>
        <v/>
      </c>
      <c r="G703" s="4" t="str">
        <f t="shared" ca="1" si="43"/>
        <v/>
      </c>
      <c r="H703" s="3" t="str">
        <f t="array" aca="1" ref="H703" ca="1">IFERROR(INDEX(F:F,SMALL(IF(F$2:F$1573&lt;&gt;"",ROW(F$2:F$1573)),ROWS(H$2:H702))),"")</f>
        <v/>
      </c>
      <c r="I703" s="3" t="str">
        <f t="array" aca="1" ref="I703" ca="1">IFERROR(INDEX(G:G,SMALL(IF(G$2:G$1573&lt;&gt;"",ROW(G$2:G$1573)),ROWS(I$2:I702))),"")</f>
        <v/>
      </c>
      <c r="J703" s="3" t="str">
        <f t="array" aca="1" ref="J703" ca="1">IFERROR(INDEX(C:C,SMALL(IF(C$2:C$1573&lt;&gt;"",ROW(C$2:C$1573)),ROWS(J$2:J702))),"")</f>
        <v/>
      </c>
    </row>
    <row r="704" spans="1:10" ht="18" x14ac:dyDescent="0.2">
      <c r="A704" s="1">
        <v>76</v>
      </c>
      <c r="B704" s="1" t="s">
        <v>786</v>
      </c>
      <c r="C704" s="2" t="str">
        <f t="shared" ca="1" si="40"/>
        <v/>
      </c>
      <c r="D704" s="2" t="str">
        <f t="shared" ca="1" si="41"/>
        <v/>
      </c>
      <c r="E704" s="4">
        <v>5</v>
      </c>
      <c r="F704" s="4" t="str">
        <f t="shared" ca="1" si="42"/>
        <v/>
      </c>
      <c r="G704" s="4" t="str">
        <f t="shared" ca="1" si="43"/>
        <v/>
      </c>
      <c r="H704" s="3" t="str">
        <f t="array" aca="1" ref="H704" ca="1">IFERROR(INDEX(F:F,SMALL(IF(F$2:F$1573&lt;&gt;"",ROW(F$2:F$1573)),ROWS(H$2:H703))),"")</f>
        <v/>
      </c>
      <c r="I704" s="3" t="str">
        <f t="array" aca="1" ref="I704" ca="1">IFERROR(INDEX(G:G,SMALL(IF(G$2:G$1573&lt;&gt;"",ROW(G$2:G$1573)),ROWS(I$2:I703))),"")</f>
        <v/>
      </c>
      <c r="J704" s="3" t="str">
        <f t="array" aca="1" ref="J704" ca="1">IFERROR(INDEX(C:C,SMALL(IF(C$2:C$1573&lt;&gt;"",ROW(C$2:C$1573)),ROWS(J$2:J703))),"")</f>
        <v/>
      </c>
    </row>
    <row r="705" spans="1:10" ht="18" x14ac:dyDescent="0.2">
      <c r="A705" s="1">
        <v>77</v>
      </c>
      <c r="B705" s="1" t="s">
        <v>786</v>
      </c>
      <c r="C705" s="2" t="str">
        <f t="shared" ca="1" si="40"/>
        <v/>
      </c>
      <c r="D705" s="2" t="str">
        <f t="shared" ca="1" si="41"/>
        <v/>
      </c>
      <c r="E705" s="4">
        <v>5</v>
      </c>
      <c r="F705" s="4" t="str">
        <f t="shared" ca="1" si="42"/>
        <v/>
      </c>
      <c r="G705" s="4" t="str">
        <f t="shared" ca="1" si="43"/>
        <v/>
      </c>
      <c r="H705" s="3" t="str">
        <f t="array" aca="1" ref="H705" ca="1">IFERROR(INDEX(F:F,SMALL(IF(F$2:F$1573&lt;&gt;"",ROW(F$2:F$1573)),ROWS(H$2:H704))),"")</f>
        <v/>
      </c>
      <c r="I705" s="3" t="str">
        <f t="array" aca="1" ref="I705" ca="1">IFERROR(INDEX(G:G,SMALL(IF(G$2:G$1573&lt;&gt;"",ROW(G$2:G$1573)),ROWS(I$2:I704))),"")</f>
        <v/>
      </c>
      <c r="J705" s="3" t="str">
        <f t="array" aca="1" ref="J705" ca="1">IFERROR(INDEX(C:C,SMALL(IF(C$2:C$1573&lt;&gt;"",ROW(C$2:C$1573)),ROWS(J$2:J704))),"")</f>
        <v/>
      </c>
    </row>
    <row r="706" spans="1:10" ht="18" x14ac:dyDescent="0.2">
      <c r="A706" s="1">
        <v>78</v>
      </c>
      <c r="B706" s="1" t="s">
        <v>786</v>
      </c>
      <c r="C706" s="2" t="str">
        <f t="shared" ca="1" si="40"/>
        <v/>
      </c>
      <c r="D706" s="2">
        <f t="shared" ca="1" si="41"/>
        <v>6253</v>
      </c>
      <c r="E706" s="4">
        <v>5</v>
      </c>
      <c r="F706" s="4" t="str">
        <f t="shared" ca="1" si="42"/>
        <v/>
      </c>
      <c r="G706" s="4" t="str">
        <f t="shared" ca="1" si="43"/>
        <v/>
      </c>
      <c r="H706" s="3" t="str">
        <f t="array" aca="1" ref="H706" ca="1">IFERROR(INDEX(F:F,SMALL(IF(F$2:F$1573&lt;&gt;"",ROW(F$2:F$1573)),ROWS(H$2:H705))),"")</f>
        <v/>
      </c>
      <c r="I706" s="3" t="str">
        <f t="array" aca="1" ref="I706" ca="1">IFERROR(INDEX(G:G,SMALL(IF(G$2:G$1573&lt;&gt;"",ROW(G$2:G$1573)),ROWS(I$2:I705))),"")</f>
        <v/>
      </c>
      <c r="J706" s="3" t="str">
        <f t="array" aca="1" ref="J706" ca="1">IFERROR(INDEX(C:C,SMALL(IF(C$2:C$1573&lt;&gt;"",ROW(C$2:C$1573)),ROWS(J$2:J705))),"")</f>
        <v/>
      </c>
    </row>
    <row r="707" spans="1:10" ht="18" x14ac:dyDescent="0.2">
      <c r="A707" s="1">
        <v>79</v>
      </c>
      <c r="B707" s="1" t="s">
        <v>786</v>
      </c>
      <c r="C707" s="2" t="str">
        <f t="shared" ca="1" si="40"/>
        <v/>
      </c>
      <c r="D707" s="2">
        <f t="shared" ca="1" si="41"/>
        <v>6028</v>
      </c>
      <c r="E707" s="4">
        <v>5</v>
      </c>
      <c r="F707" s="4" t="str">
        <f t="shared" ca="1" si="42"/>
        <v/>
      </c>
      <c r="G707" s="4" t="str">
        <f t="shared" ca="1" si="43"/>
        <v/>
      </c>
      <c r="H707" s="3" t="str">
        <f t="array" aca="1" ref="H707" ca="1">IFERROR(INDEX(F:F,SMALL(IF(F$2:F$1573&lt;&gt;"",ROW(F$2:F$1573)),ROWS(H$2:H706))),"")</f>
        <v/>
      </c>
      <c r="I707" s="3" t="str">
        <f t="array" aca="1" ref="I707" ca="1">IFERROR(INDEX(G:G,SMALL(IF(G$2:G$1573&lt;&gt;"",ROW(G$2:G$1573)),ROWS(I$2:I706))),"")</f>
        <v/>
      </c>
      <c r="J707" s="3" t="str">
        <f t="array" aca="1" ref="J707" ca="1">IFERROR(INDEX(C:C,SMALL(IF(C$2:C$1573&lt;&gt;"",ROW(C$2:C$1573)),ROWS(J$2:J706))),"")</f>
        <v/>
      </c>
    </row>
    <row r="708" spans="1:10" ht="18" x14ac:dyDescent="0.2">
      <c r="A708" s="1">
        <v>80</v>
      </c>
      <c r="B708" s="1" t="s">
        <v>786</v>
      </c>
      <c r="C708" s="2" t="str">
        <f t="shared" ca="1" si="40"/>
        <v/>
      </c>
      <c r="D708" s="2">
        <f t="shared" ca="1" si="41"/>
        <v>6177</v>
      </c>
      <c r="E708" s="4">
        <v>5</v>
      </c>
      <c r="F708" s="4" t="str">
        <f t="shared" ca="1" si="42"/>
        <v/>
      </c>
      <c r="G708" s="4" t="str">
        <f t="shared" ca="1" si="43"/>
        <v/>
      </c>
      <c r="H708" s="3" t="str">
        <f t="array" aca="1" ref="H708" ca="1">IFERROR(INDEX(F:F,SMALL(IF(F$2:F$1573&lt;&gt;"",ROW(F$2:F$1573)),ROWS(H$2:H707))),"")</f>
        <v/>
      </c>
      <c r="I708" s="3" t="str">
        <f t="array" aca="1" ref="I708" ca="1">IFERROR(INDEX(G:G,SMALL(IF(G$2:G$1573&lt;&gt;"",ROW(G$2:G$1573)),ROWS(I$2:I707))),"")</f>
        <v/>
      </c>
      <c r="J708" s="3" t="str">
        <f t="array" aca="1" ref="J708" ca="1">IFERROR(INDEX(C:C,SMALL(IF(C$2:C$1573&lt;&gt;"",ROW(C$2:C$1573)),ROWS(J$2:J707))),"")</f>
        <v/>
      </c>
    </row>
    <row r="709" spans="1:10" ht="18" x14ac:dyDescent="0.2">
      <c r="A709" s="1">
        <v>81</v>
      </c>
      <c r="B709" s="1" t="s">
        <v>786</v>
      </c>
      <c r="C709" s="2" t="str">
        <f t="shared" ref="C709:C772" ca="1" si="44">IF(OR(D709=0,D709="",INDIRECT("'"&amp;$B$1&amp;"'!"&amp;B709&amp;A709)="",,INDIRECT("'"&amp;$B$1&amp;"'!X"&amp;A709)=0),"",INDIRECT("'"&amp;$B$1&amp;"'!"&amp;B709&amp;A709))</f>
        <v/>
      </c>
      <c r="D709" s="2" t="str">
        <f t="shared" ref="D709:D772" ca="1" si="45">IF(INDIRECT("'"&amp;$B$1&amp;"'!C"&amp;A709)=0,"",INDIRECT("'"&amp;$B$1&amp;"'!C"&amp;A709))</f>
        <v/>
      </c>
      <c r="E709" s="4">
        <v>5</v>
      </c>
      <c r="F709" s="4" t="str">
        <f t="shared" ref="F709:F772" ca="1" si="46">IF(C709="","",E709)</f>
        <v/>
      </c>
      <c r="G709" s="4" t="str">
        <f t="shared" ref="G709:G772" ca="1" si="47">IF(OR(C709="",C709=0),"",D709)</f>
        <v/>
      </c>
      <c r="H709" s="3" t="str">
        <f t="array" aca="1" ref="H709" ca="1">IFERROR(INDEX(F:F,SMALL(IF(F$2:F$1573&lt;&gt;"",ROW(F$2:F$1573)),ROWS(H$2:H708))),"")</f>
        <v/>
      </c>
      <c r="I709" s="3" t="str">
        <f t="array" aca="1" ref="I709" ca="1">IFERROR(INDEX(G:G,SMALL(IF(G$2:G$1573&lt;&gt;"",ROW(G$2:G$1573)),ROWS(I$2:I708))),"")</f>
        <v/>
      </c>
      <c r="J709" s="3" t="str">
        <f t="array" aca="1" ref="J709" ca="1">IFERROR(INDEX(C:C,SMALL(IF(C$2:C$1573&lt;&gt;"",ROW(C$2:C$1573)),ROWS(J$2:J708))),"")</f>
        <v/>
      </c>
    </row>
    <row r="710" spans="1:10" ht="18" x14ac:dyDescent="0.2">
      <c r="A710" s="1">
        <v>82</v>
      </c>
      <c r="B710" s="1" t="s">
        <v>786</v>
      </c>
      <c r="C710" s="2" t="str">
        <f t="shared" ca="1" si="44"/>
        <v/>
      </c>
      <c r="D710" s="2" t="str">
        <f t="shared" ca="1" si="45"/>
        <v/>
      </c>
      <c r="E710" s="4">
        <v>5</v>
      </c>
      <c r="F710" s="4" t="str">
        <f t="shared" ca="1" si="46"/>
        <v/>
      </c>
      <c r="G710" s="4" t="str">
        <f t="shared" ca="1" si="47"/>
        <v/>
      </c>
      <c r="H710" s="3" t="str">
        <f t="array" aca="1" ref="H710" ca="1">IFERROR(INDEX(F:F,SMALL(IF(F$2:F$1573&lt;&gt;"",ROW(F$2:F$1573)),ROWS(H$2:H709))),"")</f>
        <v/>
      </c>
      <c r="I710" s="3" t="str">
        <f t="array" aca="1" ref="I710" ca="1">IFERROR(INDEX(G:G,SMALL(IF(G$2:G$1573&lt;&gt;"",ROW(G$2:G$1573)),ROWS(I$2:I709))),"")</f>
        <v/>
      </c>
      <c r="J710" s="3" t="str">
        <f t="array" aca="1" ref="J710" ca="1">IFERROR(INDEX(C:C,SMALL(IF(C$2:C$1573&lt;&gt;"",ROW(C$2:C$1573)),ROWS(J$2:J709))),"")</f>
        <v/>
      </c>
    </row>
    <row r="711" spans="1:10" ht="18" x14ac:dyDescent="0.2">
      <c r="A711" s="1">
        <v>83</v>
      </c>
      <c r="B711" s="1" t="s">
        <v>786</v>
      </c>
      <c r="C711" s="2" t="str">
        <f t="shared" ca="1" si="44"/>
        <v/>
      </c>
      <c r="D711" s="2" t="str">
        <f t="shared" ca="1" si="45"/>
        <v/>
      </c>
      <c r="E711" s="4">
        <v>5</v>
      </c>
      <c r="F711" s="4" t="str">
        <f t="shared" ca="1" si="46"/>
        <v/>
      </c>
      <c r="G711" s="4" t="str">
        <f t="shared" ca="1" si="47"/>
        <v/>
      </c>
      <c r="H711" s="3" t="str">
        <f t="array" aca="1" ref="H711" ca="1">IFERROR(INDEX(F:F,SMALL(IF(F$2:F$1573&lt;&gt;"",ROW(F$2:F$1573)),ROWS(H$2:H710))),"")</f>
        <v/>
      </c>
      <c r="I711" s="3" t="str">
        <f t="array" aca="1" ref="I711" ca="1">IFERROR(INDEX(G:G,SMALL(IF(G$2:G$1573&lt;&gt;"",ROW(G$2:G$1573)),ROWS(I$2:I710))),"")</f>
        <v/>
      </c>
      <c r="J711" s="3" t="str">
        <f t="array" aca="1" ref="J711" ca="1">IFERROR(INDEX(C:C,SMALL(IF(C$2:C$1573&lt;&gt;"",ROW(C$2:C$1573)),ROWS(J$2:J710))),"")</f>
        <v/>
      </c>
    </row>
    <row r="712" spans="1:10" ht="18" x14ac:dyDescent="0.2">
      <c r="A712" s="1">
        <v>84</v>
      </c>
      <c r="B712" s="1" t="s">
        <v>786</v>
      </c>
      <c r="C712" s="2" t="str">
        <f t="shared" ca="1" si="44"/>
        <v/>
      </c>
      <c r="D712" s="2">
        <f t="shared" ca="1" si="45"/>
        <v>6350</v>
      </c>
      <c r="E712" s="4">
        <v>5</v>
      </c>
      <c r="F712" s="4" t="str">
        <f t="shared" ca="1" si="46"/>
        <v/>
      </c>
      <c r="G712" s="4" t="str">
        <f t="shared" ca="1" si="47"/>
        <v/>
      </c>
      <c r="H712" s="3" t="str">
        <f t="array" aca="1" ref="H712" ca="1">IFERROR(INDEX(F:F,SMALL(IF(F$2:F$1573&lt;&gt;"",ROW(F$2:F$1573)),ROWS(H$2:H711))),"")</f>
        <v/>
      </c>
      <c r="I712" s="3" t="str">
        <f t="array" aca="1" ref="I712" ca="1">IFERROR(INDEX(G:G,SMALL(IF(G$2:G$1573&lt;&gt;"",ROW(G$2:G$1573)),ROWS(I$2:I711))),"")</f>
        <v/>
      </c>
      <c r="J712" s="3" t="str">
        <f t="array" aca="1" ref="J712" ca="1">IFERROR(INDEX(C:C,SMALL(IF(C$2:C$1573&lt;&gt;"",ROW(C$2:C$1573)),ROWS(J$2:J711))),"")</f>
        <v/>
      </c>
    </row>
    <row r="713" spans="1:10" ht="18" x14ac:dyDescent="0.2">
      <c r="A713" s="1">
        <v>85</v>
      </c>
      <c r="B713" s="1" t="s">
        <v>786</v>
      </c>
      <c r="C713" s="2" t="str">
        <f t="shared" ca="1" si="44"/>
        <v/>
      </c>
      <c r="D713" s="2">
        <f t="shared" ca="1" si="45"/>
        <v>6442</v>
      </c>
      <c r="E713" s="4">
        <v>5</v>
      </c>
      <c r="F713" s="4" t="str">
        <f t="shared" ca="1" si="46"/>
        <v/>
      </c>
      <c r="G713" s="4" t="str">
        <f t="shared" ca="1" si="47"/>
        <v/>
      </c>
      <c r="H713" s="3" t="str">
        <f t="array" aca="1" ref="H713" ca="1">IFERROR(INDEX(F:F,SMALL(IF(F$2:F$1573&lt;&gt;"",ROW(F$2:F$1573)),ROWS(H$2:H712))),"")</f>
        <v/>
      </c>
      <c r="I713" s="3" t="str">
        <f t="array" aca="1" ref="I713" ca="1">IFERROR(INDEX(G:G,SMALL(IF(G$2:G$1573&lt;&gt;"",ROW(G$2:G$1573)),ROWS(I$2:I712))),"")</f>
        <v/>
      </c>
      <c r="J713" s="3" t="str">
        <f t="array" aca="1" ref="J713" ca="1">IFERROR(INDEX(C:C,SMALL(IF(C$2:C$1573&lt;&gt;"",ROW(C$2:C$1573)),ROWS(J$2:J712))),"")</f>
        <v/>
      </c>
    </row>
    <row r="714" spans="1:10" ht="18" x14ac:dyDescent="0.2">
      <c r="A714" s="1">
        <v>86</v>
      </c>
      <c r="B714" s="1" t="s">
        <v>786</v>
      </c>
      <c r="C714" s="2" t="str">
        <f t="shared" ca="1" si="44"/>
        <v/>
      </c>
      <c r="D714" s="2" t="str">
        <f t="shared" ca="1" si="45"/>
        <v/>
      </c>
      <c r="E714" s="4">
        <v>5</v>
      </c>
      <c r="F714" s="4" t="str">
        <f t="shared" ca="1" si="46"/>
        <v/>
      </c>
      <c r="G714" s="4" t="str">
        <f t="shared" ca="1" si="47"/>
        <v/>
      </c>
      <c r="H714" s="3" t="str">
        <f t="array" aca="1" ref="H714" ca="1">IFERROR(INDEX(F:F,SMALL(IF(F$2:F$1573&lt;&gt;"",ROW(F$2:F$1573)),ROWS(H$2:H713))),"")</f>
        <v/>
      </c>
      <c r="I714" s="3" t="str">
        <f t="array" aca="1" ref="I714" ca="1">IFERROR(INDEX(G:G,SMALL(IF(G$2:G$1573&lt;&gt;"",ROW(G$2:G$1573)),ROWS(I$2:I713))),"")</f>
        <v/>
      </c>
      <c r="J714" s="3" t="str">
        <f t="array" aca="1" ref="J714" ca="1">IFERROR(INDEX(C:C,SMALL(IF(C$2:C$1573&lt;&gt;"",ROW(C$2:C$1573)),ROWS(J$2:J713))),"")</f>
        <v/>
      </c>
    </row>
    <row r="715" spans="1:10" ht="18" x14ac:dyDescent="0.2">
      <c r="A715" s="1">
        <v>87</v>
      </c>
      <c r="B715" s="1" t="s">
        <v>786</v>
      </c>
      <c r="C715" s="2" t="str">
        <f t="shared" ca="1" si="44"/>
        <v/>
      </c>
      <c r="D715" s="2" t="str">
        <f t="shared" ca="1" si="45"/>
        <v/>
      </c>
      <c r="E715" s="4">
        <v>5</v>
      </c>
      <c r="F715" s="4" t="str">
        <f t="shared" ca="1" si="46"/>
        <v/>
      </c>
      <c r="G715" s="4" t="str">
        <f t="shared" ca="1" si="47"/>
        <v/>
      </c>
      <c r="H715" s="3" t="str">
        <f t="array" aca="1" ref="H715" ca="1">IFERROR(INDEX(F:F,SMALL(IF(F$2:F$1573&lt;&gt;"",ROW(F$2:F$1573)),ROWS(H$2:H714))),"")</f>
        <v/>
      </c>
      <c r="I715" s="3" t="str">
        <f t="array" aca="1" ref="I715" ca="1">IFERROR(INDEX(G:G,SMALL(IF(G$2:G$1573&lt;&gt;"",ROW(G$2:G$1573)),ROWS(I$2:I714))),"")</f>
        <v/>
      </c>
      <c r="J715" s="3" t="str">
        <f t="array" aca="1" ref="J715" ca="1">IFERROR(INDEX(C:C,SMALL(IF(C$2:C$1573&lt;&gt;"",ROW(C$2:C$1573)),ROWS(J$2:J714))),"")</f>
        <v/>
      </c>
    </row>
    <row r="716" spans="1:10" ht="18" x14ac:dyDescent="0.2">
      <c r="A716" s="1">
        <v>88</v>
      </c>
      <c r="B716" s="1" t="s">
        <v>786</v>
      </c>
      <c r="C716" s="2" t="str">
        <f t="shared" ca="1" si="44"/>
        <v/>
      </c>
      <c r="D716" s="2" t="str">
        <f t="shared" ca="1" si="45"/>
        <v/>
      </c>
      <c r="E716" s="4">
        <v>5</v>
      </c>
      <c r="F716" s="4" t="str">
        <f t="shared" ca="1" si="46"/>
        <v/>
      </c>
      <c r="G716" s="4" t="str">
        <f t="shared" ca="1" si="47"/>
        <v/>
      </c>
      <c r="H716" s="3" t="str">
        <f t="array" aca="1" ref="H716" ca="1">IFERROR(INDEX(F:F,SMALL(IF(F$2:F$1573&lt;&gt;"",ROW(F$2:F$1573)),ROWS(H$2:H715))),"")</f>
        <v/>
      </c>
      <c r="I716" s="3" t="str">
        <f t="array" aca="1" ref="I716" ca="1">IFERROR(INDEX(G:G,SMALL(IF(G$2:G$1573&lt;&gt;"",ROW(G$2:G$1573)),ROWS(I$2:I715))),"")</f>
        <v/>
      </c>
      <c r="J716" s="3" t="str">
        <f t="array" aca="1" ref="J716" ca="1">IFERROR(INDEX(C:C,SMALL(IF(C$2:C$1573&lt;&gt;"",ROW(C$2:C$1573)),ROWS(J$2:J715))),"")</f>
        <v/>
      </c>
    </row>
    <row r="717" spans="1:10" ht="18" x14ac:dyDescent="0.2">
      <c r="A717" s="1">
        <v>89</v>
      </c>
      <c r="B717" s="1" t="s">
        <v>786</v>
      </c>
      <c r="C717" s="2" t="str">
        <f t="shared" ca="1" si="44"/>
        <v/>
      </c>
      <c r="D717" s="2" t="str">
        <f t="shared" ca="1" si="45"/>
        <v/>
      </c>
      <c r="E717" s="4">
        <v>5</v>
      </c>
      <c r="F717" s="4" t="str">
        <f t="shared" ca="1" si="46"/>
        <v/>
      </c>
      <c r="G717" s="4" t="str">
        <f t="shared" ca="1" si="47"/>
        <v/>
      </c>
      <c r="H717" s="3" t="str">
        <f t="array" aca="1" ref="H717" ca="1">IFERROR(INDEX(F:F,SMALL(IF(F$2:F$1573&lt;&gt;"",ROW(F$2:F$1573)),ROWS(H$2:H716))),"")</f>
        <v/>
      </c>
      <c r="I717" s="3" t="str">
        <f t="array" aca="1" ref="I717" ca="1">IFERROR(INDEX(G:G,SMALL(IF(G$2:G$1573&lt;&gt;"",ROW(G$2:G$1573)),ROWS(I$2:I716))),"")</f>
        <v/>
      </c>
      <c r="J717" s="3" t="str">
        <f t="array" aca="1" ref="J717" ca="1">IFERROR(INDEX(C:C,SMALL(IF(C$2:C$1573&lt;&gt;"",ROW(C$2:C$1573)),ROWS(J$2:J716))),"")</f>
        <v/>
      </c>
    </row>
    <row r="718" spans="1:10" ht="18" x14ac:dyDescent="0.2">
      <c r="A718" s="1">
        <v>90</v>
      </c>
      <c r="B718" s="1" t="s">
        <v>786</v>
      </c>
      <c r="C718" s="2" t="str">
        <f t="shared" ca="1" si="44"/>
        <v/>
      </c>
      <c r="D718" s="2" t="str">
        <f t="shared" ca="1" si="45"/>
        <v/>
      </c>
      <c r="E718" s="4">
        <v>5</v>
      </c>
      <c r="F718" s="4" t="str">
        <f t="shared" ca="1" si="46"/>
        <v/>
      </c>
      <c r="G718" s="4" t="str">
        <f t="shared" ca="1" si="47"/>
        <v/>
      </c>
      <c r="H718" s="3" t="str">
        <f t="array" aca="1" ref="H718" ca="1">IFERROR(INDEX(F:F,SMALL(IF(F$2:F$1573&lt;&gt;"",ROW(F$2:F$1573)),ROWS(H$2:H717))),"")</f>
        <v/>
      </c>
      <c r="I718" s="3" t="str">
        <f t="array" aca="1" ref="I718" ca="1">IFERROR(INDEX(G:G,SMALL(IF(G$2:G$1573&lt;&gt;"",ROW(G$2:G$1573)),ROWS(I$2:I717))),"")</f>
        <v/>
      </c>
      <c r="J718" s="3" t="str">
        <f t="array" aca="1" ref="J718" ca="1">IFERROR(INDEX(C:C,SMALL(IF(C$2:C$1573&lt;&gt;"",ROW(C$2:C$1573)),ROWS(J$2:J717))),"")</f>
        <v/>
      </c>
    </row>
    <row r="719" spans="1:10" ht="18" x14ac:dyDescent="0.2">
      <c r="A719" s="1">
        <v>91</v>
      </c>
      <c r="B719" s="1" t="s">
        <v>786</v>
      </c>
      <c r="C719" s="2" t="str">
        <f t="shared" ca="1" si="44"/>
        <v/>
      </c>
      <c r="D719" s="2" t="str">
        <f t="shared" ca="1" si="45"/>
        <v/>
      </c>
      <c r="E719" s="4">
        <v>5</v>
      </c>
      <c r="F719" s="4" t="str">
        <f t="shared" ca="1" si="46"/>
        <v/>
      </c>
      <c r="G719" s="4" t="str">
        <f t="shared" ca="1" si="47"/>
        <v/>
      </c>
      <c r="H719" s="3" t="str">
        <f t="array" aca="1" ref="H719" ca="1">IFERROR(INDEX(F:F,SMALL(IF(F$2:F$1573&lt;&gt;"",ROW(F$2:F$1573)),ROWS(H$2:H718))),"")</f>
        <v/>
      </c>
      <c r="I719" s="3" t="str">
        <f t="array" aca="1" ref="I719" ca="1">IFERROR(INDEX(G:G,SMALL(IF(G$2:G$1573&lt;&gt;"",ROW(G$2:G$1573)),ROWS(I$2:I718))),"")</f>
        <v/>
      </c>
      <c r="J719" s="3" t="str">
        <f t="array" aca="1" ref="J719" ca="1">IFERROR(INDEX(C:C,SMALL(IF(C$2:C$1573&lt;&gt;"",ROW(C$2:C$1573)),ROWS(J$2:J718))),"")</f>
        <v/>
      </c>
    </row>
    <row r="720" spans="1:10" ht="18" x14ac:dyDescent="0.2">
      <c r="A720" s="1">
        <v>92</v>
      </c>
      <c r="B720" s="1" t="s">
        <v>786</v>
      </c>
      <c r="C720" s="2" t="str">
        <f t="shared" ca="1" si="44"/>
        <v/>
      </c>
      <c r="D720" s="2">
        <f t="shared" ca="1" si="45"/>
        <v>7116</v>
      </c>
      <c r="E720" s="4">
        <v>5</v>
      </c>
      <c r="F720" s="4" t="str">
        <f t="shared" ca="1" si="46"/>
        <v/>
      </c>
      <c r="G720" s="4" t="str">
        <f t="shared" ca="1" si="47"/>
        <v/>
      </c>
      <c r="H720" s="3" t="str">
        <f t="array" aca="1" ref="H720" ca="1">IFERROR(INDEX(F:F,SMALL(IF(F$2:F$1573&lt;&gt;"",ROW(F$2:F$1573)),ROWS(H$2:H719))),"")</f>
        <v/>
      </c>
      <c r="I720" s="3" t="str">
        <f t="array" aca="1" ref="I720" ca="1">IFERROR(INDEX(G:G,SMALL(IF(G$2:G$1573&lt;&gt;"",ROW(G$2:G$1573)),ROWS(I$2:I719))),"")</f>
        <v/>
      </c>
      <c r="J720" s="3" t="str">
        <f t="array" aca="1" ref="J720" ca="1">IFERROR(INDEX(C:C,SMALL(IF(C$2:C$1573&lt;&gt;"",ROW(C$2:C$1573)),ROWS(J$2:J719))),"")</f>
        <v/>
      </c>
    </row>
    <row r="721" spans="1:10" ht="18" x14ac:dyDescent="0.2">
      <c r="A721" s="1">
        <v>93</v>
      </c>
      <c r="B721" s="1" t="s">
        <v>786</v>
      </c>
      <c r="C721" s="2" t="str">
        <f t="shared" ca="1" si="44"/>
        <v/>
      </c>
      <c r="D721" s="2">
        <f t="shared" ca="1" si="45"/>
        <v>7291</v>
      </c>
      <c r="E721" s="4">
        <v>5</v>
      </c>
      <c r="F721" s="4" t="str">
        <f t="shared" ca="1" si="46"/>
        <v/>
      </c>
      <c r="G721" s="4" t="str">
        <f t="shared" ca="1" si="47"/>
        <v/>
      </c>
      <c r="H721" s="3" t="str">
        <f t="array" aca="1" ref="H721" ca="1">IFERROR(INDEX(F:F,SMALL(IF(F$2:F$1573&lt;&gt;"",ROW(F$2:F$1573)),ROWS(H$2:H720))),"")</f>
        <v/>
      </c>
      <c r="I721" s="3" t="str">
        <f t="array" aca="1" ref="I721" ca="1">IFERROR(INDEX(G:G,SMALL(IF(G$2:G$1573&lt;&gt;"",ROW(G$2:G$1573)),ROWS(I$2:I720))),"")</f>
        <v/>
      </c>
      <c r="J721" s="3" t="str">
        <f t="array" aca="1" ref="J721" ca="1">IFERROR(INDEX(C:C,SMALL(IF(C$2:C$1573&lt;&gt;"",ROW(C$2:C$1573)),ROWS(J$2:J720))),"")</f>
        <v/>
      </c>
    </row>
    <row r="722" spans="1:10" ht="18" x14ac:dyDescent="0.2">
      <c r="A722" s="1">
        <v>94</v>
      </c>
      <c r="B722" s="1" t="s">
        <v>786</v>
      </c>
      <c r="C722" s="2" t="str">
        <f t="shared" ca="1" si="44"/>
        <v/>
      </c>
      <c r="D722" s="2">
        <f t="shared" ca="1" si="45"/>
        <v>7087</v>
      </c>
      <c r="E722" s="4">
        <v>5</v>
      </c>
      <c r="F722" s="4" t="str">
        <f t="shared" ca="1" si="46"/>
        <v/>
      </c>
      <c r="G722" s="4" t="str">
        <f t="shared" ca="1" si="47"/>
        <v/>
      </c>
      <c r="H722" s="3" t="str">
        <f t="array" aca="1" ref="H722" ca="1">IFERROR(INDEX(F:F,SMALL(IF(F$2:F$1573&lt;&gt;"",ROW(F$2:F$1573)),ROWS(H$2:H721))),"")</f>
        <v/>
      </c>
      <c r="I722" s="3" t="str">
        <f t="array" aca="1" ref="I722" ca="1">IFERROR(INDEX(G:G,SMALL(IF(G$2:G$1573&lt;&gt;"",ROW(G$2:G$1573)),ROWS(I$2:I721))),"")</f>
        <v/>
      </c>
      <c r="J722" s="3" t="str">
        <f t="array" aca="1" ref="J722" ca="1">IFERROR(INDEX(C:C,SMALL(IF(C$2:C$1573&lt;&gt;"",ROW(C$2:C$1573)),ROWS(J$2:J721))),"")</f>
        <v/>
      </c>
    </row>
    <row r="723" spans="1:10" ht="18" x14ac:dyDescent="0.2">
      <c r="A723" s="1">
        <v>95</v>
      </c>
      <c r="B723" s="1" t="s">
        <v>786</v>
      </c>
      <c r="C723" s="2" t="str">
        <f t="shared" ca="1" si="44"/>
        <v/>
      </c>
      <c r="D723" s="2">
        <f t="shared" ca="1" si="45"/>
        <v>7105</v>
      </c>
      <c r="E723" s="4">
        <v>5</v>
      </c>
      <c r="F723" s="4" t="str">
        <f t="shared" ca="1" si="46"/>
        <v/>
      </c>
      <c r="G723" s="4" t="str">
        <f t="shared" ca="1" si="47"/>
        <v/>
      </c>
      <c r="H723" s="3" t="str">
        <f t="array" aca="1" ref="H723" ca="1">IFERROR(INDEX(F:F,SMALL(IF(F$2:F$1573&lt;&gt;"",ROW(F$2:F$1573)),ROWS(H$2:H722))),"")</f>
        <v/>
      </c>
      <c r="I723" s="3" t="str">
        <f t="array" aca="1" ref="I723" ca="1">IFERROR(INDEX(G:G,SMALL(IF(G$2:G$1573&lt;&gt;"",ROW(G$2:G$1573)),ROWS(I$2:I722))),"")</f>
        <v/>
      </c>
      <c r="J723" s="3" t="str">
        <f t="array" aca="1" ref="J723" ca="1">IFERROR(INDEX(C:C,SMALL(IF(C$2:C$1573&lt;&gt;"",ROW(C$2:C$1573)),ROWS(J$2:J722))),"")</f>
        <v/>
      </c>
    </row>
    <row r="724" spans="1:10" ht="18" x14ac:dyDescent="0.2">
      <c r="A724" s="1">
        <v>96</v>
      </c>
      <c r="B724" s="1" t="s">
        <v>786</v>
      </c>
      <c r="C724" s="2" t="str">
        <f t="shared" ca="1" si="44"/>
        <v/>
      </c>
      <c r="D724" s="2">
        <f t="shared" ca="1" si="45"/>
        <v>7109</v>
      </c>
      <c r="E724" s="4">
        <v>5</v>
      </c>
      <c r="F724" s="4" t="str">
        <f t="shared" ca="1" si="46"/>
        <v/>
      </c>
      <c r="G724" s="4" t="str">
        <f t="shared" ca="1" si="47"/>
        <v/>
      </c>
      <c r="H724" s="3" t="str">
        <f t="array" aca="1" ref="H724" ca="1">IFERROR(INDEX(F:F,SMALL(IF(F$2:F$1573&lt;&gt;"",ROW(F$2:F$1573)),ROWS(H$2:H723))),"")</f>
        <v/>
      </c>
      <c r="I724" s="3" t="str">
        <f t="array" aca="1" ref="I724" ca="1">IFERROR(INDEX(G:G,SMALL(IF(G$2:G$1573&lt;&gt;"",ROW(G$2:G$1573)),ROWS(I$2:I723))),"")</f>
        <v/>
      </c>
      <c r="J724" s="3" t="str">
        <f t="array" aca="1" ref="J724" ca="1">IFERROR(INDEX(C:C,SMALL(IF(C$2:C$1573&lt;&gt;"",ROW(C$2:C$1573)),ROWS(J$2:J723))),"")</f>
        <v/>
      </c>
    </row>
    <row r="725" spans="1:10" ht="18" x14ac:dyDescent="0.2">
      <c r="A725" s="1">
        <v>97</v>
      </c>
      <c r="B725" s="1" t="s">
        <v>786</v>
      </c>
      <c r="C725" s="2" t="str">
        <f t="shared" ca="1" si="44"/>
        <v/>
      </c>
      <c r="D725" s="2" t="str">
        <f t="shared" ca="1" si="45"/>
        <v/>
      </c>
      <c r="E725" s="4">
        <v>5</v>
      </c>
      <c r="F725" s="4" t="str">
        <f t="shared" ca="1" si="46"/>
        <v/>
      </c>
      <c r="G725" s="4" t="str">
        <f t="shared" ca="1" si="47"/>
        <v/>
      </c>
      <c r="H725" s="3" t="str">
        <f t="array" aca="1" ref="H725" ca="1">IFERROR(INDEX(F:F,SMALL(IF(F$2:F$1573&lt;&gt;"",ROW(F$2:F$1573)),ROWS(H$2:H724))),"")</f>
        <v/>
      </c>
      <c r="I725" s="3" t="str">
        <f t="array" aca="1" ref="I725" ca="1">IFERROR(INDEX(G:G,SMALL(IF(G$2:G$1573&lt;&gt;"",ROW(G$2:G$1573)),ROWS(I$2:I724))),"")</f>
        <v/>
      </c>
      <c r="J725" s="3" t="str">
        <f t="array" aca="1" ref="J725" ca="1">IFERROR(INDEX(C:C,SMALL(IF(C$2:C$1573&lt;&gt;"",ROW(C$2:C$1573)),ROWS(J$2:J724))),"")</f>
        <v/>
      </c>
    </row>
    <row r="726" spans="1:10" ht="18" x14ac:dyDescent="0.2">
      <c r="A726" s="1">
        <v>98</v>
      </c>
      <c r="B726" s="1" t="s">
        <v>786</v>
      </c>
      <c r="C726" s="2" t="str">
        <f t="shared" ca="1" si="44"/>
        <v/>
      </c>
      <c r="D726" s="2" t="str">
        <f t="shared" ca="1" si="45"/>
        <v/>
      </c>
      <c r="E726" s="4">
        <v>5</v>
      </c>
      <c r="F726" s="4" t="str">
        <f t="shared" ca="1" si="46"/>
        <v/>
      </c>
      <c r="G726" s="4" t="str">
        <f t="shared" ca="1" si="47"/>
        <v/>
      </c>
      <c r="H726" s="3" t="str">
        <f t="array" aca="1" ref="H726" ca="1">IFERROR(INDEX(F:F,SMALL(IF(F$2:F$1573&lt;&gt;"",ROW(F$2:F$1573)),ROWS(H$2:H725))),"")</f>
        <v/>
      </c>
      <c r="I726" s="3" t="str">
        <f t="array" aca="1" ref="I726" ca="1">IFERROR(INDEX(G:G,SMALL(IF(G$2:G$1573&lt;&gt;"",ROW(G$2:G$1573)),ROWS(I$2:I725))),"")</f>
        <v/>
      </c>
      <c r="J726" s="3" t="str">
        <f t="array" aca="1" ref="J726" ca="1">IFERROR(INDEX(C:C,SMALL(IF(C$2:C$1573&lt;&gt;"",ROW(C$2:C$1573)),ROWS(J$2:J725))),"")</f>
        <v/>
      </c>
    </row>
    <row r="727" spans="1:10" ht="18" x14ac:dyDescent="0.2">
      <c r="A727" s="1">
        <v>99</v>
      </c>
      <c r="B727" s="1" t="s">
        <v>786</v>
      </c>
      <c r="C727" s="2" t="str">
        <f t="shared" ca="1" si="44"/>
        <v/>
      </c>
      <c r="D727" s="2" t="str">
        <f t="shared" ca="1" si="45"/>
        <v/>
      </c>
      <c r="E727" s="4">
        <v>5</v>
      </c>
      <c r="F727" s="4" t="str">
        <f t="shared" ca="1" si="46"/>
        <v/>
      </c>
      <c r="G727" s="4" t="str">
        <f t="shared" ca="1" si="47"/>
        <v/>
      </c>
      <c r="H727" s="3" t="str">
        <f t="array" aca="1" ref="H727" ca="1">IFERROR(INDEX(F:F,SMALL(IF(F$2:F$1573&lt;&gt;"",ROW(F$2:F$1573)),ROWS(H$2:H726))),"")</f>
        <v/>
      </c>
      <c r="I727" s="3" t="str">
        <f t="array" aca="1" ref="I727" ca="1">IFERROR(INDEX(G:G,SMALL(IF(G$2:G$1573&lt;&gt;"",ROW(G$2:G$1573)),ROWS(I$2:I726))),"")</f>
        <v/>
      </c>
      <c r="J727" s="3" t="str">
        <f t="array" aca="1" ref="J727" ca="1">IFERROR(INDEX(C:C,SMALL(IF(C$2:C$1573&lt;&gt;"",ROW(C$2:C$1573)),ROWS(J$2:J726))),"")</f>
        <v/>
      </c>
    </row>
    <row r="728" spans="1:10" ht="18" x14ac:dyDescent="0.2">
      <c r="A728" s="1">
        <v>100</v>
      </c>
      <c r="B728" s="1" t="s">
        <v>786</v>
      </c>
      <c r="C728" s="2" t="str">
        <f t="shared" ca="1" si="44"/>
        <v/>
      </c>
      <c r="D728" s="2" t="str">
        <f t="shared" ca="1" si="45"/>
        <v/>
      </c>
      <c r="E728" s="4">
        <v>5</v>
      </c>
      <c r="F728" s="4" t="str">
        <f t="shared" ca="1" si="46"/>
        <v/>
      </c>
      <c r="G728" s="4" t="str">
        <f t="shared" ca="1" si="47"/>
        <v/>
      </c>
      <c r="H728" s="3" t="str">
        <f t="array" aca="1" ref="H728" ca="1">IFERROR(INDEX(F:F,SMALL(IF(F$2:F$1573&lt;&gt;"",ROW(F$2:F$1573)),ROWS(H$2:H727))),"")</f>
        <v/>
      </c>
      <c r="I728" s="3" t="str">
        <f t="array" aca="1" ref="I728" ca="1">IFERROR(INDEX(G:G,SMALL(IF(G$2:G$1573&lt;&gt;"",ROW(G$2:G$1573)),ROWS(I$2:I727))),"")</f>
        <v/>
      </c>
      <c r="J728" s="3" t="str">
        <f t="array" aca="1" ref="J728" ca="1">IFERROR(INDEX(C:C,SMALL(IF(C$2:C$1573&lt;&gt;"",ROW(C$2:C$1573)),ROWS(J$2:J727))),"")</f>
        <v/>
      </c>
    </row>
    <row r="729" spans="1:10" ht="18" x14ac:dyDescent="0.2">
      <c r="A729" s="1">
        <v>101</v>
      </c>
      <c r="B729" s="1" t="s">
        <v>786</v>
      </c>
      <c r="C729" s="2" t="str">
        <f t="shared" ca="1" si="44"/>
        <v/>
      </c>
      <c r="D729" s="2" t="str">
        <f t="shared" ca="1" si="45"/>
        <v/>
      </c>
      <c r="E729" s="4">
        <v>5</v>
      </c>
      <c r="F729" s="4" t="str">
        <f t="shared" ca="1" si="46"/>
        <v/>
      </c>
      <c r="G729" s="4" t="str">
        <f t="shared" ca="1" si="47"/>
        <v/>
      </c>
      <c r="H729" s="3" t="str">
        <f t="array" aca="1" ref="H729" ca="1">IFERROR(INDEX(F:F,SMALL(IF(F$2:F$1573&lt;&gt;"",ROW(F$2:F$1573)),ROWS(H$2:H728))),"")</f>
        <v/>
      </c>
      <c r="I729" s="3" t="str">
        <f t="array" aca="1" ref="I729" ca="1">IFERROR(INDEX(G:G,SMALL(IF(G$2:G$1573&lt;&gt;"",ROW(G$2:G$1573)),ROWS(I$2:I728))),"")</f>
        <v/>
      </c>
      <c r="J729" s="3" t="str">
        <f t="array" aca="1" ref="J729" ca="1">IFERROR(INDEX(C:C,SMALL(IF(C$2:C$1573&lt;&gt;"",ROW(C$2:C$1573)),ROWS(J$2:J728))),"")</f>
        <v/>
      </c>
    </row>
    <row r="730" spans="1:10" ht="18" x14ac:dyDescent="0.2">
      <c r="A730" s="1">
        <v>102</v>
      </c>
      <c r="B730" s="1" t="s">
        <v>786</v>
      </c>
      <c r="C730" s="2" t="str">
        <f t="shared" ca="1" si="44"/>
        <v/>
      </c>
      <c r="D730" s="2" t="str">
        <f t="shared" ca="1" si="45"/>
        <v/>
      </c>
      <c r="E730" s="4">
        <v>5</v>
      </c>
      <c r="F730" s="4" t="str">
        <f t="shared" ca="1" si="46"/>
        <v/>
      </c>
      <c r="G730" s="4" t="str">
        <f t="shared" ca="1" si="47"/>
        <v/>
      </c>
      <c r="H730" s="3" t="str">
        <f t="array" aca="1" ref="H730" ca="1">IFERROR(INDEX(F:F,SMALL(IF(F$2:F$1573&lt;&gt;"",ROW(F$2:F$1573)),ROWS(H$2:H729))),"")</f>
        <v/>
      </c>
      <c r="I730" s="3" t="str">
        <f t="array" aca="1" ref="I730" ca="1">IFERROR(INDEX(G:G,SMALL(IF(G$2:G$1573&lt;&gt;"",ROW(G$2:G$1573)),ROWS(I$2:I729))),"")</f>
        <v/>
      </c>
      <c r="J730" s="3" t="str">
        <f t="array" aca="1" ref="J730" ca="1">IFERROR(INDEX(C:C,SMALL(IF(C$2:C$1573&lt;&gt;"",ROW(C$2:C$1573)),ROWS(J$2:J729))),"")</f>
        <v/>
      </c>
    </row>
    <row r="731" spans="1:10" ht="18" x14ac:dyDescent="0.2">
      <c r="A731" s="1">
        <v>103</v>
      </c>
      <c r="B731" s="1" t="s">
        <v>786</v>
      </c>
      <c r="C731" s="2" t="str">
        <f t="shared" ca="1" si="44"/>
        <v/>
      </c>
      <c r="D731" s="2">
        <f t="shared" ca="1" si="45"/>
        <v>6147</v>
      </c>
      <c r="E731" s="4">
        <v>5</v>
      </c>
      <c r="F731" s="4" t="str">
        <f t="shared" ca="1" si="46"/>
        <v/>
      </c>
      <c r="G731" s="4" t="str">
        <f t="shared" ca="1" si="47"/>
        <v/>
      </c>
      <c r="H731" s="3" t="str">
        <f t="array" aca="1" ref="H731" ca="1">IFERROR(INDEX(F:F,SMALL(IF(F$2:F$1573&lt;&gt;"",ROW(F$2:F$1573)),ROWS(H$2:H730))),"")</f>
        <v/>
      </c>
      <c r="I731" s="3" t="str">
        <f t="array" aca="1" ref="I731" ca="1">IFERROR(INDEX(G:G,SMALL(IF(G$2:G$1573&lt;&gt;"",ROW(G$2:G$1573)),ROWS(I$2:I730))),"")</f>
        <v/>
      </c>
      <c r="J731" s="3" t="str">
        <f t="array" aca="1" ref="J731" ca="1">IFERROR(INDEX(C:C,SMALL(IF(C$2:C$1573&lt;&gt;"",ROW(C$2:C$1573)),ROWS(J$2:J730))),"")</f>
        <v/>
      </c>
    </row>
    <row r="732" spans="1:10" ht="18" x14ac:dyDescent="0.2">
      <c r="A732" s="1">
        <v>104</v>
      </c>
      <c r="B732" s="1" t="s">
        <v>786</v>
      </c>
      <c r="C732" s="2" t="str">
        <f t="shared" ca="1" si="44"/>
        <v/>
      </c>
      <c r="D732" s="2">
        <f t="shared" ca="1" si="45"/>
        <v>6287</v>
      </c>
      <c r="E732" s="4">
        <v>5</v>
      </c>
      <c r="F732" s="4" t="str">
        <f t="shared" ca="1" si="46"/>
        <v/>
      </c>
      <c r="G732" s="4" t="str">
        <f t="shared" ca="1" si="47"/>
        <v/>
      </c>
      <c r="H732" s="3" t="str">
        <f t="array" aca="1" ref="H732" ca="1">IFERROR(INDEX(F:F,SMALL(IF(F$2:F$1573&lt;&gt;"",ROW(F$2:F$1573)),ROWS(H$2:H731))),"")</f>
        <v/>
      </c>
      <c r="I732" s="3" t="str">
        <f t="array" aca="1" ref="I732" ca="1">IFERROR(INDEX(G:G,SMALL(IF(G$2:G$1573&lt;&gt;"",ROW(G$2:G$1573)),ROWS(I$2:I731))),"")</f>
        <v/>
      </c>
      <c r="J732" s="3" t="str">
        <f t="array" aca="1" ref="J732" ca="1">IFERROR(INDEX(C:C,SMALL(IF(C$2:C$1573&lt;&gt;"",ROW(C$2:C$1573)),ROWS(J$2:J731))),"")</f>
        <v/>
      </c>
    </row>
    <row r="733" spans="1:10" ht="18" x14ac:dyDescent="0.2">
      <c r="A733" s="1">
        <v>105</v>
      </c>
      <c r="B733" s="1" t="s">
        <v>786</v>
      </c>
      <c r="C733" s="2" t="str">
        <f t="shared" ca="1" si="44"/>
        <v/>
      </c>
      <c r="D733" s="2">
        <f t="shared" ca="1" si="45"/>
        <v>6301</v>
      </c>
      <c r="E733" s="4">
        <v>5</v>
      </c>
      <c r="F733" s="4" t="str">
        <f t="shared" ca="1" si="46"/>
        <v/>
      </c>
      <c r="G733" s="4" t="str">
        <f t="shared" ca="1" si="47"/>
        <v/>
      </c>
      <c r="H733" s="3" t="str">
        <f t="array" aca="1" ref="H733" ca="1">IFERROR(INDEX(F:F,SMALL(IF(F$2:F$1573&lt;&gt;"",ROW(F$2:F$1573)),ROWS(H$2:H732))),"")</f>
        <v/>
      </c>
      <c r="I733" s="3" t="str">
        <f t="array" aca="1" ref="I733" ca="1">IFERROR(INDEX(G:G,SMALL(IF(G$2:G$1573&lt;&gt;"",ROW(G$2:G$1573)),ROWS(I$2:I732))),"")</f>
        <v/>
      </c>
      <c r="J733" s="3" t="str">
        <f t="array" aca="1" ref="J733" ca="1">IFERROR(INDEX(C:C,SMALL(IF(C$2:C$1573&lt;&gt;"",ROW(C$2:C$1573)),ROWS(J$2:J732))),"")</f>
        <v/>
      </c>
    </row>
    <row r="734" spans="1:10" ht="18" x14ac:dyDescent="0.2">
      <c r="A734" s="1">
        <v>106</v>
      </c>
      <c r="B734" s="1" t="s">
        <v>786</v>
      </c>
      <c r="C734" s="2" t="str">
        <f t="shared" ca="1" si="44"/>
        <v/>
      </c>
      <c r="D734" s="2">
        <f t="shared" ca="1" si="45"/>
        <v>6444</v>
      </c>
      <c r="E734" s="4">
        <v>5</v>
      </c>
      <c r="F734" s="4" t="str">
        <f t="shared" ca="1" si="46"/>
        <v/>
      </c>
      <c r="G734" s="4" t="str">
        <f t="shared" ca="1" si="47"/>
        <v/>
      </c>
      <c r="H734" s="3" t="str">
        <f t="array" aca="1" ref="H734" ca="1">IFERROR(INDEX(F:F,SMALL(IF(F$2:F$1573&lt;&gt;"",ROW(F$2:F$1573)),ROWS(H$2:H733))),"")</f>
        <v/>
      </c>
      <c r="I734" s="3" t="str">
        <f t="array" aca="1" ref="I734" ca="1">IFERROR(INDEX(G:G,SMALL(IF(G$2:G$1573&lt;&gt;"",ROW(G$2:G$1573)),ROWS(I$2:I733))),"")</f>
        <v/>
      </c>
      <c r="J734" s="3" t="str">
        <f t="array" aca="1" ref="J734" ca="1">IFERROR(INDEX(C:C,SMALL(IF(C$2:C$1573&lt;&gt;"",ROW(C$2:C$1573)),ROWS(J$2:J733))),"")</f>
        <v/>
      </c>
    </row>
    <row r="735" spans="1:10" ht="18" x14ac:dyDescent="0.2">
      <c r="A735" s="1">
        <v>107</v>
      </c>
      <c r="B735" s="1" t="s">
        <v>786</v>
      </c>
      <c r="C735" s="2" t="str">
        <f t="shared" ca="1" si="44"/>
        <v/>
      </c>
      <c r="D735" s="2">
        <f t="shared" ca="1" si="45"/>
        <v>6349</v>
      </c>
      <c r="E735" s="4">
        <v>5</v>
      </c>
      <c r="F735" s="4" t="str">
        <f t="shared" ca="1" si="46"/>
        <v/>
      </c>
      <c r="G735" s="4" t="str">
        <f t="shared" ca="1" si="47"/>
        <v/>
      </c>
      <c r="H735" s="3" t="str">
        <f t="array" aca="1" ref="H735" ca="1">IFERROR(INDEX(F:F,SMALL(IF(F$2:F$1573&lt;&gt;"",ROW(F$2:F$1573)),ROWS(H$2:H734))),"")</f>
        <v/>
      </c>
      <c r="I735" s="3" t="str">
        <f t="array" aca="1" ref="I735" ca="1">IFERROR(INDEX(G:G,SMALL(IF(G$2:G$1573&lt;&gt;"",ROW(G$2:G$1573)),ROWS(I$2:I734))),"")</f>
        <v/>
      </c>
      <c r="J735" s="3" t="str">
        <f t="array" aca="1" ref="J735" ca="1">IFERROR(INDEX(C:C,SMALL(IF(C$2:C$1573&lt;&gt;"",ROW(C$2:C$1573)),ROWS(J$2:J734))),"")</f>
        <v/>
      </c>
    </row>
    <row r="736" spans="1:10" ht="18" x14ac:dyDescent="0.2">
      <c r="A736" s="1">
        <v>108</v>
      </c>
      <c r="B736" s="1" t="s">
        <v>786</v>
      </c>
      <c r="C736" s="2" t="str">
        <f t="shared" ca="1" si="44"/>
        <v/>
      </c>
      <c r="D736" s="2">
        <f t="shared" ca="1" si="45"/>
        <v>6419</v>
      </c>
      <c r="E736" s="4">
        <v>5</v>
      </c>
      <c r="F736" s="4" t="str">
        <f t="shared" ca="1" si="46"/>
        <v/>
      </c>
      <c r="G736" s="4" t="str">
        <f t="shared" ca="1" si="47"/>
        <v/>
      </c>
      <c r="H736" s="3" t="str">
        <f t="array" aca="1" ref="H736" ca="1">IFERROR(INDEX(F:F,SMALL(IF(F$2:F$1573&lt;&gt;"",ROW(F$2:F$1573)),ROWS(H$2:H735))),"")</f>
        <v/>
      </c>
      <c r="I736" s="3" t="str">
        <f t="array" aca="1" ref="I736" ca="1">IFERROR(INDEX(G:G,SMALL(IF(G$2:G$1573&lt;&gt;"",ROW(G$2:G$1573)),ROWS(I$2:I735))),"")</f>
        <v/>
      </c>
      <c r="J736" s="3" t="str">
        <f t="array" aca="1" ref="J736" ca="1">IFERROR(INDEX(C:C,SMALL(IF(C$2:C$1573&lt;&gt;"",ROW(C$2:C$1573)),ROWS(J$2:J735))),"")</f>
        <v/>
      </c>
    </row>
    <row r="737" spans="1:10" ht="18" x14ac:dyDescent="0.2">
      <c r="A737" s="1">
        <v>109</v>
      </c>
      <c r="B737" s="1" t="s">
        <v>786</v>
      </c>
      <c r="C737" s="2" t="str">
        <f t="shared" ca="1" si="44"/>
        <v/>
      </c>
      <c r="D737" s="2">
        <f t="shared" ca="1" si="45"/>
        <v>6430</v>
      </c>
      <c r="E737" s="4">
        <v>5</v>
      </c>
      <c r="F737" s="4" t="str">
        <f t="shared" ca="1" si="46"/>
        <v/>
      </c>
      <c r="G737" s="4" t="str">
        <f t="shared" ca="1" si="47"/>
        <v/>
      </c>
      <c r="H737" s="3" t="str">
        <f t="array" aca="1" ref="H737" ca="1">IFERROR(INDEX(F:F,SMALL(IF(F$2:F$1573&lt;&gt;"",ROW(F$2:F$1573)),ROWS(H$2:H736))),"")</f>
        <v/>
      </c>
      <c r="I737" s="3" t="str">
        <f t="array" aca="1" ref="I737" ca="1">IFERROR(INDEX(G:G,SMALL(IF(G$2:G$1573&lt;&gt;"",ROW(G$2:G$1573)),ROWS(I$2:I736))),"")</f>
        <v/>
      </c>
      <c r="J737" s="3" t="str">
        <f t="array" aca="1" ref="J737" ca="1">IFERROR(INDEX(C:C,SMALL(IF(C$2:C$1573&lt;&gt;"",ROW(C$2:C$1573)),ROWS(J$2:J736))),"")</f>
        <v/>
      </c>
    </row>
    <row r="738" spans="1:10" ht="18" x14ac:dyDescent="0.2">
      <c r="A738" s="1">
        <v>110</v>
      </c>
      <c r="B738" s="1" t="s">
        <v>786</v>
      </c>
      <c r="C738" s="2" t="str">
        <f t="shared" ca="1" si="44"/>
        <v/>
      </c>
      <c r="D738" s="2">
        <f t="shared" ca="1" si="45"/>
        <v>6394</v>
      </c>
      <c r="E738" s="4">
        <v>5</v>
      </c>
      <c r="F738" s="4" t="str">
        <f t="shared" ca="1" si="46"/>
        <v/>
      </c>
      <c r="G738" s="4" t="str">
        <f t="shared" ca="1" si="47"/>
        <v/>
      </c>
      <c r="H738" s="3" t="str">
        <f t="array" aca="1" ref="H738" ca="1">IFERROR(INDEX(F:F,SMALL(IF(F$2:F$1573&lt;&gt;"",ROW(F$2:F$1573)),ROWS(H$2:H737))),"")</f>
        <v/>
      </c>
      <c r="I738" s="3" t="str">
        <f t="array" aca="1" ref="I738" ca="1">IFERROR(INDEX(G:G,SMALL(IF(G$2:G$1573&lt;&gt;"",ROW(G$2:G$1573)),ROWS(I$2:I737))),"")</f>
        <v/>
      </c>
      <c r="J738" s="3" t="str">
        <f t="array" aca="1" ref="J738" ca="1">IFERROR(INDEX(C:C,SMALL(IF(C$2:C$1573&lt;&gt;"",ROW(C$2:C$1573)),ROWS(J$2:J737))),"")</f>
        <v/>
      </c>
    </row>
    <row r="739" spans="1:10" ht="18" x14ac:dyDescent="0.2">
      <c r="A739" s="1">
        <v>111</v>
      </c>
      <c r="B739" s="1" t="s">
        <v>786</v>
      </c>
      <c r="C739" s="2" t="str">
        <f t="shared" ca="1" si="44"/>
        <v/>
      </c>
      <c r="D739" s="2">
        <f t="shared" ca="1" si="45"/>
        <v>6340</v>
      </c>
      <c r="E739" s="4">
        <v>5</v>
      </c>
      <c r="F739" s="4" t="str">
        <f t="shared" ca="1" si="46"/>
        <v/>
      </c>
      <c r="G739" s="4" t="str">
        <f t="shared" ca="1" si="47"/>
        <v/>
      </c>
      <c r="H739" s="3" t="str">
        <f t="array" aca="1" ref="H739" ca="1">IFERROR(INDEX(F:F,SMALL(IF(F$2:F$1573&lt;&gt;"",ROW(F$2:F$1573)),ROWS(H$2:H738))),"")</f>
        <v/>
      </c>
      <c r="I739" s="3" t="str">
        <f t="array" aca="1" ref="I739" ca="1">IFERROR(INDEX(G:G,SMALL(IF(G$2:G$1573&lt;&gt;"",ROW(G$2:G$1573)),ROWS(I$2:I738))),"")</f>
        <v/>
      </c>
      <c r="J739" s="3" t="str">
        <f t="array" aca="1" ref="J739" ca="1">IFERROR(INDEX(C:C,SMALL(IF(C$2:C$1573&lt;&gt;"",ROW(C$2:C$1573)),ROWS(J$2:J738))),"")</f>
        <v/>
      </c>
    </row>
    <row r="740" spans="1:10" ht="18" x14ac:dyDescent="0.2">
      <c r="A740" s="1">
        <v>112</v>
      </c>
      <c r="B740" s="1" t="s">
        <v>786</v>
      </c>
      <c r="C740" s="2" t="str">
        <f t="shared" ca="1" si="44"/>
        <v/>
      </c>
      <c r="D740" s="2" t="str">
        <f t="shared" ca="1" si="45"/>
        <v/>
      </c>
      <c r="E740" s="4">
        <v>5</v>
      </c>
      <c r="F740" s="4" t="str">
        <f t="shared" ca="1" si="46"/>
        <v/>
      </c>
      <c r="G740" s="4" t="str">
        <f t="shared" ca="1" si="47"/>
        <v/>
      </c>
      <c r="H740" s="3" t="str">
        <f t="array" aca="1" ref="H740" ca="1">IFERROR(INDEX(F:F,SMALL(IF(F$2:F$1573&lt;&gt;"",ROW(F$2:F$1573)),ROWS(H$2:H739))),"")</f>
        <v/>
      </c>
      <c r="I740" s="3" t="str">
        <f t="array" aca="1" ref="I740" ca="1">IFERROR(INDEX(G:G,SMALL(IF(G$2:G$1573&lt;&gt;"",ROW(G$2:G$1573)),ROWS(I$2:I739))),"")</f>
        <v/>
      </c>
      <c r="J740" s="3" t="str">
        <f t="array" aca="1" ref="J740" ca="1">IFERROR(INDEX(C:C,SMALL(IF(C$2:C$1573&lt;&gt;"",ROW(C$2:C$1573)),ROWS(J$2:J739))),"")</f>
        <v/>
      </c>
    </row>
    <row r="741" spans="1:10" ht="18" x14ac:dyDescent="0.2">
      <c r="A741" s="1">
        <v>113</v>
      </c>
      <c r="B741" s="1" t="s">
        <v>786</v>
      </c>
      <c r="C741" s="2" t="str">
        <f t="shared" ca="1" si="44"/>
        <v/>
      </c>
      <c r="D741" s="2" t="str">
        <f t="shared" ca="1" si="45"/>
        <v/>
      </c>
      <c r="E741" s="4">
        <v>5</v>
      </c>
      <c r="F741" s="4" t="str">
        <f t="shared" ca="1" si="46"/>
        <v/>
      </c>
      <c r="G741" s="4" t="str">
        <f t="shared" ca="1" si="47"/>
        <v/>
      </c>
      <c r="H741" s="3" t="str">
        <f t="array" aca="1" ref="H741" ca="1">IFERROR(INDEX(F:F,SMALL(IF(F$2:F$1573&lt;&gt;"",ROW(F$2:F$1573)),ROWS(H$2:H740))),"")</f>
        <v/>
      </c>
      <c r="I741" s="3" t="str">
        <f t="array" aca="1" ref="I741" ca="1">IFERROR(INDEX(G:G,SMALL(IF(G$2:G$1573&lt;&gt;"",ROW(G$2:G$1573)),ROWS(I$2:I740))),"")</f>
        <v/>
      </c>
      <c r="J741" s="3" t="str">
        <f t="array" aca="1" ref="J741" ca="1">IFERROR(INDEX(C:C,SMALL(IF(C$2:C$1573&lt;&gt;"",ROW(C$2:C$1573)),ROWS(J$2:J740))),"")</f>
        <v/>
      </c>
    </row>
    <row r="742" spans="1:10" ht="18" x14ac:dyDescent="0.2">
      <c r="A742" s="1">
        <v>114</v>
      </c>
      <c r="B742" s="1" t="s">
        <v>786</v>
      </c>
      <c r="C742" s="2" t="str">
        <f t="shared" ca="1" si="44"/>
        <v/>
      </c>
      <c r="D742" s="2" t="str">
        <f t="shared" ca="1" si="45"/>
        <v/>
      </c>
      <c r="E742" s="4">
        <v>5</v>
      </c>
      <c r="F742" s="4" t="str">
        <f t="shared" ca="1" si="46"/>
        <v/>
      </c>
      <c r="G742" s="4" t="str">
        <f t="shared" ca="1" si="47"/>
        <v/>
      </c>
      <c r="H742" s="3" t="str">
        <f t="array" aca="1" ref="H742" ca="1">IFERROR(INDEX(F:F,SMALL(IF(F$2:F$1573&lt;&gt;"",ROW(F$2:F$1573)),ROWS(H$2:H741))),"")</f>
        <v/>
      </c>
      <c r="I742" s="3" t="str">
        <f t="array" aca="1" ref="I742" ca="1">IFERROR(INDEX(G:G,SMALL(IF(G$2:G$1573&lt;&gt;"",ROW(G$2:G$1573)),ROWS(I$2:I741))),"")</f>
        <v/>
      </c>
      <c r="J742" s="3" t="str">
        <f t="array" aca="1" ref="J742" ca="1">IFERROR(INDEX(C:C,SMALL(IF(C$2:C$1573&lt;&gt;"",ROW(C$2:C$1573)),ROWS(J$2:J741))),"")</f>
        <v/>
      </c>
    </row>
    <row r="743" spans="1:10" ht="18" x14ac:dyDescent="0.2">
      <c r="A743" s="1">
        <v>115</v>
      </c>
      <c r="B743" s="1" t="s">
        <v>786</v>
      </c>
      <c r="C743" s="2" t="str">
        <f t="shared" ca="1" si="44"/>
        <v/>
      </c>
      <c r="D743" s="2" t="str">
        <f t="shared" ca="1" si="45"/>
        <v/>
      </c>
      <c r="E743" s="4">
        <v>5</v>
      </c>
      <c r="F743" s="4" t="str">
        <f t="shared" ca="1" si="46"/>
        <v/>
      </c>
      <c r="G743" s="4" t="str">
        <f t="shared" ca="1" si="47"/>
        <v/>
      </c>
      <c r="H743" s="3" t="str">
        <f t="array" aca="1" ref="H743" ca="1">IFERROR(INDEX(F:F,SMALL(IF(F$2:F$1573&lt;&gt;"",ROW(F$2:F$1573)),ROWS(H$2:H742))),"")</f>
        <v/>
      </c>
      <c r="I743" s="3" t="str">
        <f t="array" aca="1" ref="I743" ca="1">IFERROR(INDEX(G:G,SMALL(IF(G$2:G$1573&lt;&gt;"",ROW(G$2:G$1573)),ROWS(I$2:I742))),"")</f>
        <v/>
      </c>
      <c r="J743" s="3" t="str">
        <f t="array" aca="1" ref="J743" ca="1">IFERROR(INDEX(C:C,SMALL(IF(C$2:C$1573&lt;&gt;"",ROW(C$2:C$1573)),ROWS(J$2:J742))),"")</f>
        <v/>
      </c>
    </row>
    <row r="744" spans="1:10" ht="18" x14ac:dyDescent="0.2">
      <c r="A744" s="1">
        <v>116</v>
      </c>
      <c r="B744" s="1" t="s">
        <v>786</v>
      </c>
      <c r="C744" s="2" t="str">
        <f t="shared" ca="1" si="44"/>
        <v/>
      </c>
      <c r="D744" s="2" t="str">
        <f t="shared" ca="1" si="45"/>
        <v/>
      </c>
      <c r="E744" s="4">
        <v>5</v>
      </c>
      <c r="F744" s="4" t="str">
        <f t="shared" ca="1" si="46"/>
        <v/>
      </c>
      <c r="G744" s="4" t="str">
        <f t="shared" ca="1" si="47"/>
        <v/>
      </c>
      <c r="H744" s="3" t="str">
        <f t="array" aca="1" ref="H744" ca="1">IFERROR(INDEX(F:F,SMALL(IF(F$2:F$1573&lt;&gt;"",ROW(F$2:F$1573)),ROWS(H$2:H743))),"")</f>
        <v/>
      </c>
      <c r="I744" s="3" t="str">
        <f t="array" aca="1" ref="I744" ca="1">IFERROR(INDEX(G:G,SMALL(IF(G$2:G$1573&lt;&gt;"",ROW(G$2:G$1573)),ROWS(I$2:I743))),"")</f>
        <v/>
      </c>
      <c r="J744" s="3" t="str">
        <f t="array" aca="1" ref="J744" ca="1">IFERROR(INDEX(C:C,SMALL(IF(C$2:C$1573&lt;&gt;"",ROW(C$2:C$1573)),ROWS(J$2:J743))),"")</f>
        <v/>
      </c>
    </row>
    <row r="745" spans="1:10" ht="18" x14ac:dyDescent="0.2">
      <c r="A745" s="1">
        <v>117</v>
      </c>
      <c r="B745" s="1" t="s">
        <v>786</v>
      </c>
      <c r="C745" s="2" t="str">
        <f t="shared" ca="1" si="44"/>
        <v/>
      </c>
      <c r="D745" s="2">
        <f t="shared" ca="1" si="45"/>
        <v>6317</v>
      </c>
      <c r="E745" s="4">
        <v>5</v>
      </c>
      <c r="F745" s="4" t="str">
        <f t="shared" ca="1" si="46"/>
        <v/>
      </c>
      <c r="G745" s="4" t="str">
        <f t="shared" ca="1" si="47"/>
        <v/>
      </c>
      <c r="H745" s="3" t="str">
        <f t="array" aca="1" ref="H745" ca="1">IFERROR(INDEX(F:F,SMALL(IF(F$2:F$1573&lt;&gt;"",ROW(F$2:F$1573)),ROWS(H$2:H744))),"")</f>
        <v/>
      </c>
      <c r="I745" s="3" t="str">
        <f t="array" aca="1" ref="I745" ca="1">IFERROR(INDEX(G:G,SMALL(IF(G$2:G$1573&lt;&gt;"",ROW(G$2:G$1573)),ROWS(I$2:I744))),"")</f>
        <v/>
      </c>
      <c r="J745" s="3" t="str">
        <f t="array" aca="1" ref="J745" ca="1">IFERROR(INDEX(C:C,SMALL(IF(C$2:C$1573&lt;&gt;"",ROW(C$2:C$1573)),ROWS(J$2:J744))),"")</f>
        <v/>
      </c>
    </row>
    <row r="746" spans="1:10" ht="18" x14ac:dyDescent="0.2">
      <c r="A746" s="1">
        <v>118</v>
      </c>
      <c r="B746" s="1" t="s">
        <v>786</v>
      </c>
      <c r="C746" s="2" t="str">
        <f t="shared" ca="1" si="44"/>
        <v/>
      </c>
      <c r="D746" s="2">
        <f t="shared" ca="1" si="45"/>
        <v>6498</v>
      </c>
      <c r="E746" s="4">
        <v>5</v>
      </c>
      <c r="F746" s="4" t="str">
        <f t="shared" ca="1" si="46"/>
        <v/>
      </c>
      <c r="G746" s="4" t="str">
        <f t="shared" ca="1" si="47"/>
        <v/>
      </c>
      <c r="H746" s="3" t="str">
        <f t="array" aca="1" ref="H746" ca="1">IFERROR(INDEX(F:F,SMALL(IF(F$2:F$1573&lt;&gt;"",ROW(F$2:F$1573)),ROWS(H$2:H745))),"")</f>
        <v/>
      </c>
      <c r="I746" s="3" t="str">
        <f t="array" aca="1" ref="I746" ca="1">IFERROR(INDEX(G:G,SMALL(IF(G$2:G$1573&lt;&gt;"",ROW(G$2:G$1573)),ROWS(I$2:I745))),"")</f>
        <v/>
      </c>
      <c r="J746" s="3" t="str">
        <f t="array" aca="1" ref="J746" ca="1">IFERROR(INDEX(C:C,SMALL(IF(C$2:C$1573&lt;&gt;"",ROW(C$2:C$1573)),ROWS(J$2:J745))),"")</f>
        <v/>
      </c>
    </row>
    <row r="747" spans="1:10" ht="18" x14ac:dyDescent="0.2">
      <c r="A747" s="1">
        <v>119</v>
      </c>
      <c r="B747" s="1" t="s">
        <v>786</v>
      </c>
      <c r="C747" s="2" t="str">
        <f t="shared" ca="1" si="44"/>
        <v/>
      </c>
      <c r="D747" s="2">
        <f t="shared" ca="1" si="45"/>
        <v>6497</v>
      </c>
      <c r="E747" s="4">
        <v>5</v>
      </c>
      <c r="F747" s="4" t="str">
        <f t="shared" ca="1" si="46"/>
        <v/>
      </c>
      <c r="G747" s="4" t="str">
        <f t="shared" ca="1" si="47"/>
        <v/>
      </c>
      <c r="H747" s="3" t="str">
        <f t="array" aca="1" ref="H747" ca="1">IFERROR(INDEX(F:F,SMALL(IF(F$2:F$1573&lt;&gt;"",ROW(F$2:F$1573)),ROWS(H$2:H746))),"")</f>
        <v/>
      </c>
      <c r="I747" s="3" t="str">
        <f t="array" aca="1" ref="I747" ca="1">IFERROR(INDEX(G:G,SMALL(IF(G$2:G$1573&lt;&gt;"",ROW(G$2:G$1573)),ROWS(I$2:I746))),"")</f>
        <v/>
      </c>
      <c r="J747" s="3" t="str">
        <f t="array" aca="1" ref="J747" ca="1">IFERROR(INDEX(C:C,SMALL(IF(C$2:C$1573&lt;&gt;"",ROW(C$2:C$1573)),ROWS(J$2:J746))),"")</f>
        <v/>
      </c>
    </row>
    <row r="748" spans="1:10" ht="18" x14ac:dyDescent="0.2">
      <c r="A748" s="1">
        <v>120</v>
      </c>
      <c r="B748" s="1" t="s">
        <v>786</v>
      </c>
      <c r="C748" s="2" t="str">
        <f t="shared" ca="1" si="44"/>
        <v/>
      </c>
      <c r="D748" s="2">
        <f t="shared" ca="1" si="45"/>
        <v>6366</v>
      </c>
      <c r="E748" s="4">
        <v>5</v>
      </c>
      <c r="F748" s="4" t="str">
        <f t="shared" ca="1" si="46"/>
        <v/>
      </c>
      <c r="G748" s="4" t="str">
        <f t="shared" ca="1" si="47"/>
        <v/>
      </c>
      <c r="H748" s="3" t="str">
        <f t="array" aca="1" ref="H748" ca="1">IFERROR(INDEX(F:F,SMALL(IF(F$2:F$1573&lt;&gt;"",ROW(F$2:F$1573)),ROWS(H$2:H747))),"")</f>
        <v/>
      </c>
      <c r="I748" s="3" t="str">
        <f t="array" aca="1" ref="I748" ca="1">IFERROR(INDEX(G:G,SMALL(IF(G$2:G$1573&lt;&gt;"",ROW(G$2:G$1573)),ROWS(I$2:I747))),"")</f>
        <v/>
      </c>
      <c r="J748" s="3" t="str">
        <f t="array" aca="1" ref="J748" ca="1">IFERROR(INDEX(C:C,SMALL(IF(C$2:C$1573&lt;&gt;"",ROW(C$2:C$1573)),ROWS(J$2:J747))),"")</f>
        <v/>
      </c>
    </row>
    <row r="749" spans="1:10" ht="18" x14ac:dyDescent="0.2">
      <c r="A749" s="1">
        <v>121</v>
      </c>
      <c r="B749" s="1" t="s">
        <v>786</v>
      </c>
      <c r="C749" s="2" t="str">
        <f t="shared" ca="1" si="44"/>
        <v/>
      </c>
      <c r="D749" s="2">
        <f t="shared" ca="1" si="45"/>
        <v>6370</v>
      </c>
      <c r="E749" s="4">
        <v>5</v>
      </c>
      <c r="F749" s="4" t="str">
        <f t="shared" ca="1" si="46"/>
        <v/>
      </c>
      <c r="G749" s="4" t="str">
        <f t="shared" ca="1" si="47"/>
        <v/>
      </c>
      <c r="H749" s="3" t="str">
        <f t="array" aca="1" ref="H749" ca="1">IFERROR(INDEX(F:F,SMALL(IF(F$2:F$1573&lt;&gt;"",ROW(F$2:F$1573)),ROWS(H$2:H748))),"")</f>
        <v/>
      </c>
      <c r="I749" s="3" t="str">
        <f t="array" aca="1" ref="I749" ca="1">IFERROR(INDEX(G:G,SMALL(IF(G$2:G$1573&lt;&gt;"",ROW(G$2:G$1573)),ROWS(I$2:I748))),"")</f>
        <v/>
      </c>
      <c r="J749" s="3" t="str">
        <f t="array" aca="1" ref="J749" ca="1">IFERROR(INDEX(C:C,SMALL(IF(C$2:C$1573&lt;&gt;"",ROW(C$2:C$1573)),ROWS(J$2:J748))),"")</f>
        <v/>
      </c>
    </row>
    <row r="750" spans="1:10" ht="18" x14ac:dyDescent="0.2">
      <c r="A750" s="1">
        <v>122</v>
      </c>
      <c r="B750" s="1" t="s">
        <v>786</v>
      </c>
      <c r="C750" s="2" t="str">
        <f t="shared" ca="1" si="44"/>
        <v/>
      </c>
      <c r="D750" s="2">
        <f t="shared" ca="1" si="45"/>
        <v>6374</v>
      </c>
      <c r="E750" s="4">
        <v>5</v>
      </c>
      <c r="F750" s="4" t="str">
        <f t="shared" ca="1" si="46"/>
        <v/>
      </c>
      <c r="G750" s="4" t="str">
        <f t="shared" ca="1" si="47"/>
        <v/>
      </c>
      <c r="H750" s="3" t="str">
        <f t="array" aca="1" ref="H750" ca="1">IFERROR(INDEX(F:F,SMALL(IF(F$2:F$1573&lt;&gt;"",ROW(F$2:F$1573)),ROWS(H$2:H749))),"")</f>
        <v/>
      </c>
      <c r="I750" s="3" t="str">
        <f t="array" aca="1" ref="I750" ca="1">IFERROR(INDEX(G:G,SMALL(IF(G$2:G$1573&lt;&gt;"",ROW(G$2:G$1573)),ROWS(I$2:I749))),"")</f>
        <v/>
      </c>
      <c r="J750" s="3" t="str">
        <f t="array" aca="1" ref="J750" ca="1">IFERROR(INDEX(C:C,SMALL(IF(C$2:C$1573&lt;&gt;"",ROW(C$2:C$1573)),ROWS(J$2:J749))),"")</f>
        <v/>
      </c>
    </row>
    <row r="751" spans="1:10" ht="18" x14ac:dyDescent="0.2">
      <c r="A751" s="1">
        <v>123</v>
      </c>
      <c r="B751" s="1" t="s">
        <v>786</v>
      </c>
      <c r="C751" s="2" t="str">
        <f t="shared" ca="1" si="44"/>
        <v/>
      </c>
      <c r="D751" s="2">
        <f t="shared" ca="1" si="45"/>
        <v>6491</v>
      </c>
      <c r="E751" s="4">
        <v>5</v>
      </c>
      <c r="F751" s="4" t="str">
        <f t="shared" ca="1" si="46"/>
        <v/>
      </c>
      <c r="G751" s="4" t="str">
        <f t="shared" ca="1" si="47"/>
        <v/>
      </c>
      <c r="H751" s="3" t="str">
        <f t="array" aca="1" ref="H751" ca="1">IFERROR(INDEX(F:F,SMALL(IF(F$2:F$1573&lt;&gt;"",ROW(F$2:F$1573)),ROWS(H$2:H750))),"")</f>
        <v/>
      </c>
      <c r="I751" s="3" t="str">
        <f t="array" aca="1" ref="I751" ca="1">IFERROR(INDEX(G:G,SMALL(IF(G$2:G$1573&lt;&gt;"",ROW(G$2:G$1573)),ROWS(I$2:I750))),"")</f>
        <v/>
      </c>
      <c r="J751" s="3" t="str">
        <f t="array" aca="1" ref="J751" ca="1">IFERROR(INDEX(C:C,SMALL(IF(C$2:C$1573&lt;&gt;"",ROW(C$2:C$1573)),ROWS(J$2:J750))),"")</f>
        <v/>
      </c>
    </row>
    <row r="752" spans="1:10" ht="18" x14ac:dyDescent="0.2">
      <c r="A752" s="1">
        <v>124</v>
      </c>
      <c r="B752" s="1" t="s">
        <v>786</v>
      </c>
      <c r="C752" s="2" t="str">
        <f t="shared" ca="1" si="44"/>
        <v/>
      </c>
      <c r="D752" s="2">
        <f t="shared" ca="1" si="45"/>
        <v>6387</v>
      </c>
      <c r="E752" s="4">
        <v>5</v>
      </c>
      <c r="F752" s="4" t="str">
        <f t="shared" ca="1" si="46"/>
        <v/>
      </c>
      <c r="G752" s="4" t="str">
        <f t="shared" ca="1" si="47"/>
        <v/>
      </c>
      <c r="H752" s="3" t="str">
        <f t="array" aca="1" ref="H752" ca="1">IFERROR(INDEX(F:F,SMALL(IF(F$2:F$1573&lt;&gt;"",ROW(F$2:F$1573)),ROWS(H$2:H751))),"")</f>
        <v/>
      </c>
      <c r="I752" s="3" t="str">
        <f t="array" aca="1" ref="I752" ca="1">IFERROR(INDEX(G:G,SMALL(IF(G$2:G$1573&lt;&gt;"",ROW(G$2:G$1573)),ROWS(I$2:I751))),"")</f>
        <v/>
      </c>
      <c r="J752" s="3" t="str">
        <f t="array" aca="1" ref="J752" ca="1">IFERROR(INDEX(C:C,SMALL(IF(C$2:C$1573&lt;&gt;"",ROW(C$2:C$1573)),ROWS(J$2:J751))),"")</f>
        <v/>
      </c>
    </row>
    <row r="753" spans="1:10" ht="18" x14ac:dyDescent="0.2">
      <c r="A753" s="1">
        <v>125</v>
      </c>
      <c r="B753" s="1" t="s">
        <v>786</v>
      </c>
      <c r="C753" s="2" t="str">
        <f t="shared" ca="1" si="44"/>
        <v/>
      </c>
      <c r="D753" s="2">
        <f t="shared" ca="1" si="45"/>
        <v>6397</v>
      </c>
      <c r="E753" s="4">
        <v>5</v>
      </c>
      <c r="F753" s="4" t="str">
        <f t="shared" ca="1" si="46"/>
        <v/>
      </c>
      <c r="G753" s="4" t="str">
        <f t="shared" ca="1" si="47"/>
        <v/>
      </c>
      <c r="H753" s="3" t="str">
        <f t="array" aca="1" ref="H753" ca="1">IFERROR(INDEX(F:F,SMALL(IF(F$2:F$1573&lt;&gt;"",ROW(F$2:F$1573)),ROWS(H$2:H752))),"")</f>
        <v/>
      </c>
      <c r="I753" s="3" t="str">
        <f t="array" aca="1" ref="I753" ca="1">IFERROR(INDEX(G:G,SMALL(IF(G$2:G$1573&lt;&gt;"",ROW(G$2:G$1573)),ROWS(I$2:I752))),"")</f>
        <v/>
      </c>
      <c r="J753" s="3" t="str">
        <f t="array" aca="1" ref="J753" ca="1">IFERROR(INDEX(C:C,SMALL(IF(C$2:C$1573&lt;&gt;"",ROW(C$2:C$1573)),ROWS(J$2:J752))),"")</f>
        <v/>
      </c>
    </row>
    <row r="754" spans="1:10" ht="18" x14ac:dyDescent="0.2">
      <c r="A754" s="1">
        <v>126</v>
      </c>
      <c r="B754" s="1" t="s">
        <v>786</v>
      </c>
      <c r="C754" s="2" t="str">
        <f t="shared" ca="1" si="44"/>
        <v/>
      </c>
      <c r="D754" s="2">
        <f t="shared" ca="1" si="45"/>
        <v>6400</v>
      </c>
      <c r="E754" s="4">
        <v>5</v>
      </c>
      <c r="F754" s="4" t="str">
        <f t="shared" ca="1" si="46"/>
        <v/>
      </c>
      <c r="G754" s="4" t="str">
        <f t="shared" ca="1" si="47"/>
        <v/>
      </c>
      <c r="H754" s="3" t="str">
        <f t="array" aca="1" ref="H754" ca="1">IFERROR(INDEX(F:F,SMALL(IF(F$2:F$1573&lt;&gt;"",ROW(F$2:F$1573)),ROWS(H$2:H753))),"")</f>
        <v/>
      </c>
      <c r="I754" s="3" t="str">
        <f t="array" aca="1" ref="I754" ca="1">IFERROR(INDEX(G:G,SMALL(IF(G$2:G$1573&lt;&gt;"",ROW(G$2:G$1573)),ROWS(I$2:I753))),"")</f>
        <v/>
      </c>
      <c r="J754" s="3" t="str">
        <f t="array" aca="1" ref="J754" ca="1">IFERROR(INDEX(C:C,SMALL(IF(C$2:C$1573&lt;&gt;"",ROW(C$2:C$1573)),ROWS(J$2:J753))),"")</f>
        <v/>
      </c>
    </row>
    <row r="755" spans="1:10" ht="18" x14ac:dyDescent="0.2">
      <c r="A755" s="1">
        <v>127</v>
      </c>
      <c r="B755" s="1" t="s">
        <v>786</v>
      </c>
      <c r="C755" s="2" t="str">
        <f t="shared" ca="1" si="44"/>
        <v/>
      </c>
      <c r="D755" s="2">
        <f t="shared" ca="1" si="45"/>
        <v>6403</v>
      </c>
      <c r="E755" s="4">
        <v>5</v>
      </c>
      <c r="F755" s="4" t="str">
        <f t="shared" ca="1" si="46"/>
        <v/>
      </c>
      <c r="G755" s="4" t="str">
        <f t="shared" ca="1" si="47"/>
        <v/>
      </c>
      <c r="H755" s="3" t="str">
        <f t="array" aca="1" ref="H755" ca="1">IFERROR(INDEX(F:F,SMALL(IF(F$2:F$1573&lt;&gt;"",ROW(F$2:F$1573)),ROWS(H$2:H754))),"")</f>
        <v/>
      </c>
      <c r="I755" s="3" t="str">
        <f t="array" aca="1" ref="I755" ca="1">IFERROR(INDEX(G:G,SMALL(IF(G$2:G$1573&lt;&gt;"",ROW(G$2:G$1573)),ROWS(I$2:I754))),"")</f>
        <v/>
      </c>
      <c r="J755" s="3" t="str">
        <f t="array" aca="1" ref="J755" ca="1">IFERROR(INDEX(C:C,SMALL(IF(C$2:C$1573&lt;&gt;"",ROW(C$2:C$1573)),ROWS(J$2:J754))),"")</f>
        <v/>
      </c>
    </row>
    <row r="756" spans="1:10" ht="18" x14ac:dyDescent="0.2">
      <c r="A756" s="1">
        <v>128</v>
      </c>
      <c r="B756" s="1" t="s">
        <v>786</v>
      </c>
      <c r="C756" s="2" t="str">
        <f t="shared" ca="1" si="44"/>
        <v/>
      </c>
      <c r="D756" s="2">
        <f t="shared" ca="1" si="45"/>
        <v>6404</v>
      </c>
      <c r="E756" s="4">
        <v>5</v>
      </c>
      <c r="F756" s="4" t="str">
        <f t="shared" ca="1" si="46"/>
        <v/>
      </c>
      <c r="G756" s="4" t="str">
        <f t="shared" ca="1" si="47"/>
        <v/>
      </c>
      <c r="H756" s="3" t="str">
        <f t="array" aca="1" ref="H756" ca="1">IFERROR(INDEX(F:F,SMALL(IF(F$2:F$1573&lt;&gt;"",ROW(F$2:F$1573)),ROWS(H$2:H755))),"")</f>
        <v/>
      </c>
      <c r="I756" s="3" t="str">
        <f t="array" aca="1" ref="I756" ca="1">IFERROR(INDEX(G:G,SMALL(IF(G$2:G$1573&lt;&gt;"",ROW(G$2:G$1573)),ROWS(I$2:I755))),"")</f>
        <v/>
      </c>
      <c r="J756" s="3" t="str">
        <f t="array" aca="1" ref="J756" ca="1">IFERROR(INDEX(C:C,SMALL(IF(C$2:C$1573&lt;&gt;"",ROW(C$2:C$1573)),ROWS(J$2:J755))),"")</f>
        <v/>
      </c>
    </row>
    <row r="757" spans="1:10" ht="18" x14ac:dyDescent="0.2">
      <c r="A757" s="1">
        <v>129</v>
      </c>
      <c r="B757" s="1" t="s">
        <v>786</v>
      </c>
      <c r="C757" s="2" t="str">
        <f t="shared" ca="1" si="44"/>
        <v/>
      </c>
      <c r="D757" s="2">
        <f t="shared" ca="1" si="45"/>
        <v>6414</v>
      </c>
      <c r="E757" s="4">
        <v>5</v>
      </c>
      <c r="F757" s="4" t="str">
        <f t="shared" ca="1" si="46"/>
        <v/>
      </c>
      <c r="G757" s="4" t="str">
        <f t="shared" ca="1" si="47"/>
        <v/>
      </c>
      <c r="H757" s="3" t="str">
        <f t="array" aca="1" ref="H757" ca="1">IFERROR(INDEX(F:F,SMALL(IF(F$2:F$1573&lt;&gt;"",ROW(F$2:F$1573)),ROWS(H$2:H756))),"")</f>
        <v/>
      </c>
      <c r="I757" s="3" t="str">
        <f t="array" aca="1" ref="I757" ca="1">IFERROR(INDEX(G:G,SMALL(IF(G$2:G$1573&lt;&gt;"",ROW(G$2:G$1573)),ROWS(I$2:I756))),"")</f>
        <v/>
      </c>
      <c r="J757" s="3" t="str">
        <f t="array" aca="1" ref="J757" ca="1">IFERROR(INDEX(C:C,SMALL(IF(C$2:C$1573&lt;&gt;"",ROW(C$2:C$1573)),ROWS(J$2:J756))),"")</f>
        <v/>
      </c>
    </row>
    <row r="758" spans="1:10" ht="18" x14ac:dyDescent="0.2">
      <c r="A758" s="1">
        <v>130</v>
      </c>
      <c r="B758" s="1" t="s">
        <v>786</v>
      </c>
      <c r="C758" s="2" t="str">
        <f t="shared" ca="1" si="44"/>
        <v/>
      </c>
      <c r="D758" s="2">
        <f t="shared" ca="1" si="45"/>
        <v>6413</v>
      </c>
      <c r="E758" s="4">
        <v>5</v>
      </c>
      <c r="F758" s="4" t="str">
        <f t="shared" ca="1" si="46"/>
        <v/>
      </c>
      <c r="G758" s="4" t="str">
        <f t="shared" ca="1" si="47"/>
        <v/>
      </c>
      <c r="H758" s="3" t="str">
        <f t="array" aca="1" ref="H758" ca="1">IFERROR(INDEX(F:F,SMALL(IF(F$2:F$1573&lt;&gt;"",ROW(F$2:F$1573)),ROWS(H$2:H757))),"")</f>
        <v/>
      </c>
      <c r="I758" s="3" t="str">
        <f t="array" aca="1" ref="I758" ca="1">IFERROR(INDEX(G:G,SMALL(IF(G$2:G$1573&lt;&gt;"",ROW(G$2:G$1573)),ROWS(I$2:I757))),"")</f>
        <v/>
      </c>
      <c r="J758" s="3" t="str">
        <f t="array" aca="1" ref="J758" ca="1">IFERROR(INDEX(C:C,SMALL(IF(C$2:C$1573&lt;&gt;"",ROW(C$2:C$1573)),ROWS(J$2:J757))),"")</f>
        <v/>
      </c>
    </row>
    <row r="759" spans="1:10" ht="18" x14ac:dyDescent="0.2">
      <c r="A759" s="1">
        <v>131</v>
      </c>
      <c r="B759" s="1" t="s">
        <v>786</v>
      </c>
      <c r="C759" s="2" t="str">
        <f t="shared" ca="1" si="44"/>
        <v/>
      </c>
      <c r="D759" s="2">
        <f t="shared" ca="1" si="45"/>
        <v>6471</v>
      </c>
      <c r="E759" s="4">
        <v>5</v>
      </c>
      <c r="F759" s="4" t="str">
        <f t="shared" ca="1" si="46"/>
        <v/>
      </c>
      <c r="G759" s="4" t="str">
        <f t="shared" ca="1" si="47"/>
        <v/>
      </c>
      <c r="H759" s="3" t="str">
        <f t="array" aca="1" ref="H759" ca="1">IFERROR(INDEX(F:F,SMALL(IF(F$2:F$1573&lt;&gt;"",ROW(F$2:F$1573)),ROWS(H$2:H758))),"")</f>
        <v/>
      </c>
      <c r="I759" s="3" t="str">
        <f t="array" aca="1" ref="I759" ca="1">IFERROR(INDEX(G:G,SMALL(IF(G$2:G$1573&lt;&gt;"",ROW(G$2:G$1573)),ROWS(I$2:I758))),"")</f>
        <v/>
      </c>
      <c r="J759" s="3" t="str">
        <f t="array" aca="1" ref="J759" ca="1">IFERROR(INDEX(C:C,SMALL(IF(C$2:C$1573&lt;&gt;"",ROW(C$2:C$1573)),ROWS(J$2:J758))),"")</f>
        <v/>
      </c>
    </row>
    <row r="760" spans="1:10" ht="18" x14ac:dyDescent="0.2">
      <c r="A760" s="1">
        <v>132</v>
      </c>
      <c r="B760" s="1" t="s">
        <v>786</v>
      </c>
      <c r="C760" s="2" t="str">
        <f t="shared" ca="1" si="44"/>
        <v/>
      </c>
      <c r="D760" s="2" t="str">
        <f t="shared" ca="1" si="45"/>
        <v/>
      </c>
      <c r="E760" s="4">
        <v>5</v>
      </c>
      <c r="F760" s="4" t="str">
        <f t="shared" ca="1" si="46"/>
        <v/>
      </c>
      <c r="G760" s="4" t="str">
        <f t="shared" ca="1" si="47"/>
        <v/>
      </c>
      <c r="H760" s="3" t="str">
        <f t="array" aca="1" ref="H760" ca="1">IFERROR(INDEX(F:F,SMALL(IF(F$2:F$1573&lt;&gt;"",ROW(F$2:F$1573)),ROWS(H$2:H759))),"")</f>
        <v/>
      </c>
      <c r="I760" s="3" t="str">
        <f t="array" aca="1" ref="I760" ca="1">IFERROR(INDEX(G:G,SMALL(IF(G$2:G$1573&lt;&gt;"",ROW(G$2:G$1573)),ROWS(I$2:I759))),"")</f>
        <v/>
      </c>
      <c r="J760" s="3" t="str">
        <f t="array" aca="1" ref="J760" ca="1">IFERROR(INDEX(C:C,SMALL(IF(C$2:C$1573&lt;&gt;"",ROW(C$2:C$1573)),ROWS(J$2:J759))),"")</f>
        <v/>
      </c>
    </row>
    <row r="761" spans="1:10" ht="18" x14ac:dyDescent="0.2">
      <c r="A761" s="1">
        <v>133</v>
      </c>
      <c r="B761" s="1" t="s">
        <v>786</v>
      </c>
      <c r="C761" s="2" t="str">
        <f t="shared" ca="1" si="44"/>
        <v/>
      </c>
      <c r="D761" s="2" t="str">
        <f t="shared" ca="1" si="45"/>
        <v/>
      </c>
      <c r="E761" s="4">
        <v>5</v>
      </c>
      <c r="F761" s="4" t="str">
        <f t="shared" ca="1" si="46"/>
        <v/>
      </c>
      <c r="G761" s="4" t="str">
        <f t="shared" ca="1" si="47"/>
        <v/>
      </c>
      <c r="H761" s="3" t="str">
        <f t="array" aca="1" ref="H761" ca="1">IFERROR(INDEX(F:F,SMALL(IF(F$2:F$1573&lt;&gt;"",ROW(F$2:F$1573)),ROWS(H$2:H760))),"")</f>
        <v/>
      </c>
      <c r="I761" s="3" t="str">
        <f t="array" aca="1" ref="I761" ca="1">IFERROR(INDEX(G:G,SMALL(IF(G$2:G$1573&lt;&gt;"",ROW(G$2:G$1573)),ROWS(I$2:I760))),"")</f>
        <v/>
      </c>
      <c r="J761" s="3" t="str">
        <f t="array" aca="1" ref="J761" ca="1">IFERROR(INDEX(C:C,SMALL(IF(C$2:C$1573&lt;&gt;"",ROW(C$2:C$1573)),ROWS(J$2:J760))),"")</f>
        <v/>
      </c>
    </row>
    <row r="762" spans="1:10" ht="18" x14ac:dyDescent="0.2">
      <c r="A762" s="1">
        <v>134</v>
      </c>
      <c r="B762" s="1" t="s">
        <v>786</v>
      </c>
      <c r="C762" s="2" t="str">
        <f t="shared" ca="1" si="44"/>
        <v/>
      </c>
      <c r="D762" s="2" t="str">
        <f t="shared" ca="1" si="45"/>
        <v/>
      </c>
      <c r="E762" s="4">
        <v>5</v>
      </c>
      <c r="F762" s="4" t="str">
        <f t="shared" ca="1" si="46"/>
        <v/>
      </c>
      <c r="G762" s="4" t="str">
        <f t="shared" ca="1" si="47"/>
        <v/>
      </c>
      <c r="H762" s="3" t="str">
        <f t="array" aca="1" ref="H762" ca="1">IFERROR(INDEX(F:F,SMALL(IF(F$2:F$1573&lt;&gt;"",ROW(F$2:F$1573)),ROWS(H$2:H761))),"")</f>
        <v/>
      </c>
      <c r="I762" s="3" t="str">
        <f t="array" aca="1" ref="I762" ca="1">IFERROR(INDEX(G:G,SMALL(IF(G$2:G$1573&lt;&gt;"",ROW(G$2:G$1573)),ROWS(I$2:I761))),"")</f>
        <v/>
      </c>
      <c r="J762" s="3" t="str">
        <f t="array" aca="1" ref="J762" ca="1">IFERROR(INDEX(C:C,SMALL(IF(C$2:C$1573&lt;&gt;"",ROW(C$2:C$1573)),ROWS(J$2:J761))),"")</f>
        <v/>
      </c>
    </row>
    <row r="763" spans="1:10" ht="18" x14ac:dyDescent="0.2">
      <c r="A763" s="1">
        <v>135</v>
      </c>
      <c r="B763" s="1" t="s">
        <v>786</v>
      </c>
      <c r="C763" s="2" t="str">
        <f t="shared" ca="1" si="44"/>
        <v/>
      </c>
      <c r="D763" s="2" t="str">
        <f t="shared" ca="1" si="45"/>
        <v/>
      </c>
      <c r="E763" s="4">
        <v>5</v>
      </c>
      <c r="F763" s="4" t="str">
        <f t="shared" ca="1" si="46"/>
        <v/>
      </c>
      <c r="G763" s="4" t="str">
        <f t="shared" ca="1" si="47"/>
        <v/>
      </c>
      <c r="H763" s="3" t="str">
        <f t="array" aca="1" ref="H763" ca="1">IFERROR(INDEX(F:F,SMALL(IF(F$2:F$1573&lt;&gt;"",ROW(F$2:F$1573)),ROWS(H$2:H762))),"")</f>
        <v/>
      </c>
      <c r="I763" s="3" t="str">
        <f t="array" aca="1" ref="I763" ca="1">IFERROR(INDEX(G:G,SMALL(IF(G$2:G$1573&lt;&gt;"",ROW(G$2:G$1573)),ROWS(I$2:I762))),"")</f>
        <v/>
      </c>
      <c r="J763" s="3" t="str">
        <f t="array" aca="1" ref="J763" ca="1">IFERROR(INDEX(C:C,SMALL(IF(C$2:C$1573&lt;&gt;"",ROW(C$2:C$1573)),ROWS(J$2:J762))),"")</f>
        <v/>
      </c>
    </row>
    <row r="764" spans="1:10" ht="18" x14ac:dyDescent="0.2">
      <c r="A764" s="1">
        <v>136</v>
      </c>
      <c r="B764" s="1" t="s">
        <v>786</v>
      </c>
      <c r="C764" s="2" t="str">
        <f t="shared" ca="1" si="44"/>
        <v/>
      </c>
      <c r="D764" s="2" t="str">
        <f t="shared" ca="1" si="45"/>
        <v/>
      </c>
      <c r="E764" s="4">
        <v>5</v>
      </c>
      <c r="F764" s="4" t="str">
        <f t="shared" ca="1" si="46"/>
        <v/>
      </c>
      <c r="G764" s="4" t="str">
        <f t="shared" ca="1" si="47"/>
        <v/>
      </c>
      <c r="H764" s="3" t="str">
        <f t="array" aca="1" ref="H764" ca="1">IFERROR(INDEX(F:F,SMALL(IF(F$2:F$1573&lt;&gt;"",ROW(F$2:F$1573)),ROWS(H$2:H763))),"")</f>
        <v/>
      </c>
      <c r="I764" s="3" t="str">
        <f t="array" aca="1" ref="I764" ca="1">IFERROR(INDEX(G:G,SMALL(IF(G$2:G$1573&lt;&gt;"",ROW(G$2:G$1573)),ROWS(I$2:I763))),"")</f>
        <v/>
      </c>
      <c r="J764" s="3" t="str">
        <f t="array" aca="1" ref="J764" ca="1">IFERROR(INDEX(C:C,SMALL(IF(C$2:C$1573&lt;&gt;"",ROW(C$2:C$1573)),ROWS(J$2:J763))),"")</f>
        <v/>
      </c>
    </row>
    <row r="765" spans="1:10" ht="18" x14ac:dyDescent="0.2">
      <c r="A765" s="1">
        <v>137</v>
      </c>
      <c r="B765" s="1" t="s">
        <v>786</v>
      </c>
      <c r="C765" s="2" t="str">
        <f t="shared" ca="1" si="44"/>
        <v/>
      </c>
      <c r="D765" s="2" t="str">
        <f t="shared" ca="1" si="45"/>
        <v/>
      </c>
      <c r="E765" s="4">
        <v>5</v>
      </c>
      <c r="F765" s="4" t="str">
        <f t="shared" ca="1" si="46"/>
        <v/>
      </c>
      <c r="G765" s="4" t="str">
        <f t="shared" ca="1" si="47"/>
        <v/>
      </c>
      <c r="H765" s="3" t="str">
        <f t="array" aca="1" ref="H765" ca="1">IFERROR(INDEX(F:F,SMALL(IF(F$2:F$1573&lt;&gt;"",ROW(F$2:F$1573)),ROWS(H$2:H764))),"")</f>
        <v/>
      </c>
      <c r="I765" s="3" t="str">
        <f t="array" aca="1" ref="I765" ca="1">IFERROR(INDEX(G:G,SMALL(IF(G$2:G$1573&lt;&gt;"",ROW(G$2:G$1573)),ROWS(I$2:I764))),"")</f>
        <v/>
      </c>
      <c r="J765" s="3" t="str">
        <f t="array" aca="1" ref="J765" ca="1">IFERROR(INDEX(C:C,SMALL(IF(C$2:C$1573&lt;&gt;"",ROW(C$2:C$1573)),ROWS(J$2:J764))),"")</f>
        <v/>
      </c>
    </row>
    <row r="766" spans="1:10" ht="18" x14ac:dyDescent="0.2">
      <c r="A766" s="1">
        <v>138</v>
      </c>
      <c r="B766" s="1" t="s">
        <v>786</v>
      </c>
      <c r="C766" s="2" t="str">
        <f t="shared" ca="1" si="44"/>
        <v/>
      </c>
      <c r="D766" s="2" t="str">
        <f t="shared" ca="1" si="45"/>
        <v/>
      </c>
      <c r="E766" s="4">
        <v>5</v>
      </c>
      <c r="F766" s="4" t="str">
        <f t="shared" ca="1" si="46"/>
        <v/>
      </c>
      <c r="G766" s="4" t="str">
        <f t="shared" ca="1" si="47"/>
        <v/>
      </c>
      <c r="H766" s="3" t="str">
        <f t="array" aca="1" ref="H766" ca="1">IFERROR(INDEX(F:F,SMALL(IF(F$2:F$1573&lt;&gt;"",ROW(F$2:F$1573)),ROWS(H$2:H765))),"")</f>
        <v/>
      </c>
      <c r="I766" s="3" t="str">
        <f t="array" aca="1" ref="I766" ca="1">IFERROR(INDEX(G:G,SMALL(IF(G$2:G$1573&lt;&gt;"",ROW(G$2:G$1573)),ROWS(I$2:I765))),"")</f>
        <v/>
      </c>
      <c r="J766" s="3" t="str">
        <f t="array" aca="1" ref="J766" ca="1">IFERROR(INDEX(C:C,SMALL(IF(C$2:C$1573&lt;&gt;"",ROW(C$2:C$1573)),ROWS(J$2:J765))),"")</f>
        <v/>
      </c>
    </row>
    <row r="767" spans="1:10" ht="18" x14ac:dyDescent="0.2">
      <c r="A767" s="1">
        <v>139</v>
      </c>
      <c r="B767" s="1" t="s">
        <v>786</v>
      </c>
      <c r="C767" s="2" t="str">
        <f t="shared" ca="1" si="44"/>
        <v/>
      </c>
      <c r="D767" s="2" t="str">
        <f t="shared" ca="1" si="45"/>
        <v/>
      </c>
      <c r="E767" s="4">
        <v>5</v>
      </c>
      <c r="F767" s="4" t="str">
        <f t="shared" ca="1" si="46"/>
        <v/>
      </c>
      <c r="G767" s="4" t="str">
        <f t="shared" ca="1" si="47"/>
        <v/>
      </c>
      <c r="H767" s="3" t="str">
        <f t="array" aca="1" ref="H767" ca="1">IFERROR(INDEX(F:F,SMALL(IF(F$2:F$1573&lt;&gt;"",ROW(F$2:F$1573)),ROWS(H$2:H766))),"")</f>
        <v/>
      </c>
      <c r="I767" s="3" t="str">
        <f t="array" aca="1" ref="I767" ca="1">IFERROR(INDEX(G:G,SMALL(IF(G$2:G$1573&lt;&gt;"",ROW(G$2:G$1573)),ROWS(I$2:I766))),"")</f>
        <v/>
      </c>
      <c r="J767" s="3" t="str">
        <f t="array" aca="1" ref="J767" ca="1">IFERROR(INDEX(C:C,SMALL(IF(C$2:C$1573&lt;&gt;"",ROW(C$2:C$1573)),ROWS(J$2:J766))),"")</f>
        <v/>
      </c>
    </row>
    <row r="768" spans="1:10" ht="18" x14ac:dyDescent="0.2">
      <c r="A768" s="1">
        <v>140</v>
      </c>
      <c r="B768" s="1" t="s">
        <v>786</v>
      </c>
      <c r="C768" s="2" t="str">
        <f t="shared" ca="1" si="44"/>
        <v/>
      </c>
      <c r="D768" s="2" t="str">
        <f t="shared" ca="1" si="45"/>
        <v/>
      </c>
      <c r="E768" s="4">
        <v>5</v>
      </c>
      <c r="F768" s="4" t="str">
        <f t="shared" ca="1" si="46"/>
        <v/>
      </c>
      <c r="G768" s="4" t="str">
        <f t="shared" ca="1" si="47"/>
        <v/>
      </c>
      <c r="H768" s="3" t="str">
        <f t="array" aca="1" ref="H768" ca="1">IFERROR(INDEX(F:F,SMALL(IF(F$2:F$1573&lt;&gt;"",ROW(F$2:F$1573)),ROWS(H$2:H767))),"")</f>
        <v/>
      </c>
      <c r="I768" s="3" t="str">
        <f t="array" aca="1" ref="I768" ca="1">IFERROR(INDEX(G:G,SMALL(IF(G$2:G$1573&lt;&gt;"",ROW(G$2:G$1573)),ROWS(I$2:I767))),"")</f>
        <v/>
      </c>
      <c r="J768" s="3" t="str">
        <f t="array" aca="1" ref="J768" ca="1">IFERROR(INDEX(C:C,SMALL(IF(C$2:C$1573&lt;&gt;"",ROW(C$2:C$1573)),ROWS(J$2:J767))),"")</f>
        <v/>
      </c>
    </row>
    <row r="769" spans="1:10" ht="18" x14ac:dyDescent="0.2">
      <c r="A769" s="1">
        <v>141</v>
      </c>
      <c r="B769" s="1" t="s">
        <v>786</v>
      </c>
      <c r="C769" s="2" t="str">
        <f t="shared" ca="1" si="44"/>
        <v/>
      </c>
      <c r="D769" s="2" t="str">
        <f t="shared" ca="1" si="45"/>
        <v/>
      </c>
      <c r="E769" s="4">
        <v>5</v>
      </c>
      <c r="F769" s="4" t="str">
        <f t="shared" ca="1" si="46"/>
        <v/>
      </c>
      <c r="G769" s="4" t="str">
        <f t="shared" ca="1" si="47"/>
        <v/>
      </c>
      <c r="H769" s="3" t="str">
        <f t="array" aca="1" ref="H769" ca="1">IFERROR(INDEX(F:F,SMALL(IF(F$2:F$1573&lt;&gt;"",ROW(F$2:F$1573)),ROWS(H$2:H768))),"")</f>
        <v/>
      </c>
      <c r="I769" s="3" t="str">
        <f t="array" aca="1" ref="I769" ca="1">IFERROR(INDEX(G:G,SMALL(IF(G$2:G$1573&lt;&gt;"",ROW(G$2:G$1573)),ROWS(I$2:I768))),"")</f>
        <v/>
      </c>
      <c r="J769" s="3" t="str">
        <f t="array" aca="1" ref="J769" ca="1">IFERROR(INDEX(C:C,SMALL(IF(C$2:C$1573&lt;&gt;"",ROW(C$2:C$1573)),ROWS(J$2:J768))),"")</f>
        <v/>
      </c>
    </row>
    <row r="770" spans="1:10" ht="18" x14ac:dyDescent="0.2">
      <c r="A770" s="1">
        <v>142</v>
      </c>
      <c r="B770" s="1" t="s">
        <v>786</v>
      </c>
      <c r="C770" s="2" t="str">
        <f t="shared" ca="1" si="44"/>
        <v/>
      </c>
      <c r="D770" s="2" t="str">
        <f t="shared" ca="1" si="45"/>
        <v/>
      </c>
      <c r="E770" s="4">
        <v>5</v>
      </c>
      <c r="F770" s="4" t="str">
        <f t="shared" ca="1" si="46"/>
        <v/>
      </c>
      <c r="G770" s="4" t="str">
        <f t="shared" ca="1" si="47"/>
        <v/>
      </c>
      <c r="H770" s="3" t="str">
        <f t="array" aca="1" ref="H770" ca="1">IFERROR(INDEX(F:F,SMALL(IF(F$2:F$1573&lt;&gt;"",ROW(F$2:F$1573)),ROWS(H$2:H769))),"")</f>
        <v/>
      </c>
      <c r="I770" s="3" t="str">
        <f t="array" aca="1" ref="I770" ca="1">IFERROR(INDEX(G:G,SMALL(IF(G$2:G$1573&lt;&gt;"",ROW(G$2:G$1573)),ROWS(I$2:I769))),"")</f>
        <v/>
      </c>
      <c r="J770" s="3" t="str">
        <f t="array" aca="1" ref="J770" ca="1">IFERROR(INDEX(C:C,SMALL(IF(C$2:C$1573&lt;&gt;"",ROW(C$2:C$1573)),ROWS(J$2:J769))),"")</f>
        <v/>
      </c>
    </row>
    <row r="771" spans="1:10" ht="18" x14ac:dyDescent="0.2">
      <c r="A771" s="1">
        <v>143</v>
      </c>
      <c r="B771" s="1" t="s">
        <v>786</v>
      </c>
      <c r="C771" s="2" t="str">
        <f t="shared" ca="1" si="44"/>
        <v/>
      </c>
      <c r="D771" s="2" t="str">
        <f t="shared" ca="1" si="45"/>
        <v/>
      </c>
      <c r="E771" s="4">
        <v>5</v>
      </c>
      <c r="F771" s="4" t="str">
        <f t="shared" ca="1" si="46"/>
        <v/>
      </c>
      <c r="G771" s="4" t="str">
        <f t="shared" ca="1" si="47"/>
        <v/>
      </c>
      <c r="H771" s="3" t="str">
        <f t="array" aca="1" ref="H771" ca="1">IFERROR(INDEX(F:F,SMALL(IF(F$2:F$1573&lt;&gt;"",ROW(F$2:F$1573)),ROWS(H$2:H770))),"")</f>
        <v/>
      </c>
      <c r="I771" s="3" t="str">
        <f t="array" aca="1" ref="I771" ca="1">IFERROR(INDEX(G:G,SMALL(IF(G$2:G$1573&lt;&gt;"",ROW(G$2:G$1573)),ROWS(I$2:I770))),"")</f>
        <v/>
      </c>
      <c r="J771" s="3" t="str">
        <f t="array" aca="1" ref="J771" ca="1">IFERROR(INDEX(C:C,SMALL(IF(C$2:C$1573&lt;&gt;"",ROW(C$2:C$1573)),ROWS(J$2:J770))),"")</f>
        <v/>
      </c>
    </row>
    <row r="772" spans="1:10" ht="18" x14ac:dyDescent="0.2">
      <c r="A772" s="1">
        <v>144</v>
      </c>
      <c r="B772" s="1" t="s">
        <v>786</v>
      </c>
      <c r="C772" s="2" t="str">
        <f t="shared" ca="1" si="44"/>
        <v/>
      </c>
      <c r="D772" s="2" t="str">
        <f t="shared" ca="1" si="45"/>
        <v/>
      </c>
      <c r="E772" s="4">
        <v>5</v>
      </c>
      <c r="F772" s="4" t="str">
        <f t="shared" ca="1" si="46"/>
        <v/>
      </c>
      <c r="G772" s="4" t="str">
        <f t="shared" ca="1" si="47"/>
        <v/>
      </c>
      <c r="H772" s="3" t="str">
        <f t="array" aca="1" ref="H772" ca="1">IFERROR(INDEX(F:F,SMALL(IF(F$2:F$1573&lt;&gt;"",ROW(F$2:F$1573)),ROWS(H$2:H771))),"")</f>
        <v/>
      </c>
      <c r="I772" s="3" t="str">
        <f t="array" aca="1" ref="I772" ca="1">IFERROR(INDEX(G:G,SMALL(IF(G$2:G$1573&lt;&gt;"",ROW(G$2:G$1573)),ROWS(I$2:I771))),"")</f>
        <v/>
      </c>
      <c r="J772" s="3" t="str">
        <f t="array" aca="1" ref="J772" ca="1">IFERROR(INDEX(C:C,SMALL(IF(C$2:C$1573&lt;&gt;"",ROW(C$2:C$1573)),ROWS(J$2:J771))),"")</f>
        <v/>
      </c>
    </row>
    <row r="773" spans="1:10" ht="18" x14ac:dyDescent="0.2">
      <c r="A773" s="1">
        <v>145</v>
      </c>
      <c r="B773" s="1" t="s">
        <v>786</v>
      </c>
      <c r="C773" s="2" t="str">
        <f t="shared" ref="C773:C836" ca="1" si="48">IF(OR(D773=0,D773="",INDIRECT("'"&amp;$B$1&amp;"'!"&amp;B773&amp;A773)="",,INDIRECT("'"&amp;$B$1&amp;"'!X"&amp;A773)=0),"",INDIRECT("'"&amp;$B$1&amp;"'!"&amp;B773&amp;A773))</f>
        <v/>
      </c>
      <c r="D773" s="2" t="str">
        <f t="shared" ref="D773:D836" ca="1" si="49">IF(INDIRECT("'"&amp;$B$1&amp;"'!C"&amp;A773)=0,"",INDIRECT("'"&amp;$B$1&amp;"'!C"&amp;A773))</f>
        <v/>
      </c>
      <c r="E773" s="4">
        <v>5</v>
      </c>
      <c r="F773" s="4" t="str">
        <f t="shared" ref="F773:F836" ca="1" si="50">IF(C773="","",E773)</f>
        <v/>
      </c>
      <c r="G773" s="4" t="str">
        <f t="shared" ref="G773:G836" ca="1" si="51">IF(OR(C773="",C773=0),"",D773)</f>
        <v/>
      </c>
      <c r="H773" s="3" t="str">
        <f t="array" aca="1" ref="H773" ca="1">IFERROR(INDEX(F:F,SMALL(IF(F$2:F$1573&lt;&gt;"",ROW(F$2:F$1573)),ROWS(H$2:H772))),"")</f>
        <v/>
      </c>
      <c r="I773" s="3" t="str">
        <f t="array" aca="1" ref="I773" ca="1">IFERROR(INDEX(G:G,SMALL(IF(G$2:G$1573&lt;&gt;"",ROW(G$2:G$1573)),ROWS(I$2:I772))),"")</f>
        <v/>
      </c>
      <c r="J773" s="3" t="str">
        <f t="array" aca="1" ref="J773" ca="1">IFERROR(INDEX(C:C,SMALL(IF(C$2:C$1573&lt;&gt;"",ROW(C$2:C$1573)),ROWS(J$2:J772))),"")</f>
        <v/>
      </c>
    </row>
    <row r="774" spans="1:10" ht="18" x14ac:dyDescent="0.2">
      <c r="A774" s="1">
        <v>146</v>
      </c>
      <c r="B774" s="1" t="s">
        <v>786</v>
      </c>
      <c r="C774" s="2" t="str">
        <f t="shared" ca="1" si="48"/>
        <v/>
      </c>
      <c r="D774" s="2" t="str">
        <f t="shared" ca="1" si="49"/>
        <v/>
      </c>
      <c r="E774" s="4">
        <v>5</v>
      </c>
      <c r="F774" s="4" t="str">
        <f t="shared" ca="1" si="50"/>
        <v/>
      </c>
      <c r="G774" s="4" t="str">
        <f t="shared" ca="1" si="51"/>
        <v/>
      </c>
      <c r="H774" s="3" t="str">
        <f t="array" aca="1" ref="H774" ca="1">IFERROR(INDEX(F:F,SMALL(IF(F$2:F$1573&lt;&gt;"",ROW(F$2:F$1573)),ROWS(H$2:H773))),"")</f>
        <v/>
      </c>
      <c r="I774" s="3" t="str">
        <f t="array" aca="1" ref="I774" ca="1">IFERROR(INDEX(G:G,SMALL(IF(G$2:G$1573&lt;&gt;"",ROW(G$2:G$1573)),ROWS(I$2:I773))),"")</f>
        <v/>
      </c>
      <c r="J774" s="3" t="str">
        <f t="array" aca="1" ref="J774" ca="1">IFERROR(INDEX(C:C,SMALL(IF(C$2:C$1573&lt;&gt;"",ROW(C$2:C$1573)),ROWS(J$2:J773))),"")</f>
        <v/>
      </c>
    </row>
    <row r="775" spans="1:10" ht="18" x14ac:dyDescent="0.2">
      <c r="A775" s="1">
        <v>147</v>
      </c>
      <c r="B775" s="1" t="s">
        <v>786</v>
      </c>
      <c r="C775" s="2" t="str">
        <f t="shared" ca="1" si="48"/>
        <v/>
      </c>
      <c r="D775" s="2" t="str">
        <f t="shared" ca="1" si="49"/>
        <v/>
      </c>
      <c r="E775" s="4">
        <v>5</v>
      </c>
      <c r="F775" s="4" t="str">
        <f t="shared" ca="1" si="50"/>
        <v/>
      </c>
      <c r="G775" s="4" t="str">
        <f t="shared" ca="1" si="51"/>
        <v/>
      </c>
      <c r="H775" s="3" t="str">
        <f t="array" aca="1" ref="H775" ca="1">IFERROR(INDEX(F:F,SMALL(IF(F$2:F$1573&lt;&gt;"",ROW(F$2:F$1573)),ROWS(H$2:H774))),"")</f>
        <v/>
      </c>
      <c r="I775" s="3" t="str">
        <f t="array" aca="1" ref="I775" ca="1">IFERROR(INDEX(G:G,SMALL(IF(G$2:G$1573&lt;&gt;"",ROW(G$2:G$1573)),ROWS(I$2:I774))),"")</f>
        <v/>
      </c>
      <c r="J775" s="3" t="str">
        <f t="array" aca="1" ref="J775" ca="1">IFERROR(INDEX(C:C,SMALL(IF(C$2:C$1573&lt;&gt;"",ROW(C$2:C$1573)),ROWS(J$2:J774))),"")</f>
        <v/>
      </c>
    </row>
    <row r="776" spans="1:10" ht="18" x14ac:dyDescent="0.2">
      <c r="A776" s="1">
        <v>148</v>
      </c>
      <c r="B776" s="1" t="s">
        <v>786</v>
      </c>
      <c r="C776" s="2" t="str">
        <f t="shared" ca="1" si="48"/>
        <v/>
      </c>
      <c r="D776" s="2" t="str">
        <f t="shared" ca="1" si="49"/>
        <v/>
      </c>
      <c r="E776" s="4">
        <v>5</v>
      </c>
      <c r="F776" s="4" t="str">
        <f t="shared" ca="1" si="50"/>
        <v/>
      </c>
      <c r="G776" s="4" t="str">
        <f t="shared" ca="1" si="51"/>
        <v/>
      </c>
      <c r="H776" s="3" t="str">
        <f t="array" aca="1" ref="H776" ca="1">IFERROR(INDEX(F:F,SMALL(IF(F$2:F$1573&lt;&gt;"",ROW(F$2:F$1573)),ROWS(H$2:H775))),"")</f>
        <v/>
      </c>
      <c r="I776" s="3" t="str">
        <f t="array" aca="1" ref="I776" ca="1">IFERROR(INDEX(G:G,SMALL(IF(G$2:G$1573&lt;&gt;"",ROW(G$2:G$1573)),ROWS(I$2:I775))),"")</f>
        <v/>
      </c>
      <c r="J776" s="3" t="str">
        <f t="array" aca="1" ref="J776" ca="1">IFERROR(INDEX(C:C,SMALL(IF(C$2:C$1573&lt;&gt;"",ROW(C$2:C$1573)),ROWS(J$2:J775))),"")</f>
        <v/>
      </c>
    </row>
    <row r="777" spans="1:10" ht="18" x14ac:dyDescent="0.2">
      <c r="A777" s="1">
        <v>149</v>
      </c>
      <c r="B777" s="1" t="s">
        <v>786</v>
      </c>
      <c r="C777" s="2" t="str">
        <f t="shared" ca="1" si="48"/>
        <v/>
      </c>
      <c r="D777" s="2" t="str">
        <f t="shared" ca="1" si="49"/>
        <v/>
      </c>
      <c r="E777" s="4">
        <v>5</v>
      </c>
      <c r="F777" s="4" t="str">
        <f t="shared" ca="1" si="50"/>
        <v/>
      </c>
      <c r="G777" s="4" t="str">
        <f t="shared" ca="1" si="51"/>
        <v/>
      </c>
      <c r="H777" s="3" t="str">
        <f t="array" aca="1" ref="H777" ca="1">IFERROR(INDEX(F:F,SMALL(IF(F$2:F$1573&lt;&gt;"",ROW(F$2:F$1573)),ROWS(H$2:H776))),"")</f>
        <v/>
      </c>
      <c r="I777" s="3" t="str">
        <f t="array" aca="1" ref="I777" ca="1">IFERROR(INDEX(G:G,SMALL(IF(G$2:G$1573&lt;&gt;"",ROW(G$2:G$1573)),ROWS(I$2:I776))),"")</f>
        <v/>
      </c>
      <c r="J777" s="3" t="str">
        <f t="array" aca="1" ref="J777" ca="1">IFERROR(INDEX(C:C,SMALL(IF(C$2:C$1573&lt;&gt;"",ROW(C$2:C$1573)),ROWS(J$2:J776))),"")</f>
        <v/>
      </c>
    </row>
    <row r="778" spans="1:10" ht="18" x14ac:dyDescent="0.2">
      <c r="A778" s="1">
        <v>150</v>
      </c>
      <c r="B778" s="1" t="s">
        <v>786</v>
      </c>
      <c r="C778" s="2" t="str">
        <f t="shared" ca="1" si="48"/>
        <v/>
      </c>
      <c r="D778" s="2" t="str">
        <f t="shared" ca="1" si="49"/>
        <v/>
      </c>
      <c r="E778" s="4">
        <v>5</v>
      </c>
      <c r="F778" s="4" t="str">
        <f t="shared" ca="1" si="50"/>
        <v/>
      </c>
      <c r="G778" s="4" t="str">
        <f t="shared" ca="1" si="51"/>
        <v/>
      </c>
      <c r="H778" s="3" t="str">
        <f t="array" aca="1" ref="H778" ca="1">IFERROR(INDEX(F:F,SMALL(IF(F$2:F$1573&lt;&gt;"",ROW(F$2:F$1573)),ROWS(H$2:H777))),"")</f>
        <v/>
      </c>
      <c r="I778" s="3" t="str">
        <f t="array" aca="1" ref="I778" ca="1">IFERROR(INDEX(G:G,SMALL(IF(G$2:G$1573&lt;&gt;"",ROW(G$2:G$1573)),ROWS(I$2:I777))),"")</f>
        <v/>
      </c>
      <c r="J778" s="3" t="str">
        <f t="array" aca="1" ref="J778" ca="1">IFERROR(INDEX(C:C,SMALL(IF(C$2:C$1573&lt;&gt;"",ROW(C$2:C$1573)),ROWS(J$2:J777))),"")</f>
        <v/>
      </c>
    </row>
    <row r="779" spans="1:10" ht="18" x14ac:dyDescent="0.2">
      <c r="A779" s="1">
        <v>151</v>
      </c>
      <c r="B779" s="1" t="s">
        <v>786</v>
      </c>
      <c r="C779" s="2" t="str">
        <f t="shared" ca="1" si="48"/>
        <v/>
      </c>
      <c r="D779" s="2" t="str">
        <f t="shared" ca="1" si="49"/>
        <v/>
      </c>
      <c r="E779" s="4">
        <v>5</v>
      </c>
      <c r="F779" s="4" t="str">
        <f t="shared" ca="1" si="50"/>
        <v/>
      </c>
      <c r="G779" s="4" t="str">
        <f t="shared" ca="1" si="51"/>
        <v/>
      </c>
      <c r="H779" s="3" t="str">
        <f t="array" aca="1" ref="H779" ca="1">IFERROR(INDEX(F:F,SMALL(IF(F$2:F$1573&lt;&gt;"",ROW(F$2:F$1573)),ROWS(H$2:H778))),"")</f>
        <v/>
      </c>
      <c r="I779" s="3" t="str">
        <f t="array" aca="1" ref="I779" ca="1">IFERROR(INDEX(G:G,SMALL(IF(G$2:G$1573&lt;&gt;"",ROW(G$2:G$1573)),ROWS(I$2:I778))),"")</f>
        <v/>
      </c>
      <c r="J779" s="3" t="str">
        <f t="array" aca="1" ref="J779" ca="1">IFERROR(INDEX(C:C,SMALL(IF(C$2:C$1573&lt;&gt;"",ROW(C$2:C$1573)),ROWS(J$2:J778))),"")</f>
        <v/>
      </c>
    </row>
    <row r="780" spans="1:10" ht="18" x14ac:dyDescent="0.2">
      <c r="A780" s="1">
        <v>152</v>
      </c>
      <c r="B780" s="1" t="s">
        <v>786</v>
      </c>
      <c r="C780" s="2" t="str">
        <f t="shared" ca="1" si="48"/>
        <v/>
      </c>
      <c r="D780" s="2" t="str">
        <f t="shared" ca="1" si="49"/>
        <v/>
      </c>
      <c r="E780" s="4">
        <v>5</v>
      </c>
      <c r="F780" s="4" t="str">
        <f t="shared" ca="1" si="50"/>
        <v/>
      </c>
      <c r="G780" s="4" t="str">
        <f t="shared" ca="1" si="51"/>
        <v/>
      </c>
      <c r="H780" s="3" t="str">
        <f t="array" aca="1" ref="H780" ca="1">IFERROR(INDEX(F:F,SMALL(IF(F$2:F$1573&lt;&gt;"",ROW(F$2:F$1573)),ROWS(H$2:H779))),"")</f>
        <v/>
      </c>
      <c r="I780" s="3" t="str">
        <f t="array" aca="1" ref="I780" ca="1">IFERROR(INDEX(G:G,SMALL(IF(G$2:G$1573&lt;&gt;"",ROW(G$2:G$1573)),ROWS(I$2:I779))),"")</f>
        <v/>
      </c>
      <c r="J780" s="3" t="str">
        <f t="array" aca="1" ref="J780" ca="1">IFERROR(INDEX(C:C,SMALL(IF(C$2:C$1573&lt;&gt;"",ROW(C$2:C$1573)),ROWS(J$2:J779))),"")</f>
        <v/>
      </c>
    </row>
    <row r="781" spans="1:10" ht="18" x14ac:dyDescent="0.2">
      <c r="A781" s="1">
        <v>153</v>
      </c>
      <c r="B781" s="1" t="s">
        <v>786</v>
      </c>
      <c r="C781" s="2" t="str">
        <f t="shared" ca="1" si="48"/>
        <v/>
      </c>
      <c r="D781" s="2" t="str">
        <f t="shared" ca="1" si="49"/>
        <v/>
      </c>
      <c r="E781" s="4">
        <v>5</v>
      </c>
      <c r="F781" s="4" t="str">
        <f t="shared" ca="1" si="50"/>
        <v/>
      </c>
      <c r="G781" s="4" t="str">
        <f t="shared" ca="1" si="51"/>
        <v/>
      </c>
      <c r="H781" s="3" t="str">
        <f t="array" aca="1" ref="H781" ca="1">IFERROR(INDEX(F:F,SMALL(IF(F$2:F$1573&lt;&gt;"",ROW(F$2:F$1573)),ROWS(H$2:H780))),"")</f>
        <v/>
      </c>
      <c r="I781" s="3" t="str">
        <f t="array" aca="1" ref="I781" ca="1">IFERROR(INDEX(G:G,SMALL(IF(G$2:G$1573&lt;&gt;"",ROW(G$2:G$1573)),ROWS(I$2:I780))),"")</f>
        <v/>
      </c>
      <c r="J781" s="3" t="str">
        <f t="array" aca="1" ref="J781" ca="1">IFERROR(INDEX(C:C,SMALL(IF(C$2:C$1573&lt;&gt;"",ROW(C$2:C$1573)),ROWS(J$2:J780))),"")</f>
        <v/>
      </c>
    </row>
    <row r="782" spans="1:10" ht="18" x14ac:dyDescent="0.2">
      <c r="A782" s="1">
        <v>154</v>
      </c>
      <c r="B782" s="1" t="s">
        <v>786</v>
      </c>
      <c r="C782" s="2" t="str">
        <f t="shared" ca="1" si="48"/>
        <v/>
      </c>
      <c r="D782" s="2" t="str">
        <f t="shared" ca="1" si="49"/>
        <v/>
      </c>
      <c r="E782" s="4">
        <v>5</v>
      </c>
      <c r="F782" s="4" t="str">
        <f t="shared" ca="1" si="50"/>
        <v/>
      </c>
      <c r="G782" s="4" t="str">
        <f t="shared" ca="1" si="51"/>
        <v/>
      </c>
      <c r="H782" s="3" t="str">
        <f t="array" aca="1" ref="H782" ca="1">IFERROR(INDEX(F:F,SMALL(IF(F$2:F$1573&lt;&gt;"",ROW(F$2:F$1573)),ROWS(H$2:H781))),"")</f>
        <v/>
      </c>
      <c r="I782" s="3" t="str">
        <f t="array" aca="1" ref="I782" ca="1">IFERROR(INDEX(G:G,SMALL(IF(G$2:G$1573&lt;&gt;"",ROW(G$2:G$1573)),ROWS(I$2:I781))),"")</f>
        <v/>
      </c>
      <c r="J782" s="3" t="str">
        <f t="array" aca="1" ref="J782" ca="1">IFERROR(INDEX(C:C,SMALL(IF(C$2:C$1573&lt;&gt;"",ROW(C$2:C$1573)),ROWS(J$2:J781))),"")</f>
        <v/>
      </c>
    </row>
    <row r="783" spans="1:10" ht="18" x14ac:dyDescent="0.2">
      <c r="A783" s="1">
        <v>155</v>
      </c>
      <c r="B783" s="1" t="s">
        <v>786</v>
      </c>
      <c r="C783" s="2" t="str">
        <f t="shared" ca="1" si="48"/>
        <v/>
      </c>
      <c r="D783" s="2" t="str">
        <f t="shared" ca="1" si="49"/>
        <v/>
      </c>
      <c r="E783" s="4">
        <v>5</v>
      </c>
      <c r="F783" s="4" t="str">
        <f t="shared" ca="1" si="50"/>
        <v/>
      </c>
      <c r="G783" s="4" t="str">
        <f t="shared" ca="1" si="51"/>
        <v/>
      </c>
      <c r="H783" s="3" t="str">
        <f t="array" aca="1" ref="H783" ca="1">IFERROR(INDEX(F:F,SMALL(IF(F$2:F$1573&lt;&gt;"",ROW(F$2:F$1573)),ROWS(H$2:H782))),"")</f>
        <v/>
      </c>
      <c r="I783" s="3" t="str">
        <f t="array" aca="1" ref="I783" ca="1">IFERROR(INDEX(G:G,SMALL(IF(G$2:G$1573&lt;&gt;"",ROW(G$2:G$1573)),ROWS(I$2:I782))),"")</f>
        <v/>
      </c>
      <c r="J783" s="3" t="str">
        <f t="array" aca="1" ref="J783" ca="1">IFERROR(INDEX(C:C,SMALL(IF(C$2:C$1573&lt;&gt;"",ROW(C$2:C$1573)),ROWS(J$2:J782))),"")</f>
        <v/>
      </c>
    </row>
    <row r="784" spans="1:10" ht="18" x14ac:dyDescent="0.2">
      <c r="A784" s="1">
        <v>156</v>
      </c>
      <c r="B784" s="1" t="s">
        <v>786</v>
      </c>
      <c r="C784" s="2" t="str">
        <f t="shared" ca="1" si="48"/>
        <v/>
      </c>
      <c r="D784" s="2" t="str">
        <f t="shared" ca="1" si="49"/>
        <v/>
      </c>
      <c r="E784" s="4">
        <v>5</v>
      </c>
      <c r="F784" s="4" t="str">
        <f t="shared" ca="1" si="50"/>
        <v/>
      </c>
      <c r="G784" s="4" t="str">
        <f t="shared" ca="1" si="51"/>
        <v/>
      </c>
      <c r="H784" s="3" t="str">
        <f t="array" aca="1" ref="H784" ca="1">IFERROR(INDEX(F:F,SMALL(IF(F$2:F$1573&lt;&gt;"",ROW(F$2:F$1573)),ROWS(H$2:H783))),"")</f>
        <v/>
      </c>
      <c r="I784" s="3" t="str">
        <f t="array" aca="1" ref="I784" ca="1">IFERROR(INDEX(G:G,SMALL(IF(G$2:G$1573&lt;&gt;"",ROW(G$2:G$1573)),ROWS(I$2:I783))),"")</f>
        <v/>
      </c>
      <c r="J784" s="3" t="str">
        <f t="array" aca="1" ref="J784" ca="1">IFERROR(INDEX(C:C,SMALL(IF(C$2:C$1573&lt;&gt;"",ROW(C$2:C$1573)),ROWS(J$2:J783))),"")</f>
        <v/>
      </c>
    </row>
    <row r="785" spans="1:10" ht="18" x14ac:dyDescent="0.2">
      <c r="A785" s="1">
        <v>157</v>
      </c>
      <c r="B785" s="1" t="s">
        <v>786</v>
      </c>
      <c r="C785" s="2" t="str">
        <f t="shared" ca="1" si="48"/>
        <v/>
      </c>
      <c r="D785" s="2" t="str">
        <f t="shared" ca="1" si="49"/>
        <v/>
      </c>
      <c r="E785" s="4">
        <v>5</v>
      </c>
      <c r="F785" s="4" t="str">
        <f t="shared" ca="1" si="50"/>
        <v/>
      </c>
      <c r="G785" s="4" t="str">
        <f t="shared" ca="1" si="51"/>
        <v/>
      </c>
      <c r="H785" s="3" t="str">
        <f t="array" aca="1" ref="H785" ca="1">IFERROR(INDEX(F:F,SMALL(IF(F$2:F$1573&lt;&gt;"",ROW(F$2:F$1573)),ROWS(H$2:H784))),"")</f>
        <v/>
      </c>
      <c r="I785" s="3" t="str">
        <f t="array" aca="1" ref="I785" ca="1">IFERROR(INDEX(G:G,SMALL(IF(G$2:G$1573&lt;&gt;"",ROW(G$2:G$1573)),ROWS(I$2:I784))),"")</f>
        <v/>
      </c>
      <c r="J785" s="3" t="str">
        <f t="array" aca="1" ref="J785" ca="1">IFERROR(INDEX(C:C,SMALL(IF(C$2:C$1573&lt;&gt;"",ROW(C$2:C$1573)),ROWS(J$2:J784))),"")</f>
        <v/>
      </c>
    </row>
    <row r="786" spans="1:10" ht="18" x14ac:dyDescent="0.2">
      <c r="A786" s="1">
        <v>158</v>
      </c>
      <c r="B786" s="1" t="s">
        <v>786</v>
      </c>
      <c r="C786" s="2" t="str">
        <f t="shared" ca="1" si="48"/>
        <v/>
      </c>
      <c r="D786" s="2" t="str">
        <f t="shared" ca="1" si="49"/>
        <v/>
      </c>
      <c r="E786" s="4">
        <v>5</v>
      </c>
      <c r="F786" s="4" t="str">
        <f t="shared" ca="1" si="50"/>
        <v/>
      </c>
      <c r="G786" s="4" t="str">
        <f t="shared" ca="1" si="51"/>
        <v/>
      </c>
      <c r="H786" s="3" t="str">
        <f t="array" aca="1" ref="H786" ca="1">IFERROR(INDEX(F:F,SMALL(IF(F$2:F$1573&lt;&gt;"",ROW(F$2:F$1573)),ROWS(H$2:H785))),"")</f>
        <v/>
      </c>
      <c r="I786" s="3" t="str">
        <f t="array" aca="1" ref="I786" ca="1">IFERROR(INDEX(G:G,SMALL(IF(G$2:G$1573&lt;&gt;"",ROW(G$2:G$1573)),ROWS(I$2:I785))),"")</f>
        <v/>
      </c>
      <c r="J786" s="3" t="str">
        <f t="array" aca="1" ref="J786" ca="1">IFERROR(INDEX(C:C,SMALL(IF(C$2:C$1573&lt;&gt;"",ROW(C$2:C$1573)),ROWS(J$2:J785))),"")</f>
        <v/>
      </c>
    </row>
    <row r="787" spans="1:10" ht="18" x14ac:dyDescent="0.2">
      <c r="A787" s="1">
        <v>159</v>
      </c>
      <c r="B787" s="1" t="s">
        <v>786</v>
      </c>
      <c r="C787" s="2" t="str">
        <f t="shared" ca="1" si="48"/>
        <v/>
      </c>
      <c r="D787" s="2" t="str">
        <f t="shared" ca="1" si="49"/>
        <v/>
      </c>
      <c r="E787" s="4">
        <v>5</v>
      </c>
      <c r="F787" s="4" t="str">
        <f t="shared" ca="1" si="50"/>
        <v/>
      </c>
      <c r="G787" s="4" t="str">
        <f t="shared" ca="1" si="51"/>
        <v/>
      </c>
      <c r="H787" s="3" t="str">
        <f t="array" aca="1" ref="H787" ca="1">IFERROR(INDEX(F:F,SMALL(IF(F$2:F$1573&lt;&gt;"",ROW(F$2:F$1573)),ROWS(H$2:H786))),"")</f>
        <v/>
      </c>
      <c r="I787" s="3" t="str">
        <f t="array" aca="1" ref="I787" ca="1">IFERROR(INDEX(G:G,SMALL(IF(G$2:G$1573&lt;&gt;"",ROW(G$2:G$1573)),ROWS(I$2:I786))),"")</f>
        <v/>
      </c>
      <c r="J787" s="3" t="str">
        <f t="array" aca="1" ref="J787" ca="1">IFERROR(INDEX(C:C,SMALL(IF(C$2:C$1573&lt;&gt;"",ROW(C$2:C$1573)),ROWS(J$2:J786))),"")</f>
        <v/>
      </c>
    </row>
    <row r="788" spans="1:10" ht="18" x14ac:dyDescent="0.2">
      <c r="A788" s="1">
        <v>160</v>
      </c>
      <c r="B788" s="1" t="s">
        <v>786</v>
      </c>
      <c r="C788" s="2" t="str">
        <f t="shared" ca="1" si="48"/>
        <v/>
      </c>
      <c r="D788" s="2" t="str">
        <f t="shared" ca="1" si="49"/>
        <v/>
      </c>
      <c r="E788" s="4">
        <v>5</v>
      </c>
      <c r="F788" s="4" t="str">
        <f t="shared" ca="1" si="50"/>
        <v/>
      </c>
      <c r="G788" s="4" t="str">
        <f t="shared" ca="1" si="51"/>
        <v/>
      </c>
      <c r="H788" s="3" t="str">
        <f t="array" aca="1" ref="H788" ca="1">IFERROR(INDEX(F:F,SMALL(IF(F$2:F$1573&lt;&gt;"",ROW(F$2:F$1573)),ROWS(H$2:H787))),"")</f>
        <v/>
      </c>
      <c r="I788" s="3" t="str">
        <f t="array" aca="1" ref="I788" ca="1">IFERROR(INDEX(G:G,SMALL(IF(G$2:G$1573&lt;&gt;"",ROW(G$2:G$1573)),ROWS(I$2:I787))),"")</f>
        <v/>
      </c>
      <c r="J788" s="3" t="str">
        <f t="array" aca="1" ref="J788" ca="1">IFERROR(INDEX(C:C,SMALL(IF(C$2:C$1573&lt;&gt;"",ROW(C$2:C$1573)),ROWS(J$2:J787))),"")</f>
        <v/>
      </c>
    </row>
    <row r="789" spans="1:10" ht="18" x14ac:dyDescent="0.2">
      <c r="A789" s="1">
        <v>4</v>
      </c>
      <c r="B789" s="1" t="s">
        <v>787</v>
      </c>
      <c r="C789" s="2" t="str">
        <f t="shared" ca="1" si="48"/>
        <v/>
      </c>
      <c r="D789" s="2">
        <f t="shared" ca="1" si="49"/>
        <v>6122</v>
      </c>
      <c r="E789" s="4">
        <v>6</v>
      </c>
      <c r="F789" s="4" t="str">
        <f t="shared" ca="1" si="50"/>
        <v/>
      </c>
      <c r="G789" s="4" t="str">
        <f t="shared" ca="1" si="51"/>
        <v/>
      </c>
      <c r="H789" s="3" t="str">
        <f t="array" aca="1" ref="H789" ca="1">IFERROR(INDEX(F:F,SMALL(IF(F$2:F$1573&lt;&gt;"",ROW(F$2:F$1573)),ROWS(H$2:H788))),"")</f>
        <v/>
      </c>
      <c r="I789" s="3" t="str">
        <f t="array" aca="1" ref="I789" ca="1">IFERROR(INDEX(G:G,SMALL(IF(G$2:G$1573&lt;&gt;"",ROW(G$2:G$1573)),ROWS(I$2:I788))),"")</f>
        <v/>
      </c>
      <c r="J789" s="3" t="str">
        <f t="array" aca="1" ref="J789" ca="1">IFERROR(INDEX(C:C,SMALL(IF(C$2:C$1573&lt;&gt;"",ROW(C$2:C$1573)),ROWS(J$2:J788))),"")</f>
        <v/>
      </c>
    </row>
    <row r="790" spans="1:10" ht="18" x14ac:dyDescent="0.2">
      <c r="A790" s="1">
        <v>5</v>
      </c>
      <c r="B790" s="1" t="s">
        <v>787</v>
      </c>
      <c r="C790" s="2" t="str">
        <f t="shared" ca="1" si="48"/>
        <v/>
      </c>
      <c r="D790" s="2">
        <f t="shared" ca="1" si="49"/>
        <v>6410</v>
      </c>
      <c r="E790" s="4">
        <v>6</v>
      </c>
      <c r="F790" s="4" t="str">
        <f t="shared" ca="1" si="50"/>
        <v/>
      </c>
      <c r="G790" s="4" t="str">
        <f t="shared" ca="1" si="51"/>
        <v/>
      </c>
      <c r="H790" s="3" t="str">
        <f t="array" aca="1" ref="H790" ca="1">IFERROR(INDEX(F:F,SMALL(IF(F$2:F$1573&lt;&gt;"",ROW(F$2:F$1573)),ROWS(H$2:H789))),"")</f>
        <v/>
      </c>
      <c r="I790" s="3" t="str">
        <f t="array" aca="1" ref="I790" ca="1">IFERROR(INDEX(G:G,SMALL(IF(G$2:G$1573&lt;&gt;"",ROW(G$2:G$1573)),ROWS(I$2:I789))),"")</f>
        <v/>
      </c>
      <c r="J790" s="3" t="str">
        <f t="array" aca="1" ref="J790" ca="1">IFERROR(INDEX(C:C,SMALL(IF(C$2:C$1573&lt;&gt;"",ROW(C$2:C$1573)),ROWS(J$2:J789))),"")</f>
        <v/>
      </c>
    </row>
    <row r="791" spans="1:10" ht="18" x14ac:dyDescent="0.2">
      <c r="A791" s="1">
        <v>6</v>
      </c>
      <c r="B791" s="1" t="s">
        <v>787</v>
      </c>
      <c r="C791" s="2" t="str">
        <f t="shared" ca="1" si="48"/>
        <v/>
      </c>
      <c r="D791" s="2">
        <f t="shared" ca="1" si="49"/>
        <v>6427</v>
      </c>
      <c r="E791" s="4">
        <v>6</v>
      </c>
      <c r="F791" s="4" t="str">
        <f t="shared" ca="1" si="50"/>
        <v/>
      </c>
      <c r="G791" s="4" t="str">
        <f t="shared" ca="1" si="51"/>
        <v/>
      </c>
      <c r="H791" s="3" t="str">
        <f t="array" aca="1" ref="H791" ca="1">IFERROR(INDEX(F:F,SMALL(IF(F$2:F$1573&lt;&gt;"",ROW(F$2:F$1573)),ROWS(H$2:H790))),"")</f>
        <v/>
      </c>
      <c r="I791" s="3" t="str">
        <f t="array" aca="1" ref="I791" ca="1">IFERROR(INDEX(G:G,SMALL(IF(G$2:G$1573&lt;&gt;"",ROW(G$2:G$1573)),ROWS(I$2:I790))),"")</f>
        <v/>
      </c>
      <c r="J791" s="3" t="str">
        <f t="array" aca="1" ref="J791" ca="1">IFERROR(INDEX(C:C,SMALL(IF(C$2:C$1573&lt;&gt;"",ROW(C$2:C$1573)),ROWS(J$2:J790))),"")</f>
        <v/>
      </c>
    </row>
    <row r="792" spans="1:10" ht="18" x14ac:dyDescent="0.2">
      <c r="A792" s="1">
        <v>7</v>
      </c>
      <c r="B792" s="1" t="s">
        <v>787</v>
      </c>
      <c r="C792" s="2" t="str">
        <f t="shared" ca="1" si="48"/>
        <v/>
      </c>
      <c r="D792" s="2">
        <f t="shared" ca="1" si="49"/>
        <v>6466</v>
      </c>
      <c r="E792" s="4">
        <v>6</v>
      </c>
      <c r="F792" s="4" t="str">
        <f t="shared" ca="1" si="50"/>
        <v/>
      </c>
      <c r="G792" s="4" t="str">
        <f t="shared" ca="1" si="51"/>
        <v/>
      </c>
      <c r="H792" s="3" t="str">
        <f t="array" aca="1" ref="H792" ca="1">IFERROR(INDEX(F:F,SMALL(IF(F$2:F$1573&lt;&gt;"",ROW(F$2:F$1573)),ROWS(H$2:H791))),"")</f>
        <v/>
      </c>
      <c r="I792" s="3" t="str">
        <f t="array" aca="1" ref="I792" ca="1">IFERROR(INDEX(G:G,SMALL(IF(G$2:G$1573&lt;&gt;"",ROW(G$2:G$1573)),ROWS(I$2:I791))),"")</f>
        <v/>
      </c>
      <c r="J792" s="3" t="str">
        <f t="array" aca="1" ref="J792" ca="1">IFERROR(INDEX(C:C,SMALL(IF(C$2:C$1573&lt;&gt;"",ROW(C$2:C$1573)),ROWS(J$2:J791))),"")</f>
        <v/>
      </c>
    </row>
    <row r="793" spans="1:10" ht="18" x14ac:dyDescent="0.2">
      <c r="A793" s="1">
        <v>8</v>
      </c>
      <c r="B793" s="1" t="s">
        <v>787</v>
      </c>
      <c r="C793" s="2" t="str">
        <f t="shared" ca="1" si="48"/>
        <v/>
      </c>
      <c r="D793" s="2" t="str">
        <f t="shared" ca="1" si="49"/>
        <v/>
      </c>
      <c r="E793" s="4">
        <v>6</v>
      </c>
      <c r="F793" s="4" t="str">
        <f t="shared" ca="1" si="50"/>
        <v/>
      </c>
      <c r="G793" s="4" t="str">
        <f t="shared" ca="1" si="51"/>
        <v/>
      </c>
      <c r="H793" s="3" t="str">
        <f t="array" aca="1" ref="H793" ca="1">IFERROR(INDEX(F:F,SMALL(IF(F$2:F$1573&lt;&gt;"",ROW(F$2:F$1573)),ROWS(H$2:H792))),"")</f>
        <v/>
      </c>
      <c r="I793" s="3" t="str">
        <f t="array" aca="1" ref="I793" ca="1">IFERROR(INDEX(G:G,SMALL(IF(G$2:G$1573&lt;&gt;"",ROW(G$2:G$1573)),ROWS(I$2:I792))),"")</f>
        <v/>
      </c>
      <c r="J793" s="3" t="str">
        <f t="array" aca="1" ref="J793" ca="1">IFERROR(INDEX(C:C,SMALL(IF(C$2:C$1573&lt;&gt;"",ROW(C$2:C$1573)),ROWS(J$2:J792))),"")</f>
        <v/>
      </c>
    </row>
    <row r="794" spans="1:10" ht="18" x14ac:dyDescent="0.2">
      <c r="A794" s="1">
        <v>9</v>
      </c>
      <c r="B794" s="1" t="s">
        <v>787</v>
      </c>
      <c r="C794" s="2" t="str">
        <f t="shared" ca="1" si="48"/>
        <v/>
      </c>
      <c r="D794" s="2" t="str">
        <f t="shared" ca="1" si="49"/>
        <v/>
      </c>
      <c r="E794" s="4">
        <v>6</v>
      </c>
      <c r="F794" s="4" t="str">
        <f t="shared" ca="1" si="50"/>
        <v/>
      </c>
      <c r="G794" s="4" t="str">
        <f t="shared" ca="1" si="51"/>
        <v/>
      </c>
      <c r="H794" s="3" t="str">
        <f t="array" aca="1" ref="H794" ca="1">IFERROR(INDEX(F:F,SMALL(IF(F$2:F$1573&lt;&gt;"",ROW(F$2:F$1573)),ROWS(H$2:H793))),"")</f>
        <v/>
      </c>
      <c r="I794" s="3" t="str">
        <f t="array" aca="1" ref="I794" ca="1">IFERROR(INDEX(G:G,SMALL(IF(G$2:G$1573&lt;&gt;"",ROW(G$2:G$1573)),ROWS(I$2:I793))),"")</f>
        <v/>
      </c>
      <c r="J794" s="3" t="str">
        <f t="array" aca="1" ref="J794" ca="1">IFERROR(INDEX(C:C,SMALL(IF(C$2:C$1573&lt;&gt;"",ROW(C$2:C$1573)),ROWS(J$2:J793))),"")</f>
        <v/>
      </c>
    </row>
    <row r="795" spans="1:10" ht="18" x14ac:dyDescent="0.2">
      <c r="A795" s="1">
        <v>10</v>
      </c>
      <c r="B795" s="1" t="s">
        <v>787</v>
      </c>
      <c r="C795" s="2" t="str">
        <f t="shared" ca="1" si="48"/>
        <v/>
      </c>
      <c r="D795" s="2" t="str">
        <f t="shared" ca="1" si="49"/>
        <v/>
      </c>
      <c r="E795" s="4">
        <v>6</v>
      </c>
      <c r="F795" s="4" t="str">
        <f t="shared" ca="1" si="50"/>
        <v/>
      </c>
      <c r="G795" s="4" t="str">
        <f t="shared" ca="1" si="51"/>
        <v/>
      </c>
      <c r="H795" s="3" t="str">
        <f t="array" aca="1" ref="H795" ca="1">IFERROR(INDEX(F:F,SMALL(IF(F$2:F$1573&lt;&gt;"",ROW(F$2:F$1573)),ROWS(H$2:H794))),"")</f>
        <v/>
      </c>
      <c r="I795" s="3" t="str">
        <f t="array" aca="1" ref="I795" ca="1">IFERROR(INDEX(G:G,SMALL(IF(G$2:G$1573&lt;&gt;"",ROW(G$2:G$1573)),ROWS(I$2:I794))),"")</f>
        <v/>
      </c>
      <c r="J795" s="3" t="str">
        <f t="array" aca="1" ref="J795" ca="1">IFERROR(INDEX(C:C,SMALL(IF(C$2:C$1573&lt;&gt;"",ROW(C$2:C$1573)),ROWS(J$2:J794))),"")</f>
        <v/>
      </c>
    </row>
    <row r="796" spans="1:10" ht="18" x14ac:dyDescent="0.2">
      <c r="A796" s="1">
        <v>11</v>
      </c>
      <c r="B796" s="1" t="s">
        <v>787</v>
      </c>
      <c r="C796" s="2" t="str">
        <f t="shared" ca="1" si="48"/>
        <v/>
      </c>
      <c r="D796" s="2">
        <f t="shared" ca="1" si="49"/>
        <v>6308</v>
      </c>
      <c r="E796" s="4">
        <v>6</v>
      </c>
      <c r="F796" s="4" t="str">
        <f t="shared" ca="1" si="50"/>
        <v/>
      </c>
      <c r="G796" s="4" t="str">
        <f t="shared" ca="1" si="51"/>
        <v/>
      </c>
      <c r="H796" s="3" t="str">
        <f t="array" aca="1" ref="H796" ca="1">IFERROR(INDEX(F:F,SMALL(IF(F$2:F$1573&lt;&gt;"",ROW(F$2:F$1573)),ROWS(H$2:H795))),"")</f>
        <v/>
      </c>
      <c r="I796" s="3" t="str">
        <f t="array" aca="1" ref="I796" ca="1">IFERROR(INDEX(G:G,SMALL(IF(G$2:G$1573&lt;&gt;"",ROW(G$2:G$1573)),ROWS(I$2:I795))),"")</f>
        <v/>
      </c>
      <c r="J796" s="3" t="str">
        <f t="array" aca="1" ref="J796" ca="1">IFERROR(INDEX(C:C,SMALL(IF(C$2:C$1573&lt;&gt;"",ROW(C$2:C$1573)),ROWS(J$2:J795))),"")</f>
        <v/>
      </c>
    </row>
    <row r="797" spans="1:10" ht="18" x14ac:dyDescent="0.2">
      <c r="A797" s="1">
        <v>12</v>
      </c>
      <c r="B797" s="1" t="s">
        <v>787</v>
      </c>
      <c r="C797" s="2" t="str">
        <f t="shared" ca="1" si="48"/>
        <v/>
      </c>
      <c r="D797" s="2">
        <f t="shared" ca="1" si="49"/>
        <v>6007</v>
      </c>
      <c r="E797" s="4">
        <v>6</v>
      </c>
      <c r="F797" s="4" t="str">
        <f t="shared" ca="1" si="50"/>
        <v/>
      </c>
      <c r="G797" s="4" t="str">
        <f t="shared" ca="1" si="51"/>
        <v/>
      </c>
      <c r="H797" s="3" t="str">
        <f t="array" aca="1" ref="H797" ca="1">IFERROR(INDEX(F:F,SMALL(IF(F$2:F$1573&lt;&gt;"",ROW(F$2:F$1573)),ROWS(H$2:H796))),"")</f>
        <v/>
      </c>
      <c r="I797" s="3" t="str">
        <f t="array" aca="1" ref="I797" ca="1">IFERROR(INDEX(G:G,SMALL(IF(G$2:G$1573&lt;&gt;"",ROW(G$2:G$1573)),ROWS(I$2:I796))),"")</f>
        <v/>
      </c>
      <c r="J797" s="3" t="str">
        <f t="array" aca="1" ref="J797" ca="1">IFERROR(INDEX(C:C,SMALL(IF(C$2:C$1573&lt;&gt;"",ROW(C$2:C$1573)),ROWS(J$2:J796))),"")</f>
        <v/>
      </c>
    </row>
    <row r="798" spans="1:10" ht="18" x14ac:dyDescent="0.2">
      <c r="A798" s="1">
        <v>13</v>
      </c>
      <c r="B798" s="1" t="s">
        <v>787</v>
      </c>
      <c r="C798" s="2" t="str">
        <f t="shared" ca="1" si="48"/>
        <v/>
      </c>
      <c r="D798" s="2">
        <f t="shared" ca="1" si="49"/>
        <v>6157</v>
      </c>
      <c r="E798" s="4">
        <v>6</v>
      </c>
      <c r="F798" s="4" t="str">
        <f t="shared" ca="1" si="50"/>
        <v/>
      </c>
      <c r="G798" s="4" t="str">
        <f t="shared" ca="1" si="51"/>
        <v/>
      </c>
      <c r="H798" s="3" t="str">
        <f t="array" aca="1" ref="H798" ca="1">IFERROR(INDEX(F:F,SMALL(IF(F$2:F$1573&lt;&gt;"",ROW(F$2:F$1573)),ROWS(H$2:H797))),"")</f>
        <v/>
      </c>
      <c r="I798" s="3" t="str">
        <f t="array" aca="1" ref="I798" ca="1">IFERROR(INDEX(G:G,SMALL(IF(G$2:G$1573&lt;&gt;"",ROW(G$2:G$1573)),ROWS(I$2:I797))),"")</f>
        <v/>
      </c>
      <c r="J798" s="3" t="str">
        <f t="array" aca="1" ref="J798" ca="1">IFERROR(INDEX(C:C,SMALL(IF(C$2:C$1573&lt;&gt;"",ROW(C$2:C$1573)),ROWS(J$2:J797))),"")</f>
        <v/>
      </c>
    </row>
    <row r="799" spans="1:10" ht="18" x14ac:dyDescent="0.2">
      <c r="A799" s="1">
        <v>14</v>
      </c>
      <c r="B799" s="1" t="s">
        <v>787</v>
      </c>
      <c r="C799" s="2" t="str">
        <f t="shared" ca="1" si="48"/>
        <v/>
      </c>
      <c r="D799" s="2" t="str">
        <f t="shared" ca="1" si="49"/>
        <v/>
      </c>
      <c r="E799" s="4">
        <v>6</v>
      </c>
      <c r="F799" s="4" t="str">
        <f t="shared" ca="1" si="50"/>
        <v/>
      </c>
      <c r="G799" s="4" t="str">
        <f t="shared" ca="1" si="51"/>
        <v/>
      </c>
      <c r="H799" s="3" t="str">
        <f t="array" aca="1" ref="H799" ca="1">IFERROR(INDEX(F:F,SMALL(IF(F$2:F$1573&lt;&gt;"",ROW(F$2:F$1573)),ROWS(H$2:H798))),"")</f>
        <v/>
      </c>
      <c r="I799" s="3" t="str">
        <f t="array" aca="1" ref="I799" ca="1">IFERROR(INDEX(G:G,SMALL(IF(G$2:G$1573&lt;&gt;"",ROW(G$2:G$1573)),ROWS(I$2:I798))),"")</f>
        <v/>
      </c>
      <c r="J799" s="3" t="str">
        <f t="array" aca="1" ref="J799" ca="1">IFERROR(INDEX(C:C,SMALL(IF(C$2:C$1573&lt;&gt;"",ROW(C$2:C$1573)),ROWS(J$2:J798))),"")</f>
        <v/>
      </c>
    </row>
    <row r="800" spans="1:10" ht="18" x14ac:dyDescent="0.2">
      <c r="A800" s="1">
        <v>15</v>
      </c>
      <c r="B800" s="1" t="s">
        <v>787</v>
      </c>
      <c r="C800" s="2" t="str">
        <f t="shared" ca="1" si="48"/>
        <v/>
      </c>
      <c r="D800" s="2" t="str">
        <f t="shared" ca="1" si="49"/>
        <v/>
      </c>
      <c r="E800" s="4">
        <v>6</v>
      </c>
      <c r="F800" s="4" t="str">
        <f t="shared" ca="1" si="50"/>
        <v/>
      </c>
      <c r="G800" s="4" t="str">
        <f t="shared" ca="1" si="51"/>
        <v/>
      </c>
      <c r="H800" s="3" t="str">
        <f t="array" aca="1" ref="H800" ca="1">IFERROR(INDEX(F:F,SMALL(IF(F$2:F$1573&lt;&gt;"",ROW(F$2:F$1573)),ROWS(H$2:H799))),"")</f>
        <v/>
      </c>
      <c r="I800" s="3" t="str">
        <f t="array" aca="1" ref="I800" ca="1">IFERROR(INDEX(G:G,SMALL(IF(G$2:G$1573&lt;&gt;"",ROW(G$2:G$1573)),ROWS(I$2:I799))),"")</f>
        <v/>
      </c>
      <c r="J800" s="3" t="str">
        <f t="array" aca="1" ref="J800" ca="1">IFERROR(INDEX(C:C,SMALL(IF(C$2:C$1573&lt;&gt;"",ROW(C$2:C$1573)),ROWS(J$2:J799))),"")</f>
        <v/>
      </c>
    </row>
    <row r="801" spans="1:10" ht="18" x14ac:dyDescent="0.2">
      <c r="A801" s="1">
        <v>16</v>
      </c>
      <c r="B801" s="1" t="s">
        <v>787</v>
      </c>
      <c r="C801" s="2" t="str">
        <f t="shared" ca="1" si="48"/>
        <v/>
      </c>
      <c r="D801" s="2" t="str">
        <f t="shared" ca="1" si="49"/>
        <v/>
      </c>
      <c r="E801" s="4">
        <v>6</v>
      </c>
      <c r="F801" s="4" t="str">
        <f t="shared" ca="1" si="50"/>
        <v/>
      </c>
      <c r="G801" s="4" t="str">
        <f t="shared" ca="1" si="51"/>
        <v/>
      </c>
      <c r="H801" s="3" t="str">
        <f t="array" aca="1" ref="H801" ca="1">IFERROR(INDEX(F:F,SMALL(IF(F$2:F$1573&lt;&gt;"",ROW(F$2:F$1573)),ROWS(H$2:H800))),"")</f>
        <v/>
      </c>
      <c r="I801" s="3" t="str">
        <f t="array" aca="1" ref="I801" ca="1">IFERROR(INDEX(G:G,SMALL(IF(G$2:G$1573&lt;&gt;"",ROW(G$2:G$1573)),ROWS(I$2:I800))),"")</f>
        <v/>
      </c>
      <c r="J801" s="3" t="str">
        <f t="array" aca="1" ref="J801" ca="1">IFERROR(INDEX(C:C,SMALL(IF(C$2:C$1573&lt;&gt;"",ROW(C$2:C$1573)),ROWS(J$2:J800))),"")</f>
        <v/>
      </c>
    </row>
    <row r="802" spans="1:10" ht="18" x14ac:dyDescent="0.2">
      <c r="A802" s="1">
        <v>17</v>
      </c>
      <c r="B802" s="1" t="s">
        <v>787</v>
      </c>
      <c r="C802" s="2" t="str">
        <f t="shared" ca="1" si="48"/>
        <v/>
      </c>
      <c r="D802" s="2" t="str">
        <f t="shared" ca="1" si="49"/>
        <v/>
      </c>
      <c r="E802" s="4">
        <v>6</v>
      </c>
      <c r="F802" s="4" t="str">
        <f t="shared" ca="1" si="50"/>
        <v/>
      </c>
      <c r="G802" s="4" t="str">
        <f t="shared" ca="1" si="51"/>
        <v/>
      </c>
      <c r="H802" s="3" t="str">
        <f t="array" aca="1" ref="H802" ca="1">IFERROR(INDEX(F:F,SMALL(IF(F$2:F$1573&lt;&gt;"",ROW(F$2:F$1573)),ROWS(H$2:H801))),"")</f>
        <v/>
      </c>
      <c r="I802" s="3" t="str">
        <f t="array" aca="1" ref="I802" ca="1">IFERROR(INDEX(G:G,SMALL(IF(G$2:G$1573&lt;&gt;"",ROW(G$2:G$1573)),ROWS(I$2:I801))),"")</f>
        <v/>
      </c>
      <c r="J802" s="3" t="str">
        <f t="array" aca="1" ref="J802" ca="1">IFERROR(INDEX(C:C,SMALL(IF(C$2:C$1573&lt;&gt;"",ROW(C$2:C$1573)),ROWS(J$2:J801))),"")</f>
        <v/>
      </c>
    </row>
    <row r="803" spans="1:10" ht="18" x14ac:dyDescent="0.2">
      <c r="A803" s="1">
        <v>18</v>
      </c>
      <c r="B803" s="1" t="s">
        <v>787</v>
      </c>
      <c r="C803" s="2" t="str">
        <f t="shared" ca="1" si="48"/>
        <v/>
      </c>
      <c r="D803" s="2">
        <f t="shared" ca="1" si="49"/>
        <v>6225</v>
      </c>
      <c r="E803" s="4">
        <v>6</v>
      </c>
      <c r="F803" s="4" t="str">
        <f t="shared" ca="1" si="50"/>
        <v/>
      </c>
      <c r="G803" s="4" t="str">
        <f t="shared" ca="1" si="51"/>
        <v/>
      </c>
      <c r="H803" s="3" t="str">
        <f t="array" aca="1" ref="H803" ca="1">IFERROR(INDEX(F:F,SMALL(IF(F$2:F$1573&lt;&gt;"",ROW(F$2:F$1573)),ROWS(H$2:H802))),"")</f>
        <v/>
      </c>
      <c r="I803" s="3" t="str">
        <f t="array" aca="1" ref="I803" ca="1">IFERROR(INDEX(G:G,SMALL(IF(G$2:G$1573&lt;&gt;"",ROW(G$2:G$1573)),ROWS(I$2:I802))),"")</f>
        <v/>
      </c>
      <c r="J803" s="3" t="str">
        <f t="array" aca="1" ref="J803" ca="1">IFERROR(INDEX(C:C,SMALL(IF(C$2:C$1573&lt;&gt;"",ROW(C$2:C$1573)),ROWS(J$2:J802))),"")</f>
        <v/>
      </c>
    </row>
    <row r="804" spans="1:10" ht="18" x14ac:dyDescent="0.2">
      <c r="A804" s="1">
        <v>19</v>
      </c>
      <c r="B804" s="1" t="s">
        <v>787</v>
      </c>
      <c r="C804" s="2" t="str">
        <f t="shared" ca="1" si="48"/>
        <v/>
      </c>
      <c r="D804" s="2">
        <f t="shared" ca="1" si="49"/>
        <v>6487</v>
      </c>
      <c r="E804" s="4">
        <v>6</v>
      </c>
      <c r="F804" s="4" t="str">
        <f t="shared" ca="1" si="50"/>
        <v/>
      </c>
      <c r="G804" s="4" t="str">
        <f t="shared" ca="1" si="51"/>
        <v/>
      </c>
      <c r="H804" s="3" t="str">
        <f t="array" aca="1" ref="H804" ca="1">IFERROR(INDEX(F:F,SMALL(IF(F$2:F$1573&lt;&gt;"",ROW(F$2:F$1573)),ROWS(H$2:H803))),"")</f>
        <v/>
      </c>
      <c r="I804" s="3" t="str">
        <f t="array" aca="1" ref="I804" ca="1">IFERROR(INDEX(G:G,SMALL(IF(G$2:G$1573&lt;&gt;"",ROW(G$2:G$1573)),ROWS(I$2:I803))),"")</f>
        <v/>
      </c>
      <c r="J804" s="3" t="str">
        <f t="array" aca="1" ref="J804" ca="1">IFERROR(INDEX(C:C,SMALL(IF(C$2:C$1573&lt;&gt;"",ROW(C$2:C$1573)),ROWS(J$2:J803))),"")</f>
        <v/>
      </c>
    </row>
    <row r="805" spans="1:10" ht="18" x14ac:dyDescent="0.2">
      <c r="A805" s="1">
        <v>20</v>
      </c>
      <c r="B805" s="1" t="s">
        <v>787</v>
      </c>
      <c r="C805" s="2" t="str">
        <f t="shared" ca="1" si="48"/>
        <v/>
      </c>
      <c r="D805" s="2">
        <f t="shared" ca="1" si="49"/>
        <v>6474</v>
      </c>
      <c r="E805" s="4">
        <v>6</v>
      </c>
      <c r="F805" s="4" t="str">
        <f t="shared" ca="1" si="50"/>
        <v/>
      </c>
      <c r="G805" s="4" t="str">
        <f t="shared" ca="1" si="51"/>
        <v/>
      </c>
      <c r="H805" s="3" t="str">
        <f t="array" aca="1" ref="H805" ca="1">IFERROR(INDEX(F:F,SMALL(IF(F$2:F$1573&lt;&gt;"",ROW(F$2:F$1573)),ROWS(H$2:H804))),"")</f>
        <v/>
      </c>
      <c r="I805" s="3" t="str">
        <f t="array" aca="1" ref="I805" ca="1">IFERROR(INDEX(G:G,SMALL(IF(G$2:G$1573&lt;&gt;"",ROW(G$2:G$1573)),ROWS(I$2:I804))),"")</f>
        <v/>
      </c>
      <c r="J805" s="3" t="str">
        <f t="array" aca="1" ref="J805" ca="1">IFERROR(INDEX(C:C,SMALL(IF(C$2:C$1573&lt;&gt;"",ROW(C$2:C$1573)),ROWS(J$2:J804))),"")</f>
        <v/>
      </c>
    </row>
    <row r="806" spans="1:10" ht="18" x14ac:dyDescent="0.2">
      <c r="A806" s="1">
        <v>21</v>
      </c>
      <c r="B806" s="1" t="s">
        <v>787</v>
      </c>
      <c r="C806" s="2" t="str">
        <f t="shared" ca="1" si="48"/>
        <v/>
      </c>
      <c r="D806" s="2">
        <f t="shared" ca="1" si="49"/>
        <v>6328</v>
      </c>
      <c r="E806" s="4">
        <v>6</v>
      </c>
      <c r="F806" s="4" t="str">
        <f t="shared" ca="1" si="50"/>
        <v/>
      </c>
      <c r="G806" s="4" t="str">
        <f t="shared" ca="1" si="51"/>
        <v/>
      </c>
      <c r="H806" s="3" t="str">
        <f t="array" aca="1" ref="H806" ca="1">IFERROR(INDEX(F:F,SMALL(IF(F$2:F$1573&lt;&gt;"",ROW(F$2:F$1573)),ROWS(H$2:H805))),"")</f>
        <v/>
      </c>
      <c r="I806" s="3" t="str">
        <f t="array" aca="1" ref="I806" ca="1">IFERROR(INDEX(G:G,SMALL(IF(G$2:G$1573&lt;&gt;"",ROW(G$2:G$1573)),ROWS(I$2:I805))),"")</f>
        <v/>
      </c>
      <c r="J806" s="3" t="str">
        <f t="array" aca="1" ref="J806" ca="1">IFERROR(INDEX(C:C,SMALL(IF(C$2:C$1573&lt;&gt;"",ROW(C$2:C$1573)),ROWS(J$2:J805))),"")</f>
        <v/>
      </c>
    </row>
    <row r="807" spans="1:10" ht="18" x14ac:dyDescent="0.2">
      <c r="A807" s="1">
        <v>22</v>
      </c>
      <c r="B807" s="1" t="s">
        <v>787</v>
      </c>
      <c r="C807" s="2" t="str">
        <f t="shared" ca="1" si="48"/>
        <v/>
      </c>
      <c r="D807" s="2">
        <f t="shared" ca="1" si="49"/>
        <v>6399</v>
      </c>
      <c r="E807" s="4">
        <v>6</v>
      </c>
      <c r="F807" s="4" t="str">
        <f t="shared" ca="1" si="50"/>
        <v/>
      </c>
      <c r="G807" s="4" t="str">
        <f t="shared" ca="1" si="51"/>
        <v/>
      </c>
      <c r="H807" s="3" t="str">
        <f t="array" aca="1" ref="H807" ca="1">IFERROR(INDEX(F:F,SMALL(IF(F$2:F$1573&lt;&gt;"",ROW(F$2:F$1573)),ROWS(H$2:H806))),"")</f>
        <v/>
      </c>
      <c r="I807" s="3" t="str">
        <f t="array" aca="1" ref="I807" ca="1">IFERROR(INDEX(G:G,SMALL(IF(G$2:G$1573&lt;&gt;"",ROW(G$2:G$1573)),ROWS(I$2:I806))),"")</f>
        <v/>
      </c>
      <c r="J807" s="3" t="str">
        <f t="array" aca="1" ref="J807" ca="1">IFERROR(INDEX(C:C,SMALL(IF(C$2:C$1573&lt;&gt;"",ROW(C$2:C$1573)),ROWS(J$2:J806))),"")</f>
        <v/>
      </c>
    </row>
    <row r="808" spans="1:10" ht="18" x14ac:dyDescent="0.2">
      <c r="A808" s="1">
        <v>23</v>
      </c>
      <c r="B808" s="1" t="s">
        <v>787</v>
      </c>
      <c r="C808" s="2" t="str">
        <f t="shared" ca="1" si="48"/>
        <v/>
      </c>
      <c r="D808" s="2">
        <f t="shared" ca="1" si="49"/>
        <v>6210</v>
      </c>
      <c r="E808" s="4">
        <v>6</v>
      </c>
      <c r="F808" s="4" t="str">
        <f t="shared" ca="1" si="50"/>
        <v/>
      </c>
      <c r="G808" s="4" t="str">
        <f t="shared" ca="1" si="51"/>
        <v/>
      </c>
      <c r="H808" s="3" t="str">
        <f t="array" aca="1" ref="H808" ca="1">IFERROR(INDEX(F:F,SMALL(IF(F$2:F$1573&lt;&gt;"",ROW(F$2:F$1573)),ROWS(H$2:H807))),"")</f>
        <v/>
      </c>
      <c r="I808" s="3" t="str">
        <f t="array" aca="1" ref="I808" ca="1">IFERROR(INDEX(G:G,SMALL(IF(G$2:G$1573&lt;&gt;"",ROW(G$2:G$1573)),ROWS(I$2:I807))),"")</f>
        <v/>
      </c>
      <c r="J808" s="3" t="str">
        <f t="array" aca="1" ref="J808" ca="1">IFERROR(INDEX(C:C,SMALL(IF(C$2:C$1573&lt;&gt;"",ROW(C$2:C$1573)),ROWS(J$2:J807))),"")</f>
        <v/>
      </c>
    </row>
    <row r="809" spans="1:10" ht="18" x14ac:dyDescent="0.2">
      <c r="A809" s="1">
        <v>24</v>
      </c>
      <c r="B809" s="1" t="s">
        <v>787</v>
      </c>
      <c r="C809" s="2" t="str">
        <f t="shared" ca="1" si="48"/>
        <v/>
      </c>
      <c r="D809" s="2">
        <f t="shared" ca="1" si="49"/>
        <v>6464</v>
      </c>
      <c r="E809" s="4">
        <v>6</v>
      </c>
      <c r="F809" s="4" t="str">
        <f t="shared" ca="1" si="50"/>
        <v/>
      </c>
      <c r="G809" s="4" t="str">
        <f t="shared" ca="1" si="51"/>
        <v/>
      </c>
      <c r="H809" s="3" t="str">
        <f t="array" aca="1" ref="H809" ca="1">IFERROR(INDEX(F:F,SMALL(IF(F$2:F$1573&lt;&gt;"",ROW(F$2:F$1573)),ROWS(H$2:H808))),"")</f>
        <v/>
      </c>
      <c r="I809" s="3" t="str">
        <f t="array" aca="1" ref="I809" ca="1">IFERROR(INDEX(G:G,SMALL(IF(G$2:G$1573&lt;&gt;"",ROW(G$2:G$1573)),ROWS(I$2:I808))),"")</f>
        <v/>
      </c>
      <c r="J809" s="3" t="str">
        <f t="array" aca="1" ref="J809" ca="1">IFERROR(INDEX(C:C,SMALL(IF(C$2:C$1573&lt;&gt;"",ROW(C$2:C$1573)),ROWS(J$2:J808))),"")</f>
        <v/>
      </c>
    </row>
    <row r="810" spans="1:10" ht="18" x14ac:dyDescent="0.2">
      <c r="A810" s="1">
        <v>25</v>
      </c>
      <c r="B810" s="1" t="s">
        <v>787</v>
      </c>
      <c r="C810" s="2" t="str">
        <f t="shared" ca="1" si="48"/>
        <v/>
      </c>
      <c r="D810" s="2">
        <f t="shared" ca="1" si="49"/>
        <v>6412</v>
      </c>
      <c r="E810" s="4">
        <v>6</v>
      </c>
      <c r="F810" s="4" t="str">
        <f t="shared" ca="1" si="50"/>
        <v/>
      </c>
      <c r="G810" s="4" t="str">
        <f t="shared" ca="1" si="51"/>
        <v/>
      </c>
      <c r="H810" s="3" t="str">
        <f t="array" aca="1" ref="H810" ca="1">IFERROR(INDEX(F:F,SMALL(IF(F$2:F$1573&lt;&gt;"",ROW(F$2:F$1573)),ROWS(H$2:H809))),"")</f>
        <v/>
      </c>
      <c r="I810" s="3" t="str">
        <f t="array" aca="1" ref="I810" ca="1">IFERROR(INDEX(G:G,SMALL(IF(G$2:G$1573&lt;&gt;"",ROW(G$2:G$1573)),ROWS(I$2:I809))),"")</f>
        <v/>
      </c>
      <c r="J810" s="3" t="str">
        <f t="array" aca="1" ref="J810" ca="1">IFERROR(INDEX(C:C,SMALL(IF(C$2:C$1573&lt;&gt;"",ROW(C$2:C$1573)),ROWS(J$2:J809))),"")</f>
        <v/>
      </c>
    </row>
    <row r="811" spans="1:10" ht="18" x14ac:dyDescent="0.2">
      <c r="A811" s="1">
        <v>26</v>
      </c>
      <c r="B811" s="1" t="s">
        <v>787</v>
      </c>
      <c r="C811" s="2" t="str">
        <f t="shared" ca="1" si="48"/>
        <v/>
      </c>
      <c r="D811" s="2">
        <f t="shared" ca="1" si="49"/>
        <v>6473</v>
      </c>
      <c r="E811" s="4">
        <v>6</v>
      </c>
      <c r="F811" s="4" t="str">
        <f t="shared" ca="1" si="50"/>
        <v/>
      </c>
      <c r="G811" s="4" t="str">
        <f t="shared" ca="1" si="51"/>
        <v/>
      </c>
      <c r="H811" s="3" t="str">
        <f t="array" aca="1" ref="H811" ca="1">IFERROR(INDEX(F:F,SMALL(IF(F$2:F$1573&lt;&gt;"",ROW(F$2:F$1573)),ROWS(H$2:H810))),"")</f>
        <v/>
      </c>
      <c r="I811" s="3" t="str">
        <f t="array" aca="1" ref="I811" ca="1">IFERROR(INDEX(G:G,SMALL(IF(G$2:G$1573&lt;&gt;"",ROW(G$2:G$1573)),ROWS(I$2:I810))),"")</f>
        <v/>
      </c>
      <c r="J811" s="3" t="str">
        <f t="array" aca="1" ref="J811" ca="1">IFERROR(INDEX(C:C,SMALL(IF(C$2:C$1573&lt;&gt;"",ROW(C$2:C$1573)),ROWS(J$2:J810))),"")</f>
        <v/>
      </c>
    </row>
    <row r="812" spans="1:10" ht="18" x14ac:dyDescent="0.2">
      <c r="A812" s="1">
        <v>27</v>
      </c>
      <c r="B812" s="1" t="s">
        <v>787</v>
      </c>
      <c r="C812" s="2" t="str">
        <f t="shared" ca="1" si="48"/>
        <v/>
      </c>
      <c r="D812" s="2">
        <f t="shared" ca="1" si="49"/>
        <v>6306</v>
      </c>
      <c r="E812" s="4">
        <v>6</v>
      </c>
      <c r="F812" s="4" t="str">
        <f t="shared" ca="1" si="50"/>
        <v/>
      </c>
      <c r="G812" s="4" t="str">
        <f t="shared" ca="1" si="51"/>
        <v/>
      </c>
      <c r="H812" s="3" t="str">
        <f t="array" aca="1" ref="H812" ca="1">IFERROR(INDEX(F:F,SMALL(IF(F$2:F$1573&lt;&gt;"",ROW(F$2:F$1573)),ROWS(H$2:H811))),"")</f>
        <v/>
      </c>
      <c r="I812" s="3" t="str">
        <f t="array" aca="1" ref="I812" ca="1">IFERROR(INDEX(G:G,SMALL(IF(G$2:G$1573&lt;&gt;"",ROW(G$2:G$1573)),ROWS(I$2:I811))),"")</f>
        <v/>
      </c>
      <c r="J812" s="3" t="str">
        <f t="array" aca="1" ref="J812" ca="1">IFERROR(INDEX(C:C,SMALL(IF(C$2:C$1573&lt;&gt;"",ROW(C$2:C$1573)),ROWS(J$2:J811))),"")</f>
        <v/>
      </c>
    </row>
    <row r="813" spans="1:10" ht="18" x14ac:dyDescent="0.2">
      <c r="A813" s="1">
        <v>28</v>
      </c>
      <c r="B813" s="1" t="s">
        <v>787</v>
      </c>
      <c r="C813" s="2" t="str">
        <f t="shared" ca="1" si="48"/>
        <v/>
      </c>
      <c r="D813" s="2">
        <f t="shared" ca="1" si="49"/>
        <v>6451</v>
      </c>
      <c r="E813" s="4">
        <v>6</v>
      </c>
      <c r="F813" s="4" t="str">
        <f t="shared" ca="1" si="50"/>
        <v/>
      </c>
      <c r="G813" s="4" t="str">
        <f t="shared" ca="1" si="51"/>
        <v/>
      </c>
      <c r="H813" s="3" t="str">
        <f t="array" aca="1" ref="H813" ca="1">IFERROR(INDEX(F:F,SMALL(IF(F$2:F$1573&lt;&gt;"",ROW(F$2:F$1573)),ROWS(H$2:H812))),"")</f>
        <v/>
      </c>
      <c r="I813" s="3" t="str">
        <f t="array" aca="1" ref="I813" ca="1">IFERROR(INDEX(G:G,SMALL(IF(G$2:G$1573&lt;&gt;"",ROW(G$2:G$1573)),ROWS(I$2:I812))),"")</f>
        <v/>
      </c>
      <c r="J813" s="3" t="str">
        <f t="array" aca="1" ref="J813" ca="1">IFERROR(INDEX(C:C,SMALL(IF(C$2:C$1573&lt;&gt;"",ROW(C$2:C$1573)),ROWS(J$2:J812))),"")</f>
        <v/>
      </c>
    </row>
    <row r="814" spans="1:10" ht="18" x14ac:dyDescent="0.2">
      <c r="A814" s="1">
        <v>29</v>
      </c>
      <c r="B814" s="1" t="s">
        <v>787</v>
      </c>
      <c r="C814" s="2" t="str">
        <f t="shared" ca="1" si="48"/>
        <v/>
      </c>
      <c r="D814" s="2">
        <f t="shared" ca="1" si="49"/>
        <v>6280</v>
      </c>
      <c r="E814" s="4">
        <v>6</v>
      </c>
      <c r="F814" s="4" t="str">
        <f t="shared" ca="1" si="50"/>
        <v/>
      </c>
      <c r="G814" s="4" t="str">
        <f t="shared" ca="1" si="51"/>
        <v/>
      </c>
      <c r="H814" s="3" t="str">
        <f t="array" aca="1" ref="H814" ca="1">IFERROR(INDEX(F:F,SMALL(IF(F$2:F$1573&lt;&gt;"",ROW(F$2:F$1573)),ROWS(H$2:H813))),"")</f>
        <v/>
      </c>
      <c r="I814" s="3" t="str">
        <f t="array" aca="1" ref="I814" ca="1">IFERROR(INDEX(G:G,SMALL(IF(G$2:G$1573&lt;&gt;"",ROW(G$2:G$1573)),ROWS(I$2:I813))),"")</f>
        <v/>
      </c>
      <c r="J814" s="3" t="str">
        <f t="array" aca="1" ref="J814" ca="1">IFERROR(INDEX(C:C,SMALL(IF(C$2:C$1573&lt;&gt;"",ROW(C$2:C$1573)),ROWS(J$2:J813))),"")</f>
        <v/>
      </c>
    </row>
    <row r="815" spans="1:10" ht="18" x14ac:dyDescent="0.2">
      <c r="A815" s="1">
        <v>30</v>
      </c>
      <c r="B815" s="1" t="s">
        <v>787</v>
      </c>
      <c r="C815" s="2" t="str">
        <f t="shared" ca="1" si="48"/>
        <v/>
      </c>
      <c r="D815" s="2">
        <f t="shared" ca="1" si="49"/>
        <v>6173</v>
      </c>
      <c r="E815" s="4">
        <v>6</v>
      </c>
      <c r="F815" s="4" t="str">
        <f t="shared" ca="1" si="50"/>
        <v/>
      </c>
      <c r="G815" s="4" t="str">
        <f t="shared" ca="1" si="51"/>
        <v/>
      </c>
      <c r="H815" s="3" t="str">
        <f t="array" aca="1" ref="H815" ca="1">IFERROR(INDEX(F:F,SMALL(IF(F$2:F$1573&lt;&gt;"",ROW(F$2:F$1573)),ROWS(H$2:H814))),"")</f>
        <v/>
      </c>
      <c r="I815" s="3" t="str">
        <f t="array" aca="1" ref="I815" ca="1">IFERROR(INDEX(G:G,SMALL(IF(G$2:G$1573&lt;&gt;"",ROW(G$2:G$1573)),ROWS(I$2:I814))),"")</f>
        <v/>
      </c>
      <c r="J815" s="3" t="str">
        <f t="array" aca="1" ref="J815" ca="1">IFERROR(INDEX(C:C,SMALL(IF(C$2:C$1573&lt;&gt;"",ROW(C$2:C$1573)),ROWS(J$2:J814))),"")</f>
        <v/>
      </c>
    </row>
    <row r="816" spans="1:10" ht="18" x14ac:dyDescent="0.2">
      <c r="A816" s="1">
        <v>31</v>
      </c>
      <c r="B816" s="1" t="s">
        <v>787</v>
      </c>
      <c r="C816" s="2" t="str">
        <f t="shared" ca="1" si="48"/>
        <v/>
      </c>
      <c r="D816" s="2">
        <f t="shared" ca="1" si="49"/>
        <v>6418</v>
      </c>
      <c r="E816" s="4">
        <v>6</v>
      </c>
      <c r="F816" s="4" t="str">
        <f t="shared" ca="1" si="50"/>
        <v/>
      </c>
      <c r="G816" s="4" t="str">
        <f t="shared" ca="1" si="51"/>
        <v/>
      </c>
      <c r="H816" s="3" t="str">
        <f t="array" aca="1" ref="H816" ca="1">IFERROR(INDEX(F:F,SMALL(IF(F$2:F$1573&lt;&gt;"",ROW(F$2:F$1573)),ROWS(H$2:H815))),"")</f>
        <v/>
      </c>
      <c r="I816" s="3" t="str">
        <f t="array" aca="1" ref="I816" ca="1">IFERROR(INDEX(G:G,SMALL(IF(G$2:G$1573&lt;&gt;"",ROW(G$2:G$1573)),ROWS(I$2:I815))),"")</f>
        <v/>
      </c>
      <c r="J816" s="3" t="str">
        <f t="array" aca="1" ref="J816" ca="1">IFERROR(INDEX(C:C,SMALL(IF(C$2:C$1573&lt;&gt;"",ROW(C$2:C$1573)),ROWS(J$2:J815))),"")</f>
        <v/>
      </c>
    </row>
    <row r="817" spans="1:10" ht="18" x14ac:dyDescent="0.2">
      <c r="A817" s="1">
        <v>32</v>
      </c>
      <c r="B817" s="1" t="s">
        <v>787</v>
      </c>
      <c r="C817" s="2" t="str">
        <f t="shared" ca="1" si="48"/>
        <v/>
      </c>
      <c r="D817" s="2" t="str">
        <f t="shared" ca="1" si="49"/>
        <v/>
      </c>
      <c r="E817" s="4">
        <v>6</v>
      </c>
      <c r="F817" s="4" t="str">
        <f t="shared" ca="1" si="50"/>
        <v/>
      </c>
      <c r="G817" s="4" t="str">
        <f t="shared" ca="1" si="51"/>
        <v/>
      </c>
      <c r="H817" s="3" t="str">
        <f t="array" aca="1" ref="H817" ca="1">IFERROR(INDEX(F:F,SMALL(IF(F$2:F$1573&lt;&gt;"",ROW(F$2:F$1573)),ROWS(H$2:H816))),"")</f>
        <v/>
      </c>
      <c r="I817" s="3" t="str">
        <f t="array" aca="1" ref="I817" ca="1">IFERROR(INDEX(G:G,SMALL(IF(G$2:G$1573&lt;&gt;"",ROW(G$2:G$1573)),ROWS(I$2:I816))),"")</f>
        <v/>
      </c>
      <c r="J817" s="3" t="str">
        <f t="array" aca="1" ref="J817" ca="1">IFERROR(INDEX(C:C,SMALL(IF(C$2:C$1573&lt;&gt;"",ROW(C$2:C$1573)),ROWS(J$2:J816))),"")</f>
        <v/>
      </c>
    </row>
    <row r="818" spans="1:10" ht="18" x14ac:dyDescent="0.2">
      <c r="A818" s="1">
        <v>33</v>
      </c>
      <c r="B818" s="1" t="s">
        <v>787</v>
      </c>
      <c r="C818" s="2" t="str">
        <f t="shared" ca="1" si="48"/>
        <v/>
      </c>
      <c r="D818" s="2" t="str">
        <f t="shared" ca="1" si="49"/>
        <v/>
      </c>
      <c r="E818" s="4">
        <v>6</v>
      </c>
      <c r="F818" s="4" t="str">
        <f t="shared" ca="1" si="50"/>
        <v/>
      </c>
      <c r="G818" s="4" t="str">
        <f t="shared" ca="1" si="51"/>
        <v/>
      </c>
      <c r="H818" s="3" t="str">
        <f t="array" aca="1" ref="H818" ca="1">IFERROR(INDEX(F:F,SMALL(IF(F$2:F$1573&lt;&gt;"",ROW(F$2:F$1573)),ROWS(H$2:H817))),"")</f>
        <v/>
      </c>
      <c r="I818" s="3" t="str">
        <f t="array" aca="1" ref="I818" ca="1">IFERROR(INDEX(G:G,SMALL(IF(G$2:G$1573&lt;&gt;"",ROW(G$2:G$1573)),ROWS(I$2:I817))),"")</f>
        <v/>
      </c>
      <c r="J818" s="3" t="str">
        <f t="array" aca="1" ref="J818" ca="1">IFERROR(INDEX(C:C,SMALL(IF(C$2:C$1573&lt;&gt;"",ROW(C$2:C$1573)),ROWS(J$2:J817))),"")</f>
        <v/>
      </c>
    </row>
    <row r="819" spans="1:10" ht="18" x14ac:dyDescent="0.2">
      <c r="A819" s="1">
        <v>34</v>
      </c>
      <c r="B819" s="1" t="s">
        <v>787</v>
      </c>
      <c r="C819" s="2" t="str">
        <f t="shared" ca="1" si="48"/>
        <v/>
      </c>
      <c r="D819" s="2">
        <f t="shared" ca="1" si="49"/>
        <v>6348</v>
      </c>
      <c r="E819" s="4">
        <v>6</v>
      </c>
      <c r="F819" s="4" t="str">
        <f t="shared" ca="1" si="50"/>
        <v/>
      </c>
      <c r="G819" s="4" t="str">
        <f t="shared" ca="1" si="51"/>
        <v/>
      </c>
      <c r="H819" s="3" t="str">
        <f t="array" aca="1" ref="H819" ca="1">IFERROR(INDEX(F:F,SMALL(IF(F$2:F$1573&lt;&gt;"",ROW(F$2:F$1573)),ROWS(H$2:H818))),"")</f>
        <v/>
      </c>
      <c r="I819" s="3" t="str">
        <f t="array" aca="1" ref="I819" ca="1">IFERROR(INDEX(G:G,SMALL(IF(G$2:G$1573&lt;&gt;"",ROW(G$2:G$1573)),ROWS(I$2:I818))),"")</f>
        <v/>
      </c>
      <c r="J819" s="3" t="str">
        <f t="array" aca="1" ref="J819" ca="1">IFERROR(INDEX(C:C,SMALL(IF(C$2:C$1573&lt;&gt;"",ROW(C$2:C$1573)),ROWS(J$2:J818))),"")</f>
        <v/>
      </c>
    </row>
    <row r="820" spans="1:10" ht="18" x14ac:dyDescent="0.2">
      <c r="A820" s="1">
        <v>35</v>
      </c>
      <c r="B820" s="1" t="s">
        <v>787</v>
      </c>
      <c r="C820" s="2" t="str">
        <f t="shared" ca="1" si="48"/>
        <v/>
      </c>
      <c r="D820" s="2">
        <f t="shared" ca="1" si="49"/>
        <v>6314</v>
      </c>
      <c r="E820" s="4">
        <v>6</v>
      </c>
      <c r="F820" s="4" t="str">
        <f t="shared" ca="1" si="50"/>
        <v/>
      </c>
      <c r="G820" s="4" t="str">
        <f t="shared" ca="1" si="51"/>
        <v/>
      </c>
      <c r="H820" s="3" t="str">
        <f t="array" aca="1" ref="H820" ca="1">IFERROR(INDEX(F:F,SMALL(IF(F$2:F$1573&lt;&gt;"",ROW(F$2:F$1573)),ROWS(H$2:H819))),"")</f>
        <v/>
      </c>
      <c r="I820" s="3" t="str">
        <f t="array" aca="1" ref="I820" ca="1">IFERROR(INDEX(G:G,SMALL(IF(G$2:G$1573&lt;&gt;"",ROW(G$2:G$1573)),ROWS(I$2:I819))),"")</f>
        <v/>
      </c>
      <c r="J820" s="3" t="str">
        <f t="array" aca="1" ref="J820" ca="1">IFERROR(INDEX(C:C,SMALL(IF(C$2:C$1573&lt;&gt;"",ROW(C$2:C$1573)),ROWS(J$2:J819))),"")</f>
        <v/>
      </c>
    </row>
    <row r="821" spans="1:10" ht="18" x14ac:dyDescent="0.2">
      <c r="A821" s="1">
        <v>36</v>
      </c>
      <c r="B821" s="1" t="s">
        <v>787</v>
      </c>
      <c r="C821" s="2" t="str">
        <f t="shared" ca="1" si="48"/>
        <v/>
      </c>
      <c r="D821" s="2">
        <f t="shared" ca="1" si="49"/>
        <v>6376</v>
      </c>
      <c r="E821" s="4">
        <v>6</v>
      </c>
      <c r="F821" s="4" t="str">
        <f t="shared" ca="1" si="50"/>
        <v/>
      </c>
      <c r="G821" s="4" t="str">
        <f t="shared" ca="1" si="51"/>
        <v/>
      </c>
      <c r="H821" s="3" t="str">
        <f t="array" aca="1" ref="H821" ca="1">IFERROR(INDEX(F:F,SMALL(IF(F$2:F$1573&lt;&gt;"",ROW(F$2:F$1573)),ROWS(H$2:H820))),"")</f>
        <v/>
      </c>
      <c r="I821" s="3" t="str">
        <f t="array" aca="1" ref="I821" ca="1">IFERROR(INDEX(G:G,SMALL(IF(G$2:G$1573&lt;&gt;"",ROW(G$2:G$1573)),ROWS(I$2:I820))),"")</f>
        <v/>
      </c>
      <c r="J821" s="3" t="str">
        <f t="array" aca="1" ref="J821" ca="1">IFERROR(INDEX(C:C,SMALL(IF(C$2:C$1573&lt;&gt;"",ROW(C$2:C$1573)),ROWS(J$2:J820))),"")</f>
        <v/>
      </c>
    </row>
    <row r="822" spans="1:10" ht="18" x14ac:dyDescent="0.2">
      <c r="A822" s="1">
        <v>37</v>
      </c>
      <c r="B822" s="1" t="s">
        <v>787</v>
      </c>
      <c r="C822" s="2" t="str">
        <f t="shared" ca="1" si="48"/>
        <v/>
      </c>
      <c r="D822" s="2">
        <f t="shared" ca="1" si="49"/>
        <v>6496</v>
      </c>
      <c r="E822" s="4">
        <v>6</v>
      </c>
      <c r="F822" s="4" t="str">
        <f t="shared" ca="1" si="50"/>
        <v/>
      </c>
      <c r="G822" s="4" t="str">
        <f t="shared" ca="1" si="51"/>
        <v/>
      </c>
      <c r="H822" s="3" t="str">
        <f t="array" aca="1" ref="H822" ca="1">IFERROR(INDEX(F:F,SMALL(IF(F$2:F$1573&lt;&gt;"",ROW(F$2:F$1573)),ROWS(H$2:H821))),"")</f>
        <v/>
      </c>
      <c r="I822" s="3" t="str">
        <f t="array" aca="1" ref="I822" ca="1">IFERROR(INDEX(G:G,SMALL(IF(G$2:G$1573&lt;&gt;"",ROW(G$2:G$1573)),ROWS(I$2:I821))),"")</f>
        <v/>
      </c>
      <c r="J822" s="3" t="str">
        <f t="array" aca="1" ref="J822" ca="1">IFERROR(INDEX(C:C,SMALL(IF(C$2:C$1573&lt;&gt;"",ROW(C$2:C$1573)),ROWS(J$2:J821))),"")</f>
        <v/>
      </c>
    </row>
    <row r="823" spans="1:10" ht="18" x14ac:dyDescent="0.2">
      <c r="A823" s="1">
        <v>38</v>
      </c>
      <c r="B823" s="1" t="s">
        <v>787</v>
      </c>
      <c r="C823" s="2" t="str">
        <f t="shared" ca="1" si="48"/>
        <v/>
      </c>
      <c r="D823" s="2">
        <f t="shared" ca="1" si="49"/>
        <v>6494</v>
      </c>
      <c r="E823" s="4">
        <v>6</v>
      </c>
      <c r="F823" s="4" t="str">
        <f t="shared" ca="1" si="50"/>
        <v/>
      </c>
      <c r="G823" s="4" t="str">
        <f t="shared" ca="1" si="51"/>
        <v/>
      </c>
      <c r="H823" s="3" t="str">
        <f t="array" aca="1" ref="H823" ca="1">IFERROR(INDEX(F:F,SMALL(IF(F$2:F$1573&lt;&gt;"",ROW(F$2:F$1573)),ROWS(H$2:H822))),"")</f>
        <v/>
      </c>
      <c r="I823" s="3" t="str">
        <f t="array" aca="1" ref="I823" ca="1">IFERROR(INDEX(G:G,SMALL(IF(G$2:G$1573&lt;&gt;"",ROW(G$2:G$1573)),ROWS(I$2:I822))),"")</f>
        <v/>
      </c>
      <c r="J823" s="3" t="str">
        <f t="array" aca="1" ref="J823" ca="1">IFERROR(INDEX(C:C,SMALL(IF(C$2:C$1573&lt;&gt;"",ROW(C$2:C$1573)),ROWS(J$2:J822))),"")</f>
        <v/>
      </c>
    </row>
    <row r="824" spans="1:10" ht="18" x14ac:dyDescent="0.2">
      <c r="A824" s="1">
        <v>39</v>
      </c>
      <c r="B824" s="1" t="s">
        <v>787</v>
      </c>
      <c r="C824" s="2" t="str">
        <f t="shared" ca="1" si="48"/>
        <v/>
      </c>
      <c r="D824" s="2">
        <f t="shared" ca="1" si="49"/>
        <v>6495</v>
      </c>
      <c r="E824" s="4">
        <v>6</v>
      </c>
      <c r="F824" s="4" t="str">
        <f t="shared" ca="1" si="50"/>
        <v/>
      </c>
      <c r="G824" s="4" t="str">
        <f t="shared" ca="1" si="51"/>
        <v/>
      </c>
      <c r="H824" s="3" t="str">
        <f t="array" aca="1" ref="H824" ca="1">IFERROR(INDEX(F:F,SMALL(IF(F$2:F$1573&lt;&gt;"",ROW(F$2:F$1573)),ROWS(H$2:H823))),"")</f>
        <v/>
      </c>
      <c r="I824" s="3" t="str">
        <f t="array" aca="1" ref="I824" ca="1">IFERROR(INDEX(G:G,SMALL(IF(G$2:G$1573&lt;&gt;"",ROW(G$2:G$1573)),ROWS(I$2:I823))),"")</f>
        <v/>
      </c>
      <c r="J824" s="3" t="str">
        <f t="array" aca="1" ref="J824" ca="1">IFERROR(INDEX(C:C,SMALL(IF(C$2:C$1573&lt;&gt;"",ROW(C$2:C$1573)),ROWS(J$2:J823))),"")</f>
        <v/>
      </c>
    </row>
    <row r="825" spans="1:10" ht="18" x14ac:dyDescent="0.2">
      <c r="A825" s="1">
        <v>40</v>
      </c>
      <c r="B825" s="1" t="s">
        <v>787</v>
      </c>
      <c r="C825" s="2" t="str">
        <f t="shared" ca="1" si="48"/>
        <v/>
      </c>
      <c r="D825" s="2">
        <f t="shared" ca="1" si="49"/>
        <v>6294</v>
      </c>
      <c r="E825" s="4">
        <v>6</v>
      </c>
      <c r="F825" s="4" t="str">
        <f t="shared" ca="1" si="50"/>
        <v/>
      </c>
      <c r="G825" s="4" t="str">
        <f t="shared" ca="1" si="51"/>
        <v/>
      </c>
      <c r="H825" s="3" t="str">
        <f t="array" aca="1" ref="H825" ca="1">IFERROR(INDEX(F:F,SMALL(IF(F$2:F$1573&lt;&gt;"",ROW(F$2:F$1573)),ROWS(H$2:H824))),"")</f>
        <v/>
      </c>
      <c r="I825" s="3" t="str">
        <f t="array" aca="1" ref="I825" ca="1">IFERROR(INDEX(G:G,SMALL(IF(G$2:G$1573&lt;&gt;"",ROW(G$2:G$1573)),ROWS(I$2:I824))),"")</f>
        <v/>
      </c>
      <c r="J825" s="3" t="str">
        <f t="array" aca="1" ref="J825" ca="1">IFERROR(INDEX(C:C,SMALL(IF(C$2:C$1573&lt;&gt;"",ROW(C$2:C$1573)),ROWS(J$2:J824))),"")</f>
        <v/>
      </c>
    </row>
    <row r="826" spans="1:10" ht="18" x14ac:dyDescent="0.2">
      <c r="A826" s="1">
        <v>41</v>
      </c>
      <c r="B826" s="1" t="s">
        <v>787</v>
      </c>
      <c r="C826" s="2" t="str">
        <f t="shared" ca="1" si="48"/>
        <v/>
      </c>
      <c r="D826" s="2">
        <f t="shared" ca="1" si="49"/>
        <v>6183</v>
      </c>
      <c r="E826" s="4">
        <v>6</v>
      </c>
      <c r="F826" s="4" t="str">
        <f t="shared" ca="1" si="50"/>
        <v/>
      </c>
      <c r="G826" s="4" t="str">
        <f t="shared" ca="1" si="51"/>
        <v/>
      </c>
      <c r="H826" s="3" t="str">
        <f t="array" aca="1" ref="H826" ca="1">IFERROR(INDEX(F:F,SMALL(IF(F$2:F$1573&lt;&gt;"",ROW(F$2:F$1573)),ROWS(H$2:H825))),"")</f>
        <v/>
      </c>
      <c r="I826" s="3" t="str">
        <f t="array" aca="1" ref="I826" ca="1">IFERROR(INDEX(G:G,SMALL(IF(G$2:G$1573&lt;&gt;"",ROW(G$2:G$1573)),ROWS(I$2:I825))),"")</f>
        <v/>
      </c>
      <c r="J826" s="3" t="str">
        <f t="array" aca="1" ref="J826" ca="1">IFERROR(INDEX(C:C,SMALL(IF(C$2:C$1573&lt;&gt;"",ROW(C$2:C$1573)),ROWS(J$2:J825))),"")</f>
        <v/>
      </c>
    </row>
    <row r="827" spans="1:10" ht="18" x14ac:dyDescent="0.2">
      <c r="A827" s="1">
        <v>42</v>
      </c>
      <c r="B827" s="1" t="s">
        <v>787</v>
      </c>
      <c r="C827" s="2" t="str">
        <f t="shared" ca="1" si="48"/>
        <v/>
      </c>
      <c r="D827" s="2">
        <f t="shared" ca="1" si="49"/>
        <v>6365</v>
      </c>
      <c r="E827" s="4">
        <v>6</v>
      </c>
      <c r="F827" s="4" t="str">
        <f t="shared" ca="1" si="50"/>
        <v/>
      </c>
      <c r="G827" s="4" t="str">
        <f t="shared" ca="1" si="51"/>
        <v/>
      </c>
      <c r="H827" s="3" t="str">
        <f t="array" aca="1" ref="H827" ca="1">IFERROR(INDEX(F:F,SMALL(IF(F$2:F$1573&lt;&gt;"",ROW(F$2:F$1573)),ROWS(H$2:H826))),"")</f>
        <v/>
      </c>
      <c r="I827" s="3" t="str">
        <f t="array" aca="1" ref="I827" ca="1">IFERROR(INDEX(G:G,SMALL(IF(G$2:G$1573&lt;&gt;"",ROW(G$2:G$1573)),ROWS(I$2:I826))),"")</f>
        <v/>
      </c>
      <c r="J827" s="3" t="str">
        <f t="array" aca="1" ref="J827" ca="1">IFERROR(INDEX(C:C,SMALL(IF(C$2:C$1573&lt;&gt;"",ROW(C$2:C$1573)),ROWS(J$2:J826))),"")</f>
        <v/>
      </c>
    </row>
    <row r="828" spans="1:10" ht="18" x14ac:dyDescent="0.2">
      <c r="A828" s="1">
        <v>43</v>
      </c>
      <c r="B828" s="1" t="s">
        <v>787</v>
      </c>
      <c r="C828" s="2" t="str">
        <f t="shared" ca="1" si="48"/>
        <v/>
      </c>
      <c r="D828" s="2">
        <f t="shared" ca="1" si="49"/>
        <v>6409</v>
      </c>
      <c r="E828" s="4">
        <v>6</v>
      </c>
      <c r="F828" s="4" t="str">
        <f t="shared" ca="1" si="50"/>
        <v/>
      </c>
      <c r="G828" s="4" t="str">
        <f t="shared" ca="1" si="51"/>
        <v/>
      </c>
      <c r="H828" s="3" t="str">
        <f t="array" aca="1" ref="H828" ca="1">IFERROR(INDEX(F:F,SMALL(IF(F$2:F$1573&lt;&gt;"",ROW(F$2:F$1573)),ROWS(H$2:H827))),"")</f>
        <v/>
      </c>
      <c r="I828" s="3" t="str">
        <f t="array" aca="1" ref="I828" ca="1">IFERROR(INDEX(G:G,SMALL(IF(G$2:G$1573&lt;&gt;"",ROW(G$2:G$1573)),ROWS(I$2:I827))),"")</f>
        <v/>
      </c>
      <c r="J828" s="3" t="str">
        <f t="array" aca="1" ref="J828" ca="1">IFERROR(INDEX(C:C,SMALL(IF(C$2:C$1573&lt;&gt;"",ROW(C$2:C$1573)),ROWS(J$2:J827))),"")</f>
        <v/>
      </c>
    </row>
    <row r="829" spans="1:10" ht="18" x14ac:dyDescent="0.2">
      <c r="A829" s="1">
        <v>44</v>
      </c>
      <c r="B829" s="1" t="s">
        <v>787</v>
      </c>
      <c r="C829" s="2" t="str">
        <f t="shared" ca="1" si="48"/>
        <v/>
      </c>
      <c r="D829" s="2">
        <f t="shared" ca="1" si="49"/>
        <v>6245</v>
      </c>
      <c r="E829" s="4">
        <v>6</v>
      </c>
      <c r="F829" s="4" t="str">
        <f t="shared" ca="1" si="50"/>
        <v/>
      </c>
      <c r="G829" s="4" t="str">
        <f t="shared" ca="1" si="51"/>
        <v/>
      </c>
      <c r="H829" s="3" t="str">
        <f t="array" aca="1" ref="H829" ca="1">IFERROR(INDEX(F:F,SMALL(IF(F$2:F$1573&lt;&gt;"",ROW(F$2:F$1573)),ROWS(H$2:H828))),"")</f>
        <v/>
      </c>
      <c r="I829" s="3" t="str">
        <f t="array" aca="1" ref="I829" ca="1">IFERROR(INDEX(G:G,SMALL(IF(G$2:G$1573&lt;&gt;"",ROW(G$2:G$1573)),ROWS(I$2:I828))),"")</f>
        <v/>
      </c>
      <c r="J829" s="3" t="str">
        <f t="array" aca="1" ref="J829" ca="1">IFERROR(INDEX(C:C,SMALL(IF(C$2:C$1573&lt;&gt;"",ROW(C$2:C$1573)),ROWS(J$2:J828))),"")</f>
        <v/>
      </c>
    </row>
    <row r="830" spans="1:10" ht="18" x14ac:dyDescent="0.2">
      <c r="A830" s="1">
        <v>45</v>
      </c>
      <c r="B830" s="1" t="s">
        <v>787</v>
      </c>
      <c r="C830" s="2" t="str">
        <f t="shared" ca="1" si="48"/>
        <v/>
      </c>
      <c r="D830" s="2">
        <f t="shared" ca="1" si="49"/>
        <v>6344</v>
      </c>
      <c r="E830" s="4">
        <v>6</v>
      </c>
      <c r="F830" s="4" t="str">
        <f t="shared" ca="1" si="50"/>
        <v/>
      </c>
      <c r="G830" s="4" t="str">
        <f t="shared" ca="1" si="51"/>
        <v/>
      </c>
      <c r="H830" s="3" t="str">
        <f t="array" aca="1" ref="H830" ca="1">IFERROR(INDEX(F:F,SMALL(IF(F$2:F$1573&lt;&gt;"",ROW(F$2:F$1573)),ROWS(H$2:H829))),"")</f>
        <v/>
      </c>
      <c r="I830" s="3" t="str">
        <f t="array" aca="1" ref="I830" ca="1">IFERROR(INDEX(G:G,SMALL(IF(G$2:G$1573&lt;&gt;"",ROW(G$2:G$1573)),ROWS(I$2:I829))),"")</f>
        <v/>
      </c>
      <c r="J830" s="3" t="str">
        <f t="array" aca="1" ref="J830" ca="1">IFERROR(INDEX(C:C,SMALL(IF(C$2:C$1573&lt;&gt;"",ROW(C$2:C$1573)),ROWS(J$2:J829))),"")</f>
        <v/>
      </c>
    </row>
    <row r="831" spans="1:10" ht="18" x14ac:dyDescent="0.2">
      <c r="A831" s="1">
        <v>46</v>
      </c>
      <c r="B831" s="1" t="s">
        <v>787</v>
      </c>
      <c r="C831" s="2" t="str">
        <f t="shared" ca="1" si="48"/>
        <v/>
      </c>
      <c r="D831" s="2">
        <f t="shared" ca="1" si="49"/>
        <v>6233</v>
      </c>
      <c r="E831" s="4">
        <v>6</v>
      </c>
      <c r="F831" s="4" t="str">
        <f t="shared" ca="1" si="50"/>
        <v/>
      </c>
      <c r="G831" s="4" t="str">
        <f t="shared" ca="1" si="51"/>
        <v/>
      </c>
      <c r="H831" s="3" t="str">
        <f t="array" aca="1" ref="H831" ca="1">IFERROR(INDEX(F:F,SMALL(IF(F$2:F$1573&lt;&gt;"",ROW(F$2:F$1573)),ROWS(H$2:H830))),"")</f>
        <v/>
      </c>
      <c r="I831" s="3" t="str">
        <f t="array" aca="1" ref="I831" ca="1">IFERROR(INDEX(G:G,SMALL(IF(G$2:G$1573&lt;&gt;"",ROW(G$2:G$1573)),ROWS(I$2:I830))),"")</f>
        <v/>
      </c>
      <c r="J831" s="3" t="str">
        <f t="array" aca="1" ref="J831" ca="1">IFERROR(INDEX(C:C,SMALL(IF(C$2:C$1573&lt;&gt;"",ROW(C$2:C$1573)),ROWS(J$2:J830))),"")</f>
        <v/>
      </c>
    </row>
    <row r="832" spans="1:10" ht="18" x14ac:dyDescent="0.2">
      <c r="A832" s="1">
        <v>47</v>
      </c>
      <c r="B832" s="1" t="s">
        <v>787</v>
      </c>
      <c r="C832" s="2" t="str">
        <f t="shared" ca="1" si="48"/>
        <v/>
      </c>
      <c r="D832" s="2">
        <f t="shared" ca="1" si="49"/>
        <v>6264</v>
      </c>
      <c r="E832" s="4">
        <v>6</v>
      </c>
      <c r="F832" s="4" t="str">
        <f t="shared" ca="1" si="50"/>
        <v/>
      </c>
      <c r="G832" s="4" t="str">
        <f t="shared" ca="1" si="51"/>
        <v/>
      </c>
      <c r="H832" s="3" t="str">
        <f t="array" aca="1" ref="H832" ca="1">IFERROR(INDEX(F:F,SMALL(IF(F$2:F$1573&lt;&gt;"",ROW(F$2:F$1573)),ROWS(H$2:H831))),"")</f>
        <v/>
      </c>
      <c r="I832" s="3" t="str">
        <f t="array" aca="1" ref="I832" ca="1">IFERROR(INDEX(G:G,SMALL(IF(G$2:G$1573&lt;&gt;"",ROW(G$2:G$1573)),ROWS(I$2:I831))),"")</f>
        <v/>
      </c>
      <c r="J832" s="3" t="str">
        <f t="array" aca="1" ref="J832" ca="1">IFERROR(INDEX(C:C,SMALL(IF(C$2:C$1573&lt;&gt;"",ROW(C$2:C$1573)),ROWS(J$2:J831))),"")</f>
        <v/>
      </c>
    </row>
    <row r="833" spans="1:10" ht="18" x14ac:dyDescent="0.2">
      <c r="A833" s="1">
        <v>48</v>
      </c>
      <c r="B833" s="1" t="s">
        <v>787</v>
      </c>
      <c r="C833" s="2" t="str">
        <f t="shared" ca="1" si="48"/>
        <v/>
      </c>
      <c r="D833" s="2">
        <f t="shared" ca="1" si="49"/>
        <v>6358</v>
      </c>
      <c r="E833" s="4">
        <v>6</v>
      </c>
      <c r="F833" s="4" t="str">
        <f t="shared" ca="1" si="50"/>
        <v/>
      </c>
      <c r="G833" s="4" t="str">
        <f t="shared" ca="1" si="51"/>
        <v/>
      </c>
      <c r="H833" s="3" t="str">
        <f t="array" aca="1" ref="H833" ca="1">IFERROR(INDEX(F:F,SMALL(IF(F$2:F$1573&lt;&gt;"",ROW(F$2:F$1573)),ROWS(H$2:H832))),"")</f>
        <v/>
      </c>
      <c r="I833" s="3" t="str">
        <f t="array" aca="1" ref="I833" ca="1">IFERROR(INDEX(G:G,SMALL(IF(G$2:G$1573&lt;&gt;"",ROW(G$2:G$1573)),ROWS(I$2:I832))),"")</f>
        <v/>
      </c>
      <c r="J833" s="3" t="str">
        <f t="array" aca="1" ref="J833" ca="1">IFERROR(INDEX(C:C,SMALL(IF(C$2:C$1573&lt;&gt;"",ROW(C$2:C$1573)),ROWS(J$2:J832))),"")</f>
        <v/>
      </c>
    </row>
    <row r="834" spans="1:10" ht="18" x14ac:dyDescent="0.2">
      <c r="A834" s="1">
        <v>49</v>
      </c>
      <c r="B834" s="1" t="s">
        <v>787</v>
      </c>
      <c r="C834" s="2" t="str">
        <f t="shared" ca="1" si="48"/>
        <v/>
      </c>
      <c r="D834" s="2">
        <f t="shared" ca="1" si="49"/>
        <v>6375</v>
      </c>
      <c r="E834" s="4">
        <v>6</v>
      </c>
      <c r="F834" s="4" t="str">
        <f t="shared" ca="1" si="50"/>
        <v/>
      </c>
      <c r="G834" s="4" t="str">
        <f t="shared" ca="1" si="51"/>
        <v/>
      </c>
      <c r="H834" s="3" t="str">
        <f t="array" aca="1" ref="H834" ca="1">IFERROR(INDEX(F:F,SMALL(IF(F$2:F$1573&lt;&gt;"",ROW(F$2:F$1573)),ROWS(H$2:H833))),"")</f>
        <v/>
      </c>
      <c r="I834" s="3" t="str">
        <f t="array" aca="1" ref="I834" ca="1">IFERROR(INDEX(G:G,SMALL(IF(G$2:G$1573&lt;&gt;"",ROW(G$2:G$1573)),ROWS(I$2:I833))),"")</f>
        <v/>
      </c>
      <c r="J834" s="3" t="str">
        <f t="array" aca="1" ref="J834" ca="1">IFERROR(INDEX(C:C,SMALL(IF(C$2:C$1573&lt;&gt;"",ROW(C$2:C$1573)),ROWS(J$2:J833))),"")</f>
        <v/>
      </c>
    </row>
    <row r="835" spans="1:10" ht="18" x14ac:dyDescent="0.2">
      <c r="A835" s="1">
        <v>50</v>
      </c>
      <c r="B835" s="1" t="s">
        <v>787</v>
      </c>
      <c r="C835" s="2" t="str">
        <f t="shared" ca="1" si="48"/>
        <v/>
      </c>
      <c r="D835" s="2">
        <f t="shared" ca="1" si="49"/>
        <v>6433</v>
      </c>
      <c r="E835" s="4">
        <v>6</v>
      </c>
      <c r="F835" s="4" t="str">
        <f t="shared" ca="1" si="50"/>
        <v/>
      </c>
      <c r="G835" s="4" t="str">
        <f t="shared" ca="1" si="51"/>
        <v/>
      </c>
      <c r="H835" s="3" t="str">
        <f t="array" aca="1" ref="H835" ca="1">IFERROR(INDEX(F:F,SMALL(IF(F$2:F$1573&lt;&gt;"",ROW(F$2:F$1573)),ROWS(H$2:H834))),"")</f>
        <v/>
      </c>
      <c r="I835" s="3" t="str">
        <f t="array" aca="1" ref="I835" ca="1">IFERROR(INDEX(G:G,SMALL(IF(G$2:G$1573&lt;&gt;"",ROW(G$2:G$1573)),ROWS(I$2:I834))),"")</f>
        <v/>
      </c>
      <c r="J835" s="3" t="str">
        <f t="array" aca="1" ref="J835" ca="1">IFERROR(INDEX(C:C,SMALL(IF(C$2:C$1573&lt;&gt;"",ROW(C$2:C$1573)),ROWS(J$2:J834))),"")</f>
        <v/>
      </c>
    </row>
    <row r="836" spans="1:10" ht="18" x14ac:dyDescent="0.2">
      <c r="A836" s="1">
        <v>51</v>
      </c>
      <c r="B836" s="1" t="s">
        <v>787</v>
      </c>
      <c r="C836" s="2" t="str">
        <f t="shared" ca="1" si="48"/>
        <v/>
      </c>
      <c r="D836" s="2">
        <f t="shared" ca="1" si="49"/>
        <v>6396</v>
      </c>
      <c r="E836" s="4">
        <v>6</v>
      </c>
      <c r="F836" s="4" t="str">
        <f t="shared" ca="1" si="50"/>
        <v/>
      </c>
      <c r="G836" s="4" t="str">
        <f t="shared" ca="1" si="51"/>
        <v/>
      </c>
      <c r="H836" s="3" t="str">
        <f t="array" aca="1" ref="H836" ca="1">IFERROR(INDEX(F:F,SMALL(IF(F$2:F$1573&lt;&gt;"",ROW(F$2:F$1573)),ROWS(H$2:H835))),"")</f>
        <v/>
      </c>
      <c r="I836" s="3" t="str">
        <f t="array" aca="1" ref="I836" ca="1">IFERROR(INDEX(G:G,SMALL(IF(G$2:G$1573&lt;&gt;"",ROW(G$2:G$1573)),ROWS(I$2:I835))),"")</f>
        <v/>
      </c>
      <c r="J836" s="3" t="str">
        <f t="array" aca="1" ref="J836" ca="1">IFERROR(INDEX(C:C,SMALL(IF(C$2:C$1573&lt;&gt;"",ROW(C$2:C$1573)),ROWS(J$2:J835))),"")</f>
        <v/>
      </c>
    </row>
    <row r="837" spans="1:10" ht="18" x14ac:dyDescent="0.2">
      <c r="A837" s="1">
        <v>52</v>
      </c>
      <c r="B837" s="1" t="s">
        <v>787</v>
      </c>
      <c r="C837" s="2" t="str">
        <f t="shared" ref="C837:C900" ca="1" si="52">IF(OR(D837=0,D837="",INDIRECT("'"&amp;$B$1&amp;"'!"&amp;B837&amp;A837)="",,INDIRECT("'"&amp;$B$1&amp;"'!X"&amp;A837)=0),"",INDIRECT("'"&amp;$B$1&amp;"'!"&amp;B837&amp;A837))</f>
        <v/>
      </c>
      <c r="D837" s="2">
        <f t="shared" ref="D837:D900" ca="1" si="53">IF(INDIRECT("'"&amp;$B$1&amp;"'!C"&amp;A837)=0,"",INDIRECT("'"&amp;$B$1&amp;"'!C"&amp;A837))</f>
        <v>6392</v>
      </c>
      <c r="E837" s="4">
        <v>6</v>
      </c>
      <c r="F837" s="4" t="str">
        <f t="shared" ref="F837:F900" ca="1" si="54">IF(C837="","",E837)</f>
        <v/>
      </c>
      <c r="G837" s="4" t="str">
        <f t="shared" ref="G837:G900" ca="1" si="55">IF(OR(C837="",C837=0),"",D837)</f>
        <v/>
      </c>
      <c r="H837" s="3" t="str">
        <f t="array" aca="1" ref="H837" ca="1">IFERROR(INDEX(F:F,SMALL(IF(F$2:F$1573&lt;&gt;"",ROW(F$2:F$1573)),ROWS(H$2:H836))),"")</f>
        <v/>
      </c>
      <c r="I837" s="3" t="str">
        <f t="array" aca="1" ref="I837" ca="1">IFERROR(INDEX(G:G,SMALL(IF(G$2:G$1573&lt;&gt;"",ROW(G$2:G$1573)),ROWS(I$2:I836))),"")</f>
        <v/>
      </c>
      <c r="J837" s="3" t="str">
        <f t="array" aca="1" ref="J837" ca="1">IFERROR(INDEX(C:C,SMALL(IF(C$2:C$1573&lt;&gt;"",ROW(C$2:C$1573)),ROWS(J$2:J836))),"")</f>
        <v/>
      </c>
    </row>
    <row r="838" spans="1:10" ht="18" x14ac:dyDescent="0.2">
      <c r="A838" s="1">
        <v>53</v>
      </c>
      <c r="B838" s="1" t="s">
        <v>787</v>
      </c>
      <c r="C838" s="2" t="str">
        <f t="shared" ca="1" si="52"/>
        <v/>
      </c>
      <c r="D838" s="2">
        <f t="shared" ca="1" si="53"/>
        <v>6312</v>
      </c>
      <c r="E838" s="4">
        <v>6</v>
      </c>
      <c r="F838" s="4" t="str">
        <f t="shared" ca="1" si="54"/>
        <v/>
      </c>
      <c r="G838" s="4" t="str">
        <f t="shared" ca="1" si="55"/>
        <v/>
      </c>
      <c r="H838" s="3" t="str">
        <f t="array" aca="1" ref="H838" ca="1">IFERROR(INDEX(F:F,SMALL(IF(F$2:F$1573&lt;&gt;"",ROW(F$2:F$1573)),ROWS(H$2:H837))),"")</f>
        <v/>
      </c>
      <c r="I838" s="3" t="str">
        <f t="array" aca="1" ref="I838" ca="1">IFERROR(INDEX(G:G,SMALL(IF(G$2:G$1573&lt;&gt;"",ROW(G$2:G$1573)),ROWS(I$2:I837))),"")</f>
        <v/>
      </c>
      <c r="J838" s="3" t="str">
        <f t="array" aca="1" ref="J838" ca="1">IFERROR(INDEX(C:C,SMALL(IF(C$2:C$1573&lt;&gt;"",ROW(C$2:C$1573)),ROWS(J$2:J837))),"")</f>
        <v/>
      </c>
    </row>
    <row r="839" spans="1:10" ht="18" x14ac:dyDescent="0.2">
      <c r="A839" s="1">
        <v>54</v>
      </c>
      <c r="B839" s="1" t="s">
        <v>787</v>
      </c>
      <c r="C839" s="2" t="str">
        <f t="shared" ca="1" si="52"/>
        <v/>
      </c>
      <c r="D839" s="2">
        <f t="shared" ca="1" si="53"/>
        <v>6438</v>
      </c>
      <c r="E839" s="4">
        <v>6</v>
      </c>
      <c r="F839" s="4" t="str">
        <f t="shared" ca="1" si="54"/>
        <v/>
      </c>
      <c r="G839" s="4" t="str">
        <f t="shared" ca="1" si="55"/>
        <v/>
      </c>
      <c r="H839" s="3" t="str">
        <f t="array" aca="1" ref="H839" ca="1">IFERROR(INDEX(F:F,SMALL(IF(F$2:F$1573&lt;&gt;"",ROW(F$2:F$1573)),ROWS(H$2:H838))),"")</f>
        <v/>
      </c>
      <c r="I839" s="3" t="str">
        <f t="array" aca="1" ref="I839" ca="1">IFERROR(INDEX(G:G,SMALL(IF(G$2:G$1573&lt;&gt;"",ROW(G$2:G$1573)),ROWS(I$2:I838))),"")</f>
        <v/>
      </c>
      <c r="J839" s="3" t="str">
        <f t="array" aca="1" ref="J839" ca="1">IFERROR(INDEX(C:C,SMALL(IF(C$2:C$1573&lt;&gt;"",ROW(C$2:C$1573)),ROWS(J$2:J838))),"")</f>
        <v/>
      </c>
    </row>
    <row r="840" spans="1:10" ht="18" x14ac:dyDescent="0.2">
      <c r="A840" s="1">
        <v>55</v>
      </c>
      <c r="B840" s="1" t="s">
        <v>787</v>
      </c>
      <c r="C840" s="2" t="str">
        <f t="shared" ca="1" si="52"/>
        <v/>
      </c>
      <c r="D840" s="2">
        <f t="shared" ca="1" si="53"/>
        <v>6468</v>
      </c>
      <c r="E840" s="4">
        <v>6</v>
      </c>
      <c r="F840" s="4" t="str">
        <f t="shared" ca="1" si="54"/>
        <v/>
      </c>
      <c r="G840" s="4" t="str">
        <f t="shared" ca="1" si="55"/>
        <v/>
      </c>
      <c r="H840" s="3" t="str">
        <f t="array" aca="1" ref="H840" ca="1">IFERROR(INDEX(F:F,SMALL(IF(F$2:F$1573&lt;&gt;"",ROW(F$2:F$1573)),ROWS(H$2:H839))),"")</f>
        <v/>
      </c>
      <c r="I840" s="3" t="str">
        <f t="array" aca="1" ref="I840" ca="1">IFERROR(INDEX(G:G,SMALL(IF(G$2:G$1573&lt;&gt;"",ROW(G$2:G$1573)),ROWS(I$2:I839))),"")</f>
        <v/>
      </c>
      <c r="J840" s="3" t="str">
        <f t="array" aca="1" ref="J840" ca="1">IFERROR(INDEX(C:C,SMALL(IF(C$2:C$1573&lt;&gt;"",ROW(C$2:C$1573)),ROWS(J$2:J839))),"")</f>
        <v/>
      </c>
    </row>
    <row r="841" spans="1:10" ht="18" x14ac:dyDescent="0.2">
      <c r="A841" s="1">
        <v>56</v>
      </c>
      <c r="B841" s="1" t="s">
        <v>787</v>
      </c>
      <c r="C841" s="2" t="str">
        <f t="shared" ca="1" si="52"/>
        <v/>
      </c>
      <c r="D841" s="2">
        <f t="shared" ca="1" si="53"/>
        <v>6256</v>
      </c>
      <c r="E841" s="4">
        <v>6</v>
      </c>
      <c r="F841" s="4" t="str">
        <f t="shared" ca="1" si="54"/>
        <v/>
      </c>
      <c r="G841" s="4" t="str">
        <f t="shared" ca="1" si="55"/>
        <v/>
      </c>
      <c r="H841" s="3" t="str">
        <f t="array" aca="1" ref="H841" ca="1">IFERROR(INDEX(F:F,SMALL(IF(F$2:F$1573&lt;&gt;"",ROW(F$2:F$1573)),ROWS(H$2:H840))),"")</f>
        <v/>
      </c>
      <c r="I841" s="3" t="str">
        <f t="array" aca="1" ref="I841" ca="1">IFERROR(INDEX(G:G,SMALL(IF(G$2:G$1573&lt;&gt;"",ROW(G$2:G$1573)),ROWS(I$2:I840))),"")</f>
        <v/>
      </c>
      <c r="J841" s="3" t="str">
        <f t="array" aca="1" ref="J841" ca="1">IFERROR(INDEX(C:C,SMALL(IF(C$2:C$1573&lt;&gt;"",ROW(C$2:C$1573)),ROWS(J$2:J840))),"")</f>
        <v/>
      </c>
    </row>
    <row r="842" spans="1:10" ht="18" x14ac:dyDescent="0.2">
      <c r="A842" s="1">
        <v>57</v>
      </c>
      <c r="B842" s="1" t="s">
        <v>787</v>
      </c>
      <c r="C842" s="2" t="str">
        <f t="shared" ca="1" si="52"/>
        <v/>
      </c>
      <c r="D842" s="2">
        <f t="shared" ca="1" si="53"/>
        <v>6324</v>
      </c>
      <c r="E842" s="4">
        <v>6</v>
      </c>
      <c r="F842" s="4" t="str">
        <f t="shared" ca="1" si="54"/>
        <v/>
      </c>
      <c r="G842" s="4" t="str">
        <f t="shared" ca="1" si="55"/>
        <v/>
      </c>
      <c r="H842" s="3" t="str">
        <f t="array" aca="1" ref="H842" ca="1">IFERROR(INDEX(F:F,SMALL(IF(F$2:F$1573&lt;&gt;"",ROW(F$2:F$1573)),ROWS(H$2:H841))),"")</f>
        <v/>
      </c>
      <c r="I842" s="3" t="str">
        <f t="array" aca="1" ref="I842" ca="1">IFERROR(INDEX(G:G,SMALL(IF(G$2:G$1573&lt;&gt;"",ROW(G$2:G$1573)),ROWS(I$2:I841))),"")</f>
        <v/>
      </c>
      <c r="J842" s="3" t="str">
        <f t="array" aca="1" ref="J842" ca="1">IFERROR(INDEX(C:C,SMALL(IF(C$2:C$1573&lt;&gt;"",ROW(C$2:C$1573)),ROWS(J$2:J841))),"")</f>
        <v/>
      </c>
    </row>
    <row r="843" spans="1:10" ht="18" x14ac:dyDescent="0.2">
      <c r="A843" s="1">
        <v>58</v>
      </c>
      <c r="B843" s="1" t="s">
        <v>787</v>
      </c>
      <c r="C843" s="2" t="str">
        <f t="shared" ca="1" si="52"/>
        <v/>
      </c>
      <c r="D843" s="2">
        <f t="shared" ca="1" si="53"/>
        <v>6126</v>
      </c>
      <c r="E843" s="4">
        <v>6</v>
      </c>
      <c r="F843" s="4" t="str">
        <f t="shared" ca="1" si="54"/>
        <v/>
      </c>
      <c r="G843" s="4" t="str">
        <f t="shared" ca="1" si="55"/>
        <v/>
      </c>
      <c r="H843" s="3" t="str">
        <f t="array" aca="1" ref="H843" ca="1">IFERROR(INDEX(F:F,SMALL(IF(F$2:F$1573&lt;&gt;"",ROW(F$2:F$1573)),ROWS(H$2:H842))),"")</f>
        <v/>
      </c>
      <c r="I843" s="3" t="str">
        <f t="array" aca="1" ref="I843" ca="1">IFERROR(INDEX(G:G,SMALL(IF(G$2:G$1573&lt;&gt;"",ROW(G$2:G$1573)),ROWS(I$2:I842))),"")</f>
        <v/>
      </c>
      <c r="J843" s="3" t="str">
        <f t="array" aca="1" ref="J843" ca="1">IFERROR(INDEX(C:C,SMALL(IF(C$2:C$1573&lt;&gt;"",ROW(C$2:C$1573)),ROWS(J$2:J842))),"")</f>
        <v/>
      </c>
    </row>
    <row r="844" spans="1:10" ht="18" x14ac:dyDescent="0.2">
      <c r="A844" s="1">
        <v>59</v>
      </c>
      <c r="B844" s="1" t="s">
        <v>787</v>
      </c>
      <c r="C844" s="2" t="str">
        <f t="shared" ca="1" si="52"/>
        <v/>
      </c>
      <c r="D844" s="2">
        <f t="shared" ca="1" si="53"/>
        <v>6459</v>
      </c>
      <c r="E844" s="4">
        <v>6</v>
      </c>
      <c r="F844" s="4" t="str">
        <f t="shared" ca="1" si="54"/>
        <v/>
      </c>
      <c r="G844" s="4" t="str">
        <f t="shared" ca="1" si="55"/>
        <v/>
      </c>
      <c r="H844" s="3" t="str">
        <f t="array" aca="1" ref="H844" ca="1">IFERROR(INDEX(F:F,SMALL(IF(F$2:F$1573&lt;&gt;"",ROW(F$2:F$1573)),ROWS(H$2:H843))),"")</f>
        <v/>
      </c>
      <c r="I844" s="3" t="str">
        <f t="array" aca="1" ref="I844" ca="1">IFERROR(INDEX(G:G,SMALL(IF(G$2:G$1573&lt;&gt;"",ROW(G$2:G$1573)),ROWS(I$2:I843))),"")</f>
        <v/>
      </c>
      <c r="J844" s="3" t="str">
        <f t="array" aca="1" ref="J844" ca="1">IFERROR(INDEX(C:C,SMALL(IF(C$2:C$1573&lt;&gt;"",ROW(C$2:C$1573)),ROWS(J$2:J843))),"")</f>
        <v/>
      </c>
    </row>
    <row r="845" spans="1:10" ht="18" x14ac:dyDescent="0.2">
      <c r="A845" s="1">
        <v>60</v>
      </c>
      <c r="B845" s="1" t="s">
        <v>787</v>
      </c>
      <c r="C845" s="2" t="str">
        <f t="shared" ca="1" si="52"/>
        <v/>
      </c>
      <c r="D845" s="2">
        <f t="shared" ca="1" si="53"/>
        <v>6455</v>
      </c>
      <c r="E845" s="4">
        <v>6</v>
      </c>
      <c r="F845" s="4" t="str">
        <f t="shared" ca="1" si="54"/>
        <v/>
      </c>
      <c r="G845" s="4" t="str">
        <f t="shared" ca="1" si="55"/>
        <v/>
      </c>
      <c r="H845" s="3" t="str">
        <f t="array" aca="1" ref="H845" ca="1">IFERROR(INDEX(F:F,SMALL(IF(F$2:F$1573&lt;&gt;"",ROW(F$2:F$1573)),ROWS(H$2:H844))),"")</f>
        <v/>
      </c>
      <c r="I845" s="3" t="str">
        <f t="array" aca="1" ref="I845" ca="1">IFERROR(INDEX(G:G,SMALL(IF(G$2:G$1573&lt;&gt;"",ROW(G$2:G$1573)),ROWS(I$2:I844))),"")</f>
        <v/>
      </c>
      <c r="J845" s="3" t="str">
        <f t="array" aca="1" ref="J845" ca="1">IFERROR(INDEX(C:C,SMALL(IF(C$2:C$1573&lt;&gt;"",ROW(C$2:C$1573)),ROWS(J$2:J844))),"")</f>
        <v/>
      </c>
    </row>
    <row r="846" spans="1:10" ht="18" x14ac:dyDescent="0.2">
      <c r="A846" s="1">
        <v>61</v>
      </c>
      <c r="B846" s="1" t="s">
        <v>787</v>
      </c>
      <c r="C846" s="2" t="str">
        <f t="shared" ca="1" si="52"/>
        <v/>
      </c>
      <c r="D846" s="2">
        <f t="shared" ca="1" si="53"/>
        <v>6290</v>
      </c>
      <c r="E846" s="4">
        <v>6</v>
      </c>
      <c r="F846" s="4" t="str">
        <f t="shared" ca="1" si="54"/>
        <v/>
      </c>
      <c r="G846" s="4" t="str">
        <f t="shared" ca="1" si="55"/>
        <v/>
      </c>
      <c r="H846" s="3" t="str">
        <f t="array" aca="1" ref="H846" ca="1">IFERROR(INDEX(F:F,SMALL(IF(F$2:F$1573&lt;&gt;"",ROW(F$2:F$1573)),ROWS(H$2:H845))),"")</f>
        <v/>
      </c>
      <c r="I846" s="3" t="str">
        <f t="array" aca="1" ref="I846" ca="1">IFERROR(INDEX(G:G,SMALL(IF(G$2:G$1573&lt;&gt;"",ROW(G$2:G$1573)),ROWS(I$2:I845))),"")</f>
        <v/>
      </c>
      <c r="J846" s="3" t="str">
        <f t="array" aca="1" ref="J846" ca="1">IFERROR(INDEX(C:C,SMALL(IF(C$2:C$1573&lt;&gt;"",ROW(C$2:C$1573)),ROWS(J$2:J845))),"")</f>
        <v/>
      </c>
    </row>
    <row r="847" spans="1:10" ht="18" x14ac:dyDescent="0.2">
      <c r="A847" s="1">
        <v>62</v>
      </c>
      <c r="B847" s="1" t="s">
        <v>787</v>
      </c>
      <c r="C847" s="2" t="str">
        <f t="shared" ca="1" si="52"/>
        <v/>
      </c>
      <c r="D847" s="2">
        <f t="shared" ca="1" si="53"/>
        <v>6434</v>
      </c>
      <c r="E847" s="4">
        <v>6</v>
      </c>
      <c r="F847" s="4" t="str">
        <f t="shared" ca="1" si="54"/>
        <v/>
      </c>
      <c r="G847" s="4" t="str">
        <f t="shared" ca="1" si="55"/>
        <v/>
      </c>
      <c r="H847" s="3" t="str">
        <f t="array" aca="1" ref="H847" ca="1">IFERROR(INDEX(F:F,SMALL(IF(F$2:F$1573&lt;&gt;"",ROW(F$2:F$1573)),ROWS(H$2:H846))),"")</f>
        <v/>
      </c>
      <c r="I847" s="3" t="str">
        <f t="array" aca="1" ref="I847" ca="1">IFERROR(INDEX(G:G,SMALL(IF(G$2:G$1573&lt;&gt;"",ROW(G$2:G$1573)),ROWS(I$2:I846))),"")</f>
        <v/>
      </c>
      <c r="J847" s="3" t="str">
        <f t="array" aca="1" ref="J847" ca="1">IFERROR(INDEX(C:C,SMALL(IF(C$2:C$1573&lt;&gt;"",ROW(C$2:C$1573)),ROWS(J$2:J846))),"")</f>
        <v/>
      </c>
    </row>
    <row r="848" spans="1:10" ht="18" x14ac:dyDescent="0.2">
      <c r="A848" s="1">
        <v>63</v>
      </c>
      <c r="B848" s="1" t="s">
        <v>787</v>
      </c>
      <c r="C848" s="2" t="str">
        <f t="shared" ca="1" si="52"/>
        <v/>
      </c>
      <c r="D848" s="2">
        <f t="shared" ca="1" si="53"/>
        <v>6425</v>
      </c>
      <c r="E848" s="4">
        <v>6</v>
      </c>
      <c r="F848" s="4" t="str">
        <f t="shared" ca="1" si="54"/>
        <v/>
      </c>
      <c r="G848" s="4" t="str">
        <f t="shared" ca="1" si="55"/>
        <v/>
      </c>
      <c r="H848" s="3" t="str">
        <f t="array" aca="1" ref="H848" ca="1">IFERROR(INDEX(F:F,SMALL(IF(F$2:F$1573&lt;&gt;"",ROW(F$2:F$1573)),ROWS(H$2:H847))),"")</f>
        <v/>
      </c>
      <c r="I848" s="3" t="str">
        <f t="array" aca="1" ref="I848" ca="1">IFERROR(INDEX(G:G,SMALL(IF(G$2:G$1573&lt;&gt;"",ROW(G$2:G$1573)),ROWS(I$2:I847))),"")</f>
        <v/>
      </c>
      <c r="J848" s="3" t="str">
        <f t="array" aca="1" ref="J848" ca="1">IFERROR(INDEX(C:C,SMALL(IF(C$2:C$1573&lt;&gt;"",ROW(C$2:C$1573)),ROWS(J$2:J847))),"")</f>
        <v/>
      </c>
    </row>
    <row r="849" spans="1:10" ht="18" x14ac:dyDescent="0.2">
      <c r="A849" s="1">
        <v>64</v>
      </c>
      <c r="B849" s="1" t="s">
        <v>787</v>
      </c>
      <c r="C849" s="2" t="str">
        <f t="shared" ca="1" si="52"/>
        <v/>
      </c>
      <c r="D849" s="2">
        <f t="shared" ca="1" si="53"/>
        <v>6326</v>
      </c>
      <c r="E849" s="4">
        <v>6</v>
      </c>
      <c r="F849" s="4" t="str">
        <f t="shared" ca="1" si="54"/>
        <v/>
      </c>
      <c r="G849" s="4" t="str">
        <f t="shared" ca="1" si="55"/>
        <v/>
      </c>
      <c r="H849" s="3" t="str">
        <f t="array" aca="1" ref="H849" ca="1">IFERROR(INDEX(F:F,SMALL(IF(F$2:F$1573&lt;&gt;"",ROW(F$2:F$1573)),ROWS(H$2:H848))),"")</f>
        <v/>
      </c>
      <c r="I849" s="3" t="str">
        <f t="array" aca="1" ref="I849" ca="1">IFERROR(INDEX(G:G,SMALL(IF(G$2:G$1573&lt;&gt;"",ROW(G$2:G$1573)),ROWS(I$2:I848))),"")</f>
        <v/>
      </c>
      <c r="J849" s="3" t="str">
        <f t="array" aca="1" ref="J849" ca="1">IFERROR(INDEX(C:C,SMALL(IF(C$2:C$1573&lt;&gt;"",ROW(C$2:C$1573)),ROWS(J$2:J848))),"")</f>
        <v/>
      </c>
    </row>
    <row r="850" spans="1:10" ht="18" x14ac:dyDescent="0.2">
      <c r="A850" s="1">
        <v>65</v>
      </c>
      <c r="B850" s="1" t="s">
        <v>787</v>
      </c>
      <c r="C850" s="2" t="str">
        <f t="shared" ca="1" si="52"/>
        <v/>
      </c>
      <c r="D850" s="2">
        <f t="shared" ca="1" si="53"/>
        <v>6300</v>
      </c>
      <c r="E850" s="4">
        <v>6</v>
      </c>
      <c r="F850" s="4" t="str">
        <f t="shared" ca="1" si="54"/>
        <v/>
      </c>
      <c r="G850" s="4" t="str">
        <f t="shared" ca="1" si="55"/>
        <v/>
      </c>
      <c r="H850" s="3" t="str">
        <f t="array" aca="1" ref="H850" ca="1">IFERROR(INDEX(F:F,SMALL(IF(F$2:F$1573&lt;&gt;"",ROW(F$2:F$1573)),ROWS(H$2:H849))),"")</f>
        <v/>
      </c>
      <c r="I850" s="3" t="str">
        <f t="array" aca="1" ref="I850" ca="1">IFERROR(INDEX(G:G,SMALL(IF(G$2:G$1573&lt;&gt;"",ROW(G$2:G$1573)),ROWS(I$2:I849))),"")</f>
        <v/>
      </c>
      <c r="J850" s="3" t="str">
        <f t="array" aca="1" ref="J850" ca="1">IFERROR(INDEX(C:C,SMALL(IF(C$2:C$1573&lt;&gt;"",ROW(C$2:C$1573)),ROWS(J$2:J849))),"")</f>
        <v/>
      </c>
    </row>
    <row r="851" spans="1:10" ht="18" x14ac:dyDescent="0.2">
      <c r="A851" s="1">
        <v>66</v>
      </c>
      <c r="B851" s="1" t="s">
        <v>787</v>
      </c>
      <c r="C851" s="2" t="str">
        <f t="shared" ca="1" si="52"/>
        <v/>
      </c>
      <c r="D851" s="2">
        <f t="shared" ca="1" si="53"/>
        <v>6481</v>
      </c>
      <c r="E851" s="4">
        <v>6</v>
      </c>
      <c r="F851" s="4" t="str">
        <f t="shared" ca="1" si="54"/>
        <v/>
      </c>
      <c r="G851" s="4" t="str">
        <f t="shared" ca="1" si="55"/>
        <v/>
      </c>
      <c r="H851" s="3" t="str">
        <f t="array" aca="1" ref="H851" ca="1">IFERROR(INDEX(F:F,SMALL(IF(F$2:F$1573&lt;&gt;"",ROW(F$2:F$1573)),ROWS(H$2:H850))),"")</f>
        <v/>
      </c>
      <c r="I851" s="3" t="str">
        <f t="array" aca="1" ref="I851" ca="1">IFERROR(INDEX(G:G,SMALL(IF(G$2:G$1573&lt;&gt;"",ROW(G$2:G$1573)),ROWS(I$2:I850))),"")</f>
        <v/>
      </c>
      <c r="J851" s="3" t="str">
        <f t="array" aca="1" ref="J851" ca="1">IFERROR(INDEX(C:C,SMALL(IF(C$2:C$1573&lt;&gt;"",ROW(C$2:C$1573)),ROWS(J$2:J850))),"")</f>
        <v/>
      </c>
    </row>
    <row r="852" spans="1:10" ht="18" x14ac:dyDescent="0.2">
      <c r="A852" s="1">
        <v>67</v>
      </c>
      <c r="B852" s="1" t="s">
        <v>787</v>
      </c>
      <c r="C852" s="2" t="str">
        <f t="shared" ca="1" si="52"/>
        <v/>
      </c>
      <c r="D852" s="2">
        <f t="shared" ca="1" si="53"/>
        <v>6477</v>
      </c>
      <c r="E852" s="4">
        <v>6</v>
      </c>
      <c r="F852" s="4" t="str">
        <f t="shared" ca="1" si="54"/>
        <v/>
      </c>
      <c r="G852" s="4" t="str">
        <f t="shared" ca="1" si="55"/>
        <v/>
      </c>
      <c r="H852" s="3" t="str">
        <f t="array" aca="1" ref="H852" ca="1">IFERROR(INDEX(F:F,SMALL(IF(F$2:F$1573&lt;&gt;"",ROW(F$2:F$1573)),ROWS(H$2:H851))),"")</f>
        <v/>
      </c>
      <c r="I852" s="3" t="str">
        <f t="array" aca="1" ref="I852" ca="1">IFERROR(INDEX(G:G,SMALL(IF(G$2:G$1573&lt;&gt;"",ROW(G$2:G$1573)),ROWS(I$2:I851))),"")</f>
        <v/>
      </c>
      <c r="J852" s="3" t="str">
        <f t="array" aca="1" ref="J852" ca="1">IFERROR(INDEX(C:C,SMALL(IF(C$2:C$1573&lt;&gt;"",ROW(C$2:C$1573)),ROWS(J$2:J851))),"")</f>
        <v/>
      </c>
    </row>
    <row r="853" spans="1:10" ht="18" x14ac:dyDescent="0.2">
      <c r="A853" s="1">
        <v>68</v>
      </c>
      <c r="B853" s="1" t="s">
        <v>787</v>
      </c>
      <c r="C853" s="2" t="str">
        <f t="shared" ca="1" si="52"/>
        <v/>
      </c>
      <c r="D853" s="2">
        <f t="shared" ca="1" si="53"/>
        <v>6452</v>
      </c>
      <c r="E853" s="4">
        <v>6</v>
      </c>
      <c r="F853" s="4" t="str">
        <f t="shared" ca="1" si="54"/>
        <v/>
      </c>
      <c r="G853" s="4" t="str">
        <f t="shared" ca="1" si="55"/>
        <v/>
      </c>
      <c r="H853" s="3" t="str">
        <f t="array" aca="1" ref="H853" ca="1">IFERROR(INDEX(F:F,SMALL(IF(F$2:F$1573&lt;&gt;"",ROW(F$2:F$1573)),ROWS(H$2:H852))),"")</f>
        <v/>
      </c>
      <c r="I853" s="3" t="str">
        <f t="array" aca="1" ref="I853" ca="1">IFERROR(INDEX(G:G,SMALL(IF(G$2:G$1573&lt;&gt;"",ROW(G$2:G$1573)),ROWS(I$2:I852))),"")</f>
        <v/>
      </c>
      <c r="J853" s="3" t="str">
        <f t="array" aca="1" ref="J853" ca="1">IFERROR(INDEX(C:C,SMALL(IF(C$2:C$1573&lt;&gt;"",ROW(C$2:C$1573)),ROWS(J$2:J852))),"")</f>
        <v/>
      </c>
    </row>
    <row r="854" spans="1:10" ht="18" x14ac:dyDescent="0.2">
      <c r="A854" s="1">
        <v>69</v>
      </c>
      <c r="B854" s="1" t="s">
        <v>787</v>
      </c>
      <c r="C854" s="2" t="str">
        <f t="shared" ca="1" si="52"/>
        <v/>
      </c>
      <c r="D854" s="2">
        <f t="shared" ca="1" si="53"/>
        <v>6454</v>
      </c>
      <c r="E854" s="4">
        <v>6</v>
      </c>
      <c r="F854" s="4" t="str">
        <f t="shared" ca="1" si="54"/>
        <v/>
      </c>
      <c r="G854" s="4" t="str">
        <f t="shared" ca="1" si="55"/>
        <v/>
      </c>
      <c r="H854" s="3" t="str">
        <f t="array" aca="1" ref="H854" ca="1">IFERROR(INDEX(F:F,SMALL(IF(F$2:F$1573&lt;&gt;"",ROW(F$2:F$1573)),ROWS(H$2:H853))),"")</f>
        <v/>
      </c>
      <c r="I854" s="3" t="str">
        <f t="array" aca="1" ref="I854" ca="1">IFERROR(INDEX(G:G,SMALL(IF(G$2:G$1573&lt;&gt;"",ROW(G$2:G$1573)),ROWS(I$2:I853))),"")</f>
        <v/>
      </c>
      <c r="J854" s="3" t="str">
        <f t="array" aca="1" ref="J854" ca="1">IFERROR(INDEX(C:C,SMALL(IF(C$2:C$1573&lt;&gt;"",ROW(C$2:C$1573)),ROWS(J$2:J853))),"")</f>
        <v/>
      </c>
    </row>
    <row r="855" spans="1:10" ht="18" x14ac:dyDescent="0.2">
      <c r="A855" s="1">
        <v>70</v>
      </c>
      <c r="B855" s="1" t="s">
        <v>787</v>
      </c>
      <c r="C855" s="2" t="str">
        <f t="shared" ca="1" si="52"/>
        <v/>
      </c>
      <c r="D855" s="2">
        <f t="shared" ca="1" si="53"/>
        <v>6486</v>
      </c>
      <c r="E855" s="4">
        <v>6</v>
      </c>
      <c r="F855" s="4" t="str">
        <f t="shared" ca="1" si="54"/>
        <v/>
      </c>
      <c r="G855" s="4" t="str">
        <f t="shared" ca="1" si="55"/>
        <v/>
      </c>
      <c r="H855" s="3" t="str">
        <f t="array" aca="1" ref="H855" ca="1">IFERROR(INDEX(F:F,SMALL(IF(F$2:F$1573&lt;&gt;"",ROW(F$2:F$1573)),ROWS(H$2:H854))),"")</f>
        <v/>
      </c>
      <c r="I855" s="3" t="str">
        <f t="array" aca="1" ref="I855" ca="1">IFERROR(INDEX(G:G,SMALL(IF(G$2:G$1573&lt;&gt;"",ROW(G$2:G$1573)),ROWS(I$2:I854))),"")</f>
        <v/>
      </c>
      <c r="J855" s="3" t="str">
        <f t="array" aca="1" ref="J855" ca="1">IFERROR(INDEX(C:C,SMALL(IF(C$2:C$1573&lt;&gt;"",ROW(C$2:C$1573)),ROWS(J$2:J854))),"")</f>
        <v/>
      </c>
    </row>
    <row r="856" spans="1:10" ht="18" x14ac:dyDescent="0.2">
      <c r="A856" s="1">
        <v>71</v>
      </c>
      <c r="B856" s="1" t="s">
        <v>787</v>
      </c>
      <c r="C856" s="2" t="str">
        <f t="shared" ca="1" si="52"/>
        <v/>
      </c>
      <c r="D856" s="2" t="str">
        <f t="shared" ca="1" si="53"/>
        <v/>
      </c>
      <c r="E856" s="4">
        <v>6</v>
      </c>
      <c r="F856" s="4" t="str">
        <f t="shared" ca="1" si="54"/>
        <v/>
      </c>
      <c r="G856" s="4" t="str">
        <f t="shared" ca="1" si="55"/>
        <v/>
      </c>
      <c r="H856" s="3" t="str">
        <f t="array" aca="1" ref="H856" ca="1">IFERROR(INDEX(F:F,SMALL(IF(F$2:F$1573&lt;&gt;"",ROW(F$2:F$1573)),ROWS(H$2:H855))),"")</f>
        <v/>
      </c>
      <c r="I856" s="3" t="str">
        <f t="array" aca="1" ref="I856" ca="1">IFERROR(INDEX(G:G,SMALL(IF(G$2:G$1573&lt;&gt;"",ROW(G$2:G$1573)),ROWS(I$2:I855))),"")</f>
        <v/>
      </c>
      <c r="J856" s="3" t="str">
        <f t="array" aca="1" ref="J856" ca="1">IFERROR(INDEX(C:C,SMALL(IF(C$2:C$1573&lt;&gt;"",ROW(C$2:C$1573)),ROWS(J$2:J855))),"")</f>
        <v/>
      </c>
    </row>
    <row r="857" spans="1:10" ht="18" x14ac:dyDescent="0.2">
      <c r="A857" s="1">
        <v>72</v>
      </c>
      <c r="B857" s="1" t="s">
        <v>787</v>
      </c>
      <c r="C857" s="2" t="str">
        <f t="shared" ca="1" si="52"/>
        <v/>
      </c>
      <c r="D857" s="2" t="str">
        <f t="shared" ca="1" si="53"/>
        <v/>
      </c>
      <c r="E857" s="4">
        <v>6</v>
      </c>
      <c r="F857" s="4" t="str">
        <f t="shared" ca="1" si="54"/>
        <v/>
      </c>
      <c r="G857" s="4" t="str">
        <f t="shared" ca="1" si="55"/>
        <v/>
      </c>
      <c r="H857" s="3" t="str">
        <f t="array" aca="1" ref="H857" ca="1">IFERROR(INDEX(F:F,SMALL(IF(F$2:F$1573&lt;&gt;"",ROW(F$2:F$1573)),ROWS(H$2:H856))),"")</f>
        <v/>
      </c>
      <c r="I857" s="3" t="str">
        <f t="array" aca="1" ref="I857" ca="1">IFERROR(INDEX(G:G,SMALL(IF(G$2:G$1573&lt;&gt;"",ROW(G$2:G$1573)),ROWS(I$2:I856))),"")</f>
        <v/>
      </c>
      <c r="J857" s="3" t="str">
        <f t="array" aca="1" ref="J857" ca="1">IFERROR(INDEX(C:C,SMALL(IF(C$2:C$1573&lt;&gt;"",ROW(C$2:C$1573)),ROWS(J$2:J856))),"")</f>
        <v/>
      </c>
    </row>
    <row r="858" spans="1:10" ht="18" x14ac:dyDescent="0.2">
      <c r="A858" s="1">
        <v>73</v>
      </c>
      <c r="B858" s="1" t="s">
        <v>787</v>
      </c>
      <c r="C858" s="2" t="str">
        <f t="shared" ca="1" si="52"/>
        <v/>
      </c>
      <c r="D858" s="2" t="str">
        <f t="shared" ca="1" si="53"/>
        <v/>
      </c>
      <c r="E858" s="4">
        <v>6</v>
      </c>
      <c r="F858" s="4" t="str">
        <f t="shared" ca="1" si="54"/>
        <v/>
      </c>
      <c r="G858" s="4" t="str">
        <f t="shared" ca="1" si="55"/>
        <v/>
      </c>
      <c r="H858" s="3" t="str">
        <f t="array" aca="1" ref="H858" ca="1">IFERROR(INDEX(F:F,SMALL(IF(F$2:F$1573&lt;&gt;"",ROW(F$2:F$1573)),ROWS(H$2:H857))),"")</f>
        <v/>
      </c>
      <c r="I858" s="3" t="str">
        <f t="array" aca="1" ref="I858" ca="1">IFERROR(INDEX(G:G,SMALL(IF(G$2:G$1573&lt;&gt;"",ROW(G$2:G$1573)),ROWS(I$2:I857))),"")</f>
        <v/>
      </c>
      <c r="J858" s="3" t="str">
        <f t="array" aca="1" ref="J858" ca="1">IFERROR(INDEX(C:C,SMALL(IF(C$2:C$1573&lt;&gt;"",ROW(C$2:C$1573)),ROWS(J$2:J857))),"")</f>
        <v/>
      </c>
    </row>
    <row r="859" spans="1:10" ht="18" x14ac:dyDescent="0.2">
      <c r="A859" s="1">
        <v>74</v>
      </c>
      <c r="B859" s="1" t="s">
        <v>787</v>
      </c>
      <c r="C859" s="2" t="str">
        <f t="shared" ca="1" si="52"/>
        <v/>
      </c>
      <c r="D859" s="2" t="str">
        <f t="shared" ca="1" si="53"/>
        <v/>
      </c>
      <c r="E859" s="4">
        <v>6</v>
      </c>
      <c r="F859" s="4" t="str">
        <f t="shared" ca="1" si="54"/>
        <v/>
      </c>
      <c r="G859" s="4" t="str">
        <f t="shared" ca="1" si="55"/>
        <v/>
      </c>
      <c r="H859" s="3" t="str">
        <f t="array" aca="1" ref="H859" ca="1">IFERROR(INDEX(F:F,SMALL(IF(F$2:F$1573&lt;&gt;"",ROW(F$2:F$1573)),ROWS(H$2:H858))),"")</f>
        <v/>
      </c>
      <c r="I859" s="3" t="str">
        <f t="array" aca="1" ref="I859" ca="1">IFERROR(INDEX(G:G,SMALL(IF(G$2:G$1573&lt;&gt;"",ROW(G$2:G$1573)),ROWS(I$2:I858))),"")</f>
        <v/>
      </c>
      <c r="J859" s="3" t="str">
        <f t="array" aca="1" ref="J859" ca="1">IFERROR(INDEX(C:C,SMALL(IF(C$2:C$1573&lt;&gt;"",ROW(C$2:C$1573)),ROWS(J$2:J858))),"")</f>
        <v/>
      </c>
    </row>
    <row r="860" spans="1:10" ht="18" x14ac:dyDescent="0.2">
      <c r="A860" s="1">
        <v>75</v>
      </c>
      <c r="B860" s="1" t="s">
        <v>787</v>
      </c>
      <c r="C860" s="2" t="str">
        <f t="shared" ca="1" si="52"/>
        <v/>
      </c>
      <c r="D860" s="2" t="str">
        <f t="shared" ca="1" si="53"/>
        <v/>
      </c>
      <c r="E860" s="4">
        <v>6</v>
      </c>
      <c r="F860" s="4" t="str">
        <f t="shared" ca="1" si="54"/>
        <v/>
      </c>
      <c r="G860" s="4" t="str">
        <f t="shared" ca="1" si="55"/>
        <v/>
      </c>
      <c r="H860" s="3" t="str">
        <f t="array" aca="1" ref="H860" ca="1">IFERROR(INDEX(F:F,SMALL(IF(F$2:F$1573&lt;&gt;"",ROW(F$2:F$1573)),ROWS(H$2:H859))),"")</f>
        <v/>
      </c>
      <c r="I860" s="3" t="str">
        <f t="array" aca="1" ref="I860" ca="1">IFERROR(INDEX(G:G,SMALL(IF(G$2:G$1573&lt;&gt;"",ROW(G$2:G$1573)),ROWS(I$2:I859))),"")</f>
        <v/>
      </c>
      <c r="J860" s="3" t="str">
        <f t="array" aca="1" ref="J860" ca="1">IFERROR(INDEX(C:C,SMALL(IF(C$2:C$1573&lt;&gt;"",ROW(C$2:C$1573)),ROWS(J$2:J859))),"")</f>
        <v/>
      </c>
    </row>
    <row r="861" spans="1:10" ht="18" x14ac:dyDescent="0.2">
      <c r="A861" s="1">
        <v>76</v>
      </c>
      <c r="B861" s="1" t="s">
        <v>787</v>
      </c>
      <c r="C861" s="2" t="str">
        <f t="shared" ca="1" si="52"/>
        <v/>
      </c>
      <c r="D861" s="2" t="str">
        <f t="shared" ca="1" si="53"/>
        <v/>
      </c>
      <c r="E861" s="4">
        <v>6</v>
      </c>
      <c r="F861" s="4" t="str">
        <f t="shared" ca="1" si="54"/>
        <v/>
      </c>
      <c r="G861" s="4" t="str">
        <f t="shared" ca="1" si="55"/>
        <v/>
      </c>
      <c r="H861" s="3" t="str">
        <f t="array" aca="1" ref="H861" ca="1">IFERROR(INDEX(F:F,SMALL(IF(F$2:F$1573&lt;&gt;"",ROW(F$2:F$1573)),ROWS(H$2:H860))),"")</f>
        <v/>
      </c>
      <c r="I861" s="3" t="str">
        <f t="array" aca="1" ref="I861" ca="1">IFERROR(INDEX(G:G,SMALL(IF(G$2:G$1573&lt;&gt;"",ROW(G$2:G$1573)),ROWS(I$2:I860))),"")</f>
        <v/>
      </c>
      <c r="J861" s="3" t="str">
        <f t="array" aca="1" ref="J861" ca="1">IFERROR(INDEX(C:C,SMALL(IF(C$2:C$1573&lt;&gt;"",ROW(C$2:C$1573)),ROWS(J$2:J860))),"")</f>
        <v/>
      </c>
    </row>
    <row r="862" spans="1:10" ht="18" x14ac:dyDescent="0.2">
      <c r="A862" s="1">
        <v>77</v>
      </c>
      <c r="B862" s="1" t="s">
        <v>787</v>
      </c>
      <c r="C862" s="2" t="str">
        <f t="shared" ca="1" si="52"/>
        <v/>
      </c>
      <c r="D862" s="2" t="str">
        <f t="shared" ca="1" si="53"/>
        <v/>
      </c>
      <c r="E862" s="4">
        <v>6</v>
      </c>
      <c r="F862" s="4" t="str">
        <f t="shared" ca="1" si="54"/>
        <v/>
      </c>
      <c r="G862" s="4" t="str">
        <f t="shared" ca="1" si="55"/>
        <v/>
      </c>
      <c r="H862" s="3" t="str">
        <f t="array" aca="1" ref="H862" ca="1">IFERROR(INDEX(F:F,SMALL(IF(F$2:F$1573&lt;&gt;"",ROW(F$2:F$1573)),ROWS(H$2:H861))),"")</f>
        <v/>
      </c>
      <c r="I862" s="3" t="str">
        <f t="array" aca="1" ref="I862" ca="1">IFERROR(INDEX(G:G,SMALL(IF(G$2:G$1573&lt;&gt;"",ROW(G$2:G$1573)),ROWS(I$2:I861))),"")</f>
        <v/>
      </c>
      <c r="J862" s="3" t="str">
        <f t="array" aca="1" ref="J862" ca="1">IFERROR(INDEX(C:C,SMALL(IF(C$2:C$1573&lt;&gt;"",ROW(C$2:C$1573)),ROWS(J$2:J861))),"")</f>
        <v/>
      </c>
    </row>
    <row r="863" spans="1:10" ht="18" x14ac:dyDescent="0.2">
      <c r="A863" s="1">
        <v>78</v>
      </c>
      <c r="B863" s="1" t="s">
        <v>787</v>
      </c>
      <c r="C863" s="2" t="str">
        <f t="shared" ca="1" si="52"/>
        <v/>
      </c>
      <c r="D863" s="2">
        <f t="shared" ca="1" si="53"/>
        <v>6253</v>
      </c>
      <c r="E863" s="4">
        <v>6</v>
      </c>
      <c r="F863" s="4" t="str">
        <f t="shared" ca="1" si="54"/>
        <v/>
      </c>
      <c r="G863" s="4" t="str">
        <f t="shared" ca="1" si="55"/>
        <v/>
      </c>
      <c r="H863" s="3" t="str">
        <f t="array" aca="1" ref="H863" ca="1">IFERROR(INDEX(F:F,SMALL(IF(F$2:F$1573&lt;&gt;"",ROW(F$2:F$1573)),ROWS(H$2:H862))),"")</f>
        <v/>
      </c>
      <c r="I863" s="3" t="str">
        <f t="array" aca="1" ref="I863" ca="1">IFERROR(INDEX(G:G,SMALL(IF(G$2:G$1573&lt;&gt;"",ROW(G$2:G$1573)),ROWS(I$2:I862))),"")</f>
        <v/>
      </c>
      <c r="J863" s="3" t="str">
        <f t="array" aca="1" ref="J863" ca="1">IFERROR(INDEX(C:C,SMALL(IF(C$2:C$1573&lt;&gt;"",ROW(C$2:C$1573)),ROWS(J$2:J862))),"")</f>
        <v/>
      </c>
    </row>
    <row r="864" spans="1:10" ht="18" x14ac:dyDescent="0.2">
      <c r="A864" s="1">
        <v>79</v>
      </c>
      <c r="B864" s="1" t="s">
        <v>787</v>
      </c>
      <c r="C864" s="2" t="str">
        <f t="shared" ca="1" si="52"/>
        <v/>
      </c>
      <c r="D864" s="2">
        <f t="shared" ca="1" si="53"/>
        <v>6028</v>
      </c>
      <c r="E864" s="4">
        <v>6</v>
      </c>
      <c r="F864" s="4" t="str">
        <f t="shared" ca="1" si="54"/>
        <v/>
      </c>
      <c r="G864" s="4" t="str">
        <f t="shared" ca="1" si="55"/>
        <v/>
      </c>
      <c r="H864" s="3" t="str">
        <f t="array" aca="1" ref="H864" ca="1">IFERROR(INDEX(F:F,SMALL(IF(F$2:F$1573&lt;&gt;"",ROW(F$2:F$1573)),ROWS(H$2:H863))),"")</f>
        <v/>
      </c>
      <c r="I864" s="3" t="str">
        <f t="array" aca="1" ref="I864" ca="1">IFERROR(INDEX(G:G,SMALL(IF(G$2:G$1573&lt;&gt;"",ROW(G$2:G$1573)),ROWS(I$2:I863))),"")</f>
        <v/>
      </c>
      <c r="J864" s="3" t="str">
        <f t="array" aca="1" ref="J864" ca="1">IFERROR(INDEX(C:C,SMALL(IF(C$2:C$1573&lt;&gt;"",ROW(C$2:C$1573)),ROWS(J$2:J863))),"")</f>
        <v/>
      </c>
    </row>
    <row r="865" spans="1:10" ht="18" x14ac:dyDescent="0.2">
      <c r="A865" s="1">
        <v>80</v>
      </c>
      <c r="B865" s="1" t="s">
        <v>787</v>
      </c>
      <c r="C865" s="2" t="str">
        <f t="shared" ca="1" si="52"/>
        <v/>
      </c>
      <c r="D865" s="2">
        <f t="shared" ca="1" si="53"/>
        <v>6177</v>
      </c>
      <c r="E865" s="4">
        <v>6</v>
      </c>
      <c r="F865" s="4" t="str">
        <f t="shared" ca="1" si="54"/>
        <v/>
      </c>
      <c r="G865" s="4" t="str">
        <f t="shared" ca="1" si="55"/>
        <v/>
      </c>
      <c r="H865" s="3" t="str">
        <f t="array" aca="1" ref="H865" ca="1">IFERROR(INDEX(F:F,SMALL(IF(F$2:F$1573&lt;&gt;"",ROW(F$2:F$1573)),ROWS(H$2:H864))),"")</f>
        <v/>
      </c>
      <c r="I865" s="3" t="str">
        <f t="array" aca="1" ref="I865" ca="1">IFERROR(INDEX(G:G,SMALL(IF(G$2:G$1573&lt;&gt;"",ROW(G$2:G$1573)),ROWS(I$2:I864))),"")</f>
        <v/>
      </c>
      <c r="J865" s="3" t="str">
        <f t="array" aca="1" ref="J865" ca="1">IFERROR(INDEX(C:C,SMALL(IF(C$2:C$1573&lt;&gt;"",ROW(C$2:C$1573)),ROWS(J$2:J864))),"")</f>
        <v/>
      </c>
    </row>
    <row r="866" spans="1:10" ht="18" x14ac:dyDescent="0.2">
      <c r="A866" s="1">
        <v>81</v>
      </c>
      <c r="B866" s="1" t="s">
        <v>787</v>
      </c>
      <c r="C866" s="2" t="str">
        <f t="shared" ca="1" si="52"/>
        <v/>
      </c>
      <c r="D866" s="2" t="str">
        <f t="shared" ca="1" si="53"/>
        <v/>
      </c>
      <c r="E866" s="4">
        <v>6</v>
      </c>
      <c r="F866" s="4" t="str">
        <f t="shared" ca="1" si="54"/>
        <v/>
      </c>
      <c r="G866" s="4" t="str">
        <f t="shared" ca="1" si="55"/>
        <v/>
      </c>
      <c r="H866" s="3" t="str">
        <f t="array" aca="1" ref="H866" ca="1">IFERROR(INDEX(F:F,SMALL(IF(F$2:F$1573&lt;&gt;"",ROW(F$2:F$1573)),ROWS(H$2:H865))),"")</f>
        <v/>
      </c>
      <c r="I866" s="3" t="str">
        <f t="array" aca="1" ref="I866" ca="1">IFERROR(INDEX(G:G,SMALL(IF(G$2:G$1573&lt;&gt;"",ROW(G$2:G$1573)),ROWS(I$2:I865))),"")</f>
        <v/>
      </c>
      <c r="J866" s="3" t="str">
        <f t="array" aca="1" ref="J866" ca="1">IFERROR(INDEX(C:C,SMALL(IF(C$2:C$1573&lt;&gt;"",ROW(C$2:C$1573)),ROWS(J$2:J865))),"")</f>
        <v/>
      </c>
    </row>
    <row r="867" spans="1:10" ht="18" x14ac:dyDescent="0.2">
      <c r="A867" s="1">
        <v>82</v>
      </c>
      <c r="B867" s="1" t="s">
        <v>787</v>
      </c>
      <c r="C867" s="2" t="str">
        <f t="shared" ca="1" si="52"/>
        <v/>
      </c>
      <c r="D867" s="2" t="str">
        <f t="shared" ca="1" si="53"/>
        <v/>
      </c>
      <c r="E867" s="4">
        <v>6</v>
      </c>
      <c r="F867" s="4" t="str">
        <f t="shared" ca="1" si="54"/>
        <v/>
      </c>
      <c r="G867" s="4" t="str">
        <f t="shared" ca="1" si="55"/>
        <v/>
      </c>
      <c r="H867" s="3" t="str">
        <f t="array" aca="1" ref="H867" ca="1">IFERROR(INDEX(F:F,SMALL(IF(F$2:F$1573&lt;&gt;"",ROW(F$2:F$1573)),ROWS(H$2:H866))),"")</f>
        <v/>
      </c>
      <c r="I867" s="3" t="str">
        <f t="array" aca="1" ref="I867" ca="1">IFERROR(INDEX(G:G,SMALL(IF(G$2:G$1573&lt;&gt;"",ROW(G$2:G$1573)),ROWS(I$2:I866))),"")</f>
        <v/>
      </c>
      <c r="J867" s="3" t="str">
        <f t="array" aca="1" ref="J867" ca="1">IFERROR(INDEX(C:C,SMALL(IF(C$2:C$1573&lt;&gt;"",ROW(C$2:C$1573)),ROWS(J$2:J866))),"")</f>
        <v/>
      </c>
    </row>
    <row r="868" spans="1:10" ht="18" x14ac:dyDescent="0.2">
      <c r="A868" s="1">
        <v>83</v>
      </c>
      <c r="B868" s="1" t="s">
        <v>787</v>
      </c>
      <c r="C868" s="2" t="str">
        <f t="shared" ca="1" si="52"/>
        <v/>
      </c>
      <c r="D868" s="2" t="str">
        <f t="shared" ca="1" si="53"/>
        <v/>
      </c>
      <c r="E868" s="4">
        <v>6</v>
      </c>
      <c r="F868" s="4" t="str">
        <f t="shared" ca="1" si="54"/>
        <v/>
      </c>
      <c r="G868" s="4" t="str">
        <f t="shared" ca="1" si="55"/>
        <v/>
      </c>
      <c r="H868" s="3" t="str">
        <f t="array" aca="1" ref="H868" ca="1">IFERROR(INDEX(F:F,SMALL(IF(F$2:F$1573&lt;&gt;"",ROW(F$2:F$1573)),ROWS(H$2:H867))),"")</f>
        <v/>
      </c>
      <c r="I868" s="3" t="str">
        <f t="array" aca="1" ref="I868" ca="1">IFERROR(INDEX(G:G,SMALL(IF(G$2:G$1573&lt;&gt;"",ROW(G$2:G$1573)),ROWS(I$2:I867))),"")</f>
        <v/>
      </c>
      <c r="J868" s="3" t="str">
        <f t="array" aca="1" ref="J868" ca="1">IFERROR(INDEX(C:C,SMALL(IF(C$2:C$1573&lt;&gt;"",ROW(C$2:C$1573)),ROWS(J$2:J867))),"")</f>
        <v/>
      </c>
    </row>
    <row r="869" spans="1:10" ht="18" x14ac:dyDescent="0.2">
      <c r="A869" s="1">
        <v>84</v>
      </c>
      <c r="B869" s="1" t="s">
        <v>787</v>
      </c>
      <c r="C869" s="2" t="str">
        <f t="shared" ca="1" si="52"/>
        <v/>
      </c>
      <c r="D869" s="2">
        <f t="shared" ca="1" si="53"/>
        <v>6350</v>
      </c>
      <c r="E869" s="4">
        <v>6</v>
      </c>
      <c r="F869" s="4" t="str">
        <f t="shared" ca="1" si="54"/>
        <v/>
      </c>
      <c r="G869" s="4" t="str">
        <f t="shared" ca="1" si="55"/>
        <v/>
      </c>
      <c r="H869" s="3" t="str">
        <f t="array" aca="1" ref="H869" ca="1">IFERROR(INDEX(F:F,SMALL(IF(F$2:F$1573&lt;&gt;"",ROW(F$2:F$1573)),ROWS(H$2:H868))),"")</f>
        <v/>
      </c>
      <c r="I869" s="3" t="str">
        <f t="array" aca="1" ref="I869" ca="1">IFERROR(INDEX(G:G,SMALL(IF(G$2:G$1573&lt;&gt;"",ROW(G$2:G$1573)),ROWS(I$2:I868))),"")</f>
        <v/>
      </c>
      <c r="J869" s="3" t="str">
        <f t="array" aca="1" ref="J869" ca="1">IFERROR(INDEX(C:C,SMALL(IF(C$2:C$1573&lt;&gt;"",ROW(C$2:C$1573)),ROWS(J$2:J868))),"")</f>
        <v/>
      </c>
    </row>
    <row r="870" spans="1:10" ht="18" x14ac:dyDescent="0.2">
      <c r="A870" s="1">
        <v>85</v>
      </c>
      <c r="B870" s="1" t="s">
        <v>787</v>
      </c>
      <c r="C870" s="2" t="str">
        <f t="shared" ca="1" si="52"/>
        <v/>
      </c>
      <c r="D870" s="2">
        <f t="shared" ca="1" si="53"/>
        <v>6442</v>
      </c>
      <c r="E870" s="4">
        <v>6</v>
      </c>
      <c r="F870" s="4" t="str">
        <f t="shared" ca="1" si="54"/>
        <v/>
      </c>
      <c r="G870" s="4" t="str">
        <f t="shared" ca="1" si="55"/>
        <v/>
      </c>
      <c r="H870" s="3" t="str">
        <f t="array" aca="1" ref="H870" ca="1">IFERROR(INDEX(F:F,SMALL(IF(F$2:F$1573&lt;&gt;"",ROW(F$2:F$1573)),ROWS(H$2:H869))),"")</f>
        <v/>
      </c>
      <c r="I870" s="3" t="str">
        <f t="array" aca="1" ref="I870" ca="1">IFERROR(INDEX(G:G,SMALL(IF(G$2:G$1573&lt;&gt;"",ROW(G$2:G$1573)),ROWS(I$2:I869))),"")</f>
        <v/>
      </c>
      <c r="J870" s="3" t="str">
        <f t="array" aca="1" ref="J870" ca="1">IFERROR(INDEX(C:C,SMALL(IF(C$2:C$1573&lt;&gt;"",ROW(C$2:C$1573)),ROWS(J$2:J869))),"")</f>
        <v/>
      </c>
    </row>
    <row r="871" spans="1:10" ht="18" x14ac:dyDescent="0.2">
      <c r="A871" s="1">
        <v>86</v>
      </c>
      <c r="B871" s="1" t="s">
        <v>787</v>
      </c>
      <c r="C871" s="2" t="str">
        <f t="shared" ca="1" si="52"/>
        <v/>
      </c>
      <c r="D871" s="2" t="str">
        <f t="shared" ca="1" si="53"/>
        <v/>
      </c>
      <c r="E871" s="4">
        <v>6</v>
      </c>
      <c r="F871" s="4" t="str">
        <f t="shared" ca="1" si="54"/>
        <v/>
      </c>
      <c r="G871" s="4" t="str">
        <f t="shared" ca="1" si="55"/>
        <v/>
      </c>
      <c r="H871" s="3" t="str">
        <f t="array" aca="1" ref="H871" ca="1">IFERROR(INDEX(F:F,SMALL(IF(F$2:F$1573&lt;&gt;"",ROW(F$2:F$1573)),ROWS(H$2:H870))),"")</f>
        <v/>
      </c>
      <c r="I871" s="3" t="str">
        <f t="array" aca="1" ref="I871" ca="1">IFERROR(INDEX(G:G,SMALL(IF(G$2:G$1573&lt;&gt;"",ROW(G$2:G$1573)),ROWS(I$2:I870))),"")</f>
        <v/>
      </c>
      <c r="J871" s="3" t="str">
        <f t="array" aca="1" ref="J871" ca="1">IFERROR(INDEX(C:C,SMALL(IF(C$2:C$1573&lt;&gt;"",ROW(C$2:C$1573)),ROWS(J$2:J870))),"")</f>
        <v/>
      </c>
    </row>
    <row r="872" spans="1:10" ht="18" x14ac:dyDescent="0.2">
      <c r="A872" s="1">
        <v>87</v>
      </c>
      <c r="B872" s="1" t="s">
        <v>787</v>
      </c>
      <c r="C872" s="2" t="str">
        <f t="shared" ca="1" si="52"/>
        <v/>
      </c>
      <c r="D872" s="2" t="str">
        <f t="shared" ca="1" si="53"/>
        <v/>
      </c>
      <c r="E872" s="4">
        <v>6</v>
      </c>
      <c r="F872" s="4" t="str">
        <f t="shared" ca="1" si="54"/>
        <v/>
      </c>
      <c r="G872" s="4" t="str">
        <f t="shared" ca="1" si="55"/>
        <v/>
      </c>
      <c r="H872" s="3" t="str">
        <f t="array" aca="1" ref="H872" ca="1">IFERROR(INDEX(F:F,SMALL(IF(F$2:F$1573&lt;&gt;"",ROW(F$2:F$1573)),ROWS(H$2:H871))),"")</f>
        <v/>
      </c>
      <c r="I872" s="3" t="str">
        <f t="array" aca="1" ref="I872" ca="1">IFERROR(INDEX(G:G,SMALL(IF(G$2:G$1573&lt;&gt;"",ROW(G$2:G$1573)),ROWS(I$2:I871))),"")</f>
        <v/>
      </c>
      <c r="J872" s="3" t="str">
        <f t="array" aca="1" ref="J872" ca="1">IFERROR(INDEX(C:C,SMALL(IF(C$2:C$1573&lt;&gt;"",ROW(C$2:C$1573)),ROWS(J$2:J871))),"")</f>
        <v/>
      </c>
    </row>
    <row r="873" spans="1:10" ht="18" x14ac:dyDescent="0.2">
      <c r="A873" s="1">
        <v>88</v>
      </c>
      <c r="B873" s="1" t="s">
        <v>787</v>
      </c>
      <c r="C873" s="2" t="str">
        <f t="shared" ca="1" si="52"/>
        <v/>
      </c>
      <c r="D873" s="2" t="str">
        <f t="shared" ca="1" si="53"/>
        <v/>
      </c>
      <c r="E873" s="4">
        <v>6</v>
      </c>
      <c r="F873" s="4" t="str">
        <f t="shared" ca="1" si="54"/>
        <v/>
      </c>
      <c r="G873" s="4" t="str">
        <f t="shared" ca="1" si="55"/>
        <v/>
      </c>
      <c r="H873" s="3" t="str">
        <f t="array" aca="1" ref="H873" ca="1">IFERROR(INDEX(F:F,SMALL(IF(F$2:F$1573&lt;&gt;"",ROW(F$2:F$1573)),ROWS(H$2:H872))),"")</f>
        <v/>
      </c>
      <c r="I873" s="3" t="str">
        <f t="array" aca="1" ref="I873" ca="1">IFERROR(INDEX(G:G,SMALL(IF(G$2:G$1573&lt;&gt;"",ROW(G$2:G$1573)),ROWS(I$2:I872))),"")</f>
        <v/>
      </c>
      <c r="J873" s="3" t="str">
        <f t="array" aca="1" ref="J873" ca="1">IFERROR(INDEX(C:C,SMALL(IF(C$2:C$1573&lt;&gt;"",ROW(C$2:C$1573)),ROWS(J$2:J872))),"")</f>
        <v/>
      </c>
    </row>
    <row r="874" spans="1:10" ht="18" x14ac:dyDescent="0.2">
      <c r="A874" s="1">
        <v>89</v>
      </c>
      <c r="B874" s="1" t="s">
        <v>787</v>
      </c>
      <c r="C874" s="2" t="str">
        <f t="shared" ca="1" si="52"/>
        <v/>
      </c>
      <c r="D874" s="2" t="str">
        <f t="shared" ca="1" si="53"/>
        <v/>
      </c>
      <c r="E874" s="4">
        <v>6</v>
      </c>
      <c r="F874" s="4" t="str">
        <f t="shared" ca="1" si="54"/>
        <v/>
      </c>
      <c r="G874" s="4" t="str">
        <f t="shared" ca="1" si="55"/>
        <v/>
      </c>
      <c r="H874" s="3" t="str">
        <f t="array" aca="1" ref="H874" ca="1">IFERROR(INDEX(F:F,SMALL(IF(F$2:F$1573&lt;&gt;"",ROW(F$2:F$1573)),ROWS(H$2:H873))),"")</f>
        <v/>
      </c>
      <c r="I874" s="3" t="str">
        <f t="array" aca="1" ref="I874" ca="1">IFERROR(INDEX(G:G,SMALL(IF(G$2:G$1573&lt;&gt;"",ROW(G$2:G$1573)),ROWS(I$2:I873))),"")</f>
        <v/>
      </c>
      <c r="J874" s="3" t="str">
        <f t="array" aca="1" ref="J874" ca="1">IFERROR(INDEX(C:C,SMALL(IF(C$2:C$1573&lt;&gt;"",ROW(C$2:C$1573)),ROWS(J$2:J873))),"")</f>
        <v/>
      </c>
    </row>
    <row r="875" spans="1:10" ht="18" x14ac:dyDescent="0.2">
      <c r="A875" s="1">
        <v>90</v>
      </c>
      <c r="B875" s="1" t="s">
        <v>787</v>
      </c>
      <c r="C875" s="2" t="str">
        <f t="shared" ca="1" si="52"/>
        <v/>
      </c>
      <c r="D875" s="2" t="str">
        <f t="shared" ca="1" si="53"/>
        <v/>
      </c>
      <c r="E875" s="4">
        <v>6</v>
      </c>
      <c r="F875" s="4" t="str">
        <f t="shared" ca="1" si="54"/>
        <v/>
      </c>
      <c r="G875" s="4" t="str">
        <f t="shared" ca="1" si="55"/>
        <v/>
      </c>
      <c r="H875" s="3" t="str">
        <f t="array" aca="1" ref="H875" ca="1">IFERROR(INDEX(F:F,SMALL(IF(F$2:F$1573&lt;&gt;"",ROW(F$2:F$1573)),ROWS(H$2:H874))),"")</f>
        <v/>
      </c>
      <c r="I875" s="3" t="str">
        <f t="array" aca="1" ref="I875" ca="1">IFERROR(INDEX(G:G,SMALL(IF(G$2:G$1573&lt;&gt;"",ROW(G$2:G$1573)),ROWS(I$2:I874))),"")</f>
        <v/>
      </c>
      <c r="J875" s="3" t="str">
        <f t="array" aca="1" ref="J875" ca="1">IFERROR(INDEX(C:C,SMALL(IF(C$2:C$1573&lt;&gt;"",ROW(C$2:C$1573)),ROWS(J$2:J874))),"")</f>
        <v/>
      </c>
    </row>
    <row r="876" spans="1:10" ht="18" x14ac:dyDescent="0.2">
      <c r="A876" s="1">
        <v>91</v>
      </c>
      <c r="B876" s="1" t="s">
        <v>787</v>
      </c>
      <c r="C876" s="2" t="str">
        <f t="shared" ca="1" si="52"/>
        <v/>
      </c>
      <c r="D876" s="2" t="str">
        <f t="shared" ca="1" si="53"/>
        <v/>
      </c>
      <c r="E876" s="4">
        <v>6</v>
      </c>
      <c r="F876" s="4" t="str">
        <f t="shared" ca="1" si="54"/>
        <v/>
      </c>
      <c r="G876" s="4" t="str">
        <f t="shared" ca="1" si="55"/>
        <v/>
      </c>
      <c r="H876" s="3" t="str">
        <f t="array" aca="1" ref="H876" ca="1">IFERROR(INDEX(F:F,SMALL(IF(F$2:F$1573&lt;&gt;"",ROW(F$2:F$1573)),ROWS(H$2:H875))),"")</f>
        <v/>
      </c>
      <c r="I876" s="3" t="str">
        <f t="array" aca="1" ref="I876" ca="1">IFERROR(INDEX(G:G,SMALL(IF(G$2:G$1573&lt;&gt;"",ROW(G$2:G$1573)),ROWS(I$2:I875))),"")</f>
        <v/>
      </c>
      <c r="J876" s="3" t="str">
        <f t="array" aca="1" ref="J876" ca="1">IFERROR(INDEX(C:C,SMALL(IF(C$2:C$1573&lt;&gt;"",ROW(C$2:C$1573)),ROWS(J$2:J875))),"")</f>
        <v/>
      </c>
    </row>
    <row r="877" spans="1:10" ht="18" x14ac:dyDescent="0.2">
      <c r="A877" s="1">
        <v>92</v>
      </c>
      <c r="B877" s="1" t="s">
        <v>787</v>
      </c>
      <c r="C877" s="2" t="str">
        <f t="shared" ca="1" si="52"/>
        <v/>
      </c>
      <c r="D877" s="2">
        <f t="shared" ca="1" si="53"/>
        <v>7116</v>
      </c>
      <c r="E877" s="4">
        <v>6</v>
      </c>
      <c r="F877" s="4" t="str">
        <f t="shared" ca="1" si="54"/>
        <v/>
      </c>
      <c r="G877" s="4" t="str">
        <f t="shared" ca="1" si="55"/>
        <v/>
      </c>
      <c r="H877" s="3" t="str">
        <f t="array" aca="1" ref="H877" ca="1">IFERROR(INDEX(F:F,SMALL(IF(F$2:F$1573&lt;&gt;"",ROW(F$2:F$1573)),ROWS(H$2:H876))),"")</f>
        <v/>
      </c>
      <c r="I877" s="3" t="str">
        <f t="array" aca="1" ref="I877" ca="1">IFERROR(INDEX(G:G,SMALL(IF(G$2:G$1573&lt;&gt;"",ROW(G$2:G$1573)),ROWS(I$2:I876))),"")</f>
        <v/>
      </c>
      <c r="J877" s="3" t="str">
        <f t="array" aca="1" ref="J877" ca="1">IFERROR(INDEX(C:C,SMALL(IF(C$2:C$1573&lt;&gt;"",ROW(C$2:C$1573)),ROWS(J$2:J876))),"")</f>
        <v/>
      </c>
    </row>
    <row r="878" spans="1:10" ht="18" x14ac:dyDescent="0.2">
      <c r="A878" s="1">
        <v>93</v>
      </c>
      <c r="B878" s="1" t="s">
        <v>787</v>
      </c>
      <c r="C878" s="2" t="str">
        <f t="shared" ca="1" si="52"/>
        <v/>
      </c>
      <c r="D878" s="2">
        <f t="shared" ca="1" si="53"/>
        <v>7291</v>
      </c>
      <c r="E878" s="4">
        <v>6</v>
      </c>
      <c r="F878" s="4" t="str">
        <f t="shared" ca="1" si="54"/>
        <v/>
      </c>
      <c r="G878" s="4" t="str">
        <f t="shared" ca="1" si="55"/>
        <v/>
      </c>
      <c r="H878" s="3" t="str">
        <f t="array" aca="1" ref="H878" ca="1">IFERROR(INDEX(F:F,SMALL(IF(F$2:F$1573&lt;&gt;"",ROW(F$2:F$1573)),ROWS(H$2:H877))),"")</f>
        <v/>
      </c>
      <c r="I878" s="3" t="str">
        <f t="array" aca="1" ref="I878" ca="1">IFERROR(INDEX(G:G,SMALL(IF(G$2:G$1573&lt;&gt;"",ROW(G$2:G$1573)),ROWS(I$2:I877))),"")</f>
        <v/>
      </c>
      <c r="J878" s="3" t="str">
        <f t="array" aca="1" ref="J878" ca="1">IFERROR(INDEX(C:C,SMALL(IF(C$2:C$1573&lt;&gt;"",ROW(C$2:C$1573)),ROWS(J$2:J877))),"")</f>
        <v/>
      </c>
    </row>
    <row r="879" spans="1:10" ht="18" x14ac:dyDescent="0.2">
      <c r="A879" s="1">
        <v>94</v>
      </c>
      <c r="B879" s="1" t="s">
        <v>787</v>
      </c>
      <c r="C879" s="2" t="str">
        <f t="shared" ca="1" si="52"/>
        <v/>
      </c>
      <c r="D879" s="2">
        <f t="shared" ca="1" si="53"/>
        <v>7087</v>
      </c>
      <c r="E879" s="4">
        <v>6</v>
      </c>
      <c r="F879" s="4" t="str">
        <f t="shared" ca="1" si="54"/>
        <v/>
      </c>
      <c r="G879" s="4" t="str">
        <f t="shared" ca="1" si="55"/>
        <v/>
      </c>
      <c r="H879" s="3" t="str">
        <f t="array" aca="1" ref="H879" ca="1">IFERROR(INDEX(F:F,SMALL(IF(F$2:F$1573&lt;&gt;"",ROW(F$2:F$1573)),ROWS(H$2:H878))),"")</f>
        <v/>
      </c>
      <c r="I879" s="3" t="str">
        <f t="array" aca="1" ref="I879" ca="1">IFERROR(INDEX(G:G,SMALL(IF(G$2:G$1573&lt;&gt;"",ROW(G$2:G$1573)),ROWS(I$2:I878))),"")</f>
        <v/>
      </c>
      <c r="J879" s="3" t="str">
        <f t="array" aca="1" ref="J879" ca="1">IFERROR(INDEX(C:C,SMALL(IF(C$2:C$1573&lt;&gt;"",ROW(C$2:C$1573)),ROWS(J$2:J878))),"")</f>
        <v/>
      </c>
    </row>
    <row r="880" spans="1:10" ht="18" x14ac:dyDescent="0.2">
      <c r="A880" s="1">
        <v>95</v>
      </c>
      <c r="B880" s="1" t="s">
        <v>787</v>
      </c>
      <c r="C880" s="2" t="str">
        <f t="shared" ca="1" si="52"/>
        <v/>
      </c>
      <c r="D880" s="2">
        <f t="shared" ca="1" si="53"/>
        <v>7105</v>
      </c>
      <c r="E880" s="4">
        <v>6</v>
      </c>
      <c r="F880" s="4" t="str">
        <f t="shared" ca="1" si="54"/>
        <v/>
      </c>
      <c r="G880" s="4" t="str">
        <f t="shared" ca="1" si="55"/>
        <v/>
      </c>
      <c r="H880" s="3" t="str">
        <f t="array" aca="1" ref="H880" ca="1">IFERROR(INDEX(F:F,SMALL(IF(F$2:F$1573&lt;&gt;"",ROW(F$2:F$1573)),ROWS(H$2:H879))),"")</f>
        <v/>
      </c>
      <c r="I880" s="3" t="str">
        <f t="array" aca="1" ref="I880" ca="1">IFERROR(INDEX(G:G,SMALL(IF(G$2:G$1573&lt;&gt;"",ROW(G$2:G$1573)),ROWS(I$2:I879))),"")</f>
        <v/>
      </c>
      <c r="J880" s="3" t="str">
        <f t="array" aca="1" ref="J880" ca="1">IFERROR(INDEX(C:C,SMALL(IF(C$2:C$1573&lt;&gt;"",ROW(C$2:C$1573)),ROWS(J$2:J879))),"")</f>
        <v/>
      </c>
    </row>
    <row r="881" spans="1:10" ht="18" x14ac:dyDescent="0.2">
      <c r="A881" s="1">
        <v>96</v>
      </c>
      <c r="B881" s="1" t="s">
        <v>787</v>
      </c>
      <c r="C881" s="2" t="str">
        <f t="shared" ca="1" si="52"/>
        <v/>
      </c>
      <c r="D881" s="2">
        <f t="shared" ca="1" si="53"/>
        <v>7109</v>
      </c>
      <c r="E881" s="4">
        <v>6</v>
      </c>
      <c r="F881" s="4" t="str">
        <f t="shared" ca="1" si="54"/>
        <v/>
      </c>
      <c r="G881" s="4" t="str">
        <f t="shared" ca="1" si="55"/>
        <v/>
      </c>
      <c r="H881" s="3" t="str">
        <f t="array" aca="1" ref="H881" ca="1">IFERROR(INDEX(F:F,SMALL(IF(F$2:F$1573&lt;&gt;"",ROW(F$2:F$1573)),ROWS(H$2:H880))),"")</f>
        <v/>
      </c>
      <c r="I881" s="3" t="str">
        <f t="array" aca="1" ref="I881" ca="1">IFERROR(INDEX(G:G,SMALL(IF(G$2:G$1573&lt;&gt;"",ROW(G$2:G$1573)),ROWS(I$2:I880))),"")</f>
        <v/>
      </c>
      <c r="J881" s="3" t="str">
        <f t="array" aca="1" ref="J881" ca="1">IFERROR(INDEX(C:C,SMALL(IF(C$2:C$1573&lt;&gt;"",ROW(C$2:C$1573)),ROWS(J$2:J880))),"")</f>
        <v/>
      </c>
    </row>
    <row r="882" spans="1:10" ht="18" x14ac:dyDescent="0.2">
      <c r="A882" s="1">
        <v>97</v>
      </c>
      <c r="B882" s="1" t="s">
        <v>787</v>
      </c>
      <c r="C882" s="2" t="str">
        <f t="shared" ca="1" si="52"/>
        <v/>
      </c>
      <c r="D882" s="2" t="str">
        <f t="shared" ca="1" si="53"/>
        <v/>
      </c>
      <c r="E882" s="4">
        <v>6</v>
      </c>
      <c r="F882" s="4" t="str">
        <f t="shared" ca="1" si="54"/>
        <v/>
      </c>
      <c r="G882" s="4" t="str">
        <f t="shared" ca="1" si="55"/>
        <v/>
      </c>
      <c r="H882" s="3" t="str">
        <f t="array" aca="1" ref="H882" ca="1">IFERROR(INDEX(F:F,SMALL(IF(F$2:F$1573&lt;&gt;"",ROW(F$2:F$1573)),ROWS(H$2:H881))),"")</f>
        <v/>
      </c>
      <c r="I882" s="3" t="str">
        <f t="array" aca="1" ref="I882" ca="1">IFERROR(INDEX(G:G,SMALL(IF(G$2:G$1573&lt;&gt;"",ROW(G$2:G$1573)),ROWS(I$2:I881))),"")</f>
        <v/>
      </c>
      <c r="J882" s="3" t="str">
        <f t="array" aca="1" ref="J882" ca="1">IFERROR(INDEX(C:C,SMALL(IF(C$2:C$1573&lt;&gt;"",ROW(C$2:C$1573)),ROWS(J$2:J881))),"")</f>
        <v/>
      </c>
    </row>
    <row r="883" spans="1:10" ht="18" x14ac:dyDescent="0.2">
      <c r="A883" s="1">
        <v>98</v>
      </c>
      <c r="B883" s="1" t="s">
        <v>787</v>
      </c>
      <c r="C883" s="2" t="str">
        <f t="shared" ca="1" si="52"/>
        <v/>
      </c>
      <c r="D883" s="2" t="str">
        <f t="shared" ca="1" si="53"/>
        <v/>
      </c>
      <c r="E883" s="4">
        <v>6</v>
      </c>
      <c r="F883" s="4" t="str">
        <f t="shared" ca="1" si="54"/>
        <v/>
      </c>
      <c r="G883" s="4" t="str">
        <f t="shared" ca="1" si="55"/>
        <v/>
      </c>
      <c r="H883" s="3" t="str">
        <f t="array" aca="1" ref="H883" ca="1">IFERROR(INDEX(F:F,SMALL(IF(F$2:F$1573&lt;&gt;"",ROW(F$2:F$1573)),ROWS(H$2:H882))),"")</f>
        <v/>
      </c>
      <c r="I883" s="3" t="str">
        <f t="array" aca="1" ref="I883" ca="1">IFERROR(INDEX(G:G,SMALL(IF(G$2:G$1573&lt;&gt;"",ROW(G$2:G$1573)),ROWS(I$2:I882))),"")</f>
        <v/>
      </c>
      <c r="J883" s="3" t="str">
        <f t="array" aca="1" ref="J883" ca="1">IFERROR(INDEX(C:C,SMALL(IF(C$2:C$1573&lt;&gt;"",ROW(C$2:C$1573)),ROWS(J$2:J882))),"")</f>
        <v/>
      </c>
    </row>
    <row r="884" spans="1:10" ht="18" x14ac:dyDescent="0.2">
      <c r="A884" s="1">
        <v>99</v>
      </c>
      <c r="B884" s="1" t="s">
        <v>787</v>
      </c>
      <c r="C884" s="2" t="str">
        <f t="shared" ca="1" si="52"/>
        <v/>
      </c>
      <c r="D884" s="2" t="str">
        <f t="shared" ca="1" si="53"/>
        <v/>
      </c>
      <c r="E884" s="4">
        <v>6</v>
      </c>
      <c r="F884" s="4" t="str">
        <f t="shared" ca="1" si="54"/>
        <v/>
      </c>
      <c r="G884" s="4" t="str">
        <f t="shared" ca="1" si="55"/>
        <v/>
      </c>
      <c r="H884" s="3" t="str">
        <f t="array" aca="1" ref="H884" ca="1">IFERROR(INDEX(F:F,SMALL(IF(F$2:F$1573&lt;&gt;"",ROW(F$2:F$1573)),ROWS(H$2:H883))),"")</f>
        <v/>
      </c>
      <c r="I884" s="3" t="str">
        <f t="array" aca="1" ref="I884" ca="1">IFERROR(INDEX(G:G,SMALL(IF(G$2:G$1573&lt;&gt;"",ROW(G$2:G$1573)),ROWS(I$2:I883))),"")</f>
        <v/>
      </c>
      <c r="J884" s="3" t="str">
        <f t="array" aca="1" ref="J884" ca="1">IFERROR(INDEX(C:C,SMALL(IF(C$2:C$1573&lt;&gt;"",ROW(C$2:C$1573)),ROWS(J$2:J883))),"")</f>
        <v/>
      </c>
    </row>
    <row r="885" spans="1:10" ht="18" x14ac:dyDescent="0.2">
      <c r="A885" s="1">
        <v>100</v>
      </c>
      <c r="B885" s="1" t="s">
        <v>787</v>
      </c>
      <c r="C885" s="2" t="str">
        <f t="shared" ca="1" si="52"/>
        <v/>
      </c>
      <c r="D885" s="2" t="str">
        <f t="shared" ca="1" si="53"/>
        <v/>
      </c>
      <c r="E885" s="4">
        <v>6</v>
      </c>
      <c r="F885" s="4" t="str">
        <f t="shared" ca="1" si="54"/>
        <v/>
      </c>
      <c r="G885" s="4" t="str">
        <f t="shared" ca="1" si="55"/>
        <v/>
      </c>
      <c r="H885" s="3" t="str">
        <f t="array" aca="1" ref="H885" ca="1">IFERROR(INDEX(F:F,SMALL(IF(F$2:F$1573&lt;&gt;"",ROW(F$2:F$1573)),ROWS(H$2:H884))),"")</f>
        <v/>
      </c>
      <c r="I885" s="3" t="str">
        <f t="array" aca="1" ref="I885" ca="1">IFERROR(INDEX(G:G,SMALL(IF(G$2:G$1573&lt;&gt;"",ROW(G$2:G$1573)),ROWS(I$2:I884))),"")</f>
        <v/>
      </c>
      <c r="J885" s="3" t="str">
        <f t="array" aca="1" ref="J885" ca="1">IFERROR(INDEX(C:C,SMALL(IF(C$2:C$1573&lt;&gt;"",ROW(C$2:C$1573)),ROWS(J$2:J884))),"")</f>
        <v/>
      </c>
    </row>
    <row r="886" spans="1:10" ht="18" x14ac:dyDescent="0.2">
      <c r="A886" s="1">
        <v>101</v>
      </c>
      <c r="B886" s="1" t="s">
        <v>787</v>
      </c>
      <c r="C886" s="2" t="str">
        <f t="shared" ca="1" si="52"/>
        <v/>
      </c>
      <c r="D886" s="2" t="str">
        <f t="shared" ca="1" si="53"/>
        <v/>
      </c>
      <c r="E886" s="4">
        <v>6</v>
      </c>
      <c r="F886" s="4" t="str">
        <f t="shared" ca="1" si="54"/>
        <v/>
      </c>
      <c r="G886" s="4" t="str">
        <f t="shared" ca="1" si="55"/>
        <v/>
      </c>
      <c r="H886" s="3" t="str">
        <f t="array" aca="1" ref="H886" ca="1">IFERROR(INDEX(F:F,SMALL(IF(F$2:F$1573&lt;&gt;"",ROW(F$2:F$1573)),ROWS(H$2:H885))),"")</f>
        <v/>
      </c>
      <c r="I886" s="3" t="str">
        <f t="array" aca="1" ref="I886" ca="1">IFERROR(INDEX(G:G,SMALL(IF(G$2:G$1573&lt;&gt;"",ROW(G$2:G$1573)),ROWS(I$2:I885))),"")</f>
        <v/>
      </c>
      <c r="J886" s="3" t="str">
        <f t="array" aca="1" ref="J886" ca="1">IFERROR(INDEX(C:C,SMALL(IF(C$2:C$1573&lt;&gt;"",ROW(C$2:C$1573)),ROWS(J$2:J885))),"")</f>
        <v/>
      </c>
    </row>
    <row r="887" spans="1:10" ht="18" x14ac:dyDescent="0.2">
      <c r="A887" s="1">
        <v>102</v>
      </c>
      <c r="B887" s="1" t="s">
        <v>787</v>
      </c>
      <c r="C887" s="2" t="str">
        <f t="shared" ca="1" si="52"/>
        <v/>
      </c>
      <c r="D887" s="2" t="str">
        <f t="shared" ca="1" si="53"/>
        <v/>
      </c>
      <c r="E887" s="4">
        <v>6</v>
      </c>
      <c r="F887" s="4" t="str">
        <f t="shared" ca="1" si="54"/>
        <v/>
      </c>
      <c r="G887" s="4" t="str">
        <f t="shared" ca="1" si="55"/>
        <v/>
      </c>
      <c r="H887" s="3" t="str">
        <f t="array" aca="1" ref="H887" ca="1">IFERROR(INDEX(F:F,SMALL(IF(F$2:F$1573&lt;&gt;"",ROW(F$2:F$1573)),ROWS(H$2:H886))),"")</f>
        <v/>
      </c>
      <c r="I887" s="3" t="str">
        <f t="array" aca="1" ref="I887" ca="1">IFERROR(INDEX(G:G,SMALL(IF(G$2:G$1573&lt;&gt;"",ROW(G$2:G$1573)),ROWS(I$2:I886))),"")</f>
        <v/>
      </c>
      <c r="J887" s="3" t="str">
        <f t="array" aca="1" ref="J887" ca="1">IFERROR(INDEX(C:C,SMALL(IF(C$2:C$1573&lt;&gt;"",ROW(C$2:C$1573)),ROWS(J$2:J886))),"")</f>
        <v/>
      </c>
    </row>
    <row r="888" spans="1:10" ht="18" x14ac:dyDescent="0.2">
      <c r="A888" s="1">
        <v>103</v>
      </c>
      <c r="B888" s="1" t="s">
        <v>787</v>
      </c>
      <c r="C888" s="2" t="str">
        <f t="shared" ca="1" si="52"/>
        <v/>
      </c>
      <c r="D888" s="2">
        <f t="shared" ca="1" si="53"/>
        <v>6147</v>
      </c>
      <c r="E888" s="4">
        <v>6</v>
      </c>
      <c r="F888" s="4" t="str">
        <f t="shared" ca="1" si="54"/>
        <v/>
      </c>
      <c r="G888" s="4" t="str">
        <f t="shared" ca="1" si="55"/>
        <v/>
      </c>
      <c r="H888" s="3" t="str">
        <f t="array" aca="1" ref="H888" ca="1">IFERROR(INDEX(F:F,SMALL(IF(F$2:F$1573&lt;&gt;"",ROW(F$2:F$1573)),ROWS(H$2:H887))),"")</f>
        <v/>
      </c>
      <c r="I888" s="3" t="str">
        <f t="array" aca="1" ref="I888" ca="1">IFERROR(INDEX(G:G,SMALL(IF(G$2:G$1573&lt;&gt;"",ROW(G$2:G$1573)),ROWS(I$2:I887))),"")</f>
        <v/>
      </c>
      <c r="J888" s="3" t="str">
        <f t="array" aca="1" ref="J888" ca="1">IFERROR(INDEX(C:C,SMALL(IF(C$2:C$1573&lt;&gt;"",ROW(C$2:C$1573)),ROWS(J$2:J887))),"")</f>
        <v/>
      </c>
    </row>
    <row r="889" spans="1:10" ht="18" x14ac:dyDescent="0.2">
      <c r="A889" s="1">
        <v>104</v>
      </c>
      <c r="B889" s="1" t="s">
        <v>787</v>
      </c>
      <c r="C889" s="2" t="str">
        <f t="shared" ca="1" si="52"/>
        <v/>
      </c>
      <c r="D889" s="2">
        <f t="shared" ca="1" si="53"/>
        <v>6287</v>
      </c>
      <c r="E889" s="4">
        <v>6</v>
      </c>
      <c r="F889" s="4" t="str">
        <f t="shared" ca="1" si="54"/>
        <v/>
      </c>
      <c r="G889" s="4" t="str">
        <f t="shared" ca="1" si="55"/>
        <v/>
      </c>
      <c r="H889" s="3" t="str">
        <f t="array" aca="1" ref="H889" ca="1">IFERROR(INDEX(F:F,SMALL(IF(F$2:F$1573&lt;&gt;"",ROW(F$2:F$1573)),ROWS(H$2:H888))),"")</f>
        <v/>
      </c>
      <c r="I889" s="3" t="str">
        <f t="array" aca="1" ref="I889" ca="1">IFERROR(INDEX(G:G,SMALL(IF(G$2:G$1573&lt;&gt;"",ROW(G$2:G$1573)),ROWS(I$2:I888))),"")</f>
        <v/>
      </c>
      <c r="J889" s="3" t="str">
        <f t="array" aca="1" ref="J889" ca="1">IFERROR(INDEX(C:C,SMALL(IF(C$2:C$1573&lt;&gt;"",ROW(C$2:C$1573)),ROWS(J$2:J888))),"")</f>
        <v/>
      </c>
    </row>
    <row r="890" spans="1:10" ht="18" x14ac:dyDescent="0.2">
      <c r="A890" s="1">
        <v>105</v>
      </c>
      <c r="B890" s="1" t="s">
        <v>787</v>
      </c>
      <c r="C890" s="2" t="str">
        <f t="shared" ca="1" si="52"/>
        <v/>
      </c>
      <c r="D890" s="2">
        <f t="shared" ca="1" si="53"/>
        <v>6301</v>
      </c>
      <c r="E890" s="4">
        <v>6</v>
      </c>
      <c r="F890" s="4" t="str">
        <f t="shared" ca="1" si="54"/>
        <v/>
      </c>
      <c r="G890" s="4" t="str">
        <f t="shared" ca="1" si="55"/>
        <v/>
      </c>
      <c r="H890" s="3" t="str">
        <f t="array" aca="1" ref="H890" ca="1">IFERROR(INDEX(F:F,SMALL(IF(F$2:F$1573&lt;&gt;"",ROW(F$2:F$1573)),ROWS(H$2:H889))),"")</f>
        <v/>
      </c>
      <c r="I890" s="3" t="str">
        <f t="array" aca="1" ref="I890" ca="1">IFERROR(INDEX(G:G,SMALL(IF(G$2:G$1573&lt;&gt;"",ROW(G$2:G$1573)),ROWS(I$2:I889))),"")</f>
        <v/>
      </c>
      <c r="J890" s="3" t="str">
        <f t="array" aca="1" ref="J890" ca="1">IFERROR(INDEX(C:C,SMALL(IF(C$2:C$1573&lt;&gt;"",ROW(C$2:C$1573)),ROWS(J$2:J889))),"")</f>
        <v/>
      </c>
    </row>
    <row r="891" spans="1:10" ht="18" x14ac:dyDescent="0.2">
      <c r="A891" s="1">
        <v>106</v>
      </c>
      <c r="B891" s="1" t="s">
        <v>787</v>
      </c>
      <c r="C891" s="2" t="str">
        <f t="shared" ca="1" si="52"/>
        <v/>
      </c>
      <c r="D891" s="2">
        <f t="shared" ca="1" si="53"/>
        <v>6444</v>
      </c>
      <c r="E891" s="4">
        <v>6</v>
      </c>
      <c r="F891" s="4" t="str">
        <f t="shared" ca="1" si="54"/>
        <v/>
      </c>
      <c r="G891" s="4" t="str">
        <f t="shared" ca="1" si="55"/>
        <v/>
      </c>
      <c r="H891" s="3" t="str">
        <f t="array" aca="1" ref="H891" ca="1">IFERROR(INDEX(F:F,SMALL(IF(F$2:F$1573&lt;&gt;"",ROW(F$2:F$1573)),ROWS(H$2:H890))),"")</f>
        <v/>
      </c>
      <c r="I891" s="3" t="str">
        <f t="array" aca="1" ref="I891" ca="1">IFERROR(INDEX(G:G,SMALL(IF(G$2:G$1573&lt;&gt;"",ROW(G$2:G$1573)),ROWS(I$2:I890))),"")</f>
        <v/>
      </c>
      <c r="J891" s="3" t="str">
        <f t="array" aca="1" ref="J891" ca="1">IFERROR(INDEX(C:C,SMALL(IF(C$2:C$1573&lt;&gt;"",ROW(C$2:C$1573)),ROWS(J$2:J890))),"")</f>
        <v/>
      </c>
    </row>
    <row r="892" spans="1:10" ht="18" x14ac:dyDescent="0.2">
      <c r="A892" s="1">
        <v>107</v>
      </c>
      <c r="B892" s="1" t="s">
        <v>787</v>
      </c>
      <c r="C892" s="2" t="str">
        <f t="shared" ca="1" si="52"/>
        <v/>
      </c>
      <c r="D892" s="2">
        <f t="shared" ca="1" si="53"/>
        <v>6349</v>
      </c>
      <c r="E892" s="4">
        <v>6</v>
      </c>
      <c r="F892" s="4" t="str">
        <f t="shared" ca="1" si="54"/>
        <v/>
      </c>
      <c r="G892" s="4" t="str">
        <f t="shared" ca="1" si="55"/>
        <v/>
      </c>
      <c r="H892" s="3" t="str">
        <f t="array" aca="1" ref="H892" ca="1">IFERROR(INDEX(F:F,SMALL(IF(F$2:F$1573&lt;&gt;"",ROW(F$2:F$1573)),ROWS(H$2:H891))),"")</f>
        <v/>
      </c>
      <c r="I892" s="3" t="str">
        <f t="array" aca="1" ref="I892" ca="1">IFERROR(INDEX(G:G,SMALL(IF(G$2:G$1573&lt;&gt;"",ROW(G$2:G$1573)),ROWS(I$2:I891))),"")</f>
        <v/>
      </c>
      <c r="J892" s="3" t="str">
        <f t="array" aca="1" ref="J892" ca="1">IFERROR(INDEX(C:C,SMALL(IF(C$2:C$1573&lt;&gt;"",ROW(C$2:C$1573)),ROWS(J$2:J891))),"")</f>
        <v/>
      </c>
    </row>
    <row r="893" spans="1:10" ht="18" x14ac:dyDescent="0.2">
      <c r="A893" s="1">
        <v>108</v>
      </c>
      <c r="B893" s="1" t="s">
        <v>787</v>
      </c>
      <c r="C893" s="2" t="str">
        <f t="shared" ca="1" si="52"/>
        <v/>
      </c>
      <c r="D893" s="2">
        <f t="shared" ca="1" si="53"/>
        <v>6419</v>
      </c>
      <c r="E893" s="4">
        <v>6</v>
      </c>
      <c r="F893" s="4" t="str">
        <f t="shared" ca="1" si="54"/>
        <v/>
      </c>
      <c r="G893" s="4" t="str">
        <f t="shared" ca="1" si="55"/>
        <v/>
      </c>
      <c r="H893" s="3" t="str">
        <f t="array" aca="1" ref="H893" ca="1">IFERROR(INDEX(F:F,SMALL(IF(F$2:F$1573&lt;&gt;"",ROW(F$2:F$1573)),ROWS(H$2:H892))),"")</f>
        <v/>
      </c>
      <c r="I893" s="3" t="str">
        <f t="array" aca="1" ref="I893" ca="1">IFERROR(INDEX(G:G,SMALL(IF(G$2:G$1573&lt;&gt;"",ROW(G$2:G$1573)),ROWS(I$2:I892))),"")</f>
        <v/>
      </c>
      <c r="J893" s="3" t="str">
        <f t="array" aca="1" ref="J893" ca="1">IFERROR(INDEX(C:C,SMALL(IF(C$2:C$1573&lt;&gt;"",ROW(C$2:C$1573)),ROWS(J$2:J892))),"")</f>
        <v/>
      </c>
    </row>
    <row r="894" spans="1:10" ht="18" x14ac:dyDescent="0.2">
      <c r="A894" s="1">
        <v>109</v>
      </c>
      <c r="B894" s="1" t="s">
        <v>787</v>
      </c>
      <c r="C894" s="2" t="str">
        <f t="shared" ca="1" si="52"/>
        <v/>
      </c>
      <c r="D894" s="2">
        <f t="shared" ca="1" si="53"/>
        <v>6430</v>
      </c>
      <c r="E894" s="4">
        <v>6</v>
      </c>
      <c r="F894" s="4" t="str">
        <f t="shared" ca="1" si="54"/>
        <v/>
      </c>
      <c r="G894" s="4" t="str">
        <f t="shared" ca="1" si="55"/>
        <v/>
      </c>
      <c r="H894" s="3" t="str">
        <f t="array" aca="1" ref="H894" ca="1">IFERROR(INDEX(F:F,SMALL(IF(F$2:F$1573&lt;&gt;"",ROW(F$2:F$1573)),ROWS(H$2:H893))),"")</f>
        <v/>
      </c>
      <c r="I894" s="3" t="str">
        <f t="array" aca="1" ref="I894" ca="1">IFERROR(INDEX(G:G,SMALL(IF(G$2:G$1573&lt;&gt;"",ROW(G$2:G$1573)),ROWS(I$2:I893))),"")</f>
        <v/>
      </c>
      <c r="J894" s="3" t="str">
        <f t="array" aca="1" ref="J894" ca="1">IFERROR(INDEX(C:C,SMALL(IF(C$2:C$1573&lt;&gt;"",ROW(C$2:C$1573)),ROWS(J$2:J893))),"")</f>
        <v/>
      </c>
    </row>
    <row r="895" spans="1:10" ht="18" x14ac:dyDescent="0.2">
      <c r="A895" s="1">
        <v>110</v>
      </c>
      <c r="B895" s="1" t="s">
        <v>787</v>
      </c>
      <c r="C895" s="2" t="str">
        <f t="shared" ca="1" si="52"/>
        <v/>
      </c>
      <c r="D895" s="2">
        <f t="shared" ca="1" si="53"/>
        <v>6394</v>
      </c>
      <c r="E895" s="4">
        <v>6</v>
      </c>
      <c r="F895" s="4" t="str">
        <f t="shared" ca="1" si="54"/>
        <v/>
      </c>
      <c r="G895" s="4" t="str">
        <f t="shared" ca="1" si="55"/>
        <v/>
      </c>
      <c r="H895" s="3" t="str">
        <f t="array" aca="1" ref="H895" ca="1">IFERROR(INDEX(F:F,SMALL(IF(F$2:F$1573&lt;&gt;"",ROW(F$2:F$1573)),ROWS(H$2:H894))),"")</f>
        <v/>
      </c>
      <c r="I895" s="3" t="str">
        <f t="array" aca="1" ref="I895" ca="1">IFERROR(INDEX(G:G,SMALL(IF(G$2:G$1573&lt;&gt;"",ROW(G$2:G$1573)),ROWS(I$2:I894))),"")</f>
        <v/>
      </c>
      <c r="J895" s="3" t="str">
        <f t="array" aca="1" ref="J895" ca="1">IFERROR(INDEX(C:C,SMALL(IF(C$2:C$1573&lt;&gt;"",ROW(C$2:C$1573)),ROWS(J$2:J894))),"")</f>
        <v/>
      </c>
    </row>
    <row r="896" spans="1:10" ht="18" x14ac:dyDescent="0.2">
      <c r="A896" s="1">
        <v>111</v>
      </c>
      <c r="B896" s="1" t="s">
        <v>787</v>
      </c>
      <c r="C896" s="2" t="str">
        <f t="shared" ca="1" si="52"/>
        <v/>
      </c>
      <c r="D896" s="2">
        <f t="shared" ca="1" si="53"/>
        <v>6340</v>
      </c>
      <c r="E896" s="4">
        <v>6</v>
      </c>
      <c r="F896" s="4" t="str">
        <f t="shared" ca="1" si="54"/>
        <v/>
      </c>
      <c r="G896" s="4" t="str">
        <f t="shared" ca="1" si="55"/>
        <v/>
      </c>
      <c r="H896" s="3" t="str">
        <f t="array" aca="1" ref="H896" ca="1">IFERROR(INDEX(F:F,SMALL(IF(F$2:F$1573&lt;&gt;"",ROW(F$2:F$1573)),ROWS(H$2:H895))),"")</f>
        <v/>
      </c>
      <c r="I896" s="3" t="str">
        <f t="array" aca="1" ref="I896" ca="1">IFERROR(INDEX(G:G,SMALL(IF(G$2:G$1573&lt;&gt;"",ROW(G$2:G$1573)),ROWS(I$2:I895))),"")</f>
        <v/>
      </c>
      <c r="J896" s="3" t="str">
        <f t="array" aca="1" ref="J896" ca="1">IFERROR(INDEX(C:C,SMALL(IF(C$2:C$1573&lt;&gt;"",ROW(C$2:C$1573)),ROWS(J$2:J895))),"")</f>
        <v/>
      </c>
    </row>
    <row r="897" spans="1:10" ht="18" x14ac:dyDescent="0.2">
      <c r="A897" s="1">
        <v>112</v>
      </c>
      <c r="B897" s="1" t="s">
        <v>787</v>
      </c>
      <c r="C897" s="2" t="str">
        <f t="shared" ca="1" si="52"/>
        <v/>
      </c>
      <c r="D897" s="2" t="str">
        <f t="shared" ca="1" si="53"/>
        <v/>
      </c>
      <c r="E897" s="4">
        <v>6</v>
      </c>
      <c r="F897" s="4" t="str">
        <f t="shared" ca="1" si="54"/>
        <v/>
      </c>
      <c r="G897" s="4" t="str">
        <f t="shared" ca="1" si="55"/>
        <v/>
      </c>
      <c r="H897" s="3" t="str">
        <f t="array" aca="1" ref="H897" ca="1">IFERROR(INDEX(F:F,SMALL(IF(F$2:F$1573&lt;&gt;"",ROW(F$2:F$1573)),ROWS(H$2:H896))),"")</f>
        <v/>
      </c>
      <c r="I897" s="3" t="str">
        <f t="array" aca="1" ref="I897" ca="1">IFERROR(INDEX(G:G,SMALL(IF(G$2:G$1573&lt;&gt;"",ROW(G$2:G$1573)),ROWS(I$2:I896))),"")</f>
        <v/>
      </c>
      <c r="J897" s="3" t="str">
        <f t="array" aca="1" ref="J897" ca="1">IFERROR(INDEX(C:C,SMALL(IF(C$2:C$1573&lt;&gt;"",ROW(C$2:C$1573)),ROWS(J$2:J896))),"")</f>
        <v/>
      </c>
    </row>
    <row r="898" spans="1:10" ht="18" x14ac:dyDescent="0.2">
      <c r="A898" s="1">
        <v>113</v>
      </c>
      <c r="B898" s="1" t="s">
        <v>787</v>
      </c>
      <c r="C898" s="2" t="str">
        <f t="shared" ca="1" si="52"/>
        <v/>
      </c>
      <c r="D898" s="2" t="str">
        <f t="shared" ca="1" si="53"/>
        <v/>
      </c>
      <c r="E898" s="4">
        <v>6</v>
      </c>
      <c r="F898" s="4" t="str">
        <f t="shared" ca="1" si="54"/>
        <v/>
      </c>
      <c r="G898" s="4" t="str">
        <f t="shared" ca="1" si="55"/>
        <v/>
      </c>
      <c r="H898" s="3" t="str">
        <f t="array" aca="1" ref="H898" ca="1">IFERROR(INDEX(F:F,SMALL(IF(F$2:F$1573&lt;&gt;"",ROW(F$2:F$1573)),ROWS(H$2:H897))),"")</f>
        <v/>
      </c>
      <c r="I898" s="3" t="str">
        <f t="array" aca="1" ref="I898" ca="1">IFERROR(INDEX(G:G,SMALL(IF(G$2:G$1573&lt;&gt;"",ROW(G$2:G$1573)),ROWS(I$2:I897))),"")</f>
        <v/>
      </c>
      <c r="J898" s="3" t="str">
        <f t="array" aca="1" ref="J898" ca="1">IFERROR(INDEX(C:C,SMALL(IF(C$2:C$1573&lt;&gt;"",ROW(C$2:C$1573)),ROWS(J$2:J897))),"")</f>
        <v/>
      </c>
    </row>
    <row r="899" spans="1:10" ht="18" x14ac:dyDescent="0.2">
      <c r="A899" s="1">
        <v>114</v>
      </c>
      <c r="B899" s="1" t="s">
        <v>787</v>
      </c>
      <c r="C899" s="2" t="str">
        <f t="shared" ca="1" si="52"/>
        <v/>
      </c>
      <c r="D899" s="2" t="str">
        <f t="shared" ca="1" si="53"/>
        <v/>
      </c>
      <c r="E899" s="4">
        <v>6</v>
      </c>
      <c r="F899" s="4" t="str">
        <f t="shared" ca="1" si="54"/>
        <v/>
      </c>
      <c r="G899" s="4" t="str">
        <f t="shared" ca="1" si="55"/>
        <v/>
      </c>
      <c r="H899" s="3" t="str">
        <f t="array" aca="1" ref="H899" ca="1">IFERROR(INDEX(F:F,SMALL(IF(F$2:F$1573&lt;&gt;"",ROW(F$2:F$1573)),ROWS(H$2:H898))),"")</f>
        <v/>
      </c>
      <c r="I899" s="3" t="str">
        <f t="array" aca="1" ref="I899" ca="1">IFERROR(INDEX(G:G,SMALL(IF(G$2:G$1573&lt;&gt;"",ROW(G$2:G$1573)),ROWS(I$2:I898))),"")</f>
        <v/>
      </c>
      <c r="J899" s="3" t="str">
        <f t="array" aca="1" ref="J899" ca="1">IFERROR(INDEX(C:C,SMALL(IF(C$2:C$1573&lt;&gt;"",ROW(C$2:C$1573)),ROWS(J$2:J898))),"")</f>
        <v/>
      </c>
    </row>
    <row r="900" spans="1:10" ht="18" x14ac:dyDescent="0.2">
      <c r="A900" s="1">
        <v>115</v>
      </c>
      <c r="B900" s="1" t="s">
        <v>787</v>
      </c>
      <c r="C900" s="2" t="str">
        <f t="shared" ca="1" si="52"/>
        <v/>
      </c>
      <c r="D900" s="2" t="str">
        <f t="shared" ca="1" si="53"/>
        <v/>
      </c>
      <c r="E900" s="4">
        <v>6</v>
      </c>
      <c r="F900" s="4" t="str">
        <f t="shared" ca="1" si="54"/>
        <v/>
      </c>
      <c r="G900" s="4" t="str">
        <f t="shared" ca="1" si="55"/>
        <v/>
      </c>
      <c r="H900" s="3" t="str">
        <f t="array" aca="1" ref="H900" ca="1">IFERROR(INDEX(F:F,SMALL(IF(F$2:F$1573&lt;&gt;"",ROW(F$2:F$1573)),ROWS(H$2:H899))),"")</f>
        <v/>
      </c>
      <c r="I900" s="3" t="str">
        <f t="array" aca="1" ref="I900" ca="1">IFERROR(INDEX(G:G,SMALL(IF(G$2:G$1573&lt;&gt;"",ROW(G$2:G$1573)),ROWS(I$2:I899))),"")</f>
        <v/>
      </c>
      <c r="J900" s="3" t="str">
        <f t="array" aca="1" ref="J900" ca="1">IFERROR(INDEX(C:C,SMALL(IF(C$2:C$1573&lt;&gt;"",ROW(C$2:C$1573)),ROWS(J$2:J899))),"")</f>
        <v/>
      </c>
    </row>
    <row r="901" spans="1:10" ht="18" x14ac:dyDescent="0.2">
      <c r="A901" s="1">
        <v>116</v>
      </c>
      <c r="B901" s="1" t="s">
        <v>787</v>
      </c>
      <c r="C901" s="2" t="str">
        <f t="shared" ref="C901:C964" ca="1" si="56">IF(OR(D901=0,D901="",INDIRECT("'"&amp;$B$1&amp;"'!"&amp;B901&amp;A901)="",,INDIRECT("'"&amp;$B$1&amp;"'!X"&amp;A901)=0),"",INDIRECT("'"&amp;$B$1&amp;"'!"&amp;B901&amp;A901))</f>
        <v/>
      </c>
      <c r="D901" s="2" t="str">
        <f t="shared" ref="D901:D964" ca="1" si="57">IF(INDIRECT("'"&amp;$B$1&amp;"'!C"&amp;A901)=0,"",INDIRECT("'"&amp;$B$1&amp;"'!C"&amp;A901))</f>
        <v/>
      </c>
      <c r="E901" s="4">
        <v>6</v>
      </c>
      <c r="F901" s="4" t="str">
        <f t="shared" ref="F901:F964" ca="1" si="58">IF(C901="","",E901)</f>
        <v/>
      </c>
      <c r="G901" s="4" t="str">
        <f t="shared" ref="G901:G964" ca="1" si="59">IF(OR(C901="",C901=0),"",D901)</f>
        <v/>
      </c>
      <c r="H901" s="3" t="str">
        <f t="array" aca="1" ref="H901" ca="1">IFERROR(INDEX(F:F,SMALL(IF(F$2:F$1573&lt;&gt;"",ROW(F$2:F$1573)),ROWS(H$2:H900))),"")</f>
        <v/>
      </c>
      <c r="I901" s="3" t="str">
        <f t="array" aca="1" ref="I901" ca="1">IFERROR(INDEX(G:G,SMALL(IF(G$2:G$1573&lt;&gt;"",ROW(G$2:G$1573)),ROWS(I$2:I900))),"")</f>
        <v/>
      </c>
      <c r="J901" s="3" t="str">
        <f t="array" aca="1" ref="J901" ca="1">IFERROR(INDEX(C:C,SMALL(IF(C$2:C$1573&lt;&gt;"",ROW(C$2:C$1573)),ROWS(J$2:J900))),"")</f>
        <v/>
      </c>
    </row>
    <row r="902" spans="1:10" ht="18" x14ac:dyDescent="0.2">
      <c r="A902" s="1">
        <v>117</v>
      </c>
      <c r="B902" s="1" t="s">
        <v>787</v>
      </c>
      <c r="C902" s="2" t="str">
        <f t="shared" ca="1" si="56"/>
        <v/>
      </c>
      <c r="D902" s="2">
        <f t="shared" ca="1" si="57"/>
        <v>6317</v>
      </c>
      <c r="E902" s="4">
        <v>6</v>
      </c>
      <c r="F902" s="4" t="str">
        <f t="shared" ca="1" si="58"/>
        <v/>
      </c>
      <c r="G902" s="4" t="str">
        <f t="shared" ca="1" si="59"/>
        <v/>
      </c>
      <c r="H902" s="3" t="str">
        <f t="array" aca="1" ref="H902" ca="1">IFERROR(INDEX(F:F,SMALL(IF(F$2:F$1573&lt;&gt;"",ROW(F$2:F$1573)),ROWS(H$2:H901))),"")</f>
        <v/>
      </c>
      <c r="I902" s="3" t="str">
        <f t="array" aca="1" ref="I902" ca="1">IFERROR(INDEX(G:G,SMALL(IF(G$2:G$1573&lt;&gt;"",ROW(G$2:G$1573)),ROWS(I$2:I901))),"")</f>
        <v/>
      </c>
      <c r="J902" s="3" t="str">
        <f t="array" aca="1" ref="J902" ca="1">IFERROR(INDEX(C:C,SMALL(IF(C$2:C$1573&lt;&gt;"",ROW(C$2:C$1573)),ROWS(J$2:J901))),"")</f>
        <v/>
      </c>
    </row>
    <row r="903" spans="1:10" ht="18" x14ac:dyDescent="0.2">
      <c r="A903" s="1">
        <v>118</v>
      </c>
      <c r="B903" s="1" t="s">
        <v>787</v>
      </c>
      <c r="C903" s="2" t="str">
        <f t="shared" ca="1" si="56"/>
        <v/>
      </c>
      <c r="D903" s="2">
        <f t="shared" ca="1" si="57"/>
        <v>6498</v>
      </c>
      <c r="E903" s="4">
        <v>6</v>
      </c>
      <c r="F903" s="4" t="str">
        <f t="shared" ca="1" si="58"/>
        <v/>
      </c>
      <c r="G903" s="4" t="str">
        <f t="shared" ca="1" si="59"/>
        <v/>
      </c>
      <c r="H903" s="3" t="str">
        <f t="array" aca="1" ref="H903" ca="1">IFERROR(INDEX(F:F,SMALL(IF(F$2:F$1573&lt;&gt;"",ROW(F$2:F$1573)),ROWS(H$2:H902))),"")</f>
        <v/>
      </c>
      <c r="I903" s="3" t="str">
        <f t="array" aca="1" ref="I903" ca="1">IFERROR(INDEX(G:G,SMALL(IF(G$2:G$1573&lt;&gt;"",ROW(G$2:G$1573)),ROWS(I$2:I902))),"")</f>
        <v/>
      </c>
      <c r="J903" s="3" t="str">
        <f t="array" aca="1" ref="J903" ca="1">IFERROR(INDEX(C:C,SMALL(IF(C$2:C$1573&lt;&gt;"",ROW(C$2:C$1573)),ROWS(J$2:J902))),"")</f>
        <v/>
      </c>
    </row>
    <row r="904" spans="1:10" ht="18" x14ac:dyDescent="0.2">
      <c r="A904" s="1">
        <v>119</v>
      </c>
      <c r="B904" s="1" t="s">
        <v>787</v>
      </c>
      <c r="C904" s="2" t="str">
        <f t="shared" ca="1" si="56"/>
        <v/>
      </c>
      <c r="D904" s="2">
        <f t="shared" ca="1" si="57"/>
        <v>6497</v>
      </c>
      <c r="E904" s="4">
        <v>6</v>
      </c>
      <c r="F904" s="4" t="str">
        <f t="shared" ca="1" si="58"/>
        <v/>
      </c>
      <c r="G904" s="4" t="str">
        <f t="shared" ca="1" si="59"/>
        <v/>
      </c>
      <c r="H904" s="3" t="str">
        <f t="array" aca="1" ref="H904" ca="1">IFERROR(INDEX(F:F,SMALL(IF(F$2:F$1573&lt;&gt;"",ROW(F$2:F$1573)),ROWS(H$2:H903))),"")</f>
        <v/>
      </c>
      <c r="I904" s="3" t="str">
        <f t="array" aca="1" ref="I904" ca="1">IFERROR(INDEX(G:G,SMALL(IF(G$2:G$1573&lt;&gt;"",ROW(G$2:G$1573)),ROWS(I$2:I903))),"")</f>
        <v/>
      </c>
      <c r="J904" s="3" t="str">
        <f t="array" aca="1" ref="J904" ca="1">IFERROR(INDEX(C:C,SMALL(IF(C$2:C$1573&lt;&gt;"",ROW(C$2:C$1573)),ROWS(J$2:J903))),"")</f>
        <v/>
      </c>
    </row>
    <row r="905" spans="1:10" ht="18" x14ac:dyDescent="0.2">
      <c r="A905" s="1">
        <v>120</v>
      </c>
      <c r="B905" s="1" t="s">
        <v>787</v>
      </c>
      <c r="C905" s="2" t="str">
        <f t="shared" ca="1" si="56"/>
        <v/>
      </c>
      <c r="D905" s="2">
        <f t="shared" ca="1" si="57"/>
        <v>6366</v>
      </c>
      <c r="E905" s="4">
        <v>6</v>
      </c>
      <c r="F905" s="4" t="str">
        <f t="shared" ca="1" si="58"/>
        <v/>
      </c>
      <c r="G905" s="4" t="str">
        <f t="shared" ca="1" si="59"/>
        <v/>
      </c>
      <c r="H905" s="3" t="str">
        <f t="array" aca="1" ref="H905" ca="1">IFERROR(INDEX(F:F,SMALL(IF(F$2:F$1573&lt;&gt;"",ROW(F$2:F$1573)),ROWS(H$2:H904))),"")</f>
        <v/>
      </c>
      <c r="I905" s="3" t="str">
        <f t="array" aca="1" ref="I905" ca="1">IFERROR(INDEX(G:G,SMALL(IF(G$2:G$1573&lt;&gt;"",ROW(G$2:G$1573)),ROWS(I$2:I904))),"")</f>
        <v/>
      </c>
      <c r="J905" s="3" t="str">
        <f t="array" aca="1" ref="J905" ca="1">IFERROR(INDEX(C:C,SMALL(IF(C$2:C$1573&lt;&gt;"",ROW(C$2:C$1573)),ROWS(J$2:J904))),"")</f>
        <v/>
      </c>
    </row>
    <row r="906" spans="1:10" ht="18" x14ac:dyDescent="0.2">
      <c r="A906" s="1">
        <v>121</v>
      </c>
      <c r="B906" s="1" t="s">
        <v>787</v>
      </c>
      <c r="C906" s="2" t="str">
        <f t="shared" ca="1" si="56"/>
        <v/>
      </c>
      <c r="D906" s="2">
        <f t="shared" ca="1" si="57"/>
        <v>6370</v>
      </c>
      <c r="E906" s="4">
        <v>6</v>
      </c>
      <c r="F906" s="4" t="str">
        <f t="shared" ca="1" si="58"/>
        <v/>
      </c>
      <c r="G906" s="4" t="str">
        <f t="shared" ca="1" si="59"/>
        <v/>
      </c>
      <c r="H906" s="3" t="str">
        <f t="array" aca="1" ref="H906" ca="1">IFERROR(INDEX(F:F,SMALL(IF(F$2:F$1573&lt;&gt;"",ROW(F$2:F$1573)),ROWS(H$2:H905))),"")</f>
        <v/>
      </c>
      <c r="I906" s="3" t="str">
        <f t="array" aca="1" ref="I906" ca="1">IFERROR(INDEX(G:G,SMALL(IF(G$2:G$1573&lt;&gt;"",ROW(G$2:G$1573)),ROWS(I$2:I905))),"")</f>
        <v/>
      </c>
      <c r="J906" s="3" t="str">
        <f t="array" aca="1" ref="J906" ca="1">IFERROR(INDEX(C:C,SMALL(IF(C$2:C$1573&lt;&gt;"",ROW(C$2:C$1573)),ROWS(J$2:J905))),"")</f>
        <v/>
      </c>
    </row>
    <row r="907" spans="1:10" ht="18" x14ac:dyDescent="0.2">
      <c r="A907" s="1">
        <v>122</v>
      </c>
      <c r="B907" s="1" t="s">
        <v>787</v>
      </c>
      <c r="C907" s="2" t="str">
        <f t="shared" ca="1" si="56"/>
        <v/>
      </c>
      <c r="D907" s="2">
        <f t="shared" ca="1" si="57"/>
        <v>6374</v>
      </c>
      <c r="E907" s="4">
        <v>6</v>
      </c>
      <c r="F907" s="4" t="str">
        <f t="shared" ca="1" si="58"/>
        <v/>
      </c>
      <c r="G907" s="4" t="str">
        <f t="shared" ca="1" si="59"/>
        <v/>
      </c>
      <c r="H907" s="3" t="str">
        <f t="array" aca="1" ref="H907" ca="1">IFERROR(INDEX(F:F,SMALL(IF(F$2:F$1573&lt;&gt;"",ROW(F$2:F$1573)),ROWS(H$2:H906))),"")</f>
        <v/>
      </c>
      <c r="I907" s="3" t="str">
        <f t="array" aca="1" ref="I907" ca="1">IFERROR(INDEX(G:G,SMALL(IF(G$2:G$1573&lt;&gt;"",ROW(G$2:G$1573)),ROWS(I$2:I906))),"")</f>
        <v/>
      </c>
      <c r="J907" s="3" t="str">
        <f t="array" aca="1" ref="J907" ca="1">IFERROR(INDEX(C:C,SMALL(IF(C$2:C$1573&lt;&gt;"",ROW(C$2:C$1573)),ROWS(J$2:J906))),"")</f>
        <v/>
      </c>
    </row>
    <row r="908" spans="1:10" ht="18" x14ac:dyDescent="0.2">
      <c r="A908" s="1">
        <v>123</v>
      </c>
      <c r="B908" s="1" t="s">
        <v>787</v>
      </c>
      <c r="C908" s="2" t="str">
        <f t="shared" ca="1" si="56"/>
        <v/>
      </c>
      <c r="D908" s="2">
        <f t="shared" ca="1" si="57"/>
        <v>6491</v>
      </c>
      <c r="E908" s="4">
        <v>6</v>
      </c>
      <c r="F908" s="4" t="str">
        <f t="shared" ca="1" si="58"/>
        <v/>
      </c>
      <c r="G908" s="4" t="str">
        <f t="shared" ca="1" si="59"/>
        <v/>
      </c>
      <c r="H908" s="3" t="str">
        <f t="array" aca="1" ref="H908" ca="1">IFERROR(INDEX(F:F,SMALL(IF(F$2:F$1573&lt;&gt;"",ROW(F$2:F$1573)),ROWS(H$2:H907))),"")</f>
        <v/>
      </c>
      <c r="I908" s="3" t="str">
        <f t="array" aca="1" ref="I908" ca="1">IFERROR(INDEX(G:G,SMALL(IF(G$2:G$1573&lt;&gt;"",ROW(G$2:G$1573)),ROWS(I$2:I907))),"")</f>
        <v/>
      </c>
      <c r="J908" s="3" t="str">
        <f t="array" aca="1" ref="J908" ca="1">IFERROR(INDEX(C:C,SMALL(IF(C$2:C$1573&lt;&gt;"",ROW(C$2:C$1573)),ROWS(J$2:J907))),"")</f>
        <v/>
      </c>
    </row>
    <row r="909" spans="1:10" ht="18" x14ac:dyDescent="0.2">
      <c r="A909" s="1">
        <v>124</v>
      </c>
      <c r="B909" s="1" t="s">
        <v>787</v>
      </c>
      <c r="C909" s="2" t="str">
        <f t="shared" ca="1" si="56"/>
        <v/>
      </c>
      <c r="D909" s="2">
        <f t="shared" ca="1" si="57"/>
        <v>6387</v>
      </c>
      <c r="E909" s="4">
        <v>6</v>
      </c>
      <c r="F909" s="4" t="str">
        <f t="shared" ca="1" si="58"/>
        <v/>
      </c>
      <c r="G909" s="4" t="str">
        <f t="shared" ca="1" si="59"/>
        <v/>
      </c>
      <c r="H909" s="3" t="str">
        <f t="array" aca="1" ref="H909" ca="1">IFERROR(INDEX(F:F,SMALL(IF(F$2:F$1573&lt;&gt;"",ROW(F$2:F$1573)),ROWS(H$2:H908))),"")</f>
        <v/>
      </c>
      <c r="I909" s="3" t="str">
        <f t="array" aca="1" ref="I909" ca="1">IFERROR(INDEX(G:G,SMALL(IF(G$2:G$1573&lt;&gt;"",ROW(G$2:G$1573)),ROWS(I$2:I908))),"")</f>
        <v/>
      </c>
      <c r="J909" s="3" t="str">
        <f t="array" aca="1" ref="J909" ca="1">IFERROR(INDEX(C:C,SMALL(IF(C$2:C$1573&lt;&gt;"",ROW(C$2:C$1573)),ROWS(J$2:J908))),"")</f>
        <v/>
      </c>
    </row>
    <row r="910" spans="1:10" ht="18" x14ac:dyDescent="0.2">
      <c r="A910" s="1">
        <v>125</v>
      </c>
      <c r="B910" s="1" t="s">
        <v>787</v>
      </c>
      <c r="C910" s="2" t="str">
        <f t="shared" ca="1" si="56"/>
        <v/>
      </c>
      <c r="D910" s="2">
        <f t="shared" ca="1" si="57"/>
        <v>6397</v>
      </c>
      <c r="E910" s="4">
        <v>6</v>
      </c>
      <c r="F910" s="4" t="str">
        <f t="shared" ca="1" si="58"/>
        <v/>
      </c>
      <c r="G910" s="4" t="str">
        <f t="shared" ca="1" si="59"/>
        <v/>
      </c>
      <c r="H910" s="3" t="str">
        <f t="array" aca="1" ref="H910" ca="1">IFERROR(INDEX(F:F,SMALL(IF(F$2:F$1573&lt;&gt;"",ROW(F$2:F$1573)),ROWS(H$2:H909))),"")</f>
        <v/>
      </c>
      <c r="I910" s="3" t="str">
        <f t="array" aca="1" ref="I910" ca="1">IFERROR(INDEX(G:G,SMALL(IF(G$2:G$1573&lt;&gt;"",ROW(G$2:G$1573)),ROWS(I$2:I909))),"")</f>
        <v/>
      </c>
      <c r="J910" s="3" t="str">
        <f t="array" aca="1" ref="J910" ca="1">IFERROR(INDEX(C:C,SMALL(IF(C$2:C$1573&lt;&gt;"",ROW(C$2:C$1573)),ROWS(J$2:J909))),"")</f>
        <v/>
      </c>
    </row>
    <row r="911" spans="1:10" ht="18" x14ac:dyDescent="0.2">
      <c r="A911" s="1">
        <v>126</v>
      </c>
      <c r="B911" s="1" t="s">
        <v>787</v>
      </c>
      <c r="C911" s="2" t="str">
        <f t="shared" ca="1" si="56"/>
        <v/>
      </c>
      <c r="D911" s="2">
        <f t="shared" ca="1" si="57"/>
        <v>6400</v>
      </c>
      <c r="E911" s="4">
        <v>6</v>
      </c>
      <c r="F911" s="4" t="str">
        <f t="shared" ca="1" si="58"/>
        <v/>
      </c>
      <c r="G911" s="4" t="str">
        <f t="shared" ca="1" si="59"/>
        <v/>
      </c>
      <c r="H911" s="3" t="str">
        <f t="array" aca="1" ref="H911" ca="1">IFERROR(INDEX(F:F,SMALL(IF(F$2:F$1573&lt;&gt;"",ROW(F$2:F$1573)),ROWS(H$2:H910))),"")</f>
        <v/>
      </c>
      <c r="I911" s="3" t="str">
        <f t="array" aca="1" ref="I911" ca="1">IFERROR(INDEX(G:G,SMALL(IF(G$2:G$1573&lt;&gt;"",ROW(G$2:G$1573)),ROWS(I$2:I910))),"")</f>
        <v/>
      </c>
      <c r="J911" s="3" t="str">
        <f t="array" aca="1" ref="J911" ca="1">IFERROR(INDEX(C:C,SMALL(IF(C$2:C$1573&lt;&gt;"",ROW(C$2:C$1573)),ROWS(J$2:J910))),"")</f>
        <v/>
      </c>
    </row>
    <row r="912" spans="1:10" ht="18" x14ac:dyDescent="0.2">
      <c r="A912" s="1">
        <v>127</v>
      </c>
      <c r="B912" s="1" t="s">
        <v>787</v>
      </c>
      <c r="C912" s="2" t="str">
        <f t="shared" ca="1" si="56"/>
        <v/>
      </c>
      <c r="D912" s="2">
        <f t="shared" ca="1" si="57"/>
        <v>6403</v>
      </c>
      <c r="E912" s="4">
        <v>6</v>
      </c>
      <c r="F912" s="4" t="str">
        <f t="shared" ca="1" si="58"/>
        <v/>
      </c>
      <c r="G912" s="4" t="str">
        <f t="shared" ca="1" si="59"/>
        <v/>
      </c>
      <c r="H912" s="3" t="str">
        <f t="array" aca="1" ref="H912" ca="1">IFERROR(INDEX(F:F,SMALL(IF(F$2:F$1573&lt;&gt;"",ROW(F$2:F$1573)),ROWS(H$2:H911))),"")</f>
        <v/>
      </c>
      <c r="I912" s="3" t="str">
        <f t="array" aca="1" ref="I912" ca="1">IFERROR(INDEX(G:G,SMALL(IF(G$2:G$1573&lt;&gt;"",ROW(G$2:G$1573)),ROWS(I$2:I911))),"")</f>
        <v/>
      </c>
      <c r="J912" s="3" t="str">
        <f t="array" aca="1" ref="J912" ca="1">IFERROR(INDEX(C:C,SMALL(IF(C$2:C$1573&lt;&gt;"",ROW(C$2:C$1573)),ROWS(J$2:J911))),"")</f>
        <v/>
      </c>
    </row>
    <row r="913" spans="1:10" ht="18" x14ac:dyDescent="0.2">
      <c r="A913" s="1">
        <v>128</v>
      </c>
      <c r="B913" s="1" t="s">
        <v>787</v>
      </c>
      <c r="C913" s="2" t="str">
        <f t="shared" ca="1" si="56"/>
        <v/>
      </c>
      <c r="D913" s="2">
        <f t="shared" ca="1" si="57"/>
        <v>6404</v>
      </c>
      <c r="E913" s="4">
        <v>6</v>
      </c>
      <c r="F913" s="4" t="str">
        <f t="shared" ca="1" si="58"/>
        <v/>
      </c>
      <c r="G913" s="4" t="str">
        <f t="shared" ca="1" si="59"/>
        <v/>
      </c>
      <c r="H913" s="3" t="str">
        <f t="array" aca="1" ref="H913" ca="1">IFERROR(INDEX(F:F,SMALL(IF(F$2:F$1573&lt;&gt;"",ROW(F$2:F$1573)),ROWS(H$2:H912))),"")</f>
        <v/>
      </c>
      <c r="I913" s="3" t="str">
        <f t="array" aca="1" ref="I913" ca="1">IFERROR(INDEX(G:G,SMALL(IF(G$2:G$1573&lt;&gt;"",ROW(G$2:G$1573)),ROWS(I$2:I912))),"")</f>
        <v/>
      </c>
      <c r="J913" s="3" t="str">
        <f t="array" aca="1" ref="J913" ca="1">IFERROR(INDEX(C:C,SMALL(IF(C$2:C$1573&lt;&gt;"",ROW(C$2:C$1573)),ROWS(J$2:J912))),"")</f>
        <v/>
      </c>
    </row>
    <row r="914" spans="1:10" ht="18" x14ac:dyDescent="0.2">
      <c r="A914" s="1">
        <v>129</v>
      </c>
      <c r="B914" s="1" t="s">
        <v>787</v>
      </c>
      <c r="C914" s="2" t="str">
        <f t="shared" ca="1" si="56"/>
        <v/>
      </c>
      <c r="D914" s="2">
        <f t="shared" ca="1" si="57"/>
        <v>6414</v>
      </c>
      <c r="E914" s="4">
        <v>6</v>
      </c>
      <c r="F914" s="4" t="str">
        <f t="shared" ca="1" si="58"/>
        <v/>
      </c>
      <c r="G914" s="4" t="str">
        <f t="shared" ca="1" si="59"/>
        <v/>
      </c>
      <c r="H914" s="3" t="str">
        <f t="array" aca="1" ref="H914" ca="1">IFERROR(INDEX(F:F,SMALL(IF(F$2:F$1573&lt;&gt;"",ROW(F$2:F$1573)),ROWS(H$2:H913))),"")</f>
        <v/>
      </c>
      <c r="I914" s="3" t="str">
        <f t="array" aca="1" ref="I914" ca="1">IFERROR(INDEX(G:G,SMALL(IF(G$2:G$1573&lt;&gt;"",ROW(G$2:G$1573)),ROWS(I$2:I913))),"")</f>
        <v/>
      </c>
      <c r="J914" s="3" t="str">
        <f t="array" aca="1" ref="J914" ca="1">IFERROR(INDEX(C:C,SMALL(IF(C$2:C$1573&lt;&gt;"",ROW(C$2:C$1573)),ROWS(J$2:J913))),"")</f>
        <v/>
      </c>
    </row>
    <row r="915" spans="1:10" ht="18" x14ac:dyDescent="0.2">
      <c r="A915" s="1">
        <v>130</v>
      </c>
      <c r="B915" s="1" t="s">
        <v>787</v>
      </c>
      <c r="C915" s="2" t="str">
        <f t="shared" ca="1" si="56"/>
        <v/>
      </c>
      <c r="D915" s="2">
        <f t="shared" ca="1" si="57"/>
        <v>6413</v>
      </c>
      <c r="E915" s="4">
        <v>6</v>
      </c>
      <c r="F915" s="4" t="str">
        <f t="shared" ca="1" si="58"/>
        <v/>
      </c>
      <c r="G915" s="4" t="str">
        <f t="shared" ca="1" si="59"/>
        <v/>
      </c>
      <c r="H915" s="3" t="str">
        <f t="array" aca="1" ref="H915" ca="1">IFERROR(INDEX(F:F,SMALL(IF(F$2:F$1573&lt;&gt;"",ROW(F$2:F$1573)),ROWS(H$2:H914))),"")</f>
        <v/>
      </c>
      <c r="I915" s="3" t="str">
        <f t="array" aca="1" ref="I915" ca="1">IFERROR(INDEX(G:G,SMALL(IF(G$2:G$1573&lt;&gt;"",ROW(G$2:G$1573)),ROWS(I$2:I914))),"")</f>
        <v/>
      </c>
      <c r="J915" s="3" t="str">
        <f t="array" aca="1" ref="J915" ca="1">IFERROR(INDEX(C:C,SMALL(IF(C$2:C$1573&lt;&gt;"",ROW(C$2:C$1573)),ROWS(J$2:J914))),"")</f>
        <v/>
      </c>
    </row>
    <row r="916" spans="1:10" ht="18" x14ac:dyDescent="0.2">
      <c r="A916" s="1">
        <v>131</v>
      </c>
      <c r="B916" s="1" t="s">
        <v>787</v>
      </c>
      <c r="C916" s="2" t="str">
        <f t="shared" ca="1" si="56"/>
        <v/>
      </c>
      <c r="D916" s="2">
        <f t="shared" ca="1" si="57"/>
        <v>6471</v>
      </c>
      <c r="E916" s="4">
        <v>6</v>
      </c>
      <c r="F916" s="4" t="str">
        <f t="shared" ca="1" si="58"/>
        <v/>
      </c>
      <c r="G916" s="4" t="str">
        <f t="shared" ca="1" si="59"/>
        <v/>
      </c>
      <c r="H916" s="3" t="str">
        <f t="array" aca="1" ref="H916" ca="1">IFERROR(INDEX(F:F,SMALL(IF(F$2:F$1573&lt;&gt;"",ROW(F$2:F$1573)),ROWS(H$2:H915))),"")</f>
        <v/>
      </c>
      <c r="I916" s="3" t="str">
        <f t="array" aca="1" ref="I916" ca="1">IFERROR(INDEX(G:G,SMALL(IF(G$2:G$1573&lt;&gt;"",ROW(G$2:G$1573)),ROWS(I$2:I915))),"")</f>
        <v/>
      </c>
      <c r="J916" s="3" t="str">
        <f t="array" aca="1" ref="J916" ca="1">IFERROR(INDEX(C:C,SMALL(IF(C$2:C$1573&lt;&gt;"",ROW(C$2:C$1573)),ROWS(J$2:J915))),"")</f>
        <v/>
      </c>
    </row>
    <row r="917" spans="1:10" ht="18" x14ac:dyDescent="0.2">
      <c r="A917" s="1">
        <v>132</v>
      </c>
      <c r="B917" s="1" t="s">
        <v>787</v>
      </c>
      <c r="C917" s="2" t="str">
        <f t="shared" ca="1" si="56"/>
        <v/>
      </c>
      <c r="D917" s="2" t="str">
        <f t="shared" ca="1" si="57"/>
        <v/>
      </c>
      <c r="E917" s="4">
        <v>6</v>
      </c>
      <c r="F917" s="4" t="str">
        <f t="shared" ca="1" si="58"/>
        <v/>
      </c>
      <c r="G917" s="4" t="str">
        <f t="shared" ca="1" si="59"/>
        <v/>
      </c>
      <c r="H917" s="3" t="str">
        <f t="array" aca="1" ref="H917" ca="1">IFERROR(INDEX(F:F,SMALL(IF(F$2:F$1573&lt;&gt;"",ROW(F$2:F$1573)),ROWS(H$2:H916))),"")</f>
        <v/>
      </c>
      <c r="I917" s="3" t="str">
        <f t="array" aca="1" ref="I917" ca="1">IFERROR(INDEX(G:G,SMALL(IF(G$2:G$1573&lt;&gt;"",ROW(G$2:G$1573)),ROWS(I$2:I916))),"")</f>
        <v/>
      </c>
      <c r="J917" s="3" t="str">
        <f t="array" aca="1" ref="J917" ca="1">IFERROR(INDEX(C:C,SMALL(IF(C$2:C$1573&lt;&gt;"",ROW(C$2:C$1573)),ROWS(J$2:J916))),"")</f>
        <v/>
      </c>
    </row>
    <row r="918" spans="1:10" ht="18" x14ac:dyDescent="0.2">
      <c r="A918" s="1">
        <v>133</v>
      </c>
      <c r="B918" s="1" t="s">
        <v>787</v>
      </c>
      <c r="C918" s="2" t="str">
        <f t="shared" ca="1" si="56"/>
        <v/>
      </c>
      <c r="D918" s="2" t="str">
        <f t="shared" ca="1" si="57"/>
        <v/>
      </c>
      <c r="E918" s="4">
        <v>6</v>
      </c>
      <c r="F918" s="4" t="str">
        <f t="shared" ca="1" si="58"/>
        <v/>
      </c>
      <c r="G918" s="4" t="str">
        <f t="shared" ca="1" si="59"/>
        <v/>
      </c>
      <c r="H918" s="3" t="str">
        <f t="array" aca="1" ref="H918" ca="1">IFERROR(INDEX(F:F,SMALL(IF(F$2:F$1573&lt;&gt;"",ROW(F$2:F$1573)),ROWS(H$2:H917))),"")</f>
        <v/>
      </c>
      <c r="I918" s="3" t="str">
        <f t="array" aca="1" ref="I918" ca="1">IFERROR(INDEX(G:G,SMALL(IF(G$2:G$1573&lt;&gt;"",ROW(G$2:G$1573)),ROWS(I$2:I917))),"")</f>
        <v/>
      </c>
      <c r="J918" s="3" t="str">
        <f t="array" aca="1" ref="J918" ca="1">IFERROR(INDEX(C:C,SMALL(IF(C$2:C$1573&lt;&gt;"",ROW(C$2:C$1573)),ROWS(J$2:J917))),"")</f>
        <v/>
      </c>
    </row>
    <row r="919" spans="1:10" ht="18" x14ac:dyDescent="0.2">
      <c r="A919" s="1">
        <v>134</v>
      </c>
      <c r="B919" s="1" t="s">
        <v>787</v>
      </c>
      <c r="C919" s="2" t="str">
        <f t="shared" ca="1" si="56"/>
        <v/>
      </c>
      <c r="D919" s="2" t="str">
        <f t="shared" ca="1" si="57"/>
        <v/>
      </c>
      <c r="E919" s="4">
        <v>6</v>
      </c>
      <c r="F919" s="4" t="str">
        <f t="shared" ca="1" si="58"/>
        <v/>
      </c>
      <c r="G919" s="4" t="str">
        <f t="shared" ca="1" si="59"/>
        <v/>
      </c>
      <c r="H919" s="3" t="str">
        <f t="array" aca="1" ref="H919" ca="1">IFERROR(INDEX(F:F,SMALL(IF(F$2:F$1573&lt;&gt;"",ROW(F$2:F$1573)),ROWS(H$2:H918))),"")</f>
        <v/>
      </c>
      <c r="I919" s="3" t="str">
        <f t="array" aca="1" ref="I919" ca="1">IFERROR(INDEX(G:G,SMALL(IF(G$2:G$1573&lt;&gt;"",ROW(G$2:G$1573)),ROWS(I$2:I918))),"")</f>
        <v/>
      </c>
      <c r="J919" s="3" t="str">
        <f t="array" aca="1" ref="J919" ca="1">IFERROR(INDEX(C:C,SMALL(IF(C$2:C$1573&lt;&gt;"",ROW(C$2:C$1573)),ROWS(J$2:J918))),"")</f>
        <v/>
      </c>
    </row>
    <row r="920" spans="1:10" ht="18" x14ac:dyDescent="0.2">
      <c r="A920" s="1">
        <v>135</v>
      </c>
      <c r="B920" s="1" t="s">
        <v>787</v>
      </c>
      <c r="C920" s="2" t="str">
        <f t="shared" ca="1" si="56"/>
        <v/>
      </c>
      <c r="D920" s="2" t="str">
        <f t="shared" ca="1" si="57"/>
        <v/>
      </c>
      <c r="E920" s="4">
        <v>6</v>
      </c>
      <c r="F920" s="4" t="str">
        <f t="shared" ca="1" si="58"/>
        <v/>
      </c>
      <c r="G920" s="4" t="str">
        <f t="shared" ca="1" si="59"/>
        <v/>
      </c>
      <c r="H920" s="3" t="str">
        <f t="array" aca="1" ref="H920" ca="1">IFERROR(INDEX(F:F,SMALL(IF(F$2:F$1573&lt;&gt;"",ROW(F$2:F$1573)),ROWS(H$2:H919))),"")</f>
        <v/>
      </c>
      <c r="I920" s="3" t="str">
        <f t="array" aca="1" ref="I920" ca="1">IFERROR(INDEX(G:G,SMALL(IF(G$2:G$1573&lt;&gt;"",ROW(G$2:G$1573)),ROWS(I$2:I919))),"")</f>
        <v/>
      </c>
      <c r="J920" s="3" t="str">
        <f t="array" aca="1" ref="J920" ca="1">IFERROR(INDEX(C:C,SMALL(IF(C$2:C$1573&lt;&gt;"",ROW(C$2:C$1573)),ROWS(J$2:J919))),"")</f>
        <v/>
      </c>
    </row>
    <row r="921" spans="1:10" ht="18" x14ac:dyDescent="0.2">
      <c r="A921" s="1">
        <v>136</v>
      </c>
      <c r="B921" s="1" t="s">
        <v>787</v>
      </c>
      <c r="C921" s="2" t="str">
        <f t="shared" ca="1" si="56"/>
        <v/>
      </c>
      <c r="D921" s="2" t="str">
        <f t="shared" ca="1" si="57"/>
        <v/>
      </c>
      <c r="E921" s="4">
        <v>6</v>
      </c>
      <c r="F921" s="4" t="str">
        <f t="shared" ca="1" si="58"/>
        <v/>
      </c>
      <c r="G921" s="4" t="str">
        <f t="shared" ca="1" si="59"/>
        <v/>
      </c>
      <c r="H921" s="3" t="str">
        <f t="array" aca="1" ref="H921" ca="1">IFERROR(INDEX(F:F,SMALL(IF(F$2:F$1573&lt;&gt;"",ROW(F$2:F$1573)),ROWS(H$2:H920))),"")</f>
        <v/>
      </c>
      <c r="I921" s="3" t="str">
        <f t="array" aca="1" ref="I921" ca="1">IFERROR(INDEX(G:G,SMALL(IF(G$2:G$1573&lt;&gt;"",ROW(G$2:G$1573)),ROWS(I$2:I920))),"")</f>
        <v/>
      </c>
      <c r="J921" s="3" t="str">
        <f t="array" aca="1" ref="J921" ca="1">IFERROR(INDEX(C:C,SMALL(IF(C$2:C$1573&lt;&gt;"",ROW(C$2:C$1573)),ROWS(J$2:J920))),"")</f>
        <v/>
      </c>
    </row>
    <row r="922" spans="1:10" ht="18" x14ac:dyDescent="0.2">
      <c r="A922" s="1">
        <v>137</v>
      </c>
      <c r="B922" s="1" t="s">
        <v>787</v>
      </c>
      <c r="C922" s="2" t="str">
        <f t="shared" ca="1" si="56"/>
        <v/>
      </c>
      <c r="D922" s="2" t="str">
        <f t="shared" ca="1" si="57"/>
        <v/>
      </c>
      <c r="E922" s="4">
        <v>6</v>
      </c>
      <c r="F922" s="4" t="str">
        <f t="shared" ca="1" si="58"/>
        <v/>
      </c>
      <c r="G922" s="4" t="str">
        <f t="shared" ca="1" si="59"/>
        <v/>
      </c>
      <c r="H922" s="3" t="str">
        <f t="array" aca="1" ref="H922" ca="1">IFERROR(INDEX(F:F,SMALL(IF(F$2:F$1573&lt;&gt;"",ROW(F$2:F$1573)),ROWS(H$2:H921))),"")</f>
        <v/>
      </c>
      <c r="I922" s="3" t="str">
        <f t="array" aca="1" ref="I922" ca="1">IFERROR(INDEX(G:G,SMALL(IF(G$2:G$1573&lt;&gt;"",ROW(G$2:G$1573)),ROWS(I$2:I921))),"")</f>
        <v/>
      </c>
      <c r="J922" s="3" t="str">
        <f t="array" aca="1" ref="J922" ca="1">IFERROR(INDEX(C:C,SMALL(IF(C$2:C$1573&lt;&gt;"",ROW(C$2:C$1573)),ROWS(J$2:J921))),"")</f>
        <v/>
      </c>
    </row>
    <row r="923" spans="1:10" ht="18" x14ac:dyDescent="0.2">
      <c r="A923" s="1">
        <v>138</v>
      </c>
      <c r="B923" s="1" t="s">
        <v>787</v>
      </c>
      <c r="C923" s="2" t="str">
        <f t="shared" ca="1" si="56"/>
        <v/>
      </c>
      <c r="D923" s="2" t="str">
        <f t="shared" ca="1" si="57"/>
        <v/>
      </c>
      <c r="E923" s="4">
        <v>6</v>
      </c>
      <c r="F923" s="4" t="str">
        <f t="shared" ca="1" si="58"/>
        <v/>
      </c>
      <c r="G923" s="4" t="str">
        <f t="shared" ca="1" si="59"/>
        <v/>
      </c>
      <c r="H923" s="3" t="str">
        <f t="array" aca="1" ref="H923" ca="1">IFERROR(INDEX(F:F,SMALL(IF(F$2:F$1573&lt;&gt;"",ROW(F$2:F$1573)),ROWS(H$2:H922))),"")</f>
        <v/>
      </c>
      <c r="I923" s="3" t="str">
        <f t="array" aca="1" ref="I923" ca="1">IFERROR(INDEX(G:G,SMALL(IF(G$2:G$1573&lt;&gt;"",ROW(G$2:G$1573)),ROWS(I$2:I922))),"")</f>
        <v/>
      </c>
      <c r="J923" s="3" t="str">
        <f t="array" aca="1" ref="J923" ca="1">IFERROR(INDEX(C:C,SMALL(IF(C$2:C$1573&lt;&gt;"",ROW(C$2:C$1573)),ROWS(J$2:J922))),"")</f>
        <v/>
      </c>
    </row>
    <row r="924" spans="1:10" ht="18" x14ac:dyDescent="0.2">
      <c r="A924" s="1">
        <v>139</v>
      </c>
      <c r="B924" s="1" t="s">
        <v>787</v>
      </c>
      <c r="C924" s="2" t="str">
        <f t="shared" ca="1" si="56"/>
        <v/>
      </c>
      <c r="D924" s="2" t="str">
        <f t="shared" ca="1" si="57"/>
        <v/>
      </c>
      <c r="E924" s="4">
        <v>6</v>
      </c>
      <c r="F924" s="4" t="str">
        <f t="shared" ca="1" si="58"/>
        <v/>
      </c>
      <c r="G924" s="4" t="str">
        <f t="shared" ca="1" si="59"/>
        <v/>
      </c>
      <c r="H924" s="3" t="str">
        <f t="array" aca="1" ref="H924" ca="1">IFERROR(INDEX(F:F,SMALL(IF(F$2:F$1573&lt;&gt;"",ROW(F$2:F$1573)),ROWS(H$2:H923))),"")</f>
        <v/>
      </c>
      <c r="I924" s="3" t="str">
        <f t="array" aca="1" ref="I924" ca="1">IFERROR(INDEX(G:G,SMALL(IF(G$2:G$1573&lt;&gt;"",ROW(G$2:G$1573)),ROWS(I$2:I923))),"")</f>
        <v/>
      </c>
      <c r="J924" s="3" t="str">
        <f t="array" aca="1" ref="J924" ca="1">IFERROR(INDEX(C:C,SMALL(IF(C$2:C$1573&lt;&gt;"",ROW(C$2:C$1573)),ROWS(J$2:J923))),"")</f>
        <v/>
      </c>
    </row>
    <row r="925" spans="1:10" ht="18" x14ac:dyDescent="0.2">
      <c r="A925" s="1">
        <v>140</v>
      </c>
      <c r="B925" s="1" t="s">
        <v>787</v>
      </c>
      <c r="C925" s="2" t="str">
        <f t="shared" ca="1" si="56"/>
        <v/>
      </c>
      <c r="D925" s="2" t="str">
        <f t="shared" ca="1" si="57"/>
        <v/>
      </c>
      <c r="E925" s="4">
        <v>6</v>
      </c>
      <c r="F925" s="4" t="str">
        <f t="shared" ca="1" si="58"/>
        <v/>
      </c>
      <c r="G925" s="4" t="str">
        <f t="shared" ca="1" si="59"/>
        <v/>
      </c>
      <c r="H925" s="3" t="str">
        <f t="array" aca="1" ref="H925" ca="1">IFERROR(INDEX(F:F,SMALL(IF(F$2:F$1573&lt;&gt;"",ROW(F$2:F$1573)),ROWS(H$2:H924))),"")</f>
        <v/>
      </c>
      <c r="I925" s="3" t="str">
        <f t="array" aca="1" ref="I925" ca="1">IFERROR(INDEX(G:G,SMALL(IF(G$2:G$1573&lt;&gt;"",ROW(G$2:G$1573)),ROWS(I$2:I924))),"")</f>
        <v/>
      </c>
      <c r="J925" s="3" t="str">
        <f t="array" aca="1" ref="J925" ca="1">IFERROR(INDEX(C:C,SMALL(IF(C$2:C$1573&lt;&gt;"",ROW(C$2:C$1573)),ROWS(J$2:J924))),"")</f>
        <v/>
      </c>
    </row>
    <row r="926" spans="1:10" ht="18" x14ac:dyDescent="0.2">
      <c r="A926" s="1">
        <v>141</v>
      </c>
      <c r="B926" s="1" t="s">
        <v>787</v>
      </c>
      <c r="C926" s="2" t="str">
        <f t="shared" ca="1" si="56"/>
        <v/>
      </c>
      <c r="D926" s="2" t="str">
        <f t="shared" ca="1" si="57"/>
        <v/>
      </c>
      <c r="E926" s="4">
        <v>6</v>
      </c>
      <c r="F926" s="4" t="str">
        <f t="shared" ca="1" si="58"/>
        <v/>
      </c>
      <c r="G926" s="4" t="str">
        <f t="shared" ca="1" si="59"/>
        <v/>
      </c>
      <c r="H926" s="3" t="str">
        <f t="array" aca="1" ref="H926" ca="1">IFERROR(INDEX(F:F,SMALL(IF(F$2:F$1573&lt;&gt;"",ROW(F$2:F$1573)),ROWS(H$2:H925))),"")</f>
        <v/>
      </c>
      <c r="I926" s="3" t="str">
        <f t="array" aca="1" ref="I926" ca="1">IFERROR(INDEX(G:G,SMALL(IF(G$2:G$1573&lt;&gt;"",ROW(G$2:G$1573)),ROWS(I$2:I925))),"")</f>
        <v/>
      </c>
      <c r="J926" s="3" t="str">
        <f t="array" aca="1" ref="J926" ca="1">IFERROR(INDEX(C:C,SMALL(IF(C$2:C$1573&lt;&gt;"",ROW(C$2:C$1573)),ROWS(J$2:J925))),"")</f>
        <v/>
      </c>
    </row>
    <row r="927" spans="1:10" ht="18" x14ac:dyDescent="0.2">
      <c r="A927" s="1">
        <v>142</v>
      </c>
      <c r="B927" s="1" t="s">
        <v>787</v>
      </c>
      <c r="C927" s="2" t="str">
        <f t="shared" ca="1" si="56"/>
        <v/>
      </c>
      <c r="D927" s="2" t="str">
        <f t="shared" ca="1" si="57"/>
        <v/>
      </c>
      <c r="E927" s="4">
        <v>6</v>
      </c>
      <c r="F927" s="4" t="str">
        <f t="shared" ca="1" si="58"/>
        <v/>
      </c>
      <c r="G927" s="4" t="str">
        <f t="shared" ca="1" si="59"/>
        <v/>
      </c>
      <c r="H927" s="3" t="str">
        <f t="array" aca="1" ref="H927" ca="1">IFERROR(INDEX(F:F,SMALL(IF(F$2:F$1573&lt;&gt;"",ROW(F$2:F$1573)),ROWS(H$2:H926))),"")</f>
        <v/>
      </c>
      <c r="I927" s="3" t="str">
        <f t="array" aca="1" ref="I927" ca="1">IFERROR(INDEX(G:G,SMALL(IF(G$2:G$1573&lt;&gt;"",ROW(G$2:G$1573)),ROWS(I$2:I926))),"")</f>
        <v/>
      </c>
      <c r="J927" s="3" t="str">
        <f t="array" aca="1" ref="J927" ca="1">IFERROR(INDEX(C:C,SMALL(IF(C$2:C$1573&lt;&gt;"",ROW(C$2:C$1573)),ROWS(J$2:J926))),"")</f>
        <v/>
      </c>
    </row>
    <row r="928" spans="1:10" ht="18" x14ac:dyDescent="0.2">
      <c r="A928" s="1">
        <v>143</v>
      </c>
      <c r="B928" s="1" t="s">
        <v>787</v>
      </c>
      <c r="C928" s="2" t="str">
        <f t="shared" ca="1" si="56"/>
        <v/>
      </c>
      <c r="D928" s="2" t="str">
        <f t="shared" ca="1" si="57"/>
        <v/>
      </c>
      <c r="E928" s="4">
        <v>6</v>
      </c>
      <c r="F928" s="4" t="str">
        <f t="shared" ca="1" si="58"/>
        <v/>
      </c>
      <c r="G928" s="4" t="str">
        <f t="shared" ca="1" si="59"/>
        <v/>
      </c>
      <c r="H928" s="3" t="str">
        <f t="array" aca="1" ref="H928" ca="1">IFERROR(INDEX(F:F,SMALL(IF(F$2:F$1573&lt;&gt;"",ROW(F$2:F$1573)),ROWS(H$2:H927))),"")</f>
        <v/>
      </c>
      <c r="I928" s="3" t="str">
        <f t="array" aca="1" ref="I928" ca="1">IFERROR(INDEX(G:G,SMALL(IF(G$2:G$1573&lt;&gt;"",ROW(G$2:G$1573)),ROWS(I$2:I927))),"")</f>
        <v/>
      </c>
      <c r="J928" s="3" t="str">
        <f t="array" aca="1" ref="J928" ca="1">IFERROR(INDEX(C:C,SMALL(IF(C$2:C$1573&lt;&gt;"",ROW(C$2:C$1573)),ROWS(J$2:J927))),"")</f>
        <v/>
      </c>
    </row>
    <row r="929" spans="1:10" ht="18" x14ac:dyDescent="0.2">
      <c r="A929" s="1">
        <v>144</v>
      </c>
      <c r="B929" s="1" t="s">
        <v>787</v>
      </c>
      <c r="C929" s="2" t="str">
        <f t="shared" ca="1" si="56"/>
        <v/>
      </c>
      <c r="D929" s="2" t="str">
        <f t="shared" ca="1" si="57"/>
        <v/>
      </c>
      <c r="E929" s="4">
        <v>6</v>
      </c>
      <c r="F929" s="4" t="str">
        <f t="shared" ca="1" si="58"/>
        <v/>
      </c>
      <c r="G929" s="4" t="str">
        <f t="shared" ca="1" si="59"/>
        <v/>
      </c>
      <c r="H929" s="3" t="str">
        <f t="array" aca="1" ref="H929" ca="1">IFERROR(INDEX(F:F,SMALL(IF(F$2:F$1573&lt;&gt;"",ROW(F$2:F$1573)),ROWS(H$2:H928))),"")</f>
        <v/>
      </c>
      <c r="I929" s="3" t="str">
        <f t="array" aca="1" ref="I929" ca="1">IFERROR(INDEX(G:G,SMALL(IF(G$2:G$1573&lt;&gt;"",ROW(G$2:G$1573)),ROWS(I$2:I928))),"")</f>
        <v/>
      </c>
      <c r="J929" s="3" t="str">
        <f t="array" aca="1" ref="J929" ca="1">IFERROR(INDEX(C:C,SMALL(IF(C$2:C$1573&lt;&gt;"",ROW(C$2:C$1573)),ROWS(J$2:J928))),"")</f>
        <v/>
      </c>
    </row>
    <row r="930" spans="1:10" ht="18" x14ac:dyDescent="0.2">
      <c r="A930" s="1">
        <v>145</v>
      </c>
      <c r="B930" s="1" t="s">
        <v>787</v>
      </c>
      <c r="C930" s="2" t="str">
        <f t="shared" ca="1" si="56"/>
        <v/>
      </c>
      <c r="D930" s="2" t="str">
        <f t="shared" ca="1" si="57"/>
        <v/>
      </c>
      <c r="E930" s="4">
        <v>6</v>
      </c>
      <c r="F930" s="4" t="str">
        <f t="shared" ca="1" si="58"/>
        <v/>
      </c>
      <c r="G930" s="4" t="str">
        <f t="shared" ca="1" si="59"/>
        <v/>
      </c>
      <c r="H930" s="3" t="str">
        <f t="array" aca="1" ref="H930" ca="1">IFERROR(INDEX(F:F,SMALL(IF(F$2:F$1573&lt;&gt;"",ROW(F$2:F$1573)),ROWS(H$2:H929))),"")</f>
        <v/>
      </c>
      <c r="I930" s="3" t="str">
        <f t="array" aca="1" ref="I930" ca="1">IFERROR(INDEX(G:G,SMALL(IF(G$2:G$1573&lt;&gt;"",ROW(G$2:G$1573)),ROWS(I$2:I929))),"")</f>
        <v/>
      </c>
      <c r="J930" s="3" t="str">
        <f t="array" aca="1" ref="J930" ca="1">IFERROR(INDEX(C:C,SMALL(IF(C$2:C$1573&lt;&gt;"",ROW(C$2:C$1573)),ROWS(J$2:J929))),"")</f>
        <v/>
      </c>
    </row>
    <row r="931" spans="1:10" ht="18" x14ac:dyDescent="0.2">
      <c r="A931" s="1">
        <v>146</v>
      </c>
      <c r="B931" s="1" t="s">
        <v>787</v>
      </c>
      <c r="C931" s="2" t="str">
        <f t="shared" ca="1" si="56"/>
        <v/>
      </c>
      <c r="D931" s="2" t="str">
        <f t="shared" ca="1" si="57"/>
        <v/>
      </c>
      <c r="E931" s="4">
        <v>6</v>
      </c>
      <c r="F931" s="4" t="str">
        <f t="shared" ca="1" si="58"/>
        <v/>
      </c>
      <c r="G931" s="4" t="str">
        <f t="shared" ca="1" si="59"/>
        <v/>
      </c>
      <c r="H931" s="3" t="str">
        <f t="array" aca="1" ref="H931" ca="1">IFERROR(INDEX(F:F,SMALL(IF(F$2:F$1573&lt;&gt;"",ROW(F$2:F$1573)),ROWS(H$2:H930))),"")</f>
        <v/>
      </c>
      <c r="I931" s="3" t="str">
        <f t="array" aca="1" ref="I931" ca="1">IFERROR(INDEX(G:G,SMALL(IF(G$2:G$1573&lt;&gt;"",ROW(G$2:G$1573)),ROWS(I$2:I930))),"")</f>
        <v/>
      </c>
      <c r="J931" s="3" t="str">
        <f t="array" aca="1" ref="J931" ca="1">IFERROR(INDEX(C:C,SMALL(IF(C$2:C$1573&lt;&gt;"",ROW(C$2:C$1573)),ROWS(J$2:J930))),"")</f>
        <v/>
      </c>
    </row>
    <row r="932" spans="1:10" ht="18" x14ac:dyDescent="0.2">
      <c r="A932" s="1">
        <v>147</v>
      </c>
      <c r="B932" s="1" t="s">
        <v>787</v>
      </c>
      <c r="C932" s="2" t="str">
        <f t="shared" ca="1" si="56"/>
        <v/>
      </c>
      <c r="D932" s="2" t="str">
        <f t="shared" ca="1" si="57"/>
        <v/>
      </c>
      <c r="E932" s="4">
        <v>6</v>
      </c>
      <c r="F932" s="4" t="str">
        <f t="shared" ca="1" si="58"/>
        <v/>
      </c>
      <c r="G932" s="4" t="str">
        <f t="shared" ca="1" si="59"/>
        <v/>
      </c>
      <c r="H932" s="3" t="str">
        <f t="array" aca="1" ref="H932" ca="1">IFERROR(INDEX(F:F,SMALL(IF(F$2:F$1573&lt;&gt;"",ROW(F$2:F$1573)),ROWS(H$2:H931))),"")</f>
        <v/>
      </c>
      <c r="I932" s="3" t="str">
        <f t="array" aca="1" ref="I932" ca="1">IFERROR(INDEX(G:G,SMALL(IF(G$2:G$1573&lt;&gt;"",ROW(G$2:G$1573)),ROWS(I$2:I931))),"")</f>
        <v/>
      </c>
      <c r="J932" s="3" t="str">
        <f t="array" aca="1" ref="J932" ca="1">IFERROR(INDEX(C:C,SMALL(IF(C$2:C$1573&lt;&gt;"",ROW(C$2:C$1573)),ROWS(J$2:J931))),"")</f>
        <v/>
      </c>
    </row>
    <row r="933" spans="1:10" ht="18" x14ac:dyDescent="0.2">
      <c r="A933" s="1">
        <v>148</v>
      </c>
      <c r="B933" s="1" t="s">
        <v>787</v>
      </c>
      <c r="C933" s="2" t="str">
        <f t="shared" ca="1" si="56"/>
        <v/>
      </c>
      <c r="D933" s="2" t="str">
        <f t="shared" ca="1" si="57"/>
        <v/>
      </c>
      <c r="E933" s="4">
        <v>6</v>
      </c>
      <c r="F933" s="4" t="str">
        <f t="shared" ca="1" si="58"/>
        <v/>
      </c>
      <c r="G933" s="4" t="str">
        <f t="shared" ca="1" si="59"/>
        <v/>
      </c>
      <c r="H933" s="3" t="str">
        <f t="array" aca="1" ref="H933" ca="1">IFERROR(INDEX(F:F,SMALL(IF(F$2:F$1573&lt;&gt;"",ROW(F$2:F$1573)),ROWS(H$2:H932))),"")</f>
        <v/>
      </c>
      <c r="I933" s="3" t="str">
        <f t="array" aca="1" ref="I933" ca="1">IFERROR(INDEX(G:G,SMALL(IF(G$2:G$1573&lt;&gt;"",ROW(G$2:G$1573)),ROWS(I$2:I932))),"")</f>
        <v/>
      </c>
      <c r="J933" s="3" t="str">
        <f t="array" aca="1" ref="J933" ca="1">IFERROR(INDEX(C:C,SMALL(IF(C$2:C$1573&lt;&gt;"",ROW(C$2:C$1573)),ROWS(J$2:J932))),"")</f>
        <v/>
      </c>
    </row>
    <row r="934" spans="1:10" ht="18" x14ac:dyDescent="0.2">
      <c r="A934" s="1">
        <v>149</v>
      </c>
      <c r="B934" s="1" t="s">
        <v>787</v>
      </c>
      <c r="C934" s="2" t="str">
        <f t="shared" ca="1" si="56"/>
        <v/>
      </c>
      <c r="D934" s="2" t="str">
        <f t="shared" ca="1" si="57"/>
        <v/>
      </c>
      <c r="E934" s="4">
        <v>6</v>
      </c>
      <c r="F934" s="4" t="str">
        <f t="shared" ca="1" si="58"/>
        <v/>
      </c>
      <c r="G934" s="4" t="str">
        <f t="shared" ca="1" si="59"/>
        <v/>
      </c>
      <c r="H934" s="3" t="str">
        <f t="array" aca="1" ref="H934" ca="1">IFERROR(INDEX(F:F,SMALL(IF(F$2:F$1573&lt;&gt;"",ROW(F$2:F$1573)),ROWS(H$2:H933))),"")</f>
        <v/>
      </c>
      <c r="I934" s="3" t="str">
        <f t="array" aca="1" ref="I934" ca="1">IFERROR(INDEX(G:G,SMALL(IF(G$2:G$1573&lt;&gt;"",ROW(G$2:G$1573)),ROWS(I$2:I933))),"")</f>
        <v/>
      </c>
      <c r="J934" s="3" t="str">
        <f t="array" aca="1" ref="J934" ca="1">IFERROR(INDEX(C:C,SMALL(IF(C$2:C$1573&lt;&gt;"",ROW(C$2:C$1573)),ROWS(J$2:J933))),"")</f>
        <v/>
      </c>
    </row>
    <row r="935" spans="1:10" ht="18" x14ac:dyDescent="0.2">
      <c r="A935" s="1">
        <v>150</v>
      </c>
      <c r="B935" s="1" t="s">
        <v>787</v>
      </c>
      <c r="C935" s="2" t="str">
        <f t="shared" ca="1" si="56"/>
        <v/>
      </c>
      <c r="D935" s="2" t="str">
        <f t="shared" ca="1" si="57"/>
        <v/>
      </c>
      <c r="E935" s="4">
        <v>6</v>
      </c>
      <c r="F935" s="4" t="str">
        <f t="shared" ca="1" si="58"/>
        <v/>
      </c>
      <c r="G935" s="4" t="str">
        <f t="shared" ca="1" si="59"/>
        <v/>
      </c>
      <c r="H935" s="3" t="str">
        <f t="array" aca="1" ref="H935" ca="1">IFERROR(INDEX(F:F,SMALL(IF(F$2:F$1573&lt;&gt;"",ROW(F$2:F$1573)),ROWS(H$2:H934))),"")</f>
        <v/>
      </c>
      <c r="I935" s="3" t="str">
        <f t="array" aca="1" ref="I935" ca="1">IFERROR(INDEX(G:G,SMALL(IF(G$2:G$1573&lt;&gt;"",ROW(G$2:G$1573)),ROWS(I$2:I934))),"")</f>
        <v/>
      </c>
      <c r="J935" s="3" t="str">
        <f t="array" aca="1" ref="J935" ca="1">IFERROR(INDEX(C:C,SMALL(IF(C$2:C$1573&lt;&gt;"",ROW(C$2:C$1573)),ROWS(J$2:J934))),"")</f>
        <v/>
      </c>
    </row>
    <row r="936" spans="1:10" ht="18" x14ac:dyDescent="0.2">
      <c r="A936" s="1">
        <v>151</v>
      </c>
      <c r="B936" s="1" t="s">
        <v>787</v>
      </c>
      <c r="C936" s="2" t="str">
        <f t="shared" ca="1" si="56"/>
        <v/>
      </c>
      <c r="D936" s="2" t="str">
        <f t="shared" ca="1" si="57"/>
        <v/>
      </c>
      <c r="E936" s="4">
        <v>6</v>
      </c>
      <c r="F936" s="4" t="str">
        <f t="shared" ca="1" si="58"/>
        <v/>
      </c>
      <c r="G936" s="4" t="str">
        <f t="shared" ca="1" si="59"/>
        <v/>
      </c>
      <c r="H936" s="3" t="str">
        <f t="array" aca="1" ref="H936" ca="1">IFERROR(INDEX(F:F,SMALL(IF(F$2:F$1573&lt;&gt;"",ROW(F$2:F$1573)),ROWS(H$2:H935))),"")</f>
        <v/>
      </c>
      <c r="I936" s="3" t="str">
        <f t="array" aca="1" ref="I936" ca="1">IFERROR(INDEX(G:G,SMALL(IF(G$2:G$1573&lt;&gt;"",ROW(G$2:G$1573)),ROWS(I$2:I935))),"")</f>
        <v/>
      </c>
      <c r="J936" s="3" t="str">
        <f t="array" aca="1" ref="J936" ca="1">IFERROR(INDEX(C:C,SMALL(IF(C$2:C$1573&lt;&gt;"",ROW(C$2:C$1573)),ROWS(J$2:J935))),"")</f>
        <v/>
      </c>
    </row>
    <row r="937" spans="1:10" ht="18" x14ac:dyDescent="0.2">
      <c r="A937" s="1">
        <v>152</v>
      </c>
      <c r="B937" s="1" t="s">
        <v>787</v>
      </c>
      <c r="C937" s="2" t="str">
        <f t="shared" ca="1" si="56"/>
        <v/>
      </c>
      <c r="D937" s="2" t="str">
        <f t="shared" ca="1" si="57"/>
        <v/>
      </c>
      <c r="E937" s="4">
        <v>6</v>
      </c>
      <c r="F937" s="4" t="str">
        <f t="shared" ca="1" si="58"/>
        <v/>
      </c>
      <c r="G937" s="4" t="str">
        <f t="shared" ca="1" si="59"/>
        <v/>
      </c>
      <c r="H937" s="3" t="str">
        <f t="array" aca="1" ref="H937" ca="1">IFERROR(INDEX(F:F,SMALL(IF(F$2:F$1573&lt;&gt;"",ROW(F$2:F$1573)),ROWS(H$2:H936))),"")</f>
        <v/>
      </c>
      <c r="I937" s="3" t="str">
        <f t="array" aca="1" ref="I937" ca="1">IFERROR(INDEX(G:G,SMALL(IF(G$2:G$1573&lt;&gt;"",ROW(G$2:G$1573)),ROWS(I$2:I936))),"")</f>
        <v/>
      </c>
      <c r="J937" s="3" t="str">
        <f t="array" aca="1" ref="J937" ca="1">IFERROR(INDEX(C:C,SMALL(IF(C$2:C$1573&lt;&gt;"",ROW(C$2:C$1573)),ROWS(J$2:J936))),"")</f>
        <v/>
      </c>
    </row>
    <row r="938" spans="1:10" ht="18" x14ac:dyDescent="0.2">
      <c r="A938" s="1">
        <v>153</v>
      </c>
      <c r="B938" s="1" t="s">
        <v>787</v>
      </c>
      <c r="C938" s="2" t="str">
        <f t="shared" ca="1" si="56"/>
        <v/>
      </c>
      <c r="D938" s="2" t="str">
        <f t="shared" ca="1" si="57"/>
        <v/>
      </c>
      <c r="E938" s="4">
        <v>6</v>
      </c>
      <c r="F938" s="4" t="str">
        <f t="shared" ca="1" si="58"/>
        <v/>
      </c>
      <c r="G938" s="4" t="str">
        <f t="shared" ca="1" si="59"/>
        <v/>
      </c>
      <c r="H938" s="3" t="str">
        <f t="array" aca="1" ref="H938" ca="1">IFERROR(INDEX(F:F,SMALL(IF(F$2:F$1573&lt;&gt;"",ROW(F$2:F$1573)),ROWS(H$2:H937))),"")</f>
        <v/>
      </c>
      <c r="I938" s="3" t="str">
        <f t="array" aca="1" ref="I938" ca="1">IFERROR(INDEX(G:G,SMALL(IF(G$2:G$1573&lt;&gt;"",ROW(G$2:G$1573)),ROWS(I$2:I937))),"")</f>
        <v/>
      </c>
      <c r="J938" s="3" t="str">
        <f t="array" aca="1" ref="J938" ca="1">IFERROR(INDEX(C:C,SMALL(IF(C$2:C$1573&lt;&gt;"",ROW(C$2:C$1573)),ROWS(J$2:J937))),"")</f>
        <v/>
      </c>
    </row>
    <row r="939" spans="1:10" ht="18" x14ac:dyDescent="0.2">
      <c r="A939" s="1">
        <v>154</v>
      </c>
      <c r="B939" s="1" t="s">
        <v>787</v>
      </c>
      <c r="C939" s="2" t="str">
        <f t="shared" ca="1" si="56"/>
        <v/>
      </c>
      <c r="D939" s="2" t="str">
        <f t="shared" ca="1" si="57"/>
        <v/>
      </c>
      <c r="E939" s="4">
        <v>6</v>
      </c>
      <c r="F939" s="4" t="str">
        <f t="shared" ca="1" si="58"/>
        <v/>
      </c>
      <c r="G939" s="4" t="str">
        <f t="shared" ca="1" si="59"/>
        <v/>
      </c>
      <c r="H939" s="3" t="str">
        <f t="array" aca="1" ref="H939" ca="1">IFERROR(INDEX(F:F,SMALL(IF(F$2:F$1573&lt;&gt;"",ROW(F$2:F$1573)),ROWS(H$2:H938))),"")</f>
        <v/>
      </c>
      <c r="I939" s="3" t="str">
        <f t="array" aca="1" ref="I939" ca="1">IFERROR(INDEX(G:G,SMALL(IF(G$2:G$1573&lt;&gt;"",ROW(G$2:G$1573)),ROWS(I$2:I938))),"")</f>
        <v/>
      </c>
      <c r="J939" s="3" t="str">
        <f t="array" aca="1" ref="J939" ca="1">IFERROR(INDEX(C:C,SMALL(IF(C$2:C$1573&lt;&gt;"",ROW(C$2:C$1573)),ROWS(J$2:J938))),"")</f>
        <v/>
      </c>
    </row>
    <row r="940" spans="1:10" ht="18" x14ac:dyDescent="0.2">
      <c r="A940" s="1">
        <v>155</v>
      </c>
      <c r="B940" s="1" t="s">
        <v>787</v>
      </c>
      <c r="C940" s="2" t="str">
        <f t="shared" ca="1" si="56"/>
        <v/>
      </c>
      <c r="D940" s="2" t="str">
        <f t="shared" ca="1" si="57"/>
        <v/>
      </c>
      <c r="E940" s="4">
        <v>6</v>
      </c>
      <c r="F940" s="4" t="str">
        <f t="shared" ca="1" si="58"/>
        <v/>
      </c>
      <c r="G940" s="4" t="str">
        <f t="shared" ca="1" si="59"/>
        <v/>
      </c>
      <c r="H940" s="3" t="str">
        <f t="array" aca="1" ref="H940" ca="1">IFERROR(INDEX(F:F,SMALL(IF(F$2:F$1573&lt;&gt;"",ROW(F$2:F$1573)),ROWS(H$2:H939))),"")</f>
        <v/>
      </c>
      <c r="I940" s="3" t="str">
        <f t="array" aca="1" ref="I940" ca="1">IFERROR(INDEX(G:G,SMALL(IF(G$2:G$1573&lt;&gt;"",ROW(G$2:G$1573)),ROWS(I$2:I939))),"")</f>
        <v/>
      </c>
      <c r="J940" s="3" t="str">
        <f t="array" aca="1" ref="J940" ca="1">IFERROR(INDEX(C:C,SMALL(IF(C$2:C$1573&lt;&gt;"",ROW(C$2:C$1573)),ROWS(J$2:J939))),"")</f>
        <v/>
      </c>
    </row>
    <row r="941" spans="1:10" ht="18" x14ac:dyDescent="0.2">
      <c r="A941" s="1">
        <v>156</v>
      </c>
      <c r="B941" s="1" t="s">
        <v>787</v>
      </c>
      <c r="C941" s="2" t="str">
        <f t="shared" ca="1" si="56"/>
        <v/>
      </c>
      <c r="D941" s="2" t="str">
        <f t="shared" ca="1" si="57"/>
        <v/>
      </c>
      <c r="E941" s="4">
        <v>6</v>
      </c>
      <c r="F941" s="4" t="str">
        <f t="shared" ca="1" si="58"/>
        <v/>
      </c>
      <c r="G941" s="4" t="str">
        <f t="shared" ca="1" si="59"/>
        <v/>
      </c>
      <c r="H941" s="3" t="str">
        <f t="array" aca="1" ref="H941" ca="1">IFERROR(INDEX(F:F,SMALL(IF(F$2:F$1573&lt;&gt;"",ROW(F$2:F$1573)),ROWS(H$2:H940))),"")</f>
        <v/>
      </c>
      <c r="I941" s="3" t="str">
        <f t="array" aca="1" ref="I941" ca="1">IFERROR(INDEX(G:G,SMALL(IF(G$2:G$1573&lt;&gt;"",ROW(G$2:G$1573)),ROWS(I$2:I940))),"")</f>
        <v/>
      </c>
      <c r="J941" s="3" t="str">
        <f t="array" aca="1" ref="J941" ca="1">IFERROR(INDEX(C:C,SMALL(IF(C$2:C$1573&lt;&gt;"",ROW(C$2:C$1573)),ROWS(J$2:J940))),"")</f>
        <v/>
      </c>
    </row>
    <row r="942" spans="1:10" ht="18" x14ac:dyDescent="0.2">
      <c r="A942" s="1">
        <v>157</v>
      </c>
      <c r="B942" s="1" t="s">
        <v>787</v>
      </c>
      <c r="C942" s="2" t="str">
        <f t="shared" ca="1" si="56"/>
        <v/>
      </c>
      <c r="D942" s="2" t="str">
        <f t="shared" ca="1" si="57"/>
        <v/>
      </c>
      <c r="E942" s="4">
        <v>6</v>
      </c>
      <c r="F942" s="4" t="str">
        <f t="shared" ca="1" si="58"/>
        <v/>
      </c>
      <c r="G942" s="4" t="str">
        <f t="shared" ca="1" si="59"/>
        <v/>
      </c>
      <c r="H942" s="3" t="str">
        <f t="array" aca="1" ref="H942" ca="1">IFERROR(INDEX(F:F,SMALL(IF(F$2:F$1573&lt;&gt;"",ROW(F$2:F$1573)),ROWS(H$2:H941))),"")</f>
        <v/>
      </c>
      <c r="I942" s="3" t="str">
        <f t="array" aca="1" ref="I942" ca="1">IFERROR(INDEX(G:G,SMALL(IF(G$2:G$1573&lt;&gt;"",ROW(G$2:G$1573)),ROWS(I$2:I941))),"")</f>
        <v/>
      </c>
      <c r="J942" s="3" t="str">
        <f t="array" aca="1" ref="J942" ca="1">IFERROR(INDEX(C:C,SMALL(IF(C$2:C$1573&lt;&gt;"",ROW(C$2:C$1573)),ROWS(J$2:J941))),"")</f>
        <v/>
      </c>
    </row>
    <row r="943" spans="1:10" ht="18" x14ac:dyDescent="0.2">
      <c r="A943" s="1">
        <v>158</v>
      </c>
      <c r="B943" s="1" t="s">
        <v>787</v>
      </c>
      <c r="C943" s="2" t="str">
        <f t="shared" ca="1" si="56"/>
        <v/>
      </c>
      <c r="D943" s="2" t="str">
        <f t="shared" ca="1" si="57"/>
        <v/>
      </c>
      <c r="E943" s="4">
        <v>6</v>
      </c>
      <c r="F943" s="4" t="str">
        <f t="shared" ca="1" si="58"/>
        <v/>
      </c>
      <c r="G943" s="4" t="str">
        <f t="shared" ca="1" si="59"/>
        <v/>
      </c>
      <c r="H943" s="3" t="str">
        <f t="array" aca="1" ref="H943" ca="1">IFERROR(INDEX(F:F,SMALL(IF(F$2:F$1573&lt;&gt;"",ROW(F$2:F$1573)),ROWS(H$2:H942))),"")</f>
        <v/>
      </c>
      <c r="I943" s="3" t="str">
        <f t="array" aca="1" ref="I943" ca="1">IFERROR(INDEX(G:G,SMALL(IF(G$2:G$1573&lt;&gt;"",ROW(G$2:G$1573)),ROWS(I$2:I942))),"")</f>
        <v/>
      </c>
      <c r="J943" s="3" t="str">
        <f t="array" aca="1" ref="J943" ca="1">IFERROR(INDEX(C:C,SMALL(IF(C$2:C$1573&lt;&gt;"",ROW(C$2:C$1573)),ROWS(J$2:J942))),"")</f>
        <v/>
      </c>
    </row>
    <row r="944" spans="1:10" ht="18" x14ac:dyDescent="0.2">
      <c r="A944" s="1">
        <v>159</v>
      </c>
      <c r="B944" s="1" t="s">
        <v>787</v>
      </c>
      <c r="C944" s="2" t="str">
        <f t="shared" ca="1" si="56"/>
        <v/>
      </c>
      <c r="D944" s="2" t="str">
        <f t="shared" ca="1" si="57"/>
        <v/>
      </c>
      <c r="E944" s="4">
        <v>6</v>
      </c>
      <c r="F944" s="4" t="str">
        <f t="shared" ca="1" si="58"/>
        <v/>
      </c>
      <c r="G944" s="4" t="str">
        <f t="shared" ca="1" si="59"/>
        <v/>
      </c>
      <c r="H944" s="3" t="str">
        <f t="array" aca="1" ref="H944" ca="1">IFERROR(INDEX(F:F,SMALL(IF(F$2:F$1573&lt;&gt;"",ROW(F$2:F$1573)),ROWS(H$2:H943))),"")</f>
        <v/>
      </c>
      <c r="I944" s="3" t="str">
        <f t="array" aca="1" ref="I944" ca="1">IFERROR(INDEX(G:G,SMALL(IF(G$2:G$1573&lt;&gt;"",ROW(G$2:G$1573)),ROWS(I$2:I943))),"")</f>
        <v/>
      </c>
      <c r="J944" s="3" t="str">
        <f t="array" aca="1" ref="J944" ca="1">IFERROR(INDEX(C:C,SMALL(IF(C$2:C$1573&lt;&gt;"",ROW(C$2:C$1573)),ROWS(J$2:J943))),"")</f>
        <v/>
      </c>
    </row>
    <row r="945" spans="1:10" ht="18" x14ac:dyDescent="0.2">
      <c r="A945" s="1">
        <v>160</v>
      </c>
      <c r="B945" s="1" t="s">
        <v>787</v>
      </c>
      <c r="C945" s="2" t="str">
        <f t="shared" ca="1" si="56"/>
        <v/>
      </c>
      <c r="D945" s="2" t="str">
        <f t="shared" ca="1" si="57"/>
        <v/>
      </c>
      <c r="E945" s="4">
        <v>6</v>
      </c>
      <c r="F945" s="4" t="str">
        <f t="shared" ca="1" si="58"/>
        <v/>
      </c>
      <c r="G945" s="4" t="str">
        <f t="shared" ca="1" si="59"/>
        <v/>
      </c>
      <c r="H945" s="3" t="str">
        <f t="array" aca="1" ref="H945" ca="1">IFERROR(INDEX(F:F,SMALL(IF(F$2:F$1573&lt;&gt;"",ROW(F$2:F$1573)),ROWS(H$2:H944))),"")</f>
        <v/>
      </c>
      <c r="I945" s="3" t="str">
        <f t="array" aca="1" ref="I945" ca="1">IFERROR(INDEX(G:G,SMALL(IF(G$2:G$1573&lt;&gt;"",ROW(G$2:G$1573)),ROWS(I$2:I944))),"")</f>
        <v/>
      </c>
      <c r="J945" s="3" t="str">
        <f t="array" aca="1" ref="J945" ca="1">IFERROR(INDEX(C:C,SMALL(IF(C$2:C$1573&lt;&gt;"",ROW(C$2:C$1573)),ROWS(J$2:J944))),"")</f>
        <v/>
      </c>
    </row>
    <row r="946" spans="1:10" ht="18" x14ac:dyDescent="0.2">
      <c r="A946" s="1">
        <v>4</v>
      </c>
      <c r="B946" s="1" t="s">
        <v>788</v>
      </c>
      <c r="C946" s="2" t="str">
        <f t="shared" ca="1" si="56"/>
        <v/>
      </c>
      <c r="D946" s="2">
        <f t="shared" ca="1" si="57"/>
        <v>6122</v>
      </c>
      <c r="E946" s="4">
        <v>7</v>
      </c>
      <c r="F946" s="4" t="str">
        <f t="shared" ca="1" si="58"/>
        <v/>
      </c>
      <c r="G946" s="4" t="str">
        <f t="shared" ca="1" si="59"/>
        <v/>
      </c>
      <c r="H946" s="3" t="str">
        <f t="array" aca="1" ref="H946" ca="1">IFERROR(INDEX(F:F,SMALL(IF(F$2:F$1573&lt;&gt;"",ROW(F$2:F$1573)),ROWS(H$2:H945))),"")</f>
        <v/>
      </c>
      <c r="I946" s="3" t="str">
        <f t="array" aca="1" ref="I946" ca="1">IFERROR(INDEX(G:G,SMALL(IF(G$2:G$1573&lt;&gt;"",ROW(G$2:G$1573)),ROWS(I$2:I945))),"")</f>
        <v/>
      </c>
      <c r="J946" s="3" t="str">
        <f t="array" aca="1" ref="J946" ca="1">IFERROR(INDEX(C:C,SMALL(IF(C$2:C$1573&lt;&gt;"",ROW(C$2:C$1573)),ROWS(J$2:J945))),"")</f>
        <v/>
      </c>
    </row>
    <row r="947" spans="1:10" ht="18" x14ac:dyDescent="0.2">
      <c r="A947" s="1">
        <v>5</v>
      </c>
      <c r="B947" s="1" t="s">
        <v>788</v>
      </c>
      <c r="C947" s="2" t="str">
        <f t="shared" ca="1" si="56"/>
        <v/>
      </c>
      <c r="D947" s="2">
        <f t="shared" ca="1" si="57"/>
        <v>6410</v>
      </c>
      <c r="E947" s="4">
        <v>7</v>
      </c>
      <c r="F947" s="4" t="str">
        <f t="shared" ca="1" si="58"/>
        <v/>
      </c>
      <c r="G947" s="4" t="str">
        <f t="shared" ca="1" si="59"/>
        <v/>
      </c>
      <c r="H947" s="3" t="str">
        <f t="array" aca="1" ref="H947" ca="1">IFERROR(INDEX(F:F,SMALL(IF(F$2:F$1573&lt;&gt;"",ROW(F$2:F$1573)),ROWS(H$2:H946))),"")</f>
        <v/>
      </c>
      <c r="I947" s="3" t="str">
        <f t="array" aca="1" ref="I947" ca="1">IFERROR(INDEX(G:G,SMALL(IF(G$2:G$1573&lt;&gt;"",ROW(G$2:G$1573)),ROWS(I$2:I946))),"")</f>
        <v/>
      </c>
      <c r="J947" s="3" t="str">
        <f t="array" aca="1" ref="J947" ca="1">IFERROR(INDEX(C:C,SMALL(IF(C$2:C$1573&lt;&gt;"",ROW(C$2:C$1573)),ROWS(J$2:J946))),"")</f>
        <v/>
      </c>
    </row>
    <row r="948" spans="1:10" ht="18" x14ac:dyDescent="0.2">
      <c r="A948" s="1">
        <v>6</v>
      </c>
      <c r="B948" s="1" t="s">
        <v>788</v>
      </c>
      <c r="C948" s="2" t="str">
        <f t="shared" ca="1" si="56"/>
        <v/>
      </c>
      <c r="D948" s="2">
        <f t="shared" ca="1" si="57"/>
        <v>6427</v>
      </c>
      <c r="E948" s="4">
        <v>7</v>
      </c>
      <c r="F948" s="4" t="str">
        <f t="shared" ca="1" si="58"/>
        <v/>
      </c>
      <c r="G948" s="4" t="str">
        <f t="shared" ca="1" si="59"/>
        <v/>
      </c>
      <c r="H948" s="3" t="str">
        <f t="array" aca="1" ref="H948" ca="1">IFERROR(INDEX(F:F,SMALL(IF(F$2:F$1573&lt;&gt;"",ROW(F$2:F$1573)),ROWS(H$2:H947))),"")</f>
        <v/>
      </c>
      <c r="I948" s="3" t="str">
        <f t="array" aca="1" ref="I948" ca="1">IFERROR(INDEX(G:G,SMALL(IF(G$2:G$1573&lt;&gt;"",ROW(G$2:G$1573)),ROWS(I$2:I947))),"")</f>
        <v/>
      </c>
      <c r="J948" s="3" t="str">
        <f t="array" aca="1" ref="J948" ca="1">IFERROR(INDEX(C:C,SMALL(IF(C$2:C$1573&lt;&gt;"",ROW(C$2:C$1573)),ROWS(J$2:J947))),"")</f>
        <v/>
      </c>
    </row>
    <row r="949" spans="1:10" ht="18" x14ac:dyDescent="0.2">
      <c r="A949" s="1">
        <v>7</v>
      </c>
      <c r="B949" s="1" t="s">
        <v>788</v>
      </c>
      <c r="C949" s="2" t="str">
        <f t="shared" ca="1" si="56"/>
        <v/>
      </c>
      <c r="D949" s="2">
        <f t="shared" ca="1" si="57"/>
        <v>6466</v>
      </c>
      <c r="E949" s="4">
        <v>7</v>
      </c>
      <c r="F949" s="4" t="str">
        <f t="shared" ca="1" si="58"/>
        <v/>
      </c>
      <c r="G949" s="4" t="str">
        <f t="shared" ca="1" si="59"/>
        <v/>
      </c>
      <c r="H949" s="3" t="str">
        <f t="array" aca="1" ref="H949" ca="1">IFERROR(INDEX(F:F,SMALL(IF(F$2:F$1573&lt;&gt;"",ROW(F$2:F$1573)),ROWS(H$2:H948))),"")</f>
        <v/>
      </c>
      <c r="I949" s="3" t="str">
        <f t="array" aca="1" ref="I949" ca="1">IFERROR(INDEX(G:G,SMALL(IF(G$2:G$1573&lt;&gt;"",ROW(G$2:G$1573)),ROWS(I$2:I948))),"")</f>
        <v/>
      </c>
      <c r="J949" s="3" t="str">
        <f t="array" aca="1" ref="J949" ca="1">IFERROR(INDEX(C:C,SMALL(IF(C$2:C$1573&lt;&gt;"",ROW(C$2:C$1573)),ROWS(J$2:J948))),"")</f>
        <v/>
      </c>
    </row>
    <row r="950" spans="1:10" ht="18" x14ac:dyDescent="0.2">
      <c r="A950" s="1">
        <v>8</v>
      </c>
      <c r="B950" s="1" t="s">
        <v>788</v>
      </c>
      <c r="C950" s="2" t="str">
        <f t="shared" ca="1" si="56"/>
        <v/>
      </c>
      <c r="D950" s="2" t="str">
        <f t="shared" ca="1" si="57"/>
        <v/>
      </c>
      <c r="E950" s="4">
        <v>7</v>
      </c>
      <c r="F950" s="4" t="str">
        <f t="shared" ca="1" si="58"/>
        <v/>
      </c>
      <c r="G950" s="4" t="str">
        <f t="shared" ca="1" si="59"/>
        <v/>
      </c>
      <c r="H950" s="3" t="str">
        <f t="array" aca="1" ref="H950" ca="1">IFERROR(INDEX(F:F,SMALL(IF(F$2:F$1573&lt;&gt;"",ROW(F$2:F$1573)),ROWS(H$2:H949))),"")</f>
        <v/>
      </c>
      <c r="I950" s="3" t="str">
        <f t="array" aca="1" ref="I950" ca="1">IFERROR(INDEX(G:G,SMALL(IF(G$2:G$1573&lt;&gt;"",ROW(G$2:G$1573)),ROWS(I$2:I949))),"")</f>
        <v/>
      </c>
      <c r="J950" s="3" t="str">
        <f t="array" aca="1" ref="J950" ca="1">IFERROR(INDEX(C:C,SMALL(IF(C$2:C$1573&lt;&gt;"",ROW(C$2:C$1573)),ROWS(J$2:J949))),"")</f>
        <v/>
      </c>
    </row>
    <row r="951" spans="1:10" ht="18" x14ac:dyDescent="0.2">
      <c r="A951" s="1">
        <v>9</v>
      </c>
      <c r="B951" s="1" t="s">
        <v>788</v>
      </c>
      <c r="C951" s="2" t="str">
        <f t="shared" ca="1" si="56"/>
        <v/>
      </c>
      <c r="D951" s="2" t="str">
        <f t="shared" ca="1" si="57"/>
        <v/>
      </c>
      <c r="E951" s="4">
        <v>7</v>
      </c>
      <c r="F951" s="4" t="str">
        <f t="shared" ca="1" si="58"/>
        <v/>
      </c>
      <c r="G951" s="4" t="str">
        <f t="shared" ca="1" si="59"/>
        <v/>
      </c>
      <c r="H951" s="3" t="str">
        <f t="array" aca="1" ref="H951" ca="1">IFERROR(INDEX(F:F,SMALL(IF(F$2:F$1573&lt;&gt;"",ROW(F$2:F$1573)),ROWS(H$2:H950))),"")</f>
        <v/>
      </c>
      <c r="I951" s="3" t="str">
        <f t="array" aca="1" ref="I951" ca="1">IFERROR(INDEX(G:G,SMALL(IF(G$2:G$1573&lt;&gt;"",ROW(G$2:G$1573)),ROWS(I$2:I950))),"")</f>
        <v/>
      </c>
      <c r="J951" s="3" t="str">
        <f t="array" aca="1" ref="J951" ca="1">IFERROR(INDEX(C:C,SMALL(IF(C$2:C$1573&lt;&gt;"",ROW(C$2:C$1573)),ROWS(J$2:J950))),"")</f>
        <v/>
      </c>
    </row>
    <row r="952" spans="1:10" ht="18" x14ac:dyDescent="0.2">
      <c r="A952" s="1">
        <v>10</v>
      </c>
      <c r="B952" s="1" t="s">
        <v>788</v>
      </c>
      <c r="C952" s="2" t="str">
        <f t="shared" ca="1" si="56"/>
        <v/>
      </c>
      <c r="D952" s="2" t="str">
        <f t="shared" ca="1" si="57"/>
        <v/>
      </c>
      <c r="E952" s="4">
        <v>7</v>
      </c>
      <c r="F952" s="4" t="str">
        <f t="shared" ca="1" si="58"/>
        <v/>
      </c>
      <c r="G952" s="4" t="str">
        <f t="shared" ca="1" si="59"/>
        <v/>
      </c>
      <c r="H952" s="3" t="str">
        <f t="array" aca="1" ref="H952" ca="1">IFERROR(INDEX(F:F,SMALL(IF(F$2:F$1573&lt;&gt;"",ROW(F$2:F$1573)),ROWS(H$2:H951))),"")</f>
        <v/>
      </c>
      <c r="I952" s="3" t="str">
        <f t="array" aca="1" ref="I952" ca="1">IFERROR(INDEX(G:G,SMALL(IF(G$2:G$1573&lt;&gt;"",ROW(G$2:G$1573)),ROWS(I$2:I951))),"")</f>
        <v/>
      </c>
      <c r="J952" s="3" t="str">
        <f t="array" aca="1" ref="J952" ca="1">IFERROR(INDEX(C:C,SMALL(IF(C$2:C$1573&lt;&gt;"",ROW(C$2:C$1573)),ROWS(J$2:J951))),"")</f>
        <v/>
      </c>
    </row>
    <row r="953" spans="1:10" ht="18" x14ac:dyDescent="0.2">
      <c r="A953" s="1">
        <v>11</v>
      </c>
      <c r="B953" s="1" t="s">
        <v>788</v>
      </c>
      <c r="C953" s="2" t="str">
        <f t="shared" ca="1" si="56"/>
        <v/>
      </c>
      <c r="D953" s="2">
        <f t="shared" ca="1" si="57"/>
        <v>6308</v>
      </c>
      <c r="E953" s="4">
        <v>7</v>
      </c>
      <c r="F953" s="4" t="str">
        <f t="shared" ca="1" si="58"/>
        <v/>
      </c>
      <c r="G953" s="4" t="str">
        <f t="shared" ca="1" si="59"/>
        <v/>
      </c>
      <c r="H953" s="3" t="str">
        <f t="array" aca="1" ref="H953" ca="1">IFERROR(INDEX(F:F,SMALL(IF(F$2:F$1573&lt;&gt;"",ROW(F$2:F$1573)),ROWS(H$2:H952))),"")</f>
        <v/>
      </c>
      <c r="I953" s="3" t="str">
        <f t="array" aca="1" ref="I953" ca="1">IFERROR(INDEX(G:G,SMALL(IF(G$2:G$1573&lt;&gt;"",ROW(G$2:G$1573)),ROWS(I$2:I952))),"")</f>
        <v/>
      </c>
      <c r="J953" s="3" t="str">
        <f t="array" aca="1" ref="J953" ca="1">IFERROR(INDEX(C:C,SMALL(IF(C$2:C$1573&lt;&gt;"",ROW(C$2:C$1573)),ROWS(J$2:J952))),"")</f>
        <v/>
      </c>
    </row>
    <row r="954" spans="1:10" ht="18" x14ac:dyDescent="0.2">
      <c r="A954" s="1">
        <v>12</v>
      </c>
      <c r="B954" s="1" t="s">
        <v>788</v>
      </c>
      <c r="C954" s="2" t="str">
        <f t="shared" ca="1" si="56"/>
        <v/>
      </c>
      <c r="D954" s="2">
        <f t="shared" ca="1" si="57"/>
        <v>6007</v>
      </c>
      <c r="E954" s="4">
        <v>7</v>
      </c>
      <c r="F954" s="4" t="str">
        <f t="shared" ca="1" si="58"/>
        <v/>
      </c>
      <c r="G954" s="4" t="str">
        <f t="shared" ca="1" si="59"/>
        <v/>
      </c>
      <c r="H954" s="3" t="str">
        <f t="array" aca="1" ref="H954" ca="1">IFERROR(INDEX(F:F,SMALL(IF(F$2:F$1573&lt;&gt;"",ROW(F$2:F$1573)),ROWS(H$2:H953))),"")</f>
        <v/>
      </c>
      <c r="I954" s="3" t="str">
        <f t="array" aca="1" ref="I954" ca="1">IFERROR(INDEX(G:G,SMALL(IF(G$2:G$1573&lt;&gt;"",ROW(G$2:G$1573)),ROWS(I$2:I953))),"")</f>
        <v/>
      </c>
      <c r="J954" s="3" t="str">
        <f t="array" aca="1" ref="J954" ca="1">IFERROR(INDEX(C:C,SMALL(IF(C$2:C$1573&lt;&gt;"",ROW(C$2:C$1573)),ROWS(J$2:J953))),"")</f>
        <v/>
      </c>
    </row>
    <row r="955" spans="1:10" ht="18" x14ac:dyDescent="0.2">
      <c r="A955" s="1">
        <v>13</v>
      </c>
      <c r="B955" s="1" t="s">
        <v>788</v>
      </c>
      <c r="C955" s="2" t="str">
        <f t="shared" ca="1" si="56"/>
        <v/>
      </c>
      <c r="D955" s="2">
        <f t="shared" ca="1" si="57"/>
        <v>6157</v>
      </c>
      <c r="E955" s="4">
        <v>7</v>
      </c>
      <c r="F955" s="4" t="str">
        <f t="shared" ca="1" si="58"/>
        <v/>
      </c>
      <c r="G955" s="4" t="str">
        <f t="shared" ca="1" si="59"/>
        <v/>
      </c>
      <c r="H955" s="3" t="str">
        <f t="array" aca="1" ref="H955" ca="1">IFERROR(INDEX(F:F,SMALL(IF(F$2:F$1573&lt;&gt;"",ROW(F$2:F$1573)),ROWS(H$2:H954))),"")</f>
        <v/>
      </c>
      <c r="I955" s="3" t="str">
        <f t="array" aca="1" ref="I955" ca="1">IFERROR(INDEX(G:G,SMALL(IF(G$2:G$1573&lt;&gt;"",ROW(G$2:G$1573)),ROWS(I$2:I954))),"")</f>
        <v/>
      </c>
      <c r="J955" s="3" t="str">
        <f t="array" aca="1" ref="J955" ca="1">IFERROR(INDEX(C:C,SMALL(IF(C$2:C$1573&lt;&gt;"",ROW(C$2:C$1573)),ROWS(J$2:J954))),"")</f>
        <v/>
      </c>
    </row>
    <row r="956" spans="1:10" ht="18" x14ac:dyDescent="0.2">
      <c r="A956" s="1">
        <v>14</v>
      </c>
      <c r="B956" s="1" t="s">
        <v>788</v>
      </c>
      <c r="C956" s="2" t="str">
        <f t="shared" ca="1" si="56"/>
        <v/>
      </c>
      <c r="D956" s="2" t="str">
        <f t="shared" ca="1" si="57"/>
        <v/>
      </c>
      <c r="E956" s="4">
        <v>7</v>
      </c>
      <c r="F956" s="4" t="str">
        <f t="shared" ca="1" si="58"/>
        <v/>
      </c>
      <c r="G956" s="4" t="str">
        <f t="shared" ca="1" si="59"/>
        <v/>
      </c>
      <c r="H956" s="3" t="str">
        <f t="array" aca="1" ref="H956" ca="1">IFERROR(INDEX(F:F,SMALL(IF(F$2:F$1573&lt;&gt;"",ROW(F$2:F$1573)),ROWS(H$2:H955))),"")</f>
        <v/>
      </c>
      <c r="I956" s="3" t="str">
        <f t="array" aca="1" ref="I956" ca="1">IFERROR(INDEX(G:G,SMALL(IF(G$2:G$1573&lt;&gt;"",ROW(G$2:G$1573)),ROWS(I$2:I955))),"")</f>
        <v/>
      </c>
      <c r="J956" s="3" t="str">
        <f t="array" aca="1" ref="J956" ca="1">IFERROR(INDEX(C:C,SMALL(IF(C$2:C$1573&lt;&gt;"",ROW(C$2:C$1573)),ROWS(J$2:J955))),"")</f>
        <v/>
      </c>
    </row>
    <row r="957" spans="1:10" ht="18" x14ac:dyDescent="0.2">
      <c r="A957" s="1">
        <v>15</v>
      </c>
      <c r="B957" s="1" t="s">
        <v>788</v>
      </c>
      <c r="C957" s="2" t="str">
        <f t="shared" ca="1" si="56"/>
        <v/>
      </c>
      <c r="D957" s="2" t="str">
        <f t="shared" ca="1" si="57"/>
        <v/>
      </c>
      <c r="E957" s="4">
        <v>7</v>
      </c>
      <c r="F957" s="4" t="str">
        <f t="shared" ca="1" si="58"/>
        <v/>
      </c>
      <c r="G957" s="4" t="str">
        <f t="shared" ca="1" si="59"/>
        <v/>
      </c>
      <c r="H957" s="3" t="str">
        <f t="array" aca="1" ref="H957" ca="1">IFERROR(INDEX(F:F,SMALL(IF(F$2:F$1573&lt;&gt;"",ROW(F$2:F$1573)),ROWS(H$2:H956))),"")</f>
        <v/>
      </c>
      <c r="I957" s="3" t="str">
        <f t="array" aca="1" ref="I957" ca="1">IFERROR(INDEX(G:G,SMALL(IF(G$2:G$1573&lt;&gt;"",ROW(G$2:G$1573)),ROWS(I$2:I956))),"")</f>
        <v/>
      </c>
      <c r="J957" s="3" t="str">
        <f t="array" aca="1" ref="J957" ca="1">IFERROR(INDEX(C:C,SMALL(IF(C$2:C$1573&lt;&gt;"",ROW(C$2:C$1573)),ROWS(J$2:J956))),"")</f>
        <v/>
      </c>
    </row>
    <row r="958" spans="1:10" ht="18" x14ac:dyDescent="0.2">
      <c r="A958" s="1">
        <v>16</v>
      </c>
      <c r="B958" s="1" t="s">
        <v>788</v>
      </c>
      <c r="C958" s="2" t="str">
        <f t="shared" ca="1" si="56"/>
        <v/>
      </c>
      <c r="D958" s="2" t="str">
        <f t="shared" ca="1" si="57"/>
        <v/>
      </c>
      <c r="E958" s="4">
        <v>7</v>
      </c>
      <c r="F958" s="4" t="str">
        <f t="shared" ca="1" si="58"/>
        <v/>
      </c>
      <c r="G958" s="4" t="str">
        <f t="shared" ca="1" si="59"/>
        <v/>
      </c>
      <c r="H958" s="3" t="str">
        <f t="array" aca="1" ref="H958" ca="1">IFERROR(INDEX(F:F,SMALL(IF(F$2:F$1573&lt;&gt;"",ROW(F$2:F$1573)),ROWS(H$2:H957))),"")</f>
        <v/>
      </c>
      <c r="I958" s="3" t="str">
        <f t="array" aca="1" ref="I958" ca="1">IFERROR(INDEX(G:G,SMALL(IF(G$2:G$1573&lt;&gt;"",ROW(G$2:G$1573)),ROWS(I$2:I957))),"")</f>
        <v/>
      </c>
      <c r="J958" s="3" t="str">
        <f t="array" aca="1" ref="J958" ca="1">IFERROR(INDEX(C:C,SMALL(IF(C$2:C$1573&lt;&gt;"",ROW(C$2:C$1573)),ROWS(J$2:J957))),"")</f>
        <v/>
      </c>
    </row>
    <row r="959" spans="1:10" ht="18" x14ac:dyDescent="0.2">
      <c r="A959" s="1">
        <v>17</v>
      </c>
      <c r="B959" s="1" t="s">
        <v>788</v>
      </c>
      <c r="C959" s="2" t="str">
        <f t="shared" ca="1" si="56"/>
        <v/>
      </c>
      <c r="D959" s="2" t="str">
        <f t="shared" ca="1" si="57"/>
        <v/>
      </c>
      <c r="E959" s="4">
        <v>7</v>
      </c>
      <c r="F959" s="4" t="str">
        <f t="shared" ca="1" si="58"/>
        <v/>
      </c>
      <c r="G959" s="4" t="str">
        <f t="shared" ca="1" si="59"/>
        <v/>
      </c>
      <c r="H959" s="3" t="str">
        <f t="array" aca="1" ref="H959" ca="1">IFERROR(INDEX(F:F,SMALL(IF(F$2:F$1573&lt;&gt;"",ROW(F$2:F$1573)),ROWS(H$2:H958))),"")</f>
        <v/>
      </c>
      <c r="I959" s="3" t="str">
        <f t="array" aca="1" ref="I959" ca="1">IFERROR(INDEX(G:G,SMALL(IF(G$2:G$1573&lt;&gt;"",ROW(G$2:G$1573)),ROWS(I$2:I958))),"")</f>
        <v/>
      </c>
      <c r="J959" s="3" t="str">
        <f t="array" aca="1" ref="J959" ca="1">IFERROR(INDEX(C:C,SMALL(IF(C$2:C$1573&lt;&gt;"",ROW(C$2:C$1573)),ROWS(J$2:J958))),"")</f>
        <v/>
      </c>
    </row>
    <row r="960" spans="1:10" ht="18" x14ac:dyDescent="0.2">
      <c r="A960" s="1">
        <v>18</v>
      </c>
      <c r="B960" s="1" t="s">
        <v>788</v>
      </c>
      <c r="C960" s="2" t="str">
        <f t="shared" ca="1" si="56"/>
        <v/>
      </c>
      <c r="D960" s="2">
        <f t="shared" ca="1" si="57"/>
        <v>6225</v>
      </c>
      <c r="E960" s="4">
        <v>7</v>
      </c>
      <c r="F960" s="4" t="str">
        <f t="shared" ca="1" si="58"/>
        <v/>
      </c>
      <c r="G960" s="4" t="str">
        <f t="shared" ca="1" si="59"/>
        <v/>
      </c>
      <c r="H960" s="3" t="str">
        <f t="array" aca="1" ref="H960" ca="1">IFERROR(INDEX(F:F,SMALL(IF(F$2:F$1573&lt;&gt;"",ROW(F$2:F$1573)),ROWS(H$2:H959))),"")</f>
        <v/>
      </c>
      <c r="I960" s="3" t="str">
        <f t="array" aca="1" ref="I960" ca="1">IFERROR(INDEX(G:G,SMALL(IF(G$2:G$1573&lt;&gt;"",ROW(G$2:G$1573)),ROWS(I$2:I959))),"")</f>
        <v/>
      </c>
      <c r="J960" s="3" t="str">
        <f t="array" aca="1" ref="J960" ca="1">IFERROR(INDEX(C:C,SMALL(IF(C$2:C$1573&lt;&gt;"",ROW(C$2:C$1573)),ROWS(J$2:J959))),"")</f>
        <v/>
      </c>
    </row>
    <row r="961" spans="1:10" ht="18" x14ac:dyDescent="0.2">
      <c r="A961" s="1">
        <v>19</v>
      </c>
      <c r="B961" s="1" t="s">
        <v>788</v>
      </c>
      <c r="C961" s="2" t="str">
        <f t="shared" ca="1" si="56"/>
        <v/>
      </c>
      <c r="D961" s="2">
        <f t="shared" ca="1" si="57"/>
        <v>6487</v>
      </c>
      <c r="E961" s="4">
        <v>7</v>
      </c>
      <c r="F961" s="4" t="str">
        <f t="shared" ca="1" si="58"/>
        <v/>
      </c>
      <c r="G961" s="4" t="str">
        <f t="shared" ca="1" si="59"/>
        <v/>
      </c>
      <c r="H961" s="3" t="str">
        <f t="array" aca="1" ref="H961" ca="1">IFERROR(INDEX(F:F,SMALL(IF(F$2:F$1573&lt;&gt;"",ROW(F$2:F$1573)),ROWS(H$2:H960))),"")</f>
        <v/>
      </c>
      <c r="I961" s="3" t="str">
        <f t="array" aca="1" ref="I961" ca="1">IFERROR(INDEX(G:G,SMALL(IF(G$2:G$1573&lt;&gt;"",ROW(G$2:G$1573)),ROWS(I$2:I960))),"")</f>
        <v/>
      </c>
      <c r="J961" s="3" t="str">
        <f t="array" aca="1" ref="J961" ca="1">IFERROR(INDEX(C:C,SMALL(IF(C$2:C$1573&lt;&gt;"",ROW(C$2:C$1573)),ROWS(J$2:J960))),"")</f>
        <v/>
      </c>
    </row>
    <row r="962" spans="1:10" ht="18" x14ac:dyDescent="0.2">
      <c r="A962" s="1">
        <v>20</v>
      </c>
      <c r="B962" s="1" t="s">
        <v>788</v>
      </c>
      <c r="C962" s="2" t="str">
        <f t="shared" ca="1" si="56"/>
        <v/>
      </c>
      <c r="D962" s="2">
        <f t="shared" ca="1" si="57"/>
        <v>6474</v>
      </c>
      <c r="E962" s="4">
        <v>7</v>
      </c>
      <c r="F962" s="4" t="str">
        <f t="shared" ca="1" si="58"/>
        <v/>
      </c>
      <c r="G962" s="4" t="str">
        <f t="shared" ca="1" si="59"/>
        <v/>
      </c>
      <c r="H962" s="3" t="str">
        <f t="array" aca="1" ref="H962" ca="1">IFERROR(INDEX(F:F,SMALL(IF(F$2:F$1573&lt;&gt;"",ROW(F$2:F$1573)),ROWS(H$2:H961))),"")</f>
        <v/>
      </c>
      <c r="I962" s="3" t="str">
        <f t="array" aca="1" ref="I962" ca="1">IFERROR(INDEX(G:G,SMALL(IF(G$2:G$1573&lt;&gt;"",ROW(G$2:G$1573)),ROWS(I$2:I961))),"")</f>
        <v/>
      </c>
      <c r="J962" s="3" t="str">
        <f t="array" aca="1" ref="J962" ca="1">IFERROR(INDEX(C:C,SMALL(IF(C$2:C$1573&lt;&gt;"",ROW(C$2:C$1573)),ROWS(J$2:J961))),"")</f>
        <v/>
      </c>
    </row>
    <row r="963" spans="1:10" ht="18" x14ac:dyDescent="0.2">
      <c r="A963" s="1">
        <v>21</v>
      </c>
      <c r="B963" s="1" t="s">
        <v>788</v>
      </c>
      <c r="C963" s="2" t="str">
        <f t="shared" ca="1" si="56"/>
        <v/>
      </c>
      <c r="D963" s="2">
        <f t="shared" ca="1" si="57"/>
        <v>6328</v>
      </c>
      <c r="E963" s="4">
        <v>7</v>
      </c>
      <c r="F963" s="4" t="str">
        <f t="shared" ca="1" si="58"/>
        <v/>
      </c>
      <c r="G963" s="4" t="str">
        <f t="shared" ca="1" si="59"/>
        <v/>
      </c>
      <c r="H963" s="3" t="str">
        <f t="array" aca="1" ref="H963" ca="1">IFERROR(INDEX(F:F,SMALL(IF(F$2:F$1573&lt;&gt;"",ROW(F$2:F$1573)),ROWS(H$2:H962))),"")</f>
        <v/>
      </c>
      <c r="I963" s="3" t="str">
        <f t="array" aca="1" ref="I963" ca="1">IFERROR(INDEX(G:G,SMALL(IF(G$2:G$1573&lt;&gt;"",ROW(G$2:G$1573)),ROWS(I$2:I962))),"")</f>
        <v/>
      </c>
      <c r="J963" s="3" t="str">
        <f t="array" aca="1" ref="J963" ca="1">IFERROR(INDEX(C:C,SMALL(IF(C$2:C$1573&lt;&gt;"",ROW(C$2:C$1573)),ROWS(J$2:J962))),"")</f>
        <v/>
      </c>
    </row>
    <row r="964" spans="1:10" ht="18" x14ac:dyDescent="0.2">
      <c r="A964" s="1">
        <v>22</v>
      </c>
      <c r="B964" s="1" t="s">
        <v>788</v>
      </c>
      <c r="C964" s="2" t="str">
        <f t="shared" ca="1" si="56"/>
        <v/>
      </c>
      <c r="D964" s="2">
        <f t="shared" ca="1" si="57"/>
        <v>6399</v>
      </c>
      <c r="E964" s="4">
        <v>7</v>
      </c>
      <c r="F964" s="4" t="str">
        <f t="shared" ca="1" si="58"/>
        <v/>
      </c>
      <c r="G964" s="4" t="str">
        <f t="shared" ca="1" si="59"/>
        <v/>
      </c>
      <c r="H964" s="3" t="str">
        <f t="array" aca="1" ref="H964" ca="1">IFERROR(INDEX(F:F,SMALL(IF(F$2:F$1573&lt;&gt;"",ROW(F$2:F$1573)),ROWS(H$2:H963))),"")</f>
        <v/>
      </c>
      <c r="I964" s="3" t="str">
        <f t="array" aca="1" ref="I964" ca="1">IFERROR(INDEX(G:G,SMALL(IF(G$2:G$1573&lt;&gt;"",ROW(G$2:G$1573)),ROWS(I$2:I963))),"")</f>
        <v/>
      </c>
      <c r="J964" s="3" t="str">
        <f t="array" aca="1" ref="J964" ca="1">IFERROR(INDEX(C:C,SMALL(IF(C$2:C$1573&lt;&gt;"",ROW(C$2:C$1573)),ROWS(J$2:J963))),"")</f>
        <v/>
      </c>
    </row>
    <row r="965" spans="1:10" ht="18" x14ac:dyDescent="0.2">
      <c r="A965" s="1">
        <v>23</v>
      </c>
      <c r="B965" s="1" t="s">
        <v>788</v>
      </c>
      <c r="C965" s="2" t="str">
        <f t="shared" ref="C965:C1028" ca="1" si="60">IF(OR(D965=0,D965="",INDIRECT("'"&amp;$B$1&amp;"'!"&amp;B965&amp;A965)="",,INDIRECT("'"&amp;$B$1&amp;"'!X"&amp;A965)=0),"",INDIRECT("'"&amp;$B$1&amp;"'!"&amp;B965&amp;A965))</f>
        <v/>
      </c>
      <c r="D965" s="2">
        <f t="shared" ref="D965:D1028" ca="1" si="61">IF(INDIRECT("'"&amp;$B$1&amp;"'!C"&amp;A965)=0,"",INDIRECT("'"&amp;$B$1&amp;"'!C"&amp;A965))</f>
        <v>6210</v>
      </c>
      <c r="E965" s="4">
        <v>7</v>
      </c>
      <c r="F965" s="4" t="str">
        <f t="shared" ref="F965:F1028" ca="1" si="62">IF(C965="","",E965)</f>
        <v/>
      </c>
      <c r="G965" s="4" t="str">
        <f t="shared" ref="G965:G1028" ca="1" si="63">IF(OR(C965="",C965=0),"",D965)</f>
        <v/>
      </c>
      <c r="H965" s="3" t="str">
        <f t="array" aca="1" ref="H965" ca="1">IFERROR(INDEX(F:F,SMALL(IF(F$2:F$1573&lt;&gt;"",ROW(F$2:F$1573)),ROWS(H$2:H964))),"")</f>
        <v/>
      </c>
      <c r="I965" s="3" t="str">
        <f t="array" aca="1" ref="I965" ca="1">IFERROR(INDEX(G:G,SMALL(IF(G$2:G$1573&lt;&gt;"",ROW(G$2:G$1573)),ROWS(I$2:I964))),"")</f>
        <v/>
      </c>
      <c r="J965" s="3" t="str">
        <f t="array" aca="1" ref="J965" ca="1">IFERROR(INDEX(C:C,SMALL(IF(C$2:C$1573&lt;&gt;"",ROW(C$2:C$1573)),ROWS(J$2:J964))),"")</f>
        <v/>
      </c>
    </row>
    <row r="966" spans="1:10" ht="18" x14ac:dyDescent="0.2">
      <c r="A966" s="1">
        <v>24</v>
      </c>
      <c r="B966" s="1" t="s">
        <v>788</v>
      </c>
      <c r="C966" s="2" t="str">
        <f t="shared" ca="1" si="60"/>
        <v/>
      </c>
      <c r="D966" s="2">
        <f t="shared" ca="1" si="61"/>
        <v>6464</v>
      </c>
      <c r="E966" s="4">
        <v>7</v>
      </c>
      <c r="F966" s="4" t="str">
        <f t="shared" ca="1" si="62"/>
        <v/>
      </c>
      <c r="G966" s="4" t="str">
        <f t="shared" ca="1" si="63"/>
        <v/>
      </c>
      <c r="H966" s="3" t="str">
        <f t="array" aca="1" ref="H966" ca="1">IFERROR(INDEX(F:F,SMALL(IF(F$2:F$1573&lt;&gt;"",ROW(F$2:F$1573)),ROWS(H$2:H965))),"")</f>
        <v/>
      </c>
      <c r="I966" s="3" t="str">
        <f t="array" aca="1" ref="I966" ca="1">IFERROR(INDEX(G:G,SMALL(IF(G$2:G$1573&lt;&gt;"",ROW(G$2:G$1573)),ROWS(I$2:I965))),"")</f>
        <v/>
      </c>
      <c r="J966" s="3" t="str">
        <f t="array" aca="1" ref="J966" ca="1">IFERROR(INDEX(C:C,SMALL(IF(C$2:C$1573&lt;&gt;"",ROW(C$2:C$1573)),ROWS(J$2:J965))),"")</f>
        <v/>
      </c>
    </row>
    <row r="967" spans="1:10" ht="18" x14ac:dyDescent="0.2">
      <c r="A967" s="1">
        <v>25</v>
      </c>
      <c r="B967" s="1" t="s">
        <v>788</v>
      </c>
      <c r="C967" s="2" t="str">
        <f t="shared" ca="1" si="60"/>
        <v/>
      </c>
      <c r="D967" s="2">
        <f t="shared" ca="1" si="61"/>
        <v>6412</v>
      </c>
      <c r="E967" s="4">
        <v>7</v>
      </c>
      <c r="F967" s="4" t="str">
        <f t="shared" ca="1" si="62"/>
        <v/>
      </c>
      <c r="G967" s="4" t="str">
        <f t="shared" ca="1" si="63"/>
        <v/>
      </c>
      <c r="H967" s="3" t="str">
        <f t="array" aca="1" ref="H967" ca="1">IFERROR(INDEX(F:F,SMALL(IF(F$2:F$1573&lt;&gt;"",ROW(F$2:F$1573)),ROWS(H$2:H966))),"")</f>
        <v/>
      </c>
      <c r="I967" s="3" t="str">
        <f t="array" aca="1" ref="I967" ca="1">IFERROR(INDEX(G:G,SMALL(IF(G$2:G$1573&lt;&gt;"",ROW(G$2:G$1573)),ROWS(I$2:I966))),"")</f>
        <v/>
      </c>
      <c r="J967" s="3" t="str">
        <f t="array" aca="1" ref="J967" ca="1">IFERROR(INDEX(C:C,SMALL(IF(C$2:C$1573&lt;&gt;"",ROW(C$2:C$1573)),ROWS(J$2:J966))),"")</f>
        <v/>
      </c>
    </row>
    <row r="968" spans="1:10" ht="18" x14ac:dyDescent="0.2">
      <c r="A968" s="1">
        <v>26</v>
      </c>
      <c r="B968" s="1" t="s">
        <v>788</v>
      </c>
      <c r="C968" s="2" t="str">
        <f t="shared" ca="1" si="60"/>
        <v/>
      </c>
      <c r="D968" s="2">
        <f t="shared" ca="1" si="61"/>
        <v>6473</v>
      </c>
      <c r="E968" s="4">
        <v>7</v>
      </c>
      <c r="F968" s="4" t="str">
        <f t="shared" ca="1" si="62"/>
        <v/>
      </c>
      <c r="G968" s="4" t="str">
        <f t="shared" ca="1" si="63"/>
        <v/>
      </c>
      <c r="H968" s="3" t="str">
        <f t="array" aca="1" ref="H968" ca="1">IFERROR(INDEX(F:F,SMALL(IF(F$2:F$1573&lt;&gt;"",ROW(F$2:F$1573)),ROWS(H$2:H967))),"")</f>
        <v/>
      </c>
      <c r="I968" s="3" t="str">
        <f t="array" aca="1" ref="I968" ca="1">IFERROR(INDEX(G:G,SMALL(IF(G$2:G$1573&lt;&gt;"",ROW(G$2:G$1573)),ROWS(I$2:I967))),"")</f>
        <v/>
      </c>
      <c r="J968" s="3" t="str">
        <f t="array" aca="1" ref="J968" ca="1">IFERROR(INDEX(C:C,SMALL(IF(C$2:C$1573&lt;&gt;"",ROW(C$2:C$1573)),ROWS(J$2:J967))),"")</f>
        <v/>
      </c>
    </row>
    <row r="969" spans="1:10" ht="18" x14ac:dyDescent="0.2">
      <c r="A969" s="1">
        <v>27</v>
      </c>
      <c r="B969" s="1" t="s">
        <v>788</v>
      </c>
      <c r="C969" s="2" t="str">
        <f t="shared" ca="1" si="60"/>
        <v/>
      </c>
      <c r="D969" s="2">
        <f t="shared" ca="1" si="61"/>
        <v>6306</v>
      </c>
      <c r="E969" s="4">
        <v>7</v>
      </c>
      <c r="F969" s="4" t="str">
        <f t="shared" ca="1" si="62"/>
        <v/>
      </c>
      <c r="G969" s="4" t="str">
        <f t="shared" ca="1" si="63"/>
        <v/>
      </c>
      <c r="H969" s="3" t="str">
        <f t="array" aca="1" ref="H969" ca="1">IFERROR(INDEX(F:F,SMALL(IF(F$2:F$1573&lt;&gt;"",ROW(F$2:F$1573)),ROWS(H$2:H968))),"")</f>
        <v/>
      </c>
      <c r="I969" s="3" t="str">
        <f t="array" aca="1" ref="I969" ca="1">IFERROR(INDEX(G:G,SMALL(IF(G$2:G$1573&lt;&gt;"",ROW(G$2:G$1573)),ROWS(I$2:I968))),"")</f>
        <v/>
      </c>
      <c r="J969" s="3" t="str">
        <f t="array" aca="1" ref="J969" ca="1">IFERROR(INDEX(C:C,SMALL(IF(C$2:C$1573&lt;&gt;"",ROW(C$2:C$1573)),ROWS(J$2:J968))),"")</f>
        <v/>
      </c>
    </row>
    <row r="970" spans="1:10" ht="18" x14ac:dyDescent="0.2">
      <c r="A970" s="1">
        <v>28</v>
      </c>
      <c r="B970" s="1" t="s">
        <v>788</v>
      </c>
      <c r="C970" s="2" t="str">
        <f t="shared" ca="1" si="60"/>
        <v/>
      </c>
      <c r="D970" s="2">
        <f t="shared" ca="1" si="61"/>
        <v>6451</v>
      </c>
      <c r="E970" s="4">
        <v>7</v>
      </c>
      <c r="F970" s="4" t="str">
        <f t="shared" ca="1" si="62"/>
        <v/>
      </c>
      <c r="G970" s="4" t="str">
        <f t="shared" ca="1" si="63"/>
        <v/>
      </c>
      <c r="H970" s="3" t="str">
        <f t="array" aca="1" ref="H970" ca="1">IFERROR(INDEX(F:F,SMALL(IF(F$2:F$1573&lt;&gt;"",ROW(F$2:F$1573)),ROWS(H$2:H969))),"")</f>
        <v/>
      </c>
      <c r="I970" s="3" t="str">
        <f t="array" aca="1" ref="I970" ca="1">IFERROR(INDEX(G:G,SMALL(IF(G$2:G$1573&lt;&gt;"",ROW(G$2:G$1573)),ROWS(I$2:I969))),"")</f>
        <v/>
      </c>
      <c r="J970" s="3" t="str">
        <f t="array" aca="1" ref="J970" ca="1">IFERROR(INDEX(C:C,SMALL(IF(C$2:C$1573&lt;&gt;"",ROW(C$2:C$1573)),ROWS(J$2:J969))),"")</f>
        <v/>
      </c>
    </row>
    <row r="971" spans="1:10" ht="18" x14ac:dyDescent="0.2">
      <c r="A971" s="1">
        <v>29</v>
      </c>
      <c r="B971" s="1" t="s">
        <v>788</v>
      </c>
      <c r="C971" s="2" t="str">
        <f t="shared" ca="1" si="60"/>
        <v/>
      </c>
      <c r="D971" s="2">
        <f t="shared" ca="1" si="61"/>
        <v>6280</v>
      </c>
      <c r="E971" s="4">
        <v>7</v>
      </c>
      <c r="F971" s="4" t="str">
        <f t="shared" ca="1" si="62"/>
        <v/>
      </c>
      <c r="G971" s="4" t="str">
        <f t="shared" ca="1" si="63"/>
        <v/>
      </c>
      <c r="H971" s="3" t="str">
        <f t="array" aca="1" ref="H971" ca="1">IFERROR(INDEX(F:F,SMALL(IF(F$2:F$1573&lt;&gt;"",ROW(F$2:F$1573)),ROWS(H$2:H970))),"")</f>
        <v/>
      </c>
      <c r="I971" s="3" t="str">
        <f t="array" aca="1" ref="I971" ca="1">IFERROR(INDEX(G:G,SMALL(IF(G$2:G$1573&lt;&gt;"",ROW(G$2:G$1573)),ROWS(I$2:I970))),"")</f>
        <v/>
      </c>
      <c r="J971" s="3" t="str">
        <f t="array" aca="1" ref="J971" ca="1">IFERROR(INDEX(C:C,SMALL(IF(C$2:C$1573&lt;&gt;"",ROW(C$2:C$1573)),ROWS(J$2:J970))),"")</f>
        <v/>
      </c>
    </row>
    <row r="972" spans="1:10" ht="18" x14ac:dyDescent="0.2">
      <c r="A972" s="1">
        <v>30</v>
      </c>
      <c r="B972" s="1" t="s">
        <v>788</v>
      </c>
      <c r="C972" s="2" t="str">
        <f t="shared" ca="1" si="60"/>
        <v/>
      </c>
      <c r="D972" s="2">
        <f t="shared" ca="1" si="61"/>
        <v>6173</v>
      </c>
      <c r="E972" s="4">
        <v>7</v>
      </c>
      <c r="F972" s="4" t="str">
        <f t="shared" ca="1" si="62"/>
        <v/>
      </c>
      <c r="G972" s="4" t="str">
        <f t="shared" ca="1" si="63"/>
        <v/>
      </c>
      <c r="H972" s="3" t="str">
        <f t="array" aca="1" ref="H972" ca="1">IFERROR(INDEX(F:F,SMALL(IF(F$2:F$1573&lt;&gt;"",ROW(F$2:F$1573)),ROWS(H$2:H971))),"")</f>
        <v/>
      </c>
      <c r="I972" s="3" t="str">
        <f t="array" aca="1" ref="I972" ca="1">IFERROR(INDEX(G:G,SMALL(IF(G$2:G$1573&lt;&gt;"",ROW(G$2:G$1573)),ROWS(I$2:I971))),"")</f>
        <v/>
      </c>
      <c r="J972" s="3" t="str">
        <f t="array" aca="1" ref="J972" ca="1">IFERROR(INDEX(C:C,SMALL(IF(C$2:C$1573&lt;&gt;"",ROW(C$2:C$1573)),ROWS(J$2:J971))),"")</f>
        <v/>
      </c>
    </row>
    <row r="973" spans="1:10" ht="18" x14ac:dyDescent="0.2">
      <c r="A973" s="1">
        <v>31</v>
      </c>
      <c r="B973" s="1" t="s">
        <v>788</v>
      </c>
      <c r="C973" s="2" t="str">
        <f t="shared" ca="1" si="60"/>
        <v/>
      </c>
      <c r="D973" s="2">
        <f t="shared" ca="1" si="61"/>
        <v>6418</v>
      </c>
      <c r="E973" s="4">
        <v>7</v>
      </c>
      <c r="F973" s="4" t="str">
        <f t="shared" ca="1" si="62"/>
        <v/>
      </c>
      <c r="G973" s="4" t="str">
        <f t="shared" ca="1" si="63"/>
        <v/>
      </c>
      <c r="H973" s="3" t="str">
        <f t="array" aca="1" ref="H973" ca="1">IFERROR(INDEX(F:F,SMALL(IF(F$2:F$1573&lt;&gt;"",ROW(F$2:F$1573)),ROWS(H$2:H972))),"")</f>
        <v/>
      </c>
      <c r="I973" s="3" t="str">
        <f t="array" aca="1" ref="I973" ca="1">IFERROR(INDEX(G:G,SMALL(IF(G$2:G$1573&lt;&gt;"",ROW(G$2:G$1573)),ROWS(I$2:I972))),"")</f>
        <v/>
      </c>
      <c r="J973" s="3" t="str">
        <f t="array" aca="1" ref="J973" ca="1">IFERROR(INDEX(C:C,SMALL(IF(C$2:C$1573&lt;&gt;"",ROW(C$2:C$1573)),ROWS(J$2:J972))),"")</f>
        <v/>
      </c>
    </row>
    <row r="974" spans="1:10" ht="18" x14ac:dyDescent="0.2">
      <c r="A974" s="1">
        <v>32</v>
      </c>
      <c r="B974" s="1" t="s">
        <v>788</v>
      </c>
      <c r="C974" s="2" t="str">
        <f t="shared" ca="1" si="60"/>
        <v/>
      </c>
      <c r="D974" s="2" t="str">
        <f t="shared" ca="1" si="61"/>
        <v/>
      </c>
      <c r="E974" s="4">
        <v>7</v>
      </c>
      <c r="F974" s="4" t="str">
        <f t="shared" ca="1" si="62"/>
        <v/>
      </c>
      <c r="G974" s="4" t="str">
        <f t="shared" ca="1" si="63"/>
        <v/>
      </c>
      <c r="H974" s="3" t="str">
        <f t="array" aca="1" ref="H974" ca="1">IFERROR(INDEX(F:F,SMALL(IF(F$2:F$1573&lt;&gt;"",ROW(F$2:F$1573)),ROWS(H$2:H973))),"")</f>
        <v/>
      </c>
      <c r="I974" s="3" t="str">
        <f t="array" aca="1" ref="I974" ca="1">IFERROR(INDEX(G:G,SMALL(IF(G$2:G$1573&lt;&gt;"",ROW(G$2:G$1573)),ROWS(I$2:I973))),"")</f>
        <v/>
      </c>
      <c r="J974" s="3" t="str">
        <f t="array" aca="1" ref="J974" ca="1">IFERROR(INDEX(C:C,SMALL(IF(C$2:C$1573&lt;&gt;"",ROW(C$2:C$1573)),ROWS(J$2:J973))),"")</f>
        <v/>
      </c>
    </row>
    <row r="975" spans="1:10" ht="18" x14ac:dyDescent="0.2">
      <c r="A975" s="1">
        <v>33</v>
      </c>
      <c r="B975" s="1" t="s">
        <v>788</v>
      </c>
      <c r="C975" s="2" t="str">
        <f t="shared" ca="1" si="60"/>
        <v/>
      </c>
      <c r="D975" s="2" t="str">
        <f t="shared" ca="1" si="61"/>
        <v/>
      </c>
      <c r="E975" s="4">
        <v>7</v>
      </c>
      <c r="F975" s="4" t="str">
        <f t="shared" ca="1" si="62"/>
        <v/>
      </c>
      <c r="G975" s="4" t="str">
        <f t="shared" ca="1" si="63"/>
        <v/>
      </c>
      <c r="H975" s="3" t="str">
        <f t="array" aca="1" ref="H975" ca="1">IFERROR(INDEX(F:F,SMALL(IF(F$2:F$1573&lt;&gt;"",ROW(F$2:F$1573)),ROWS(H$2:H974))),"")</f>
        <v/>
      </c>
      <c r="I975" s="3" t="str">
        <f t="array" aca="1" ref="I975" ca="1">IFERROR(INDEX(G:G,SMALL(IF(G$2:G$1573&lt;&gt;"",ROW(G$2:G$1573)),ROWS(I$2:I974))),"")</f>
        <v/>
      </c>
      <c r="J975" s="3" t="str">
        <f t="array" aca="1" ref="J975" ca="1">IFERROR(INDEX(C:C,SMALL(IF(C$2:C$1573&lt;&gt;"",ROW(C$2:C$1573)),ROWS(J$2:J974))),"")</f>
        <v/>
      </c>
    </row>
    <row r="976" spans="1:10" ht="18" x14ac:dyDescent="0.2">
      <c r="A976" s="1">
        <v>34</v>
      </c>
      <c r="B976" s="1" t="s">
        <v>788</v>
      </c>
      <c r="C976" s="2" t="str">
        <f t="shared" ca="1" si="60"/>
        <v/>
      </c>
      <c r="D976" s="2">
        <f t="shared" ca="1" si="61"/>
        <v>6348</v>
      </c>
      <c r="E976" s="4">
        <v>7</v>
      </c>
      <c r="F976" s="4" t="str">
        <f t="shared" ca="1" si="62"/>
        <v/>
      </c>
      <c r="G976" s="4" t="str">
        <f t="shared" ca="1" si="63"/>
        <v/>
      </c>
      <c r="H976" s="3" t="str">
        <f t="array" aca="1" ref="H976" ca="1">IFERROR(INDEX(F:F,SMALL(IF(F$2:F$1573&lt;&gt;"",ROW(F$2:F$1573)),ROWS(H$2:H975))),"")</f>
        <v/>
      </c>
      <c r="I976" s="3" t="str">
        <f t="array" aca="1" ref="I976" ca="1">IFERROR(INDEX(G:G,SMALL(IF(G$2:G$1573&lt;&gt;"",ROW(G$2:G$1573)),ROWS(I$2:I975))),"")</f>
        <v/>
      </c>
      <c r="J976" s="3" t="str">
        <f t="array" aca="1" ref="J976" ca="1">IFERROR(INDEX(C:C,SMALL(IF(C$2:C$1573&lt;&gt;"",ROW(C$2:C$1573)),ROWS(J$2:J975))),"")</f>
        <v/>
      </c>
    </row>
    <row r="977" spans="1:10" ht="18" x14ac:dyDescent="0.2">
      <c r="A977" s="1">
        <v>35</v>
      </c>
      <c r="B977" s="1" t="s">
        <v>788</v>
      </c>
      <c r="C977" s="2" t="str">
        <f t="shared" ca="1" si="60"/>
        <v/>
      </c>
      <c r="D977" s="2">
        <f t="shared" ca="1" si="61"/>
        <v>6314</v>
      </c>
      <c r="E977" s="4">
        <v>7</v>
      </c>
      <c r="F977" s="4" t="str">
        <f t="shared" ca="1" si="62"/>
        <v/>
      </c>
      <c r="G977" s="4" t="str">
        <f t="shared" ca="1" si="63"/>
        <v/>
      </c>
      <c r="H977" s="3" t="str">
        <f t="array" aca="1" ref="H977" ca="1">IFERROR(INDEX(F:F,SMALL(IF(F$2:F$1573&lt;&gt;"",ROW(F$2:F$1573)),ROWS(H$2:H976))),"")</f>
        <v/>
      </c>
      <c r="I977" s="3" t="str">
        <f t="array" aca="1" ref="I977" ca="1">IFERROR(INDEX(G:G,SMALL(IF(G$2:G$1573&lt;&gt;"",ROW(G$2:G$1573)),ROWS(I$2:I976))),"")</f>
        <v/>
      </c>
      <c r="J977" s="3" t="str">
        <f t="array" aca="1" ref="J977" ca="1">IFERROR(INDEX(C:C,SMALL(IF(C$2:C$1573&lt;&gt;"",ROW(C$2:C$1573)),ROWS(J$2:J976))),"")</f>
        <v/>
      </c>
    </row>
    <row r="978" spans="1:10" ht="18" x14ac:dyDescent="0.2">
      <c r="A978" s="1">
        <v>36</v>
      </c>
      <c r="B978" s="1" t="s">
        <v>788</v>
      </c>
      <c r="C978" s="2" t="str">
        <f t="shared" ca="1" si="60"/>
        <v/>
      </c>
      <c r="D978" s="2">
        <f t="shared" ca="1" si="61"/>
        <v>6376</v>
      </c>
      <c r="E978" s="4">
        <v>7</v>
      </c>
      <c r="F978" s="4" t="str">
        <f t="shared" ca="1" si="62"/>
        <v/>
      </c>
      <c r="G978" s="4" t="str">
        <f t="shared" ca="1" si="63"/>
        <v/>
      </c>
      <c r="H978" s="3" t="str">
        <f t="array" aca="1" ref="H978" ca="1">IFERROR(INDEX(F:F,SMALL(IF(F$2:F$1573&lt;&gt;"",ROW(F$2:F$1573)),ROWS(H$2:H977))),"")</f>
        <v/>
      </c>
      <c r="I978" s="3" t="str">
        <f t="array" aca="1" ref="I978" ca="1">IFERROR(INDEX(G:G,SMALL(IF(G$2:G$1573&lt;&gt;"",ROW(G$2:G$1573)),ROWS(I$2:I977))),"")</f>
        <v/>
      </c>
      <c r="J978" s="3" t="str">
        <f t="array" aca="1" ref="J978" ca="1">IFERROR(INDEX(C:C,SMALL(IF(C$2:C$1573&lt;&gt;"",ROW(C$2:C$1573)),ROWS(J$2:J977))),"")</f>
        <v/>
      </c>
    </row>
    <row r="979" spans="1:10" ht="18" x14ac:dyDescent="0.2">
      <c r="A979" s="1">
        <v>37</v>
      </c>
      <c r="B979" s="1" t="s">
        <v>788</v>
      </c>
      <c r="C979" s="2" t="str">
        <f t="shared" ca="1" si="60"/>
        <v/>
      </c>
      <c r="D979" s="2">
        <f t="shared" ca="1" si="61"/>
        <v>6496</v>
      </c>
      <c r="E979" s="4">
        <v>7</v>
      </c>
      <c r="F979" s="4" t="str">
        <f t="shared" ca="1" si="62"/>
        <v/>
      </c>
      <c r="G979" s="4" t="str">
        <f t="shared" ca="1" si="63"/>
        <v/>
      </c>
      <c r="H979" s="3" t="str">
        <f t="array" aca="1" ref="H979" ca="1">IFERROR(INDEX(F:F,SMALL(IF(F$2:F$1573&lt;&gt;"",ROW(F$2:F$1573)),ROWS(H$2:H978))),"")</f>
        <v/>
      </c>
      <c r="I979" s="3" t="str">
        <f t="array" aca="1" ref="I979" ca="1">IFERROR(INDEX(G:G,SMALL(IF(G$2:G$1573&lt;&gt;"",ROW(G$2:G$1573)),ROWS(I$2:I978))),"")</f>
        <v/>
      </c>
      <c r="J979" s="3" t="str">
        <f t="array" aca="1" ref="J979" ca="1">IFERROR(INDEX(C:C,SMALL(IF(C$2:C$1573&lt;&gt;"",ROW(C$2:C$1573)),ROWS(J$2:J978))),"")</f>
        <v/>
      </c>
    </row>
    <row r="980" spans="1:10" ht="18" x14ac:dyDescent="0.2">
      <c r="A980" s="1">
        <v>38</v>
      </c>
      <c r="B980" s="1" t="s">
        <v>788</v>
      </c>
      <c r="C980" s="2" t="str">
        <f t="shared" ca="1" si="60"/>
        <v/>
      </c>
      <c r="D980" s="2">
        <f t="shared" ca="1" si="61"/>
        <v>6494</v>
      </c>
      <c r="E980" s="4">
        <v>7</v>
      </c>
      <c r="F980" s="4" t="str">
        <f t="shared" ca="1" si="62"/>
        <v/>
      </c>
      <c r="G980" s="4" t="str">
        <f t="shared" ca="1" si="63"/>
        <v/>
      </c>
      <c r="H980" s="3" t="str">
        <f t="array" aca="1" ref="H980" ca="1">IFERROR(INDEX(F:F,SMALL(IF(F$2:F$1573&lt;&gt;"",ROW(F$2:F$1573)),ROWS(H$2:H979))),"")</f>
        <v/>
      </c>
      <c r="I980" s="3" t="str">
        <f t="array" aca="1" ref="I980" ca="1">IFERROR(INDEX(G:G,SMALL(IF(G$2:G$1573&lt;&gt;"",ROW(G$2:G$1573)),ROWS(I$2:I979))),"")</f>
        <v/>
      </c>
      <c r="J980" s="3" t="str">
        <f t="array" aca="1" ref="J980" ca="1">IFERROR(INDEX(C:C,SMALL(IF(C$2:C$1573&lt;&gt;"",ROW(C$2:C$1573)),ROWS(J$2:J979))),"")</f>
        <v/>
      </c>
    </row>
    <row r="981" spans="1:10" ht="18" x14ac:dyDescent="0.2">
      <c r="A981" s="1">
        <v>39</v>
      </c>
      <c r="B981" s="1" t="s">
        <v>788</v>
      </c>
      <c r="C981" s="2" t="str">
        <f t="shared" ca="1" si="60"/>
        <v/>
      </c>
      <c r="D981" s="2">
        <f t="shared" ca="1" si="61"/>
        <v>6495</v>
      </c>
      <c r="E981" s="4">
        <v>7</v>
      </c>
      <c r="F981" s="4" t="str">
        <f t="shared" ca="1" si="62"/>
        <v/>
      </c>
      <c r="G981" s="4" t="str">
        <f t="shared" ca="1" si="63"/>
        <v/>
      </c>
      <c r="H981" s="3" t="str">
        <f t="array" aca="1" ref="H981" ca="1">IFERROR(INDEX(F:F,SMALL(IF(F$2:F$1573&lt;&gt;"",ROW(F$2:F$1573)),ROWS(H$2:H980))),"")</f>
        <v/>
      </c>
      <c r="I981" s="3" t="str">
        <f t="array" aca="1" ref="I981" ca="1">IFERROR(INDEX(G:G,SMALL(IF(G$2:G$1573&lt;&gt;"",ROW(G$2:G$1573)),ROWS(I$2:I980))),"")</f>
        <v/>
      </c>
      <c r="J981" s="3" t="str">
        <f t="array" aca="1" ref="J981" ca="1">IFERROR(INDEX(C:C,SMALL(IF(C$2:C$1573&lt;&gt;"",ROW(C$2:C$1573)),ROWS(J$2:J980))),"")</f>
        <v/>
      </c>
    </row>
    <row r="982" spans="1:10" ht="18" x14ac:dyDescent="0.2">
      <c r="A982" s="1">
        <v>40</v>
      </c>
      <c r="B982" s="1" t="s">
        <v>788</v>
      </c>
      <c r="C982" s="2" t="str">
        <f t="shared" ca="1" si="60"/>
        <v/>
      </c>
      <c r="D982" s="2">
        <f t="shared" ca="1" si="61"/>
        <v>6294</v>
      </c>
      <c r="E982" s="4">
        <v>7</v>
      </c>
      <c r="F982" s="4" t="str">
        <f t="shared" ca="1" si="62"/>
        <v/>
      </c>
      <c r="G982" s="4" t="str">
        <f t="shared" ca="1" si="63"/>
        <v/>
      </c>
      <c r="H982" s="3" t="str">
        <f t="array" aca="1" ref="H982" ca="1">IFERROR(INDEX(F:F,SMALL(IF(F$2:F$1573&lt;&gt;"",ROW(F$2:F$1573)),ROWS(H$2:H981))),"")</f>
        <v/>
      </c>
      <c r="I982" s="3" t="str">
        <f t="array" aca="1" ref="I982" ca="1">IFERROR(INDEX(G:G,SMALL(IF(G$2:G$1573&lt;&gt;"",ROW(G$2:G$1573)),ROWS(I$2:I981))),"")</f>
        <v/>
      </c>
      <c r="J982" s="3" t="str">
        <f t="array" aca="1" ref="J982" ca="1">IFERROR(INDEX(C:C,SMALL(IF(C$2:C$1573&lt;&gt;"",ROW(C$2:C$1573)),ROWS(J$2:J981))),"")</f>
        <v/>
      </c>
    </row>
    <row r="983" spans="1:10" ht="18" x14ac:dyDescent="0.2">
      <c r="A983" s="1">
        <v>41</v>
      </c>
      <c r="B983" s="1" t="s">
        <v>788</v>
      </c>
      <c r="C983" s="2" t="str">
        <f t="shared" ca="1" si="60"/>
        <v/>
      </c>
      <c r="D983" s="2">
        <f t="shared" ca="1" si="61"/>
        <v>6183</v>
      </c>
      <c r="E983" s="4">
        <v>7</v>
      </c>
      <c r="F983" s="4" t="str">
        <f t="shared" ca="1" si="62"/>
        <v/>
      </c>
      <c r="G983" s="4" t="str">
        <f t="shared" ca="1" si="63"/>
        <v/>
      </c>
      <c r="H983" s="3" t="str">
        <f t="array" aca="1" ref="H983" ca="1">IFERROR(INDEX(F:F,SMALL(IF(F$2:F$1573&lt;&gt;"",ROW(F$2:F$1573)),ROWS(H$2:H982))),"")</f>
        <v/>
      </c>
      <c r="I983" s="3" t="str">
        <f t="array" aca="1" ref="I983" ca="1">IFERROR(INDEX(G:G,SMALL(IF(G$2:G$1573&lt;&gt;"",ROW(G$2:G$1573)),ROWS(I$2:I982))),"")</f>
        <v/>
      </c>
      <c r="J983" s="3" t="str">
        <f t="array" aca="1" ref="J983" ca="1">IFERROR(INDEX(C:C,SMALL(IF(C$2:C$1573&lt;&gt;"",ROW(C$2:C$1573)),ROWS(J$2:J982))),"")</f>
        <v/>
      </c>
    </row>
    <row r="984" spans="1:10" ht="18" x14ac:dyDescent="0.2">
      <c r="A984" s="1">
        <v>42</v>
      </c>
      <c r="B984" s="1" t="s">
        <v>788</v>
      </c>
      <c r="C984" s="2" t="str">
        <f t="shared" ca="1" si="60"/>
        <v/>
      </c>
      <c r="D984" s="2">
        <f t="shared" ca="1" si="61"/>
        <v>6365</v>
      </c>
      <c r="E984" s="4">
        <v>7</v>
      </c>
      <c r="F984" s="4" t="str">
        <f t="shared" ca="1" si="62"/>
        <v/>
      </c>
      <c r="G984" s="4" t="str">
        <f t="shared" ca="1" si="63"/>
        <v/>
      </c>
      <c r="H984" s="3" t="str">
        <f t="array" aca="1" ref="H984" ca="1">IFERROR(INDEX(F:F,SMALL(IF(F$2:F$1573&lt;&gt;"",ROW(F$2:F$1573)),ROWS(H$2:H983))),"")</f>
        <v/>
      </c>
      <c r="I984" s="3" t="str">
        <f t="array" aca="1" ref="I984" ca="1">IFERROR(INDEX(G:G,SMALL(IF(G$2:G$1573&lt;&gt;"",ROW(G$2:G$1573)),ROWS(I$2:I983))),"")</f>
        <v/>
      </c>
      <c r="J984" s="3" t="str">
        <f t="array" aca="1" ref="J984" ca="1">IFERROR(INDEX(C:C,SMALL(IF(C$2:C$1573&lt;&gt;"",ROW(C$2:C$1573)),ROWS(J$2:J983))),"")</f>
        <v/>
      </c>
    </row>
    <row r="985" spans="1:10" ht="18" x14ac:dyDescent="0.2">
      <c r="A985" s="1">
        <v>43</v>
      </c>
      <c r="B985" s="1" t="s">
        <v>788</v>
      </c>
      <c r="C985" s="2" t="str">
        <f t="shared" ca="1" si="60"/>
        <v/>
      </c>
      <c r="D985" s="2">
        <f t="shared" ca="1" si="61"/>
        <v>6409</v>
      </c>
      <c r="E985" s="4">
        <v>7</v>
      </c>
      <c r="F985" s="4" t="str">
        <f t="shared" ca="1" si="62"/>
        <v/>
      </c>
      <c r="G985" s="4" t="str">
        <f t="shared" ca="1" si="63"/>
        <v/>
      </c>
      <c r="H985" s="3" t="str">
        <f t="array" aca="1" ref="H985" ca="1">IFERROR(INDEX(F:F,SMALL(IF(F$2:F$1573&lt;&gt;"",ROW(F$2:F$1573)),ROWS(H$2:H984))),"")</f>
        <v/>
      </c>
      <c r="I985" s="3" t="str">
        <f t="array" aca="1" ref="I985" ca="1">IFERROR(INDEX(G:G,SMALL(IF(G$2:G$1573&lt;&gt;"",ROW(G$2:G$1573)),ROWS(I$2:I984))),"")</f>
        <v/>
      </c>
      <c r="J985" s="3" t="str">
        <f t="array" aca="1" ref="J985" ca="1">IFERROR(INDEX(C:C,SMALL(IF(C$2:C$1573&lt;&gt;"",ROW(C$2:C$1573)),ROWS(J$2:J984))),"")</f>
        <v/>
      </c>
    </row>
    <row r="986" spans="1:10" ht="18" x14ac:dyDescent="0.2">
      <c r="A986" s="1">
        <v>44</v>
      </c>
      <c r="B986" s="1" t="s">
        <v>788</v>
      </c>
      <c r="C986" s="2" t="str">
        <f t="shared" ca="1" si="60"/>
        <v/>
      </c>
      <c r="D986" s="2">
        <f t="shared" ca="1" si="61"/>
        <v>6245</v>
      </c>
      <c r="E986" s="4">
        <v>7</v>
      </c>
      <c r="F986" s="4" t="str">
        <f t="shared" ca="1" si="62"/>
        <v/>
      </c>
      <c r="G986" s="4" t="str">
        <f t="shared" ca="1" si="63"/>
        <v/>
      </c>
      <c r="H986" s="3" t="str">
        <f t="array" aca="1" ref="H986" ca="1">IFERROR(INDEX(F:F,SMALL(IF(F$2:F$1573&lt;&gt;"",ROW(F$2:F$1573)),ROWS(H$2:H985))),"")</f>
        <v/>
      </c>
      <c r="I986" s="3" t="str">
        <f t="array" aca="1" ref="I986" ca="1">IFERROR(INDEX(G:G,SMALL(IF(G$2:G$1573&lt;&gt;"",ROW(G$2:G$1573)),ROWS(I$2:I985))),"")</f>
        <v/>
      </c>
      <c r="J986" s="3" t="str">
        <f t="array" aca="1" ref="J986" ca="1">IFERROR(INDEX(C:C,SMALL(IF(C$2:C$1573&lt;&gt;"",ROW(C$2:C$1573)),ROWS(J$2:J985))),"")</f>
        <v/>
      </c>
    </row>
    <row r="987" spans="1:10" ht="18" x14ac:dyDescent="0.2">
      <c r="A987" s="1">
        <v>45</v>
      </c>
      <c r="B987" s="1" t="s">
        <v>788</v>
      </c>
      <c r="C987" s="2" t="str">
        <f t="shared" ca="1" si="60"/>
        <v/>
      </c>
      <c r="D987" s="2">
        <f t="shared" ca="1" si="61"/>
        <v>6344</v>
      </c>
      <c r="E987" s="4">
        <v>7</v>
      </c>
      <c r="F987" s="4" t="str">
        <f t="shared" ca="1" si="62"/>
        <v/>
      </c>
      <c r="G987" s="4" t="str">
        <f t="shared" ca="1" si="63"/>
        <v/>
      </c>
      <c r="H987" s="3" t="str">
        <f t="array" aca="1" ref="H987" ca="1">IFERROR(INDEX(F:F,SMALL(IF(F$2:F$1573&lt;&gt;"",ROW(F$2:F$1573)),ROWS(H$2:H986))),"")</f>
        <v/>
      </c>
      <c r="I987" s="3" t="str">
        <f t="array" aca="1" ref="I987" ca="1">IFERROR(INDEX(G:G,SMALL(IF(G$2:G$1573&lt;&gt;"",ROW(G$2:G$1573)),ROWS(I$2:I986))),"")</f>
        <v/>
      </c>
      <c r="J987" s="3" t="str">
        <f t="array" aca="1" ref="J987" ca="1">IFERROR(INDEX(C:C,SMALL(IF(C$2:C$1573&lt;&gt;"",ROW(C$2:C$1573)),ROWS(J$2:J986))),"")</f>
        <v/>
      </c>
    </row>
    <row r="988" spans="1:10" ht="18" x14ac:dyDescent="0.2">
      <c r="A988" s="1">
        <v>46</v>
      </c>
      <c r="B988" s="1" t="s">
        <v>788</v>
      </c>
      <c r="C988" s="2" t="str">
        <f t="shared" ca="1" si="60"/>
        <v/>
      </c>
      <c r="D988" s="2">
        <f t="shared" ca="1" si="61"/>
        <v>6233</v>
      </c>
      <c r="E988" s="4">
        <v>7</v>
      </c>
      <c r="F988" s="4" t="str">
        <f t="shared" ca="1" si="62"/>
        <v/>
      </c>
      <c r="G988" s="4" t="str">
        <f t="shared" ca="1" si="63"/>
        <v/>
      </c>
      <c r="H988" s="3" t="str">
        <f t="array" aca="1" ref="H988" ca="1">IFERROR(INDEX(F:F,SMALL(IF(F$2:F$1573&lt;&gt;"",ROW(F$2:F$1573)),ROWS(H$2:H987))),"")</f>
        <v/>
      </c>
      <c r="I988" s="3" t="str">
        <f t="array" aca="1" ref="I988" ca="1">IFERROR(INDEX(G:G,SMALL(IF(G$2:G$1573&lt;&gt;"",ROW(G$2:G$1573)),ROWS(I$2:I987))),"")</f>
        <v/>
      </c>
      <c r="J988" s="3" t="str">
        <f t="array" aca="1" ref="J988" ca="1">IFERROR(INDEX(C:C,SMALL(IF(C$2:C$1573&lt;&gt;"",ROW(C$2:C$1573)),ROWS(J$2:J987))),"")</f>
        <v/>
      </c>
    </row>
    <row r="989" spans="1:10" ht="18" x14ac:dyDescent="0.2">
      <c r="A989" s="1">
        <v>47</v>
      </c>
      <c r="B989" s="1" t="s">
        <v>788</v>
      </c>
      <c r="C989" s="2" t="str">
        <f t="shared" ca="1" si="60"/>
        <v/>
      </c>
      <c r="D989" s="2">
        <f t="shared" ca="1" si="61"/>
        <v>6264</v>
      </c>
      <c r="E989" s="4">
        <v>7</v>
      </c>
      <c r="F989" s="4" t="str">
        <f t="shared" ca="1" si="62"/>
        <v/>
      </c>
      <c r="G989" s="4" t="str">
        <f t="shared" ca="1" si="63"/>
        <v/>
      </c>
      <c r="H989" s="3" t="str">
        <f t="array" aca="1" ref="H989" ca="1">IFERROR(INDEX(F:F,SMALL(IF(F$2:F$1573&lt;&gt;"",ROW(F$2:F$1573)),ROWS(H$2:H988))),"")</f>
        <v/>
      </c>
      <c r="I989" s="3" t="str">
        <f t="array" aca="1" ref="I989" ca="1">IFERROR(INDEX(G:G,SMALL(IF(G$2:G$1573&lt;&gt;"",ROW(G$2:G$1573)),ROWS(I$2:I988))),"")</f>
        <v/>
      </c>
      <c r="J989" s="3" t="str">
        <f t="array" aca="1" ref="J989" ca="1">IFERROR(INDEX(C:C,SMALL(IF(C$2:C$1573&lt;&gt;"",ROW(C$2:C$1573)),ROWS(J$2:J988))),"")</f>
        <v/>
      </c>
    </row>
    <row r="990" spans="1:10" ht="18" x14ac:dyDescent="0.2">
      <c r="A990" s="1">
        <v>48</v>
      </c>
      <c r="B990" s="1" t="s">
        <v>788</v>
      </c>
      <c r="C990" s="2" t="str">
        <f t="shared" ca="1" si="60"/>
        <v/>
      </c>
      <c r="D990" s="2">
        <f t="shared" ca="1" si="61"/>
        <v>6358</v>
      </c>
      <c r="E990" s="4">
        <v>7</v>
      </c>
      <c r="F990" s="4" t="str">
        <f t="shared" ca="1" si="62"/>
        <v/>
      </c>
      <c r="G990" s="4" t="str">
        <f t="shared" ca="1" si="63"/>
        <v/>
      </c>
      <c r="H990" s="3" t="str">
        <f t="array" aca="1" ref="H990" ca="1">IFERROR(INDEX(F:F,SMALL(IF(F$2:F$1573&lt;&gt;"",ROW(F$2:F$1573)),ROWS(H$2:H989))),"")</f>
        <v/>
      </c>
      <c r="I990" s="3" t="str">
        <f t="array" aca="1" ref="I990" ca="1">IFERROR(INDEX(G:G,SMALL(IF(G$2:G$1573&lt;&gt;"",ROW(G$2:G$1573)),ROWS(I$2:I989))),"")</f>
        <v/>
      </c>
      <c r="J990" s="3" t="str">
        <f t="array" aca="1" ref="J990" ca="1">IFERROR(INDEX(C:C,SMALL(IF(C$2:C$1573&lt;&gt;"",ROW(C$2:C$1573)),ROWS(J$2:J989))),"")</f>
        <v/>
      </c>
    </row>
    <row r="991" spans="1:10" ht="18" x14ac:dyDescent="0.2">
      <c r="A991" s="1">
        <v>49</v>
      </c>
      <c r="B991" s="1" t="s">
        <v>788</v>
      </c>
      <c r="C991" s="2" t="str">
        <f t="shared" ca="1" si="60"/>
        <v/>
      </c>
      <c r="D991" s="2">
        <f t="shared" ca="1" si="61"/>
        <v>6375</v>
      </c>
      <c r="E991" s="4">
        <v>7</v>
      </c>
      <c r="F991" s="4" t="str">
        <f t="shared" ca="1" si="62"/>
        <v/>
      </c>
      <c r="G991" s="4" t="str">
        <f t="shared" ca="1" si="63"/>
        <v/>
      </c>
      <c r="H991" s="3" t="str">
        <f t="array" aca="1" ref="H991" ca="1">IFERROR(INDEX(F:F,SMALL(IF(F$2:F$1573&lt;&gt;"",ROW(F$2:F$1573)),ROWS(H$2:H990))),"")</f>
        <v/>
      </c>
      <c r="I991" s="3" t="str">
        <f t="array" aca="1" ref="I991" ca="1">IFERROR(INDEX(G:G,SMALL(IF(G$2:G$1573&lt;&gt;"",ROW(G$2:G$1573)),ROWS(I$2:I990))),"")</f>
        <v/>
      </c>
      <c r="J991" s="3" t="str">
        <f t="array" aca="1" ref="J991" ca="1">IFERROR(INDEX(C:C,SMALL(IF(C$2:C$1573&lt;&gt;"",ROW(C$2:C$1573)),ROWS(J$2:J990))),"")</f>
        <v/>
      </c>
    </row>
    <row r="992" spans="1:10" ht="18" x14ac:dyDescent="0.2">
      <c r="A992" s="1">
        <v>50</v>
      </c>
      <c r="B992" s="1" t="s">
        <v>788</v>
      </c>
      <c r="C992" s="2" t="str">
        <f t="shared" ca="1" si="60"/>
        <v/>
      </c>
      <c r="D992" s="2">
        <f t="shared" ca="1" si="61"/>
        <v>6433</v>
      </c>
      <c r="E992" s="4">
        <v>7</v>
      </c>
      <c r="F992" s="4" t="str">
        <f t="shared" ca="1" si="62"/>
        <v/>
      </c>
      <c r="G992" s="4" t="str">
        <f t="shared" ca="1" si="63"/>
        <v/>
      </c>
      <c r="H992" s="3" t="str">
        <f t="array" aca="1" ref="H992" ca="1">IFERROR(INDEX(F:F,SMALL(IF(F$2:F$1573&lt;&gt;"",ROW(F$2:F$1573)),ROWS(H$2:H991))),"")</f>
        <v/>
      </c>
      <c r="I992" s="3" t="str">
        <f t="array" aca="1" ref="I992" ca="1">IFERROR(INDEX(G:G,SMALL(IF(G$2:G$1573&lt;&gt;"",ROW(G$2:G$1573)),ROWS(I$2:I991))),"")</f>
        <v/>
      </c>
      <c r="J992" s="3" t="str">
        <f t="array" aca="1" ref="J992" ca="1">IFERROR(INDEX(C:C,SMALL(IF(C$2:C$1573&lt;&gt;"",ROW(C$2:C$1573)),ROWS(J$2:J991))),"")</f>
        <v/>
      </c>
    </row>
    <row r="993" spans="1:10" ht="18" x14ac:dyDescent="0.2">
      <c r="A993" s="1">
        <v>51</v>
      </c>
      <c r="B993" s="1" t="s">
        <v>788</v>
      </c>
      <c r="C993" s="2" t="str">
        <f t="shared" ca="1" si="60"/>
        <v/>
      </c>
      <c r="D993" s="2">
        <f t="shared" ca="1" si="61"/>
        <v>6396</v>
      </c>
      <c r="E993" s="4">
        <v>7</v>
      </c>
      <c r="F993" s="4" t="str">
        <f t="shared" ca="1" si="62"/>
        <v/>
      </c>
      <c r="G993" s="4" t="str">
        <f t="shared" ca="1" si="63"/>
        <v/>
      </c>
      <c r="H993" s="3" t="str">
        <f t="array" aca="1" ref="H993" ca="1">IFERROR(INDEX(F:F,SMALL(IF(F$2:F$1573&lt;&gt;"",ROW(F$2:F$1573)),ROWS(H$2:H992))),"")</f>
        <v/>
      </c>
      <c r="I993" s="3" t="str">
        <f t="array" aca="1" ref="I993" ca="1">IFERROR(INDEX(G:G,SMALL(IF(G$2:G$1573&lt;&gt;"",ROW(G$2:G$1573)),ROWS(I$2:I992))),"")</f>
        <v/>
      </c>
      <c r="J993" s="3" t="str">
        <f t="array" aca="1" ref="J993" ca="1">IFERROR(INDEX(C:C,SMALL(IF(C$2:C$1573&lt;&gt;"",ROW(C$2:C$1573)),ROWS(J$2:J992))),"")</f>
        <v/>
      </c>
    </row>
    <row r="994" spans="1:10" ht="18" x14ac:dyDescent="0.2">
      <c r="A994" s="1">
        <v>52</v>
      </c>
      <c r="B994" s="1" t="s">
        <v>788</v>
      </c>
      <c r="C994" s="2" t="str">
        <f t="shared" ca="1" si="60"/>
        <v/>
      </c>
      <c r="D994" s="2">
        <f t="shared" ca="1" si="61"/>
        <v>6392</v>
      </c>
      <c r="E994" s="4">
        <v>7</v>
      </c>
      <c r="F994" s="4" t="str">
        <f t="shared" ca="1" si="62"/>
        <v/>
      </c>
      <c r="G994" s="4" t="str">
        <f t="shared" ca="1" si="63"/>
        <v/>
      </c>
      <c r="H994" s="3" t="str">
        <f t="array" aca="1" ref="H994" ca="1">IFERROR(INDEX(F:F,SMALL(IF(F$2:F$1573&lt;&gt;"",ROW(F$2:F$1573)),ROWS(H$2:H993))),"")</f>
        <v/>
      </c>
      <c r="I994" s="3" t="str">
        <f t="array" aca="1" ref="I994" ca="1">IFERROR(INDEX(G:G,SMALL(IF(G$2:G$1573&lt;&gt;"",ROW(G$2:G$1573)),ROWS(I$2:I993))),"")</f>
        <v/>
      </c>
      <c r="J994" s="3" t="str">
        <f t="array" aca="1" ref="J994" ca="1">IFERROR(INDEX(C:C,SMALL(IF(C$2:C$1573&lt;&gt;"",ROW(C$2:C$1573)),ROWS(J$2:J993))),"")</f>
        <v/>
      </c>
    </row>
    <row r="995" spans="1:10" ht="18" x14ac:dyDescent="0.2">
      <c r="A995" s="1">
        <v>53</v>
      </c>
      <c r="B995" s="1" t="s">
        <v>788</v>
      </c>
      <c r="C995" s="2" t="str">
        <f t="shared" ca="1" si="60"/>
        <v/>
      </c>
      <c r="D995" s="2">
        <f t="shared" ca="1" si="61"/>
        <v>6312</v>
      </c>
      <c r="E995" s="4">
        <v>7</v>
      </c>
      <c r="F995" s="4" t="str">
        <f t="shared" ca="1" si="62"/>
        <v/>
      </c>
      <c r="G995" s="4" t="str">
        <f t="shared" ca="1" si="63"/>
        <v/>
      </c>
      <c r="H995" s="3" t="str">
        <f t="array" aca="1" ref="H995" ca="1">IFERROR(INDEX(F:F,SMALL(IF(F$2:F$1573&lt;&gt;"",ROW(F$2:F$1573)),ROWS(H$2:H994))),"")</f>
        <v/>
      </c>
      <c r="I995" s="3" t="str">
        <f t="array" aca="1" ref="I995" ca="1">IFERROR(INDEX(G:G,SMALL(IF(G$2:G$1573&lt;&gt;"",ROW(G$2:G$1573)),ROWS(I$2:I994))),"")</f>
        <v/>
      </c>
      <c r="J995" s="3" t="str">
        <f t="array" aca="1" ref="J995" ca="1">IFERROR(INDEX(C:C,SMALL(IF(C$2:C$1573&lt;&gt;"",ROW(C$2:C$1573)),ROWS(J$2:J994))),"")</f>
        <v/>
      </c>
    </row>
    <row r="996" spans="1:10" ht="18" x14ac:dyDescent="0.2">
      <c r="A996" s="1">
        <v>54</v>
      </c>
      <c r="B996" s="1" t="s">
        <v>788</v>
      </c>
      <c r="C996" s="2" t="str">
        <f t="shared" ca="1" si="60"/>
        <v/>
      </c>
      <c r="D996" s="2">
        <f t="shared" ca="1" si="61"/>
        <v>6438</v>
      </c>
      <c r="E996" s="4">
        <v>7</v>
      </c>
      <c r="F996" s="4" t="str">
        <f t="shared" ca="1" si="62"/>
        <v/>
      </c>
      <c r="G996" s="4" t="str">
        <f t="shared" ca="1" si="63"/>
        <v/>
      </c>
      <c r="H996" s="3" t="str">
        <f t="array" aca="1" ref="H996" ca="1">IFERROR(INDEX(F:F,SMALL(IF(F$2:F$1573&lt;&gt;"",ROW(F$2:F$1573)),ROWS(H$2:H995))),"")</f>
        <v/>
      </c>
      <c r="I996" s="3" t="str">
        <f t="array" aca="1" ref="I996" ca="1">IFERROR(INDEX(G:G,SMALL(IF(G$2:G$1573&lt;&gt;"",ROW(G$2:G$1573)),ROWS(I$2:I995))),"")</f>
        <v/>
      </c>
      <c r="J996" s="3" t="str">
        <f t="array" aca="1" ref="J996" ca="1">IFERROR(INDEX(C:C,SMALL(IF(C$2:C$1573&lt;&gt;"",ROW(C$2:C$1573)),ROWS(J$2:J995))),"")</f>
        <v/>
      </c>
    </row>
    <row r="997" spans="1:10" ht="18" x14ac:dyDescent="0.2">
      <c r="A997" s="1">
        <v>55</v>
      </c>
      <c r="B997" s="1" t="s">
        <v>788</v>
      </c>
      <c r="C997" s="2" t="str">
        <f t="shared" ca="1" si="60"/>
        <v/>
      </c>
      <c r="D997" s="2">
        <f t="shared" ca="1" si="61"/>
        <v>6468</v>
      </c>
      <c r="E997" s="4">
        <v>7</v>
      </c>
      <c r="F997" s="4" t="str">
        <f t="shared" ca="1" si="62"/>
        <v/>
      </c>
      <c r="G997" s="4" t="str">
        <f t="shared" ca="1" si="63"/>
        <v/>
      </c>
      <c r="H997" s="3" t="str">
        <f t="array" aca="1" ref="H997" ca="1">IFERROR(INDEX(F:F,SMALL(IF(F$2:F$1573&lt;&gt;"",ROW(F$2:F$1573)),ROWS(H$2:H996))),"")</f>
        <v/>
      </c>
      <c r="I997" s="3" t="str">
        <f t="array" aca="1" ref="I997" ca="1">IFERROR(INDEX(G:G,SMALL(IF(G$2:G$1573&lt;&gt;"",ROW(G$2:G$1573)),ROWS(I$2:I996))),"")</f>
        <v/>
      </c>
      <c r="J997" s="3" t="str">
        <f t="array" aca="1" ref="J997" ca="1">IFERROR(INDEX(C:C,SMALL(IF(C$2:C$1573&lt;&gt;"",ROW(C$2:C$1573)),ROWS(J$2:J996))),"")</f>
        <v/>
      </c>
    </row>
    <row r="998" spans="1:10" ht="18" x14ac:dyDescent="0.2">
      <c r="A998" s="1">
        <v>56</v>
      </c>
      <c r="B998" s="1" t="s">
        <v>788</v>
      </c>
      <c r="C998" s="2" t="str">
        <f t="shared" ca="1" si="60"/>
        <v/>
      </c>
      <c r="D998" s="2">
        <f t="shared" ca="1" si="61"/>
        <v>6256</v>
      </c>
      <c r="E998" s="4">
        <v>7</v>
      </c>
      <c r="F998" s="4" t="str">
        <f t="shared" ca="1" si="62"/>
        <v/>
      </c>
      <c r="G998" s="4" t="str">
        <f t="shared" ca="1" si="63"/>
        <v/>
      </c>
      <c r="H998" s="3" t="str">
        <f t="array" aca="1" ref="H998" ca="1">IFERROR(INDEX(F:F,SMALL(IF(F$2:F$1573&lt;&gt;"",ROW(F$2:F$1573)),ROWS(H$2:H997))),"")</f>
        <v/>
      </c>
      <c r="I998" s="3" t="str">
        <f t="array" aca="1" ref="I998" ca="1">IFERROR(INDEX(G:G,SMALL(IF(G$2:G$1573&lt;&gt;"",ROW(G$2:G$1573)),ROWS(I$2:I997))),"")</f>
        <v/>
      </c>
      <c r="J998" s="3" t="str">
        <f t="array" aca="1" ref="J998" ca="1">IFERROR(INDEX(C:C,SMALL(IF(C$2:C$1573&lt;&gt;"",ROW(C$2:C$1573)),ROWS(J$2:J997))),"")</f>
        <v/>
      </c>
    </row>
    <row r="999" spans="1:10" ht="18" x14ac:dyDescent="0.2">
      <c r="A999" s="1">
        <v>57</v>
      </c>
      <c r="B999" s="1" t="s">
        <v>788</v>
      </c>
      <c r="C999" s="2" t="str">
        <f t="shared" ca="1" si="60"/>
        <v/>
      </c>
      <c r="D999" s="2">
        <f t="shared" ca="1" si="61"/>
        <v>6324</v>
      </c>
      <c r="E999" s="4">
        <v>7</v>
      </c>
      <c r="F999" s="4" t="str">
        <f t="shared" ca="1" si="62"/>
        <v/>
      </c>
      <c r="G999" s="4" t="str">
        <f t="shared" ca="1" si="63"/>
        <v/>
      </c>
      <c r="H999" s="3" t="str">
        <f t="array" aca="1" ref="H999" ca="1">IFERROR(INDEX(F:F,SMALL(IF(F$2:F$1573&lt;&gt;"",ROW(F$2:F$1573)),ROWS(H$2:H998))),"")</f>
        <v/>
      </c>
      <c r="I999" s="3" t="str">
        <f t="array" aca="1" ref="I999" ca="1">IFERROR(INDEX(G:G,SMALL(IF(G$2:G$1573&lt;&gt;"",ROW(G$2:G$1573)),ROWS(I$2:I998))),"")</f>
        <v/>
      </c>
      <c r="J999" s="3" t="str">
        <f t="array" aca="1" ref="J999" ca="1">IFERROR(INDEX(C:C,SMALL(IF(C$2:C$1573&lt;&gt;"",ROW(C$2:C$1573)),ROWS(J$2:J998))),"")</f>
        <v/>
      </c>
    </row>
    <row r="1000" spans="1:10" ht="18" x14ac:dyDescent="0.2">
      <c r="A1000" s="1">
        <v>58</v>
      </c>
      <c r="B1000" s="1" t="s">
        <v>788</v>
      </c>
      <c r="C1000" s="2" t="str">
        <f t="shared" ca="1" si="60"/>
        <v/>
      </c>
      <c r="D1000" s="2">
        <f t="shared" ca="1" si="61"/>
        <v>6126</v>
      </c>
      <c r="E1000" s="4">
        <v>7</v>
      </c>
      <c r="F1000" s="4" t="str">
        <f t="shared" ca="1" si="62"/>
        <v/>
      </c>
      <c r="G1000" s="4" t="str">
        <f t="shared" ca="1" si="63"/>
        <v/>
      </c>
      <c r="H1000" s="3" t="str">
        <f t="array" aca="1" ref="H1000" ca="1">IFERROR(INDEX(F:F,SMALL(IF(F$2:F$1573&lt;&gt;"",ROW(F$2:F$1573)),ROWS(H$2:H999))),"")</f>
        <v/>
      </c>
      <c r="I1000" s="3" t="str">
        <f t="array" aca="1" ref="I1000" ca="1">IFERROR(INDEX(G:G,SMALL(IF(G$2:G$1573&lt;&gt;"",ROW(G$2:G$1573)),ROWS(I$2:I999))),"")</f>
        <v/>
      </c>
      <c r="J1000" s="3" t="str">
        <f t="array" aca="1" ref="J1000" ca="1">IFERROR(INDEX(C:C,SMALL(IF(C$2:C$1573&lt;&gt;"",ROW(C$2:C$1573)),ROWS(J$2:J999))),"")</f>
        <v/>
      </c>
    </row>
    <row r="1001" spans="1:10" ht="18" x14ac:dyDescent="0.2">
      <c r="A1001" s="1">
        <v>59</v>
      </c>
      <c r="B1001" s="1" t="s">
        <v>788</v>
      </c>
      <c r="C1001" s="2" t="str">
        <f t="shared" ca="1" si="60"/>
        <v/>
      </c>
      <c r="D1001" s="2">
        <f t="shared" ca="1" si="61"/>
        <v>6459</v>
      </c>
      <c r="E1001" s="4">
        <v>7</v>
      </c>
      <c r="F1001" s="4" t="str">
        <f t="shared" ca="1" si="62"/>
        <v/>
      </c>
      <c r="G1001" s="4" t="str">
        <f t="shared" ca="1" si="63"/>
        <v/>
      </c>
      <c r="H1001" s="3" t="str">
        <f t="array" aca="1" ref="H1001" ca="1">IFERROR(INDEX(F:F,SMALL(IF(F$2:F$1573&lt;&gt;"",ROW(F$2:F$1573)),ROWS(H$2:H1000))),"")</f>
        <v/>
      </c>
      <c r="I1001" s="3" t="str">
        <f t="array" aca="1" ref="I1001" ca="1">IFERROR(INDEX(G:G,SMALL(IF(G$2:G$1573&lt;&gt;"",ROW(G$2:G$1573)),ROWS(I$2:I1000))),"")</f>
        <v/>
      </c>
      <c r="J1001" s="3" t="str">
        <f t="array" aca="1" ref="J1001" ca="1">IFERROR(INDEX(C:C,SMALL(IF(C$2:C$1573&lt;&gt;"",ROW(C$2:C$1573)),ROWS(J$2:J1000))),"")</f>
        <v/>
      </c>
    </row>
    <row r="1002" spans="1:10" ht="18" x14ac:dyDescent="0.2">
      <c r="A1002" s="1">
        <v>60</v>
      </c>
      <c r="B1002" s="1" t="s">
        <v>788</v>
      </c>
      <c r="C1002" s="2" t="str">
        <f t="shared" ca="1" si="60"/>
        <v/>
      </c>
      <c r="D1002" s="2">
        <f t="shared" ca="1" si="61"/>
        <v>6455</v>
      </c>
      <c r="E1002" s="4">
        <v>7</v>
      </c>
      <c r="F1002" s="4" t="str">
        <f t="shared" ca="1" si="62"/>
        <v/>
      </c>
      <c r="G1002" s="4" t="str">
        <f t="shared" ca="1" si="63"/>
        <v/>
      </c>
      <c r="H1002" s="3" t="str">
        <f t="array" aca="1" ref="H1002" ca="1">IFERROR(INDEX(F:F,SMALL(IF(F$2:F$1573&lt;&gt;"",ROW(F$2:F$1573)),ROWS(H$2:H1001))),"")</f>
        <v/>
      </c>
      <c r="I1002" s="3" t="str">
        <f t="array" aca="1" ref="I1002" ca="1">IFERROR(INDEX(G:G,SMALL(IF(G$2:G$1573&lt;&gt;"",ROW(G$2:G$1573)),ROWS(I$2:I1001))),"")</f>
        <v/>
      </c>
      <c r="J1002" s="3" t="str">
        <f t="array" aca="1" ref="J1002" ca="1">IFERROR(INDEX(C:C,SMALL(IF(C$2:C$1573&lt;&gt;"",ROW(C$2:C$1573)),ROWS(J$2:J1001))),"")</f>
        <v/>
      </c>
    </row>
    <row r="1003" spans="1:10" ht="18" x14ac:dyDescent="0.2">
      <c r="A1003" s="1">
        <v>61</v>
      </c>
      <c r="B1003" s="1" t="s">
        <v>788</v>
      </c>
      <c r="C1003" s="2" t="str">
        <f t="shared" ca="1" si="60"/>
        <v/>
      </c>
      <c r="D1003" s="2">
        <f t="shared" ca="1" si="61"/>
        <v>6290</v>
      </c>
      <c r="E1003" s="4">
        <v>7</v>
      </c>
      <c r="F1003" s="4" t="str">
        <f t="shared" ca="1" si="62"/>
        <v/>
      </c>
      <c r="G1003" s="4" t="str">
        <f t="shared" ca="1" si="63"/>
        <v/>
      </c>
      <c r="H1003" s="3" t="str">
        <f t="array" aca="1" ref="H1003" ca="1">IFERROR(INDEX(F:F,SMALL(IF(F$2:F$1573&lt;&gt;"",ROW(F$2:F$1573)),ROWS(H$2:H1002))),"")</f>
        <v/>
      </c>
      <c r="I1003" s="3" t="str">
        <f t="array" aca="1" ref="I1003" ca="1">IFERROR(INDEX(G:G,SMALL(IF(G$2:G$1573&lt;&gt;"",ROW(G$2:G$1573)),ROWS(I$2:I1002))),"")</f>
        <v/>
      </c>
      <c r="J1003" s="3" t="str">
        <f t="array" aca="1" ref="J1003" ca="1">IFERROR(INDEX(C:C,SMALL(IF(C$2:C$1573&lt;&gt;"",ROW(C$2:C$1573)),ROWS(J$2:J1002))),"")</f>
        <v/>
      </c>
    </row>
    <row r="1004" spans="1:10" ht="18" x14ac:dyDescent="0.2">
      <c r="A1004" s="1">
        <v>62</v>
      </c>
      <c r="B1004" s="1" t="s">
        <v>788</v>
      </c>
      <c r="C1004" s="2" t="str">
        <f t="shared" ca="1" si="60"/>
        <v/>
      </c>
      <c r="D1004" s="2">
        <f t="shared" ca="1" si="61"/>
        <v>6434</v>
      </c>
      <c r="E1004" s="4">
        <v>7</v>
      </c>
      <c r="F1004" s="4" t="str">
        <f t="shared" ca="1" si="62"/>
        <v/>
      </c>
      <c r="G1004" s="4" t="str">
        <f t="shared" ca="1" si="63"/>
        <v/>
      </c>
      <c r="H1004" s="3" t="str">
        <f t="array" aca="1" ref="H1004" ca="1">IFERROR(INDEX(F:F,SMALL(IF(F$2:F$1573&lt;&gt;"",ROW(F$2:F$1573)),ROWS(H$2:H1003))),"")</f>
        <v/>
      </c>
      <c r="I1004" s="3" t="str">
        <f t="array" aca="1" ref="I1004" ca="1">IFERROR(INDEX(G:G,SMALL(IF(G$2:G$1573&lt;&gt;"",ROW(G$2:G$1573)),ROWS(I$2:I1003))),"")</f>
        <v/>
      </c>
      <c r="J1004" s="3" t="str">
        <f t="array" aca="1" ref="J1004" ca="1">IFERROR(INDEX(C:C,SMALL(IF(C$2:C$1573&lt;&gt;"",ROW(C$2:C$1573)),ROWS(J$2:J1003))),"")</f>
        <v/>
      </c>
    </row>
    <row r="1005" spans="1:10" ht="18" x14ac:dyDescent="0.2">
      <c r="A1005" s="1">
        <v>63</v>
      </c>
      <c r="B1005" s="1" t="s">
        <v>788</v>
      </c>
      <c r="C1005" s="2" t="str">
        <f t="shared" ca="1" si="60"/>
        <v/>
      </c>
      <c r="D1005" s="2">
        <f t="shared" ca="1" si="61"/>
        <v>6425</v>
      </c>
      <c r="E1005" s="4">
        <v>7</v>
      </c>
      <c r="F1005" s="4" t="str">
        <f t="shared" ca="1" si="62"/>
        <v/>
      </c>
      <c r="G1005" s="4" t="str">
        <f t="shared" ca="1" si="63"/>
        <v/>
      </c>
      <c r="H1005" s="3" t="str">
        <f t="array" aca="1" ref="H1005" ca="1">IFERROR(INDEX(F:F,SMALL(IF(F$2:F$1573&lt;&gt;"",ROW(F$2:F$1573)),ROWS(H$2:H1004))),"")</f>
        <v/>
      </c>
      <c r="I1005" s="3" t="str">
        <f t="array" aca="1" ref="I1005" ca="1">IFERROR(INDEX(G:G,SMALL(IF(G$2:G$1573&lt;&gt;"",ROW(G$2:G$1573)),ROWS(I$2:I1004))),"")</f>
        <v/>
      </c>
      <c r="J1005" s="3" t="str">
        <f t="array" aca="1" ref="J1005" ca="1">IFERROR(INDEX(C:C,SMALL(IF(C$2:C$1573&lt;&gt;"",ROW(C$2:C$1573)),ROWS(J$2:J1004))),"")</f>
        <v/>
      </c>
    </row>
    <row r="1006" spans="1:10" ht="18" x14ac:dyDescent="0.2">
      <c r="A1006" s="1">
        <v>64</v>
      </c>
      <c r="B1006" s="1" t="s">
        <v>788</v>
      </c>
      <c r="C1006" s="2" t="str">
        <f t="shared" ca="1" si="60"/>
        <v/>
      </c>
      <c r="D1006" s="2">
        <f t="shared" ca="1" si="61"/>
        <v>6326</v>
      </c>
      <c r="E1006" s="4">
        <v>7</v>
      </c>
      <c r="F1006" s="4" t="str">
        <f t="shared" ca="1" si="62"/>
        <v/>
      </c>
      <c r="G1006" s="4" t="str">
        <f t="shared" ca="1" si="63"/>
        <v/>
      </c>
      <c r="H1006" s="3" t="str">
        <f t="array" aca="1" ref="H1006" ca="1">IFERROR(INDEX(F:F,SMALL(IF(F$2:F$1573&lt;&gt;"",ROW(F$2:F$1573)),ROWS(H$2:H1005))),"")</f>
        <v/>
      </c>
      <c r="I1006" s="3" t="str">
        <f t="array" aca="1" ref="I1006" ca="1">IFERROR(INDEX(G:G,SMALL(IF(G$2:G$1573&lt;&gt;"",ROW(G$2:G$1573)),ROWS(I$2:I1005))),"")</f>
        <v/>
      </c>
      <c r="J1006" s="3" t="str">
        <f t="array" aca="1" ref="J1006" ca="1">IFERROR(INDEX(C:C,SMALL(IF(C$2:C$1573&lt;&gt;"",ROW(C$2:C$1573)),ROWS(J$2:J1005))),"")</f>
        <v/>
      </c>
    </row>
    <row r="1007" spans="1:10" ht="18" x14ac:dyDescent="0.2">
      <c r="A1007" s="1">
        <v>65</v>
      </c>
      <c r="B1007" s="1" t="s">
        <v>788</v>
      </c>
      <c r="C1007" s="2" t="str">
        <f t="shared" ca="1" si="60"/>
        <v/>
      </c>
      <c r="D1007" s="2">
        <f t="shared" ca="1" si="61"/>
        <v>6300</v>
      </c>
      <c r="E1007" s="4">
        <v>7</v>
      </c>
      <c r="F1007" s="4" t="str">
        <f t="shared" ca="1" si="62"/>
        <v/>
      </c>
      <c r="G1007" s="4" t="str">
        <f t="shared" ca="1" si="63"/>
        <v/>
      </c>
      <c r="H1007" s="3" t="str">
        <f t="array" aca="1" ref="H1007" ca="1">IFERROR(INDEX(F:F,SMALL(IF(F$2:F$1573&lt;&gt;"",ROW(F$2:F$1573)),ROWS(H$2:H1006))),"")</f>
        <v/>
      </c>
      <c r="I1007" s="3" t="str">
        <f t="array" aca="1" ref="I1007" ca="1">IFERROR(INDEX(G:G,SMALL(IF(G$2:G$1573&lt;&gt;"",ROW(G$2:G$1573)),ROWS(I$2:I1006))),"")</f>
        <v/>
      </c>
      <c r="J1007" s="3" t="str">
        <f t="array" aca="1" ref="J1007" ca="1">IFERROR(INDEX(C:C,SMALL(IF(C$2:C$1573&lt;&gt;"",ROW(C$2:C$1573)),ROWS(J$2:J1006))),"")</f>
        <v/>
      </c>
    </row>
    <row r="1008" spans="1:10" ht="18" x14ac:dyDescent="0.2">
      <c r="A1008" s="1">
        <v>66</v>
      </c>
      <c r="B1008" s="1" t="s">
        <v>788</v>
      </c>
      <c r="C1008" s="2" t="str">
        <f t="shared" ca="1" si="60"/>
        <v/>
      </c>
      <c r="D1008" s="2">
        <f t="shared" ca="1" si="61"/>
        <v>6481</v>
      </c>
      <c r="E1008" s="4">
        <v>7</v>
      </c>
      <c r="F1008" s="4" t="str">
        <f t="shared" ca="1" si="62"/>
        <v/>
      </c>
      <c r="G1008" s="4" t="str">
        <f t="shared" ca="1" si="63"/>
        <v/>
      </c>
      <c r="H1008" s="3" t="str">
        <f t="array" aca="1" ref="H1008" ca="1">IFERROR(INDEX(F:F,SMALL(IF(F$2:F$1573&lt;&gt;"",ROW(F$2:F$1573)),ROWS(H$2:H1007))),"")</f>
        <v/>
      </c>
      <c r="I1008" s="3" t="str">
        <f t="array" aca="1" ref="I1008" ca="1">IFERROR(INDEX(G:G,SMALL(IF(G$2:G$1573&lt;&gt;"",ROW(G$2:G$1573)),ROWS(I$2:I1007))),"")</f>
        <v/>
      </c>
      <c r="J1008" s="3" t="str">
        <f t="array" aca="1" ref="J1008" ca="1">IFERROR(INDEX(C:C,SMALL(IF(C$2:C$1573&lt;&gt;"",ROW(C$2:C$1573)),ROWS(J$2:J1007))),"")</f>
        <v/>
      </c>
    </row>
    <row r="1009" spans="1:10" ht="18" x14ac:dyDescent="0.2">
      <c r="A1009" s="1">
        <v>67</v>
      </c>
      <c r="B1009" s="1" t="s">
        <v>788</v>
      </c>
      <c r="C1009" s="2" t="str">
        <f t="shared" ca="1" si="60"/>
        <v/>
      </c>
      <c r="D1009" s="2">
        <f t="shared" ca="1" si="61"/>
        <v>6477</v>
      </c>
      <c r="E1009" s="4">
        <v>7</v>
      </c>
      <c r="F1009" s="4" t="str">
        <f t="shared" ca="1" si="62"/>
        <v/>
      </c>
      <c r="G1009" s="4" t="str">
        <f t="shared" ca="1" si="63"/>
        <v/>
      </c>
      <c r="H1009" s="3" t="str">
        <f t="array" aca="1" ref="H1009" ca="1">IFERROR(INDEX(F:F,SMALL(IF(F$2:F$1573&lt;&gt;"",ROW(F$2:F$1573)),ROWS(H$2:H1008))),"")</f>
        <v/>
      </c>
      <c r="I1009" s="3" t="str">
        <f t="array" aca="1" ref="I1009" ca="1">IFERROR(INDEX(G:G,SMALL(IF(G$2:G$1573&lt;&gt;"",ROW(G$2:G$1573)),ROWS(I$2:I1008))),"")</f>
        <v/>
      </c>
      <c r="J1009" s="3" t="str">
        <f t="array" aca="1" ref="J1009" ca="1">IFERROR(INDEX(C:C,SMALL(IF(C$2:C$1573&lt;&gt;"",ROW(C$2:C$1573)),ROWS(J$2:J1008))),"")</f>
        <v/>
      </c>
    </row>
    <row r="1010" spans="1:10" ht="18" x14ac:dyDescent="0.2">
      <c r="A1010" s="1">
        <v>68</v>
      </c>
      <c r="B1010" s="1" t="s">
        <v>788</v>
      </c>
      <c r="C1010" s="2" t="str">
        <f t="shared" ca="1" si="60"/>
        <v/>
      </c>
      <c r="D1010" s="2">
        <f t="shared" ca="1" si="61"/>
        <v>6452</v>
      </c>
      <c r="E1010" s="4">
        <v>7</v>
      </c>
      <c r="F1010" s="4" t="str">
        <f t="shared" ca="1" si="62"/>
        <v/>
      </c>
      <c r="G1010" s="4" t="str">
        <f t="shared" ca="1" si="63"/>
        <v/>
      </c>
      <c r="H1010" s="3" t="str">
        <f t="array" aca="1" ref="H1010" ca="1">IFERROR(INDEX(F:F,SMALL(IF(F$2:F$1573&lt;&gt;"",ROW(F$2:F$1573)),ROWS(H$2:H1009))),"")</f>
        <v/>
      </c>
      <c r="I1010" s="3" t="str">
        <f t="array" aca="1" ref="I1010" ca="1">IFERROR(INDEX(G:G,SMALL(IF(G$2:G$1573&lt;&gt;"",ROW(G$2:G$1573)),ROWS(I$2:I1009))),"")</f>
        <v/>
      </c>
      <c r="J1010" s="3" t="str">
        <f t="array" aca="1" ref="J1010" ca="1">IFERROR(INDEX(C:C,SMALL(IF(C$2:C$1573&lt;&gt;"",ROW(C$2:C$1573)),ROWS(J$2:J1009))),"")</f>
        <v/>
      </c>
    </row>
    <row r="1011" spans="1:10" ht="18" x14ac:dyDescent="0.2">
      <c r="A1011" s="1">
        <v>69</v>
      </c>
      <c r="B1011" s="1" t="s">
        <v>788</v>
      </c>
      <c r="C1011" s="2" t="str">
        <f t="shared" ca="1" si="60"/>
        <v/>
      </c>
      <c r="D1011" s="2">
        <f t="shared" ca="1" si="61"/>
        <v>6454</v>
      </c>
      <c r="E1011" s="4">
        <v>7</v>
      </c>
      <c r="F1011" s="4" t="str">
        <f t="shared" ca="1" si="62"/>
        <v/>
      </c>
      <c r="G1011" s="4" t="str">
        <f t="shared" ca="1" si="63"/>
        <v/>
      </c>
      <c r="H1011" s="3" t="str">
        <f t="array" aca="1" ref="H1011" ca="1">IFERROR(INDEX(F:F,SMALL(IF(F$2:F$1573&lt;&gt;"",ROW(F$2:F$1573)),ROWS(H$2:H1010))),"")</f>
        <v/>
      </c>
      <c r="I1011" s="3" t="str">
        <f t="array" aca="1" ref="I1011" ca="1">IFERROR(INDEX(G:G,SMALL(IF(G$2:G$1573&lt;&gt;"",ROW(G$2:G$1573)),ROWS(I$2:I1010))),"")</f>
        <v/>
      </c>
      <c r="J1011" s="3" t="str">
        <f t="array" aca="1" ref="J1011" ca="1">IFERROR(INDEX(C:C,SMALL(IF(C$2:C$1573&lt;&gt;"",ROW(C$2:C$1573)),ROWS(J$2:J1010))),"")</f>
        <v/>
      </c>
    </row>
    <row r="1012" spans="1:10" ht="18" x14ac:dyDescent="0.2">
      <c r="A1012" s="1">
        <v>70</v>
      </c>
      <c r="B1012" s="1" t="s">
        <v>788</v>
      </c>
      <c r="C1012" s="2" t="str">
        <f t="shared" ca="1" si="60"/>
        <v/>
      </c>
      <c r="D1012" s="2">
        <f t="shared" ca="1" si="61"/>
        <v>6486</v>
      </c>
      <c r="E1012" s="4">
        <v>7</v>
      </c>
      <c r="F1012" s="4" t="str">
        <f t="shared" ca="1" si="62"/>
        <v/>
      </c>
      <c r="G1012" s="4" t="str">
        <f t="shared" ca="1" si="63"/>
        <v/>
      </c>
      <c r="H1012" s="3" t="str">
        <f t="array" aca="1" ref="H1012" ca="1">IFERROR(INDEX(F:F,SMALL(IF(F$2:F$1573&lt;&gt;"",ROW(F$2:F$1573)),ROWS(H$2:H1011))),"")</f>
        <v/>
      </c>
      <c r="I1012" s="3" t="str">
        <f t="array" aca="1" ref="I1012" ca="1">IFERROR(INDEX(G:G,SMALL(IF(G$2:G$1573&lt;&gt;"",ROW(G$2:G$1573)),ROWS(I$2:I1011))),"")</f>
        <v/>
      </c>
      <c r="J1012" s="3" t="str">
        <f t="array" aca="1" ref="J1012" ca="1">IFERROR(INDEX(C:C,SMALL(IF(C$2:C$1573&lt;&gt;"",ROW(C$2:C$1573)),ROWS(J$2:J1011))),"")</f>
        <v/>
      </c>
    </row>
    <row r="1013" spans="1:10" ht="18" x14ac:dyDescent="0.2">
      <c r="A1013" s="1">
        <v>71</v>
      </c>
      <c r="B1013" s="1" t="s">
        <v>788</v>
      </c>
      <c r="C1013" s="2" t="str">
        <f t="shared" ca="1" si="60"/>
        <v/>
      </c>
      <c r="D1013" s="2" t="str">
        <f t="shared" ca="1" si="61"/>
        <v/>
      </c>
      <c r="E1013" s="4">
        <v>7</v>
      </c>
      <c r="F1013" s="4" t="str">
        <f t="shared" ca="1" si="62"/>
        <v/>
      </c>
      <c r="G1013" s="4" t="str">
        <f t="shared" ca="1" si="63"/>
        <v/>
      </c>
      <c r="H1013" s="3" t="str">
        <f t="array" aca="1" ref="H1013" ca="1">IFERROR(INDEX(F:F,SMALL(IF(F$2:F$1573&lt;&gt;"",ROW(F$2:F$1573)),ROWS(H$2:H1012))),"")</f>
        <v/>
      </c>
      <c r="I1013" s="3" t="str">
        <f t="array" aca="1" ref="I1013" ca="1">IFERROR(INDEX(G:G,SMALL(IF(G$2:G$1573&lt;&gt;"",ROW(G$2:G$1573)),ROWS(I$2:I1012))),"")</f>
        <v/>
      </c>
      <c r="J1013" s="3" t="str">
        <f t="array" aca="1" ref="J1013" ca="1">IFERROR(INDEX(C:C,SMALL(IF(C$2:C$1573&lt;&gt;"",ROW(C$2:C$1573)),ROWS(J$2:J1012))),"")</f>
        <v/>
      </c>
    </row>
    <row r="1014" spans="1:10" ht="18" x14ac:dyDescent="0.2">
      <c r="A1014" s="1">
        <v>72</v>
      </c>
      <c r="B1014" s="1" t="s">
        <v>788</v>
      </c>
      <c r="C1014" s="2" t="str">
        <f t="shared" ca="1" si="60"/>
        <v/>
      </c>
      <c r="D1014" s="2" t="str">
        <f t="shared" ca="1" si="61"/>
        <v/>
      </c>
      <c r="E1014" s="4">
        <v>7</v>
      </c>
      <c r="F1014" s="4" t="str">
        <f t="shared" ca="1" si="62"/>
        <v/>
      </c>
      <c r="G1014" s="4" t="str">
        <f t="shared" ca="1" si="63"/>
        <v/>
      </c>
      <c r="H1014" s="3" t="str">
        <f t="array" aca="1" ref="H1014" ca="1">IFERROR(INDEX(F:F,SMALL(IF(F$2:F$1573&lt;&gt;"",ROW(F$2:F$1573)),ROWS(H$2:H1013))),"")</f>
        <v/>
      </c>
      <c r="I1014" s="3" t="str">
        <f t="array" aca="1" ref="I1014" ca="1">IFERROR(INDEX(G:G,SMALL(IF(G$2:G$1573&lt;&gt;"",ROW(G$2:G$1573)),ROWS(I$2:I1013))),"")</f>
        <v/>
      </c>
      <c r="J1014" s="3" t="str">
        <f t="array" aca="1" ref="J1014" ca="1">IFERROR(INDEX(C:C,SMALL(IF(C$2:C$1573&lt;&gt;"",ROW(C$2:C$1573)),ROWS(J$2:J1013))),"")</f>
        <v/>
      </c>
    </row>
    <row r="1015" spans="1:10" ht="18" x14ac:dyDescent="0.2">
      <c r="A1015" s="1">
        <v>73</v>
      </c>
      <c r="B1015" s="1" t="s">
        <v>788</v>
      </c>
      <c r="C1015" s="2" t="str">
        <f t="shared" ca="1" si="60"/>
        <v/>
      </c>
      <c r="D1015" s="2" t="str">
        <f t="shared" ca="1" si="61"/>
        <v/>
      </c>
      <c r="E1015" s="4">
        <v>7</v>
      </c>
      <c r="F1015" s="4" t="str">
        <f t="shared" ca="1" si="62"/>
        <v/>
      </c>
      <c r="G1015" s="4" t="str">
        <f t="shared" ca="1" si="63"/>
        <v/>
      </c>
      <c r="H1015" s="3" t="str">
        <f t="array" aca="1" ref="H1015" ca="1">IFERROR(INDEX(F:F,SMALL(IF(F$2:F$1573&lt;&gt;"",ROW(F$2:F$1573)),ROWS(H$2:H1014))),"")</f>
        <v/>
      </c>
      <c r="I1015" s="3" t="str">
        <f t="array" aca="1" ref="I1015" ca="1">IFERROR(INDEX(G:G,SMALL(IF(G$2:G$1573&lt;&gt;"",ROW(G$2:G$1573)),ROWS(I$2:I1014))),"")</f>
        <v/>
      </c>
      <c r="J1015" s="3" t="str">
        <f t="array" aca="1" ref="J1015" ca="1">IFERROR(INDEX(C:C,SMALL(IF(C$2:C$1573&lt;&gt;"",ROW(C$2:C$1573)),ROWS(J$2:J1014))),"")</f>
        <v/>
      </c>
    </row>
    <row r="1016" spans="1:10" ht="18" x14ac:dyDescent="0.2">
      <c r="A1016" s="1">
        <v>74</v>
      </c>
      <c r="B1016" s="1" t="s">
        <v>788</v>
      </c>
      <c r="C1016" s="2" t="str">
        <f t="shared" ca="1" si="60"/>
        <v/>
      </c>
      <c r="D1016" s="2" t="str">
        <f t="shared" ca="1" si="61"/>
        <v/>
      </c>
      <c r="E1016" s="4">
        <v>7</v>
      </c>
      <c r="F1016" s="4" t="str">
        <f t="shared" ca="1" si="62"/>
        <v/>
      </c>
      <c r="G1016" s="4" t="str">
        <f t="shared" ca="1" si="63"/>
        <v/>
      </c>
      <c r="H1016" s="3" t="str">
        <f t="array" aca="1" ref="H1016" ca="1">IFERROR(INDEX(F:F,SMALL(IF(F$2:F$1573&lt;&gt;"",ROW(F$2:F$1573)),ROWS(H$2:H1015))),"")</f>
        <v/>
      </c>
      <c r="I1016" s="3" t="str">
        <f t="array" aca="1" ref="I1016" ca="1">IFERROR(INDEX(G:G,SMALL(IF(G$2:G$1573&lt;&gt;"",ROW(G$2:G$1573)),ROWS(I$2:I1015))),"")</f>
        <v/>
      </c>
      <c r="J1016" s="3" t="str">
        <f t="array" aca="1" ref="J1016" ca="1">IFERROR(INDEX(C:C,SMALL(IF(C$2:C$1573&lt;&gt;"",ROW(C$2:C$1573)),ROWS(J$2:J1015))),"")</f>
        <v/>
      </c>
    </row>
    <row r="1017" spans="1:10" ht="18" x14ac:dyDescent="0.2">
      <c r="A1017" s="1">
        <v>75</v>
      </c>
      <c r="B1017" s="1" t="s">
        <v>788</v>
      </c>
      <c r="C1017" s="2" t="str">
        <f t="shared" ca="1" si="60"/>
        <v/>
      </c>
      <c r="D1017" s="2" t="str">
        <f t="shared" ca="1" si="61"/>
        <v/>
      </c>
      <c r="E1017" s="4">
        <v>7</v>
      </c>
      <c r="F1017" s="4" t="str">
        <f t="shared" ca="1" si="62"/>
        <v/>
      </c>
      <c r="G1017" s="4" t="str">
        <f t="shared" ca="1" si="63"/>
        <v/>
      </c>
      <c r="H1017" s="3" t="str">
        <f t="array" aca="1" ref="H1017" ca="1">IFERROR(INDEX(F:F,SMALL(IF(F$2:F$1573&lt;&gt;"",ROW(F$2:F$1573)),ROWS(H$2:H1016))),"")</f>
        <v/>
      </c>
      <c r="I1017" s="3" t="str">
        <f t="array" aca="1" ref="I1017" ca="1">IFERROR(INDEX(G:G,SMALL(IF(G$2:G$1573&lt;&gt;"",ROW(G$2:G$1573)),ROWS(I$2:I1016))),"")</f>
        <v/>
      </c>
      <c r="J1017" s="3" t="str">
        <f t="array" aca="1" ref="J1017" ca="1">IFERROR(INDEX(C:C,SMALL(IF(C$2:C$1573&lt;&gt;"",ROW(C$2:C$1573)),ROWS(J$2:J1016))),"")</f>
        <v/>
      </c>
    </row>
    <row r="1018" spans="1:10" ht="18" x14ac:dyDescent="0.2">
      <c r="A1018" s="1">
        <v>76</v>
      </c>
      <c r="B1018" s="1" t="s">
        <v>788</v>
      </c>
      <c r="C1018" s="2" t="str">
        <f t="shared" ca="1" si="60"/>
        <v/>
      </c>
      <c r="D1018" s="2" t="str">
        <f t="shared" ca="1" si="61"/>
        <v/>
      </c>
      <c r="E1018" s="4">
        <v>7</v>
      </c>
      <c r="F1018" s="4" t="str">
        <f t="shared" ca="1" si="62"/>
        <v/>
      </c>
      <c r="G1018" s="4" t="str">
        <f t="shared" ca="1" si="63"/>
        <v/>
      </c>
      <c r="H1018" s="3" t="str">
        <f t="array" aca="1" ref="H1018" ca="1">IFERROR(INDEX(F:F,SMALL(IF(F$2:F$1573&lt;&gt;"",ROW(F$2:F$1573)),ROWS(H$2:H1017))),"")</f>
        <v/>
      </c>
      <c r="I1018" s="3" t="str">
        <f t="array" aca="1" ref="I1018" ca="1">IFERROR(INDEX(G:G,SMALL(IF(G$2:G$1573&lt;&gt;"",ROW(G$2:G$1573)),ROWS(I$2:I1017))),"")</f>
        <v/>
      </c>
      <c r="J1018" s="3" t="str">
        <f t="array" aca="1" ref="J1018" ca="1">IFERROR(INDEX(C:C,SMALL(IF(C$2:C$1573&lt;&gt;"",ROW(C$2:C$1573)),ROWS(J$2:J1017))),"")</f>
        <v/>
      </c>
    </row>
    <row r="1019" spans="1:10" ht="18" x14ac:dyDescent="0.2">
      <c r="A1019" s="1">
        <v>77</v>
      </c>
      <c r="B1019" s="1" t="s">
        <v>788</v>
      </c>
      <c r="C1019" s="2" t="str">
        <f t="shared" ca="1" si="60"/>
        <v/>
      </c>
      <c r="D1019" s="2" t="str">
        <f t="shared" ca="1" si="61"/>
        <v/>
      </c>
      <c r="E1019" s="4">
        <v>7</v>
      </c>
      <c r="F1019" s="4" t="str">
        <f t="shared" ca="1" si="62"/>
        <v/>
      </c>
      <c r="G1019" s="4" t="str">
        <f t="shared" ca="1" si="63"/>
        <v/>
      </c>
      <c r="H1019" s="3" t="str">
        <f t="array" aca="1" ref="H1019" ca="1">IFERROR(INDEX(F:F,SMALL(IF(F$2:F$1573&lt;&gt;"",ROW(F$2:F$1573)),ROWS(H$2:H1018))),"")</f>
        <v/>
      </c>
      <c r="I1019" s="3" t="str">
        <f t="array" aca="1" ref="I1019" ca="1">IFERROR(INDEX(G:G,SMALL(IF(G$2:G$1573&lt;&gt;"",ROW(G$2:G$1573)),ROWS(I$2:I1018))),"")</f>
        <v/>
      </c>
      <c r="J1019" s="3" t="str">
        <f t="array" aca="1" ref="J1019" ca="1">IFERROR(INDEX(C:C,SMALL(IF(C$2:C$1573&lt;&gt;"",ROW(C$2:C$1573)),ROWS(J$2:J1018))),"")</f>
        <v/>
      </c>
    </row>
    <row r="1020" spans="1:10" ht="18" x14ac:dyDescent="0.2">
      <c r="A1020" s="1">
        <v>78</v>
      </c>
      <c r="B1020" s="1" t="s">
        <v>788</v>
      </c>
      <c r="C1020" s="2" t="str">
        <f t="shared" ca="1" si="60"/>
        <v/>
      </c>
      <c r="D1020" s="2">
        <f t="shared" ca="1" si="61"/>
        <v>6253</v>
      </c>
      <c r="E1020" s="4">
        <v>7</v>
      </c>
      <c r="F1020" s="4" t="str">
        <f t="shared" ca="1" si="62"/>
        <v/>
      </c>
      <c r="G1020" s="4" t="str">
        <f t="shared" ca="1" si="63"/>
        <v/>
      </c>
      <c r="H1020" s="3" t="str">
        <f t="array" aca="1" ref="H1020" ca="1">IFERROR(INDEX(F:F,SMALL(IF(F$2:F$1573&lt;&gt;"",ROW(F$2:F$1573)),ROWS(H$2:H1019))),"")</f>
        <v/>
      </c>
      <c r="I1020" s="3" t="str">
        <f t="array" aca="1" ref="I1020" ca="1">IFERROR(INDEX(G:G,SMALL(IF(G$2:G$1573&lt;&gt;"",ROW(G$2:G$1573)),ROWS(I$2:I1019))),"")</f>
        <v/>
      </c>
      <c r="J1020" s="3" t="str">
        <f t="array" aca="1" ref="J1020" ca="1">IFERROR(INDEX(C:C,SMALL(IF(C$2:C$1573&lt;&gt;"",ROW(C$2:C$1573)),ROWS(J$2:J1019))),"")</f>
        <v/>
      </c>
    </row>
    <row r="1021" spans="1:10" ht="18" x14ac:dyDescent="0.2">
      <c r="A1021" s="1">
        <v>79</v>
      </c>
      <c r="B1021" s="1" t="s">
        <v>788</v>
      </c>
      <c r="C1021" s="2" t="str">
        <f t="shared" ca="1" si="60"/>
        <v/>
      </c>
      <c r="D1021" s="2">
        <f t="shared" ca="1" si="61"/>
        <v>6028</v>
      </c>
      <c r="E1021" s="4">
        <v>7</v>
      </c>
      <c r="F1021" s="4" t="str">
        <f t="shared" ca="1" si="62"/>
        <v/>
      </c>
      <c r="G1021" s="4" t="str">
        <f t="shared" ca="1" si="63"/>
        <v/>
      </c>
      <c r="H1021" s="3" t="str">
        <f t="array" aca="1" ref="H1021" ca="1">IFERROR(INDEX(F:F,SMALL(IF(F$2:F$1573&lt;&gt;"",ROW(F$2:F$1573)),ROWS(H$2:H1020))),"")</f>
        <v/>
      </c>
      <c r="I1021" s="3" t="str">
        <f t="array" aca="1" ref="I1021" ca="1">IFERROR(INDEX(G:G,SMALL(IF(G$2:G$1573&lt;&gt;"",ROW(G$2:G$1573)),ROWS(I$2:I1020))),"")</f>
        <v/>
      </c>
      <c r="J1021" s="3" t="str">
        <f t="array" aca="1" ref="J1021" ca="1">IFERROR(INDEX(C:C,SMALL(IF(C$2:C$1573&lt;&gt;"",ROW(C$2:C$1573)),ROWS(J$2:J1020))),"")</f>
        <v/>
      </c>
    </row>
    <row r="1022" spans="1:10" ht="18" x14ac:dyDescent="0.2">
      <c r="A1022" s="1">
        <v>80</v>
      </c>
      <c r="B1022" s="1" t="s">
        <v>788</v>
      </c>
      <c r="C1022" s="2" t="str">
        <f t="shared" ca="1" si="60"/>
        <v/>
      </c>
      <c r="D1022" s="2">
        <f t="shared" ca="1" si="61"/>
        <v>6177</v>
      </c>
      <c r="E1022" s="4">
        <v>7</v>
      </c>
      <c r="F1022" s="4" t="str">
        <f t="shared" ca="1" si="62"/>
        <v/>
      </c>
      <c r="G1022" s="4" t="str">
        <f t="shared" ca="1" si="63"/>
        <v/>
      </c>
      <c r="H1022" s="3" t="str">
        <f t="array" aca="1" ref="H1022" ca="1">IFERROR(INDEX(F:F,SMALL(IF(F$2:F$1573&lt;&gt;"",ROW(F$2:F$1573)),ROWS(H$2:H1021))),"")</f>
        <v/>
      </c>
      <c r="I1022" s="3" t="str">
        <f t="array" aca="1" ref="I1022" ca="1">IFERROR(INDEX(G:G,SMALL(IF(G$2:G$1573&lt;&gt;"",ROW(G$2:G$1573)),ROWS(I$2:I1021))),"")</f>
        <v/>
      </c>
      <c r="J1022" s="3" t="str">
        <f t="array" aca="1" ref="J1022" ca="1">IFERROR(INDEX(C:C,SMALL(IF(C$2:C$1573&lt;&gt;"",ROW(C$2:C$1573)),ROWS(J$2:J1021))),"")</f>
        <v/>
      </c>
    </row>
    <row r="1023" spans="1:10" ht="18" x14ac:dyDescent="0.2">
      <c r="A1023" s="1">
        <v>81</v>
      </c>
      <c r="B1023" s="1" t="s">
        <v>788</v>
      </c>
      <c r="C1023" s="2" t="str">
        <f t="shared" ca="1" si="60"/>
        <v/>
      </c>
      <c r="D1023" s="2" t="str">
        <f t="shared" ca="1" si="61"/>
        <v/>
      </c>
      <c r="E1023" s="4">
        <v>7</v>
      </c>
      <c r="F1023" s="4" t="str">
        <f t="shared" ca="1" si="62"/>
        <v/>
      </c>
      <c r="G1023" s="4" t="str">
        <f t="shared" ca="1" si="63"/>
        <v/>
      </c>
      <c r="H1023" s="3" t="str">
        <f t="array" aca="1" ref="H1023" ca="1">IFERROR(INDEX(F:F,SMALL(IF(F$2:F$1573&lt;&gt;"",ROW(F$2:F$1573)),ROWS(H$2:H1022))),"")</f>
        <v/>
      </c>
      <c r="I1023" s="3" t="str">
        <f t="array" aca="1" ref="I1023" ca="1">IFERROR(INDEX(G:G,SMALL(IF(G$2:G$1573&lt;&gt;"",ROW(G$2:G$1573)),ROWS(I$2:I1022))),"")</f>
        <v/>
      </c>
      <c r="J1023" s="3" t="str">
        <f t="array" aca="1" ref="J1023" ca="1">IFERROR(INDEX(C:C,SMALL(IF(C$2:C$1573&lt;&gt;"",ROW(C$2:C$1573)),ROWS(J$2:J1022))),"")</f>
        <v/>
      </c>
    </row>
    <row r="1024" spans="1:10" ht="18" x14ac:dyDescent="0.2">
      <c r="A1024" s="1">
        <v>82</v>
      </c>
      <c r="B1024" s="1" t="s">
        <v>788</v>
      </c>
      <c r="C1024" s="2" t="str">
        <f t="shared" ca="1" si="60"/>
        <v/>
      </c>
      <c r="D1024" s="2" t="str">
        <f t="shared" ca="1" si="61"/>
        <v/>
      </c>
      <c r="E1024" s="4">
        <v>7</v>
      </c>
      <c r="F1024" s="4" t="str">
        <f t="shared" ca="1" si="62"/>
        <v/>
      </c>
      <c r="G1024" s="4" t="str">
        <f t="shared" ca="1" si="63"/>
        <v/>
      </c>
      <c r="H1024" s="3" t="str">
        <f t="array" aca="1" ref="H1024" ca="1">IFERROR(INDEX(F:F,SMALL(IF(F$2:F$1573&lt;&gt;"",ROW(F$2:F$1573)),ROWS(H$2:H1023))),"")</f>
        <v/>
      </c>
      <c r="I1024" s="3" t="str">
        <f t="array" aca="1" ref="I1024" ca="1">IFERROR(INDEX(G:G,SMALL(IF(G$2:G$1573&lt;&gt;"",ROW(G$2:G$1573)),ROWS(I$2:I1023))),"")</f>
        <v/>
      </c>
      <c r="J1024" s="3" t="str">
        <f t="array" aca="1" ref="J1024" ca="1">IFERROR(INDEX(C:C,SMALL(IF(C$2:C$1573&lt;&gt;"",ROW(C$2:C$1573)),ROWS(J$2:J1023))),"")</f>
        <v/>
      </c>
    </row>
    <row r="1025" spans="1:10" ht="18" x14ac:dyDescent="0.2">
      <c r="A1025" s="1">
        <v>83</v>
      </c>
      <c r="B1025" s="1" t="s">
        <v>788</v>
      </c>
      <c r="C1025" s="2" t="str">
        <f t="shared" ca="1" si="60"/>
        <v/>
      </c>
      <c r="D1025" s="2" t="str">
        <f t="shared" ca="1" si="61"/>
        <v/>
      </c>
      <c r="E1025" s="4">
        <v>7</v>
      </c>
      <c r="F1025" s="4" t="str">
        <f t="shared" ca="1" si="62"/>
        <v/>
      </c>
      <c r="G1025" s="4" t="str">
        <f t="shared" ca="1" si="63"/>
        <v/>
      </c>
      <c r="H1025" s="3" t="str">
        <f t="array" aca="1" ref="H1025" ca="1">IFERROR(INDEX(F:F,SMALL(IF(F$2:F$1573&lt;&gt;"",ROW(F$2:F$1573)),ROWS(H$2:H1024))),"")</f>
        <v/>
      </c>
      <c r="I1025" s="3" t="str">
        <f t="array" aca="1" ref="I1025" ca="1">IFERROR(INDEX(G:G,SMALL(IF(G$2:G$1573&lt;&gt;"",ROW(G$2:G$1573)),ROWS(I$2:I1024))),"")</f>
        <v/>
      </c>
      <c r="J1025" s="3" t="str">
        <f t="array" aca="1" ref="J1025" ca="1">IFERROR(INDEX(C:C,SMALL(IF(C$2:C$1573&lt;&gt;"",ROW(C$2:C$1573)),ROWS(J$2:J1024))),"")</f>
        <v/>
      </c>
    </row>
    <row r="1026" spans="1:10" ht="18" x14ac:dyDescent="0.2">
      <c r="A1026" s="1">
        <v>84</v>
      </c>
      <c r="B1026" s="1" t="s">
        <v>788</v>
      </c>
      <c r="C1026" s="2" t="str">
        <f t="shared" ca="1" si="60"/>
        <v/>
      </c>
      <c r="D1026" s="2">
        <f t="shared" ca="1" si="61"/>
        <v>6350</v>
      </c>
      <c r="E1026" s="4">
        <v>7</v>
      </c>
      <c r="F1026" s="4" t="str">
        <f t="shared" ca="1" si="62"/>
        <v/>
      </c>
      <c r="G1026" s="4" t="str">
        <f t="shared" ca="1" si="63"/>
        <v/>
      </c>
      <c r="H1026" s="3" t="str">
        <f t="array" aca="1" ref="H1026" ca="1">IFERROR(INDEX(F:F,SMALL(IF(F$2:F$1573&lt;&gt;"",ROW(F$2:F$1573)),ROWS(H$2:H1025))),"")</f>
        <v/>
      </c>
      <c r="I1026" s="3" t="str">
        <f t="array" aca="1" ref="I1026" ca="1">IFERROR(INDEX(G:G,SMALL(IF(G$2:G$1573&lt;&gt;"",ROW(G$2:G$1573)),ROWS(I$2:I1025))),"")</f>
        <v/>
      </c>
      <c r="J1026" s="3" t="str">
        <f t="array" aca="1" ref="J1026" ca="1">IFERROR(INDEX(C:C,SMALL(IF(C$2:C$1573&lt;&gt;"",ROW(C$2:C$1573)),ROWS(J$2:J1025))),"")</f>
        <v/>
      </c>
    </row>
    <row r="1027" spans="1:10" ht="18" x14ac:dyDescent="0.2">
      <c r="A1027" s="1">
        <v>85</v>
      </c>
      <c r="B1027" s="1" t="s">
        <v>788</v>
      </c>
      <c r="C1027" s="2" t="str">
        <f t="shared" ca="1" si="60"/>
        <v/>
      </c>
      <c r="D1027" s="2">
        <f t="shared" ca="1" si="61"/>
        <v>6442</v>
      </c>
      <c r="E1027" s="4">
        <v>7</v>
      </c>
      <c r="F1027" s="4" t="str">
        <f t="shared" ca="1" si="62"/>
        <v/>
      </c>
      <c r="G1027" s="4" t="str">
        <f t="shared" ca="1" si="63"/>
        <v/>
      </c>
      <c r="H1027" s="3" t="str">
        <f t="array" aca="1" ref="H1027" ca="1">IFERROR(INDEX(F:F,SMALL(IF(F$2:F$1573&lt;&gt;"",ROW(F$2:F$1573)),ROWS(H$2:H1026))),"")</f>
        <v/>
      </c>
      <c r="I1027" s="3" t="str">
        <f t="array" aca="1" ref="I1027" ca="1">IFERROR(INDEX(G:G,SMALL(IF(G$2:G$1573&lt;&gt;"",ROW(G$2:G$1573)),ROWS(I$2:I1026))),"")</f>
        <v/>
      </c>
      <c r="J1027" s="3" t="str">
        <f t="array" aca="1" ref="J1027" ca="1">IFERROR(INDEX(C:C,SMALL(IF(C$2:C$1573&lt;&gt;"",ROW(C$2:C$1573)),ROWS(J$2:J1026))),"")</f>
        <v/>
      </c>
    </row>
    <row r="1028" spans="1:10" ht="18" x14ac:dyDescent="0.2">
      <c r="A1028" s="1">
        <v>86</v>
      </c>
      <c r="B1028" s="1" t="s">
        <v>788</v>
      </c>
      <c r="C1028" s="2" t="str">
        <f t="shared" ca="1" si="60"/>
        <v/>
      </c>
      <c r="D1028" s="2" t="str">
        <f t="shared" ca="1" si="61"/>
        <v/>
      </c>
      <c r="E1028" s="4">
        <v>7</v>
      </c>
      <c r="F1028" s="4" t="str">
        <f t="shared" ca="1" si="62"/>
        <v/>
      </c>
      <c r="G1028" s="4" t="str">
        <f t="shared" ca="1" si="63"/>
        <v/>
      </c>
      <c r="H1028" s="3" t="str">
        <f t="array" aca="1" ref="H1028" ca="1">IFERROR(INDEX(F:F,SMALL(IF(F$2:F$1573&lt;&gt;"",ROW(F$2:F$1573)),ROWS(H$2:H1027))),"")</f>
        <v/>
      </c>
      <c r="I1028" s="3" t="str">
        <f t="array" aca="1" ref="I1028" ca="1">IFERROR(INDEX(G:G,SMALL(IF(G$2:G$1573&lt;&gt;"",ROW(G$2:G$1573)),ROWS(I$2:I1027))),"")</f>
        <v/>
      </c>
      <c r="J1028" s="3" t="str">
        <f t="array" aca="1" ref="J1028" ca="1">IFERROR(INDEX(C:C,SMALL(IF(C$2:C$1573&lt;&gt;"",ROW(C$2:C$1573)),ROWS(J$2:J1027))),"")</f>
        <v/>
      </c>
    </row>
    <row r="1029" spans="1:10" ht="18" x14ac:dyDescent="0.2">
      <c r="A1029" s="1">
        <v>87</v>
      </c>
      <c r="B1029" s="1" t="s">
        <v>788</v>
      </c>
      <c r="C1029" s="2" t="str">
        <f t="shared" ref="C1029:C1092" ca="1" si="64">IF(OR(D1029=0,D1029="",INDIRECT("'"&amp;$B$1&amp;"'!"&amp;B1029&amp;A1029)="",,INDIRECT("'"&amp;$B$1&amp;"'!X"&amp;A1029)=0),"",INDIRECT("'"&amp;$B$1&amp;"'!"&amp;B1029&amp;A1029))</f>
        <v/>
      </c>
      <c r="D1029" s="2" t="str">
        <f t="shared" ref="D1029:D1092" ca="1" si="65">IF(INDIRECT("'"&amp;$B$1&amp;"'!C"&amp;A1029)=0,"",INDIRECT("'"&amp;$B$1&amp;"'!C"&amp;A1029))</f>
        <v/>
      </c>
      <c r="E1029" s="4">
        <v>7</v>
      </c>
      <c r="F1029" s="4" t="str">
        <f t="shared" ref="F1029:F1092" ca="1" si="66">IF(C1029="","",E1029)</f>
        <v/>
      </c>
      <c r="G1029" s="4" t="str">
        <f t="shared" ref="G1029:G1092" ca="1" si="67">IF(OR(C1029="",C1029=0),"",D1029)</f>
        <v/>
      </c>
      <c r="H1029" s="3" t="str">
        <f t="array" aca="1" ref="H1029" ca="1">IFERROR(INDEX(F:F,SMALL(IF(F$2:F$1573&lt;&gt;"",ROW(F$2:F$1573)),ROWS(H$2:H1028))),"")</f>
        <v/>
      </c>
      <c r="I1029" s="3" t="str">
        <f t="array" aca="1" ref="I1029" ca="1">IFERROR(INDEX(G:G,SMALL(IF(G$2:G$1573&lt;&gt;"",ROW(G$2:G$1573)),ROWS(I$2:I1028))),"")</f>
        <v/>
      </c>
      <c r="J1029" s="3" t="str">
        <f t="array" aca="1" ref="J1029" ca="1">IFERROR(INDEX(C:C,SMALL(IF(C$2:C$1573&lt;&gt;"",ROW(C$2:C$1573)),ROWS(J$2:J1028))),"")</f>
        <v/>
      </c>
    </row>
    <row r="1030" spans="1:10" ht="18" x14ac:dyDescent="0.2">
      <c r="A1030" s="1">
        <v>88</v>
      </c>
      <c r="B1030" s="1" t="s">
        <v>788</v>
      </c>
      <c r="C1030" s="2" t="str">
        <f t="shared" ca="1" si="64"/>
        <v/>
      </c>
      <c r="D1030" s="2" t="str">
        <f t="shared" ca="1" si="65"/>
        <v/>
      </c>
      <c r="E1030" s="4">
        <v>7</v>
      </c>
      <c r="F1030" s="4" t="str">
        <f t="shared" ca="1" si="66"/>
        <v/>
      </c>
      <c r="G1030" s="4" t="str">
        <f t="shared" ca="1" si="67"/>
        <v/>
      </c>
      <c r="H1030" s="3" t="str">
        <f t="array" aca="1" ref="H1030" ca="1">IFERROR(INDEX(F:F,SMALL(IF(F$2:F$1573&lt;&gt;"",ROW(F$2:F$1573)),ROWS(H$2:H1029))),"")</f>
        <v/>
      </c>
      <c r="I1030" s="3" t="str">
        <f t="array" aca="1" ref="I1030" ca="1">IFERROR(INDEX(G:G,SMALL(IF(G$2:G$1573&lt;&gt;"",ROW(G$2:G$1573)),ROWS(I$2:I1029))),"")</f>
        <v/>
      </c>
      <c r="J1030" s="3" t="str">
        <f t="array" aca="1" ref="J1030" ca="1">IFERROR(INDEX(C:C,SMALL(IF(C$2:C$1573&lt;&gt;"",ROW(C$2:C$1573)),ROWS(J$2:J1029))),"")</f>
        <v/>
      </c>
    </row>
    <row r="1031" spans="1:10" ht="18" x14ac:dyDescent="0.2">
      <c r="A1031" s="1">
        <v>89</v>
      </c>
      <c r="B1031" s="1" t="s">
        <v>788</v>
      </c>
      <c r="C1031" s="2" t="str">
        <f t="shared" ca="1" si="64"/>
        <v/>
      </c>
      <c r="D1031" s="2" t="str">
        <f t="shared" ca="1" si="65"/>
        <v/>
      </c>
      <c r="E1031" s="4">
        <v>7</v>
      </c>
      <c r="F1031" s="4" t="str">
        <f t="shared" ca="1" si="66"/>
        <v/>
      </c>
      <c r="G1031" s="4" t="str">
        <f t="shared" ca="1" si="67"/>
        <v/>
      </c>
      <c r="H1031" s="3" t="str">
        <f t="array" aca="1" ref="H1031" ca="1">IFERROR(INDEX(F:F,SMALL(IF(F$2:F$1573&lt;&gt;"",ROW(F$2:F$1573)),ROWS(H$2:H1030))),"")</f>
        <v/>
      </c>
      <c r="I1031" s="3" t="str">
        <f t="array" aca="1" ref="I1031" ca="1">IFERROR(INDEX(G:G,SMALL(IF(G$2:G$1573&lt;&gt;"",ROW(G$2:G$1573)),ROWS(I$2:I1030))),"")</f>
        <v/>
      </c>
      <c r="J1031" s="3" t="str">
        <f t="array" aca="1" ref="J1031" ca="1">IFERROR(INDEX(C:C,SMALL(IF(C$2:C$1573&lt;&gt;"",ROW(C$2:C$1573)),ROWS(J$2:J1030))),"")</f>
        <v/>
      </c>
    </row>
    <row r="1032" spans="1:10" ht="18" x14ac:dyDescent="0.2">
      <c r="A1032" s="1">
        <v>90</v>
      </c>
      <c r="B1032" s="1" t="s">
        <v>788</v>
      </c>
      <c r="C1032" s="2" t="str">
        <f t="shared" ca="1" si="64"/>
        <v/>
      </c>
      <c r="D1032" s="2" t="str">
        <f t="shared" ca="1" si="65"/>
        <v/>
      </c>
      <c r="E1032" s="4">
        <v>7</v>
      </c>
      <c r="F1032" s="4" t="str">
        <f t="shared" ca="1" si="66"/>
        <v/>
      </c>
      <c r="G1032" s="4" t="str">
        <f t="shared" ca="1" si="67"/>
        <v/>
      </c>
      <c r="H1032" s="3" t="str">
        <f t="array" aca="1" ref="H1032" ca="1">IFERROR(INDEX(F:F,SMALL(IF(F$2:F$1573&lt;&gt;"",ROW(F$2:F$1573)),ROWS(H$2:H1031))),"")</f>
        <v/>
      </c>
      <c r="I1032" s="3" t="str">
        <f t="array" aca="1" ref="I1032" ca="1">IFERROR(INDEX(G:G,SMALL(IF(G$2:G$1573&lt;&gt;"",ROW(G$2:G$1573)),ROWS(I$2:I1031))),"")</f>
        <v/>
      </c>
      <c r="J1032" s="3" t="str">
        <f t="array" aca="1" ref="J1032" ca="1">IFERROR(INDEX(C:C,SMALL(IF(C$2:C$1573&lt;&gt;"",ROW(C$2:C$1573)),ROWS(J$2:J1031))),"")</f>
        <v/>
      </c>
    </row>
    <row r="1033" spans="1:10" ht="18" x14ac:dyDescent="0.2">
      <c r="A1033" s="1">
        <v>91</v>
      </c>
      <c r="B1033" s="1" t="s">
        <v>788</v>
      </c>
      <c r="C1033" s="2" t="str">
        <f t="shared" ca="1" si="64"/>
        <v/>
      </c>
      <c r="D1033" s="2" t="str">
        <f t="shared" ca="1" si="65"/>
        <v/>
      </c>
      <c r="E1033" s="4">
        <v>7</v>
      </c>
      <c r="F1033" s="4" t="str">
        <f t="shared" ca="1" si="66"/>
        <v/>
      </c>
      <c r="G1033" s="4" t="str">
        <f t="shared" ca="1" si="67"/>
        <v/>
      </c>
      <c r="H1033" s="3" t="str">
        <f t="array" aca="1" ref="H1033" ca="1">IFERROR(INDEX(F:F,SMALL(IF(F$2:F$1573&lt;&gt;"",ROW(F$2:F$1573)),ROWS(H$2:H1032))),"")</f>
        <v/>
      </c>
      <c r="I1033" s="3" t="str">
        <f t="array" aca="1" ref="I1033" ca="1">IFERROR(INDEX(G:G,SMALL(IF(G$2:G$1573&lt;&gt;"",ROW(G$2:G$1573)),ROWS(I$2:I1032))),"")</f>
        <v/>
      </c>
      <c r="J1033" s="3" t="str">
        <f t="array" aca="1" ref="J1033" ca="1">IFERROR(INDEX(C:C,SMALL(IF(C$2:C$1573&lt;&gt;"",ROW(C$2:C$1573)),ROWS(J$2:J1032))),"")</f>
        <v/>
      </c>
    </row>
    <row r="1034" spans="1:10" ht="18" x14ac:dyDescent="0.2">
      <c r="A1034" s="1">
        <v>92</v>
      </c>
      <c r="B1034" s="1" t="s">
        <v>788</v>
      </c>
      <c r="C1034" s="2" t="str">
        <f t="shared" ca="1" si="64"/>
        <v/>
      </c>
      <c r="D1034" s="2">
        <f t="shared" ca="1" si="65"/>
        <v>7116</v>
      </c>
      <c r="E1034" s="4">
        <v>7</v>
      </c>
      <c r="F1034" s="4" t="str">
        <f t="shared" ca="1" si="66"/>
        <v/>
      </c>
      <c r="G1034" s="4" t="str">
        <f t="shared" ca="1" si="67"/>
        <v/>
      </c>
      <c r="H1034" s="3" t="str">
        <f t="array" aca="1" ref="H1034" ca="1">IFERROR(INDEX(F:F,SMALL(IF(F$2:F$1573&lt;&gt;"",ROW(F$2:F$1573)),ROWS(H$2:H1033))),"")</f>
        <v/>
      </c>
      <c r="I1034" s="3" t="str">
        <f t="array" aca="1" ref="I1034" ca="1">IFERROR(INDEX(G:G,SMALL(IF(G$2:G$1573&lt;&gt;"",ROW(G$2:G$1573)),ROWS(I$2:I1033))),"")</f>
        <v/>
      </c>
      <c r="J1034" s="3" t="str">
        <f t="array" aca="1" ref="J1034" ca="1">IFERROR(INDEX(C:C,SMALL(IF(C$2:C$1573&lt;&gt;"",ROW(C$2:C$1573)),ROWS(J$2:J1033))),"")</f>
        <v/>
      </c>
    </row>
    <row r="1035" spans="1:10" ht="18" x14ac:dyDescent="0.2">
      <c r="A1035" s="1">
        <v>93</v>
      </c>
      <c r="B1035" s="1" t="s">
        <v>788</v>
      </c>
      <c r="C1035" s="2" t="str">
        <f t="shared" ca="1" si="64"/>
        <v/>
      </c>
      <c r="D1035" s="2">
        <f t="shared" ca="1" si="65"/>
        <v>7291</v>
      </c>
      <c r="E1035" s="4">
        <v>7</v>
      </c>
      <c r="F1035" s="4" t="str">
        <f t="shared" ca="1" si="66"/>
        <v/>
      </c>
      <c r="G1035" s="4" t="str">
        <f t="shared" ca="1" si="67"/>
        <v/>
      </c>
      <c r="H1035" s="3" t="str">
        <f t="array" aca="1" ref="H1035" ca="1">IFERROR(INDEX(F:F,SMALL(IF(F$2:F$1573&lt;&gt;"",ROW(F$2:F$1573)),ROWS(H$2:H1034))),"")</f>
        <v/>
      </c>
      <c r="I1035" s="3" t="str">
        <f t="array" aca="1" ref="I1035" ca="1">IFERROR(INDEX(G:G,SMALL(IF(G$2:G$1573&lt;&gt;"",ROW(G$2:G$1573)),ROWS(I$2:I1034))),"")</f>
        <v/>
      </c>
      <c r="J1035" s="3" t="str">
        <f t="array" aca="1" ref="J1035" ca="1">IFERROR(INDEX(C:C,SMALL(IF(C$2:C$1573&lt;&gt;"",ROW(C$2:C$1573)),ROWS(J$2:J1034))),"")</f>
        <v/>
      </c>
    </row>
    <row r="1036" spans="1:10" ht="18" x14ac:dyDescent="0.2">
      <c r="A1036" s="1">
        <v>94</v>
      </c>
      <c r="B1036" s="1" t="s">
        <v>788</v>
      </c>
      <c r="C1036" s="2" t="str">
        <f t="shared" ca="1" si="64"/>
        <v/>
      </c>
      <c r="D1036" s="2">
        <f t="shared" ca="1" si="65"/>
        <v>7087</v>
      </c>
      <c r="E1036" s="4">
        <v>7</v>
      </c>
      <c r="F1036" s="4" t="str">
        <f t="shared" ca="1" si="66"/>
        <v/>
      </c>
      <c r="G1036" s="4" t="str">
        <f t="shared" ca="1" si="67"/>
        <v/>
      </c>
      <c r="H1036" s="3" t="str">
        <f t="array" aca="1" ref="H1036" ca="1">IFERROR(INDEX(F:F,SMALL(IF(F$2:F$1573&lt;&gt;"",ROW(F$2:F$1573)),ROWS(H$2:H1035))),"")</f>
        <v/>
      </c>
      <c r="I1036" s="3" t="str">
        <f t="array" aca="1" ref="I1036" ca="1">IFERROR(INDEX(G:G,SMALL(IF(G$2:G$1573&lt;&gt;"",ROW(G$2:G$1573)),ROWS(I$2:I1035))),"")</f>
        <v/>
      </c>
      <c r="J1036" s="3" t="str">
        <f t="array" aca="1" ref="J1036" ca="1">IFERROR(INDEX(C:C,SMALL(IF(C$2:C$1573&lt;&gt;"",ROW(C$2:C$1573)),ROWS(J$2:J1035))),"")</f>
        <v/>
      </c>
    </row>
    <row r="1037" spans="1:10" ht="18" x14ac:dyDescent="0.2">
      <c r="A1037" s="1">
        <v>95</v>
      </c>
      <c r="B1037" s="1" t="s">
        <v>788</v>
      </c>
      <c r="C1037" s="2" t="str">
        <f t="shared" ca="1" si="64"/>
        <v/>
      </c>
      <c r="D1037" s="2">
        <f t="shared" ca="1" si="65"/>
        <v>7105</v>
      </c>
      <c r="E1037" s="4">
        <v>7</v>
      </c>
      <c r="F1037" s="4" t="str">
        <f t="shared" ca="1" si="66"/>
        <v/>
      </c>
      <c r="G1037" s="4" t="str">
        <f t="shared" ca="1" si="67"/>
        <v/>
      </c>
      <c r="H1037" s="3" t="str">
        <f t="array" aca="1" ref="H1037" ca="1">IFERROR(INDEX(F:F,SMALL(IF(F$2:F$1573&lt;&gt;"",ROW(F$2:F$1573)),ROWS(H$2:H1036))),"")</f>
        <v/>
      </c>
      <c r="I1037" s="3" t="str">
        <f t="array" aca="1" ref="I1037" ca="1">IFERROR(INDEX(G:G,SMALL(IF(G$2:G$1573&lt;&gt;"",ROW(G$2:G$1573)),ROWS(I$2:I1036))),"")</f>
        <v/>
      </c>
      <c r="J1037" s="3" t="str">
        <f t="array" aca="1" ref="J1037" ca="1">IFERROR(INDEX(C:C,SMALL(IF(C$2:C$1573&lt;&gt;"",ROW(C$2:C$1573)),ROWS(J$2:J1036))),"")</f>
        <v/>
      </c>
    </row>
    <row r="1038" spans="1:10" ht="18" x14ac:dyDescent="0.2">
      <c r="A1038" s="1">
        <v>96</v>
      </c>
      <c r="B1038" s="1" t="s">
        <v>788</v>
      </c>
      <c r="C1038" s="2" t="str">
        <f t="shared" ca="1" si="64"/>
        <v/>
      </c>
      <c r="D1038" s="2">
        <f t="shared" ca="1" si="65"/>
        <v>7109</v>
      </c>
      <c r="E1038" s="4">
        <v>7</v>
      </c>
      <c r="F1038" s="4" t="str">
        <f t="shared" ca="1" si="66"/>
        <v/>
      </c>
      <c r="G1038" s="4" t="str">
        <f t="shared" ca="1" si="67"/>
        <v/>
      </c>
      <c r="H1038" s="3" t="str">
        <f t="array" aca="1" ref="H1038" ca="1">IFERROR(INDEX(F:F,SMALL(IF(F$2:F$1573&lt;&gt;"",ROW(F$2:F$1573)),ROWS(H$2:H1037))),"")</f>
        <v/>
      </c>
      <c r="I1038" s="3" t="str">
        <f t="array" aca="1" ref="I1038" ca="1">IFERROR(INDEX(G:G,SMALL(IF(G$2:G$1573&lt;&gt;"",ROW(G$2:G$1573)),ROWS(I$2:I1037))),"")</f>
        <v/>
      </c>
      <c r="J1038" s="3" t="str">
        <f t="array" aca="1" ref="J1038" ca="1">IFERROR(INDEX(C:C,SMALL(IF(C$2:C$1573&lt;&gt;"",ROW(C$2:C$1573)),ROWS(J$2:J1037))),"")</f>
        <v/>
      </c>
    </row>
    <row r="1039" spans="1:10" ht="18" x14ac:dyDescent="0.2">
      <c r="A1039" s="1">
        <v>97</v>
      </c>
      <c r="B1039" s="1" t="s">
        <v>788</v>
      </c>
      <c r="C1039" s="2" t="str">
        <f t="shared" ca="1" si="64"/>
        <v/>
      </c>
      <c r="D1039" s="2" t="str">
        <f t="shared" ca="1" si="65"/>
        <v/>
      </c>
      <c r="E1039" s="4">
        <v>7</v>
      </c>
      <c r="F1039" s="4" t="str">
        <f t="shared" ca="1" si="66"/>
        <v/>
      </c>
      <c r="G1039" s="4" t="str">
        <f t="shared" ca="1" si="67"/>
        <v/>
      </c>
      <c r="H1039" s="3" t="str">
        <f t="array" aca="1" ref="H1039" ca="1">IFERROR(INDEX(F:F,SMALL(IF(F$2:F$1573&lt;&gt;"",ROW(F$2:F$1573)),ROWS(H$2:H1038))),"")</f>
        <v/>
      </c>
      <c r="I1039" s="3" t="str">
        <f t="array" aca="1" ref="I1039" ca="1">IFERROR(INDEX(G:G,SMALL(IF(G$2:G$1573&lt;&gt;"",ROW(G$2:G$1573)),ROWS(I$2:I1038))),"")</f>
        <v/>
      </c>
      <c r="J1039" s="3" t="str">
        <f t="array" aca="1" ref="J1039" ca="1">IFERROR(INDEX(C:C,SMALL(IF(C$2:C$1573&lt;&gt;"",ROW(C$2:C$1573)),ROWS(J$2:J1038))),"")</f>
        <v/>
      </c>
    </row>
    <row r="1040" spans="1:10" ht="18" x14ac:dyDescent="0.2">
      <c r="A1040" s="1">
        <v>98</v>
      </c>
      <c r="B1040" s="1" t="s">
        <v>788</v>
      </c>
      <c r="C1040" s="2" t="str">
        <f t="shared" ca="1" si="64"/>
        <v/>
      </c>
      <c r="D1040" s="2" t="str">
        <f t="shared" ca="1" si="65"/>
        <v/>
      </c>
      <c r="E1040" s="4">
        <v>7</v>
      </c>
      <c r="F1040" s="4" t="str">
        <f t="shared" ca="1" si="66"/>
        <v/>
      </c>
      <c r="G1040" s="4" t="str">
        <f t="shared" ca="1" si="67"/>
        <v/>
      </c>
      <c r="H1040" s="3" t="str">
        <f t="array" aca="1" ref="H1040" ca="1">IFERROR(INDEX(F:F,SMALL(IF(F$2:F$1573&lt;&gt;"",ROW(F$2:F$1573)),ROWS(H$2:H1039))),"")</f>
        <v/>
      </c>
      <c r="I1040" s="3" t="str">
        <f t="array" aca="1" ref="I1040" ca="1">IFERROR(INDEX(G:G,SMALL(IF(G$2:G$1573&lt;&gt;"",ROW(G$2:G$1573)),ROWS(I$2:I1039))),"")</f>
        <v/>
      </c>
      <c r="J1040" s="3" t="str">
        <f t="array" aca="1" ref="J1040" ca="1">IFERROR(INDEX(C:C,SMALL(IF(C$2:C$1573&lt;&gt;"",ROW(C$2:C$1573)),ROWS(J$2:J1039))),"")</f>
        <v/>
      </c>
    </row>
    <row r="1041" spans="1:10" ht="18" x14ac:dyDescent="0.2">
      <c r="A1041" s="1">
        <v>99</v>
      </c>
      <c r="B1041" s="1" t="s">
        <v>788</v>
      </c>
      <c r="C1041" s="2" t="str">
        <f t="shared" ca="1" si="64"/>
        <v/>
      </c>
      <c r="D1041" s="2" t="str">
        <f t="shared" ca="1" si="65"/>
        <v/>
      </c>
      <c r="E1041" s="4">
        <v>7</v>
      </c>
      <c r="F1041" s="4" t="str">
        <f t="shared" ca="1" si="66"/>
        <v/>
      </c>
      <c r="G1041" s="4" t="str">
        <f t="shared" ca="1" si="67"/>
        <v/>
      </c>
      <c r="H1041" s="3" t="str">
        <f t="array" aca="1" ref="H1041" ca="1">IFERROR(INDEX(F:F,SMALL(IF(F$2:F$1573&lt;&gt;"",ROW(F$2:F$1573)),ROWS(H$2:H1040))),"")</f>
        <v/>
      </c>
      <c r="I1041" s="3" t="str">
        <f t="array" aca="1" ref="I1041" ca="1">IFERROR(INDEX(G:G,SMALL(IF(G$2:G$1573&lt;&gt;"",ROW(G$2:G$1573)),ROWS(I$2:I1040))),"")</f>
        <v/>
      </c>
      <c r="J1041" s="3" t="str">
        <f t="array" aca="1" ref="J1041" ca="1">IFERROR(INDEX(C:C,SMALL(IF(C$2:C$1573&lt;&gt;"",ROW(C$2:C$1573)),ROWS(J$2:J1040))),"")</f>
        <v/>
      </c>
    </row>
    <row r="1042" spans="1:10" ht="18" x14ac:dyDescent="0.2">
      <c r="A1042" s="1">
        <v>100</v>
      </c>
      <c r="B1042" s="1" t="s">
        <v>788</v>
      </c>
      <c r="C1042" s="2" t="str">
        <f t="shared" ca="1" si="64"/>
        <v/>
      </c>
      <c r="D1042" s="2" t="str">
        <f t="shared" ca="1" si="65"/>
        <v/>
      </c>
      <c r="E1042" s="4">
        <v>7</v>
      </c>
      <c r="F1042" s="4" t="str">
        <f t="shared" ca="1" si="66"/>
        <v/>
      </c>
      <c r="G1042" s="4" t="str">
        <f t="shared" ca="1" si="67"/>
        <v/>
      </c>
      <c r="H1042" s="3" t="str">
        <f t="array" aca="1" ref="H1042" ca="1">IFERROR(INDEX(F:F,SMALL(IF(F$2:F$1573&lt;&gt;"",ROW(F$2:F$1573)),ROWS(H$2:H1041))),"")</f>
        <v/>
      </c>
      <c r="I1042" s="3" t="str">
        <f t="array" aca="1" ref="I1042" ca="1">IFERROR(INDEX(G:G,SMALL(IF(G$2:G$1573&lt;&gt;"",ROW(G$2:G$1573)),ROWS(I$2:I1041))),"")</f>
        <v/>
      </c>
      <c r="J1042" s="3" t="str">
        <f t="array" aca="1" ref="J1042" ca="1">IFERROR(INDEX(C:C,SMALL(IF(C$2:C$1573&lt;&gt;"",ROW(C$2:C$1573)),ROWS(J$2:J1041))),"")</f>
        <v/>
      </c>
    </row>
    <row r="1043" spans="1:10" ht="18" x14ac:dyDescent="0.2">
      <c r="A1043" s="1">
        <v>101</v>
      </c>
      <c r="B1043" s="1" t="s">
        <v>788</v>
      </c>
      <c r="C1043" s="2" t="str">
        <f t="shared" ca="1" si="64"/>
        <v/>
      </c>
      <c r="D1043" s="2" t="str">
        <f t="shared" ca="1" si="65"/>
        <v/>
      </c>
      <c r="E1043" s="4">
        <v>7</v>
      </c>
      <c r="F1043" s="4" t="str">
        <f t="shared" ca="1" si="66"/>
        <v/>
      </c>
      <c r="G1043" s="4" t="str">
        <f t="shared" ca="1" si="67"/>
        <v/>
      </c>
      <c r="H1043" s="3" t="str">
        <f t="array" aca="1" ref="H1043" ca="1">IFERROR(INDEX(F:F,SMALL(IF(F$2:F$1573&lt;&gt;"",ROW(F$2:F$1573)),ROWS(H$2:H1042))),"")</f>
        <v/>
      </c>
      <c r="I1043" s="3" t="str">
        <f t="array" aca="1" ref="I1043" ca="1">IFERROR(INDEX(G:G,SMALL(IF(G$2:G$1573&lt;&gt;"",ROW(G$2:G$1573)),ROWS(I$2:I1042))),"")</f>
        <v/>
      </c>
      <c r="J1043" s="3" t="str">
        <f t="array" aca="1" ref="J1043" ca="1">IFERROR(INDEX(C:C,SMALL(IF(C$2:C$1573&lt;&gt;"",ROW(C$2:C$1573)),ROWS(J$2:J1042))),"")</f>
        <v/>
      </c>
    </row>
    <row r="1044" spans="1:10" ht="18" x14ac:dyDescent="0.2">
      <c r="A1044" s="1">
        <v>102</v>
      </c>
      <c r="B1044" s="1" t="s">
        <v>788</v>
      </c>
      <c r="C1044" s="2" t="str">
        <f t="shared" ca="1" si="64"/>
        <v/>
      </c>
      <c r="D1044" s="2" t="str">
        <f t="shared" ca="1" si="65"/>
        <v/>
      </c>
      <c r="E1044" s="4">
        <v>7</v>
      </c>
      <c r="F1044" s="4" t="str">
        <f t="shared" ca="1" si="66"/>
        <v/>
      </c>
      <c r="G1044" s="4" t="str">
        <f t="shared" ca="1" si="67"/>
        <v/>
      </c>
      <c r="H1044" s="3" t="str">
        <f t="array" aca="1" ref="H1044" ca="1">IFERROR(INDEX(F:F,SMALL(IF(F$2:F$1573&lt;&gt;"",ROW(F$2:F$1573)),ROWS(H$2:H1043))),"")</f>
        <v/>
      </c>
      <c r="I1044" s="3" t="str">
        <f t="array" aca="1" ref="I1044" ca="1">IFERROR(INDEX(G:G,SMALL(IF(G$2:G$1573&lt;&gt;"",ROW(G$2:G$1573)),ROWS(I$2:I1043))),"")</f>
        <v/>
      </c>
      <c r="J1044" s="3" t="str">
        <f t="array" aca="1" ref="J1044" ca="1">IFERROR(INDEX(C:C,SMALL(IF(C$2:C$1573&lt;&gt;"",ROW(C$2:C$1573)),ROWS(J$2:J1043))),"")</f>
        <v/>
      </c>
    </row>
    <row r="1045" spans="1:10" ht="18" x14ac:dyDescent="0.2">
      <c r="A1045" s="1">
        <v>103</v>
      </c>
      <c r="B1045" s="1" t="s">
        <v>788</v>
      </c>
      <c r="C1045" s="2" t="str">
        <f t="shared" ca="1" si="64"/>
        <v/>
      </c>
      <c r="D1045" s="2">
        <f t="shared" ca="1" si="65"/>
        <v>6147</v>
      </c>
      <c r="E1045" s="4">
        <v>7</v>
      </c>
      <c r="F1045" s="4" t="str">
        <f t="shared" ca="1" si="66"/>
        <v/>
      </c>
      <c r="G1045" s="4" t="str">
        <f t="shared" ca="1" si="67"/>
        <v/>
      </c>
      <c r="H1045" s="3" t="str">
        <f t="array" aca="1" ref="H1045" ca="1">IFERROR(INDEX(F:F,SMALL(IF(F$2:F$1573&lt;&gt;"",ROW(F$2:F$1573)),ROWS(H$2:H1044))),"")</f>
        <v/>
      </c>
      <c r="I1045" s="3" t="str">
        <f t="array" aca="1" ref="I1045" ca="1">IFERROR(INDEX(G:G,SMALL(IF(G$2:G$1573&lt;&gt;"",ROW(G$2:G$1573)),ROWS(I$2:I1044))),"")</f>
        <v/>
      </c>
      <c r="J1045" s="3" t="str">
        <f t="array" aca="1" ref="J1045" ca="1">IFERROR(INDEX(C:C,SMALL(IF(C$2:C$1573&lt;&gt;"",ROW(C$2:C$1573)),ROWS(J$2:J1044))),"")</f>
        <v/>
      </c>
    </row>
    <row r="1046" spans="1:10" ht="18" x14ac:dyDescent="0.2">
      <c r="A1046" s="1">
        <v>104</v>
      </c>
      <c r="B1046" s="1" t="s">
        <v>788</v>
      </c>
      <c r="C1046" s="2" t="str">
        <f t="shared" ca="1" si="64"/>
        <v/>
      </c>
      <c r="D1046" s="2">
        <f t="shared" ca="1" si="65"/>
        <v>6287</v>
      </c>
      <c r="E1046" s="4">
        <v>7</v>
      </c>
      <c r="F1046" s="4" t="str">
        <f t="shared" ca="1" si="66"/>
        <v/>
      </c>
      <c r="G1046" s="4" t="str">
        <f t="shared" ca="1" si="67"/>
        <v/>
      </c>
      <c r="H1046" s="3" t="str">
        <f t="array" aca="1" ref="H1046" ca="1">IFERROR(INDEX(F:F,SMALL(IF(F$2:F$1573&lt;&gt;"",ROW(F$2:F$1573)),ROWS(H$2:H1045))),"")</f>
        <v/>
      </c>
      <c r="I1046" s="3" t="str">
        <f t="array" aca="1" ref="I1046" ca="1">IFERROR(INDEX(G:G,SMALL(IF(G$2:G$1573&lt;&gt;"",ROW(G$2:G$1573)),ROWS(I$2:I1045))),"")</f>
        <v/>
      </c>
      <c r="J1046" s="3" t="str">
        <f t="array" aca="1" ref="J1046" ca="1">IFERROR(INDEX(C:C,SMALL(IF(C$2:C$1573&lt;&gt;"",ROW(C$2:C$1573)),ROWS(J$2:J1045))),"")</f>
        <v/>
      </c>
    </row>
    <row r="1047" spans="1:10" ht="18" x14ac:dyDescent="0.2">
      <c r="A1047" s="1">
        <v>105</v>
      </c>
      <c r="B1047" s="1" t="s">
        <v>788</v>
      </c>
      <c r="C1047" s="2" t="str">
        <f t="shared" ca="1" si="64"/>
        <v/>
      </c>
      <c r="D1047" s="2">
        <f t="shared" ca="1" si="65"/>
        <v>6301</v>
      </c>
      <c r="E1047" s="4">
        <v>7</v>
      </c>
      <c r="F1047" s="4" t="str">
        <f t="shared" ca="1" si="66"/>
        <v/>
      </c>
      <c r="G1047" s="4" t="str">
        <f t="shared" ca="1" si="67"/>
        <v/>
      </c>
      <c r="H1047" s="3" t="str">
        <f t="array" aca="1" ref="H1047" ca="1">IFERROR(INDEX(F:F,SMALL(IF(F$2:F$1573&lt;&gt;"",ROW(F$2:F$1573)),ROWS(H$2:H1046))),"")</f>
        <v/>
      </c>
      <c r="I1047" s="3" t="str">
        <f t="array" aca="1" ref="I1047" ca="1">IFERROR(INDEX(G:G,SMALL(IF(G$2:G$1573&lt;&gt;"",ROW(G$2:G$1573)),ROWS(I$2:I1046))),"")</f>
        <v/>
      </c>
      <c r="J1047" s="3" t="str">
        <f t="array" aca="1" ref="J1047" ca="1">IFERROR(INDEX(C:C,SMALL(IF(C$2:C$1573&lt;&gt;"",ROW(C$2:C$1573)),ROWS(J$2:J1046))),"")</f>
        <v/>
      </c>
    </row>
    <row r="1048" spans="1:10" ht="18" x14ac:dyDescent="0.2">
      <c r="A1048" s="1">
        <v>106</v>
      </c>
      <c r="B1048" s="1" t="s">
        <v>788</v>
      </c>
      <c r="C1048" s="2" t="str">
        <f t="shared" ca="1" si="64"/>
        <v/>
      </c>
      <c r="D1048" s="2">
        <f t="shared" ca="1" si="65"/>
        <v>6444</v>
      </c>
      <c r="E1048" s="4">
        <v>7</v>
      </c>
      <c r="F1048" s="4" t="str">
        <f t="shared" ca="1" si="66"/>
        <v/>
      </c>
      <c r="G1048" s="4" t="str">
        <f t="shared" ca="1" si="67"/>
        <v/>
      </c>
      <c r="H1048" s="3" t="str">
        <f t="array" aca="1" ref="H1048" ca="1">IFERROR(INDEX(F:F,SMALL(IF(F$2:F$1573&lt;&gt;"",ROW(F$2:F$1573)),ROWS(H$2:H1047))),"")</f>
        <v/>
      </c>
      <c r="I1048" s="3" t="str">
        <f t="array" aca="1" ref="I1048" ca="1">IFERROR(INDEX(G:G,SMALL(IF(G$2:G$1573&lt;&gt;"",ROW(G$2:G$1573)),ROWS(I$2:I1047))),"")</f>
        <v/>
      </c>
      <c r="J1048" s="3" t="str">
        <f t="array" aca="1" ref="J1048" ca="1">IFERROR(INDEX(C:C,SMALL(IF(C$2:C$1573&lt;&gt;"",ROW(C$2:C$1573)),ROWS(J$2:J1047))),"")</f>
        <v/>
      </c>
    </row>
    <row r="1049" spans="1:10" ht="18" x14ac:dyDescent="0.2">
      <c r="A1049" s="1">
        <v>107</v>
      </c>
      <c r="B1049" s="1" t="s">
        <v>788</v>
      </c>
      <c r="C1049" s="2" t="str">
        <f t="shared" ca="1" si="64"/>
        <v/>
      </c>
      <c r="D1049" s="2">
        <f t="shared" ca="1" si="65"/>
        <v>6349</v>
      </c>
      <c r="E1049" s="4">
        <v>7</v>
      </c>
      <c r="F1049" s="4" t="str">
        <f t="shared" ca="1" si="66"/>
        <v/>
      </c>
      <c r="G1049" s="4" t="str">
        <f t="shared" ca="1" si="67"/>
        <v/>
      </c>
      <c r="H1049" s="3" t="str">
        <f t="array" aca="1" ref="H1049" ca="1">IFERROR(INDEX(F:F,SMALL(IF(F$2:F$1573&lt;&gt;"",ROW(F$2:F$1573)),ROWS(H$2:H1048))),"")</f>
        <v/>
      </c>
      <c r="I1049" s="3" t="str">
        <f t="array" aca="1" ref="I1049" ca="1">IFERROR(INDEX(G:G,SMALL(IF(G$2:G$1573&lt;&gt;"",ROW(G$2:G$1573)),ROWS(I$2:I1048))),"")</f>
        <v/>
      </c>
      <c r="J1049" s="3" t="str">
        <f t="array" aca="1" ref="J1049" ca="1">IFERROR(INDEX(C:C,SMALL(IF(C$2:C$1573&lt;&gt;"",ROW(C$2:C$1573)),ROWS(J$2:J1048))),"")</f>
        <v/>
      </c>
    </row>
    <row r="1050" spans="1:10" ht="18" x14ac:dyDescent="0.2">
      <c r="A1050" s="1">
        <v>108</v>
      </c>
      <c r="B1050" s="1" t="s">
        <v>788</v>
      </c>
      <c r="C1050" s="2" t="str">
        <f t="shared" ca="1" si="64"/>
        <v/>
      </c>
      <c r="D1050" s="2">
        <f t="shared" ca="1" si="65"/>
        <v>6419</v>
      </c>
      <c r="E1050" s="4">
        <v>7</v>
      </c>
      <c r="F1050" s="4" t="str">
        <f t="shared" ca="1" si="66"/>
        <v/>
      </c>
      <c r="G1050" s="4" t="str">
        <f t="shared" ca="1" si="67"/>
        <v/>
      </c>
      <c r="H1050" s="3" t="str">
        <f t="array" aca="1" ref="H1050" ca="1">IFERROR(INDEX(F:F,SMALL(IF(F$2:F$1573&lt;&gt;"",ROW(F$2:F$1573)),ROWS(H$2:H1049))),"")</f>
        <v/>
      </c>
      <c r="I1050" s="3" t="str">
        <f t="array" aca="1" ref="I1050" ca="1">IFERROR(INDEX(G:G,SMALL(IF(G$2:G$1573&lt;&gt;"",ROW(G$2:G$1573)),ROWS(I$2:I1049))),"")</f>
        <v/>
      </c>
      <c r="J1050" s="3" t="str">
        <f t="array" aca="1" ref="J1050" ca="1">IFERROR(INDEX(C:C,SMALL(IF(C$2:C$1573&lt;&gt;"",ROW(C$2:C$1573)),ROWS(J$2:J1049))),"")</f>
        <v/>
      </c>
    </row>
    <row r="1051" spans="1:10" ht="18" x14ac:dyDescent="0.2">
      <c r="A1051" s="1">
        <v>109</v>
      </c>
      <c r="B1051" s="1" t="s">
        <v>788</v>
      </c>
      <c r="C1051" s="2" t="str">
        <f t="shared" ca="1" si="64"/>
        <v/>
      </c>
      <c r="D1051" s="2">
        <f t="shared" ca="1" si="65"/>
        <v>6430</v>
      </c>
      <c r="E1051" s="4">
        <v>7</v>
      </c>
      <c r="F1051" s="4" t="str">
        <f t="shared" ca="1" si="66"/>
        <v/>
      </c>
      <c r="G1051" s="4" t="str">
        <f t="shared" ca="1" si="67"/>
        <v/>
      </c>
      <c r="H1051" s="3" t="str">
        <f t="array" aca="1" ref="H1051" ca="1">IFERROR(INDEX(F:F,SMALL(IF(F$2:F$1573&lt;&gt;"",ROW(F$2:F$1573)),ROWS(H$2:H1050))),"")</f>
        <v/>
      </c>
      <c r="I1051" s="3" t="str">
        <f t="array" aca="1" ref="I1051" ca="1">IFERROR(INDEX(G:G,SMALL(IF(G$2:G$1573&lt;&gt;"",ROW(G$2:G$1573)),ROWS(I$2:I1050))),"")</f>
        <v/>
      </c>
      <c r="J1051" s="3" t="str">
        <f t="array" aca="1" ref="J1051" ca="1">IFERROR(INDEX(C:C,SMALL(IF(C$2:C$1573&lt;&gt;"",ROW(C$2:C$1573)),ROWS(J$2:J1050))),"")</f>
        <v/>
      </c>
    </row>
    <row r="1052" spans="1:10" ht="18" x14ac:dyDescent="0.2">
      <c r="A1052" s="1">
        <v>110</v>
      </c>
      <c r="B1052" s="1" t="s">
        <v>788</v>
      </c>
      <c r="C1052" s="2" t="str">
        <f t="shared" ca="1" si="64"/>
        <v/>
      </c>
      <c r="D1052" s="2">
        <f t="shared" ca="1" si="65"/>
        <v>6394</v>
      </c>
      <c r="E1052" s="4">
        <v>7</v>
      </c>
      <c r="F1052" s="4" t="str">
        <f t="shared" ca="1" si="66"/>
        <v/>
      </c>
      <c r="G1052" s="4" t="str">
        <f t="shared" ca="1" si="67"/>
        <v/>
      </c>
      <c r="H1052" s="3" t="str">
        <f t="array" aca="1" ref="H1052" ca="1">IFERROR(INDEX(F:F,SMALL(IF(F$2:F$1573&lt;&gt;"",ROW(F$2:F$1573)),ROWS(H$2:H1051))),"")</f>
        <v/>
      </c>
      <c r="I1052" s="3" t="str">
        <f t="array" aca="1" ref="I1052" ca="1">IFERROR(INDEX(G:G,SMALL(IF(G$2:G$1573&lt;&gt;"",ROW(G$2:G$1573)),ROWS(I$2:I1051))),"")</f>
        <v/>
      </c>
      <c r="J1052" s="3" t="str">
        <f t="array" aca="1" ref="J1052" ca="1">IFERROR(INDEX(C:C,SMALL(IF(C$2:C$1573&lt;&gt;"",ROW(C$2:C$1573)),ROWS(J$2:J1051))),"")</f>
        <v/>
      </c>
    </row>
    <row r="1053" spans="1:10" ht="18" x14ac:dyDescent="0.2">
      <c r="A1053" s="1">
        <v>111</v>
      </c>
      <c r="B1053" s="1" t="s">
        <v>788</v>
      </c>
      <c r="C1053" s="2" t="str">
        <f t="shared" ca="1" si="64"/>
        <v/>
      </c>
      <c r="D1053" s="2">
        <f t="shared" ca="1" si="65"/>
        <v>6340</v>
      </c>
      <c r="E1053" s="4">
        <v>7</v>
      </c>
      <c r="F1053" s="4" t="str">
        <f t="shared" ca="1" si="66"/>
        <v/>
      </c>
      <c r="G1053" s="4" t="str">
        <f t="shared" ca="1" si="67"/>
        <v/>
      </c>
      <c r="H1053" s="3" t="str">
        <f t="array" aca="1" ref="H1053" ca="1">IFERROR(INDEX(F:F,SMALL(IF(F$2:F$1573&lt;&gt;"",ROW(F$2:F$1573)),ROWS(H$2:H1052))),"")</f>
        <v/>
      </c>
      <c r="I1053" s="3" t="str">
        <f t="array" aca="1" ref="I1053" ca="1">IFERROR(INDEX(G:G,SMALL(IF(G$2:G$1573&lt;&gt;"",ROW(G$2:G$1573)),ROWS(I$2:I1052))),"")</f>
        <v/>
      </c>
      <c r="J1053" s="3" t="str">
        <f t="array" aca="1" ref="J1053" ca="1">IFERROR(INDEX(C:C,SMALL(IF(C$2:C$1573&lt;&gt;"",ROW(C$2:C$1573)),ROWS(J$2:J1052))),"")</f>
        <v/>
      </c>
    </row>
    <row r="1054" spans="1:10" ht="18" x14ac:dyDescent="0.2">
      <c r="A1054" s="1">
        <v>112</v>
      </c>
      <c r="B1054" s="1" t="s">
        <v>788</v>
      </c>
      <c r="C1054" s="2" t="str">
        <f t="shared" ca="1" si="64"/>
        <v/>
      </c>
      <c r="D1054" s="2" t="str">
        <f t="shared" ca="1" si="65"/>
        <v/>
      </c>
      <c r="E1054" s="4">
        <v>7</v>
      </c>
      <c r="F1054" s="4" t="str">
        <f t="shared" ca="1" si="66"/>
        <v/>
      </c>
      <c r="G1054" s="4" t="str">
        <f t="shared" ca="1" si="67"/>
        <v/>
      </c>
      <c r="H1054" s="3" t="str">
        <f t="array" aca="1" ref="H1054" ca="1">IFERROR(INDEX(F:F,SMALL(IF(F$2:F$1573&lt;&gt;"",ROW(F$2:F$1573)),ROWS(H$2:H1053))),"")</f>
        <v/>
      </c>
      <c r="I1054" s="3" t="str">
        <f t="array" aca="1" ref="I1054" ca="1">IFERROR(INDEX(G:G,SMALL(IF(G$2:G$1573&lt;&gt;"",ROW(G$2:G$1573)),ROWS(I$2:I1053))),"")</f>
        <v/>
      </c>
      <c r="J1054" s="3" t="str">
        <f t="array" aca="1" ref="J1054" ca="1">IFERROR(INDEX(C:C,SMALL(IF(C$2:C$1573&lt;&gt;"",ROW(C$2:C$1573)),ROWS(J$2:J1053))),"")</f>
        <v/>
      </c>
    </row>
    <row r="1055" spans="1:10" ht="18" x14ac:dyDescent="0.2">
      <c r="A1055" s="1">
        <v>113</v>
      </c>
      <c r="B1055" s="1" t="s">
        <v>788</v>
      </c>
      <c r="C1055" s="2" t="str">
        <f t="shared" ca="1" si="64"/>
        <v/>
      </c>
      <c r="D1055" s="2" t="str">
        <f t="shared" ca="1" si="65"/>
        <v/>
      </c>
      <c r="E1055" s="4">
        <v>7</v>
      </c>
      <c r="F1055" s="4" t="str">
        <f t="shared" ca="1" si="66"/>
        <v/>
      </c>
      <c r="G1055" s="4" t="str">
        <f t="shared" ca="1" si="67"/>
        <v/>
      </c>
      <c r="H1055" s="3" t="str">
        <f t="array" aca="1" ref="H1055" ca="1">IFERROR(INDEX(F:F,SMALL(IF(F$2:F$1573&lt;&gt;"",ROW(F$2:F$1573)),ROWS(H$2:H1054))),"")</f>
        <v/>
      </c>
      <c r="I1055" s="3" t="str">
        <f t="array" aca="1" ref="I1055" ca="1">IFERROR(INDEX(G:G,SMALL(IF(G$2:G$1573&lt;&gt;"",ROW(G$2:G$1573)),ROWS(I$2:I1054))),"")</f>
        <v/>
      </c>
      <c r="J1055" s="3" t="str">
        <f t="array" aca="1" ref="J1055" ca="1">IFERROR(INDEX(C:C,SMALL(IF(C$2:C$1573&lt;&gt;"",ROW(C$2:C$1573)),ROWS(J$2:J1054))),"")</f>
        <v/>
      </c>
    </row>
    <row r="1056" spans="1:10" ht="18" x14ac:dyDescent="0.2">
      <c r="A1056" s="1">
        <v>114</v>
      </c>
      <c r="B1056" s="1" t="s">
        <v>788</v>
      </c>
      <c r="C1056" s="2" t="str">
        <f t="shared" ca="1" si="64"/>
        <v/>
      </c>
      <c r="D1056" s="2" t="str">
        <f t="shared" ca="1" si="65"/>
        <v/>
      </c>
      <c r="E1056" s="4">
        <v>7</v>
      </c>
      <c r="F1056" s="4" t="str">
        <f t="shared" ca="1" si="66"/>
        <v/>
      </c>
      <c r="G1056" s="4" t="str">
        <f t="shared" ca="1" si="67"/>
        <v/>
      </c>
      <c r="H1056" s="3" t="str">
        <f t="array" aca="1" ref="H1056" ca="1">IFERROR(INDEX(F:F,SMALL(IF(F$2:F$1573&lt;&gt;"",ROW(F$2:F$1573)),ROWS(H$2:H1055))),"")</f>
        <v/>
      </c>
      <c r="I1056" s="3" t="str">
        <f t="array" aca="1" ref="I1056" ca="1">IFERROR(INDEX(G:G,SMALL(IF(G$2:G$1573&lt;&gt;"",ROW(G$2:G$1573)),ROWS(I$2:I1055))),"")</f>
        <v/>
      </c>
      <c r="J1056" s="3" t="str">
        <f t="array" aca="1" ref="J1056" ca="1">IFERROR(INDEX(C:C,SMALL(IF(C$2:C$1573&lt;&gt;"",ROW(C$2:C$1573)),ROWS(J$2:J1055))),"")</f>
        <v/>
      </c>
    </row>
    <row r="1057" spans="1:10" ht="18" x14ac:dyDescent="0.2">
      <c r="A1057" s="1">
        <v>115</v>
      </c>
      <c r="B1057" s="1" t="s">
        <v>788</v>
      </c>
      <c r="C1057" s="2" t="str">
        <f t="shared" ca="1" si="64"/>
        <v/>
      </c>
      <c r="D1057" s="2" t="str">
        <f t="shared" ca="1" si="65"/>
        <v/>
      </c>
      <c r="E1057" s="4">
        <v>7</v>
      </c>
      <c r="F1057" s="4" t="str">
        <f t="shared" ca="1" si="66"/>
        <v/>
      </c>
      <c r="G1057" s="4" t="str">
        <f t="shared" ca="1" si="67"/>
        <v/>
      </c>
      <c r="H1057" s="3" t="str">
        <f t="array" aca="1" ref="H1057" ca="1">IFERROR(INDEX(F:F,SMALL(IF(F$2:F$1573&lt;&gt;"",ROW(F$2:F$1573)),ROWS(H$2:H1056))),"")</f>
        <v/>
      </c>
      <c r="I1057" s="3" t="str">
        <f t="array" aca="1" ref="I1057" ca="1">IFERROR(INDEX(G:G,SMALL(IF(G$2:G$1573&lt;&gt;"",ROW(G$2:G$1573)),ROWS(I$2:I1056))),"")</f>
        <v/>
      </c>
      <c r="J1057" s="3" t="str">
        <f t="array" aca="1" ref="J1057" ca="1">IFERROR(INDEX(C:C,SMALL(IF(C$2:C$1573&lt;&gt;"",ROW(C$2:C$1573)),ROWS(J$2:J1056))),"")</f>
        <v/>
      </c>
    </row>
    <row r="1058" spans="1:10" ht="18" x14ac:dyDescent="0.2">
      <c r="A1058" s="1">
        <v>116</v>
      </c>
      <c r="B1058" s="1" t="s">
        <v>788</v>
      </c>
      <c r="C1058" s="2" t="str">
        <f t="shared" ca="1" si="64"/>
        <v/>
      </c>
      <c r="D1058" s="2" t="str">
        <f t="shared" ca="1" si="65"/>
        <v/>
      </c>
      <c r="E1058" s="4">
        <v>7</v>
      </c>
      <c r="F1058" s="4" t="str">
        <f t="shared" ca="1" si="66"/>
        <v/>
      </c>
      <c r="G1058" s="4" t="str">
        <f t="shared" ca="1" si="67"/>
        <v/>
      </c>
      <c r="H1058" s="3" t="str">
        <f t="array" aca="1" ref="H1058" ca="1">IFERROR(INDEX(F:F,SMALL(IF(F$2:F$1573&lt;&gt;"",ROW(F$2:F$1573)),ROWS(H$2:H1057))),"")</f>
        <v/>
      </c>
      <c r="I1058" s="3" t="str">
        <f t="array" aca="1" ref="I1058" ca="1">IFERROR(INDEX(G:G,SMALL(IF(G$2:G$1573&lt;&gt;"",ROW(G$2:G$1573)),ROWS(I$2:I1057))),"")</f>
        <v/>
      </c>
      <c r="J1058" s="3" t="str">
        <f t="array" aca="1" ref="J1058" ca="1">IFERROR(INDEX(C:C,SMALL(IF(C$2:C$1573&lt;&gt;"",ROW(C$2:C$1573)),ROWS(J$2:J1057))),"")</f>
        <v/>
      </c>
    </row>
    <row r="1059" spans="1:10" ht="18" x14ac:dyDescent="0.2">
      <c r="A1059" s="1">
        <v>117</v>
      </c>
      <c r="B1059" s="1" t="s">
        <v>788</v>
      </c>
      <c r="C1059" s="2" t="str">
        <f t="shared" ca="1" si="64"/>
        <v/>
      </c>
      <c r="D1059" s="2">
        <f t="shared" ca="1" si="65"/>
        <v>6317</v>
      </c>
      <c r="E1059" s="4">
        <v>7</v>
      </c>
      <c r="F1059" s="4" t="str">
        <f t="shared" ca="1" si="66"/>
        <v/>
      </c>
      <c r="G1059" s="4" t="str">
        <f t="shared" ca="1" si="67"/>
        <v/>
      </c>
      <c r="H1059" s="3" t="str">
        <f t="array" aca="1" ref="H1059" ca="1">IFERROR(INDEX(F:F,SMALL(IF(F$2:F$1573&lt;&gt;"",ROW(F$2:F$1573)),ROWS(H$2:H1058))),"")</f>
        <v/>
      </c>
      <c r="I1059" s="3" t="str">
        <f t="array" aca="1" ref="I1059" ca="1">IFERROR(INDEX(G:G,SMALL(IF(G$2:G$1573&lt;&gt;"",ROW(G$2:G$1573)),ROWS(I$2:I1058))),"")</f>
        <v/>
      </c>
      <c r="J1059" s="3" t="str">
        <f t="array" aca="1" ref="J1059" ca="1">IFERROR(INDEX(C:C,SMALL(IF(C$2:C$1573&lt;&gt;"",ROW(C$2:C$1573)),ROWS(J$2:J1058))),"")</f>
        <v/>
      </c>
    </row>
    <row r="1060" spans="1:10" ht="18" x14ac:dyDescent="0.2">
      <c r="A1060" s="1">
        <v>118</v>
      </c>
      <c r="B1060" s="1" t="s">
        <v>788</v>
      </c>
      <c r="C1060" s="2" t="str">
        <f t="shared" ca="1" si="64"/>
        <v/>
      </c>
      <c r="D1060" s="2">
        <f t="shared" ca="1" si="65"/>
        <v>6498</v>
      </c>
      <c r="E1060" s="4">
        <v>7</v>
      </c>
      <c r="F1060" s="4" t="str">
        <f t="shared" ca="1" si="66"/>
        <v/>
      </c>
      <c r="G1060" s="4" t="str">
        <f t="shared" ca="1" si="67"/>
        <v/>
      </c>
      <c r="H1060" s="3" t="str">
        <f t="array" aca="1" ref="H1060" ca="1">IFERROR(INDEX(F:F,SMALL(IF(F$2:F$1573&lt;&gt;"",ROW(F$2:F$1573)),ROWS(H$2:H1059))),"")</f>
        <v/>
      </c>
      <c r="I1060" s="3" t="str">
        <f t="array" aca="1" ref="I1060" ca="1">IFERROR(INDEX(G:G,SMALL(IF(G$2:G$1573&lt;&gt;"",ROW(G$2:G$1573)),ROWS(I$2:I1059))),"")</f>
        <v/>
      </c>
      <c r="J1060" s="3" t="str">
        <f t="array" aca="1" ref="J1060" ca="1">IFERROR(INDEX(C:C,SMALL(IF(C$2:C$1573&lt;&gt;"",ROW(C$2:C$1573)),ROWS(J$2:J1059))),"")</f>
        <v/>
      </c>
    </row>
    <row r="1061" spans="1:10" ht="18" x14ac:dyDescent="0.2">
      <c r="A1061" s="1">
        <v>119</v>
      </c>
      <c r="B1061" s="1" t="s">
        <v>788</v>
      </c>
      <c r="C1061" s="2" t="str">
        <f t="shared" ca="1" si="64"/>
        <v/>
      </c>
      <c r="D1061" s="2">
        <f t="shared" ca="1" si="65"/>
        <v>6497</v>
      </c>
      <c r="E1061" s="4">
        <v>7</v>
      </c>
      <c r="F1061" s="4" t="str">
        <f t="shared" ca="1" si="66"/>
        <v/>
      </c>
      <c r="G1061" s="4" t="str">
        <f t="shared" ca="1" si="67"/>
        <v/>
      </c>
      <c r="H1061" s="3" t="str">
        <f t="array" aca="1" ref="H1061" ca="1">IFERROR(INDEX(F:F,SMALL(IF(F$2:F$1573&lt;&gt;"",ROW(F$2:F$1573)),ROWS(H$2:H1060))),"")</f>
        <v/>
      </c>
      <c r="I1061" s="3" t="str">
        <f t="array" aca="1" ref="I1061" ca="1">IFERROR(INDEX(G:G,SMALL(IF(G$2:G$1573&lt;&gt;"",ROW(G$2:G$1573)),ROWS(I$2:I1060))),"")</f>
        <v/>
      </c>
      <c r="J1061" s="3" t="str">
        <f t="array" aca="1" ref="J1061" ca="1">IFERROR(INDEX(C:C,SMALL(IF(C$2:C$1573&lt;&gt;"",ROW(C$2:C$1573)),ROWS(J$2:J1060))),"")</f>
        <v/>
      </c>
    </row>
    <row r="1062" spans="1:10" ht="18" x14ac:dyDescent="0.2">
      <c r="A1062" s="1">
        <v>120</v>
      </c>
      <c r="B1062" s="1" t="s">
        <v>788</v>
      </c>
      <c r="C1062" s="2" t="str">
        <f t="shared" ca="1" si="64"/>
        <v/>
      </c>
      <c r="D1062" s="2">
        <f t="shared" ca="1" si="65"/>
        <v>6366</v>
      </c>
      <c r="E1062" s="4">
        <v>7</v>
      </c>
      <c r="F1062" s="4" t="str">
        <f t="shared" ca="1" si="66"/>
        <v/>
      </c>
      <c r="G1062" s="4" t="str">
        <f t="shared" ca="1" si="67"/>
        <v/>
      </c>
      <c r="H1062" s="3" t="str">
        <f t="array" aca="1" ref="H1062" ca="1">IFERROR(INDEX(F:F,SMALL(IF(F$2:F$1573&lt;&gt;"",ROW(F$2:F$1573)),ROWS(H$2:H1061))),"")</f>
        <v/>
      </c>
      <c r="I1062" s="3" t="str">
        <f t="array" aca="1" ref="I1062" ca="1">IFERROR(INDEX(G:G,SMALL(IF(G$2:G$1573&lt;&gt;"",ROW(G$2:G$1573)),ROWS(I$2:I1061))),"")</f>
        <v/>
      </c>
      <c r="J1062" s="3" t="str">
        <f t="array" aca="1" ref="J1062" ca="1">IFERROR(INDEX(C:C,SMALL(IF(C$2:C$1573&lt;&gt;"",ROW(C$2:C$1573)),ROWS(J$2:J1061))),"")</f>
        <v/>
      </c>
    </row>
    <row r="1063" spans="1:10" ht="18" x14ac:dyDescent="0.2">
      <c r="A1063" s="1">
        <v>121</v>
      </c>
      <c r="B1063" s="1" t="s">
        <v>788</v>
      </c>
      <c r="C1063" s="2" t="str">
        <f t="shared" ca="1" si="64"/>
        <v/>
      </c>
      <c r="D1063" s="2">
        <f t="shared" ca="1" si="65"/>
        <v>6370</v>
      </c>
      <c r="E1063" s="4">
        <v>7</v>
      </c>
      <c r="F1063" s="4" t="str">
        <f t="shared" ca="1" si="66"/>
        <v/>
      </c>
      <c r="G1063" s="4" t="str">
        <f t="shared" ca="1" si="67"/>
        <v/>
      </c>
      <c r="H1063" s="3" t="str">
        <f t="array" aca="1" ref="H1063" ca="1">IFERROR(INDEX(F:F,SMALL(IF(F$2:F$1573&lt;&gt;"",ROW(F$2:F$1573)),ROWS(H$2:H1062))),"")</f>
        <v/>
      </c>
      <c r="I1063" s="3" t="str">
        <f t="array" aca="1" ref="I1063" ca="1">IFERROR(INDEX(G:G,SMALL(IF(G$2:G$1573&lt;&gt;"",ROW(G$2:G$1573)),ROWS(I$2:I1062))),"")</f>
        <v/>
      </c>
      <c r="J1063" s="3" t="str">
        <f t="array" aca="1" ref="J1063" ca="1">IFERROR(INDEX(C:C,SMALL(IF(C$2:C$1573&lt;&gt;"",ROW(C$2:C$1573)),ROWS(J$2:J1062))),"")</f>
        <v/>
      </c>
    </row>
    <row r="1064" spans="1:10" ht="18" x14ac:dyDescent="0.2">
      <c r="A1064" s="1">
        <v>122</v>
      </c>
      <c r="B1064" s="1" t="s">
        <v>788</v>
      </c>
      <c r="C1064" s="2" t="str">
        <f t="shared" ca="1" si="64"/>
        <v/>
      </c>
      <c r="D1064" s="2">
        <f t="shared" ca="1" si="65"/>
        <v>6374</v>
      </c>
      <c r="E1064" s="4">
        <v>7</v>
      </c>
      <c r="F1064" s="4" t="str">
        <f t="shared" ca="1" si="66"/>
        <v/>
      </c>
      <c r="G1064" s="4" t="str">
        <f t="shared" ca="1" si="67"/>
        <v/>
      </c>
      <c r="H1064" s="3" t="str">
        <f t="array" aca="1" ref="H1064" ca="1">IFERROR(INDEX(F:F,SMALL(IF(F$2:F$1573&lt;&gt;"",ROW(F$2:F$1573)),ROWS(H$2:H1063))),"")</f>
        <v/>
      </c>
      <c r="I1064" s="3" t="str">
        <f t="array" aca="1" ref="I1064" ca="1">IFERROR(INDEX(G:G,SMALL(IF(G$2:G$1573&lt;&gt;"",ROW(G$2:G$1573)),ROWS(I$2:I1063))),"")</f>
        <v/>
      </c>
      <c r="J1064" s="3" t="str">
        <f t="array" aca="1" ref="J1064" ca="1">IFERROR(INDEX(C:C,SMALL(IF(C$2:C$1573&lt;&gt;"",ROW(C$2:C$1573)),ROWS(J$2:J1063))),"")</f>
        <v/>
      </c>
    </row>
    <row r="1065" spans="1:10" ht="18" x14ac:dyDescent="0.2">
      <c r="A1065" s="1">
        <v>123</v>
      </c>
      <c r="B1065" s="1" t="s">
        <v>788</v>
      </c>
      <c r="C1065" s="2" t="str">
        <f t="shared" ca="1" si="64"/>
        <v/>
      </c>
      <c r="D1065" s="2">
        <f t="shared" ca="1" si="65"/>
        <v>6491</v>
      </c>
      <c r="E1065" s="4">
        <v>7</v>
      </c>
      <c r="F1065" s="4" t="str">
        <f t="shared" ca="1" si="66"/>
        <v/>
      </c>
      <c r="G1065" s="4" t="str">
        <f t="shared" ca="1" si="67"/>
        <v/>
      </c>
      <c r="H1065" s="3" t="str">
        <f t="array" aca="1" ref="H1065" ca="1">IFERROR(INDEX(F:F,SMALL(IF(F$2:F$1573&lt;&gt;"",ROW(F$2:F$1573)),ROWS(H$2:H1064))),"")</f>
        <v/>
      </c>
      <c r="I1065" s="3" t="str">
        <f t="array" aca="1" ref="I1065" ca="1">IFERROR(INDEX(G:G,SMALL(IF(G$2:G$1573&lt;&gt;"",ROW(G$2:G$1573)),ROWS(I$2:I1064))),"")</f>
        <v/>
      </c>
      <c r="J1065" s="3" t="str">
        <f t="array" aca="1" ref="J1065" ca="1">IFERROR(INDEX(C:C,SMALL(IF(C$2:C$1573&lt;&gt;"",ROW(C$2:C$1573)),ROWS(J$2:J1064))),"")</f>
        <v/>
      </c>
    </row>
    <row r="1066" spans="1:10" ht="18" x14ac:dyDescent="0.2">
      <c r="A1066" s="1">
        <v>124</v>
      </c>
      <c r="B1066" s="1" t="s">
        <v>788</v>
      </c>
      <c r="C1066" s="2" t="str">
        <f t="shared" ca="1" si="64"/>
        <v/>
      </c>
      <c r="D1066" s="2">
        <f t="shared" ca="1" si="65"/>
        <v>6387</v>
      </c>
      <c r="E1066" s="4">
        <v>7</v>
      </c>
      <c r="F1066" s="4" t="str">
        <f t="shared" ca="1" si="66"/>
        <v/>
      </c>
      <c r="G1066" s="4" t="str">
        <f t="shared" ca="1" si="67"/>
        <v/>
      </c>
      <c r="H1066" s="3" t="str">
        <f t="array" aca="1" ref="H1066" ca="1">IFERROR(INDEX(F:F,SMALL(IF(F$2:F$1573&lt;&gt;"",ROW(F$2:F$1573)),ROWS(H$2:H1065))),"")</f>
        <v/>
      </c>
      <c r="I1066" s="3" t="str">
        <f t="array" aca="1" ref="I1066" ca="1">IFERROR(INDEX(G:G,SMALL(IF(G$2:G$1573&lt;&gt;"",ROW(G$2:G$1573)),ROWS(I$2:I1065))),"")</f>
        <v/>
      </c>
      <c r="J1066" s="3" t="str">
        <f t="array" aca="1" ref="J1066" ca="1">IFERROR(INDEX(C:C,SMALL(IF(C$2:C$1573&lt;&gt;"",ROW(C$2:C$1573)),ROWS(J$2:J1065))),"")</f>
        <v/>
      </c>
    </row>
    <row r="1067" spans="1:10" ht="18" x14ac:dyDescent="0.2">
      <c r="A1067" s="1">
        <v>125</v>
      </c>
      <c r="B1067" s="1" t="s">
        <v>788</v>
      </c>
      <c r="C1067" s="2" t="str">
        <f t="shared" ca="1" si="64"/>
        <v/>
      </c>
      <c r="D1067" s="2">
        <f t="shared" ca="1" si="65"/>
        <v>6397</v>
      </c>
      <c r="E1067" s="4">
        <v>7</v>
      </c>
      <c r="F1067" s="4" t="str">
        <f t="shared" ca="1" si="66"/>
        <v/>
      </c>
      <c r="G1067" s="4" t="str">
        <f t="shared" ca="1" si="67"/>
        <v/>
      </c>
      <c r="H1067" s="3" t="str">
        <f t="array" aca="1" ref="H1067" ca="1">IFERROR(INDEX(F:F,SMALL(IF(F$2:F$1573&lt;&gt;"",ROW(F$2:F$1573)),ROWS(H$2:H1066))),"")</f>
        <v/>
      </c>
      <c r="I1067" s="3" t="str">
        <f t="array" aca="1" ref="I1067" ca="1">IFERROR(INDEX(G:G,SMALL(IF(G$2:G$1573&lt;&gt;"",ROW(G$2:G$1573)),ROWS(I$2:I1066))),"")</f>
        <v/>
      </c>
      <c r="J1067" s="3" t="str">
        <f t="array" aca="1" ref="J1067" ca="1">IFERROR(INDEX(C:C,SMALL(IF(C$2:C$1573&lt;&gt;"",ROW(C$2:C$1573)),ROWS(J$2:J1066))),"")</f>
        <v/>
      </c>
    </row>
    <row r="1068" spans="1:10" ht="18" x14ac:dyDescent="0.2">
      <c r="A1068" s="1">
        <v>126</v>
      </c>
      <c r="B1068" s="1" t="s">
        <v>788</v>
      </c>
      <c r="C1068" s="2" t="str">
        <f t="shared" ca="1" si="64"/>
        <v/>
      </c>
      <c r="D1068" s="2">
        <f t="shared" ca="1" si="65"/>
        <v>6400</v>
      </c>
      <c r="E1068" s="4">
        <v>7</v>
      </c>
      <c r="F1068" s="4" t="str">
        <f t="shared" ca="1" si="66"/>
        <v/>
      </c>
      <c r="G1068" s="4" t="str">
        <f t="shared" ca="1" si="67"/>
        <v/>
      </c>
      <c r="H1068" s="3" t="str">
        <f t="array" aca="1" ref="H1068" ca="1">IFERROR(INDEX(F:F,SMALL(IF(F$2:F$1573&lt;&gt;"",ROW(F$2:F$1573)),ROWS(H$2:H1067))),"")</f>
        <v/>
      </c>
      <c r="I1068" s="3" t="str">
        <f t="array" aca="1" ref="I1068" ca="1">IFERROR(INDEX(G:G,SMALL(IF(G$2:G$1573&lt;&gt;"",ROW(G$2:G$1573)),ROWS(I$2:I1067))),"")</f>
        <v/>
      </c>
      <c r="J1068" s="3" t="str">
        <f t="array" aca="1" ref="J1068" ca="1">IFERROR(INDEX(C:C,SMALL(IF(C$2:C$1573&lt;&gt;"",ROW(C$2:C$1573)),ROWS(J$2:J1067))),"")</f>
        <v/>
      </c>
    </row>
    <row r="1069" spans="1:10" ht="18" x14ac:dyDescent="0.2">
      <c r="A1069" s="1">
        <v>127</v>
      </c>
      <c r="B1069" s="1" t="s">
        <v>788</v>
      </c>
      <c r="C1069" s="2" t="str">
        <f t="shared" ca="1" si="64"/>
        <v/>
      </c>
      <c r="D1069" s="2">
        <f t="shared" ca="1" si="65"/>
        <v>6403</v>
      </c>
      <c r="E1069" s="4">
        <v>7</v>
      </c>
      <c r="F1069" s="4" t="str">
        <f t="shared" ca="1" si="66"/>
        <v/>
      </c>
      <c r="G1069" s="4" t="str">
        <f t="shared" ca="1" si="67"/>
        <v/>
      </c>
      <c r="H1069" s="3" t="str">
        <f t="array" aca="1" ref="H1069" ca="1">IFERROR(INDEX(F:F,SMALL(IF(F$2:F$1573&lt;&gt;"",ROW(F$2:F$1573)),ROWS(H$2:H1068))),"")</f>
        <v/>
      </c>
      <c r="I1069" s="3" t="str">
        <f t="array" aca="1" ref="I1069" ca="1">IFERROR(INDEX(G:G,SMALL(IF(G$2:G$1573&lt;&gt;"",ROW(G$2:G$1573)),ROWS(I$2:I1068))),"")</f>
        <v/>
      </c>
      <c r="J1069" s="3" t="str">
        <f t="array" aca="1" ref="J1069" ca="1">IFERROR(INDEX(C:C,SMALL(IF(C$2:C$1573&lt;&gt;"",ROW(C$2:C$1573)),ROWS(J$2:J1068))),"")</f>
        <v/>
      </c>
    </row>
    <row r="1070" spans="1:10" ht="18" x14ac:dyDescent="0.2">
      <c r="A1070" s="1">
        <v>128</v>
      </c>
      <c r="B1070" s="1" t="s">
        <v>788</v>
      </c>
      <c r="C1070" s="2" t="str">
        <f t="shared" ca="1" si="64"/>
        <v/>
      </c>
      <c r="D1070" s="2">
        <f t="shared" ca="1" si="65"/>
        <v>6404</v>
      </c>
      <c r="E1070" s="4">
        <v>7</v>
      </c>
      <c r="F1070" s="4" t="str">
        <f t="shared" ca="1" si="66"/>
        <v/>
      </c>
      <c r="G1070" s="4" t="str">
        <f t="shared" ca="1" si="67"/>
        <v/>
      </c>
      <c r="H1070" s="3" t="str">
        <f t="array" aca="1" ref="H1070" ca="1">IFERROR(INDEX(F:F,SMALL(IF(F$2:F$1573&lt;&gt;"",ROW(F$2:F$1573)),ROWS(H$2:H1069))),"")</f>
        <v/>
      </c>
      <c r="I1070" s="3" t="str">
        <f t="array" aca="1" ref="I1070" ca="1">IFERROR(INDEX(G:G,SMALL(IF(G$2:G$1573&lt;&gt;"",ROW(G$2:G$1573)),ROWS(I$2:I1069))),"")</f>
        <v/>
      </c>
      <c r="J1070" s="3" t="str">
        <f t="array" aca="1" ref="J1070" ca="1">IFERROR(INDEX(C:C,SMALL(IF(C$2:C$1573&lt;&gt;"",ROW(C$2:C$1573)),ROWS(J$2:J1069))),"")</f>
        <v/>
      </c>
    </row>
    <row r="1071" spans="1:10" ht="18" x14ac:dyDescent="0.2">
      <c r="A1071" s="1">
        <v>129</v>
      </c>
      <c r="B1071" s="1" t="s">
        <v>788</v>
      </c>
      <c r="C1071" s="2" t="str">
        <f t="shared" ca="1" si="64"/>
        <v/>
      </c>
      <c r="D1071" s="2">
        <f t="shared" ca="1" si="65"/>
        <v>6414</v>
      </c>
      <c r="E1071" s="4">
        <v>7</v>
      </c>
      <c r="F1071" s="4" t="str">
        <f t="shared" ca="1" si="66"/>
        <v/>
      </c>
      <c r="G1071" s="4" t="str">
        <f t="shared" ca="1" si="67"/>
        <v/>
      </c>
      <c r="H1071" s="3" t="str">
        <f t="array" aca="1" ref="H1071" ca="1">IFERROR(INDEX(F:F,SMALL(IF(F$2:F$1573&lt;&gt;"",ROW(F$2:F$1573)),ROWS(H$2:H1070))),"")</f>
        <v/>
      </c>
      <c r="I1071" s="3" t="str">
        <f t="array" aca="1" ref="I1071" ca="1">IFERROR(INDEX(G:G,SMALL(IF(G$2:G$1573&lt;&gt;"",ROW(G$2:G$1573)),ROWS(I$2:I1070))),"")</f>
        <v/>
      </c>
      <c r="J1071" s="3" t="str">
        <f t="array" aca="1" ref="J1071" ca="1">IFERROR(INDEX(C:C,SMALL(IF(C$2:C$1573&lt;&gt;"",ROW(C$2:C$1573)),ROWS(J$2:J1070))),"")</f>
        <v/>
      </c>
    </row>
    <row r="1072" spans="1:10" ht="18" x14ac:dyDescent="0.2">
      <c r="A1072" s="1">
        <v>130</v>
      </c>
      <c r="B1072" s="1" t="s">
        <v>788</v>
      </c>
      <c r="C1072" s="2" t="str">
        <f t="shared" ca="1" si="64"/>
        <v/>
      </c>
      <c r="D1072" s="2">
        <f t="shared" ca="1" si="65"/>
        <v>6413</v>
      </c>
      <c r="E1072" s="4">
        <v>7</v>
      </c>
      <c r="F1072" s="4" t="str">
        <f t="shared" ca="1" si="66"/>
        <v/>
      </c>
      <c r="G1072" s="4" t="str">
        <f t="shared" ca="1" si="67"/>
        <v/>
      </c>
      <c r="H1072" s="3" t="str">
        <f t="array" aca="1" ref="H1072" ca="1">IFERROR(INDEX(F:F,SMALL(IF(F$2:F$1573&lt;&gt;"",ROW(F$2:F$1573)),ROWS(H$2:H1071))),"")</f>
        <v/>
      </c>
      <c r="I1072" s="3" t="str">
        <f t="array" aca="1" ref="I1072" ca="1">IFERROR(INDEX(G:G,SMALL(IF(G$2:G$1573&lt;&gt;"",ROW(G$2:G$1573)),ROWS(I$2:I1071))),"")</f>
        <v/>
      </c>
      <c r="J1072" s="3" t="str">
        <f t="array" aca="1" ref="J1072" ca="1">IFERROR(INDEX(C:C,SMALL(IF(C$2:C$1573&lt;&gt;"",ROW(C$2:C$1573)),ROWS(J$2:J1071))),"")</f>
        <v/>
      </c>
    </row>
    <row r="1073" spans="1:10" ht="18" x14ac:dyDescent="0.2">
      <c r="A1073" s="1">
        <v>131</v>
      </c>
      <c r="B1073" s="1" t="s">
        <v>788</v>
      </c>
      <c r="C1073" s="2" t="str">
        <f t="shared" ca="1" si="64"/>
        <v/>
      </c>
      <c r="D1073" s="2">
        <f t="shared" ca="1" si="65"/>
        <v>6471</v>
      </c>
      <c r="E1073" s="4">
        <v>7</v>
      </c>
      <c r="F1073" s="4" t="str">
        <f t="shared" ca="1" si="66"/>
        <v/>
      </c>
      <c r="G1073" s="4" t="str">
        <f t="shared" ca="1" si="67"/>
        <v/>
      </c>
      <c r="H1073" s="3" t="str">
        <f t="array" aca="1" ref="H1073" ca="1">IFERROR(INDEX(F:F,SMALL(IF(F$2:F$1573&lt;&gt;"",ROW(F$2:F$1573)),ROWS(H$2:H1072))),"")</f>
        <v/>
      </c>
      <c r="I1073" s="3" t="str">
        <f t="array" aca="1" ref="I1073" ca="1">IFERROR(INDEX(G:G,SMALL(IF(G$2:G$1573&lt;&gt;"",ROW(G$2:G$1573)),ROWS(I$2:I1072))),"")</f>
        <v/>
      </c>
      <c r="J1073" s="3" t="str">
        <f t="array" aca="1" ref="J1073" ca="1">IFERROR(INDEX(C:C,SMALL(IF(C$2:C$1573&lt;&gt;"",ROW(C$2:C$1573)),ROWS(J$2:J1072))),"")</f>
        <v/>
      </c>
    </row>
    <row r="1074" spans="1:10" ht="18" x14ac:dyDescent="0.2">
      <c r="A1074" s="1">
        <v>132</v>
      </c>
      <c r="B1074" s="1" t="s">
        <v>788</v>
      </c>
      <c r="C1074" s="2" t="str">
        <f t="shared" ca="1" si="64"/>
        <v/>
      </c>
      <c r="D1074" s="2" t="str">
        <f t="shared" ca="1" si="65"/>
        <v/>
      </c>
      <c r="E1074" s="4">
        <v>7</v>
      </c>
      <c r="F1074" s="4" t="str">
        <f t="shared" ca="1" si="66"/>
        <v/>
      </c>
      <c r="G1074" s="4" t="str">
        <f t="shared" ca="1" si="67"/>
        <v/>
      </c>
      <c r="H1074" s="3" t="str">
        <f t="array" aca="1" ref="H1074" ca="1">IFERROR(INDEX(F:F,SMALL(IF(F$2:F$1573&lt;&gt;"",ROW(F$2:F$1573)),ROWS(H$2:H1073))),"")</f>
        <v/>
      </c>
      <c r="I1074" s="3" t="str">
        <f t="array" aca="1" ref="I1074" ca="1">IFERROR(INDEX(G:G,SMALL(IF(G$2:G$1573&lt;&gt;"",ROW(G$2:G$1573)),ROWS(I$2:I1073))),"")</f>
        <v/>
      </c>
      <c r="J1074" s="3" t="str">
        <f t="array" aca="1" ref="J1074" ca="1">IFERROR(INDEX(C:C,SMALL(IF(C$2:C$1573&lt;&gt;"",ROW(C$2:C$1573)),ROWS(J$2:J1073))),"")</f>
        <v/>
      </c>
    </row>
    <row r="1075" spans="1:10" ht="18" x14ac:dyDescent="0.2">
      <c r="A1075" s="1">
        <v>133</v>
      </c>
      <c r="B1075" s="1" t="s">
        <v>788</v>
      </c>
      <c r="C1075" s="2" t="str">
        <f t="shared" ca="1" si="64"/>
        <v/>
      </c>
      <c r="D1075" s="2" t="str">
        <f t="shared" ca="1" si="65"/>
        <v/>
      </c>
      <c r="E1075" s="4">
        <v>7</v>
      </c>
      <c r="F1075" s="4" t="str">
        <f t="shared" ca="1" si="66"/>
        <v/>
      </c>
      <c r="G1075" s="4" t="str">
        <f t="shared" ca="1" si="67"/>
        <v/>
      </c>
      <c r="H1075" s="3" t="str">
        <f t="array" aca="1" ref="H1075" ca="1">IFERROR(INDEX(F:F,SMALL(IF(F$2:F$1573&lt;&gt;"",ROW(F$2:F$1573)),ROWS(H$2:H1074))),"")</f>
        <v/>
      </c>
      <c r="I1075" s="3" t="str">
        <f t="array" aca="1" ref="I1075" ca="1">IFERROR(INDEX(G:G,SMALL(IF(G$2:G$1573&lt;&gt;"",ROW(G$2:G$1573)),ROWS(I$2:I1074))),"")</f>
        <v/>
      </c>
      <c r="J1075" s="3" t="str">
        <f t="array" aca="1" ref="J1075" ca="1">IFERROR(INDEX(C:C,SMALL(IF(C$2:C$1573&lt;&gt;"",ROW(C$2:C$1573)),ROWS(J$2:J1074))),"")</f>
        <v/>
      </c>
    </row>
    <row r="1076" spans="1:10" ht="18" x14ac:dyDescent="0.2">
      <c r="A1076" s="1">
        <v>134</v>
      </c>
      <c r="B1076" s="1" t="s">
        <v>788</v>
      </c>
      <c r="C1076" s="2" t="str">
        <f t="shared" ca="1" si="64"/>
        <v/>
      </c>
      <c r="D1076" s="2" t="str">
        <f t="shared" ca="1" si="65"/>
        <v/>
      </c>
      <c r="E1076" s="4">
        <v>7</v>
      </c>
      <c r="F1076" s="4" t="str">
        <f t="shared" ca="1" si="66"/>
        <v/>
      </c>
      <c r="G1076" s="4" t="str">
        <f t="shared" ca="1" si="67"/>
        <v/>
      </c>
      <c r="H1076" s="3" t="str">
        <f t="array" aca="1" ref="H1076" ca="1">IFERROR(INDEX(F:F,SMALL(IF(F$2:F$1573&lt;&gt;"",ROW(F$2:F$1573)),ROWS(H$2:H1075))),"")</f>
        <v/>
      </c>
      <c r="I1076" s="3" t="str">
        <f t="array" aca="1" ref="I1076" ca="1">IFERROR(INDEX(G:G,SMALL(IF(G$2:G$1573&lt;&gt;"",ROW(G$2:G$1573)),ROWS(I$2:I1075))),"")</f>
        <v/>
      </c>
      <c r="J1076" s="3" t="str">
        <f t="array" aca="1" ref="J1076" ca="1">IFERROR(INDEX(C:C,SMALL(IF(C$2:C$1573&lt;&gt;"",ROW(C$2:C$1573)),ROWS(J$2:J1075))),"")</f>
        <v/>
      </c>
    </row>
    <row r="1077" spans="1:10" ht="18" x14ac:dyDescent="0.2">
      <c r="A1077" s="1">
        <v>135</v>
      </c>
      <c r="B1077" s="1" t="s">
        <v>788</v>
      </c>
      <c r="C1077" s="2" t="str">
        <f t="shared" ca="1" si="64"/>
        <v/>
      </c>
      <c r="D1077" s="2" t="str">
        <f t="shared" ca="1" si="65"/>
        <v/>
      </c>
      <c r="E1077" s="4">
        <v>7</v>
      </c>
      <c r="F1077" s="4" t="str">
        <f t="shared" ca="1" si="66"/>
        <v/>
      </c>
      <c r="G1077" s="4" t="str">
        <f t="shared" ca="1" si="67"/>
        <v/>
      </c>
      <c r="H1077" s="3" t="str">
        <f t="array" aca="1" ref="H1077" ca="1">IFERROR(INDEX(F:F,SMALL(IF(F$2:F$1573&lt;&gt;"",ROW(F$2:F$1573)),ROWS(H$2:H1076))),"")</f>
        <v/>
      </c>
      <c r="I1077" s="3" t="str">
        <f t="array" aca="1" ref="I1077" ca="1">IFERROR(INDEX(G:G,SMALL(IF(G$2:G$1573&lt;&gt;"",ROW(G$2:G$1573)),ROWS(I$2:I1076))),"")</f>
        <v/>
      </c>
      <c r="J1077" s="3" t="str">
        <f t="array" aca="1" ref="J1077" ca="1">IFERROR(INDEX(C:C,SMALL(IF(C$2:C$1573&lt;&gt;"",ROW(C$2:C$1573)),ROWS(J$2:J1076))),"")</f>
        <v/>
      </c>
    </row>
    <row r="1078" spans="1:10" ht="18" x14ac:dyDescent="0.2">
      <c r="A1078" s="1">
        <v>136</v>
      </c>
      <c r="B1078" s="1" t="s">
        <v>788</v>
      </c>
      <c r="C1078" s="2" t="str">
        <f t="shared" ca="1" si="64"/>
        <v/>
      </c>
      <c r="D1078" s="2" t="str">
        <f t="shared" ca="1" si="65"/>
        <v/>
      </c>
      <c r="E1078" s="4">
        <v>7</v>
      </c>
      <c r="F1078" s="4" t="str">
        <f t="shared" ca="1" si="66"/>
        <v/>
      </c>
      <c r="G1078" s="4" t="str">
        <f t="shared" ca="1" si="67"/>
        <v/>
      </c>
      <c r="H1078" s="3" t="str">
        <f t="array" aca="1" ref="H1078" ca="1">IFERROR(INDEX(F:F,SMALL(IF(F$2:F$1573&lt;&gt;"",ROW(F$2:F$1573)),ROWS(H$2:H1077))),"")</f>
        <v/>
      </c>
      <c r="I1078" s="3" t="str">
        <f t="array" aca="1" ref="I1078" ca="1">IFERROR(INDEX(G:G,SMALL(IF(G$2:G$1573&lt;&gt;"",ROW(G$2:G$1573)),ROWS(I$2:I1077))),"")</f>
        <v/>
      </c>
      <c r="J1078" s="3" t="str">
        <f t="array" aca="1" ref="J1078" ca="1">IFERROR(INDEX(C:C,SMALL(IF(C$2:C$1573&lt;&gt;"",ROW(C$2:C$1573)),ROWS(J$2:J1077))),"")</f>
        <v/>
      </c>
    </row>
    <row r="1079" spans="1:10" ht="18" x14ac:dyDescent="0.2">
      <c r="A1079" s="1">
        <v>137</v>
      </c>
      <c r="B1079" s="1" t="s">
        <v>788</v>
      </c>
      <c r="C1079" s="2" t="str">
        <f t="shared" ca="1" si="64"/>
        <v/>
      </c>
      <c r="D1079" s="2" t="str">
        <f t="shared" ca="1" si="65"/>
        <v/>
      </c>
      <c r="E1079" s="4">
        <v>7</v>
      </c>
      <c r="F1079" s="4" t="str">
        <f t="shared" ca="1" si="66"/>
        <v/>
      </c>
      <c r="G1079" s="4" t="str">
        <f t="shared" ca="1" si="67"/>
        <v/>
      </c>
      <c r="H1079" s="3" t="str">
        <f t="array" aca="1" ref="H1079" ca="1">IFERROR(INDEX(F:F,SMALL(IF(F$2:F$1573&lt;&gt;"",ROW(F$2:F$1573)),ROWS(H$2:H1078))),"")</f>
        <v/>
      </c>
      <c r="I1079" s="3" t="str">
        <f t="array" aca="1" ref="I1079" ca="1">IFERROR(INDEX(G:G,SMALL(IF(G$2:G$1573&lt;&gt;"",ROW(G$2:G$1573)),ROWS(I$2:I1078))),"")</f>
        <v/>
      </c>
      <c r="J1079" s="3" t="str">
        <f t="array" aca="1" ref="J1079" ca="1">IFERROR(INDEX(C:C,SMALL(IF(C$2:C$1573&lt;&gt;"",ROW(C$2:C$1573)),ROWS(J$2:J1078))),"")</f>
        <v/>
      </c>
    </row>
    <row r="1080" spans="1:10" ht="18" x14ac:dyDescent="0.2">
      <c r="A1080" s="1">
        <v>138</v>
      </c>
      <c r="B1080" s="1" t="s">
        <v>788</v>
      </c>
      <c r="C1080" s="2" t="str">
        <f t="shared" ca="1" si="64"/>
        <v/>
      </c>
      <c r="D1080" s="2" t="str">
        <f t="shared" ca="1" si="65"/>
        <v/>
      </c>
      <c r="E1080" s="4">
        <v>7</v>
      </c>
      <c r="F1080" s="4" t="str">
        <f t="shared" ca="1" si="66"/>
        <v/>
      </c>
      <c r="G1080" s="4" t="str">
        <f t="shared" ca="1" si="67"/>
        <v/>
      </c>
      <c r="H1080" s="3" t="str">
        <f t="array" aca="1" ref="H1080" ca="1">IFERROR(INDEX(F:F,SMALL(IF(F$2:F$1573&lt;&gt;"",ROW(F$2:F$1573)),ROWS(H$2:H1079))),"")</f>
        <v/>
      </c>
      <c r="I1080" s="3" t="str">
        <f t="array" aca="1" ref="I1080" ca="1">IFERROR(INDEX(G:G,SMALL(IF(G$2:G$1573&lt;&gt;"",ROW(G$2:G$1573)),ROWS(I$2:I1079))),"")</f>
        <v/>
      </c>
      <c r="J1080" s="3" t="str">
        <f t="array" aca="1" ref="J1080" ca="1">IFERROR(INDEX(C:C,SMALL(IF(C$2:C$1573&lt;&gt;"",ROW(C$2:C$1573)),ROWS(J$2:J1079))),"")</f>
        <v/>
      </c>
    </row>
    <row r="1081" spans="1:10" ht="18" x14ac:dyDescent="0.2">
      <c r="A1081" s="1">
        <v>139</v>
      </c>
      <c r="B1081" s="1" t="s">
        <v>788</v>
      </c>
      <c r="C1081" s="2" t="str">
        <f t="shared" ca="1" si="64"/>
        <v/>
      </c>
      <c r="D1081" s="2" t="str">
        <f t="shared" ca="1" si="65"/>
        <v/>
      </c>
      <c r="E1081" s="4">
        <v>7</v>
      </c>
      <c r="F1081" s="4" t="str">
        <f t="shared" ca="1" si="66"/>
        <v/>
      </c>
      <c r="G1081" s="4" t="str">
        <f t="shared" ca="1" si="67"/>
        <v/>
      </c>
      <c r="H1081" s="3" t="str">
        <f t="array" aca="1" ref="H1081" ca="1">IFERROR(INDEX(F:F,SMALL(IF(F$2:F$1573&lt;&gt;"",ROW(F$2:F$1573)),ROWS(H$2:H1080))),"")</f>
        <v/>
      </c>
      <c r="I1081" s="3" t="str">
        <f t="array" aca="1" ref="I1081" ca="1">IFERROR(INDEX(G:G,SMALL(IF(G$2:G$1573&lt;&gt;"",ROW(G$2:G$1573)),ROWS(I$2:I1080))),"")</f>
        <v/>
      </c>
      <c r="J1081" s="3" t="str">
        <f t="array" aca="1" ref="J1081" ca="1">IFERROR(INDEX(C:C,SMALL(IF(C$2:C$1573&lt;&gt;"",ROW(C$2:C$1573)),ROWS(J$2:J1080))),"")</f>
        <v/>
      </c>
    </row>
    <row r="1082" spans="1:10" ht="18" x14ac:dyDescent="0.2">
      <c r="A1082" s="1">
        <v>140</v>
      </c>
      <c r="B1082" s="1" t="s">
        <v>788</v>
      </c>
      <c r="C1082" s="2" t="str">
        <f t="shared" ca="1" si="64"/>
        <v/>
      </c>
      <c r="D1082" s="2" t="str">
        <f t="shared" ca="1" si="65"/>
        <v/>
      </c>
      <c r="E1082" s="4">
        <v>7</v>
      </c>
      <c r="F1082" s="4" t="str">
        <f t="shared" ca="1" si="66"/>
        <v/>
      </c>
      <c r="G1082" s="4" t="str">
        <f t="shared" ca="1" si="67"/>
        <v/>
      </c>
      <c r="H1082" s="3" t="str">
        <f t="array" aca="1" ref="H1082" ca="1">IFERROR(INDEX(F:F,SMALL(IF(F$2:F$1573&lt;&gt;"",ROW(F$2:F$1573)),ROWS(H$2:H1081))),"")</f>
        <v/>
      </c>
      <c r="I1082" s="3" t="str">
        <f t="array" aca="1" ref="I1082" ca="1">IFERROR(INDEX(G:G,SMALL(IF(G$2:G$1573&lt;&gt;"",ROW(G$2:G$1573)),ROWS(I$2:I1081))),"")</f>
        <v/>
      </c>
      <c r="J1082" s="3" t="str">
        <f t="array" aca="1" ref="J1082" ca="1">IFERROR(INDEX(C:C,SMALL(IF(C$2:C$1573&lt;&gt;"",ROW(C$2:C$1573)),ROWS(J$2:J1081))),"")</f>
        <v/>
      </c>
    </row>
    <row r="1083" spans="1:10" ht="18" x14ac:dyDescent="0.2">
      <c r="A1083" s="1">
        <v>141</v>
      </c>
      <c r="B1083" s="1" t="s">
        <v>788</v>
      </c>
      <c r="C1083" s="2" t="str">
        <f t="shared" ca="1" si="64"/>
        <v/>
      </c>
      <c r="D1083" s="2" t="str">
        <f t="shared" ca="1" si="65"/>
        <v/>
      </c>
      <c r="E1083" s="4">
        <v>7</v>
      </c>
      <c r="F1083" s="4" t="str">
        <f t="shared" ca="1" si="66"/>
        <v/>
      </c>
      <c r="G1083" s="4" t="str">
        <f t="shared" ca="1" si="67"/>
        <v/>
      </c>
      <c r="H1083" s="3" t="str">
        <f t="array" aca="1" ref="H1083" ca="1">IFERROR(INDEX(F:F,SMALL(IF(F$2:F$1573&lt;&gt;"",ROW(F$2:F$1573)),ROWS(H$2:H1082))),"")</f>
        <v/>
      </c>
      <c r="I1083" s="3" t="str">
        <f t="array" aca="1" ref="I1083" ca="1">IFERROR(INDEX(G:G,SMALL(IF(G$2:G$1573&lt;&gt;"",ROW(G$2:G$1573)),ROWS(I$2:I1082))),"")</f>
        <v/>
      </c>
      <c r="J1083" s="3" t="str">
        <f t="array" aca="1" ref="J1083" ca="1">IFERROR(INDEX(C:C,SMALL(IF(C$2:C$1573&lt;&gt;"",ROW(C$2:C$1573)),ROWS(J$2:J1082))),"")</f>
        <v/>
      </c>
    </row>
    <row r="1084" spans="1:10" ht="18" x14ac:dyDescent="0.2">
      <c r="A1084" s="1">
        <v>142</v>
      </c>
      <c r="B1084" s="1" t="s">
        <v>788</v>
      </c>
      <c r="C1084" s="2" t="str">
        <f t="shared" ca="1" si="64"/>
        <v/>
      </c>
      <c r="D1084" s="2" t="str">
        <f t="shared" ca="1" si="65"/>
        <v/>
      </c>
      <c r="E1084" s="4">
        <v>7</v>
      </c>
      <c r="F1084" s="4" t="str">
        <f t="shared" ca="1" si="66"/>
        <v/>
      </c>
      <c r="G1084" s="4" t="str">
        <f t="shared" ca="1" si="67"/>
        <v/>
      </c>
      <c r="H1084" s="3" t="str">
        <f t="array" aca="1" ref="H1084" ca="1">IFERROR(INDEX(F:F,SMALL(IF(F$2:F$1573&lt;&gt;"",ROW(F$2:F$1573)),ROWS(H$2:H1083))),"")</f>
        <v/>
      </c>
      <c r="I1084" s="3" t="str">
        <f t="array" aca="1" ref="I1084" ca="1">IFERROR(INDEX(G:G,SMALL(IF(G$2:G$1573&lt;&gt;"",ROW(G$2:G$1573)),ROWS(I$2:I1083))),"")</f>
        <v/>
      </c>
      <c r="J1084" s="3" t="str">
        <f t="array" aca="1" ref="J1084" ca="1">IFERROR(INDEX(C:C,SMALL(IF(C$2:C$1573&lt;&gt;"",ROW(C$2:C$1573)),ROWS(J$2:J1083))),"")</f>
        <v/>
      </c>
    </row>
    <row r="1085" spans="1:10" ht="18" x14ac:dyDescent="0.2">
      <c r="A1085" s="1">
        <v>143</v>
      </c>
      <c r="B1085" s="1" t="s">
        <v>788</v>
      </c>
      <c r="C1085" s="2" t="str">
        <f t="shared" ca="1" si="64"/>
        <v/>
      </c>
      <c r="D1085" s="2" t="str">
        <f t="shared" ca="1" si="65"/>
        <v/>
      </c>
      <c r="E1085" s="4">
        <v>7</v>
      </c>
      <c r="F1085" s="4" t="str">
        <f t="shared" ca="1" si="66"/>
        <v/>
      </c>
      <c r="G1085" s="4" t="str">
        <f t="shared" ca="1" si="67"/>
        <v/>
      </c>
      <c r="H1085" s="3" t="str">
        <f t="array" aca="1" ref="H1085" ca="1">IFERROR(INDEX(F:F,SMALL(IF(F$2:F$1573&lt;&gt;"",ROW(F$2:F$1573)),ROWS(H$2:H1084))),"")</f>
        <v/>
      </c>
      <c r="I1085" s="3" t="str">
        <f t="array" aca="1" ref="I1085" ca="1">IFERROR(INDEX(G:G,SMALL(IF(G$2:G$1573&lt;&gt;"",ROW(G$2:G$1573)),ROWS(I$2:I1084))),"")</f>
        <v/>
      </c>
      <c r="J1085" s="3" t="str">
        <f t="array" aca="1" ref="J1085" ca="1">IFERROR(INDEX(C:C,SMALL(IF(C$2:C$1573&lt;&gt;"",ROW(C$2:C$1573)),ROWS(J$2:J1084))),"")</f>
        <v/>
      </c>
    </row>
    <row r="1086" spans="1:10" ht="18" x14ac:dyDescent="0.2">
      <c r="A1086" s="1">
        <v>144</v>
      </c>
      <c r="B1086" s="1" t="s">
        <v>788</v>
      </c>
      <c r="C1086" s="2" t="str">
        <f t="shared" ca="1" si="64"/>
        <v/>
      </c>
      <c r="D1086" s="2" t="str">
        <f t="shared" ca="1" si="65"/>
        <v/>
      </c>
      <c r="E1086" s="4">
        <v>7</v>
      </c>
      <c r="F1086" s="4" t="str">
        <f t="shared" ca="1" si="66"/>
        <v/>
      </c>
      <c r="G1086" s="4" t="str">
        <f t="shared" ca="1" si="67"/>
        <v/>
      </c>
      <c r="H1086" s="3" t="str">
        <f t="array" aca="1" ref="H1086" ca="1">IFERROR(INDEX(F:F,SMALL(IF(F$2:F$1573&lt;&gt;"",ROW(F$2:F$1573)),ROWS(H$2:H1085))),"")</f>
        <v/>
      </c>
      <c r="I1086" s="3" t="str">
        <f t="array" aca="1" ref="I1086" ca="1">IFERROR(INDEX(G:G,SMALL(IF(G$2:G$1573&lt;&gt;"",ROW(G$2:G$1573)),ROWS(I$2:I1085))),"")</f>
        <v/>
      </c>
      <c r="J1086" s="3" t="str">
        <f t="array" aca="1" ref="J1086" ca="1">IFERROR(INDEX(C:C,SMALL(IF(C$2:C$1573&lt;&gt;"",ROW(C$2:C$1573)),ROWS(J$2:J1085))),"")</f>
        <v/>
      </c>
    </row>
    <row r="1087" spans="1:10" ht="18" x14ac:dyDescent="0.2">
      <c r="A1087" s="1">
        <v>145</v>
      </c>
      <c r="B1087" s="1" t="s">
        <v>788</v>
      </c>
      <c r="C1087" s="2" t="str">
        <f t="shared" ca="1" si="64"/>
        <v/>
      </c>
      <c r="D1087" s="2" t="str">
        <f t="shared" ca="1" si="65"/>
        <v/>
      </c>
      <c r="E1087" s="4">
        <v>7</v>
      </c>
      <c r="F1087" s="4" t="str">
        <f t="shared" ca="1" si="66"/>
        <v/>
      </c>
      <c r="G1087" s="4" t="str">
        <f t="shared" ca="1" si="67"/>
        <v/>
      </c>
      <c r="H1087" s="3" t="str">
        <f t="array" aca="1" ref="H1087" ca="1">IFERROR(INDEX(F:F,SMALL(IF(F$2:F$1573&lt;&gt;"",ROW(F$2:F$1573)),ROWS(H$2:H1086))),"")</f>
        <v/>
      </c>
      <c r="I1087" s="3" t="str">
        <f t="array" aca="1" ref="I1087" ca="1">IFERROR(INDEX(G:G,SMALL(IF(G$2:G$1573&lt;&gt;"",ROW(G$2:G$1573)),ROWS(I$2:I1086))),"")</f>
        <v/>
      </c>
      <c r="J1087" s="3" t="str">
        <f t="array" aca="1" ref="J1087" ca="1">IFERROR(INDEX(C:C,SMALL(IF(C$2:C$1573&lt;&gt;"",ROW(C$2:C$1573)),ROWS(J$2:J1086))),"")</f>
        <v/>
      </c>
    </row>
    <row r="1088" spans="1:10" ht="18" x14ac:dyDescent="0.2">
      <c r="A1088" s="1">
        <v>146</v>
      </c>
      <c r="B1088" s="1" t="s">
        <v>788</v>
      </c>
      <c r="C1088" s="2" t="str">
        <f t="shared" ca="1" si="64"/>
        <v/>
      </c>
      <c r="D1088" s="2" t="str">
        <f t="shared" ca="1" si="65"/>
        <v/>
      </c>
      <c r="E1088" s="4">
        <v>7</v>
      </c>
      <c r="F1088" s="4" t="str">
        <f t="shared" ca="1" si="66"/>
        <v/>
      </c>
      <c r="G1088" s="4" t="str">
        <f t="shared" ca="1" si="67"/>
        <v/>
      </c>
      <c r="H1088" s="3" t="str">
        <f t="array" aca="1" ref="H1088" ca="1">IFERROR(INDEX(F:F,SMALL(IF(F$2:F$1573&lt;&gt;"",ROW(F$2:F$1573)),ROWS(H$2:H1087))),"")</f>
        <v/>
      </c>
      <c r="I1088" s="3" t="str">
        <f t="array" aca="1" ref="I1088" ca="1">IFERROR(INDEX(G:G,SMALL(IF(G$2:G$1573&lt;&gt;"",ROW(G$2:G$1573)),ROWS(I$2:I1087))),"")</f>
        <v/>
      </c>
      <c r="J1088" s="3" t="str">
        <f t="array" aca="1" ref="J1088" ca="1">IFERROR(INDEX(C:C,SMALL(IF(C$2:C$1573&lt;&gt;"",ROW(C$2:C$1573)),ROWS(J$2:J1087))),"")</f>
        <v/>
      </c>
    </row>
    <row r="1089" spans="1:10" ht="18" x14ac:dyDescent="0.2">
      <c r="A1089" s="1">
        <v>147</v>
      </c>
      <c r="B1089" s="1" t="s">
        <v>788</v>
      </c>
      <c r="C1089" s="2" t="str">
        <f t="shared" ca="1" si="64"/>
        <v/>
      </c>
      <c r="D1089" s="2" t="str">
        <f t="shared" ca="1" si="65"/>
        <v/>
      </c>
      <c r="E1089" s="4">
        <v>7</v>
      </c>
      <c r="F1089" s="4" t="str">
        <f t="shared" ca="1" si="66"/>
        <v/>
      </c>
      <c r="G1089" s="4" t="str">
        <f t="shared" ca="1" si="67"/>
        <v/>
      </c>
      <c r="H1089" s="3" t="str">
        <f t="array" aca="1" ref="H1089" ca="1">IFERROR(INDEX(F:F,SMALL(IF(F$2:F$1573&lt;&gt;"",ROW(F$2:F$1573)),ROWS(H$2:H1088))),"")</f>
        <v/>
      </c>
      <c r="I1089" s="3" t="str">
        <f t="array" aca="1" ref="I1089" ca="1">IFERROR(INDEX(G:G,SMALL(IF(G$2:G$1573&lt;&gt;"",ROW(G$2:G$1573)),ROWS(I$2:I1088))),"")</f>
        <v/>
      </c>
      <c r="J1089" s="3" t="str">
        <f t="array" aca="1" ref="J1089" ca="1">IFERROR(INDEX(C:C,SMALL(IF(C$2:C$1573&lt;&gt;"",ROW(C$2:C$1573)),ROWS(J$2:J1088))),"")</f>
        <v/>
      </c>
    </row>
    <row r="1090" spans="1:10" ht="18" x14ac:dyDescent="0.2">
      <c r="A1090" s="1">
        <v>148</v>
      </c>
      <c r="B1090" s="1" t="s">
        <v>788</v>
      </c>
      <c r="C1090" s="2" t="str">
        <f t="shared" ca="1" si="64"/>
        <v/>
      </c>
      <c r="D1090" s="2" t="str">
        <f t="shared" ca="1" si="65"/>
        <v/>
      </c>
      <c r="E1090" s="4">
        <v>7</v>
      </c>
      <c r="F1090" s="4" t="str">
        <f t="shared" ca="1" si="66"/>
        <v/>
      </c>
      <c r="G1090" s="4" t="str">
        <f t="shared" ca="1" si="67"/>
        <v/>
      </c>
      <c r="H1090" s="3" t="str">
        <f t="array" aca="1" ref="H1090" ca="1">IFERROR(INDEX(F:F,SMALL(IF(F$2:F$1573&lt;&gt;"",ROW(F$2:F$1573)),ROWS(H$2:H1089))),"")</f>
        <v/>
      </c>
      <c r="I1090" s="3" t="str">
        <f t="array" aca="1" ref="I1090" ca="1">IFERROR(INDEX(G:G,SMALL(IF(G$2:G$1573&lt;&gt;"",ROW(G$2:G$1573)),ROWS(I$2:I1089))),"")</f>
        <v/>
      </c>
      <c r="J1090" s="3" t="str">
        <f t="array" aca="1" ref="J1090" ca="1">IFERROR(INDEX(C:C,SMALL(IF(C$2:C$1573&lt;&gt;"",ROW(C$2:C$1573)),ROWS(J$2:J1089))),"")</f>
        <v/>
      </c>
    </row>
    <row r="1091" spans="1:10" ht="18" x14ac:dyDescent="0.2">
      <c r="A1091" s="1">
        <v>149</v>
      </c>
      <c r="B1091" s="1" t="s">
        <v>788</v>
      </c>
      <c r="C1091" s="2" t="str">
        <f t="shared" ca="1" si="64"/>
        <v/>
      </c>
      <c r="D1091" s="2" t="str">
        <f t="shared" ca="1" si="65"/>
        <v/>
      </c>
      <c r="E1091" s="4">
        <v>7</v>
      </c>
      <c r="F1091" s="4" t="str">
        <f t="shared" ca="1" si="66"/>
        <v/>
      </c>
      <c r="G1091" s="4" t="str">
        <f t="shared" ca="1" si="67"/>
        <v/>
      </c>
      <c r="H1091" s="3" t="str">
        <f t="array" aca="1" ref="H1091" ca="1">IFERROR(INDEX(F:F,SMALL(IF(F$2:F$1573&lt;&gt;"",ROW(F$2:F$1573)),ROWS(H$2:H1090))),"")</f>
        <v/>
      </c>
      <c r="I1091" s="3" t="str">
        <f t="array" aca="1" ref="I1091" ca="1">IFERROR(INDEX(G:G,SMALL(IF(G$2:G$1573&lt;&gt;"",ROW(G$2:G$1573)),ROWS(I$2:I1090))),"")</f>
        <v/>
      </c>
      <c r="J1091" s="3" t="str">
        <f t="array" aca="1" ref="J1091" ca="1">IFERROR(INDEX(C:C,SMALL(IF(C$2:C$1573&lt;&gt;"",ROW(C$2:C$1573)),ROWS(J$2:J1090))),"")</f>
        <v/>
      </c>
    </row>
    <row r="1092" spans="1:10" ht="18" x14ac:dyDescent="0.2">
      <c r="A1092" s="1">
        <v>150</v>
      </c>
      <c r="B1092" s="1" t="s">
        <v>788</v>
      </c>
      <c r="C1092" s="2" t="str">
        <f t="shared" ca="1" si="64"/>
        <v/>
      </c>
      <c r="D1092" s="2" t="str">
        <f t="shared" ca="1" si="65"/>
        <v/>
      </c>
      <c r="E1092" s="4">
        <v>7</v>
      </c>
      <c r="F1092" s="4" t="str">
        <f t="shared" ca="1" si="66"/>
        <v/>
      </c>
      <c r="G1092" s="4" t="str">
        <f t="shared" ca="1" si="67"/>
        <v/>
      </c>
      <c r="H1092" s="3" t="str">
        <f t="array" aca="1" ref="H1092" ca="1">IFERROR(INDEX(F:F,SMALL(IF(F$2:F$1573&lt;&gt;"",ROW(F$2:F$1573)),ROWS(H$2:H1091))),"")</f>
        <v/>
      </c>
      <c r="I1092" s="3" t="str">
        <f t="array" aca="1" ref="I1092" ca="1">IFERROR(INDEX(G:G,SMALL(IF(G$2:G$1573&lt;&gt;"",ROW(G$2:G$1573)),ROWS(I$2:I1091))),"")</f>
        <v/>
      </c>
      <c r="J1092" s="3" t="str">
        <f t="array" aca="1" ref="J1092" ca="1">IFERROR(INDEX(C:C,SMALL(IF(C$2:C$1573&lt;&gt;"",ROW(C$2:C$1573)),ROWS(J$2:J1091))),"")</f>
        <v/>
      </c>
    </row>
    <row r="1093" spans="1:10" ht="18" x14ac:dyDescent="0.2">
      <c r="A1093" s="1">
        <v>151</v>
      </c>
      <c r="B1093" s="1" t="s">
        <v>788</v>
      </c>
      <c r="C1093" s="2" t="str">
        <f t="shared" ref="C1093:C1156" ca="1" si="68">IF(OR(D1093=0,D1093="",INDIRECT("'"&amp;$B$1&amp;"'!"&amp;B1093&amp;A1093)="",,INDIRECT("'"&amp;$B$1&amp;"'!X"&amp;A1093)=0),"",INDIRECT("'"&amp;$B$1&amp;"'!"&amp;B1093&amp;A1093))</f>
        <v/>
      </c>
      <c r="D1093" s="2" t="str">
        <f t="shared" ref="D1093:D1156" ca="1" si="69">IF(INDIRECT("'"&amp;$B$1&amp;"'!C"&amp;A1093)=0,"",INDIRECT("'"&amp;$B$1&amp;"'!C"&amp;A1093))</f>
        <v/>
      </c>
      <c r="E1093" s="4">
        <v>7</v>
      </c>
      <c r="F1093" s="4" t="str">
        <f t="shared" ref="F1093:F1156" ca="1" si="70">IF(C1093="","",E1093)</f>
        <v/>
      </c>
      <c r="G1093" s="4" t="str">
        <f t="shared" ref="G1093:G1156" ca="1" si="71">IF(OR(C1093="",C1093=0),"",D1093)</f>
        <v/>
      </c>
      <c r="H1093" s="3" t="str">
        <f t="array" aca="1" ref="H1093" ca="1">IFERROR(INDEX(F:F,SMALL(IF(F$2:F$1573&lt;&gt;"",ROW(F$2:F$1573)),ROWS(H$2:H1092))),"")</f>
        <v/>
      </c>
      <c r="I1093" s="3" t="str">
        <f t="array" aca="1" ref="I1093" ca="1">IFERROR(INDEX(G:G,SMALL(IF(G$2:G$1573&lt;&gt;"",ROW(G$2:G$1573)),ROWS(I$2:I1092))),"")</f>
        <v/>
      </c>
      <c r="J1093" s="3" t="str">
        <f t="array" aca="1" ref="J1093" ca="1">IFERROR(INDEX(C:C,SMALL(IF(C$2:C$1573&lt;&gt;"",ROW(C$2:C$1573)),ROWS(J$2:J1092))),"")</f>
        <v/>
      </c>
    </row>
    <row r="1094" spans="1:10" ht="18" x14ac:dyDescent="0.2">
      <c r="A1094" s="1">
        <v>152</v>
      </c>
      <c r="B1094" s="1" t="s">
        <v>788</v>
      </c>
      <c r="C1094" s="2" t="str">
        <f t="shared" ca="1" si="68"/>
        <v/>
      </c>
      <c r="D1094" s="2" t="str">
        <f t="shared" ca="1" si="69"/>
        <v/>
      </c>
      <c r="E1094" s="4">
        <v>7</v>
      </c>
      <c r="F1094" s="4" t="str">
        <f t="shared" ca="1" si="70"/>
        <v/>
      </c>
      <c r="G1094" s="4" t="str">
        <f t="shared" ca="1" si="71"/>
        <v/>
      </c>
      <c r="H1094" s="3" t="str">
        <f t="array" aca="1" ref="H1094" ca="1">IFERROR(INDEX(F:F,SMALL(IF(F$2:F$1573&lt;&gt;"",ROW(F$2:F$1573)),ROWS(H$2:H1093))),"")</f>
        <v/>
      </c>
      <c r="I1094" s="3" t="str">
        <f t="array" aca="1" ref="I1094" ca="1">IFERROR(INDEX(G:G,SMALL(IF(G$2:G$1573&lt;&gt;"",ROW(G$2:G$1573)),ROWS(I$2:I1093))),"")</f>
        <v/>
      </c>
      <c r="J1094" s="3" t="str">
        <f t="array" aca="1" ref="J1094" ca="1">IFERROR(INDEX(C:C,SMALL(IF(C$2:C$1573&lt;&gt;"",ROW(C$2:C$1573)),ROWS(J$2:J1093))),"")</f>
        <v/>
      </c>
    </row>
    <row r="1095" spans="1:10" ht="18" x14ac:dyDescent="0.2">
      <c r="A1095" s="1">
        <v>153</v>
      </c>
      <c r="B1095" s="1" t="s">
        <v>788</v>
      </c>
      <c r="C1095" s="2" t="str">
        <f t="shared" ca="1" si="68"/>
        <v/>
      </c>
      <c r="D1095" s="2" t="str">
        <f t="shared" ca="1" si="69"/>
        <v/>
      </c>
      <c r="E1095" s="4">
        <v>7</v>
      </c>
      <c r="F1095" s="4" t="str">
        <f t="shared" ca="1" si="70"/>
        <v/>
      </c>
      <c r="G1095" s="4" t="str">
        <f t="shared" ca="1" si="71"/>
        <v/>
      </c>
      <c r="H1095" s="3" t="str">
        <f t="array" aca="1" ref="H1095" ca="1">IFERROR(INDEX(F:F,SMALL(IF(F$2:F$1573&lt;&gt;"",ROW(F$2:F$1573)),ROWS(H$2:H1094))),"")</f>
        <v/>
      </c>
      <c r="I1095" s="3" t="str">
        <f t="array" aca="1" ref="I1095" ca="1">IFERROR(INDEX(G:G,SMALL(IF(G$2:G$1573&lt;&gt;"",ROW(G$2:G$1573)),ROWS(I$2:I1094))),"")</f>
        <v/>
      </c>
      <c r="J1095" s="3" t="str">
        <f t="array" aca="1" ref="J1095" ca="1">IFERROR(INDEX(C:C,SMALL(IF(C$2:C$1573&lt;&gt;"",ROW(C$2:C$1573)),ROWS(J$2:J1094))),"")</f>
        <v/>
      </c>
    </row>
    <row r="1096" spans="1:10" ht="18" x14ac:dyDescent="0.2">
      <c r="A1096" s="1">
        <v>154</v>
      </c>
      <c r="B1096" s="1" t="s">
        <v>788</v>
      </c>
      <c r="C1096" s="2" t="str">
        <f t="shared" ca="1" si="68"/>
        <v/>
      </c>
      <c r="D1096" s="2" t="str">
        <f t="shared" ca="1" si="69"/>
        <v/>
      </c>
      <c r="E1096" s="4">
        <v>7</v>
      </c>
      <c r="F1096" s="4" t="str">
        <f t="shared" ca="1" si="70"/>
        <v/>
      </c>
      <c r="G1096" s="4" t="str">
        <f t="shared" ca="1" si="71"/>
        <v/>
      </c>
      <c r="H1096" s="3" t="str">
        <f t="array" aca="1" ref="H1096" ca="1">IFERROR(INDEX(F:F,SMALL(IF(F$2:F$1573&lt;&gt;"",ROW(F$2:F$1573)),ROWS(H$2:H1095))),"")</f>
        <v/>
      </c>
      <c r="I1096" s="3" t="str">
        <f t="array" aca="1" ref="I1096" ca="1">IFERROR(INDEX(G:G,SMALL(IF(G$2:G$1573&lt;&gt;"",ROW(G$2:G$1573)),ROWS(I$2:I1095))),"")</f>
        <v/>
      </c>
      <c r="J1096" s="3" t="str">
        <f t="array" aca="1" ref="J1096" ca="1">IFERROR(INDEX(C:C,SMALL(IF(C$2:C$1573&lt;&gt;"",ROW(C$2:C$1573)),ROWS(J$2:J1095))),"")</f>
        <v/>
      </c>
    </row>
    <row r="1097" spans="1:10" ht="18" x14ac:dyDescent="0.2">
      <c r="A1097" s="1">
        <v>155</v>
      </c>
      <c r="B1097" s="1" t="s">
        <v>788</v>
      </c>
      <c r="C1097" s="2" t="str">
        <f t="shared" ca="1" si="68"/>
        <v/>
      </c>
      <c r="D1097" s="2" t="str">
        <f t="shared" ca="1" si="69"/>
        <v/>
      </c>
      <c r="E1097" s="4">
        <v>7</v>
      </c>
      <c r="F1097" s="4" t="str">
        <f t="shared" ca="1" si="70"/>
        <v/>
      </c>
      <c r="G1097" s="4" t="str">
        <f t="shared" ca="1" si="71"/>
        <v/>
      </c>
      <c r="H1097" s="3" t="str">
        <f t="array" aca="1" ref="H1097" ca="1">IFERROR(INDEX(F:F,SMALL(IF(F$2:F$1573&lt;&gt;"",ROW(F$2:F$1573)),ROWS(H$2:H1096))),"")</f>
        <v/>
      </c>
      <c r="I1097" s="3" t="str">
        <f t="array" aca="1" ref="I1097" ca="1">IFERROR(INDEX(G:G,SMALL(IF(G$2:G$1573&lt;&gt;"",ROW(G$2:G$1573)),ROWS(I$2:I1096))),"")</f>
        <v/>
      </c>
      <c r="J1097" s="3" t="str">
        <f t="array" aca="1" ref="J1097" ca="1">IFERROR(INDEX(C:C,SMALL(IF(C$2:C$1573&lt;&gt;"",ROW(C$2:C$1573)),ROWS(J$2:J1096))),"")</f>
        <v/>
      </c>
    </row>
    <row r="1098" spans="1:10" ht="18" x14ac:dyDescent="0.2">
      <c r="A1098" s="1">
        <v>156</v>
      </c>
      <c r="B1098" s="1" t="s">
        <v>788</v>
      </c>
      <c r="C1098" s="2" t="str">
        <f t="shared" ca="1" si="68"/>
        <v/>
      </c>
      <c r="D1098" s="2" t="str">
        <f t="shared" ca="1" si="69"/>
        <v/>
      </c>
      <c r="E1098" s="4">
        <v>7</v>
      </c>
      <c r="F1098" s="4" t="str">
        <f t="shared" ca="1" si="70"/>
        <v/>
      </c>
      <c r="G1098" s="4" t="str">
        <f t="shared" ca="1" si="71"/>
        <v/>
      </c>
      <c r="H1098" s="3" t="str">
        <f t="array" aca="1" ref="H1098" ca="1">IFERROR(INDEX(F:F,SMALL(IF(F$2:F$1573&lt;&gt;"",ROW(F$2:F$1573)),ROWS(H$2:H1097))),"")</f>
        <v/>
      </c>
      <c r="I1098" s="3" t="str">
        <f t="array" aca="1" ref="I1098" ca="1">IFERROR(INDEX(G:G,SMALL(IF(G$2:G$1573&lt;&gt;"",ROW(G$2:G$1573)),ROWS(I$2:I1097))),"")</f>
        <v/>
      </c>
      <c r="J1098" s="3" t="str">
        <f t="array" aca="1" ref="J1098" ca="1">IFERROR(INDEX(C:C,SMALL(IF(C$2:C$1573&lt;&gt;"",ROW(C$2:C$1573)),ROWS(J$2:J1097))),"")</f>
        <v/>
      </c>
    </row>
    <row r="1099" spans="1:10" ht="18" x14ac:dyDescent="0.2">
      <c r="A1099" s="1">
        <v>157</v>
      </c>
      <c r="B1099" s="1" t="s">
        <v>788</v>
      </c>
      <c r="C1099" s="2" t="str">
        <f t="shared" ca="1" si="68"/>
        <v/>
      </c>
      <c r="D1099" s="2" t="str">
        <f t="shared" ca="1" si="69"/>
        <v/>
      </c>
      <c r="E1099" s="4">
        <v>7</v>
      </c>
      <c r="F1099" s="4" t="str">
        <f t="shared" ca="1" si="70"/>
        <v/>
      </c>
      <c r="G1099" s="4" t="str">
        <f t="shared" ca="1" si="71"/>
        <v/>
      </c>
      <c r="H1099" s="3" t="str">
        <f t="array" aca="1" ref="H1099" ca="1">IFERROR(INDEX(F:F,SMALL(IF(F$2:F$1573&lt;&gt;"",ROW(F$2:F$1573)),ROWS(H$2:H1098))),"")</f>
        <v/>
      </c>
      <c r="I1099" s="3" t="str">
        <f t="array" aca="1" ref="I1099" ca="1">IFERROR(INDEX(G:G,SMALL(IF(G$2:G$1573&lt;&gt;"",ROW(G$2:G$1573)),ROWS(I$2:I1098))),"")</f>
        <v/>
      </c>
      <c r="J1099" s="3" t="str">
        <f t="array" aca="1" ref="J1099" ca="1">IFERROR(INDEX(C:C,SMALL(IF(C$2:C$1573&lt;&gt;"",ROW(C$2:C$1573)),ROWS(J$2:J1098))),"")</f>
        <v/>
      </c>
    </row>
    <row r="1100" spans="1:10" ht="18" x14ac:dyDescent="0.2">
      <c r="A1100" s="1">
        <v>158</v>
      </c>
      <c r="B1100" s="1" t="s">
        <v>788</v>
      </c>
      <c r="C1100" s="2" t="str">
        <f t="shared" ca="1" si="68"/>
        <v/>
      </c>
      <c r="D1100" s="2" t="str">
        <f t="shared" ca="1" si="69"/>
        <v/>
      </c>
      <c r="E1100" s="4">
        <v>7</v>
      </c>
      <c r="F1100" s="4" t="str">
        <f t="shared" ca="1" si="70"/>
        <v/>
      </c>
      <c r="G1100" s="4" t="str">
        <f t="shared" ca="1" si="71"/>
        <v/>
      </c>
      <c r="H1100" s="3" t="str">
        <f t="array" aca="1" ref="H1100" ca="1">IFERROR(INDEX(F:F,SMALL(IF(F$2:F$1573&lt;&gt;"",ROW(F$2:F$1573)),ROWS(H$2:H1099))),"")</f>
        <v/>
      </c>
      <c r="I1100" s="3" t="str">
        <f t="array" aca="1" ref="I1100" ca="1">IFERROR(INDEX(G:G,SMALL(IF(G$2:G$1573&lt;&gt;"",ROW(G$2:G$1573)),ROWS(I$2:I1099))),"")</f>
        <v/>
      </c>
      <c r="J1100" s="3" t="str">
        <f t="array" aca="1" ref="J1100" ca="1">IFERROR(INDEX(C:C,SMALL(IF(C$2:C$1573&lt;&gt;"",ROW(C$2:C$1573)),ROWS(J$2:J1099))),"")</f>
        <v/>
      </c>
    </row>
    <row r="1101" spans="1:10" ht="18" x14ac:dyDescent="0.2">
      <c r="A1101" s="1">
        <v>159</v>
      </c>
      <c r="B1101" s="1" t="s">
        <v>788</v>
      </c>
      <c r="C1101" s="2" t="str">
        <f t="shared" ca="1" si="68"/>
        <v/>
      </c>
      <c r="D1101" s="2" t="str">
        <f t="shared" ca="1" si="69"/>
        <v/>
      </c>
      <c r="E1101" s="4">
        <v>7</v>
      </c>
      <c r="F1101" s="4" t="str">
        <f t="shared" ca="1" si="70"/>
        <v/>
      </c>
      <c r="G1101" s="4" t="str">
        <f t="shared" ca="1" si="71"/>
        <v/>
      </c>
      <c r="H1101" s="3" t="str">
        <f t="array" aca="1" ref="H1101" ca="1">IFERROR(INDEX(F:F,SMALL(IF(F$2:F$1573&lt;&gt;"",ROW(F$2:F$1573)),ROWS(H$2:H1100))),"")</f>
        <v/>
      </c>
      <c r="I1101" s="3" t="str">
        <f t="array" aca="1" ref="I1101" ca="1">IFERROR(INDEX(G:G,SMALL(IF(G$2:G$1573&lt;&gt;"",ROW(G$2:G$1573)),ROWS(I$2:I1100))),"")</f>
        <v/>
      </c>
      <c r="J1101" s="3" t="str">
        <f t="array" aca="1" ref="J1101" ca="1">IFERROR(INDEX(C:C,SMALL(IF(C$2:C$1573&lt;&gt;"",ROW(C$2:C$1573)),ROWS(J$2:J1100))),"")</f>
        <v/>
      </c>
    </row>
    <row r="1102" spans="1:10" ht="18" x14ac:dyDescent="0.2">
      <c r="A1102" s="1">
        <v>160</v>
      </c>
      <c r="B1102" s="1" t="s">
        <v>788</v>
      </c>
      <c r="C1102" s="2" t="str">
        <f t="shared" ca="1" si="68"/>
        <v/>
      </c>
      <c r="D1102" s="2" t="str">
        <f t="shared" ca="1" si="69"/>
        <v/>
      </c>
      <c r="E1102" s="4">
        <v>7</v>
      </c>
      <c r="F1102" s="4" t="str">
        <f t="shared" ca="1" si="70"/>
        <v/>
      </c>
      <c r="G1102" s="4" t="str">
        <f t="shared" ca="1" si="71"/>
        <v/>
      </c>
      <c r="H1102" s="3" t="str">
        <f t="array" aca="1" ref="H1102" ca="1">IFERROR(INDEX(F:F,SMALL(IF(F$2:F$1573&lt;&gt;"",ROW(F$2:F$1573)),ROWS(H$2:H1101))),"")</f>
        <v/>
      </c>
      <c r="I1102" s="3" t="str">
        <f t="array" aca="1" ref="I1102" ca="1">IFERROR(INDEX(G:G,SMALL(IF(G$2:G$1573&lt;&gt;"",ROW(G$2:G$1573)),ROWS(I$2:I1101))),"")</f>
        <v/>
      </c>
      <c r="J1102" s="3" t="str">
        <f t="array" aca="1" ref="J1102" ca="1">IFERROR(INDEX(C:C,SMALL(IF(C$2:C$1573&lt;&gt;"",ROW(C$2:C$1573)),ROWS(J$2:J1101))),"")</f>
        <v/>
      </c>
    </row>
    <row r="1103" spans="1:10" ht="18" x14ac:dyDescent="0.2">
      <c r="A1103" s="1">
        <v>4</v>
      </c>
      <c r="B1103" s="1" t="s">
        <v>789</v>
      </c>
      <c r="C1103" s="2" t="str">
        <f t="shared" ca="1" si="68"/>
        <v/>
      </c>
      <c r="D1103" s="2">
        <f t="shared" ca="1" si="69"/>
        <v>6122</v>
      </c>
      <c r="E1103" s="4">
        <v>8</v>
      </c>
      <c r="F1103" s="4" t="str">
        <f t="shared" ca="1" si="70"/>
        <v/>
      </c>
      <c r="G1103" s="4" t="str">
        <f t="shared" ca="1" si="71"/>
        <v/>
      </c>
      <c r="H1103" s="3" t="str">
        <f t="array" aca="1" ref="H1103" ca="1">IFERROR(INDEX(F:F,SMALL(IF(F$2:F$1573&lt;&gt;"",ROW(F$2:F$1573)),ROWS(H$2:H1102))),"")</f>
        <v/>
      </c>
      <c r="I1103" s="3" t="str">
        <f t="array" aca="1" ref="I1103" ca="1">IFERROR(INDEX(G:G,SMALL(IF(G$2:G$1573&lt;&gt;"",ROW(G$2:G$1573)),ROWS(I$2:I1102))),"")</f>
        <v/>
      </c>
      <c r="J1103" s="3" t="str">
        <f t="array" aca="1" ref="J1103" ca="1">IFERROR(INDEX(C:C,SMALL(IF(C$2:C$1573&lt;&gt;"",ROW(C$2:C$1573)),ROWS(J$2:J1102))),"")</f>
        <v/>
      </c>
    </row>
    <row r="1104" spans="1:10" ht="18" x14ac:dyDescent="0.2">
      <c r="A1104" s="1">
        <v>5</v>
      </c>
      <c r="B1104" s="1" t="s">
        <v>789</v>
      </c>
      <c r="C1104" s="2" t="str">
        <f t="shared" ca="1" si="68"/>
        <v/>
      </c>
      <c r="D1104" s="2">
        <f t="shared" ca="1" si="69"/>
        <v>6410</v>
      </c>
      <c r="E1104" s="4">
        <v>8</v>
      </c>
      <c r="F1104" s="4" t="str">
        <f t="shared" ca="1" si="70"/>
        <v/>
      </c>
      <c r="G1104" s="4" t="str">
        <f t="shared" ca="1" si="71"/>
        <v/>
      </c>
      <c r="H1104" s="3" t="str">
        <f t="array" aca="1" ref="H1104" ca="1">IFERROR(INDEX(F:F,SMALL(IF(F$2:F$1573&lt;&gt;"",ROW(F$2:F$1573)),ROWS(H$2:H1103))),"")</f>
        <v/>
      </c>
      <c r="I1104" s="3" t="str">
        <f t="array" aca="1" ref="I1104" ca="1">IFERROR(INDEX(G:G,SMALL(IF(G$2:G$1573&lt;&gt;"",ROW(G$2:G$1573)),ROWS(I$2:I1103))),"")</f>
        <v/>
      </c>
      <c r="J1104" s="3" t="str">
        <f t="array" aca="1" ref="J1104" ca="1">IFERROR(INDEX(C:C,SMALL(IF(C$2:C$1573&lt;&gt;"",ROW(C$2:C$1573)),ROWS(J$2:J1103))),"")</f>
        <v/>
      </c>
    </row>
    <row r="1105" spans="1:10" ht="18" x14ac:dyDescent="0.2">
      <c r="A1105" s="1">
        <v>6</v>
      </c>
      <c r="B1105" s="1" t="s">
        <v>789</v>
      </c>
      <c r="C1105" s="2" t="str">
        <f t="shared" ca="1" si="68"/>
        <v/>
      </c>
      <c r="D1105" s="2">
        <f t="shared" ca="1" si="69"/>
        <v>6427</v>
      </c>
      <c r="E1105" s="4">
        <v>8</v>
      </c>
      <c r="F1105" s="4" t="str">
        <f t="shared" ca="1" si="70"/>
        <v/>
      </c>
      <c r="G1105" s="4" t="str">
        <f t="shared" ca="1" si="71"/>
        <v/>
      </c>
      <c r="H1105" s="3" t="str">
        <f t="array" aca="1" ref="H1105" ca="1">IFERROR(INDEX(F:F,SMALL(IF(F$2:F$1573&lt;&gt;"",ROW(F$2:F$1573)),ROWS(H$2:H1104))),"")</f>
        <v/>
      </c>
      <c r="I1105" s="3" t="str">
        <f t="array" aca="1" ref="I1105" ca="1">IFERROR(INDEX(G:G,SMALL(IF(G$2:G$1573&lt;&gt;"",ROW(G$2:G$1573)),ROWS(I$2:I1104))),"")</f>
        <v/>
      </c>
      <c r="J1105" s="3" t="str">
        <f t="array" aca="1" ref="J1105" ca="1">IFERROR(INDEX(C:C,SMALL(IF(C$2:C$1573&lt;&gt;"",ROW(C$2:C$1573)),ROWS(J$2:J1104))),"")</f>
        <v/>
      </c>
    </row>
    <row r="1106" spans="1:10" ht="18" x14ac:dyDescent="0.2">
      <c r="A1106" s="1">
        <v>7</v>
      </c>
      <c r="B1106" s="1" t="s">
        <v>789</v>
      </c>
      <c r="C1106" s="2" t="str">
        <f t="shared" ca="1" si="68"/>
        <v/>
      </c>
      <c r="D1106" s="2">
        <f t="shared" ca="1" si="69"/>
        <v>6466</v>
      </c>
      <c r="E1106" s="4">
        <v>8</v>
      </c>
      <c r="F1106" s="4" t="str">
        <f t="shared" ca="1" si="70"/>
        <v/>
      </c>
      <c r="G1106" s="4" t="str">
        <f t="shared" ca="1" si="71"/>
        <v/>
      </c>
      <c r="H1106" s="3" t="str">
        <f t="array" aca="1" ref="H1106" ca="1">IFERROR(INDEX(F:F,SMALL(IF(F$2:F$1573&lt;&gt;"",ROW(F$2:F$1573)),ROWS(H$2:H1105))),"")</f>
        <v/>
      </c>
      <c r="I1106" s="3" t="str">
        <f t="array" aca="1" ref="I1106" ca="1">IFERROR(INDEX(G:G,SMALL(IF(G$2:G$1573&lt;&gt;"",ROW(G$2:G$1573)),ROWS(I$2:I1105))),"")</f>
        <v/>
      </c>
      <c r="J1106" s="3" t="str">
        <f t="array" aca="1" ref="J1106" ca="1">IFERROR(INDEX(C:C,SMALL(IF(C$2:C$1573&lt;&gt;"",ROW(C$2:C$1573)),ROWS(J$2:J1105))),"")</f>
        <v/>
      </c>
    </row>
    <row r="1107" spans="1:10" ht="18" x14ac:dyDescent="0.2">
      <c r="A1107" s="1">
        <v>8</v>
      </c>
      <c r="B1107" s="1" t="s">
        <v>789</v>
      </c>
      <c r="C1107" s="2" t="str">
        <f t="shared" ca="1" si="68"/>
        <v/>
      </c>
      <c r="D1107" s="2" t="str">
        <f t="shared" ca="1" si="69"/>
        <v/>
      </c>
      <c r="E1107" s="4">
        <v>8</v>
      </c>
      <c r="F1107" s="4" t="str">
        <f t="shared" ca="1" si="70"/>
        <v/>
      </c>
      <c r="G1107" s="4" t="str">
        <f t="shared" ca="1" si="71"/>
        <v/>
      </c>
      <c r="H1107" s="3" t="str">
        <f t="array" aca="1" ref="H1107" ca="1">IFERROR(INDEX(F:F,SMALL(IF(F$2:F$1573&lt;&gt;"",ROW(F$2:F$1573)),ROWS(H$2:H1106))),"")</f>
        <v/>
      </c>
      <c r="I1107" s="3" t="str">
        <f t="array" aca="1" ref="I1107" ca="1">IFERROR(INDEX(G:G,SMALL(IF(G$2:G$1573&lt;&gt;"",ROW(G$2:G$1573)),ROWS(I$2:I1106))),"")</f>
        <v/>
      </c>
      <c r="J1107" s="3" t="str">
        <f t="array" aca="1" ref="J1107" ca="1">IFERROR(INDEX(C:C,SMALL(IF(C$2:C$1573&lt;&gt;"",ROW(C$2:C$1573)),ROWS(J$2:J1106))),"")</f>
        <v/>
      </c>
    </row>
    <row r="1108" spans="1:10" ht="18" x14ac:dyDescent="0.2">
      <c r="A1108" s="1">
        <v>9</v>
      </c>
      <c r="B1108" s="1" t="s">
        <v>789</v>
      </c>
      <c r="C1108" s="2" t="str">
        <f t="shared" ca="1" si="68"/>
        <v/>
      </c>
      <c r="D1108" s="2" t="str">
        <f t="shared" ca="1" si="69"/>
        <v/>
      </c>
      <c r="E1108" s="4">
        <v>8</v>
      </c>
      <c r="F1108" s="4" t="str">
        <f t="shared" ca="1" si="70"/>
        <v/>
      </c>
      <c r="G1108" s="4" t="str">
        <f t="shared" ca="1" si="71"/>
        <v/>
      </c>
      <c r="H1108" s="3" t="str">
        <f t="array" aca="1" ref="H1108" ca="1">IFERROR(INDEX(F:F,SMALL(IF(F$2:F$1573&lt;&gt;"",ROW(F$2:F$1573)),ROWS(H$2:H1107))),"")</f>
        <v/>
      </c>
      <c r="I1108" s="3" t="str">
        <f t="array" aca="1" ref="I1108" ca="1">IFERROR(INDEX(G:G,SMALL(IF(G$2:G$1573&lt;&gt;"",ROW(G$2:G$1573)),ROWS(I$2:I1107))),"")</f>
        <v/>
      </c>
      <c r="J1108" s="3" t="str">
        <f t="array" aca="1" ref="J1108" ca="1">IFERROR(INDEX(C:C,SMALL(IF(C$2:C$1573&lt;&gt;"",ROW(C$2:C$1573)),ROWS(J$2:J1107))),"")</f>
        <v/>
      </c>
    </row>
    <row r="1109" spans="1:10" ht="18" x14ac:dyDescent="0.2">
      <c r="A1109" s="1">
        <v>10</v>
      </c>
      <c r="B1109" s="1" t="s">
        <v>789</v>
      </c>
      <c r="C1109" s="2" t="str">
        <f t="shared" ca="1" si="68"/>
        <v/>
      </c>
      <c r="D1109" s="2" t="str">
        <f t="shared" ca="1" si="69"/>
        <v/>
      </c>
      <c r="E1109" s="4">
        <v>8</v>
      </c>
      <c r="F1109" s="4" t="str">
        <f t="shared" ca="1" si="70"/>
        <v/>
      </c>
      <c r="G1109" s="4" t="str">
        <f t="shared" ca="1" si="71"/>
        <v/>
      </c>
      <c r="H1109" s="3" t="str">
        <f t="array" aca="1" ref="H1109" ca="1">IFERROR(INDEX(F:F,SMALL(IF(F$2:F$1573&lt;&gt;"",ROW(F$2:F$1573)),ROWS(H$2:H1108))),"")</f>
        <v/>
      </c>
      <c r="I1109" s="3" t="str">
        <f t="array" aca="1" ref="I1109" ca="1">IFERROR(INDEX(G:G,SMALL(IF(G$2:G$1573&lt;&gt;"",ROW(G$2:G$1573)),ROWS(I$2:I1108))),"")</f>
        <v/>
      </c>
      <c r="J1109" s="3" t="str">
        <f t="array" aca="1" ref="J1109" ca="1">IFERROR(INDEX(C:C,SMALL(IF(C$2:C$1573&lt;&gt;"",ROW(C$2:C$1573)),ROWS(J$2:J1108))),"")</f>
        <v/>
      </c>
    </row>
    <row r="1110" spans="1:10" ht="18" x14ac:dyDescent="0.2">
      <c r="A1110" s="1">
        <v>11</v>
      </c>
      <c r="B1110" s="1" t="s">
        <v>789</v>
      </c>
      <c r="C1110" s="2" t="str">
        <f t="shared" ca="1" si="68"/>
        <v/>
      </c>
      <c r="D1110" s="2">
        <f t="shared" ca="1" si="69"/>
        <v>6308</v>
      </c>
      <c r="E1110" s="4">
        <v>8</v>
      </c>
      <c r="F1110" s="4" t="str">
        <f t="shared" ca="1" si="70"/>
        <v/>
      </c>
      <c r="G1110" s="4" t="str">
        <f t="shared" ca="1" si="71"/>
        <v/>
      </c>
      <c r="H1110" s="3" t="str">
        <f t="array" aca="1" ref="H1110" ca="1">IFERROR(INDEX(F:F,SMALL(IF(F$2:F$1573&lt;&gt;"",ROW(F$2:F$1573)),ROWS(H$2:H1109))),"")</f>
        <v/>
      </c>
      <c r="I1110" s="3" t="str">
        <f t="array" aca="1" ref="I1110" ca="1">IFERROR(INDEX(G:G,SMALL(IF(G$2:G$1573&lt;&gt;"",ROW(G$2:G$1573)),ROWS(I$2:I1109))),"")</f>
        <v/>
      </c>
      <c r="J1110" s="3" t="str">
        <f t="array" aca="1" ref="J1110" ca="1">IFERROR(INDEX(C:C,SMALL(IF(C$2:C$1573&lt;&gt;"",ROW(C$2:C$1573)),ROWS(J$2:J1109))),"")</f>
        <v/>
      </c>
    </row>
    <row r="1111" spans="1:10" ht="18" x14ac:dyDescent="0.2">
      <c r="A1111" s="1">
        <v>12</v>
      </c>
      <c r="B1111" s="1" t="s">
        <v>789</v>
      </c>
      <c r="C1111" s="2" t="str">
        <f t="shared" ca="1" si="68"/>
        <v/>
      </c>
      <c r="D1111" s="2">
        <f t="shared" ca="1" si="69"/>
        <v>6007</v>
      </c>
      <c r="E1111" s="4">
        <v>8</v>
      </c>
      <c r="F1111" s="4" t="str">
        <f t="shared" ca="1" si="70"/>
        <v/>
      </c>
      <c r="G1111" s="4" t="str">
        <f t="shared" ca="1" si="71"/>
        <v/>
      </c>
      <c r="H1111" s="3" t="str">
        <f t="array" aca="1" ref="H1111" ca="1">IFERROR(INDEX(F:F,SMALL(IF(F$2:F$1573&lt;&gt;"",ROW(F$2:F$1573)),ROWS(H$2:H1110))),"")</f>
        <v/>
      </c>
      <c r="I1111" s="3" t="str">
        <f t="array" aca="1" ref="I1111" ca="1">IFERROR(INDEX(G:G,SMALL(IF(G$2:G$1573&lt;&gt;"",ROW(G$2:G$1573)),ROWS(I$2:I1110))),"")</f>
        <v/>
      </c>
      <c r="J1111" s="3" t="str">
        <f t="array" aca="1" ref="J1111" ca="1">IFERROR(INDEX(C:C,SMALL(IF(C$2:C$1573&lt;&gt;"",ROW(C$2:C$1573)),ROWS(J$2:J1110))),"")</f>
        <v/>
      </c>
    </row>
    <row r="1112" spans="1:10" ht="18" x14ac:dyDescent="0.2">
      <c r="A1112" s="1">
        <v>13</v>
      </c>
      <c r="B1112" s="1" t="s">
        <v>789</v>
      </c>
      <c r="C1112" s="2" t="str">
        <f t="shared" ca="1" si="68"/>
        <v/>
      </c>
      <c r="D1112" s="2">
        <f t="shared" ca="1" si="69"/>
        <v>6157</v>
      </c>
      <c r="E1112" s="4">
        <v>8</v>
      </c>
      <c r="F1112" s="4" t="str">
        <f t="shared" ca="1" si="70"/>
        <v/>
      </c>
      <c r="G1112" s="4" t="str">
        <f t="shared" ca="1" si="71"/>
        <v/>
      </c>
      <c r="H1112" s="3" t="str">
        <f t="array" aca="1" ref="H1112" ca="1">IFERROR(INDEX(F:F,SMALL(IF(F$2:F$1573&lt;&gt;"",ROW(F$2:F$1573)),ROWS(H$2:H1111))),"")</f>
        <v/>
      </c>
      <c r="I1112" s="3" t="str">
        <f t="array" aca="1" ref="I1112" ca="1">IFERROR(INDEX(G:G,SMALL(IF(G$2:G$1573&lt;&gt;"",ROW(G$2:G$1573)),ROWS(I$2:I1111))),"")</f>
        <v/>
      </c>
      <c r="J1112" s="3" t="str">
        <f t="array" aca="1" ref="J1112" ca="1">IFERROR(INDEX(C:C,SMALL(IF(C$2:C$1573&lt;&gt;"",ROW(C$2:C$1573)),ROWS(J$2:J1111))),"")</f>
        <v/>
      </c>
    </row>
    <row r="1113" spans="1:10" ht="18" x14ac:dyDescent="0.2">
      <c r="A1113" s="1">
        <v>14</v>
      </c>
      <c r="B1113" s="1" t="s">
        <v>789</v>
      </c>
      <c r="C1113" s="2" t="str">
        <f t="shared" ca="1" si="68"/>
        <v/>
      </c>
      <c r="D1113" s="2" t="str">
        <f t="shared" ca="1" si="69"/>
        <v/>
      </c>
      <c r="E1113" s="4">
        <v>8</v>
      </c>
      <c r="F1113" s="4" t="str">
        <f t="shared" ca="1" si="70"/>
        <v/>
      </c>
      <c r="G1113" s="4" t="str">
        <f t="shared" ca="1" si="71"/>
        <v/>
      </c>
      <c r="H1113" s="3" t="str">
        <f t="array" aca="1" ref="H1113" ca="1">IFERROR(INDEX(F:F,SMALL(IF(F$2:F$1573&lt;&gt;"",ROW(F$2:F$1573)),ROWS(H$2:H1112))),"")</f>
        <v/>
      </c>
      <c r="I1113" s="3" t="str">
        <f t="array" aca="1" ref="I1113" ca="1">IFERROR(INDEX(G:G,SMALL(IF(G$2:G$1573&lt;&gt;"",ROW(G$2:G$1573)),ROWS(I$2:I1112))),"")</f>
        <v/>
      </c>
      <c r="J1113" s="3" t="str">
        <f t="array" aca="1" ref="J1113" ca="1">IFERROR(INDEX(C:C,SMALL(IF(C$2:C$1573&lt;&gt;"",ROW(C$2:C$1573)),ROWS(J$2:J1112))),"")</f>
        <v/>
      </c>
    </row>
    <row r="1114" spans="1:10" ht="18" x14ac:dyDescent="0.2">
      <c r="A1114" s="1">
        <v>15</v>
      </c>
      <c r="B1114" s="1" t="s">
        <v>789</v>
      </c>
      <c r="C1114" s="2" t="str">
        <f t="shared" ca="1" si="68"/>
        <v/>
      </c>
      <c r="D1114" s="2" t="str">
        <f t="shared" ca="1" si="69"/>
        <v/>
      </c>
      <c r="E1114" s="4">
        <v>8</v>
      </c>
      <c r="F1114" s="4" t="str">
        <f t="shared" ca="1" si="70"/>
        <v/>
      </c>
      <c r="G1114" s="4" t="str">
        <f t="shared" ca="1" si="71"/>
        <v/>
      </c>
      <c r="H1114" s="3" t="str">
        <f t="array" aca="1" ref="H1114" ca="1">IFERROR(INDEX(F:F,SMALL(IF(F$2:F$1573&lt;&gt;"",ROW(F$2:F$1573)),ROWS(H$2:H1113))),"")</f>
        <v/>
      </c>
      <c r="I1114" s="3" t="str">
        <f t="array" aca="1" ref="I1114" ca="1">IFERROR(INDEX(G:G,SMALL(IF(G$2:G$1573&lt;&gt;"",ROW(G$2:G$1573)),ROWS(I$2:I1113))),"")</f>
        <v/>
      </c>
      <c r="J1114" s="3" t="str">
        <f t="array" aca="1" ref="J1114" ca="1">IFERROR(INDEX(C:C,SMALL(IF(C$2:C$1573&lt;&gt;"",ROW(C$2:C$1573)),ROWS(J$2:J1113))),"")</f>
        <v/>
      </c>
    </row>
    <row r="1115" spans="1:10" ht="18" x14ac:dyDescent="0.2">
      <c r="A1115" s="1">
        <v>16</v>
      </c>
      <c r="B1115" s="1" t="s">
        <v>789</v>
      </c>
      <c r="C1115" s="2" t="str">
        <f t="shared" ca="1" si="68"/>
        <v/>
      </c>
      <c r="D1115" s="2" t="str">
        <f t="shared" ca="1" si="69"/>
        <v/>
      </c>
      <c r="E1115" s="4">
        <v>8</v>
      </c>
      <c r="F1115" s="4" t="str">
        <f t="shared" ca="1" si="70"/>
        <v/>
      </c>
      <c r="G1115" s="4" t="str">
        <f t="shared" ca="1" si="71"/>
        <v/>
      </c>
      <c r="H1115" s="3" t="str">
        <f t="array" aca="1" ref="H1115" ca="1">IFERROR(INDEX(F:F,SMALL(IF(F$2:F$1573&lt;&gt;"",ROW(F$2:F$1573)),ROWS(H$2:H1114))),"")</f>
        <v/>
      </c>
      <c r="I1115" s="3" t="str">
        <f t="array" aca="1" ref="I1115" ca="1">IFERROR(INDEX(G:G,SMALL(IF(G$2:G$1573&lt;&gt;"",ROW(G$2:G$1573)),ROWS(I$2:I1114))),"")</f>
        <v/>
      </c>
      <c r="J1115" s="3" t="str">
        <f t="array" aca="1" ref="J1115" ca="1">IFERROR(INDEX(C:C,SMALL(IF(C$2:C$1573&lt;&gt;"",ROW(C$2:C$1573)),ROWS(J$2:J1114))),"")</f>
        <v/>
      </c>
    </row>
    <row r="1116" spans="1:10" ht="18" x14ac:dyDescent="0.2">
      <c r="A1116" s="1">
        <v>17</v>
      </c>
      <c r="B1116" s="1" t="s">
        <v>789</v>
      </c>
      <c r="C1116" s="2" t="str">
        <f t="shared" ca="1" si="68"/>
        <v/>
      </c>
      <c r="D1116" s="2" t="str">
        <f t="shared" ca="1" si="69"/>
        <v/>
      </c>
      <c r="E1116" s="4">
        <v>8</v>
      </c>
      <c r="F1116" s="4" t="str">
        <f t="shared" ca="1" si="70"/>
        <v/>
      </c>
      <c r="G1116" s="4" t="str">
        <f t="shared" ca="1" si="71"/>
        <v/>
      </c>
      <c r="H1116" s="3" t="str">
        <f t="array" aca="1" ref="H1116" ca="1">IFERROR(INDEX(F:F,SMALL(IF(F$2:F$1573&lt;&gt;"",ROW(F$2:F$1573)),ROWS(H$2:H1115))),"")</f>
        <v/>
      </c>
      <c r="I1116" s="3" t="str">
        <f t="array" aca="1" ref="I1116" ca="1">IFERROR(INDEX(G:G,SMALL(IF(G$2:G$1573&lt;&gt;"",ROW(G$2:G$1573)),ROWS(I$2:I1115))),"")</f>
        <v/>
      </c>
      <c r="J1116" s="3" t="str">
        <f t="array" aca="1" ref="J1116" ca="1">IFERROR(INDEX(C:C,SMALL(IF(C$2:C$1573&lt;&gt;"",ROW(C$2:C$1573)),ROWS(J$2:J1115))),"")</f>
        <v/>
      </c>
    </row>
    <row r="1117" spans="1:10" ht="18" x14ac:dyDescent="0.2">
      <c r="A1117" s="1">
        <v>18</v>
      </c>
      <c r="B1117" s="1" t="s">
        <v>789</v>
      </c>
      <c r="C1117" s="2" t="str">
        <f t="shared" ca="1" si="68"/>
        <v/>
      </c>
      <c r="D1117" s="2">
        <f t="shared" ca="1" si="69"/>
        <v>6225</v>
      </c>
      <c r="E1117" s="4">
        <v>8</v>
      </c>
      <c r="F1117" s="4" t="str">
        <f t="shared" ca="1" si="70"/>
        <v/>
      </c>
      <c r="G1117" s="4" t="str">
        <f t="shared" ca="1" si="71"/>
        <v/>
      </c>
      <c r="H1117" s="3" t="str">
        <f t="array" aca="1" ref="H1117" ca="1">IFERROR(INDEX(F:F,SMALL(IF(F$2:F$1573&lt;&gt;"",ROW(F$2:F$1573)),ROWS(H$2:H1116))),"")</f>
        <v/>
      </c>
      <c r="I1117" s="3" t="str">
        <f t="array" aca="1" ref="I1117" ca="1">IFERROR(INDEX(G:G,SMALL(IF(G$2:G$1573&lt;&gt;"",ROW(G$2:G$1573)),ROWS(I$2:I1116))),"")</f>
        <v/>
      </c>
      <c r="J1117" s="3" t="str">
        <f t="array" aca="1" ref="J1117" ca="1">IFERROR(INDEX(C:C,SMALL(IF(C$2:C$1573&lt;&gt;"",ROW(C$2:C$1573)),ROWS(J$2:J1116))),"")</f>
        <v/>
      </c>
    </row>
    <row r="1118" spans="1:10" ht="18" x14ac:dyDescent="0.2">
      <c r="A1118" s="1">
        <v>19</v>
      </c>
      <c r="B1118" s="1" t="s">
        <v>789</v>
      </c>
      <c r="C1118" s="2" t="str">
        <f t="shared" ca="1" si="68"/>
        <v/>
      </c>
      <c r="D1118" s="2">
        <f t="shared" ca="1" si="69"/>
        <v>6487</v>
      </c>
      <c r="E1118" s="4">
        <v>8</v>
      </c>
      <c r="F1118" s="4" t="str">
        <f t="shared" ca="1" si="70"/>
        <v/>
      </c>
      <c r="G1118" s="4" t="str">
        <f t="shared" ca="1" si="71"/>
        <v/>
      </c>
      <c r="H1118" s="3" t="str">
        <f t="array" aca="1" ref="H1118" ca="1">IFERROR(INDEX(F:F,SMALL(IF(F$2:F$1573&lt;&gt;"",ROW(F$2:F$1573)),ROWS(H$2:H1117))),"")</f>
        <v/>
      </c>
      <c r="I1118" s="3" t="str">
        <f t="array" aca="1" ref="I1118" ca="1">IFERROR(INDEX(G:G,SMALL(IF(G$2:G$1573&lt;&gt;"",ROW(G$2:G$1573)),ROWS(I$2:I1117))),"")</f>
        <v/>
      </c>
      <c r="J1118" s="3" t="str">
        <f t="array" aca="1" ref="J1118" ca="1">IFERROR(INDEX(C:C,SMALL(IF(C$2:C$1573&lt;&gt;"",ROW(C$2:C$1573)),ROWS(J$2:J1117))),"")</f>
        <v/>
      </c>
    </row>
    <row r="1119" spans="1:10" ht="18" x14ac:dyDescent="0.2">
      <c r="A1119" s="1">
        <v>20</v>
      </c>
      <c r="B1119" s="1" t="s">
        <v>789</v>
      </c>
      <c r="C1119" s="2" t="str">
        <f t="shared" ca="1" si="68"/>
        <v/>
      </c>
      <c r="D1119" s="2">
        <f t="shared" ca="1" si="69"/>
        <v>6474</v>
      </c>
      <c r="E1119" s="4">
        <v>8</v>
      </c>
      <c r="F1119" s="4" t="str">
        <f t="shared" ca="1" si="70"/>
        <v/>
      </c>
      <c r="G1119" s="4" t="str">
        <f t="shared" ca="1" si="71"/>
        <v/>
      </c>
      <c r="H1119" s="3" t="str">
        <f t="array" aca="1" ref="H1119" ca="1">IFERROR(INDEX(F:F,SMALL(IF(F$2:F$1573&lt;&gt;"",ROW(F$2:F$1573)),ROWS(H$2:H1118))),"")</f>
        <v/>
      </c>
      <c r="I1119" s="3" t="str">
        <f t="array" aca="1" ref="I1119" ca="1">IFERROR(INDEX(G:G,SMALL(IF(G$2:G$1573&lt;&gt;"",ROW(G$2:G$1573)),ROWS(I$2:I1118))),"")</f>
        <v/>
      </c>
      <c r="J1119" s="3" t="str">
        <f t="array" aca="1" ref="J1119" ca="1">IFERROR(INDEX(C:C,SMALL(IF(C$2:C$1573&lt;&gt;"",ROW(C$2:C$1573)),ROWS(J$2:J1118))),"")</f>
        <v/>
      </c>
    </row>
    <row r="1120" spans="1:10" ht="18" x14ac:dyDescent="0.2">
      <c r="A1120" s="1">
        <v>21</v>
      </c>
      <c r="B1120" s="1" t="s">
        <v>789</v>
      </c>
      <c r="C1120" s="2" t="str">
        <f t="shared" ca="1" si="68"/>
        <v/>
      </c>
      <c r="D1120" s="2">
        <f t="shared" ca="1" si="69"/>
        <v>6328</v>
      </c>
      <c r="E1120" s="4">
        <v>8</v>
      </c>
      <c r="F1120" s="4" t="str">
        <f t="shared" ca="1" si="70"/>
        <v/>
      </c>
      <c r="G1120" s="4" t="str">
        <f t="shared" ca="1" si="71"/>
        <v/>
      </c>
      <c r="H1120" s="3" t="str">
        <f t="array" aca="1" ref="H1120" ca="1">IFERROR(INDEX(F:F,SMALL(IF(F$2:F$1573&lt;&gt;"",ROW(F$2:F$1573)),ROWS(H$2:H1119))),"")</f>
        <v/>
      </c>
      <c r="I1120" s="3" t="str">
        <f t="array" aca="1" ref="I1120" ca="1">IFERROR(INDEX(G:G,SMALL(IF(G$2:G$1573&lt;&gt;"",ROW(G$2:G$1573)),ROWS(I$2:I1119))),"")</f>
        <v/>
      </c>
      <c r="J1120" s="3" t="str">
        <f t="array" aca="1" ref="J1120" ca="1">IFERROR(INDEX(C:C,SMALL(IF(C$2:C$1573&lt;&gt;"",ROW(C$2:C$1573)),ROWS(J$2:J1119))),"")</f>
        <v/>
      </c>
    </row>
    <row r="1121" spans="1:10" ht="18" x14ac:dyDescent="0.2">
      <c r="A1121" s="1">
        <v>22</v>
      </c>
      <c r="B1121" s="1" t="s">
        <v>789</v>
      </c>
      <c r="C1121" s="2" t="str">
        <f t="shared" ca="1" si="68"/>
        <v/>
      </c>
      <c r="D1121" s="2">
        <f t="shared" ca="1" si="69"/>
        <v>6399</v>
      </c>
      <c r="E1121" s="4">
        <v>8</v>
      </c>
      <c r="F1121" s="4" t="str">
        <f t="shared" ca="1" si="70"/>
        <v/>
      </c>
      <c r="G1121" s="4" t="str">
        <f t="shared" ca="1" si="71"/>
        <v/>
      </c>
      <c r="H1121" s="3" t="str">
        <f t="array" aca="1" ref="H1121" ca="1">IFERROR(INDEX(F:F,SMALL(IF(F$2:F$1573&lt;&gt;"",ROW(F$2:F$1573)),ROWS(H$2:H1120))),"")</f>
        <v/>
      </c>
      <c r="I1121" s="3" t="str">
        <f t="array" aca="1" ref="I1121" ca="1">IFERROR(INDEX(G:G,SMALL(IF(G$2:G$1573&lt;&gt;"",ROW(G$2:G$1573)),ROWS(I$2:I1120))),"")</f>
        <v/>
      </c>
      <c r="J1121" s="3" t="str">
        <f t="array" aca="1" ref="J1121" ca="1">IFERROR(INDEX(C:C,SMALL(IF(C$2:C$1573&lt;&gt;"",ROW(C$2:C$1573)),ROWS(J$2:J1120))),"")</f>
        <v/>
      </c>
    </row>
    <row r="1122" spans="1:10" ht="18" x14ac:dyDescent="0.2">
      <c r="A1122" s="1">
        <v>23</v>
      </c>
      <c r="B1122" s="1" t="s">
        <v>789</v>
      </c>
      <c r="C1122" s="2" t="str">
        <f t="shared" ca="1" si="68"/>
        <v/>
      </c>
      <c r="D1122" s="2">
        <f t="shared" ca="1" si="69"/>
        <v>6210</v>
      </c>
      <c r="E1122" s="4">
        <v>8</v>
      </c>
      <c r="F1122" s="4" t="str">
        <f t="shared" ca="1" si="70"/>
        <v/>
      </c>
      <c r="G1122" s="4" t="str">
        <f t="shared" ca="1" si="71"/>
        <v/>
      </c>
      <c r="H1122" s="3" t="str">
        <f t="array" aca="1" ref="H1122" ca="1">IFERROR(INDEX(F:F,SMALL(IF(F$2:F$1573&lt;&gt;"",ROW(F$2:F$1573)),ROWS(H$2:H1121))),"")</f>
        <v/>
      </c>
      <c r="I1122" s="3" t="str">
        <f t="array" aca="1" ref="I1122" ca="1">IFERROR(INDEX(G:G,SMALL(IF(G$2:G$1573&lt;&gt;"",ROW(G$2:G$1573)),ROWS(I$2:I1121))),"")</f>
        <v/>
      </c>
      <c r="J1122" s="3" t="str">
        <f t="array" aca="1" ref="J1122" ca="1">IFERROR(INDEX(C:C,SMALL(IF(C$2:C$1573&lt;&gt;"",ROW(C$2:C$1573)),ROWS(J$2:J1121))),"")</f>
        <v/>
      </c>
    </row>
    <row r="1123" spans="1:10" ht="18" x14ac:dyDescent="0.2">
      <c r="A1123" s="1">
        <v>24</v>
      </c>
      <c r="B1123" s="1" t="s">
        <v>789</v>
      </c>
      <c r="C1123" s="2" t="str">
        <f t="shared" ca="1" si="68"/>
        <v/>
      </c>
      <c r="D1123" s="2">
        <f t="shared" ca="1" si="69"/>
        <v>6464</v>
      </c>
      <c r="E1123" s="4">
        <v>8</v>
      </c>
      <c r="F1123" s="4" t="str">
        <f t="shared" ca="1" si="70"/>
        <v/>
      </c>
      <c r="G1123" s="4" t="str">
        <f t="shared" ca="1" si="71"/>
        <v/>
      </c>
      <c r="H1123" s="3" t="str">
        <f t="array" aca="1" ref="H1123" ca="1">IFERROR(INDEX(F:F,SMALL(IF(F$2:F$1573&lt;&gt;"",ROW(F$2:F$1573)),ROWS(H$2:H1122))),"")</f>
        <v/>
      </c>
      <c r="I1123" s="3" t="str">
        <f t="array" aca="1" ref="I1123" ca="1">IFERROR(INDEX(G:G,SMALL(IF(G$2:G$1573&lt;&gt;"",ROW(G$2:G$1573)),ROWS(I$2:I1122))),"")</f>
        <v/>
      </c>
      <c r="J1123" s="3" t="str">
        <f t="array" aca="1" ref="J1123" ca="1">IFERROR(INDEX(C:C,SMALL(IF(C$2:C$1573&lt;&gt;"",ROW(C$2:C$1573)),ROWS(J$2:J1122))),"")</f>
        <v/>
      </c>
    </row>
    <row r="1124" spans="1:10" ht="18" x14ac:dyDescent="0.2">
      <c r="A1124" s="1">
        <v>25</v>
      </c>
      <c r="B1124" s="1" t="s">
        <v>789</v>
      </c>
      <c r="C1124" s="2" t="str">
        <f t="shared" ca="1" si="68"/>
        <v/>
      </c>
      <c r="D1124" s="2">
        <f t="shared" ca="1" si="69"/>
        <v>6412</v>
      </c>
      <c r="E1124" s="4">
        <v>8</v>
      </c>
      <c r="F1124" s="4" t="str">
        <f t="shared" ca="1" si="70"/>
        <v/>
      </c>
      <c r="G1124" s="4" t="str">
        <f t="shared" ca="1" si="71"/>
        <v/>
      </c>
      <c r="H1124" s="3" t="str">
        <f t="array" aca="1" ref="H1124" ca="1">IFERROR(INDEX(F:F,SMALL(IF(F$2:F$1573&lt;&gt;"",ROW(F$2:F$1573)),ROWS(H$2:H1123))),"")</f>
        <v/>
      </c>
      <c r="I1124" s="3" t="str">
        <f t="array" aca="1" ref="I1124" ca="1">IFERROR(INDEX(G:G,SMALL(IF(G$2:G$1573&lt;&gt;"",ROW(G$2:G$1573)),ROWS(I$2:I1123))),"")</f>
        <v/>
      </c>
      <c r="J1124" s="3" t="str">
        <f t="array" aca="1" ref="J1124" ca="1">IFERROR(INDEX(C:C,SMALL(IF(C$2:C$1573&lt;&gt;"",ROW(C$2:C$1573)),ROWS(J$2:J1123))),"")</f>
        <v/>
      </c>
    </row>
    <row r="1125" spans="1:10" ht="18" x14ac:dyDescent="0.2">
      <c r="A1125" s="1">
        <v>26</v>
      </c>
      <c r="B1125" s="1" t="s">
        <v>789</v>
      </c>
      <c r="C1125" s="2" t="str">
        <f t="shared" ca="1" si="68"/>
        <v/>
      </c>
      <c r="D1125" s="2">
        <f t="shared" ca="1" si="69"/>
        <v>6473</v>
      </c>
      <c r="E1125" s="4">
        <v>8</v>
      </c>
      <c r="F1125" s="4" t="str">
        <f t="shared" ca="1" si="70"/>
        <v/>
      </c>
      <c r="G1125" s="4" t="str">
        <f t="shared" ca="1" si="71"/>
        <v/>
      </c>
      <c r="H1125" s="3" t="str">
        <f t="array" aca="1" ref="H1125" ca="1">IFERROR(INDEX(F:F,SMALL(IF(F$2:F$1573&lt;&gt;"",ROW(F$2:F$1573)),ROWS(H$2:H1124))),"")</f>
        <v/>
      </c>
      <c r="I1125" s="3" t="str">
        <f t="array" aca="1" ref="I1125" ca="1">IFERROR(INDEX(G:G,SMALL(IF(G$2:G$1573&lt;&gt;"",ROW(G$2:G$1573)),ROWS(I$2:I1124))),"")</f>
        <v/>
      </c>
      <c r="J1125" s="3" t="str">
        <f t="array" aca="1" ref="J1125" ca="1">IFERROR(INDEX(C:C,SMALL(IF(C$2:C$1573&lt;&gt;"",ROW(C$2:C$1573)),ROWS(J$2:J1124))),"")</f>
        <v/>
      </c>
    </row>
    <row r="1126" spans="1:10" ht="18" x14ac:dyDescent="0.2">
      <c r="A1126" s="1">
        <v>27</v>
      </c>
      <c r="B1126" s="1" t="s">
        <v>789</v>
      </c>
      <c r="C1126" s="2" t="str">
        <f t="shared" ca="1" si="68"/>
        <v/>
      </c>
      <c r="D1126" s="2">
        <f t="shared" ca="1" si="69"/>
        <v>6306</v>
      </c>
      <c r="E1126" s="4">
        <v>8</v>
      </c>
      <c r="F1126" s="4" t="str">
        <f t="shared" ca="1" si="70"/>
        <v/>
      </c>
      <c r="G1126" s="4" t="str">
        <f t="shared" ca="1" si="71"/>
        <v/>
      </c>
      <c r="H1126" s="3" t="str">
        <f t="array" aca="1" ref="H1126" ca="1">IFERROR(INDEX(F:F,SMALL(IF(F$2:F$1573&lt;&gt;"",ROW(F$2:F$1573)),ROWS(H$2:H1125))),"")</f>
        <v/>
      </c>
      <c r="I1126" s="3" t="str">
        <f t="array" aca="1" ref="I1126" ca="1">IFERROR(INDEX(G:G,SMALL(IF(G$2:G$1573&lt;&gt;"",ROW(G$2:G$1573)),ROWS(I$2:I1125))),"")</f>
        <v/>
      </c>
      <c r="J1126" s="3" t="str">
        <f t="array" aca="1" ref="J1126" ca="1">IFERROR(INDEX(C:C,SMALL(IF(C$2:C$1573&lt;&gt;"",ROW(C$2:C$1573)),ROWS(J$2:J1125))),"")</f>
        <v/>
      </c>
    </row>
    <row r="1127" spans="1:10" ht="18" x14ac:dyDescent="0.2">
      <c r="A1127" s="1">
        <v>28</v>
      </c>
      <c r="B1127" s="1" t="s">
        <v>789</v>
      </c>
      <c r="C1127" s="2" t="str">
        <f t="shared" ca="1" si="68"/>
        <v/>
      </c>
      <c r="D1127" s="2">
        <f t="shared" ca="1" si="69"/>
        <v>6451</v>
      </c>
      <c r="E1127" s="4">
        <v>8</v>
      </c>
      <c r="F1127" s="4" t="str">
        <f t="shared" ca="1" si="70"/>
        <v/>
      </c>
      <c r="G1127" s="4" t="str">
        <f t="shared" ca="1" si="71"/>
        <v/>
      </c>
      <c r="H1127" s="3" t="str">
        <f t="array" aca="1" ref="H1127" ca="1">IFERROR(INDEX(F:F,SMALL(IF(F$2:F$1573&lt;&gt;"",ROW(F$2:F$1573)),ROWS(H$2:H1126))),"")</f>
        <v/>
      </c>
      <c r="I1127" s="3" t="str">
        <f t="array" aca="1" ref="I1127" ca="1">IFERROR(INDEX(G:G,SMALL(IF(G$2:G$1573&lt;&gt;"",ROW(G$2:G$1573)),ROWS(I$2:I1126))),"")</f>
        <v/>
      </c>
      <c r="J1127" s="3" t="str">
        <f t="array" aca="1" ref="J1127" ca="1">IFERROR(INDEX(C:C,SMALL(IF(C$2:C$1573&lt;&gt;"",ROW(C$2:C$1573)),ROWS(J$2:J1126))),"")</f>
        <v/>
      </c>
    </row>
    <row r="1128" spans="1:10" ht="18" x14ac:dyDescent="0.2">
      <c r="A1128" s="1">
        <v>29</v>
      </c>
      <c r="B1128" s="1" t="s">
        <v>789</v>
      </c>
      <c r="C1128" s="2" t="str">
        <f t="shared" ca="1" si="68"/>
        <v/>
      </c>
      <c r="D1128" s="2">
        <f t="shared" ca="1" si="69"/>
        <v>6280</v>
      </c>
      <c r="E1128" s="4">
        <v>8</v>
      </c>
      <c r="F1128" s="4" t="str">
        <f t="shared" ca="1" si="70"/>
        <v/>
      </c>
      <c r="G1128" s="4" t="str">
        <f t="shared" ca="1" si="71"/>
        <v/>
      </c>
      <c r="H1128" s="3" t="str">
        <f t="array" aca="1" ref="H1128" ca="1">IFERROR(INDEX(F:F,SMALL(IF(F$2:F$1573&lt;&gt;"",ROW(F$2:F$1573)),ROWS(H$2:H1127))),"")</f>
        <v/>
      </c>
      <c r="I1128" s="3" t="str">
        <f t="array" aca="1" ref="I1128" ca="1">IFERROR(INDEX(G:G,SMALL(IF(G$2:G$1573&lt;&gt;"",ROW(G$2:G$1573)),ROWS(I$2:I1127))),"")</f>
        <v/>
      </c>
      <c r="J1128" s="3" t="str">
        <f t="array" aca="1" ref="J1128" ca="1">IFERROR(INDEX(C:C,SMALL(IF(C$2:C$1573&lt;&gt;"",ROW(C$2:C$1573)),ROWS(J$2:J1127))),"")</f>
        <v/>
      </c>
    </row>
    <row r="1129" spans="1:10" ht="18" x14ac:dyDescent="0.2">
      <c r="A1129" s="1">
        <v>30</v>
      </c>
      <c r="B1129" s="1" t="s">
        <v>789</v>
      </c>
      <c r="C1129" s="2" t="str">
        <f t="shared" ca="1" si="68"/>
        <v/>
      </c>
      <c r="D1129" s="2">
        <f t="shared" ca="1" si="69"/>
        <v>6173</v>
      </c>
      <c r="E1129" s="4">
        <v>8</v>
      </c>
      <c r="F1129" s="4" t="str">
        <f t="shared" ca="1" si="70"/>
        <v/>
      </c>
      <c r="G1129" s="4" t="str">
        <f t="shared" ca="1" si="71"/>
        <v/>
      </c>
      <c r="H1129" s="3" t="str">
        <f t="array" aca="1" ref="H1129" ca="1">IFERROR(INDEX(F:F,SMALL(IF(F$2:F$1573&lt;&gt;"",ROW(F$2:F$1573)),ROWS(H$2:H1128))),"")</f>
        <v/>
      </c>
      <c r="I1129" s="3" t="str">
        <f t="array" aca="1" ref="I1129" ca="1">IFERROR(INDEX(G:G,SMALL(IF(G$2:G$1573&lt;&gt;"",ROW(G$2:G$1573)),ROWS(I$2:I1128))),"")</f>
        <v/>
      </c>
      <c r="J1129" s="3" t="str">
        <f t="array" aca="1" ref="J1129" ca="1">IFERROR(INDEX(C:C,SMALL(IF(C$2:C$1573&lt;&gt;"",ROW(C$2:C$1573)),ROWS(J$2:J1128))),"")</f>
        <v/>
      </c>
    </row>
    <row r="1130" spans="1:10" ht="18" x14ac:dyDescent="0.2">
      <c r="A1130" s="1">
        <v>31</v>
      </c>
      <c r="B1130" s="1" t="s">
        <v>789</v>
      </c>
      <c r="C1130" s="2" t="str">
        <f t="shared" ca="1" si="68"/>
        <v/>
      </c>
      <c r="D1130" s="2">
        <f t="shared" ca="1" si="69"/>
        <v>6418</v>
      </c>
      <c r="E1130" s="4">
        <v>8</v>
      </c>
      <c r="F1130" s="4" t="str">
        <f t="shared" ca="1" si="70"/>
        <v/>
      </c>
      <c r="G1130" s="4" t="str">
        <f t="shared" ca="1" si="71"/>
        <v/>
      </c>
      <c r="H1130" s="3" t="str">
        <f t="array" aca="1" ref="H1130" ca="1">IFERROR(INDEX(F:F,SMALL(IF(F$2:F$1573&lt;&gt;"",ROW(F$2:F$1573)),ROWS(H$2:H1129))),"")</f>
        <v/>
      </c>
      <c r="I1130" s="3" t="str">
        <f t="array" aca="1" ref="I1130" ca="1">IFERROR(INDEX(G:G,SMALL(IF(G$2:G$1573&lt;&gt;"",ROW(G$2:G$1573)),ROWS(I$2:I1129))),"")</f>
        <v/>
      </c>
      <c r="J1130" s="3" t="str">
        <f t="array" aca="1" ref="J1130" ca="1">IFERROR(INDEX(C:C,SMALL(IF(C$2:C$1573&lt;&gt;"",ROW(C$2:C$1573)),ROWS(J$2:J1129))),"")</f>
        <v/>
      </c>
    </row>
    <row r="1131" spans="1:10" ht="18" x14ac:dyDescent="0.2">
      <c r="A1131" s="1">
        <v>32</v>
      </c>
      <c r="B1131" s="1" t="s">
        <v>789</v>
      </c>
      <c r="C1131" s="2" t="str">
        <f t="shared" ca="1" si="68"/>
        <v/>
      </c>
      <c r="D1131" s="2" t="str">
        <f t="shared" ca="1" si="69"/>
        <v/>
      </c>
      <c r="E1131" s="4">
        <v>8</v>
      </c>
      <c r="F1131" s="4" t="str">
        <f t="shared" ca="1" si="70"/>
        <v/>
      </c>
      <c r="G1131" s="4" t="str">
        <f t="shared" ca="1" si="71"/>
        <v/>
      </c>
      <c r="H1131" s="3" t="str">
        <f t="array" aca="1" ref="H1131" ca="1">IFERROR(INDEX(F:F,SMALL(IF(F$2:F$1573&lt;&gt;"",ROW(F$2:F$1573)),ROWS(H$2:H1130))),"")</f>
        <v/>
      </c>
      <c r="I1131" s="3" t="str">
        <f t="array" aca="1" ref="I1131" ca="1">IFERROR(INDEX(G:G,SMALL(IF(G$2:G$1573&lt;&gt;"",ROW(G$2:G$1573)),ROWS(I$2:I1130))),"")</f>
        <v/>
      </c>
      <c r="J1131" s="3" t="str">
        <f t="array" aca="1" ref="J1131" ca="1">IFERROR(INDEX(C:C,SMALL(IF(C$2:C$1573&lt;&gt;"",ROW(C$2:C$1573)),ROWS(J$2:J1130))),"")</f>
        <v/>
      </c>
    </row>
    <row r="1132" spans="1:10" ht="18" x14ac:dyDescent="0.2">
      <c r="A1132" s="1">
        <v>33</v>
      </c>
      <c r="B1132" s="1" t="s">
        <v>789</v>
      </c>
      <c r="C1132" s="2" t="str">
        <f t="shared" ca="1" si="68"/>
        <v/>
      </c>
      <c r="D1132" s="2" t="str">
        <f t="shared" ca="1" si="69"/>
        <v/>
      </c>
      <c r="E1132" s="4">
        <v>8</v>
      </c>
      <c r="F1132" s="4" t="str">
        <f t="shared" ca="1" si="70"/>
        <v/>
      </c>
      <c r="G1132" s="4" t="str">
        <f t="shared" ca="1" si="71"/>
        <v/>
      </c>
      <c r="H1132" s="3" t="str">
        <f t="array" aca="1" ref="H1132" ca="1">IFERROR(INDEX(F:F,SMALL(IF(F$2:F$1573&lt;&gt;"",ROW(F$2:F$1573)),ROWS(H$2:H1131))),"")</f>
        <v/>
      </c>
      <c r="I1132" s="3" t="str">
        <f t="array" aca="1" ref="I1132" ca="1">IFERROR(INDEX(G:G,SMALL(IF(G$2:G$1573&lt;&gt;"",ROW(G$2:G$1573)),ROWS(I$2:I1131))),"")</f>
        <v/>
      </c>
      <c r="J1132" s="3" t="str">
        <f t="array" aca="1" ref="J1132" ca="1">IFERROR(INDEX(C:C,SMALL(IF(C$2:C$1573&lt;&gt;"",ROW(C$2:C$1573)),ROWS(J$2:J1131))),"")</f>
        <v/>
      </c>
    </row>
    <row r="1133" spans="1:10" ht="18" x14ac:dyDescent="0.2">
      <c r="A1133" s="1">
        <v>34</v>
      </c>
      <c r="B1133" s="1" t="s">
        <v>789</v>
      </c>
      <c r="C1133" s="2" t="str">
        <f t="shared" ca="1" si="68"/>
        <v/>
      </c>
      <c r="D1133" s="2">
        <f t="shared" ca="1" si="69"/>
        <v>6348</v>
      </c>
      <c r="E1133" s="4">
        <v>8</v>
      </c>
      <c r="F1133" s="4" t="str">
        <f t="shared" ca="1" si="70"/>
        <v/>
      </c>
      <c r="G1133" s="4" t="str">
        <f t="shared" ca="1" si="71"/>
        <v/>
      </c>
      <c r="H1133" s="3" t="str">
        <f t="array" aca="1" ref="H1133" ca="1">IFERROR(INDEX(F:F,SMALL(IF(F$2:F$1573&lt;&gt;"",ROW(F$2:F$1573)),ROWS(H$2:H1132))),"")</f>
        <v/>
      </c>
      <c r="I1133" s="3" t="str">
        <f t="array" aca="1" ref="I1133" ca="1">IFERROR(INDEX(G:G,SMALL(IF(G$2:G$1573&lt;&gt;"",ROW(G$2:G$1573)),ROWS(I$2:I1132))),"")</f>
        <v/>
      </c>
      <c r="J1133" s="3" t="str">
        <f t="array" aca="1" ref="J1133" ca="1">IFERROR(INDEX(C:C,SMALL(IF(C$2:C$1573&lt;&gt;"",ROW(C$2:C$1573)),ROWS(J$2:J1132))),"")</f>
        <v/>
      </c>
    </row>
    <row r="1134" spans="1:10" ht="18" x14ac:dyDescent="0.2">
      <c r="A1134" s="1">
        <v>35</v>
      </c>
      <c r="B1134" s="1" t="s">
        <v>789</v>
      </c>
      <c r="C1134" s="2" t="str">
        <f t="shared" ca="1" si="68"/>
        <v/>
      </c>
      <c r="D1134" s="2">
        <f t="shared" ca="1" si="69"/>
        <v>6314</v>
      </c>
      <c r="E1134" s="4">
        <v>8</v>
      </c>
      <c r="F1134" s="4" t="str">
        <f t="shared" ca="1" si="70"/>
        <v/>
      </c>
      <c r="G1134" s="4" t="str">
        <f t="shared" ca="1" si="71"/>
        <v/>
      </c>
      <c r="H1134" s="3" t="str">
        <f t="array" aca="1" ref="H1134" ca="1">IFERROR(INDEX(F:F,SMALL(IF(F$2:F$1573&lt;&gt;"",ROW(F$2:F$1573)),ROWS(H$2:H1133))),"")</f>
        <v/>
      </c>
      <c r="I1134" s="3" t="str">
        <f t="array" aca="1" ref="I1134" ca="1">IFERROR(INDEX(G:G,SMALL(IF(G$2:G$1573&lt;&gt;"",ROW(G$2:G$1573)),ROWS(I$2:I1133))),"")</f>
        <v/>
      </c>
      <c r="J1134" s="3" t="str">
        <f t="array" aca="1" ref="J1134" ca="1">IFERROR(INDEX(C:C,SMALL(IF(C$2:C$1573&lt;&gt;"",ROW(C$2:C$1573)),ROWS(J$2:J1133))),"")</f>
        <v/>
      </c>
    </row>
    <row r="1135" spans="1:10" ht="18" x14ac:dyDescent="0.2">
      <c r="A1135" s="1">
        <v>36</v>
      </c>
      <c r="B1135" s="1" t="s">
        <v>789</v>
      </c>
      <c r="C1135" s="2" t="str">
        <f t="shared" ca="1" si="68"/>
        <v/>
      </c>
      <c r="D1135" s="2">
        <f t="shared" ca="1" si="69"/>
        <v>6376</v>
      </c>
      <c r="E1135" s="4">
        <v>8</v>
      </c>
      <c r="F1135" s="4" t="str">
        <f t="shared" ca="1" si="70"/>
        <v/>
      </c>
      <c r="G1135" s="4" t="str">
        <f t="shared" ca="1" si="71"/>
        <v/>
      </c>
      <c r="H1135" s="3" t="str">
        <f t="array" aca="1" ref="H1135" ca="1">IFERROR(INDEX(F:F,SMALL(IF(F$2:F$1573&lt;&gt;"",ROW(F$2:F$1573)),ROWS(H$2:H1134))),"")</f>
        <v/>
      </c>
      <c r="I1135" s="3" t="str">
        <f t="array" aca="1" ref="I1135" ca="1">IFERROR(INDEX(G:G,SMALL(IF(G$2:G$1573&lt;&gt;"",ROW(G$2:G$1573)),ROWS(I$2:I1134))),"")</f>
        <v/>
      </c>
      <c r="J1135" s="3" t="str">
        <f t="array" aca="1" ref="J1135" ca="1">IFERROR(INDEX(C:C,SMALL(IF(C$2:C$1573&lt;&gt;"",ROW(C$2:C$1573)),ROWS(J$2:J1134))),"")</f>
        <v/>
      </c>
    </row>
    <row r="1136" spans="1:10" ht="18" x14ac:dyDescent="0.2">
      <c r="A1136" s="1">
        <v>37</v>
      </c>
      <c r="B1136" s="1" t="s">
        <v>789</v>
      </c>
      <c r="C1136" s="2" t="str">
        <f t="shared" ca="1" si="68"/>
        <v/>
      </c>
      <c r="D1136" s="2">
        <f t="shared" ca="1" si="69"/>
        <v>6496</v>
      </c>
      <c r="E1136" s="4">
        <v>8</v>
      </c>
      <c r="F1136" s="4" t="str">
        <f t="shared" ca="1" si="70"/>
        <v/>
      </c>
      <c r="G1136" s="4" t="str">
        <f t="shared" ca="1" si="71"/>
        <v/>
      </c>
      <c r="H1136" s="3" t="str">
        <f t="array" aca="1" ref="H1136" ca="1">IFERROR(INDEX(F:F,SMALL(IF(F$2:F$1573&lt;&gt;"",ROW(F$2:F$1573)),ROWS(H$2:H1135))),"")</f>
        <v/>
      </c>
      <c r="I1136" s="3" t="str">
        <f t="array" aca="1" ref="I1136" ca="1">IFERROR(INDEX(G:G,SMALL(IF(G$2:G$1573&lt;&gt;"",ROW(G$2:G$1573)),ROWS(I$2:I1135))),"")</f>
        <v/>
      </c>
      <c r="J1136" s="3" t="str">
        <f t="array" aca="1" ref="J1136" ca="1">IFERROR(INDEX(C:C,SMALL(IF(C$2:C$1573&lt;&gt;"",ROW(C$2:C$1573)),ROWS(J$2:J1135))),"")</f>
        <v/>
      </c>
    </row>
    <row r="1137" spans="1:10" ht="18" x14ac:dyDescent="0.2">
      <c r="A1137" s="1">
        <v>38</v>
      </c>
      <c r="B1137" s="1" t="s">
        <v>789</v>
      </c>
      <c r="C1137" s="2" t="str">
        <f t="shared" ca="1" si="68"/>
        <v/>
      </c>
      <c r="D1137" s="2">
        <f t="shared" ca="1" si="69"/>
        <v>6494</v>
      </c>
      <c r="E1137" s="4">
        <v>8</v>
      </c>
      <c r="F1137" s="4" t="str">
        <f t="shared" ca="1" si="70"/>
        <v/>
      </c>
      <c r="G1137" s="4" t="str">
        <f t="shared" ca="1" si="71"/>
        <v/>
      </c>
      <c r="H1137" s="3" t="str">
        <f t="array" aca="1" ref="H1137" ca="1">IFERROR(INDEX(F:F,SMALL(IF(F$2:F$1573&lt;&gt;"",ROW(F$2:F$1573)),ROWS(H$2:H1136))),"")</f>
        <v/>
      </c>
      <c r="I1137" s="3" t="str">
        <f t="array" aca="1" ref="I1137" ca="1">IFERROR(INDEX(G:G,SMALL(IF(G$2:G$1573&lt;&gt;"",ROW(G$2:G$1573)),ROWS(I$2:I1136))),"")</f>
        <v/>
      </c>
      <c r="J1137" s="3" t="str">
        <f t="array" aca="1" ref="J1137" ca="1">IFERROR(INDEX(C:C,SMALL(IF(C$2:C$1573&lt;&gt;"",ROW(C$2:C$1573)),ROWS(J$2:J1136))),"")</f>
        <v/>
      </c>
    </row>
    <row r="1138" spans="1:10" ht="18" x14ac:dyDescent="0.2">
      <c r="A1138" s="1">
        <v>39</v>
      </c>
      <c r="B1138" s="1" t="s">
        <v>789</v>
      </c>
      <c r="C1138" s="2" t="str">
        <f t="shared" ca="1" si="68"/>
        <v/>
      </c>
      <c r="D1138" s="2">
        <f t="shared" ca="1" si="69"/>
        <v>6495</v>
      </c>
      <c r="E1138" s="4">
        <v>8</v>
      </c>
      <c r="F1138" s="4" t="str">
        <f t="shared" ca="1" si="70"/>
        <v/>
      </c>
      <c r="G1138" s="4" t="str">
        <f t="shared" ca="1" si="71"/>
        <v/>
      </c>
      <c r="H1138" s="3" t="str">
        <f t="array" aca="1" ref="H1138" ca="1">IFERROR(INDEX(F:F,SMALL(IF(F$2:F$1573&lt;&gt;"",ROW(F$2:F$1573)),ROWS(H$2:H1137))),"")</f>
        <v/>
      </c>
      <c r="I1138" s="3" t="str">
        <f t="array" aca="1" ref="I1138" ca="1">IFERROR(INDEX(G:G,SMALL(IF(G$2:G$1573&lt;&gt;"",ROW(G$2:G$1573)),ROWS(I$2:I1137))),"")</f>
        <v/>
      </c>
      <c r="J1138" s="3" t="str">
        <f t="array" aca="1" ref="J1138" ca="1">IFERROR(INDEX(C:C,SMALL(IF(C$2:C$1573&lt;&gt;"",ROW(C$2:C$1573)),ROWS(J$2:J1137))),"")</f>
        <v/>
      </c>
    </row>
    <row r="1139" spans="1:10" ht="18" x14ac:dyDescent="0.2">
      <c r="A1139" s="1">
        <v>40</v>
      </c>
      <c r="B1139" s="1" t="s">
        <v>789</v>
      </c>
      <c r="C1139" s="2" t="str">
        <f t="shared" ca="1" si="68"/>
        <v/>
      </c>
      <c r="D1139" s="2">
        <f t="shared" ca="1" si="69"/>
        <v>6294</v>
      </c>
      <c r="E1139" s="4">
        <v>8</v>
      </c>
      <c r="F1139" s="4" t="str">
        <f t="shared" ca="1" si="70"/>
        <v/>
      </c>
      <c r="G1139" s="4" t="str">
        <f t="shared" ca="1" si="71"/>
        <v/>
      </c>
      <c r="H1139" s="3" t="str">
        <f t="array" aca="1" ref="H1139" ca="1">IFERROR(INDEX(F:F,SMALL(IF(F$2:F$1573&lt;&gt;"",ROW(F$2:F$1573)),ROWS(H$2:H1138))),"")</f>
        <v/>
      </c>
      <c r="I1139" s="3" t="str">
        <f t="array" aca="1" ref="I1139" ca="1">IFERROR(INDEX(G:G,SMALL(IF(G$2:G$1573&lt;&gt;"",ROW(G$2:G$1573)),ROWS(I$2:I1138))),"")</f>
        <v/>
      </c>
      <c r="J1139" s="3" t="str">
        <f t="array" aca="1" ref="J1139" ca="1">IFERROR(INDEX(C:C,SMALL(IF(C$2:C$1573&lt;&gt;"",ROW(C$2:C$1573)),ROWS(J$2:J1138))),"")</f>
        <v/>
      </c>
    </row>
    <row r="1140" spans="1:10" ht="18" x14ac:dyDescent="0.2">
      <c r="A1140" s="1">
        <v>41</v>
      </c>
      <c r="B1140" s="1" t="s">
        <v>789</v>
      </c>
      <c r="C1140" s="2" t="str">
        <f t="shared" ca="1" si="68"/>
        <v/>
      </c>
      <c r="D1140" s="2">
        <f t="shared" ca="1" si="69"/>
        <v>6183</v>
      </c>
      <c r="E1140" s="4">
        <v>8</v>
      </c>
      <c r="F1140" s="4" t="str">
        <f t="shared" ca="1" si="70"/>
        <v/>
      </c>
      <c r="G1140" s="4" t="str">
        <f t="shared" ca="1" si="71"/>
        <v/>
      </c>
      <c r="H1140" s="3" t="str">
        <f t="array" aca="1" ref="H1140" ca="1">IFERROR(INDEX(F:F,SMALL(IF(F$2:F$1573&lt;&gt;"",ROW(F$2:F$1573)),ROWS(H$2:H1139))),"")</f>
        <v/>
      </c>
      <c r="I1140" s="3" t="str">
        <f t="array" aca="1" ref="I1140" ca="1">IFERROR(INDEX(G:G,SMALL(IF(G$2:G$1573&lt;&gt;"",ROW(G$2:G$1573)),ROWS(I$2:I1139))),"")</f>
        <v/>
      </c>
      <c r="J1140" s="3" t="str">
        <f t="array" aca="1" ref="J1140" ca="1">IFERROR(INDEX(C:C,SMALL(IF(C$2:C$1573&lt;&gt;"",ROW(C$2:C$1573)),ROWS(J$2:J1139))),"")</f>
        <v/>
      </c>
    </row>
    <row r="1141" spans="1:10" ht="18" x14ac:dyDescent="0.2">
      <c r="A1141" s="1">
        <v>42</v>
      </c>
      <c r="B1141" s="1" t="s">
        <v>789</v>
      </c>
      <c r="C1141" s="2" t="str">
        <f t="shared" ca="1" si="68"/>
        <v/>
      </c>
      <c r="D1141" s="2">
        <f t="shared" ca="1" si="69"/>
        <v>6365</v>
      </c>
      <c r="E1141" s="4">
        <v>8</v>
      </c>
      <c r="F1141" s="4" t="str">
        <f t="shared" ca="1" si="70"/>
        <v/>
      </c>
      <c r="G1141" s="4" t="str">
        <f t="shared" ca="1" si="71"/>
        <v/>
      </c>
      <c r="H1141" s="3" t="str">
        <f t="array" aca="1" ref="H1141" ca="1">IFERROR(INDEX(F:F,SMALL(IF(F$2:F$1573&lt;&gt;"",ROW(F$2:F$1573)),ROWS(H$2:H1140))),"")</f>
        <v/>
      </c>
      <c r="I1141" s="3" t="str">
        <f t="array" aca="1" ref="I1141" ca="1">IFERROR(INDEX(G:G,SMALL(IF(G$2:G$1573&lt;&gt;"",ROW(G$2:G$1573)),ROWS(I$2:I1140))),"")</f>
        <v/>
      </c>
      <c r="J1141" s="3" t="str">
        <f t="array" aca="1" ref="J1141" ca="1">IFERROR(INDEX(C:C,SMALL(IF(C$2:C$1573&lt;&gt;"",ROW(C$2:C$1573)),ROWS(J$2:J1140))),"")</f>
        <v/>
      </c>
    </row>
    <row r="1142" spans="1:10" ht="18" x14ac:dyDescent="0.2">
      <c r="A1142" s="1">
        <v>43</v>
      </c>
      <c r="B1142" s="1" t="s">
        <v>789</v>
      </c>
      <c r="C1142" s="2" t="str">
        <f t="shared" ca="1" si="68"/>
        <v/>
      </c>
      <c r="D1142" s="2">
        <f t="shared" ca="1" si="69"/>
        <v>6409</v>
      </c>
      <c r="E1142" s="4">
        <v>8</v>
      </c>
      <c r="F1142" s="4" t="str">
        <f t="shared" ca="1" si="70"/>
        <v/>
      </c>
      <c r="G1142" s="4" t="str">
        <f t="shared" ca="1" si="71"/>
        <v/>
      </c>
      <c r="H1142" s="3" t="str">
        <f t="array" aca="1" ref="H1142" ca="1">IFERROR(INDEX(F:F,SMALL(IF(F$2:F$1573&lt;&gt;"",ROW(F$2:F$1573)),ROWS(H$2:H1141))),"")</f>
        <v/>
      </c>
      <c r="I1142" s="3" t="str">
        <f t="array" aca="1" ref="I1142" ca="1">IFERROR(INDEX(G:G,SMALL(IF(G$2:G$1573&lt;&gt;"",ROW(G$2:G$1573)),ROWS(I$2:I1141))),"")</f>
        <v/>
      </c>
      <c r="J1142" s="3" t="str">
        <f t="array" aca="1" ref="J1142" ca="1">IFERROR(INDEX(C:C,SMALL(IF(C$2:C$1573&lt;&gt;"",ROW(C$2:C$1573)),ROWS(J$2:J1141))),"")</f>
        <v/>
      </c>
    </row>
    <row r="1143" spans="1:10" ht="18" x14ac:dyDescent="0.2">
      <c r="A1143" s="1">
        <v>44</v>
      </c>
      <c r="B1143" s="1" t="s">
        <v>789</v>
      </c>
      <c r="C1143" s="2" t="str">
        <f t="shared" ca="1" si="68"/>
        <v/>
      </c>
      <c r="D1143" s="2">
        <f t="shared" ca="1" si="69"/>
        <v>6245</v>
      </c>
      <c r="E1143" s="4">
        <v>8</v>
      </c>
      <c r="F1143" s="4" t="str">
        <f t="shared" ca="1" si="70"/>
        <v/>
      </c>
      <c r="G1143" s="4" t="str">
        <f t="shared" ca="1" si="71"/>
        <v/>
      </c>
      <c r="H1143" s="3" t="str">
        <f t="array" aca="1" ref="H1143" ca="1">IFERROR(INDEX(F:F,SMALL(IF(F$2:F$1573&lt;&gt;"",ROW(F$2:F$1573)),ROWS(H$2:H1142))),"")</f>
        <v/>
      </c>
      <c r="I1143" s="3" t="str">
        <f t="array" aca="1" ref="I1143" ca="1">IFERROR(INDEX(G:G,SMALL(IF(G$2:G$1573&lt;&gt;"",ROW(G$2:G$1573)),ROWS(I$2:I1142))),"")</f>
        <v/>
      </c>
      <c r="J1143" s="3" t="str">
        <f t="array" aca="1" ref="J1143" ca="1">IFERROR(INDEX(C:C,SMALL(IF(C$2:C$1573&lt;&gt;"",ROW(C$2:C$1573)),ROWS(J$2:J1142))),"")</f>
        <v/>
      </c>
    </row>
    <row r="1144" spans="1:10" ht="18" x14ac:dyDescent="0.2">
      <c r="A1144" s="1">
        <v>45</v>
      </c>
      <c r="B1144" s="1" t="s">
        <v>789</v>
      </c>
      <c r="C1144" s="2" t="str">
        <f t="shared" ca="1" si="68"/>
        <v/>
      </c>
      <c r="D1144" s="2">
        <f t="shared" ca="1" si="69"/>
        <v>6344</v>
      </c>
      <c r="E1144" s="4">
        <v>8</v>
      </c>
      <c r="F1144" s="4" t="str">
        <f t="shared" ca="1" si="70"/>
        <v/>
      </c>
      <c r="G1144" s="4" t="str">
        <f t="shared" ca="1" si="71"/>
        <v/>
      </c>
      <c r="H1144" s="3" t="str">
        <f t="array" aca="1" ref="H1144" ca="1">IFERROR(INDEX(F:F,SMALL(IF(F$2:F$1573&lt;&gt;"",ROW(F$2:F$1573)),ROWS(H$2:H1143))),"")</f>
        <v/>
      </c>
      <c r="I1144" s="3" t="str">
        <f t="array" aca="1" ref="I1144" ca="1">IFERROR(INDEX(G:G,SMALL(IF(G$2:G$1573&lt;&gt;"",ROW(G$2:G$1573)),ROWS(I$2:I1143))),"")</f>
        <v/>
      </c>
      <c r="J1144" s="3" t="str">
        <f t="array" aca="1" ref="J1144" ca="1">IFERROR(INDEX(C:C,SMALL(IF(C$2:C$1573&lt;&gt;"",ROW(C$2:C$1573)),ROWS(J$2:J1143))),"")</f>
        <v/>
      </c>
    </row>
    <row r="1145" spans="1:10" ht="18" x14ac:dyDescent="0.2">
      <c r="A1145" s="1">
        <v>46</v>
      </c>
      <c r="B1145" s="1" t="s">
        <v>789</v>
      </c>
      <c r="C1145" s="2" t="str">
        <f t="shared" ca="1" si="68"/>
        <v/>
      </c>
      <c r="D1145" s="2">
        <f t="shared" ca="1" si="69"/>
        <v>6233</v>
      </c>
      <c r="E1145" s="4">
        <v>8</v>
      </c>
      <c r="F1145" s="4" t="str">
        <f t="shared" ca="1" si="70"/>
        <v/>
      </c>
      <c r="G1145" s="4" t="str">
        <f t="shared" ca="1" si="71"/>
        <v/>
      </c>
      <c r="H1145" s="3" t="str">
        <f t="array" aca="1" ref="H1145" ca="1">IFERROR(INDEX(F:F,SMALL(IF(F$2:F$1573&lt;&gt;"",ROW(F$2:F$1573)),ROWS(H$2:H1144))),"")</f>
        <v/>
      </c>
      <c r="I1145" s="3" t="str">
        <f t="array" aca="1" ref="I1145" ca="1">IFERROR(INDEX(G:G,SMALL(IF(G$2:G$1573&lt;&gt;"",ROW(G$2:G$1573)),ROWS(I$2:I1144))),"")</f>
        <v/>
      </c>
      <c r="J1145" s="3" t="str">
        <f t="array" aca="1" ref="J1145" ca="1">IFERROR(INDEX(C:C,SMALL(IF(C$2:C$1573&lt;&gt;"",ROW(C$2:C$1573)),ROWS(J$2:J1144))),"")</f>
        <v/>
      </c>
    </row>
    <row r="1146" spans="1:10" ht="18" x14ac:dyDescent="0.2">
      <c r="A1146" s="1">
        <v>47</v>
      </c>
      <c r="B1146" s="1" t="s">
        <v>789</v>
      </c>
      <c r="C1146" s="2" t="str">
        <f t="shared" ca="1" si="68"/>
        <v/>
      </c>
      <c r="D1146" s="2">
        <f t="shared" ca="1" si="69"/>
        <v>6264</v>
      </c>
      <c r="E1146" s="4">
        <v>8</v>
      </c>
      <c r="F1146" s="4" t="str">
        <f t="shared" ca="1" si="70"/>
        <v/>
      </c>
      <c r="G1146" s="4" t="str">
        <f t="shared" ca="1" si="71"/>
        <v/>
      </c>
      <c r="H1146" s="3" t="str">
        <f t="array" aca="1" ref="H1146" ca="1">IFERROR(INDEX(F:F,SMALL(IF(F$2:F$1573&lt;&gt;"",ROW(F$2:F$1573)),ROWS(H$2:H1145))),"")</f>
        <v/>
      </c>
      <c r="I1146" s="3" t="str">
        <f t="array" aca="1" ref="I1146" ca="1">IFERROR(INDEX(G:G,SMALL(IF(G$2:G$1573&lt;&gt;"",ROW(G$2:G$1573)),ROWS(I$2:I1145))),"")</f>
        <v/>
      </c>
      <c r="J1146" s="3" t="str">
        <f t="array" aca="1" ref="J1146" ca="1">IFERROR(INDEX(C:C,SMALL(IF(C$2:C$1573&lt;&gt;"",ROW(C$2:C$1573)),ROWS(J$2:J1145))),"")</f>
        <v/>
      </c>
    </row>
    <row r="1147" spans="1:10" ht="18" x14ac:dyDescent="0.2">
      <c r="A1147" s="1">
        <v>48</v>
      </c>
      <c r="B1147" s="1" t="s">
        <v>789</v>
      </c>
      <c r="C1147" s="2" t="str">
        <f t="shared" ca="1" si="68"/>
        <v/>
      </c>
      <c r="D1147" s="2">
        <f t="shared" ca="1" si="69"/>
        <v>6358</v>
      </c>
      <c r="E1147" s="4">
        <v>8</v>
      </c>
      <c r="F1147" s="4" t="str">
        <f t="shared" ca="1" si="70"/>
        <v/>
      </c>
      <c r="G1147" s="4" t="str">
        <f t="shared" ca="1" si="71"/>
        <v/>
      </c>
      <c r="H1147" s="3" t="str">
        <f t="array" aca="1" ref="H1147" ca="1">IFERROR(INDEX(F:F,SMALL(IF(F$2:F$1573&lt;&gt;"",ROW(F$2:F$1573)),ROWS(H$2:H1146))),"")</f>
        <v/>
      </c>
      <c r="I1147" s="3" t="str">
        <f t="array" aca="1" ref="I1147" ca="1">IFERROR(INDEX(G:G,SMALL(IF(G$2:G$1573&lt;&gt;"",ROW(G$2:G$1573)),ROWS(I$2:I1146))),"")</f>
        <v/>
      </c>
      <c r="J1147" s="3" t="str">
        <f t="array" aca="1" ref="J1147" ca="1">IFERROR(INDEX(C:C,SMALL(IF(C$2:C$1573&lt;&gt;"",ROW(C$2:C$1573)),ROWS(J$2:J1146))),"")</f>
        <v/>
      </c>
    </row>
    <row r="1148" spans="1:10" ht="18" x14ac:dyDescent="0.2">
      <c r="A1148" s="1">
        <v>49</v>
      </c>
      <c r="B1148" s="1" t="s">
        <v>789</v>
      </c>
      <c r="C1148" s="2" t="str">
        <f t="shared" ca="1" si="68"/>
        <v/>
      </c>
      <c r="D1148" s="2">
        <f t="shared" ca="1" si="69"/>
        <v>6375</v>
      </c>
      <c r="E1148" s="4">
        <v>8</v>
      </c>
      <c r="F1148" s="4" t="str">
        <f t="shared" ca="1" si="70"/>
        <v/>
      </c>
      <c r="G1148" s="4" t="str">
        <f t="shared" ca="1" si="71"/>
        <v/>
      </c>
      <c r="H1148" s="3" t="str">
        <f t="array" aca="1" ref="H1148" ca="1">IFERROR(INDEX(F:F,SMALL(IF(F$2:F$1573&lt;&gt;"",ROW(F$2:F$1573)),ROWS(H$2:H1147))),"")</f>
        <v/>
      </c>
      <c r="I1148" s="3" t="str">
        <f t="array" aca="1" ref="I1148" ca="1">IFERROR(INDEX(G:G,SMALL(IF(G$2:G$1573&lt;&gt;"",ROW(G$2:G$1573)),ROWS(I$2:I1147))),"")</f>
        <v/>
      </c>
      <c r="J1148" s="3" t="str">
        <f t="array" aca="1" ref="J1148" ca="1">IFERROR(INDEX(C:C,SMALL(IF(C$2:C$1573&lt;&gt;"",ROW(C$2:C$1573)),ROWS(J$2:J1147))),"")</f>
        <v/>
      </c>
    </row>
    <row r="1149" spans="1:10" ht="18" x14ac:dyDescent="0.2">
      <c r="A1149" s="1">
        <v>50</v>
      </c>
      <c r="B1149" s="1" t="s">
        <v>789</v>
      </c>
      <c r="C1149" s="2" t="str">
        <f t="shared" ca="1" si="68"/>
        <v/>
      </c>
      <c r="D1149" s="2">
        <f t="shared" ca="1" si="69"/>
        <v>6433</v>
      </c>
      <c r="E1149" s="4">
        <v>8</v>
      </c>
      <c r="F1149" s="4" t="str">
        <f t="shared" ca="1" si="70"/>
        <v/>
      </c>
      <c r="G1149" s="4" t="str">
        <f t="shared" ca="1" si="71"/>
        <v/>
      </c>
      <c r="H1149" s="3" t="str">
        <f t="array" aca="1" ref="H1149" ca="1">IFERROR(INDEX(F:F,SMALL(IF(F$2:F$1573&lt;&gt;"",ROW(F$2:F$1573)),ROWS(H$2:H1148))),"")</f>
        <v/>
      </c>
      <c r="I1149" s="3" t="str">
        <f t="array" aca="1" ref="I1149" ca="1">IFERROR(INDEX(G:G,SMALL(IF(G$2:G$1573&lt;&gt;"",ROW(G$2:G$1573)),ROWS(I$2:I1148))),"")</f>
        <v/>
      </c>
      <c r="J1149" s="3" t="str">
        <f t="array" aca="1" ref="J1149" ca="1">IFERROR(INDEX(C:C,SMALL(IF(C$2:C$1573&lt;&gt;"",ROW(C$2:C$1573)),ROWS(J$2:J1148))),"")</f>
        <v/>
      </c>
    </row>
    <row r="1150" spans="1:10" ht="18" x14ac:dyDescent="0.2">
      <c r="A1150" s="1">
        <v>51</v>
      </c>
      <c r="B1150" s="1" t="s">
        <v>789</v>
      </c>
      <c r="C1150" s="2" t="str">
        <f t="shared" ca="1" si="68"/>
        <v/>
      </c>
      <c r="D1150" s="2">
        <f t="shared" ca="1" si="69"/>
        <v>6396</v>
      </c>
      <c r="E1150" s="4">
        <v>8</v>
      </c>
      <c r="F1150" s="4" t="str">
        <f t="shared" ca="1" si="70"/>
        <v/>
      </c>
      <c r="G1150" s="4" t="str">
        <f t="shared" ca="1" si="71"/>
        <v/>
      </c>
      <c r="H1150" s="3" t="str">
        <f t="array" aca="1" ref="H1150" ca="1">IFERROR(INDEX(F:F,SMALL(IF(F$2:F$1573&lt;&gt;"",ROW(F$2:F$1573)),ROWS(H$2:H1149))),"")</f>
        <v/>
      </c>
      <c r="I1150" s="3" t="str">
        <f t="array" aca="1" ref="I1150" ca="1">IFERROR(INDEX(G:G,SMALL(IF(G$2:G$1573&lt;&gt;"",ROW(G$2:G$1573)),ROWS(I$2:I1149))),"")</f>
        <v/>
      </c>
      <c r="J1150" s="3" t="str">
        <f t="array" aca="1" ref="J1150" ca="1">IFERROR(INDEX(C:C,SMALL(IF(C$2:C$1573&lt;&gt;"",ROW(C$2:C$1573)),ROWS(J$2:J1149))),"")</f>
        <v/>
      </c>
    </row>
    <row r="1151" spans="1:10" ht="18" x14ac:dyDescent="0.2">
      <c r="A1151" s="1">
        <v>52</v>
      </c>
      <c r="B1151" s="1" t="s">
        <v>789</v>
      </c>
      <c r="C1151" s="2" t="str">
        <f t="shared" ca="1" si="68"/>
        <v/>
      </c>
      <c r="D1151" s="2">
        <f t="shared" ca="1" si="69"/>
        <v>6392</v>
      </c>
      <c r="E1151" s="4">
        <v>8</v>
      </c>
      <c r="F1151" s="4" t="str">
        <f t="shared" ca="1" si="70"/>
        <v/>
      </c>
      <c r="G1151" s="4" t="str">
        <f t="shared" ca="1" si="71"/>
        <v/>
      </c>
      <c r="H1151" s="3" t="str">
        <f t="array" aca="1" ref="H1151" ca="1">IFERROR(INDEX(F:F,SMALL(IF(F$2:F$1573&lt;&gt;"",ROW(F$2:F$1573)),ROWS(H$2:H1150))),"")</f>
        <v/>
      </c>
      <c r="I1151" s="3" t="str">
        <f t="array" aca="1" ref="I1151" ca="1">IFERROR(INDEX(G:G,SMALL(IF(G$2:G$1573&lt;&gt;"",ROW(G$2:G$1573)),ROWS(I$2:I1150))),"")</f>
        <v/>
      </c>
      <c r="J1151" s="3" t="str">
        <f t="array" aca="1" ref="J1151" ca="1">IFERROR(INDEX(C:C,SMALL(IF(C$2:C$1573&lt;&gt;"",ROW(C$2:C$1573)),ROWS(J$2:J1150))),"")</f>
        <v/>
      </c>
    </row>
    <row r="1152" spans="1:10" ht="18" x14ac:dyDescent="0.2">
      <c r="A1152" s="1">
        <v>53</v>
      </c>
      <c r="B1152" s="1" t="s">
        <v>789</v>
      </c>
      <c r="C1152" s="2" t="str">
        <f t="shared" ca="1" si="68"/>
        <v/>
      </c>
      <c r="D1152" s="2">
        <f t="shared" ca="1" si="69"/>
        <v>6312</v>
      </c>
      <c r="E1152" s="4">
        <v>8</v>
      </c>
      <c r="F1152" s="4" t="str">
        <f t="shared" ca="1" si="70"/>
        <v/>
      </c>
      <c r="G1152" s="4" t="str">
        <f t="shared" ca="1" si="71"/>
        <v/>
      </c>
      <c r="H1152" s="3" t="str">
        <f t="array" aca="1" ref="H1152" ca="1">IFERROR(INDEX(F:F,SMALL(IF(F$2:F$1573&lt;&gt;"",ROW(F$2:F$1573)),ROWS(H$2:H1151))),"")</f>
        <v/>
      </c>
      <c r="I1152" s="3" t="str">
        <f t="array" aca="1" ref="I1152" ca="1">IFERROR(INDEX(G:G,SMALL(IF(G$2:G$1573&lt;&gt;"",ROW(G$2:G$1573)),ROWS(I$2:I1151))),"")</f>
        <v/>
      </c>
      <c r="J1152" s="3" t="str">
        <f t="array" aca="1" ref="J1152" ca="1">IFERROR(INDEX(C:C,SMALL(IF(C$2:C$1573&lt;&gt;"",ROW(C$2:C$1573)),ROWS(J$2:J1151))),"")</f>
        <v/>
      </c>
    </row>
    <row r="1153" spans="1:10" ht="18" x14ac:dyDescent="0.2">
      <c r="A1153" s="1">
        <v>54</v>
      </c>
      <c r="B1153" s="1" t="s">
        <v>789</v>
      </c>
      <c r="C1153" s="2" t="str">
        <f t="shared" ca="1" si="68"/>
        <v/>
      </c>
      <c r="D1153" s="2">
        <f t="shared" ca="1" si="69"/>
        <v>6438</v>
      </c>
      <c r="E1153" s="4">
        <v>8</v>
      </c>
      <c r="F1153" s="4" t="str">
        <f t="shared" ca="1" si="70"/>
        <v/>
      </c>
      <c r="G1153" s="4" t="str">
        <f t="shared" ca="1" si="71"/>
        <v/>
      </c>
      <c r="H1153" s="3" t="str">
        <f t="array" aca="1" ref="H1153" ca="1">IFERROR(INDEX(F:F,SMALL(IF(F$2:F$1573&lt;&gt;"",ROW(F$2:F$1573)),ROWS(H$2:H1152))),"")</f>
        <v/>
      </c>
      <c r="I1153" s="3" t="str">
        <f t="array" aca="1" ref="I1153" ca="1">IFERROR(INDEX(G:G,SMALL(IF(G$2:G$1573&lt;&gt;"",ROW(G$2:G$1573)),ROWS(I$2:I1152))),"")</f>
        <v/>
      </c>
      <c r="J1153" s="3" t="str">
        <f t="array" aca="1" ref="J1153" ca="1">IFERROR(INDEX(C:C,SMALL(IF(C$2:C$1573&lt;&gt;"",ROW(C$2:C$1573)),ROWS(J$2:J1152))),"")</f>
        <v/>
      </c>
    </row>
    <row r="1154" spans="1:10" ht="18" x14ac:dyDescent="0.2">
      <c r="A1154" s="1">
        <v>55</v>
      </c>
      <c r="B1154" s="1" t="s">
        <v>789</v>
      </c>
      <c r="C1154" s="2" t="str">
        <f t="shared" ca="1" si="68"/>
        <v/>
      </c>
      <c r="D1154" s="2">
        <f t="shared" ca="1" si="69"/>
        <v>6468</v>
      </c>
      <c r="E1154" s="4">
        <v>8</v>
      </c>
      <c r="F1154" s="4" t="str">
        <f t="shared" ca="1" si="70"/>
        <v/>
      </c>
      <c r="G1154" s="4" t="str">
        <f t="shared" ca="1" si="71"/>
        <v/>
      </c>
      <c r="H1154" s="3" t="str">
        <f t="array" aca="1" ref="H1154" ca="1">IFERROR(INDEX(F:F,SMALL(IF(F$2:F$1573&lt;&gt;"",ROW(F$2:F$1573)),ROWS(H$2:H1153))),"")</f>
        <v/>
      </c>
      <c r="I1154" s="3" t="str">
        <f t="array" aca="1" ref="I1154" ca="1">IFERROR(INDEX(G:G,SMALL(IF(G$2:G$1573&lt;&gt;"",ROW(G$2:G$1573)),ROWS(I$2:I1153))),"")</f>
        <v/>
      </c>
      <c r="J1154" s="3" t="str">
        <f t="array" aca="1" ref="J1154" ca="1">IFERROR(INDEX(C:C,SMALL(IF(C$2:C$1573&lt;&gt;"",ROW(C$2:C$1573)),ROWS(J$2:J1153))),"")</f>
        <v/>
      </c>
    </row>
    <row r="1155" spans="1:10" ht="18" x14ac:dyDescent="0.2">
      <c r="A1155" s="1">
        <v>56</v>
      </c>
      <c r="B1155" s="1" t="s">
        <v>789</v>
      </c>
      <c r="C1155" s="2" t="str">
        <f t="shared" ca="1" si="68"/>
        <v/>
      </c>
      <c r="D1155" s="2">
        <f t="shared" ca="1" si="69"/>
        <v>6256</v>
      </c>
      <c r="E1155" s="4">
        <v>8</v>
      </c>
      <c r="F1155" s="4" t="str">
        <f t="shared" ca="1" si="70"/>
        <v/>
      </c>
      <c r="G1155" s="4" t="str">
        <f t="shared" ca="1" si="71"/>
        <v/>
      </c>
      <c r="H1155" s="3" t="str">
        <f t="array" aca="1" ref="H1155" ca="1">IFERROR(INDEX(F:F,SMALL(IF(F$2:F$1573&lt;&gt;"",ROW(F$2:F$1573)),ROWS(H$2:H1154))),"")</f>
        <v/>
      </c>
      <c r="I1155" s="3" t="str">
        <f t="array" aca="1" ref="I1155" ca="1">IFERROR(INDEX(G:G,SMALL(IF(G$2:G$1573&lt;&gt;"",ROW(G$2:G$1573)),ROWS(I$2:I1154))),"")</f>
        <v/>
      </c>
      <c r="J1155" s="3" t="str">
        <f t="array" aca="1" ref="J1155" ca="1">IFERROR(INDEX(C:C,SMALL(IF(C$2:C$1573&lt;&gt;"",ROW(C$2:C$1573)),ROWS(J$2:J1154))),"")</f>
        <v/>
      </c>
    </row>
    <row r="1156" spans="1:10" ht="18" x14ac:dyDescent="0.2">
      <c r="A1156" s="1">
        <v>57</v>
      </c>
      <c r="B1156" s="1" t="s">
        <v>789</v>
      </c>
      <c r="C1156" s="2" t="str">
        <f t="shared" ca="1" si="68"/>
        <v/>
      </c>
      <c r="D1156" s="2">
        <f t="shared" ca="1" si="69"/>
        <v>6324</v>
      </c>
      <c r="E1156" s="4">
        <v>8</v>
      </c>
      <c r="F1156" s="4" t="str">
        <f t="shared" ca="1" si="70"/>
        <v/>
      </c>
      <c r="G1156" s="4" t="str">
        <f t="shared" ca="1" si="71"/>
        <v/>
      </c>
      <c r="H1156" s="3" t="str">
        <f t="array" aca="1" ref="H1156" ca="1">IFERROR(INDEX(F:F,SMALL(IF(F$2:F$1573&lt;&gt;"",ROW(F$2:F$1573)),ROWS(H$2:H1155))),"")</f>
        <v/>
      </c>
      <c r="I1156" s="3" t="str">
        <f t="array" aca="1" ref="I1156" ca="1">IFERROR(INDEX(G:G,SMALL(IF(G$2:G$1573&lt;&gt;"",ROW(G$2:G$1573)),ROWS(I$2:I1155))),"")</f>
        <v/>
      </c>
      <c r="J1156" s="3" t="str">
        <f t="array" aca="1" ref="J1156" ca="1">IFERROR(INDEX(C:C,SMALL(IF(C$2:C$1573&lt;&gt;"",ROW(C$2:C$1573)),ROWS(J$2:J1155))),"")</f>
        <v/>
      </c>
    </row>
    <row r="1157" spans="1:10" ht="18" x14ac:dyDescent="0.2">
      <c r="A1157" s="1">
        <v>58</v>
      </c>
      <c r="B1157" s="1" t="s">
        <v>789</v>
      </c>
      <c r="C1157" s="2" t="str">
        <f t="shared" ref="C1157:C1220" ca="1" si="72">IF(OR(D1157=0,D1157="",INDIRECT("'"&amp;$B$1&amp;"'!"&amp;B1157&amp;A1157)="",,INDIRECT("'"&amp;$B$1&amp;"'!X"&amp;A1157)=0),"",INDIRECT("'"&amp;$B$1&amp;"'!"&amp;B1157&amp;A1157))</f>
        <v/>
      </c>
      <c r="D1157" s="2">
        <f t="shared" ref="D1157:D1220" ca="1" si="73">IF(INDIRECT("'"&amp;$B$1&amp;"'!C"&amp;A1157)=0,"",INDIRECT("'"&amp;$B$1&amp;"'!C"&amp;A1157))</f>
        <v>6126</v>
      </c>
      <c r="E1157" s="4">
        <v>8</v>
      </c>
      <c r="F1157" s="4" t="str">
        <f t="shared" ref="F1157:F1220" ca="1" si="74">IF(C1157="","",E1157)</f>
        <v/>
      </c>
      <c r="G1157" s="4" t="str">
        <f t="shared" ref="G1157:G1220" ca="1" si="75">IF(OR(C1157="",C1157=0),"",D1157)</f>
        <v/>
      </c>
      <c r="H1157" s="3" t="str">
        <f t="array" aca="1" ref="H1157" ca="1">IFERROR(INDEX(F:F,SMALL(IF(F$2:F$1573&lt;&gt;"",ROW(F$2:F$1573)),ROWS(H$2:H1156))),"")</f>
        <v/>
      </c>
      <c r="I1157" s="3" t="str">
        <f t="array" aca="1" ref="I1157" ca="1">IFERROR(INDEX(G:G,SMALL(IF(G$2:G$1573&lt;&gt;"",ROW(G$2:G$1573)),ROWS(I$2:I1156))),"")</f>
        <v/>
      </c>
      <c r="J1157" s="3" t="str">
        <f t="array" aca="1" ref="J1157" ca="1">IFERROR(INDEX(C:C,SMALL(IF(C$2:C$1573&lt;&gt;"",ROW(C$2:C$1573)),ROWS(J$2:J1156))),"")</f>
        <v/>
      </c>
    </row>
    <row r="1158" spans="1:10" ht="18" x14ac:dyDescent="0.2">
      <c r="A1158" s="1">
        <v>59</v>
      </c>
      <c r="B1158" s="1" t="s">
        <v>789</v>
      </c>
      <c r="C1158" s="2" t="str">
        <f t="shared" ca="1" si="72"/>
        <v/>
      </c>
      <c r="D1158" s="2">
        <f t="shared" ca="1" si="73"/>
        <v>6459</v>
      </c>
      <c r="E1158" s="4">
        <v>8</v>
      </c>
      <c r="F1158" s="4" t="str">
        <f t="shared" ca="1" si="74"/>
        <v/>
      </c>
      <c r="G1158" s="4" t="str">
        <f t="shared" ca="1" si="75"/>
        <v/>
      </c>
      <c r="H1158" s="3" t="str">
        <f t="array" aca="1" ref="H1158" ca="1">IFERROR(INDEX(F:F,SMALL(IF(F$2:F$1573&lt;&gt;"",ROW(F$2:F$1573)),ROWS(H$2:H1157))),"")</f>
        <v/>
      </c>
      <c r="I1158" s="3" t="str">
        <f t="array" aca="1" ref="I1158" ca="1">IFERROR(INDEX(G:G,SMALL(IF(G$2:G$1573&lt;&gt;"",ROW(G$2:G$1573)),ROWS(I$2:I1157))),"")</f>
        <v/>
      </c>
      <c r="J1158" s="3" t="str">
        <f t="array" aca="1" ref="J1158" ca="1">IFERROR(INDEX(C:C,SMALL(IF(C$2:C$1573&lt;&gt;"",ROW(C$2:C$1573)),ROWS(J$2:J1157))),"")</f>
        <v/>
      </c>
    </row>
    <row r="1159" spans="1:10" ht="18" x14ac:dyDescent="0.2">
      <c r="A1159" s="1">
        <v>60</v>
      </c>
      <c r="B1159" s="1" t="s">
        <v>789</v>
      </c>
      <c r="C1159" s="2" t="str">
        <f t="shared" ca="1" si="72"/>
        <v/>
      </c>
      <c r="D1159" s="2">
        <f t="shared" ca="1" si="73"/>
        <v>6455</v>
      </c>
      <c r="E1159" s="4">
        <v>8</v>
      </c>
      <c r="F1159" s="4" t="str">
        <f t="shared" ca="1" si="74"/>
        <v/>
      </c>
      <c r="G1159" s="4" t="str">
        <f t="shared" ca="1" si="75"/>
        <v/>
      </c>
      <c r="H1159" s="3" t="str">
        <f t="array" aca="1" ref="H1159" ca="1">IFERROR(INDEX(F:F,SMALL(IF(F$2:F$1573&lt;&gt;"",ROW(F$2:F$1573)),ROWS(H$2:H1158))),"")</f>
        <v/>
      </c>
      <c r="I1159" s="3" t="str">
        <f t="array" aca="1" ref="I1159" ca="1">IFERROR(INDEX(G:G,SMALL(IF(G$2:G$1573&lt;&gt;"",ROW(G$2:G$1573)),ROWS(I$2:I1158))),"")</f>
        <v/>
      </c>
      <c r="J1159" s="3" t="str">
        <f t="array" aca="1" ref="J1159" ca="1">IFERROR(INDEX(C:C,SMALL(IF(C$2:C$1573&lt;&gt;"",ROW(C$2:C$1573)),ROWS(J$2:J1158))),"")</f>
        <v/>
      </c>
    </row>
    <row r="1160" spans="1:10" ht="18" x14ac:dyDescent="0.2">
      <c r="A1160" s="1">
        <v>61</v>
      </c>
      <c r="B1160" s="1" t="s">
        <v>789</v>
      </c>
      <c r="C1160" s="2" t="str">
        <f t="shared" ca="1" si="72"/>
        <v/>
      </c>
      <c r="D1160" s="2">
        <f t="shared" ca="1" si="73"/>
        <v>6290</v>
      </c>
      <c r="E1160" s="4">
        <v>8</v>
      </c>
      <c r="F1160" s="4" t="str">
        <f t="shared" ca="1" si="74"/>
        <v/>
      </c>
      <c r="G1160" s="4" t="str">
        <f t="shared" ca="1" si="75"/>
        <v/>
      </c>
      <c r="H1160" s="3" t="str">
        <f t="array" aca="1" ref="H1160" ca="1">IFERROR(INDEX(F:F,SMALL(IF(F$2:F$1573&lt;&gt;"",ROW(F$2:F$1573)),ROWS(H$2:H1159))),"")</f>
        <v/>
      </c>
      <c r="I1160" s="3" t="str">
        <f t="array" aca="1" ref="I1160" ca="1">IFERROR(INDEX(G:G,SMALL(IF(G$2:G$1573&lt;&gt;"",ROW(G$2:G$1573)),ROWS(I$2:I1159))),"")</f>
        <v/>
      </c>
      <c r="J1160" s="3" t="str">
        <f t="array" aca="1" ref="J1160" ca="1">IFERROR(INDEX(C:C,SMALL(IF(C$2:C$1573&lt;&gt;"",ROW(C$2:C$1573)),ROWS(J$2:J1159))),"")</f>
        <v/>
      </c>
    </row>
    <row r="1161" spans="1:10" ht="18" x14ac:dyDescent="0.2">
      <c r="A1161" s="1">
        <v>62</v>
      </c>
      <c r="B1161" s="1" t="s">
        <v>789</v>
      </c>
      <c r="C1161" s="2" t="str">
        <f t="shared" ca="1" si="72"/>
        <v/>
      </c>
      <c r="D1161" s="2">
        <f t="shared" ca="1" si="73"/>
        <v>6434</v>
      </c>
      <c r="E1161" s="4">
        <v>8</v>
      </c>
      <c r="F1161" s="4" t="str">
        <f t="shared" ca="1" si="74"/>
        <v/>
      </c>
      <c r="G1161" s="4" t="str">
        <f t="shared" ca="1" si="75"/>
        <v/>
      </c>
      <c r="H1161" s="3" t="str">
        <f t="array" aca="1" ref="H1161" ca="1">IFERROR(INDEX(F:F,SMALL(IF(F$2:F$1573&lt;&gt;"",ROW(F$2:F$1573)),ROWS(H$2:H1160))),"")</f>
        <v/>
      </c>
      <c r="I1161" s="3" t="str">
        <f t="array" aca="1" ref="I1161" ca="1">IFERROR(INDEX(G:G,SMALL(IF(G$2:G$1573&lt;&gt;"",ROW(G$2:G$1573)),ROWS(I$2:I1160))),"")</f>
        <v/>
      </c>
      <c r="J1161" s="3" t="str">
        <f t="array" aca="1" ref="J1161" ca="1">IFERROR(INDEX(C:C,SMALL(IF(C$2:C$1573&lt;&gt;"",ROW(C$2:C$1573)),ROWS(J$2:J1160))),"")</f>
        <v/>
      </c>
    </row>
    <row r="1162" spans="1:10" ht="18" x14ac:dyDescent="0.2">
      <c r="A1162" s="1">
        <v>63</v>
      </c>
      <c r="B1162" s="1" t="s">
        <v>789</v>
      </c>
      <c r="C1162" s="2" t="str">
        <f t="shared" ca="1" si="72"/>
        <v/>
      </c>
      <c r="D1162" s="2">
        <f t="shared" ca="1" si="73"/>
        <v>6425</v>
      </c>
      <c r="E1162" s="4">
        <v>8</v>
      </c>
      <c r="F1162" s="4" t="str">
        <f t="shared" ca="1" si="74"/>
        <v/>
      </c>
      <c r="G1162" s="4" t="str">
        <f t="shared" ca="1" si="75"/>
        <v/>
      </c>
      <c r="H1162" s="3" t="str">
        <f t="array" aca="1" ref="H1162" ca="1">IFERROR(INDEX(F:F,SMALL(IF(F$2:F$1573&lt;&gt;"",ROW(F$2:F$1573)),ROWS(H$2:H1161))),"")</f>
        <v/>
      </c>
      <c r="I1162" s="3" t="str">
        <f t="array" aca="1" ref="I1162" ca="1">IFERROR(INDEX(G:G,SMALL(IF(G$2:G$1573&lt;&gt;"",ROW(G$2:G$1573)),ROWS(I$2:I1161))),"")</f>
        <v/>
      </c>
      <c r="J1162" s="3" t="str">
        <f t="array" aca="1" ref="J1162" ca="1">IFERROR(INDEX(C:C,SMALL(IF(C$2:C$1573&lt;&gt;"",ROW(C$2:C$1573)),ROWS(J$2:J1161))),"")</f>
        <v/>
      </c>
    </row>
    <row r="1163" spans="1:10" ht="18" x14ac:dyDescent="0.2">
      <c r="A1163" s="1">
        <v>64</v>
      </c>
      <c r="B1163" s="1" t="s">
        <v>789</v>
      </c>
      <c r="C1163" s="2" t="str">
        <f t="shared" ca="1" si="72"/>
        <v/>
      </c>
      <c r="D1163" s="2">
        <f t="shared" ca="1" si="73"/>
        <v>6326</v>
      </c>
      <c r="E1163" s="4">
        <v>8</v>
      </c>
      <c r="F1163" s="4" t="str">
        <f t="shared" ca="1" si="74"/>
        <v/>
      </c>
      <c r="G1163" s="4" t="str">
        <f t="shared" ca="1" si="75"/>
        <v/>
      </c>
      <c r="H1163" s="3" t="str">
        <f t="array" aca="1" ref="H1163" ca="1">IFERROR(INDEX(F:F,SMALL(IF(F$2:F$1573&lt;&gt;"",ROW(F$2:F$1573)),ROWS(H$2:H1162))),"")</f>
        <v/>
      </c>
      <c r="I1163" s="3" t="str">
        <f t="array" aca="1" ref="I1163" ca="1">IFERROR(INDEX(G:G,SMALL(IF(G$2:G$1573&lt;&gt;"",ROW(G$2:G$1573)),ROWS(I$2:I1162))),"")</f>
        <v/>
      </c>
      <c r="J1163" s="3" t="str">
        <f t="array" aca="1" ref="J1163" ca="1">IFERROR(INDEX(C:C,SMALL(IF(C$2:C$1573&lt;&gt;"",ROW(C$2:C$1573)),ROWS(J$2:J1162))),"")</f>
        <v/>
      </c>
    </row>
    <row r="1164" spans="1:10" ht="18" x14ac:dyDescent="0.2">
      <c r="A1164" s="1">
        <v>65</v>
      </c>
      <c r="B1164" s="1" t="s">
        <v>789</v>
      </c>
      <c r="C1164" s="2" t="str">
        <f t="shared" ca="1" si="72"/>
        <v/>
      </c>
      <c r="D1164" s="2">
        <f t="shared" ca="1" si="73"/>
        <v>6300</v>
      </c>
      <c r="E1164" s="4">
        <v>8</v>
      </c>
      <c r="F1164" s="4" t="str">
        <f t="shared" ca="1" si="74"/>
        <v/>
      </c>
      <c r="G1164" s="4" t="str">
        <f t="shared" ca="1" si="75"/>
        <v/>
      </c>
      <c r="H1164" s="3" t="str">
        <f t="array" aca="1" ref="H1164" ca="1">IFERROR(INDEX(F:F,SMALL(IF(F$2:F$1573&lt;&gt;"",ROW(F$2:F$1573)),ROWS(H$2:H1163))),"")</f>
        <v/>
      </c>
      <c r="I1164" s="3" t="str">
        <f t="array" aca="1" ref="I1164" ca="1">IFERROR(INDEX(G:G,SMALL(IF(G$2:G$1573&lt;&gt;"",ROW(G$2:G$1573)),ROWS(I$2:I1163))),"")</f>
        <v/>
      </c>
      <c r="J1164" s="3" t="str">
        <f t="array" aca="1" ref="J1164" ca="1">IFERROR(INDEX(C:C,SMALL(IF(C$2:C$1573&lt;&gt;"",ROW(C$2:C$1573)),ROWS(J$2:J1163))),"")</f>
        <v/>
      </c>
    </row>
    <row r="1165" spans="1:10" ht="18" x14ac:dyDescent="0.2">
      <c r="A1165" s="1">
        <v>66</v>
      </c>
      <c r="B1165" s="1" t="s">
        <v>789</v>
      </c>
      <c r="C1165" s="2" t="str">
        <f t="shared" ca="1" si="72"/>
        <v/>
      </c>
      <c r="D1165" s="2">
        <f t="shared" ca="1" si="73"/>
        <v>6481</v>
      </c>
      <c r="E1165" s="4">
        <v>8</v>
      </c>
      <c r="F1165" s="4" t="str">
        <f t="shared" ca="1" si="74"/>
        <v/>
      </c>
      <c r="G1165" s="4" t="str">
        <f t="shared" ca="1" si="75"/>
        <v/>
      </c>
      <c r="H1165" s="3" t="str">
        <f t="array" aca="1" ref="H1165" ca="1">IFERROR(INDEX(F:F,SMALL(IF(F$2:F$1573&lt;&gt;"",ROW(F$2:F$1573)),ROWS(H$2:H1164))),"")</f>
        <v/>
      </c>
      <c r="I1165" s="3" t="str">
        <f t="array" aca="1" ref="I1165" ca="1">IFERROR(INDEX(G:G,SMALL(IF(G$2:G$1573&lt;&gt;"",ROW(G$2:G$1573)),ROWS(I$2:I1164))),"")</f>
        <v/>
      </c>
      <c r="J1165" s="3" t="str">
        <f t="array" aca="1" ref="J1165" ca="1">IFERROR(INDEX(C:C,SMALL(IF(C$2:C$1573&lt;&gt;"",ROW(C$2:C$1573)),ROWS(J$2:J1164))),"")</f>
        <v/>
      </c>
    </row>
    <row r="1166" spans="1:10" ht="18" x14ac:dyDescent="0.2">
      <c r="A1166" s="1">
        <v>67</v>
      </c>
      <c r="B1166" s="1" t="s">
        <v>789</v>
      </c>
      <c r="C1166" s="2" t="str">
        <f t="shared" ca="1" si="72"/>
        <v/>
      </c>
      <c r="D1166" s="2">
        <f t="shared" ca="1" si="73"/>
        <v>6477</v>
      </c>
      <c r="E1166" s="4">
        <v>8</v>
      </c>
      <c r="F1166" s="4" t="str">
        <f t="shared" ca="1" si="74"/>
        <v/>
      </c>
      <c r="G1166" s="4" t="str">
        <f t="shared" ca="1" si="75"/>
        <v/>
      </c>
      <c r="H1166" s="3" t="str">
        <f t="array" aca="1" ref="H1166" ca="1">IFERROR(INDEX(F:F,SMALL(IF(F$2:F$1573&lt;&gt;"",ROW(F$2:F$1573)),ROWS(H$2:H1165))),"")</f>
        <v/>
      </c>
      <c r="I1166" s="3" t="str">
        <f t="array" aca="1" ref="I1166" ca="1">IFERROR(INDEX(G:G,SMALL(IF(G$2:G$1573&lt;&gt;"",ROW(G$2:G$1573)),ROWS(I$2:I1165))),"")</f>
        <v/>
      </c>
      <c r="J1166" s="3" t="str">
        <f t="array" aca="1" ref="J1166" ca="1">IFERROR(INDEX(C:C,SMALL(IF(C$2:C$1573&lt;&gt;"",ROW(C$2:C$1573)),ROWS(J$2:J1165))),"")</f>
        <v/>
      </c>
    </row>
    <row r="1167" spans="1:10" ht="18" x14ac:dyDescent="0.2">
      <c r="A1167" s="1">
        <v>68</v>
      </c>
      <c r="B1167" s="1" t="s">
        <v>789</v>
      </c>
      <c r="C1167" s="2" t="str">
        <f t="shared" ca="1" si="72"/>
        <v/>
      </c>
      <c r="D1167" s="2">
        <f t="shared" ca="1" si="73"/>
        <v>6452</v>
      </c>
      <c r="E1167" s="4">
        <v>8</v>
      </c>
      <c r="F1167" s="4" t="str">
        <f t="shared" ca="1" si="74"/>
        <v/>
      </c>
      <c r="G1167" s="4" t="str">
        <f t="shared" ca="1" si="75"/>
        <v/>
      </c>
      <c r="H1167" s="3" t="str">
        <f t="array" aca="1" ref="H1167" ca="1">IFERROR(INDEX(F:F,SMALL(IF(F$2:F$1573&lt;&gt;"",ROW(F$2:F$1573)),ROWS(H$2:H1166))),"")</f>
        <v/>
      </c>
      <c r="I1167" s="3" t="str">
        <f t="array" aca="1" ref="I1167" ca="1">IFERROR(INDEX(G:G,SMALL(IF(G$2:G$1573&lt;&gt;"",ROW(G$2:G$1573)),ROWS(I$2:I1166))),"")</f>
        <v/>
      </c>
      <c r="J1167" s="3" t="str">
        <f t="array" aca="1" ref="J1167" ca="1">IFERROR(INDEX(C:C,SMALL(IF(C$2:C$1573&lt;&gt;"",ROW(C$2:C$1573)),ROWS(J$2:J1166))),"")</f>
        <v/>
      </c>
    </row>
    <row r="1168" spans="1:10" ht="18" x14ac:dyDescent="0.2">
      <c r="A1168" s="1">
        <v>69</v>
      </c>
      <c r="B1168" s="1" t="s">
        <v>789</v>
      </c>
      <c r="C1168" s="2" t="str">
        <f t="shared" ca="1" si="72"/>
        <v/>
      </c>
      <c r="D1168" s="2">
        <f t="shared" ca="1" si="73"/>
        <v>6454</v>
      </c>
      <c r="E1168" s="4">
        <v>8</v>
      </c>
      <c r="F1168" s="4" t="str">
        <f t="shared" ca="1" si="74"/>
        <v/>
      </c>
      <c r="G1168" s="4" t="str">
        <f t="shared" ca="1" si="75"/>
        <v/>
      </c>
      <c r="H1168" s="3" t="str">
        <f t="array" aca="1" ref="H1168" ca="1">IFERROR(INDEX(F:F,SMALL(IF(F$2:F$1573&lt;&gt;"",ROW(F$2:F$1573)),ROWS(H$2:H1167))),"")</f>
        <v/>
      </c>
      <c r="I1168" s="3" t="str">
        <f t="array" aca="1" ref="I1168" ca="1">IFERROR(INDEX(G:G,SMALL(IF(G$2:G$1573&lt;&gt;"",ROW(G$2:G$1573)),ROWS(I$2:I1167))),"")</f>
        <v/>
      </c>
      <c r="J1168" s="3" t="str">
        <f t="array" aca="1" ref="J1168" ca="1">IFERROR(INDEX(C:C,SMALL(IF(C$2:C$1573&lt;&gt;"",ROW(C$2:C$1573)),ROWS(J$2:J1167))),"")</f>
        <v/>
      </c>
    </row>
    <row r="1169" spans="1:10" ht="18" x14ac:dyDescent="0.2">
      <c r="A1169" s="1">
        <v>70</v>
      </c>
      <c r="B1169" s="1" t="s">
        <v>789</v>
      </c>
      <c r="C1169" s="2" t="str">
        <f t="shared" ca="1" si="72"/>
        <v/>
      </c>
      <c r="D1169" s="2">
        <f t="shared" ca="1" si="73"/>
        <v>6486</v>
      </c>
      <c r="E1169" s="4">
        <v>8</v>
      </c>
      <c r="F1169" s="4" t="str">
        <f t="shared" ca="1" si="74"/>
        <v/>
      </c>
      <c r="G1169" s="4" t="str">
        <f t="shared" ca="1" si="75"/>
        <v/>
      </c>
      <c r="H1169" s="3" t="str">
        <f t="array" aca="1" ref="H1169" ca="1">IFERROR(INDEX(F:F,SMALL(IF(F$2:F$1573&lt;&gt;"",ROW(F$2:F$1573)),ROWS(H$2:H1168))),"")</f>
        <v/>
      </c>
      <c r="I1169" s="3" t="str">
        <f t="array" aca="1" ref="I1169" ca="1">IFERROR(INDEX(G:G,SMALL(IF(G$2:G$1573&lt;&gt;"",ROW(G$2:G$1573)),ROWS(I$2:I1168))),"")</f>
        <v/>
      </c>
      <c r="J1169" s="3" t="str">
        <f t="array" aca="1" ref="J1169" ca="1">IFERROR(INDEX(C:C,SMALL(IF(C$2:C$1573&lt;&gt;"",ROW(C$2:C$1573)),ROWS(J$2:J1168))),"")</f>
        <v/>
      </c>
    </row>
    <row r="1170" spans="1:10" ht="18" x14ac:dyDescent="0.2">
      <c r="A1170" s="1">
        <v>71</v>
      </c>
      <c r="B1170" s="1" t="s">
        <v>789</v>
      </c>
      <c r="C1170" s="2" t="str">
        <f t="shared" ca="1" si="72"/>
        <v/>
      </c>
      <c r="D1170" s="2" t="str">
        <f t="shared" ca="1" si="73"/>
        <v/>
      </c>
      <c r="E1170" s="4">
        <v>8</v>
      </c>
      <c r="F1170" s="4" t="str">
        <f t="shared" ca="1" si="74"/>
        <v/>
      </c>
      <c r="G1170" s="4" t="str">
        <f t="shared" ca="1" si="75"/>
        <v/>
      </c>
      <c r="H1170" s="3" t="str">
        <f t="array" aca="1" ref="H1170" ca="1">IFERROR(INDEX(F:F,SMALL(IF(F$2:F$1573&lt;&gt;"",ROW(F$2:F$1573)),ROWS(H$2:H1169))),"")</f>
        <v/>
      </c>
      <c r="I1170" s="3" t="str">
        <f t="array" aca="1" ref="I1170" ca="1">IFERROR(INDEX(G:G,SMALL(IF(G$2:G$1573&lt;&gt;"",ROW(G$2:G$1573)),ROWS(I$2:I1169))),"")</f>
        <v/>
      </c>
      <c r="J1170" s="3" t="str">
        <f t="array" aca="1" ref="J1170" ca="1">IFERROR(INDEX(C:C,SMALL(IF(C$2:C$1573&lt;&gt;"",ROW(C$2:C$1573)),ROWS(J$2:J1169))),"")</f>
        <v/>
      </c>
    </row>
    <row r="1171" spans="1:10" ht="18" x14ac:dyDescent="0.2">
      <c r="A1171" s="1">
        <v>72</v>
      </c>
      <c r="B1171" s="1" t="s">
        <v>789</v>
      </c>
      <c r="C1171" s="2" t="str">
        <f t="shared" ca="1" si="72"/>
        <v/>
      </c>
      <c r="D1171" s="2" t="str">
        <f t="shared" ca="1" si="73"/>
        <v/>
      </c>
      <c r="E1171" s="4">
        <v>8</v>
      </c>
      <c r="F1171" s="4" t="str">
        <f t="shared" ca="1" si="74"/>
        <v/>
      </c>
      <c r="G1171" s="4" t="str">
        <f t="shared" ca="1" si="75"/>
        <v/>
      </c>
      <c r="H1171" s="3" t="str">
        <f t="array" aca="1" ref="H1171" ca="1">IFERROR(INDEX(F:F,SMALL(IF(F$2:F$1573&lt;&gt;"",ROW(F$2:F$1573)),ROWS(H$2:H1170))),"")</f>
        <v/>
      </c>
      <c r="I1171" s="3" t="str">
        <f t="array" aca="1" ref="I1171" ca="1">IFERROR(INDEX(G:G,SMALL(IF(G$2:G$1573&lt;&gt;"",ROW(G$2:G$1573)),ROWS(I$2:I1170))),"")</f>
        <v/>
      </c>
      <c r="J1171" s="3" t="str">
        <f t="array" aca="1" ref="J1171" ca="1">IFERROR(INDEX(C:C,SMALL(IF(C$2:C$1573&lt;&gt;"",ROW(C$2:C$1573)),ROWS(J$2:J1170))),"")</f>
        <v/>
      </c>
    </row>
    <row r="1172" spans="1:10" ht="18" x14ac:dyDescent="0.2">
      <c r="A1172" s="1">
        <v>73</v>
      </c>
      <c r="B1172" s="1" t="s">
        <v>789</v>
      </c>
      <c r="C1172" s="2" t="str">
        <f t="shared" ca="1" si="72"/>
        <v/>
      </c>
      <c r="D1172" s="2" t="str">
        <f t="shared" ca="1" si="73"/>
        <v/>
      </c>
      <c r="E1172" s="4">
        <v>8</v>
      </c>
      <c r="F1172" s="4" t="str">
        <f t="shared" ca="1" si="74"/>
        <v/>
      </c>
      <c r="G1172" s="4" t="str">
        <f t="shared" ca="1" si="75"/>
        <v/>
      </c>
      <c r="H1172" s="3" t="str">
        <f t="array" aca="1" ref="H1172" ca="1">IFERROR(INDEX(F:F,SMALL(IF(F$2:F$1573&lt;&gt;"",ROW(F$2:F$1573)),ROWS(H$2:H1171))),"")</f>
        <v/>
      </c>
      <c r="I1172" s="3" t="str">
        <f t="array" aca="1" ref="I1172" ca="1">IFERROR(INDEX(G:G,SMALL(IF(G$2:G$1573&lt;&gt;"",ROW(G$2:G$1573)),ROWS(I$2:I1171))),"")</f>
        <v/>
      </c>
      <c r="J1172" s="3" t="str">
        <f t="array" aca="1" ref="J1172" ca="1">IFERROR(INDEX(C:C,SMALL(IF(C$2:C$1573&lt;&gt;"",ROW(C$2:C$1573)),ROWS(J$2:J1171))),"")</f>
        <v/>
      </c>
    </row>
    <row r="1173" spans="1:10" ht="18" x14ac:dyDescent="0.2">
      <c r="A1173" s="1">
        <v>74</v>
      </c>
      <c r="B1173" s="1" t="s">
        <v>789</v>
      </c>
      <c r="C1173" s="2" t="str">
        <f t="shared" ca="1" si="72"/>
        <v/>
      </c>
      <c r="D1173" s="2" t="str">
        <f t="shared" ca="1" si="73"/>
        <v/>
      </c>
      <c r="E1173" s="4">
        <v>8</v>
      </c>
      <c r="F1173" s="4" t="str">
        <f t="shared" ca="1" si="74"/>
        <v/>
      </c>
      <c r="G1173" s="4" t="str">
        <f t="shared" ca="1" si="75"/>
        <v/>
      </c>
      <c r="H1173" s="3" t="str">
        <f t="array" aca="1" ref="H1173" ca="1">IFERROR(INDEX(F:F,SMALL(IF(F$2:F$1573&lt;&gt;"",ROW(F$2:F$1573)),ROWS(H$2:H1172))),"")</f>
        <v/>
      </c>
      <c r="I1173" s="3" t="str">
        <f t="array" aca="1" ref="I1173" ca="1">IFERROR(INDEX(G:G,SMALL(IF(G$2:G$1573&lt;&gt;"",ROW(G$2:G$1573)),ROWS(I$2:I1172))),"")</f>
        <v/>
      </c>
      <c r="J1173" s="3" t="str">
        <f t="array" aca="1" ref="J1173" ca="1">IFERROR(INDEX(C:C,SMALL(IF(C$2:C$1573&lt;&gt;"",ROW(C$2:C$1573)),ROWS(J$2:J1172))),"")</f>
        <v/>
      </c>
    </row>
    <row r="1174" spans="1:10" ht="18" x14ac:dyDescent="0.2">
      <c r="A1174" s="1">
        <v>75</v>
      </c>
      <c r="B1174" s="1" t="s">
        <v>789</v>
      </c>
      <c r="C1174" s="2" t="str">
        <f t="shared" ca="1" si="72"/>
        <v/>
      </c>
      <c r="D1174" s="2" t="str">
        <f t="shared" ca="1" si="73"/>
        <v/>
      </c>
      <c r="E1174" s="4">
        <v>8</v>
      </c>
      <c r="F1174" s="4" t="str">
        <f t="shared" ca="1" si="74"/>
        <v/>
      </c>
      <c r="G1174" s="4" t="str">
        <f t="shared" ca="1" si="75"/>
        <v/>
      </c>
      <c r="H1174" s="3" t="str">
        <f t="array" aca="1" ref="H1174" ca="1">IFERROR(INDEX(F:F,SMALL(IF(F$2:F$1573&lt;&gt;"",ROW(F$2:F$1573)),ROWS(H$2:H1173))),"")</f>
        <v/>
      </c>
      <c r="I1174" s="3" t="str">
        <f t="array" aca="1" ref="I1174" ca="1">IFERROR(INDEX(G:G,SMALL(IF(G$2:G$1573&lt;&gt;"",ROW(G$2:G$1573)),ROWS(I$2:I1173))),"")</f>
        <v/>
      </c>
      <c r="J1174" s="3" t="str">
        <f t="array" aca="1" ref="J1174" ca="1">IFERROR(INDEX(C:C,SMALL(IF(C$2:C$1573&lt;&gt;"",ROW(C$2:C$1573)),ROWS(J$2:J1173))),"")</f>
        <v/>
      </c>
    </row>
    <row r="1175" spans="1:10" ht="18" x14ac:dyDescent="0.2">
      <c r="A1175" s="1">
        <v>76</v>
      </c>
      <c r="B1175" s="1" t="s">
        <v>789</v>
      </c>
      <c r="C1175" s="2" t="str">
        <f t="shared" ca="1" si="72"/>
        <v/>
      </c>
      <c r="D1175" s="2" t="str">
        <f t="shared" ca="1" si="73"/>
        <v/>
      </c>
      <c r="E1175" s="4">
        <v>8</v>
      </c>
      <c r="F1175" s="4" t="str">
        <f t="shared" ca="1" si="74"/>
        <v/>
      </c>
      <c r="G1175" s="4" t="str">
        <f t="shared" ca="1" si="75"/>
        <v/>
      </c>
      <c r="H1175" s="3" t="str">
        <f t="array" aca="1" ref="H1175" ca="1">IFERROR(INDEX(F:F,SMALL(IF(F$2:F$1573&lt;&gt;"",ROW(F$2:F$1573)),ROWS(H$2:H1174))),"")</f>
        <v/>
      </c>
      <c r="I1175" s="3" t="str">
        <f t="array" aca="1" ref="I1175" ca="1">IFERROR(INDEX(G:G,SMALL(IF(G$2:G$1573&lt;&gt;"",ROW(G$2:G$1573)),ROWS(I$2:I1174))),"")</f>
        <v/>
      </c>
      <c r="J1175" s="3" t="str">
        <f t="array" aca="1" ref="J1175" ca="1">IFERROR(INDEX(C:C,SMALL(IF(C$2:C$1573&lt;&gt;"",ROW(C$2:C$1573)),ROWS(J$2:J1174))),"")</f>
        <v/>
      </c>
    </row>
    <row r="1176" spans="1:10" ht="18" x14ac:dyDescent="0.2">
      <c r="A1176" s="1">
        <v>77</v>
      </c>
      <c r="B1176" s="1" t="s">
        <v>789</v>
      </c>
      <c r="C1176" s="2" t="str">
        <f t="shared" ca="1" si="72"/>
        <v/>
      </c>
      <c r="D1176" s="2" t="str">
        <f t="shared" ca="1" si="73"/>
        <v/>
      </c>
      <c r="E1176" s="4">
        <v>8</v>
      </c>
      <c r="F1176" s="4" t="str">
        <f t="shared" ca="1" si="74"/>
        <v/>
      </c>
      <c r="G1176" s="4" t="str">
        <f t="shared" ca="1" si="75"/>
        <v/>
      </c>
      <c r="H1176" s="3" t="str">
        <f t="array" aca="1" ref="H1176" ca="1">IFERROR(INDEX(F:F,SMALL(IF(F$2:F$1573&lt;&gt;"",ROW(F$2:F$1573)),ROWS(H$2:H1175))),"")</f>
        <v/>
      </c>
      <c r="I1176" s="3" t="str">
        <f t="array" aca="1" ref="I1176" ca="1">IFERROR(INDEX(G:G,SMALL(IF(G$2:G$1573&lt;&gt;"",ROW(G$2:G$1573)),ROWS(I$2:I1175))),"")</f>
        <v/>
      </c>
      <c r="J1176" s="3" t="str">
        <f t="array" aca="1" ref="J1176" ca="1">IFERROR(INDEX(C:C,SMALL(IF(C$2:C$1573&lt;&gt;"",ROW(C$2:C$1573)),ROWS(J$2:J1175))),"")</f>
        <v/>
      </c>
    </row>
    <row r="1177" spans="1:10" ht="18" x14ac:dyDescent="0.2">
      <c r="A1177" s="1">
        <v>78</v>
      </c>
      <c r="B1177" s="1" t="s">
        <v>789</v>
      </c>
      <c r="C1177" s="2" t="str">
        <f t="shared" ca="1" si="72"/>
        <v/>
      </c>
      <c r="D1177" s="2">
        <f t="shared" ca="1" si="73"/>
        <v>6253</v>
      </c>
      <c r="E1177" s="4">
        <v>8</v>
      </c>
      <c r="F1177" s="4" t="str">
        <f t="shared" ca="1" si="74"/>
        <v/>
      </c>
      <c r="G1177" s="4" t="str">
        <f t="shared" ca="1" si="75"/>
        <v/>
      </c>
      <c r="H1177" s="3" t="str">
        <f t="array" aca="1" ref="H1177" ca="1">IFERROR(INDEX(F:F,SMALL(IF(F$2:F$1573&lt;&gt;"",ROW(F$2:F$1573)),ROWS(H$2:H1176))),"")</f>
        <v/>
      </c>
      <c r="I1177" s="3" t="str">
        <f t="array" aca="1" ref="I1177" ca="1">IFERROR(INDEX(G:G,SMALL(IF(G$2:G$1573&lt;&gt;"",ROW(G$2:G$1573)),ROWS(I$2:I1176))),"")</f>
        <v/>
      </c>
      <c r="J1177" s="3" t="str">
        <f t="array" aca="1" ref="J1177" ca="1">IFERROR(INDEX(C:C,SMALL(IF(C$2:C$1573&lt;&gt;"",ROW(C$2:C$1573)),ROWS(J$2:J1176))),"")</f>
        <v/>
      </c>
    </row>
    <row r="1178" spans="1:10" ht="18" x14ac:dyDescent="0.2">
      <c r="A1178" s="1">
        <v>79</v>
      </c>
      <c r="B1178" s="1" t="s">
        <v>789</v>
      </c>
      <c r="C1178" s="2" t="str">
        <f t="shared" ca="1" si="72"/>
        <v/>
      </c>
      <c r="D1178" s="2">
        <f t="shared" ca="1" si="73"/>
        <v>6028</v>
      </c>
      <c r="E1178" s="4">
        <v>8</v>
      </c>
      <c r="F1178" s="4" t="str">
        <f t="shared" ca="1" si="74"/>
        <v/>
      </c>
      <c r="G1178" s="4" t="str">
        <f t="shared" ca="1" si="75"/>
        <v/>
      </c>
      <c r="H1178" s="3" t="str">
        <f t="array" aca="1" ref="H1178" ca="1">IFERROR(INDEX(F:F,SMALL(IF(F$2:F$1573&lt;&gt;"",ROW(F$2:F$1573)),ROWS(H$2:H1177))),"")</f>
        <v/>
      </c>
      <c r="I1178" s="3" t="str">
        <f t="array" aca="1" ref="I1178" ca="1">IFERROR(INDEX(G:G,SMALL(IF(G$2:G$1573&lt;&gt;"",ROW(G$2:G$1573)),ROWS(I$2:I1177))),"")</f>
        <v/>
      </c>
      <c r="J1178" s="3" t="str">
        <f t="array" aca="1" ref="J1178" ca="1">IFERROR(INDEX(C:C,SMALL(IF(C$2:C$1573&lt;&gt;"",ROW(C$2:C$1573)),ROWS(J$2:J1177))),"")</f>
        <v/>
      </c>
    </row>
    <row r="1179" spans="1:10" ht="18" x14ac:dyDescent="0.2">
      <c r="A1179" s="1">
        <v>80</v>
      </c>
      <c r="B1179" s="1" t="s">
        <v>789</v>
      </c>
      <c r="C1179" s="2" t="str">
        <f t="shared" ca="1" si="72"/>
        <v/>
      </c>
      <c r="D1179" s="2">
        <f t="shared" ca="1" si="73"/>
        <v>6177</v>
      </c>
      <c r="E1179" s="4">
        <v>8</v>
      </c>
      <c r="F1179" s="4" t="str">
        <f t="shared" ca="1" si="74"/>
        <v/>
      </c>
      <c r="G1179" s="4" t="str">
        <f t="shared" ca="1" si="75"/>
        <v/>
      </c>
      <c r="H1179" s="3" t="str">
        <f t="array" aca="1" ref="H1179" ca="1">IFERROR(INDEX(F:F,SMALL(IF(F$2:F$1573&lt;&gt;"",ROW(F$2:F$1573)),ROWS(H$2:H1178))),"")</f>
        <v/>
      </c>
      <c r="I1179" s="3" t="str">
        <f t="array" aca="1" ref="I1179" ca="1">IFERROR(INDEX(G:G,SMALL(IF(G$2:G$1573&lt;&gt;"",ROW(G$2:G$1573)),ROWS(I$2:I1178))),"")</f>
        <v/>
      </c>
      <c r="J1179" s="3" t="str">
        <f t="array" aca="1" ref="J1179" ca="1">IFERROR(INDEX(C:C,SMALL(IF(C$2:C$1573&lt;&gt;"",ROW(C$2:C$1573)),ROWS(J$2:J1178))),"")</f>
        <v/>
      </c>
    </row>
    <row r="1180" spans="1:10" ht="18" x14ac:dyDescent="0.2">
      <c r="A1180" s="1">
        <v>81</v>
      </c>
      <c r="B1180" s="1" t="s">
        <v>789</v>
      </c>
      <c r="C1180" s="2" t="str">
        <f t="shared" ca="1" si="72"/>
        <v/>
      </c>
      <c r="D1180" s="2" t="str">
        <f t="shared" ca="1" si="73"/>
        <v/>
      </c>
      <c r="E1180" s="4">
        <v>8</v>
      </c>
      <c r="F1180" s="4" t="str">
        <f t="shared" ca="1" si="74"/>
        <v/>
      </c>
      <c r="G1180" s="4" t="str">
        <f t="shared" ca="1" si="75"/>
        <v/>
      </c>
      <c r="H1180" s="3" t="str">
        <f t="array" aca="1" ref="H1180" ca="1">IFERROR(INDEX(F:F,SMALL(IF(F$2:F$1573&lt;&gt;"",ROW(F$2:F$1573)),ROWS(H$2:H1179))),"")</f>
        <v/>
      </c>
      <c r="I1180" s="3" t="str">
        <f t="array" aca="1" ref="I1180" ca="1">IFERROR(INDEX(G:G,SMALL(IF(G$2:G$1573&lt;&gt;"",ROW(G$2:G$1573)),ROWS(I$2:I1179))),"")</f>
        <v/>
      </c>
      <c r="J1180" s="3" t="str">
        <f t="array" aca="1" ref="J1180" ca="1">IFERROR(INDEX(C:C,SMALL(IF(C$2:C$1573&lt;&gt;"",ROW(C$2:C$1573)),ROWS(J$2:J1179))),"")</f>
        <v/>
      </c>
    </row>
    <row r="1181" spans="1:10" ht="18" x14ac:dyDescent="0.2">
      <c r="A1181" s="1">
        <v>82</v>
      </c>
      <c r="B1181" s="1" t="s">
        <v>789</v>
      </c>
      <c r="C1181" s="2" t="str">
        <f t="shared" ca="1" si="72"/>
        <v/>
      </c>
      <c r="D1181" s="2" t="str">
        <f t="shared" ca="1" si="73"/>
        <v/>
      </c>
      <c r="E1181" s="4">
        <v>8</v>
      </c>
      <c r="F1181" s="4" t="str">
        <f t="shared" ca="1" si="74"/>
        <v/>
      </c>
      <c r="G1181" s="4" t="str">
        <f t="shared" ca="1" si="75"/>
        <v/>
      </c>
      <c r="H1181" s="3" t="str">
        <f t="array" aca="1" ref="H1181" ca="1">IFERROR(INDEX(F:F,SMALL(IF(F$2:F$1573&lt;&gt;"",ROW(F$2:F$1573)),ROWS(H$2:H1180))),"")</f>
        <v/>
      </c>
      <c r="I1181" s="3" t="str">
        <f t="array" aca="1" ref="I1181" ca="1">IFERROR(INDEX(G:G,SMALL(IF(G$2:G$1573&lt;&gt;"",ROW(G$2:G$1573)),ROWS(I$2:I1180))),"")</f>
        <v/>
      </c>
      <c r="J1181" s="3" t="str">
        <f t="array" aca="1" ref="J1181" ca="1">IFERROR(INDEX(C:C,SMALL(IF(C$2:C$1573&lt;&gt;"",ROW(C$2:C$1573)),ROWS(J$2:J1180))),"")</f>
        <v/>
      </c>
    </row>
    <row r="1182" spans="1:10" ht="18" x14ac:dyDescent="0.2">
      <c r="A1182" s="1">
        <v>83</v>
      </c>
      <c r="B1182" s="1" t="s">
        <v>789</v>
      </c>
      <c r="C1182" s="2" t="str">
        <f t="shared" ca="1" si="72"/>
        <v/>
      </c>
      <c r="D1182" s="2" t="str">
        <f t="shared" ca="1" si="73"/>
        <v/>
      </c>
      <c r="E1182" s="4">
        <v>8</v>
      </c>
      <c r="F1182" s="4" t="str">
        <f t="shared" ca="1" si="74"/>
        <v/>
      </c>
      <c r="G1182" s="4" t="str">
        <f t="shared" ca="1" si="75"/>
        <v/>
      </c>
      <c r="H1182" s="3" t="str">
        <f t="array" aca="1" ref="H1182" ca="1">IFERROR(INDEX(F:F,SMALL(IF(F$2:F$1573&lt;&gt;"",ROW(F$2:F$1573)),ROWS(H$2:H1181))),"")</f>
        <v/>
      </c>
      <c r="I1182" s="3" t="str">
        <f t="array" aca="1" ref="I1182" ca="1">IFERROR(INDEX(G:G,SMALL(IF(G$2:G$1573&lt;&gt;"",ROW(G$2:G$1573)),ROWS(I$2:I1181))),"")</f>
        <v/>
      </c>
      <c r="J1182" s="3" t="str">
        <f t="array" aca="1" ref="J1182" ca="1">IFERROR(INDEX(C:C,SMALL(IF(C$2:C$1573&lt;&gt;"",ROW(C$2:C$1573)),ROWS(J$2:J1181))),"")</f>
        <v/>
      </c>
    </row>
    <row r="1183" spans="1:10" ht="18" x14ac:dyDescent="0.2">
      <c r="A1183" s="1">
        <v>84</v>
      </c>
      <c r="B1183" s="1" t="s">
        <v>789</v>
      </c>
      <c r="C1183" s="2" t="str">
        <f t="shared" ca="1" si="72"/>
        <v/>
      </c>
      <c r="D1183" s="2">
        <f t="shared" ca="1" si="73"/>
        <v>6350</v>
      </c>
      <c r="E1183" s="4">
        <v>8</v>
      </c>
      <c r="F1183" s="4" t="str">
        <f t="shared" ca="1" si="74"/>
        <v/>
      </c>
      <c r="G1183" s="4" t="str">
        <f t="shared" ca="1" si="75"/>
        <v/>
      </c>
      <c r="H1183" s="3" t="str">
        <f t="array" aca="1" ref="H1183" ca="1">IFERROR(INDEX(F:F,SMALL(IF(F$2:F$1573&lt;&gt;"",ROW(F$2:F$1573)),ROWS(H$2:H1182))),"")</f>
        <v/>
      </c>
      <c r="I1183" s="3" t="str">
        <f t="array" aca="1" ref="I1183" ca="1">IFERROR(INDEX(G:G,SMALL(IF(G$2:G$1573&lt;&gt;"",ROW(G$2:G$1573)),ROWS(I$2:I1182))),"")</f>
        <v/>
      </c>
      <c r="J1183" s="3" t="str">
        <f t="array" aca="1" ref="J1183" ca="1">IFERROR(INDEX(C:C,SMALL(IF(C$2:C$1573&lt;&gt;"",ROW(C$2:C$1573)),ROWS(J$2:J1182))),"")</f>
        <v/>
      </c>
    </row>
    <row r="1184" spans="1:10" ht="18" x14ac:dyDescent="0.2">
      <c r="A1184" s="1">
        <v>85</v>
      </c>
      <c r="B1184" s="1" t="s">
        <v>789</v>
      </c>
      <c r="C1184" s="2" t="str">
        <f t="shared" ca="1" si="72"/>
        <v/>
      </c>
      <c r="D1184" s="2">
        <f t="shared" ca="1" si="73"/>
        <v>6442</v>
      </c>
      <c r="E1184" s="4">
        <v>8</v>
      </c>
      <c r="F1184" s="4" t="str">
        <f t="shared" ca="1" si="74"/>
        <v/>
      </c>
      <c r="G1184" s="4" t="str">
        <f t="shared" ca="1" si="75"/>
        <v/>
      </c>
      <c r="H1184" s="3" t="str">
        <f t="array" aca="1" ref="H1184" ca="1">IFERROR(INDEX(F:F,SMALL(IF(F$2:F$1573&lt;&gt;"",ROW(F$2:F$1573)),ROWS(H$2:H1183))),"")</f>
        <v/>
      </c>
      <c r="I1184" s="3" t="str">
        <f t="array" aca="1" ref="I1184" ca="1">IFERROR(INDEX(G:G,SMALL(IF(G$2:G$1573&lt;&gt;"",ROW(G$2:G$1573)),ROWS(I$2:I1183))),"")</f>
        <v/>
      </c>
      <c r="J1184" s="3" t="str">
        <f t="array" aca="1" ref="J1184" ca="1">IFERROR(INDEX(C:C,SMALL(IF(C$2:C$1573&lt;&gt;"",ROW(C$2:C$1573)),ROWS(J$2:J1183))),"")</f>
        <v/>
      </c>
    </row>
    <row r="1185" spans="1:10" ht="18" x14ac:dyDescent="0.2">
      <c r="A1185" s="1">
        <v>86</v>
      </c>
      <c r="B1185" s="1" t="s">
        <v>789</v>
      </c>
      <c r="C1185" s="2" t="str">
        <f t="shared" ca="1" si="72"/>
        <v/>
      </c>
      <c r="D1185" s="2" t="str">
        <f t="shared" ca="1" si="73"/>
        <v/>
      </c>
      <c r="E1185" s="4">
        <v>8</v>
      </c>
      <c r="F1185" s="4" t="str">
        <f t="shared" ca="1" si="74"/>
        <v/>
      </c>
      <c r="G1185" s="4" t="str">
        <f t="shared" ca="1" si="75"/>
        <v/>
      </c>
      <c r="H1185" s="3" t="str">
        <f t="array" aca="1" ref="H1185" ca="1">IFERROR(INDEX(F:F,SMALL(IF(F$2:F$1573&lt;&gt;"",ROW(F$2:F$1573)),ROWS(H$2:H1184))),"")</f>
        <v/>
      </c>
      <c r="I1185" s="3" t="str">
        <f t="array" aca="1" ref="I1185" ca="1">IFERROR(INDEX(G:G,SMALL(IF(G$2:G$1573&lt;&gt;"",ROW(G$2:G$1573)),ROWS(I$2:I1184))),"")</f>
        <v/>
      </c>
      <c r="J1185" s="3" t="str">
        <f t="array" aca="1" ref="J1185" ca="1">IFERROR(INDEX(C:C,SMALL(IF(C$2:C$1573&lt;&gt;"",ROW(C$2:C$1573)),ROWS(J$2:J1184))),"")</f>
        <v/>
      </c>
    </row>
    <row r="1186" spans="1:10" ht="18" x14ac:dyDescent="0.2">
      <c r="A1186" s="1">
        <v>87</v>
      </c>
      <c r="B1186" s="1" t="s">
        <v>789</v>
      </c>
      <c r="C1186" s="2" t="str">
        <f t="shared" ca="1" si="72"/>
        <v/>
      </c>
      <c r="D1186" s="2" t="str">
        <f t="shared" ca="1" si="73"/>
        <v/>
      </c>
      <c r="E1186" s="4">
        <v>8</v>
      </c>
      <c r="F1186" s="4" t="str">
        <f t="shared" ca="1" si="74"/>
        <v/>
      </c>
      <c r="G1186" s="4" t="str">
        <f t="shared" ca="1" si="75"/>
        <v/>
      </c>
      <c r="H1186" s="3" t="str">
        <f t="array" aca="1" ref="H1186" ca="1">IFERROR(INDEX(F:F,SMALL(IF(F$2:F$1573&lt;&gt;"",ROW(F$2:F$1573)),ROWS(H$2:H1185))),"")</f>
        <v/>
      </c>
      <c r="I1186" s="3" t="str">
        <f t="array" aca="1" ref="I1186" ca="1">IFERROR(INDEX(G:G,SMALL(IF(G$2:G$1573&lt;&gt;"",ROW(G$2:G$1573)),ROWS(I$2:I1185))),"")</f>
        <v/>
      </c>
      <c r="J1186" s="3" t="str">
        <f t="array" aca="1" ref="J1186" ca="1">IFERROR(INDEX(C:C,SMALL(IF(C$2:C$1573&lt;&gt;"",ROW(C$2:C$1573)),ROWS(J$2:J1185))),"")</f>
        <v/>
      </c>
    </row>
    <row r="1187" spans="1:10" ht="18" x14ac:dyDescent="0.2">
      <c r="A1187" s="1">
        <v>88</v>
      </c>
      <c r="B1187" s="1" t="s">
        <v>789</v>
      </c>
      <c r="C1187" s="2" t="str">
        <f t="shared" ca="1" si="72"/>
        <v/>
      </c>
      <c r="D1187" s="2" t="str">
        <f t="shared" ca="1" si="73"/>
        <v/>
      </c>
      <c r="E1187" s="4">
        <v>8</v>
      </c>
      <c r="F1187" s="4" t="str">
        <f t="shared" ca="1" si="74"/>
        <v/>
      </c>
      <c r="G1187" s="4" t="str">
        <f t="shared" ca="1" si="75"/>
        <v/>
      </c>
      <c r="H1187" s="3" t="str">
        <f t="array" aca="1" ref="H1187" ca="1">IFERROR(INDEX(F:F,SMALL(IF(F$2:F$1573&lt;&gt;"",ROW(F$2:F$1573)),ROWS(H$2:H1186))),"")</f>
        <v/>
      </c>
      <c r="I1187" s="3" t="str">
        <f t="array" aca="1" ref="I1187" ca="1">IFERROR(INDEX(G:G,SMALL(IF(G$2:G$1573&lt;&gt;"",ROW(G$2:G$1573)),ROWS(I$2:I1186))),"")</f>
        <v/>
      </c>
      <c r="J1187" s="3" t="str">
        <f t="array" aca="1" ref="J1187" ca="1">IFERROR(INDEX(C:C,SMALL(IF(C$2:C$1573&lt;&gt;"",ROW(C$2:C$1573)),ROWS(J$2:J1186))),"")</f>
        <v/>
      </c>
    </row>
    <row r="1188" spans="1:10" ht="18" x14ac:dyDescent="0.2">
      <c r="A1188" s="1">
        <v>89</v>
      </c>
      <c r="B1188" s="1" t="s">
        <v>789</v>
      </c>
      <c r="C1188" s="2" t="str">
        <f t="shared" ca="1" si="72"/>
        <v/>
      </c>
      <c r="D1188" s="2" t="str">
        <f t="shared" ca="1" si="73"/>
        <v/>
      </c>
      <c r="E1188" s="4">
        <v>8</v>
      </c>
      <c r="F1188" s="4" t="str">
        <f t="shared" ca="1" si="74"/>
        <v/>
      </c>
      <c r="G1188" s="4" t="str">
        <f t="shared" ca="1" si="75"/>
        <v/>
      </c>
      <c r="H1188" s="3" t="str">
        <f t="array" aca="1" ref="H1188" ca="1">IFERROR(INDEX(F:F,SMALL(IF(F$2:F$1573&lt;&gt;"",ROW(F$2:F$1573)),ROWS(H$2:H1187))),"")</f>
        <v/>
      </c>
      <c r="I1188" s="3" t="str">
        <f t="array" aca="1" ref="I1188" ca="1">IFERROR(INDEX(G:G,SMALL(IF(G$2:G$1573&lt;&gt;"",ROW(G$2:G$1573)),ROWS(I$2:I1187))),"")</f>
        <v/>
      </c>
      <c r="J1188" s="3" t="str">
        <f t="array" aca="1" ref="J1188" ca="1">IFERROR(INDEX(C:C,SMALL(IF(C$2:C$1573&lt;&gt;"",ROW(C$2:C$1573)),ROWS(J$2:J1187))),"")</f>
        <v/>
      </c>
    </row>
    <row r="1189" spans="1:10" ht="18" x14ac:dyDescent="0.2">
      <c r="A1189" s="1">
        <v>90</v>
      </c>
      <c r="B1189" s="1" t="s">
        <v>789</v>
      </c>
      <c r="C1189" s="2" t="str">
        <f t="shared" ca="1" si="72"/>
        <v/>
      </c>
      <c r="D1189" s="2" t="str">
        <f t="shared" ca="1" si="73"/>
        <v/>
      </c>
      <c r="E1189" s="4">
        <v>8</v>
      </c>
      <c r="F1189" s="4" t="str">
        <f t="shared" ca="1" si="74"/>
        <v/>
      </c>
      <c r="G1189" s="4" t="str">
        <f t="shared" ca="1" si="75"/>
        <v/>
      </c>
      <c r="H1189" s="3" t="str">
        <f t="array" aca="1" ref="H1189" ca="1">IFERROR(INDEX(F:F,SMALL(IF(F$2:F$1573&lt;&gt;"",ROW(F$2:F$1573)),ROWS(H$2:H1188))),"")</f>
        <v/>
      </c>
      <c r="I1189" s="3" t="str">
        <f t="array" aca="1" ref="I1189" ca="1">IFERROR(INDEX(G:G,SMALL(IF(G$2:G$1573&lt;&gt;"",ROW(G$2:G$1573)),ROWS(I$2:I1188))),"")</f>
        <v/>
      </c>
      <c r="J1189" s="3" t="str">
        <f t="array" aca="1" ref="J1189" ca="1">IFERROR(INDEX(C:C,SMALL(IF(C$2:C$1573&lt;&gt;"",ROW(C$2:C$1573)),ROWS(J$2:J1188))),"")</f>
        <v/>
      </c>
    </row>
    <row r="1190" spans="1:10" ht="18" x14ac:dyDescent="0.2">
      <c r="A1190" s="1">
        <v>91</v>
      </c>
      <c r="B1190" s="1" t="s">
        <v>789</v>
      </c>
      <c r="C1190" s="2" t="str">
        <f t="shared" ca="1" si="72"/>
        <v/>
      </c>
      <c r="D1190" s="2" t="str">
        <f t="shared" ca="1" si="73"/>
        <v/>
      </c>
      <c r="E1190" s="4">
        <v>8</v>
      </c>
      <c r="F1190" s="4" t="str">
        <f t="shared" ca="1" si="74"/>
        <v/>
      </c>
      <c r="G1190" s="4" t="str">
        <f t="shared" ca="1" si="75"/>
        <v/>
      </c>
      <c r="H1190" s="3" t="str">
        <f t="array" aca="1" ref="H1190" ca="1">IFERROR(INDEX(F:F,SMALL(IF(F$2:F$1573&lt;&gt;"",ROW(F$2:F$1573)),ROWS(H$2:H1189))),"")</f>
        <v/>
      </c>
      <c r="I1190" s="3" t="str">
        <f t="array" aca="1" ref="I1190" ca="1">IFERROR(INDEX(G:G,SMALL(IF(G$2:G$1573&lt;&gt;"",ROW(G$2:G$1573)),ROWS(I$2:I1189))),"")</f>
        <v/>
      </c>
      <c r="J1190" s="3" t="str">
        <f t="array" aca="1" ref="J1190" ca="1">IFERROR(INDEX(C:C,SMALL(IF(C$2:C$1573&lt;&gt;"",ROW(C$2:C$1573)),ROWS(J$2:J1189))),"")</f>
        <v/>
      </c>
    </row>
    <row r="1191" spans="1:10" ht="18" x14ac:dyDescent="0.2">
      <c r="A1191" s="1">
        <v>92</v>
      </c>
      <c r="B1191" s="1" t="s">
        <v>789</v>
      </c>
      <c r="C1191" s="2" t="str">
        <f t="shared" ca="1" si="72"/>
        <v/>
      </c>
      <c r="D1191" s="2">
        <f t="shared" ca="1" si="73"/>
        <v>7116</v>
      </c>
      <c r="E1191" s="4">
        <v>8</v>
      </c>
      <c r="F1191" s="4" t="str">
        <f t="shared" ca="1" si="74"/>
        <v/>
      </c>
      <c r="G1191" s="4" t="str">
        <f t="shared" ca="1" si="75"/>
        <v/>
      </c>
      <c r="H1191" s="3" t="str">
        <f t="array" aca="1" ref="H1191" ca="1">IFERROR(INDEX(F:F,SMALL(IF(F$2:F$1573&lt;&gt;"",ROW(F$2:F$1573)),ROWS(H$2:H1190))),"")</f>
        <v/>
      </c>
      <c r="I1191" s="3" t="str">
        <f t="array" aca="1" ref="I1191" ca="1">IFERROR(INDEX(G:G,SMALL(IF(G$2:G$1573&lt;&gt;"",ROW(G$2:G$1573)),ROWS(I$2:I1190))),"")</f>
        <v/>
      </c>
      <c r="J1191" s="3" t="str">
        <f t="array" aca="1" ref="J1191" ca="1">IFERROR(INDEX(C:C,SMALL(IF(C$2:C$1573&lt;&gt;"",ROW(C$2:C$1573)),ROWS(J$2:J1190))),"")</f>
        <v/>
      </c>
    </row>
    <row r="1192" spans="1:10" ht="18" x14ac:dyDescent="0.2">
      <c r="A1192" s="1">
        <v>93</v>
      </c>
      <c r="B1192" s="1" t="s">
        <v>789</v>
      </c>
      <c r="C1192" s="2" t="str">
        <f t="shared" ca="1" si="72"/>
        <v/>
      </c>
      <c r="D1192" s="2">
        <f t="shared" ca="1" si="73"/>
        <v>7291</v>
      </c>
      <c r="E1192" s="4">
        <v>8</v>
      </c>
      <c r="F1192" s="4" t="str">
        <f t="shared" ca="1" si="74"/>
        <v/>
      </c>
      <c r="G1192" s="4" t="str">
        <f t="shared" ca="1" si="75"/>
        <v/>
      </c>
      <c r="H1192" s="3" t="str">
        <f t="array" aca="1" ref="H1192" ca="1">IFERROR(INDEX(F:F,SMALL(IF(F$2:F$1573&lt;&gt;"",ROW(F$2:F$1573)),ROWS(H$2:H1191))),"")</f>
        <v/>
      </c>
      <c r="I1192" s="3" t="str">
        <f t="array" aca="1" ref="I1192" ca="1">IFERROR(INDEX(G:G,SMALL(IF(G$2:G$1573&lt;&gt;"",ROW(G$2:G$1573)),ROWS(I$2:I1191))),"")</f>
        <v/>
      </c>
      <c r="J1192" s="3" t="str">
        <f t="array" aca="1" ref="J1192" ca="1">IFERROR(INDEX(C:C,SMALL(IF(C$2:C$1573&lt;&gt;"",ROW(C$2:C$1573)),ROWS(J$2:J1191))),"")</f>
        <v/>
      </c>
    </row>
    <row r="1193" spans="1:10" ht="18" x14ac:dyDescent="0.2">
      <c r="A1193" s="1">
        <v>94</v>
      </c>
      <c r="B1193" s="1" t="s">
        <v>789</v>
      </c>
      <c r="C1193" s="2" t="str">
        <f t="shared" ca="1" si="72"/>
        <v/>
      </c>
      <c r="D1193" s="2">
        <f t="shared" ca="1" si="73"/>
        <v>7087</v>
      </c>
      <c r="E1193" s="4">
        <v>8</v>
      </c>
      <c r="F1193" s="4" t="str">
        <f t="shared" ca="1" si="74"/>
        <v/>
      </c>
      <c r="G1193" s="4" t="str">
        <f t="shared" ca="1" si="75"/>
        <v/>
      </c>
      <c r="H1193" s="3" t="str">
        <f t="array" aca="1" ref="H1193" ca="1">IFERROR(INDEX(F:F,SMALL(IF(F$2:F$1573&lt;&gt;"",ROW(F$2:F$1573)),ROWS(H$2:H1192))),"")</f>
        <v/>
      </c>
      <c r="I1193" s="3" t="str">
        <f t="array" aca="1" ref="I1193" ca="1">IFERROR(INDEX(G:G,SMALL(IF(G$2:G$1573&lt;&gt;"",ROW(G$2:G$1573)),ROWS(I$2:I1192))),"")</f>
        <v/>
      </c>
      <c r="J1193" s="3" t="str">
        <f t="array" aca="1" ref="J1193" ca="1">IFERROR(INDEX(C:C,SMALL(IF(C$2:C$1573&lt;&gt;"",ROW(C$2:C$1573)),ROWS(J$2:J1192))),"")</f>
        <v/>
      </c>
    </row>
    <row r="1194" spans="1:10" ht="18" x14ac:dyDescent="0.2">
      <c r="A1194" s="1">
        <v>95</v>
      </c>
      <c r="B1194" s="1" t="s">
        <v>789</v>
      </c>
      <c r="C1194" s="2" t="str">
        <f t="shared" ca="1" si="72"/>
        <v/>
      </c>
      <c r="D1194" s="2">
        <f t="shared" ca="1" si="73"/>
        <v>7105</v>
      </c>
      <c r="E1194" s="4">
        <v>8</v>
      </c>
      <c r="F1194" s="4" t="str">
        <f t="shared" ca="1" si="74"/>
        <v/>
      </c>
      <c r="G1194" s="4" t="str">
        <f t="shared" ca="1" si="75"/>
        <v/>
      </c>
      <c r="H1194" s="3" t="str">
        <f t="array" aca="1" ref="H1194" ca="1">IFERROR(INDEX(F:F,SMALL(IF(F$2:F$1573&lt;&gt;"",ROW(F$2:F$1573)),ROWS(H$2:H1193))),"")</f>
        <v/>
      </c>
      <c r="I1194" s="3" t="str">
        <f t="array" aca="1" ref="I1194" ca="1">IFERROR(INDEX(G:G,SMALL(IF(G$2:G$1573&lt;&gt;"",ROW(G$2:G$1573)),ROWS(I$2:I1193))),"")</f>
        <v/>
      </c>
      <c r="J1194" s="3" t="str">
        <f t="array" aca="1" ref="J1194" ca="1">IFERROR(INDEX(C:C,SMALL(IF(C$2:C$1573&lt;&gt;"",ROW(C$2:C$1573)),ROWS(J$2:J1193))),"")</f>
        <v/>
      </c>
    </row>
    <row r="1195" spans="1:10" ht="18" x14ac:dyDescent="0.2">
      <c r="A1195" s="1">
        <v>96</v>
      </c>
      <c r="B1195" s="1" t="s">
        <v>789</v>
      </c>
      <c r="C1195" s="2" t="str">
        <f t="shared" ca="1" si="72"/>
        <v/>
      </c>
      <c r="D1195" s="2">
        <f t="shared" ca="1" si="73"/>
        <v>7109</v>
      </c>
      <c r="E1195" s="4">
        <v>8</v>
      </c>
      <c r="F1195" s="4" t="str">
        <f t="shared" ca="1" si="74"/>
        <v/>
      </c>
      <c r="G1195" s="4" t="str">
        <f t="shared" ca="1" si="75"/>
        <v/>
      </c>
      <c r="H1195" s="3" t="str">
        <f t="array" aca="1" ref="H1195" ca="1">IFERROR(INDEX(F:F,SMALL(IF(F$2:F$1573&lt;&gt;"",ROW(F$2:F$1573)),ROWS(H$2:H1194))),"")</f>
        <v/>
      </c>
      <c r="I1195" s="3" t="str">
        <f t="array" aca="1" ref="I1195" ca="1">IFERROR(INDEX(G:G,SMALL(IF(G$2:G$1573&lt;&gt;"",ROW(G$2:G$1573)),ROWS(I$2:I1194))),"")</f>
        <v/>
      </c>
      <c r="J1195" s="3" t="str">
        <f t="array" aca="1" ref="J1195" ca="1">IFERROR(INDEX(C:C,SMALL(IF(C$2:C$1573&lt;&gt;"",ROW(C$2:C$1573)),ROWS(J$2:J1194))),"")</f>
        <v/>
      </c>
    </row>
    <row r="1196" spans="1:10" ht="18" x14ac:dyDescent="0.2">
      <c r="A1196" s="1">
        <v>97</v>
      </c>
      <c r="B1196" s="1" t="s">
        <v>789</v>
      </c>
      <c r="C1196" s="2" t="str">
        <f t="shared" ca="1" si="72"/>
        <v/>
      </c>
      <c r="D1196" s="2" t="str">
        <f t="shared" ca="1" si="73"/>
        <v/>
      </c>
      <c r="E1196" s="4">
        <v>8</v>
      </c>
      <c r="F1196" s="4" t="str">
        <f t="shared" ca="1" si="74"/>
        <v/>
      </c>
      <c r="G1196" s="4" t="str">
        <f t="shared" ca="1" si="75"/>
        <v/>
      </c>
      <c r="H1196" s="3" t="str">
        <f t="array" aca="1" ref="H1196" ca="1">IFERROR(INDEX(F:F,SMALL(IF(F$2:F$1573&lt;&gt;"",ROW(F$2:F$1573)),ROWS(H$2:H1195))),"")</f>
        <v/>
      </c>
      <c r="I1196" s="3" t="str">
        <f t="array" aca="1" ref="I1196" ca="1">IFERROR(INDEX(G:G,SMALL(IF(G$2:G$1573&lt;&gt;"",ROW(G$2:G$1573)),ROWS(I$2:I1195))),"")</f>
        <v/>
      </c>
      <c r="J1196" s="3" t="str">
        <f t="array" aca="1" ref="J1196" ca="1">IFERROR(INDEX(C:C,SMALL(IF(C$2:C$1573&lt;&gt;"",ROW(C$2:C$1573)),ROWS(J$2:J1195))),"")</f>
        <v/>
      </c>
    </row>
    <row r="1197" spans="1:10" ht="18" x14ac:dyDescent="0.2">
      <c r="A1197" s="1">
        <v>98</v>
      </c>
      <c r="B1197" s="1" t="s">
        <v>789</v>
      </c>
      <c r="C1197" s="2" t="str">
        <f t="shared" ca="1" si="72"/>
        <v/>
      </c>
      <c r="D1197" s="2" t="str">
        <f t="shared" ca="1" si="73"/>
        <v/>
      </c>
      <c r="E1197" s="4">
        <v>8</v>
      </c>
      <c r="F1197" s="4" t="str">
        <f t="shared" ca="1" si="74"/>
        <v/>
      </c>
      <c r="G1197" s="4" t="str">
        <f t="shared" ca="1" si="75"/>
        <v/>
      </c>
      <c r="H1197" s="3" t="str">
        <f t="array" aca="1" ref="H1197" ca="1">IFERROR(INDEX(F:F,SMALL(IF(F$2:F$1573&lt;&gt;"",ROW(F$2:F$1573)),ROWS(H$2:H1196))),"")</f>
        <v/>
      </c>
      <c r="I1197" s="3" t="str">
        <f t="array" aca="1" ref="I1197" ca="1">IFERROR(INDEX(G:G,SMALL(IF(G$2:G$1573&lt;&gt;"",ROW(G$2:G$1573)),ROWS(I$2:I1196))),"")</f>
        <v/>
      </c>
      <c r="J1197" s="3" t="str">
        <f t="array" aca="1" ref="J1197" ca="1">IFERROR(INDEX(C:C,SMALL(IF(C$2:C$1573&lt;&gt;"",ROW(C$2:C$1573)),ROWS(J$2:J1196))),"")</f>
        <v/>
      </c>
    </row>
    <row r="1198" spans="1:10" ht="18" x14ac:dyDescent="0.2">
      <c r="A1198" s="1">
        <v>99</v>
      </c>
      <c r="B1198" s="1" t="s">
        <v>789</v>
      </c>
      <c r="C1198" s="2" t="str">
        <f t="shared" ca="1" si="72"/>
        <v/>
      </c>
      <c r="D1198" s="2" t="str">
        <f t="shared" ca="1" si="73"/>
        <v/>
      </c>
      <c r="E1198" s="4">
        <v>8</v>
      </c>
      <c r="F1198" s="4" t="str">
        <f t="shared" ca="1" si="74"/>
        <v/>
      </c>
      <c r="G1198" s="4" t="str">
        <f t="shared" ca="1" si="75"/>
        <v/>
      </c>
      <c r="H1198" s="3" t="str">
        <f t="array" aca="1" ref="H1198" ca="1">IFERROR(INDEX(F:F,SMALL(IF(F$2:F$1573&lt;&gt;"",ROW(F$2:F$1573)),ROWS(H$2:H1197))),"")</f>
        <v/>
      </c>
      <c r="I1198" s="3" t="str">
        <f t="array" aca="1" ref="I1198" ca="1">IFERROR(INDEX(G:G,SMALL(IF(G$2:G$1573&lt;&gt;"",ROW(G$2:G$1573)),ROWS(I$2:I1197))),"")</f>
        <v/>
      </c>
      <c r="J1198" s="3" t="str">
        <f t="array" aca="1" ref="J1198" ca="1">IFERROR(INDEX(C:C,SMALL(IF(C$2:C$1573&lt;&gt;"",ROW(C$2:C$1573)),ROWS(J$2:J1197))),"")</f>
        <v/>
      </c>
    </row>
    <row r="1199" spans="1:10" ht="18" x14ac:dyDescent="0.2">
      <c r="A1199" s="1">
        <v>100</v>
      </c>
      <c r="B1199" s="1" t="s">
        <v>789</v>
      </c>
      <c r="C1199" s="2" t="str">
        <f t="shared" ca="1" si="72"/>
        <v/>
      </c>
      <c r="D1199" s="2" t="str">
        <f t="shared" ca="1" si="73"/>
        <v/>
      </c>
      <c r="E1199" s="4">
        <v>8</v>
      </c>
      <c r="F1199" s="4" t="str">
        <f t="shared" ca="1" si="74"/>
        <v/>
      </c>
      <c r="G1199" s="4" t="str">
        <f t="shared" ca="1" si="75"/>
        <v/>
      </c>
      <c r="H1199" s="3" t="str">
        <f t="array" aca="1" ref="H1199" ca="1">IFERROR(INDEX(F:F,SMALL(IF(F$2:F$1573&lt;&gt;"",ROW(F$2:F$1573)),ROWS(H$2:H1198))),"")</f>
        <v/>
      </c>
      <c r="I1199" s="3" t="str">
        <f t="array" aca="1" ref="I1199" ca="1">IFERROR(INDEX(G:G,SMALL(IF(G$2:G$1573&lt;&gt;"",ROW(G$2:G$1573)),ROWS(I$2:I1198))),"")</f>
        <v/>
      </c>
      <c r="J1199" s="3" t="str">
        <f t="array" aca="1" ref="J1199" ca="1">IFERROR(INDEX(C:C,SMALL(IF(C$2:C$1573&lt;&gt;"",ROW(C$2:C$1573)),ROWS(J$2:J1198))),"")</f>
        <v/>
      </c>
    </row>
    <row r="1200" spans="1:10" ht="18" x14ac:dyDescent="0.2">
      <c r="A1200" s="1">
        <v>101</v>
      </c>
      <c r="B1200" s="1" t="s">
        <v>789</v>
      </c>
      <c r="C1200" s="2" t="str">
        <f t="shared" ca="1" si="72"/>
        <v/>
      </c>
      <c r="D1200" s="2" t="str">
        <f t="shared" ca="1" si="73"/>
        <v/>
      </c>
      <c r="E1200" s="4">
        <v>8</v>
      </c>
      <c r="F1200" s="4" t="str">
        <f t="shared" ca="1" si="74"/>
        <v/>
      </c>
      <c r="G1200" s="4" t="str">
        <f t="shared" ca="1" si="75"/>
        <v/>
      </c>
      <c r="H1200" s="3" t="str">
        <f t="array" aca="1" ref="H1200" ca="1">IFERROR(INDEX(F:F,SMALL(IF(F$2:F$1573&lt;&gt;"",ROW(F$2:F$1573)),ROWS(H$2:H1199))),"")</f>
        <v/>
      </c>
      <c r="I1200" s="3" t="str">
        <f t="array" aca="1" ref="I1200" ca="1">IFERROR(INDEX(G:G,SMALL(IF(G$2:G$1573&lt;&gt;"",ROW(G$2:G$1573)),ROWS(I$2:I1199))),"")</f>
        <v/>
      </c>
      <c r="J1200" s="3" t="str">
        <f t="array" aca="1" ref="J1200" ca="1">IFERROR(INDEX(C:C,SMALL(IF(C$2:C$1573&lt;&gt;"",ROW(C$2:C$1573)),ROWS(J$2:J1199))),"")</f>
        <v/>
      </c>
    </row>
    <row r="1201" spans="1:10" ht="18" x14ac:dyDescent="0.2">
      <c r="A1201" s="1">
        <v>102</v>
      </c>
      <c r="B1201" s="1" t="s">
        <v>789</v>
      </c>
      <c r="C1201" s="2" t="str">
        <f t="shared" ca="1" si="72"/>
        <v/>
      </c>
      <c r="D1201" s="2" t="str">
        <f t="shared" ca="1" si="73"/>
        <v/>
      </c>
      <c r="E1201" s="4">
        <v>8</v>
      </c>
      <c r="F1201" s="4" t="str">
        <f t="shared" ca="1" si="74"/>
        <v/>
      </c>
      <c r="G1201" s="4" t="str">
        <f t="shared" ca="1" si="75"/>
        <v/>
      </c>
      <c r="H1201" s="3" t="str">
        <f t="array" aca="1" ref="H1201" ca="1">IFERROR(INDEX(F:F,SMALL(IF(F$2:F$1573&lt;&gt;"",ROW(F$2:F$1573)),ROWS(H$2:H1200))),"")</f>
        <v/>
      </c>
      <c r="I1201" s="3" t="str">
        <f t="array" aca="1" ref="I1201" ca="1">IFERROR(INDEX(G:G,SMALL(IF(G$2:G$1573&lt;&gt;"",ROW(G$2:G$1573)),ROWS(I$2:I1200))),"")</f>
        <v/>
      </c>
      <c r="J1201" s="3" t="str">
        <f t="array" aca="1" ref="J1201" ca="1">IFERROR(INDEX(C:C,SMALL(IF(C$2:C$1573&lt;&gt;"",ROW(C$2:C$1573)),ROWS(J$2:J1200))),"")</f>
        <v/>
      </c>
    </row>
    <row r="1202" spans="1:10" ht="18" x14ac:dyDescent="0.2">
      <c r="A1202" s="1">
        <v>103</v>
      </c>
      <c r="B1202" s="1" t="s">
        <v>789</v>
      </c>
      <c r="C1202" s="2" t="str">
        <f t="shared" ca="1" si="72"/>
        <v/>
      </c>
      <c r="D1202" s="2">
        <f t="shared" ca="1" si="73"/>
        <v>6147</v>
      </c>
      <c r="E1202" s="4">
        <v>8</v>
      </c>
      <c r="F1202" s="4" t="str">
        <f t="shared" ca="1" si="74"/>
        <v/>
      </c>
      <c r="G1202" s="4" t="str">
        <f t="shared" ca="1" si="75"/>
        <v/>
      </c>
      <c r="H1202" s="3" t="str">
        <f t="array" aca="1" ref="H1202" ca="1">IFERROR(INDEX(F:F,SMALL(IF(F$2:F$1573&lt;&gt;"",ROW(F$2:F$1573)),ROWS(H$2:H1201))),"")</f>
        <v/>
      </c>
      <c r="I1202" s="3" t="str">
        <f t="array" aca="1" ref="I1202" ca="1">IFERROR(INDEX(G:G,SMALL(IF(G$2:G$1573&lt;&gt;"",ROW(G$2:G$1573)),ROWS(I$2:I1201))),"")</f>
        <v/>
      </c>
      <c r="J1202" s="3" t="str">
        <f t="array" aca="1" ref="J1202" ca="1">IFERROR(INDEX(C:C,SMALL(IF(C$2:C$1573&lt;&gt;"",ROW(C$2:C$1573)),ROWS(J$2:J1201))),"")</f>
        <v/>
      </c>
    </row>
    <row r="1203" spans="1:10" ht="18" x14ac:dyDescent="0.2">
      <c r="A1203" s="1">
        <v>104</v>
      </c>
      <c r="B1203" s="1" t="s">
        <v>789</v>
      </c>
      <c r="C1203" s="2" t="str">
        <f t="shared" ca="1" si="72"/>
        <v/>
      </c>
      <c r="D1203" s="2">
        <f t="shared" ca="1" si="73"/>
        <v>6287</v>
      </c>
      <c r="E1203" s="4">
        <v>8</v>
      </c>
      <c r="F1203" s="4" t="str">
        <f t="shared" ca="1" si="74"/>
        <v/>
      </c>
      <c r="G1203" s="4" t="str">
        <f t="shared" ca="1" si="75"/>
        <v/>
      </c>
      <c r="H1203" s="3" t="str">
        <f t="array" aca="1" ref="H1203" ca="1">IFERROR(INDEX(F:F,SMALL(IF(F$2:F$1573&lt;&gt;"",ROW(F$2:F$1573)),ROWS(H$2:H1202))),"")</f>
        <v/>
      </c>
      <c r="I1203" s="3" t="str">
        <f t="array" aca="1" ref="I1203" ca="1">IFERROR(INDEX(G:G,SMALL(IF(G$2:G$1573&lt;&gt;"",ROW(G$2:G$1573)),ROWS(I$2:I1202))),"")</f>
        <v/>
      </c>
      <c r="J1203" s="3" t="str">
        <f t="array" aca="1" ref="J1203" ca="1">IFERROR(INDEX(C:C,SMALL(IF(C$2:C$1573&lt;&gt;"",ROW(C$2:C$1573)),ROWS(J$2:J1202))),"")</f>
        <v/>
      </c>
    </row>
    <row r="1204" spans="1:10" ht="18" x14ac:dyDescent="0.2">
      <c r="A1204" s="1">
        <v>105</v>
      </c>
      <c r="B1204" s="1" t="s">
        <v>789</v>
      </c>
      <c r="C1204" s="2" t="str">
        <f t="shared" ca="1" si="72"/>
        <v/>
      </c>
      <c r="D1204" s="2">
        <f t="shared" ca="1" si="73"/>
        <v>6301</v>
      </c>
      <c r="E1204" s="4">
        <v>8</v>
      </c>
      <c r="F1204" s="4" t="str">
        <f t="shared" ca="1" si="74"/>
        <v/>
      </c>
      <c r="G1204" s="4" t="str">
        <f t="shared" ca="1" si="75"/>
        <v/>
      </c>
      <c r="H1204" s="3" t="str">
        <f t="array" aca="1" ref="H1204" ca="1">IFERROR(INDEX(F:F,SMALL(IF(F$2:F$1573&lt;&gt;"",ROW(F$2:F$1573)),ROWS(H$2:H1203))),"")</f>
        <v/>
      </c>
      <c r="I1204" s="3" t="str">
        <f t="array" aca="1" ref="I1204" ca="1">IFERROR(INDEX(G:G,SMALL(IF(G$2:G$1573&lt;&gt;"",ROW(G$2:G$1573)),ROWS(I$2:I1203))),"")</f>
        <v/>
      </c>
      <c r="J1204" s="3" t="str">
        <f t="array" aca="1" ref="J1204" ca="1">IFERROR(INDEX(C:C,SMALL(IF(C$2:C$1573&lt;&gt;"",ROW(C$2:C$1573)),ROWS(J$2:J1203))),"")</f>
        <v/>
      </c>
    </row>
    <row r="1205" spans="1:10" ht="18" x14ac:dyDescent="0.2">
      <c r="A1205" s="1">
        <v>106</v>
      </c>
      <c r="B1205" s="1" t="s">
        <v>789</v>
      </c>
      <c r="C1205" s="2" t="str">
        <f t="shared" ca="1" si="72"/>
        <v/>
      </c>
      <c r="D1205" s="2">
        <f t="shared" ca="1" si="73"/>
        <v>6444</v>
      </c>
      <c r="E1205" s="4">
        <v>8</v>
      </c>
      <c r="F1205" s="4" t="str">
        <f t="shared" ca="1" si="74"/>
        <v/>
      </c>
      <c r="G1205" s="4" t="str">
        <f t="shared" ca="1" si="75"/>
        <v/>
      </c>
      <c r="H1205" s="3" t="str">
        <f t="array" aca="1" ref="H1205" ca="1">IFERROR(INDEX(F:F,SMALL(IF(F$2:F$1573&lt;&gt;"",ROW(F$2:F$1573)),ROWS(H$2:H1204))),"")</f>
        <v/>
      </c>
      <c r="I1205" s="3" t="str">
        <f t="array" aca="1" ref="I1205" ca="1">IFERROR(INDEX(G:G,SMALL(IF(G$2:G$1573&lt;&gt;"",ROW(G$2:G$1573)),ROWS(I$2:I1204))),"")</f>
        <v/>
      </c>
      <c r="J1205" s="3" t="str">
        <f t="array" aca="1" ref="J1205" ca="1">IFERROR(INDEX(C:C,SMALL(IF(C$2:C$1573&lt;&gt;"",ROW(C$2:C$1573)),ROWS(J$2:J1204))),"")</f>
        <v/>
      </c>
    </row>
    <row r="1206" spans="1:10" ht="18" x14ac:dyDescent="0.2">
      <c r="A1206" s="1">
        <v>107</v>
      </c>
      <c r="B1206" s="1" t="s">
        <v>789</v>
      </c>
      <c r="C1206" s="2" t="str">
        <f t="shared" ca="1" si="72"/>
        <v/>
      </c>
      <c r="D1206" s="2">
        <f t="shared" ca="1" si="73"/>
        <v>6349</v>
      </c>
      <c r="E1206" s="4">
        <v>8</v>
      </c>
      <c r="F1206" s="4" t="str">
        <f t="shared" ca="1" si="74"/>
        <v/>
      </c>
      <c r="G1206" s="4" t="str">
        <f t="shared" ca="1" si="75"/>
        <v/>
      </c>
      <c r="H1206" s="3" t="str">
        <f t="array" aca="1" ref="H1206" ca="1">IFERROR(INDEX(F:F,SMALL(IF(F$2:F$1573&lt;&gt;"",ROW(F$2:F$1573)),ROWS(H$2:H1205))),"")</f>
        <v/>
      </c>
      <c r="I1206" s="3" t="str">
        <f t="array" aca="1" ref="I1206" ca="1">IFERROR(INDEX(G:G,SMALL(IF(G$2:G$1573&lt;&gt;"",ROW(G$2:G$1573)),ROWS(I$2:I1205))),"")</f>
        <v/>
      </c>
      <c r="J1206" s="3" t="str">
        <f t="array" aca="1" ref="J1206" ca="1">IFERROR(INDEX(C:C,SMALL(IF(C$2:C$1573&lt;&gt;"",ROW(C$2:C$1573)),ROWS(J$2:J1205))),"")</f>
        <v/>
      </c>
    </row>
    <row r="1207" spans="1:10" ht="18" x14ac:dyDescent="0.2">
      <c r="A1207" s="1">
        <v>108</v>
      </c>
      <c r="B1207" s="1" t="s">
        <v>789</v>
      </c>
      <c r="C1207" s="2" t="str">
        <f t="shared" ca="1" si="72"/>
        <v/>
      </c>
      <c r="D1207" s="2">
        <f t="shared" ca="1" si="73"/>
        <v>6419</v>
      </c>
      <c r="E1207" s="4">
        <v>8</v>
      </c>
      <c r="F1207" s="4" t="str">
        <f t="shared" ca="1" si="74"/>
        <v/>
      </c>
      <c r="G1207" s="4" t="str">
        <f t="shared" ca="1" si="75"/>
        <v/>
      </c>
      <c r="H1207" s="3" t="str">
        <f t="array" aca="1" ref="H1207" ca="1">IFERROR(INDEX(F:F,SMALL(IF(F$2:F$1573&lt;&gt;"",ROW(F$2:F$1573)),ROWS(H$2:H1206))),"")</f>
        <v/>
      </c>
      <c r="I1207" s="3" t="str">
        <f t="array" aca="1" ref="I1207" ca="1">IFERROR(INDEX(G:G,SMALL(IF(G$2:G$1573&lt;&gt;"",ROW(G$2:G$1573)),ROWS(I$2:I1206))),"")</f>
        <v/>
      </c>
      <c r="J1207" s="3" t="str">
        <f t="array" aca="1" ref="J1207" ca="1">IFERROR(INDEX(C:C,SMALL(IF(C$2:C$1573&lt;&gt;"",ROW(C$2:C$1573)),ROWS(J$2:J1206))),"")</f>
        <v/>
      </c>
    </row>
    <row r="1208" spans="1:10" ht="18" x14ac:dyDescent="0.2">
      <c r="A1208" s="1">
        <v>109</v>
      </c>
      <c r="B1208" s="1" t="s">
        <v>789</v>
      </c>
      <c r="C1208" s="2" t="str">
        <f t="shared" ca="1" si="72"/>
        <v/>
      </c>
      <c r="D1208" s="2">
        <f t="shared" ca="1" si="73"/>
        <v>6430</v>
      </c>
      <c r="E1208" s="4">
        <v>8</v>
      </c>
      <c r="F1208" s="4" t="str">
        <f t="shared" ca="1" si="74"/>
        <v/>
      </c>
      <c r="G1208" s="4" t="str">
        <f t="shared" ca="1" si="75"/>
        <v/>
      </c>
      <c r="H1208" s="3" t="str">
        <f t="array" aca="1" ref="H1208" ca="1">IFERROR(INDEX(F:F,SMALL(IF(F$2:F$1573&lt;&gt;"",ROW(F$2:F$1573)),ROWS(H$2:H1207))),"")</f>
        <v/>
      </c>
      <c r="I1208" s="3" t="str">
        <f t="array" aca="1" ref="I1208" ca="1">IFERROR(INDEX(G:G,SMALL(IF(G$2:G$1573&lt;&gt;"",ROW(G$2:G$1573)),ROWS(I$2:I1207))),"")</f>
        <v/>
      </c>
      <c r="J1208" s="3" t="str">
        <f t="array" aca="1" ref="J1208" ca="1">IFERROR(INDEX(C:C,SMALL(IF(C$2:C$1573&lt;&gt;"",ROW(C$2:C$1573)),ROWS(J$2:J1207))),"")</f>
        <v/>
      </c>
    </row>
    <row r="1209" spans="1:10" ht="18" x14ac:dyDescent="0.2">
      <c r="A1209" s="1">
        <v>110</v>
      </c>
      <c r="B1209" s="1" t="s">
        <v>789</v>
      </c>
      <c r="C1209" s="2" t="str">
        <f t="shared" ca="1" si="72"/>
        <v/>
      </c>
      <c r="D1209" s="2">
        <f t="shared" ca="1" si="73"/>
        <v>6394</v>
      </c>
      <c r="E1209" s="4">
        <v>8</v>
      </c>
      <c r="F1209" s="4" t="str">
        <f t="shared" ca="1" si="74"/>
        <v/>
      </c>
      <c r="G1209" s="4" t="str">
        <f t="shared" ca="1" si="75"/>
        <v/>
      </c>
      <c r="H1209" s="3" t="str">
        <f t="array" aca="1" ref="H1209" ca="1">IFERROR(INDEX(F:F,SMALL(IF(F$2:F$1573&lt;&gt;"",ROW(F$2:F$1573)),ROWS(H$2:H1208))),"")</f>
        <v/>
      </c>
      <c r="I1209" s="3" t="str">
        <f t="array" aca="1" ref="I1209" ca="1">IFERROR(INDEX(G:G,SMALL(IF(G$2:G$1573&lt;&gt;"",ROW(G$2:G$1573)),ROWS(I$2:I1208))),"")</f>
        <v/>
      </c>
      <c r="J1209" s="3" t="str">
        <f t="array" aca="1" ref="J1209" ca="1">IFERROR(INDEX(C:C,SMALL(IF(C$2:C$1573&lt;&gt;"",ROW(C$2:C$1573)),ROWS(J$2:J1208))),"")</f>
        <v/>
      </c>
    </row>
    <row r="1210" spans="1:10" ht="18" x14ac:dyDescent="0.2">
      <c r="A1210" s="1">
        <v>111</v>
      </c>
      <c r="B1210" s="1" t="s">
        <v>789</v>
      </c>
      <c r="C1210" s="2" t="str">
        <f t="shared" ca="1" si="72"/>
        <v/>
      </c>
      <c r="D1210" s="2">
        <f t="shared" ca="1" si="73"/>
        <v>6340</v>
      </c>
      <c r="E1210" s="4">
        <v>8</v>
      </c>
      <c r="F1210" s="4" t="str">
        <f t="shared" ca="1" si="74"/>
        <v/>
      </c>
      <c r="G1210" s="4" t="str">
        <f t="shared" ca="1" si="75"/>
        <v/>
      </c>
      <c r="H1210" s="3" t="str">
        <f t="array" aca="1" ref="H1210" ca="1">IFERROR(INDEX(F:F,SMALL(IF(F$2:F$1573&lt;&gt;"",ROW(F$2:F$1573)),ROWS(H$2:H1209))),"")</f>
        <v/>
      </c>
      <c r="I1210" s="3" t="str">
        <f t="array" aca="1" ref="I1210" ca="1">IFERROR(INDEX(G:G,SMALL(IF(G$2:G$1573&lt;&gt;"",ROW(G$2:G$1573)),ROWS(I$2:I1209))),"")</f>
        <v/>
      </c>
      <c r="J1210" s="3" t="str">
        <f t="array" aca="1" ref="J1210" ca="1">IFERROR(INDEX(C:C,SMALL(IF(C$2:C$1573&lt;&gt;"",ROW(C$2:C$1573)),ROWS(J$2:J1209))),"")</f>
        <v/>
      </c>
    </row>
    <row r="1211" spans="1:10" ht="18" x14ac:dyDescent="0.2">
      <c r="A1211" s="1">
        <v>112</v>
      </c>
      <c r="B1211" s="1" t="s">
        <v>789</v>
      </c>
      <c r="C1211" s="2" t="str">
        <f t="shared" ca="1" si="72"/>
        <v/>
      </c>
      <c r="D1211" s="2" t="str">
        <f t="shared" ca="1" si="73"/>
        <v/>
      </c>
      <c r="E1211" s="4">
        <v>8</v>
      </c>
      <c r="F1211" s="4" t="str">
        <f t="shared" ca="1" si="74"/>
        <v/>
      </c>
      <c r="G1211" s="4" t="str">
        <f t="shared" ca="1" si="75"/>
        <v/>
      </c>
      <c r="H1211" s="3" t="str">
        <f t="array" aca="1" ref="H1211" ca="1">IFERROR(INDEX(F:F,SMALL(IF(F$2:F$1573&lt;&gt;"",ROW(F$2:F$1573)),ROWS(H$2:H1210))),"")</f>
        <v/>
      </c>
      <c r="I1211" s="3" t="str">
        <f t="array" aca="1" ref="I1211" ca="1">IFERROR(INDEX(G:G,SMALL(IF(G$2:G$1573&lt;&gt;"",ROW(G$2:G$1573)),ROWS(I$2:I1210))),"")</f>
        <v/>
      </c>
      <c r="J1211" s="3" t="str">
        <f t="array" aca="1" ref="J1211" ca="1">IFERROR(INDEX(C:C,SMALL(IF(C$2:C$1573&lt;&gt;"",ROW(C$2:C$1573)),ROWS(J$2:J1210))),"")</f>
        <v/>
      </c>
    </row>
    <row r="1212" spans="1:10" ht="18" x14ac:dyDescent="0.2">
      <c r="A1212" s="1">
        <v>113</v>
      </c>
      <c r="B1212" s="1" t="s">
        <v>789</v>
      </c>
      <c r="C1212" s="2" t="str">
        <f t="shared" ca="1" si="72"/>
        <v/>
      </c>
      <c r="D1212" s="2" t="str">
        <f t="shared" ca="1" si="73"/>
        <v/>
      </c>
      <c r="E1212" s="4">
        <v>8</v>
      </c>
      <c r="F1212" s="4" t="str">
        <f t="shared" ca="1" si="74"/>
        <v/>
      </c>
      <c r="G1212" s="4" t="str">
        <f t="shared" ca="1" si="75"/>
        <v/>
      </c>
      <c r="H1212" s="3" t="str">
        <f t="array" aca="1" ref="H1212" ca="1">IFERROR(INDEX(F:F,SMALL(IF(F$2:F$1573&lt;&gt;"",ROW(F$2:F$1573)),ROWS(H$2:H1211))),"")</f>
        <v/>
      </c>
      <c r="I1212" s="3" t="str">
        <f t="array" aca="1" ref="I1212" ca="1">IFERROR(INDEX(G:G,SMALL(IF(G$2:G$1573&lt;&gt;"",ROW(G$2:G$1573)),ROWS(I$2:I1211))),"")</f>
        <v/>
      </c>
      <c r="J1212" s="3" t="str">
        <f t="array" aca="1" ref="J1212" ca="1">IFERROR(INDEX(C:C,SMALL(IF(C$2:C$1573&lt;&gt;"",ROW(C$2:C$1573)),ROWS(J$2:J1211))),"")</f>
        <v/>
      </c>
    </row>
    <row r="1213" spans="1:10" ht="18" x14ac:dyDescent="0.2">
      <c r="A1213" s="1">
        <v>114</v>
      </c>
      <c r="B1213" s="1" t="s">
        <v>789</v>
      </c>
      <c r="C1213" s="2" t="str">
        <f t="shared" ca="1" si="72"/>
        <v/>
      </c>
      <c r="D1213" s="2" t="str">
        <f t="shared" ca="1" si="73"/>
        <v/>
      </c>
      <c r="E1213" s="4">
        <v>8</v>
      </c>
      <c r="F1213" s="4" t="str">
        <f t="shared" ca="1" si="74"/>
        <v/>
      </c>
      <c r="G1213" s="4" t="str">
        <f t="shared" ca="1" si="75"/>
        <v/>
      </c>
      <c r="H1213" s="3" t="str">
        <f t="array" aca="1" ref="H1213" ca="1">IFERROR(INDEX(F:F,SMALL(IF(F$2:F$1573&lt;&gt;"",ROW(F$2:F$1573)),ROWS(H$2:H1212))),"")</f>
        <v/>
      </c>
      <c r="I1213" s="3" t="str">
        <f t="array" aca="1" ref="I1213" ca="1">IFERROR(INDEX(G:G,SMALL(IF(G$2:G$1573&lt;&gt;"",ROW(G$2:G$1573)),ROWS(I$2:I1212))),"")</f>
        <v/>
      </c>
      <c r="J1213" s="3" t="str">
        <f t="array" aca="1" ref="J1213" ca="1">IFERROR(INDEX(C:C,SMALL(IF(C$2:C$1573&lt;&gt;"",ROW(C$2:C$1573)),ROWS(J$2:J1212))),"")</f>
        <v/>
      </c>
    </row>
    <row r="1214" spans="1:10" ht="18" x14ac:dyDescent="0.2">
      <c r="A1214" s="1">
        <v>115</v>
      </c>
      <c r="B1214" s="1" t="s">
        <v>789</v>
      </c>
      <c r="C1214" s="2" t="str">
        <f t="shared" ca="1" si="72"/>
        <v/>
      </c>
      <c r="D1214" s="2" t="str">
        <f t="shared" ca="1" si="73"/>
        <v/>
      </c>
      <c r="E1214" s="4">
        <v>8</v>
      </c>
      <c r="F1214" s="4" t="str">
        <f t="shared" ca="1" si="74"/>
        <v/>
      </c>
      <c r="G1214" s="4" t="str">
        <f t="shared" ca="1" si="75"/>
        <v/>
      </c>
      <c r="H1214" s="3" t="str">
        <f t="array" aca="1" ref="H1214" ca="1">IFERROR(INDEX(F:F,SMALL(IF(F$2:F$1573&lt;&gt;"",ROW(F$2:F$1573)),ROWS(H$2:H1213))),"")</f>
        <v/>
      </c>
      <c r="I1214" s="3" t="str">
        <f t="array" aca="1" ref="I1214" ca="1">IFERROR(INDEX(G:G,SMALL(IF(G$2:G$1573&lt;&gt;"",ROW(G$2:G$1573)),ROWS(I$2:I1213))),"")</f>
        <v/>
      </c>
      <c r="J1214" s="3" t="str">
        <f t="array" aca="1" ref="J1214" ca="1">IFERROR(INDEX(C:C,SMALL(IF(C$2:C$1573&lt;&gt;"",ROW(C$2:C$1573)),ROWS(J$2:J1213))),"")</f>
        <v/>
      </c>
    </row>
    <row r="1215" spans="1:10" ht="18" x14ac:dyDescent="0.2">
      <c r="A1215" s="1">
        <v>116</v>
      </c>
      <c r="B1215" s="1" t="s">
        <v>789</v>
      </c>
      <c r="C1215" s="2" t="str">
        <f t="shared" ca="1" si="72"/>
        <v/>
      </c>
      <c r="D1215" s="2" t="str">
        <f t="shared" ca="1" si="73"/>
        <v/>
      </c>
      <c r="E1215" s="4">
        <v>8</v>
      </c>
      <c r="F1215" s="4" t="str">
        <f t="shared" ca="1" si="74"/>
        <v/>
      </c>
      <c r="G1215" s="4" t="str">
        <f t="shared" ca="1" si="75"/>
        <v/>
      </c>
      <c r="H1215" s="3" t="str">
        <f t="array" aca="1" ref="H1215" ca="1">IFERROR(INDEX(F:F,SMALL(IF(F$2:F$1573&lt;&gt;"",ROW(F$2:F$1573)),ROWS(H$2:H1214))),"")</f>
        <v/>
      </c>
      <c r="I1215" s="3" t="str">
        <f t="array" aca="1" ref="I1215" ca="1">IFERROR(INDEX(G:G,SMALL(IF(G$2:G$1573&lt;&gt;"",ROW(G$2:G$1573)),ROWS(I$2:I1214))),"")</f>
        <v/>
      </c>
      <c r="J1215" s="3" t="str">
        <f t="array" aca="1" ref="J1215" ca="1">IFERROR(INDEX(C:C,SMALL(IF(C$2:C$1573&lt;&gt;"",ROW(C$2:C$1573)),ROWS(J$2:J1214))),"")</f>
        <v/>
      </c>
    </row>
    <row r="1216" spans="1:10" ht="18" x14ac:dyDescent="0.2">
      <c r="A1216" s="1">
        <v>117</v>
      </c>
      <c r="B1216" s="1" t="s">
        <v>789</v>
      </c>
      <c r="C1216" s="2" t="str">
        <f t="shared" ca="1" si="72"/>
        <v/>
      </c>
      <c r="D1216" s="2">
        <f t="shared" ca="1" si="73"/>
        <v>6317</v>
      </c>
      <c r="E1216" s="4">
        <v>8</v>
      </c>
      <c r="F1216" s="4" t="str">
        <f t="shared" ca="1" si="74"/>
        <v/>
      </c>
      <c r="G1216" s="4" t="str">
        <f t="shared" ca="1" si="75"/>
        <v/>
      </c>
      <c r="H1216" s="3" t="str">
        <f t="array" aca="1" ref="H1216" ca="1">IFERROR(INDEX(F:F,SMALL(IF(F$2:F$1573&lt;&gt;"",ROW(F$2:F$1573)),ROWS(H$2:H1215))),"")</f>
        <v/>
      </c>
      <c r="I1216" s="3" t="str">
        <f t="array" aca="1" ref="I1216" ca="1">IFERROR(INDEX(G:G,SMALL(IF(G$2:G$1573&lt;&gt;"",ROW(G$2:G$1573)),ROWS(I$2:I1215))),"")</f>
        <v/>
      </c>
      <c r="J1216" s="3" t="str">
        <f t="array" aca="1" ref="J1216" ca="1">IFERROR(INDEX(C:C,SMALL(IF(C$2:C$1573&lt;&gt;"",ROW(C$2:C$1573)),ROWS(J$2:J1215))),"")</f>
        <v/>
      </c>
    </row>
    <row r="1217" spans="1:10" ht="18" x14ac:dyDescent="0.2">
      <c r="A1217" s="1">
        <v>118</v>
      </c>
      <c r="B1217" s="1" t="s">
        <v>789</v>
      </c>
      <c r="C1217" s="2" t="str">
        <f t="shared" ca="1" si="72"/>
        <v/>
      </c>
      <c r="D1217" s="2">
        <f t="shared" ca="1" si="73"/>
        <v>6498</v>
      </c>
      <c r="E1217" s="4">
        <v>8</v>
      </c>
      <c r="F1217" s="4" t="str">
        <f t="shared" ca="1" si="74"/>
        <v/>
      </c>
      <c r="G1217" s="4" t="str">
        <f t="shared" ca="1" si="75"/>
        <v/>
      </c>
      <c r="H1217" s="3" t="str">
        <f t="array" aca="1" ref="H1217" ca="1">IFERROR(INDEX(F:F,SMALL(IF(F$2:F$1573&lt;&gt;"",ROW(F$2:F$1573)),ROWS(H$2:H1216))),"")</f>
        <v/>
      </c>
      <c r="I1217" s="3" t="str">
        <f t="array" aca="1" ref="I1217" ca="1">IFERROR(INDEX(G:G,SMALL(IF(G$2:G$1573&lt;&gt;"",ROW(G$2:G$1573)),ROWS(I$2:I1216))),"")</f>
        <v/>
      </c>
      <c r="J1217" s="3" t="str">
        <f t="array" aca="1" ref="J1217" ca="1">IFERROR(INDEX(C:C,SMALL(IF(C$2:C$1573&lt;&gt;"",ROW(C$2:C$1573)),ROWS(J$2:J1216))),"")</f>
        <v/>
      </c>
    </row>
    <row r="1218" spans="1:10" ht="18" x14ac:dyDescent="0.2">
      <c r="A1218" s="1">
        <v>119</v>
      </c>
      <c r="B1218" s="1" t="s">
        <v>789</v>
      </c>
      <c r="C1218" s="2" t="str">
        <f t="shared" ca="1" si="72"/>
        <v/>
      </c>
      <c r="D1218" s="2">
        <f t="shared" ca="1" si="73"/>
        <v>6497</v>
      </c>
      <c r="E1218" s="4">
        <v>8</v>
      </c>
      <c r="F1218" s="4" t="str">
        <f t="shared" ca="1" si="74"/>
        <v/>
      </c>
      <c r="G1218" s="4" t="str">
        <f t="shared" ca="1" si="75"/>
        <v/>
      </c>
      <c r="H1218" s="3" t="str">
        <f t="array" aca="1" ref="H1218" ca="1">IFERROR(INDEX(F:F,SMALL(IF(F$2:F$1573&lt;&gt;"",ROW(F$2:F$1573)),ROWS(H$2:H1217))),"")</f>
        <v/>
      </c>
      <c r="I1218" s="3" t="str">
        <f t="array" aca="1" ref="I1218" ca="1">IFERROR(INDEX(G:G,SMALL(IF(G$2:G$1573&lt;&gt;"",ROW(G$2:G$1573)),ROWS(I$2:I1217))),"")</f>
        <v/>
      </c>
      <c r="J1218" s="3" t="str">
        <f t="array" aca="1" ref="J1218" ca="1">IFERROR(INDEX(C:C,SMALL(IF(C$2:C$1573&lt;&gt;"",ROW(C$2:C$1573)),ROWS(J$2:J1217))),"")</f>
        <v/>
      </c>
    </row>
    <row r="1219" spans="1:10" ht="18" x14ac:dyDescent="0.2">
      <c r="A1219" s="1">
        <v>120</v>
      </c>
      <c r="B1219" s="1" t="s">
        <v>789</v>
      </c>
      <c r="C1219" s="2" t="str">
        <f t="shared" ca="1" si="72"/>
        <v/>
      </c>
      <c r="D1219" s="2">
        <f t="shared" ca="1" si="73"/>
        <v>6366</v>
      </c>
      <c r="E1219" s="4">
        <v>8</v>
      </c>
      <c r="F1219" s="4" t="str">
        <f t="shared" ca="1" si="74"/>
        <v/>
      </c>
      <c r="G1219" s="4" t="str">
        <f t="shared" ca="1" si="75"/>
        <v/>
      </c>
      <c r="H1219" s="3" t="str">
        <f t="array" aca="1" ref="H1219" ca="1">IFERROR(INDEX(F:F,SMALL(IF(F$2:F$1573&lt;&gt;"",ROW(F$2:F$1573)),ROWS(H$2:H1218))),"")</f>
        <v/>
      </c>
      <c r="I1219" s="3" t="str">
        <f t="array" aca="1" ref="I1219" ca="1">IFERROR(INDEX(G:G,SMALL(IF(G$2:G$1573&lt;&gt;"",ROW(G$2:G$1573)),ROWS(I$2:I1218))),"")</f>
        <v/>
      </c>
      <c r="J1219" s="3" t="str">
        <f t="array" aca="1" ref="J1219" ca="1">IFERROR(INDEX(C:C,SMALL(IF(C$2:C$1573&lt;&gt;"",ROW(C$2:C$1573)),ROWS(J$2:J1218))),"")</f>
        <v/>
      </c>
    </row>
    <row r="1220" spans="1:10" ht="18" x14ac:dyDescent="0.2">
      <c r="A1220" s="1">
        <v>121</v>
      </c>
      <c r="B1220" s="1" t="s">
        <v>789</v>
      </c>
      <c r="C1220" s="2" t="str">
        <f t="shared" ca="1" si="72"/>
        <v/>
      </c>
      <c r="D1220" s="2">
        <f t="shared" ca="1" si="73"/>
        <v>6370</v>
      </c>
      <c r="E1220" s="4">
        <v>8</v>
      </c>
      <c r="F1220" s="4" t="str">
        <f t="shared" ca="1" si="74"/>
        <v/>
      </c>
      <c r="G1220" s="4" t="str">
        <f t="shared" ca="1" si="75"/>
        <v/>
      </c>
      <c r="H1220" s="3" t="str">
        <f t="array" aca="1" ref="H1220" ca="1">IFERROR(INDEX(F:F,SMALL(IF(F$2:F$1573&lt;&gt;"",ROW(F$2:F$1573)),ROWS(H$2:H1219))),"")</f>
        <v/>
      </c>
      <c r="I1220" s="3" t="str">
        <f t="array" aca="1" ref="I1220" ca="1">IFERROR(INDEX(G:G,SMALL(IF(G$2:G$1573&lt;&gt;"",ROW(G$2:G$1573)),ROWS(I$2:I1219))),"")</f>
        <v/>
      </c>
      <c r="J1220" s="3" t="str">
        <f t="array" aca="1" ref="J1220" ca="1">IFERROR(INDEX(C:C,SMALL(IF(C$2:C$1573&lt;&gt;"",ROW(C$2:C$1573)),ROWS(J$2:J1219))),"")</f>
        <v/>
      </c>
    </row>
    <row r="1221" spans="1:10" ht="18" x14ac:dyDescent="0.2">
      <c r="A1221" s="1">
        <v>122</v>
      </c>
      <c r="B1221" s="1" t="s">
        <v>789</v>
      </c>
      <c r="C1221" s="2" t="str">
        <f t="shared" ref="C1221:C1284" ca="1" si="76">IF(OR(D1221=0,D1221="",INDIRECT("'"&amp;$B$1&amp;"'!"&amp;B1221&amp;A1221)="",,INDIRECT("'"&amp;$B$1&amp;"'!X"&amp;A1221)=0),"",INDIRECT("'"&amp;$B$1&amp;"'!"&amp;B1221&amp;A1221))</f>
        <v/>
      </c>
      <c r="D1221" s="2">
        <f t="shared" ref="D1221:D1284" ca="1" si="77">IF(INDIRECT("'"&amp;$B$1&amp;"'!C"&amp;A1221)=0,"",INDIRECT("'"&amp;$B$1&amp;"'!C"&amp;A1221))</f>
        <v>6374</v>
      </c>
      <c r="E1221" s="4">
        <v>8</v>
      </c>
      <c r="F1221" s="4" t="str">
        <f t="shared" ref="F1221:F1284" ca="1" si="78">IF(C1221="","",E1221)</f>
        <v/>
      </c>
      <c r="G1221" s="4" t="str">
        <f t="shared" ref="G1221:G1284" ca="1" si="79">IF(OR(C1221="",C1221=0),"",D1221)</f>
        <v/>
      </c>
      <c r="H1221" s="3" t="str">
        <f t="array" aca="1" ref="H1221" ca="1">IFERROR(INDEX(F:F,SMALL(IF(F$2:F$1573&lt;&gt;"",ROW(F$2:F$1573)),ROWS(H$2:H1220))),"")</f>
        <v/>
      </c>
      <c r="I1221" s="3" t="str">
        <f t="array" aca="1" ref="I1221" ca="1">IFERROR(INDEX(G:G,SMALL(IF(G$2:G$1573&lt;&gt;"",ROW(G$2:G$1573)),ROWS(I$2:I1220))),"")</f>
        <v/>
      </c>
      <c r="J1221" s="3" t="str">
        <f t="array" aca="1" ref="J1221" ca="1">IFERROR(INDEX(C:C,SMALL(IF(C$2:C$1573&lt;&gt;"",ROW(C$2:C$1573)),ROWS(J$2:J1220))),"")</f>
        <v/>
      </c>
    </row>
    <row r="1222" spans="1:10" ht="18" x14ac:dyDescent="0.2">
      <c r="A1222" s="1">
        <v>123</v>
      </c>
      <c r="B1222" s="1" t="s">
        <v>789</v>
      </c>
      <c r="C1222" s="2" t="str">
        <f t="shared" ca="1" si="76"/>
        <v/>
      </c>
      <c r="D1222" s="2">
        <f t="shared" ca="1" si="77"/>
        <v>6491</v>
      </c>
      <c r="E1222" s="4">
        <v>8</v>
      </c>
      <c r="F1222" s="4" t="str">
        <f t="shared" ca="1" si="78"/>
        <v/>
      </c>
      <c r="G1222" s="4" t="str">
        <f t="shared" ca="1" si="79"/>
        <v/>
      </c>
      <c r="H1222" s="3" t="str">
        <f t="array" aca="1" ref="H1222" ca="1">IFERROR(INDEX(F:F,SMALL(IF(F$2:F$1573&lt;&gt;"",ROW(F$2:F$1573)),ROWS(H$2:H1221))),"")</f>
        <v/>
      </c>
      <c r="I1222" s="3" t="str">
        <f t="array" aca="1" ref="I1222" ca="1">IFERROR(INDEX(G:G,SMALL(IF(G$2:G$1573&lt;&gt;"",ROW(G$2:G$1573)),ROWS(I$2:I1221))),"")</f>
        <v/>
      </c>
      <c r="J1222" s="3" t="str">
        <f t="array" aca="1" ref="J1222" ca="1">IFERROR(INDEX(C:C,SMALL(IF(C$2:C$1573&lt;&gt;"",ROW(C$2:C$1573)),ROWS(J$2:J1221))),"")</f>
        <v/>
      </c>
    </row>
    <row r="1223" spans="1:10" ht="18" x14ac:dyDescent="0.2">
      <c r="A1223" s="1">
        <v>124</v>
      </c>
      <c r="B1223" s="1" t="s">
        <v>789</v>
      </c>
      <c r="C1223" s="2" t="str">
        <f t="shared" ca="1" si="76"/>
        <v/>
      </c>
      <c r="D1223" s="2">
        <f t="shared" ca="1" si="77"/>
        <v>6387</v>
      </c>
      <c r="E1223" s="4">
        <v>8</v>
      </c>
      <c r="F1223" s="4" t="str">
        <f t="shared" ca="1" si="78"/>
        <v/>
      </c>
      <c r="G1223" s="4" t="str">
        <f t="shared" ca="1" si="79"/>
        <v/>
      </c>
      <c r="H1223" s="3" t="str">
        <f t="array" aca="1" ref="H1223" ca="1">IFERROR(INDEX(F:F,SMALL(IF(F$2:F$1573&lt;&gt;"",ROW(F$2:F$1573)),ROWS(H$2:H1222))),"")</f>
        <v/>
      </c>
      <c r="I1223" s="3" t="str">
        <f t="array" aca="1" ref="I1223" ca="1">IFERROR(INDEX(G:G,SMALL(IF(G$2:G$1573&lt;&gt;"",ROW(G$2:G$1573)),ROWS(I$2:I1222))),"")</f>
        <v/>
      </c>
      <c r="J1223" s="3" t="str">
        <f t="array" aca="1" ref="J1223" ca="1">IFERROR(INDEX(C:C,SMALL(IF(C$2:C$1573&lt;&gt;"",ROW(C$2:C$1573)),ROWS(J$2:J1222))),"")</f>
        <v/>
      </c>
    </row>
    <row r="1224" spans="1:10" ht="18" x14ac:dyDescent="0.2">
      <c r="A1224" s="1">
        <v>125</v>
      </c>
      <c r="B1224" s="1" t="s">
        <v>789</v>
      </c>
      <c r="C1224" s="2" t="str">
        <f t="shared" ca="1" si="76"/>
        <v/>
      </c>
      <c r="D1224" s="2">
        <f t="shared" ca="1" si="77"/>
        <v>6397</v>
      </c>
      <c r="E1224" s="4">
        <v>8</v>
      </c>
      <c r="F1224" s="4" t="str">
        <f t="shared" ca="1" si="78"/>
        <v/>
      </c>
      <c r="G1224" s="4" t="str">
        <f t="shared" ca="1" si="79"/>
        <v/>
      </c>
      <c r="H1224" s="3" t="str">
        <f t="array" aca="1" ref="H1224" ca="1">IFERROR(INDEX(F:F,SMALL(IF(F$2:F$1573&lt;&gt;"",ROW(F$2:F$1573)),ROWS(H$2:H1223))),"")</f>
        <v/>
      </c>
      <c r="I1224" s="3" t="str">
        <f t="array" aca="1" ref="I1224" ca="1">IFERROR(INDEX(G:G,SMALL(IF(G$2:G$1573&lt;&gt;"",ROW(G$2:G$1573)),ROWS(I$2:I1223))),"")</f>
        <v/>
      </c>
      <c r="J1224" s="3" t="str">
        <f t="array" aca="1" ref="J1224" ca="1">IFERROR(INDEX(C:C,SMALL(IF(C$2:C$1573&lt;&gt;"",ROW(C$2:C$1573)),ROWS(J$2:J1223))),"")</f>
        <v/>
      </c>
    </row>
    <row r="1225" spans="1:10" ht="18" x14ac:dyDescent="0.2">
      <c r="A1225" s="1">
        <v>126</v>
      </c>
      <c r="B1225" s="1" t="s">
        <v>789</v>
      </c>
      <c r="C1225" s="2" t="str">
        <f t="shared" ca="1" si="76"/>
        <v/>
      </c>
      <c r="D1225" s="2">
        <f t="shared" ca="1" si="77"/>
        <v>6400</v>
      </c>
      <c r="E1225" s="4">
        <v>8</v>
      </c>
      <c r="F1225" s="4" t="str">
        <f t="shared" ca="1" si="78"/>
        <v/>
      </c>
      <c r="G1225" s="4" t="str">
        <f t="shared" ca="1" si="79"/>
        <v/>
      </c>
      <c r="H1225" s="3" t="str">
        <f t="array" aca="1" ref="H1225" ca="1">IFERROR(INDEX(F:F,SMALL(IF(F$2:F$1573&lt;&gt;"",ROW(F$2:F$1573)),ROWS(H$2:H1224))),"")</f>
        <v/>
      </c>
      <c r="I1225" s="3" t="str">
        <f t="array" aca="1" ref="I1225" ca="1">IFERROR(INDEX(G:G,SMALL(IF(G$2:G$1573&lt;&gt;"",ROW(G$2:G$1573)),ROWS(I$2:I1224))),"")</f>
        <v/>
      </c>
      <c r="J1225" s="3" t="str">
        <f t="array" aca="1" ref="J1225" ca="1">IFERROR(INDEX(C:C,SMALL(IF(C$2:C$1573&lt;&gt;"",ROW(C$2:C$1573)),ROWS(J$2:J1224))),"")</f>
        <v/>
      </c>
    </row>
    <row r="1226" spans="1:10" ht="18" x14ac:dyDescent="0.2">
      <c r="A1226" s="1">
        <v>127</v>
      </c>
      <c r="B1226" s="1" t="s">
        <v>789</v>
      </c>
      <c r="C1226" s="2" t="str">
        <f t="shared" ca="1" si="76"/>
        <v/>
      </c>
      <c r="D1226" s="2">
        <f t="shared" ca="1" si="77"/>
        <v>6403</v>
      </c>
      <c r="E1226" s="4">
        <v>8</v>
      </c>
      <c r="F1226" s="4" t="str">
        <f t="shared" ca="1" si="78"/>
        <v/>
      </c>
      <c r="G1226" s="4" t="str">
        <f t="shared" ca="1" si="79"/>
        <v/>
      </c>
      <c r="H1226" s="3" t="str">
        <f t="array" aca="1" ref="H1226" ca="1">IFERROR(INDEX(F:F,SMALL(IF(F$2:F$1573&lt;&gt;"",ROW(F$2:F$1573)),ROWS(H$2:H1225))),"")</f>
        <v/>
      </c>
      <c r="I1226" s="3" t="str">
        <f t="array" aca="1" ref="I1226" ca="1">IFERROR(INDEX(G:G,SMALL(IF(G$2:G$1573&lt;&gt;"",ROW(G$2:G$1573)),ROWS(I$2:I1225))),"")</f>
        <v/>
      </c>
      <c r="J1226" s="3" t="str">
        <f t="array" aca="1" ref="J1226" ca="1">IFERROR(INDEX(C:C,SMALL(IF(C$2:C$1573&lt;&gt;"",ROW(C$2:C$1573)),ROWS(J$2:J1225))),"")</f>
        <v/>
      </c>
    </row>
    <row r="1227" spans="1:10" ht="18" x14ac:dyDescent="0.2">
      <c r="A1227" s="1">
        <v>128</v>
      </c>
      <c r="B1227" s="1" t="s">
        <v>789</v>
      </c>
      <c r="C1227" s="2" t="str">
        <f t="shared" ca="1" si="76"/>
        <v/>
      </c>
      <c r="D1227" s="2">
        <f t="shared" ca="1" si="77"/>
        <v>6404</v>
      </c>
      <c r="E1227" s="4">
        <v>8</v>
      </c>
      <c r="F1227" s="4" t="str">
        <f t="shared" ca="1" si="78"/>
        <v/>
      </c>
      <c r="G1227" s="4" t="str">
        <f t="shared" ca="1" si="79"/>
        <v/>
      </c>
      <c r="H1227" s="3" t="str">
        <f t="array" aca="1" ref="H1227" ca="1">IFERROR(INDEX(F:F,SMALL(IF(F$2:F$1573&lt;&gt;"",ROW(F$2:F$1573)),ROWS(H$2:H1226))),"")</f>
        <v/>
      </c>
      <c r="I1227" s="3" t="str">
        <f t="array" aca="1" ref="I1227" ca="1">IFERROR(INDEX(G:G,SMALL(IF(G$2:G$1573&lt;&gt;"",ROW(G$2:G$1573)),ROWS(I$2:I1226))),"")</f>
        <v/>
      </c>
      <c r="J1227" s="3" t="str">
        <f t="array" aca="1" ref="J1227" ca="1">IFERROR(INDEX(C:C,SMALL(IF(C$2:C$1573&lt;&gt;"",ROW(C$2:C$1573)),ROWS(J$2:J1226))),"")</f>
        <v/>
      </c>
    </row>
    <row r="1228" spans="1:10" ht="18" x14ac:dyDescent="0.2">
      <c r="A1228" s="1">
        <v>129</v>
      </c>
      <c r="B1228" s="1" t="s">
        <v>789</v>
      </c>
      <c r="C1228" s="2" t="str">
        <f t="shared" ca="1" si="76"/>
        <v/>
      </c>
      <c r="D1228" s="2">
        <f t="shared" ca="1" si="77"/>
        <v>6414</v>
      </c>
      <c r="E1228" s="4">
        <v>8</v>
      </c>
      <c r="F1228" s="4" t="str">
        <f t="shared" ca="1" si="78"/>
        <v/>
      </c>
      <c r="G1228" s="4" t="str">
        <f t="shared" ca="1" si="79"/>
        <v/>
      </c>
      <c r="H1228" s="3" t="str">
        <f t="array" aca="1" ref="H1228" ca="1">IFERROR(INDEX(F:F,SMALL(IF(F$2:F$1573&lt;&gt;"",ROW(F$2:F$1573)),ROWS(H$2:H1227))),"")</f>
        <v/>
      </c>
      <c r="I1228" s="3" t="str">
        <f t="array" aca="1" ref="I1228" ca="1">IFERROR(INDEX(G:G,SMALL(IF(G$2:G$1573&lt;&gt;"",ROW(G$2:G$1573)),ROWS(I$2:I1227))),"")</f>
        <v/>
      </c>
      <c r="J1228" s="3" t="str">
        <f t="array" aca="1" ref="J1228" ca="1">IFERROR(INDEX(C:C,SMALL(IF(C$2:C$1573&lt;&gt;"",ROW(C$2:C$1573)),ROWS(J$2:J1227))),"")</f>
        <v/>
      </c>
    </row>
    <row r="1229" spans="1:10" ht="18" x14ac:dyDescent="0.2">
      <c r="A1229" s="1">
        <v>130</v>
      </c>
      <c r="B1229" s="1" t="s">
        <v>789</v>
      </c>
      <c r="C1229" s="2" t="str">
        <f t="shared" ca="1" si="76"/>
        <v/>
      </c>
      <c r="D1229" s="2">
        <f t="shared" ca="1" si="77"/>
        <v>6413</v>
      </c>
      <c r="E1229" s="4">
        <v>8</v>
      </c>
      <c r="F1229" s="4" t="str">
        <f t="shared" ca="1" si="78"/>
        <v/>
      </c>
      <c r="G1229" s="4" t="str">
        <f t="shared" ca="1" si="79"/>
        <v/>
      </c>
      <c r="H1229" s="3" t="str">
        <f t="array" aca="1" ref="H1229" ca="1">IFERROR(INDEX(F:F,SMALL(IF(F$2:F$1573&lt;&gt;"",ROW(F$2:F$1573)),ROWS(H$2:H1228))),"")</f>
        <v/>
      </c>
      <c r="I1229" s="3" t="str">
        <f t="array" aca="1" ref="I1229" ca="1">IFERROR(INDEX(G:G,SMALL(IF(G$2:G$1573&lt;&gt;"",ROW(G$2:G$1573)),ROWS(I$2:I1228))),"")</f>
        <v/>
      </c>
      <c r="J1229" s="3" t="str">
        <f t="array" aca="1" ref="J1229" ca="1">IFERROR(INDEX(C:C,SMALL(IF(C$2:C$1573&lt;&gt;"",ROW(C$2:C$1573)),ROWS(J$2:J1228))),"")</f>
        <v/>
      </c>
    </row>
    <row r="1230" spans="1:10" ht="18" x14ac:dyDescent="0.2">
      <c r="A1230" s="1">
        <v>131</v>
      </c>
      <c r="B1230" s="1" t="s">
        <v>789</v>
      </c>
      <c r="C1230" s="2" t="str">
        <f t="shared" ca="1" si="76"/>
        <v/>
      </c>
      <c r="D1230" s="2">
        <f t="shared" ca="1" si="77"/>
        <v>6471</v>
      </c>
      <c r="E1230" s="4">
        <v>8</v>
      </c>
      <c r="F1230" s="4" t="str">
        <f t="shared" ca="1" si="78"/>
        <v/>
      </c>
      <c r="G1230" s="4" t="str">
        <f t="shared" ca="1" si="79"/>
        <v/>
      </c>
      <c r="H1230" s="3" t="str">
        <f t="array" aca="1" ref="H1230" ca="1">IFERROR(INDEX(F:F,SMALL(IF(F$2:F$1573&lt;&gt;"",ROW(F$2:F$1573)),ROWS(H$2:H1229))),"")</f>
        <v/>
      </c>
      <c r="I1230" s="3" t="str">
        <f t="array" aca="1" ref="I1230" ca="1">IFERROR(INDEX(G:G,SMALL(IF(G$2:G$1573&lt;&gt;"",ROW(G$2:G$1573)),ROWS(I$2:I1229))),"")</f>
        <v/>
      </c>
      <c r="J1230" s="3" t="str">
        <f t="array" aca="1" ref="J1230" ca="1">IFERROR(INDEX(C:C,SMALL(IF(C$2:C$1573&lt;&gt;"",ROW(C$2:C$1573)),ROWS(J$2:J1229))),"")</f>
        <v/>
      </c>
    </row>
    <row r="1231" spans="1:10" ht="18" x14ac:dyDescent="0.2">
      <c r="A1231" s="1">
        <v>132</v>
      </c>
      <c r="B1231" s="1" t="s">
        <v>789</v>
      </c>
      <c r="C1231" s="2" t="str">
        <f t="shared" ca="1" si="76"/>
        <v/>
      </c>
      <c r="D1231" s="2" t="str">
        <f t="shared" ca="1" si="77"/>
        <v/>
      </c>
      <c r="E1231" s="4">
        <v>8</v>
      </c>
      <c r="F1231" s="4" t="str">
        <f t="shared" ca="1" si="78"/>
        <v/>
      </c>
      <c r="G1231" s="4" t="str">
        <f t="shared" ca="1" si="79"/>
        <v/>
      </c>
      <c r="H1231" s="3" t="str">
        <f t="array" aca="1" ref="H1231" ca="1">IFERROR(INDEX(F:F,SMALL(IF(F$2:F$1573&lt;&gt;"",ROW(F$2:F$1573)),ROWS(H$2:H1230))),"")</f>
        <v/>
      </c>
      <c r="I1231" s="3" t="str">
        <f t="array" aca="1" ref="I1231" ca="1">IFERROR(INDEX(G:G,SMALL(IF(G$2:G$1573&lt;&gt;"",ROW(G$2:G$1573)),ROWS(I$2:I1230))),"")</f>
        <v/>
      </c>
      <c r="J1231" s="3" t="str">
        <f t="array" aca="1" ref="J1231" ca="1">IFERROR(INDEX(C:C,SMALL(IF(C$2:C$1573&lt;&gt;"",ROW(C$2:C$1573)),ROWS(J$2:J1230))),"")</f>
        <v/>
      </c>
    </row>
    <row r="1232" spans="1:10" ht="18" x14ac:dyDescent="0.2">
      <c r="A1232" s="1">
        <v>133</v>
      </c>
      <c r="B1232" s="1" t="s">
        <v>789</v>
      </c>
      <c r="C1232" s="2" t="str">
        <f t="shared" ca="1" si="76"/>
        <v/>
      </c>
      <c r="D1232" s="2" t="str">
        <f t="shared" ca="1" si="77"/>
        <v/>
      </c>
      <c r="E1232" s="4">
        <v>8</v>
      </c>
      <c r="F1232" s="4" t="str">
        <f t="shared" ca="1" si="78"/>
        <v/>
      </c>
      <c r="G1232" s="4" t="str">
        <f t="shared" ca="1" si="79"/>
        <v/>
      </c>
      <c r="H1232" s="3" t="str">
        <f t="array" aca="1" ref="H1232" ca="1">IFERROR(INDEX(F:F,SMALL(IF(F$2:F$1573&lt;&gt;"",ROW(F$2:F$1573)),ROWS(H$2:H1231))),"")</f>
        <v/>
      </c>
      <c r="I1232" s="3" t="str">
        <f t="array" aca="1" ref="I1232" ca="1">IFERROR(INDEX(G:G,SMALL(IF(G$2:G$1573&lt;&gt;"",ROW(G$2:G$1573)),ROWS(I$2:I1231))),"")</f>
        <v/>
      </c>
      <c r="J1232" s="3" t="str">
        <f t="array" aca="1" ref="J1232" ca="1">IFERROR(INDEX(C:C,SMALL(IF(C$2:C$1573&lt;&gt;"",ROW(C$2:C$1573)),ROWS(J$2:J1231))),"")</f>
        <v/>
      </c>
    </row>
    <row r="1233" spans="1:10" ht="18" x14ac:dyDescent="0.2">
      <c r="A1233" s="1">
        <v>134</v>
      </c>
      <c r="B1233" s="1" t="s">
        <v>789</v>
      </c>
      <c r="C1233" s="2" t="str">
        <f t="shared" ca="1" si="76"/>
        <v/>
      </c>
      <c r="D1233" s="2" t="str">
        <f t="shared" ca="1" si="77"/>
        <v/>
      </c>
      <c r="E1233" s="4">
        <v>8</v>
      </c>
      <c r="F1233" s="4" t="str">
        <f t="shared" ca="1" si="78"/>
        <v/>
      </c>
      <c r="G1233" s="4" t="str">
        <f t="shared" ca="1" si="79"/>
        <v/>
      </c>
      <c r="H1233" s="3" t="str">
        <f t="array" aca="1" ref="H1233" ca="1">IFERROR(INDEX(F:F,SMALL(IF(F$2:F$1573&lt;&gt;"",ROW(F$2:F$1573)),ROWS(H$2:H1232))),"")</f>
        <v/>
      </c>
      <c r="I1233" s="3" t="str">
        <f t="array" aca="1" ref="I1233" ca="1">IFERROR(INDEX(G:G,SMALL(IF(G$2:G$1573&lt;&gt;"",ROW(G$2:G$1573)),ROWS(I$2:I1232))),"")</f>
        <v/>
      </c>
      <c r="J1233" s="3" t="str">
        <f t="array" aca="1" ref="J1233" ca="1">IFERROR(INDEX(C:C,SMALL(IF(C$2:C$1573&lt;&gt;"",ROW(C$2:C$1573)),ROWS(J$2:J1232))),"")</f>
        <v/>
      </c>
    </row>
    <row r="1234" spans="1:10" ht="18" x14ac:dyDescent="0.2">
      <c r="A1234" s="1">
        <v>135</v>
      </c>
      <c r="B1234" s="1" t="s">
        <v>789</v>
      </c>
      <c r="C1234" s="2" t="str">
        <f t="shared" ca="1" si="76"/>
        <v/>
      </c>
      <c r="D1234" s="2" t="str">
        <f t="shared" ca="1" si="77"/>
        <v/>
      </c>
      <c r="E1234" s="4">
        <v>8</v>
      </c>
      <c r="F1234" s="4" t="str">
        <f t="shared" ca="1" si="78"/>
        <v/>
      </c>
      <c r="G1234" s="4" t="str">
        <f t="shared" ca="1" si="79"/>
        <v/>
      </c>
      <c r="H1234" s="3" t="str">
        <f t="array" aca="1" ref="H1234" ca="1">IFERROR(INDEX(F:F,SMALL(IF(F$2:F$1573&lt;&gt;"",ROW(F$2:F$1573)),ROWS(H$2:H1233))),"")</f>
        <v/>
      </c>
      <c r="I1234" s="3" t="str">
        <f t="array" aca="1" ref="I1234" ca="1">IFERROR(INDEX(G:G,SMALL(IF(G$2:G$1573&lt;&gt;"",ROW(G$2:G$1573)),ROWS(I$2:I1233))),"")</f>
        <v/>
      </c>
      <c r="J1234" s="3" t="str">
        <f t="array" aca="1" ref="J1234" ca="1">IFERROR(INDEX(C:C,SMALL(IF(C$2:C$1573&lt;&gt;"",ROW(C$2:C$1573)),ROWS(J$2:J1233))),"")</f>
        <v/>
      </c>
    </row>
    <row r="1235" spans="1:10" ht="18" x14ac:dyDescent="0.2">
      <c r="A1235" s="1">
        <v>136</v>
      </c>
      <c r="B1235" s="1" t="s">
        <v>789</v>
      </c>
      <c r="C1235" s="2" t="str">
        <f t="shared" ca="1" si="76"/>
        <v/>
      </c>
      <c r="D1235" s="2" t="str">
        <f t="shared" ca="1" si="77"/>
        <v/>
      </c>
      <c r="E1235" s="4">
        <v>8</v>
      </c>
      <c r="F1235" s="4" t="str">
        <f t="shared" ca="1" si="78"/>
        <v/>
      </c>
      <c r="G1235" s="4" t="str">
        <f t="shared" ca="1" si="79"/>
        <v/>
      </c>
      <c r="H1235" s="3" t="str">
        <f t="array" aca="1" ref="H1235" ca="1">IFERROR(INDEX(F:F,SMALL(IF(F$2:F$1573&lt;&gt;"",ROW(F$2:F$1573)),ROWS(H$2:H1234))),"")</f>
        <v/>
      </c>
      <c r="I1235" s="3" t="str">
        <f t="array" aca="1" ref="I1235" ca="1">IFERROR(INDEX(G:G,SMALL(IF(G$2:G$1573&lt;&gt;"",ROW(G$2:G$1573)),ROWS(I$2:I1234))),"")</f>
        <v/>
      </c>
      <c r="J1235" s="3" t="str">
        <f t="array" aca="1" ref="J1235" ca="1">IFERROR(INDEX(C:C,SMALL(IF(C$2:C$1573&lt;&gt;"",ROW(C$2:C$1573)),ROWS(J$2:J1234))),"")</f>
        <v/>
      </c>
    </row>
    <row r="1236" spans="1:10" ht="18" x14ac:dyDescent="0.2">
      <c r="A1236" s="1">
        <v>137</v>
      </c>
      <c r="B1236" s="1" t="s">
        <v>789</v>
      </c>
      <c r="C1236" s="2" t="str">
        <f t="shared" ca="1" si="76"/>
        <v/>
      </c>
      <c r="D1236" s="2" t="str">
        <f t="shared" ca="1" si="77"/>
        <v/>
      </c>
      <c r="E1236" s="4">
        <v>8</v>
      </c>
      <c r="F1236" s="4" t="str">
        <f t="shared" ca="1" si="78"/>
        <v/>
      </c>
      <c r="G1236" s="4" t="str">
        <f t="shared" ca="1" si="79"/>
        <v/>
      </c>
      <c r="H1236" s="3" t="str">
        <f t="array" aca="1" ref="H1236" ca="1">IFERROR(INDEX(F:F,SMALL(IF(F$2:F$1573&lt;&gt;"",ROW(F$2:F$1573)),ROWS(H$2:H1235))),"")</f>
        <v/>
      </c>
      <c r="I1236" s="3" t="str">
        <f t="array" aca="1" ref="I1236" ca="1">IFERROR(INDEX(G:G,SMALL(IF(G$2:G$1573&lt;&gt;"",ROW(G$2:G$1573)),ROWS(I$2:I1235))),"")</f>
        <v/>
      </c>
      <c r="J1236" s="3" t="str">
        <f t="array" aca="1" ref="J1236" ca="1">IFERROR(INDEX(C:C,SMALL(IF(C$2:C$1573&lt;&gt;"",ROW(C$2:C$1573)),ROWS(J$2:J1235))),"")</f>
        <v/>
      </c>
    </row>
    <row r="1237" spans="1:10" ht="18" x14ac:dyDescent="0.2">
      <c r="A1237" s="1">
        <v>138</v>
      </c>
      <c r="B1237" s="1" t="s">
        <v>789</v>
      </c>
      <c r="C1237" s="2" t="str">
        <f t="shared" ca="1" si="76"/>
        <v/>
      </c>
      <c r="D1237" s="2" t="str">
        <f t="shared" ca="1" si="77"/>
        <v/>
      </c>
      <c r="E1237" s="4">
        <v>8</v>
      </c>
      <c r="F1237" s="4" t="str">
        <f t="shared" ca="1" si="78"/>
        <v/>
      </c>
      <c r="G1237" s="4" t="str">
        <f t="shared" ca="1" si="79"/>
        <v/>
      </c>
      <c r="H1237" s="3" t="str">
        <f t="array" aca="1" ref="H1237" ca="1">IFERROR(INDEX(F:F,SMALL(IF(F$2:F$1573&lt;&gt;"",ROW(F$2:F$1573)),ROWS(H$2:H1236))),"")</f>
        <v/>
      </c>
      <c r="I1237" s="3" t="str">
        <f t="array" aca="1" ref="I1237" ca="1">IFERROR(INDEX(G:G,SMALL(IF(G$2:G$1573&lt;&gt;"",ROW(G$2:G$1573)),ROWS(I$2:I1236))),"")</f>
        <v/>
      </c>
      <c r="J1237" s="3" t="str">
        <f t="array" aca="1" ref="J1237" ca="1">IFERROR(INDEX(C:C,SMALL(IF(C$2:C$1573&lt;&gt;"",ROW(C$2:C$1573)),ROWS(J$2:J1236))),"")</f>
        <v/>
      </c>
    </row>
    <row r="1238" spans="1:10" ht="18" x14ac:dyDescent="0.2">
      <c r="A1238" s="1">
        <v>139</v>
      </c>
      <c r="B1238" s="1" t="s">
        <v>789</v>
      </c>
      <c r="C1238" s="2" t="str">
        <f t="shared" ca="1" si="76"/>
        <v/>
      </c>
      <c r="D1238" s="2" t="str">
        <f t="shared" ca="1" si="77"/>
        <v/>
      </c>
      <c r="E1238" s="4">
        <v>8</v>
      </c>
      <c r="F1238" s="4" t="str">
        <f t="shared" ca="1" si="78"/>
        <v/>
      </c>
      <c r="G1238" s="4" t="str">
        <f t="shared" ca="1" si="79"/>
        <v/>
      </c>
      <c r="H1238" s="3" t="str">
        <f t="array" aca="1" ref="H1238" ca="1">IFERROR(INDEX(F:F,SMALL(IF(F$2:F$1573&lt;&gt;"",ROW(F$2:F$1573)),ROWS(H$2:H1237))),"")</f>
        <v/>
      </c>
      <c r="I1238" s="3" t="str">
        <f t="array" aca="1" ref="I1238" ca="1">IFERROR(INDEX(G:G,SMALL(IF(G$2:G$1573&lt;&gt;"",ROW(G$2:G$1573)),ROWS(I$2:I1237))),"")</f>
        <v/>
      </c>
      <c r="J1238" s="3" t="str">
        <f t="array" aca="1" ref="J1238" ca="1">IFERROR(INDEX(C:C,SMALL(IF(C$2:C$1573&lt;&gt;"",ROW(C$2:C$1573)),ROWS(J$2:J1237))),"")</f>
        <v/>
      </c>
    </row>
    <row r="1239" spans="1:10" ht="18" x14ac:dyDescent="0.2">
      <c r="A1239" s="1">
        <v>140</v>
      </c>
      <c r="B1239" s="1" t="s">
        <v>789</v>
      </c>
      <c r="C1239" s="2" t="str">
        <f t="shared" ca="1" si="76"/>
        <v/>
      </c>
      <c r="D1239" s="2" t="str">
        <f t="shared" ca="1" si="77"/>
        <v/>
      </c>
      <c r="E1239" s="4">
        <v>8</v>
      </c>
      <c r="F1239" s="4" t="str">
        <f t="shared" ca="1" si="78"/>
        <v/>
      </c>
      <c r="G1239" s="4" t="str">
        <f t="shared" ca="1" si="79"/>
        <v/>
      </c>
      <c r="H1239" s="3" t="str">
        <f t="array" aca="1" ref="H1239" ca="1">IFERROR(INDEX(F:F,SMALL(IF(F$2:F$1573&lt;&gt;"",ROW(F$2:F$1573)),ROWS(H$2:H1238))),"")</f>
        <v/>
      </c>
      <c r="I1239" s="3" t="str">
        <f t="array" aca="1" ref="I1239" ca="1">IFERROR(INDEX(G:G,SMALL(IF(G$2:G$1573&lt;&gt;"",ROW(G$2:G$1573)),ROWS(I$2:I1238))),"")</f>
        <v/>
      </c>
      <c r="J1239" s="3" t="str">
        <f t="array" aca="1" ref="J1239" ca="1">IFERROR(INDEX(C:C,SMALL(IF(C$2:C$1573&lt;&gt;"",ROW(C$2:C$1573)),ROWS(J$2:J1238))),"")</f>
        <v/>
      </c>
    </row>
    <row r="1240" spans="1:10" ht="18" x14ac:dyDescent="0.2">
      <c r="A1240" s="1">
        <v>141</v>
      </c>
      <c r="B1240" s="1" t="s">
        <v>789</v>
      </c>
      <c r="C1240" s="2" t="str">
        <f t="shared" ca="1" si="76"/>
        <v/>
      </c>
      <c r="D1240" s="2" t="str">
        <f t="shared" ca="1" si="77"/>
        <v/>
      </c>
      <c r="E1240" s="4">
        <v>8</v>
      </c>
      <c r="F1240" s="4" t="str">
        <f t="shared" ca="1" si="78"/>
        <v/>
      </c>
      <c r="G1240" s="4" t="str">
        <f t="shared" ca="1" si="79"/>
        <v/>
      </c>
      <c r="H1240" s="3" t="str">
        <f t="array" aca="1" ref="H1240" ca="1">IFERROR(INDEX(F:F,SMALL(IF(F$2:F$1573&lt;&gt;"",ROW(F$2:F$1573)),ROWS(H$2:H1239))),"")</f>
        <v/>
      </c>
      <c r="I1240" s="3" t="str">
        <f t="array" aca="1" ref="I1240" ca="1">IFERROR(INDEX(G:G,SMALL(IF(G$2:G$1573&lt;&gt;"",ROW(G$2:G$1573)),ROWS(I$2:I1239))),"")</f>
        <v/>
      </c>
      <c r="J1240" s="3" t="str">
        <f t="array" aca="1" ref="J1240" ca="1">IFERROR(INDEX(C:C,SMALL(IF(C$2:C$1573&lt;&gt;"",ROW(C$2:C$1573)),ROWS(J$2:J1239))),"")</f>
        <v/>
      </c>
    </row>
    <row r="1241" spans="1:10" ht="18" x14ac:dyDescent="0.2">
      <c r="A1241" s="1">
        <v>142</v>
      </c>
      <c r="B1241" s="1" t="s">
        <v>789</v>
      </c>
      <c r="C1241" s="2" t="str">
        <f t="shared" ca="1" si="76"/>
        <v/>
      </c>
      <c r="D1241" s="2" t="str">
        <f t="shared" ca="1" si="77"/>
        <v/>
      </c>
      <c r="E1241" s="4">
        <v>8</v>
      </c>
      <c r="F1241" s="4" t="str">
        <f t="shared" ca="1" si="78"/>
        <v/>
      </c>
      <c r="G1241" s="4" t="str">
        <f t="shared" ca="1" si="79"/>
        <v/>
      </c>
      <c r="H1241" s="3" t="str">
        <f t="array" aca="1" ref="H1241" ca="1">IFERROR(INDEX(F:F,SMALL(IF(F$2:F$1573&lt;&gt;"",ROW(F$2:F$1573)),ROWS(H$2:H1240))),"")</f>
        <v/>
      </c>
      <c r="I1241" s="3" t="str">
        <f t="array" aca="1" ref="I1241" ca="1">IFERROR(INDEX(G:G,SMALL(IF(G$2:G$1573&lt;&gt;"",ROW(G$2:G$1573)),ROWS(I$2:I1240))),"")</f>
        <v/>
      </c>
      <c r="J1241" s="3" t="str">
        <f t="array" aca="1" ref="J1241" ca="1">IFERROR(INDEX(C:C,SMALL(IF(C$2:C$1573&lt;&gt;"",ROW(C$2:C$1573)),ROWS(J$2:J1240))),"")</f>
        <v/>
      </c>
    </row>
    <row r="1242" spans="1:10" ht="18" x14ac:dyDescent="0.2">
      <c r="A1242" s="1">
        <v>143</v>
      </c>
      <c r="B1242" s="1" t="s">
        <v>789</v>
      </c>
      <c r="C1242" s="2" t="str">
        <f t="shared" ca="1" si="76"/>
        <v/>
      </c>
      <c r="D1242" s="2" t="str">
        <f t="shared" ca="1" si="77"/>
        <v/>
      </c>
      <c r="E1242" s="4">
        <v>8</v>
      </c>
      <c r="F1242" s="4" t="str">
        <f t="shared" ca="1" si="78"/>
        <v/>
      </c>
      <c r="G1242" s="4" t="str">
        <f t="shared" ca="1" si="79"/>
        <v/>
      </c>
      <c r="H1242" s="3" t="str">
        <f t="array" aca="1" ref="H1242" ca="1">IFERROR(INDEX(F:F,SMALL(IF(F$2:F$1573&lt;&gt;"",ROW(F$2:F$1573)),ROWS(H$2:H1241))),"")</f>
        <v/>
      </c>
      <c r="I1242" s="3" t="str">
        <f t="array" aca="1" ref="I1242" ca="1">IFERROR(INDEX(G:G,SMALL(IF(G$2:G$1573&lt;&gt;"",ROW(G$2:G$1573)),ROWS(I$2:I1241))),"")</f>
        <v/>
      </c>
      <c r="J1242" s="3" t="str">
        <f t="array" aca="1" ref="J1242" ca="1">IFERROR(INDEX(C:C,SMALL(IF(C$2:C$1573&lt;&gt;"",ROW(C$2:C$1573)),ROWS(J$2:J1241))),"")</f>
        <v/>
      </c>
    </row>
    <row r="1243" spans="1:10" ht="18" x14ac:dyDescent="0.2">
      <c r="A1243" s="1">
        <v>144</v>
      </c>
      <c r="B1243" s="1" t="s">
        <v>789</v>
      </c>
      <c r="C1243" s="2" t="str">
        <f t="shared" ca="1" si="76"/>
        <v/>
      </c>
      <c r="D1243" s="2" t="str">
        <f t="shared" ca="1" si="77"/>
        <v/>
      </c>
      <c r="E1243" s="4">
        <v>8</v>
      </c>
      <c r="F1243" s="4" t="str">
        <f t="shared" ca="1" si="78"/>
        <v/>
      </c>
      <c r="G1243" s="4" t="str">
        <f t="shared" ca="1" si="79"/>
        <v/>
      </c>
      <c r="H1243" s="3" t="str">
        <f t="array" aca="1" ref="H1243" ca="1">IFERROR(INDEX(F:F,SMALL(IF(F$2:F$1573&lt;&gt;"",ROW(F$2:F$1573)),ROWS(H$2:H1242))),"")</f>
        <v/>
      </c>
      <c r="I1243" s="3" t="str">
        <f t="array" aca="1" ref="I1243" ca="1">IFERROR(INDEX(G:G,SMALL(IF(G$2:G$1573&lt;&gt;"",ROW(G$2:G$1573)),ROWS(I$2:I1242))),"")</f>
        <v/>
      </c>
      <c r="J1243" s="3" t="str">
        <f t="array" aca="1" ref="J1243" ca="1">IFERROR(INDEX(C:C,SMALL(IF(C$2:C$1573&lt;&gt;"",ROW(C$2:C$1573)),ROWS(J$2:J1242))),"")</f>
        <v/>
      </c>
    </row>
    <row r="1244" spans="1:10" ht="18" x14ac:dyDescent="0.2">
      <c r="A1244" s="1">
        <v>145</v>
      </c>
      <c r="B1244" s="1" t="s">
        <v>789</v>
      </c>
      <c r="C1244" s="2" t="str">
        <f t="shared" ca="1" si="76"/>
        <v/>
      </c>
      <c r="D1244" s="2" t="str">
        <f t="shared" ca="1" si="77"/>
        <v/>
      </c>
      <c r="E1244" s="4">
        <v>8</v>
      </c>
      <c r="F1244" s="4" t="str">
        <f t="shared" ca="1" si="78"/>
        <v/>
      </c>
      <c r="G1244" s="4" t="str">
        <f t="shared" ca="1" si="79"/>
        <v/>
      </c>
      <c r="H1244" s="3" t="str">
        <f t="array" aca="1" ref="H1244" ca="1">IFERROR(INDEX(F:F,SMALL(IF(F$2:F$1573&lt;&gt;"",ROW(F$2:F$1573)),ROWS(H$2:H1243))),"")</f>
        <v/>
      </c>
      <c r="I1244" s="3" t="str">
        <f t="array" aca="1" ref="I1244" ca="1">IFERROR(INDEX(G:G,SMALL(IF(G$2:G$1573&lt;&gt;"",ROW(G$2:G$1573)),ROWS(I$2:I1243))),"")</f>
        <v/>
      </c>
      <c r="J1244" s="3" t="str">
        <f t="array" aca="1" ref="J1244" ca="1">IFERROR(INDEX(C:C,SMALL(IF(C$2:C$1573&lt;&gt;"",ROW(C$2:C$1573)),ROWS(J$2:J1243))),"")</f>
        <v/>
      </c>
    </row>
    <row r="1245" spans="1:10" ht="18" x14ac:dyDescent="0.2">
      <c r="A1245" s="1">
        <v>146</v>
      </c>
      <c r="B1245" s="1" t="s">
        <v>789</v>
      </c>
      <c r="C1245" s="2" t="str">
        <f t="shared" ca="1" si="76"/>
        <v/>
      </c>
      <c r="D1245" s="2" t="str">
        <f t="shared" ca="1" si="77"/>
        <v/>
      </c>
      <c r="E1245" s="4">
        <v>8</v>
      </c>
      <c r="F1245" s="4" t="str">
        <f t="shared" ca="1" si="78"/>
        <v/>
      </c>
      <c r="G1245" s="4" t="str">
        <f t="shared" ca="1" si="79"/>
        <v/>
      </c>
      <c r="H1245" s="3" t="str">
        <f t="array" aca="1" ref="H1245" ca="1">IFERROR(INDEX(F:F,SMALL(IF(F$2:F$1573&lt;&gt;"",ROW(F$2:F$1573)),ROWS(H$2:H1244))),"")</f>
        <v/>
      </c>
      <c r="I1245" s="3" t="str">
        <f t="array" aca="1" ref="I1245" ca="1">IFERROR(INDEX(G:G,SMALL(IF(G$2:G$1573&lt;&gt;"",ROW(G$2:G$1573)),ROWS(I$2:I1244))),"")</f>
        <v/>
      </c>
      <c r="J1245" s="3" t="str">
        <f t="array" aca="1" ref="J1245" ca="1">IFERROR(INDEX(C:C,SMALL(IF(C$2:C$1573&lt;&gt;"",ROW(C$2:C$1573)),ROWS(J$2:J1244))),"")</f>
        <v/>
      </c>
    </row>
    <row r="1246" spans="1:10" ht="18" x14ac:dyDescent="0.2">
      <c r="A1246" s="1">
        <v>147</v>
      </c>
      <c r="B1246" s="1" t="s">
        <v>789</v>
      </c>
      <c r="C1246" s="2" t="str">
        <f t="shared" ca="1" si="76"/>
        <v/>
      </c>
      <c r="D1246" s="2" t="str">
        <f t="shared" ca="1" si="77"/>
        <v/>
      </c>
      <c r="E1246" s="4">
        <v>8</v>
      </c>
      <c r="F1246" s="4" t="str">
        <f t="shared" ca="1" si="78"/>
        <v/>
      </c>
      <c r="G1246" s="4" t="str">
        <f t="shared" ca="1" si="79"/>
        <v/>
      </c>
      <c r="H1246" s="3" t="str">
        <f t="array" aca="1" ref="H1246" ca="1">IFERROR(INDEX(F:F,SMALL(IF(F$2:F$1573&lt;&gt;"",ROW(F$2:F$1573)),ROWS(H$2:H1245))),"")</f>
        <v/>
      </c>
      <c r="I1246" s="3" t="str">
        <f t="array" aca="1" ref="I1246" ca="1">IFERROR(INDEX(G:G,SMALL(IF(G$2:G$1573&lt;&gt;"",ROW(G$2:G$1573)),ROWS(I$2:I1245))),"")</f>
        <v/>
      </c>
      <c r="J1246" s="3" t="str">
        <f t="array" aca="1" ref="J1246" ca="1">IFERROR(INDEX(C:C,SMALL(IF(C$2:C$1573&lt;&gt;"",ROW(C$2:C$1573)),ROWS(J$2:J1245))),"")</f>
        <v/>
      </c>
    </row>
    <row r="1247" spans="1:10" ht="18" x14ac:dyDescent="0.2">
      <c r="A1247" s="1">
        <v>148</v>
      </c>
      <c r="B1247" s="1" t="s">
        <v>789</v>
      </c>
      <c r="C1247" s="2" t="str">
        <f t="shared" ca="1" si="76"/>
        <v/>
      </c>
      <c r="D1247" s="2" t="str">
        <f t="shared" ca="1" si="77"/>
        <v/>
      </c>
      <c r="E1247" s="4">
        <v>8</v>
      </c>
      <c r="F1247" s="4" t="str">
        <f t="shared" ca="1" si="78"/>
        <v/>
      </c>
      <c r="G1247" s="4" t="str">
        <f t="shared" ca="1" si="79"/>
        <v/>
      </c>
      <c r="H1247" s="3" t="str">
        <f t="array" aca="1" ref="H1247" ca="1">IFERROR(INDEX(F:F,SMALL(IF(F$2:F$1573&lt;&gt;"",ROW(F$2:F$1573)),ROWS(H$2:H1246))),"")</f>
        <v/>
      </c>
      <c r="I1247" s="3" t="str">
        <f t="array" aca="1" ref="I1247" ca="1">IFERROR(INDEX(G:G,SMALL(IF(G$2:G$1573&lt;&gt;"",ROW(G$2:G$1573)),ROWS(I$2:I1246))),"")</f>
        <v/>
      </c>
      <c r="J1247" s="3" t="str">
        <f t="array" aca="1" ref="J1247" ca="1">IFERROR(INDEX(C:C,SMALL(IF(C$2:C$1573&lt;&gt;"",ROW(C$2:C$1573)),ROWS(J$2:J1246))),"")</f>
        <v/>
      </c>
    </row>
    <row r="1248" spans="1:10" ht="18" x14ac:dyDescent="0.2">
      <c r="A1248" s="1">
        <v>149</v>
      </c>
      <c r="B1248" s="1" t="s">
        <v>789</v>
      </c>
      <c r="C1248" s="2" t="str">
        <f t="shared" ca="1" si="76"/>
        <v/>
      </c>
      <c r="D1248" s="2" t="str">
        <f t="shared" ca="1" si="77"/>
        <v/>
      </c>
      <c r="E1248" s="4">
        <v>8</v>
      </c>
      <c r="F1248" s="4" t="str">
        <f t="shared" ca="1" si="78"/>
        <v/>
      </c>
      <c r="G1248" s="4" t="str">
        <f t="shared" ca="1" si="79"/>
        <v/>
      </c>
      <c r="H1248" s="3" t="str">
        <f t="array" aca="1" ref="H1248" ca="1">IFERROR(INDEX(F:F,SMALL(IF(F$2:F$1573&lt;&gt;"",ROW(F$2:F$1573)),ROWS(H$2:H1247))),"")</f>
        <v/>
      </c>
      <c r="I1248" s="3" t="str">
        <f t="array" aca="1" ref="I1248" ca="1">IFERROR(INDEX(G:G,SMALL(IF(G$2:G$1573&lt;&gt;"",ROW(G$2:G$1573)),ROWS(I$2:I1247))),"")</f>
        <v/>
      </c>
      <c r="J1248" s="3" t="str">
        <f t="array" aca="1" ref="J1248" ca="1">IFERROR(INDEX(C:C,SMALL(IF(C$2:C$1573&lt;&gt;"",ROW(C$2:C$1573)),ROWS(J$2:J1247))),"")</f>
        <v/>
      </c>
    </row>
    <row r="1249" spans="1:10" ht="18" x14ac:dyDescent="0.2">
      <c r="A1249" s="1">
        <v>150</v>
      </c>
      <c r="B1249" s="1" t="s">
        <v>789</v>
      </c>
      <c r="C1249" s="2" t="str">
        <f t="shared" ca="1" si="76"/>
        <v/>
      </c>
      <c r="D1249" s="2" t="str">
        <f t="shared" ca="1" si="77"/>
        <v/>
      </c>
      <c r="E1249" s="4">
        <v>8</v>
      </c>
      <c r="F1249" s="4" t="str">
        <f t="shared" ca="1" si="78"/>
        <v/>
      </c>
      <c r="G1249" s="4" t="str">
        <f t="shared" ca="1" si="79"/>
        <v/>
      </c>
      <c r="H1249" s="3" t="str">
        <f t="array" aca="1" ref="H1249" ca="1">IFERROR(INDEX(F:F,SMALL(IF(F$2:F$1573&lt;&gt;"",ROW(F$2:F$1573)),ROWS(H$2:H1248))),"")</f>
        <v/>
      </c>
      <c r="I1249" s="3" t="str">
        <f t="array" aca="1" ref="I1249" ca="1">IFERROR(INDEX(G:G,SMALL(IF(G$2:G$1573&lt;&gt;"",ROW(G$2:G$1573)),ROWS(I$2:I1248))),"")</f>
        <v/>
      </c>
      <c r="J1249" s="3" t="str">
        <f t="array" aca="1" ref="J1249" ca="1">IFERROR(INDEX(C:C,SMALL(IF(C$2:C$1573&lt;&gt;"",ROW(C$2:C$1573)),ROWS(J$2:J1248))),"")</f>
        <v/>
      </c>
    </row>
    <row r="1250" spans="1:10" ht="18" x14ac:dyDescent="0.2">
      <c r="A1250" s="1">
        <v>151</v>
      </c>
      <c r="B1250" s="1" t="s">
        <v>789</v>
      </c>
      <c r="C1250" s="2" t="str">
        <f t="shared" ca="1" si="76"/>
        <v/>
      </c>
      <c r="D1250" s="2" t="str">
        <f t="shared" ca="1" si="77"/>
        <v/>
      </c>
      <c r="E1250" s="4">
        <v>8</v>
      </c>
      <c r="F1250" s="4" t="str">
        <f t="shared" ca="1" si="78"/>
        <v/>
      </c>
      <c r="G1250" s="4" t="str">
        <f t="shared" ca="1" si="79"/>
        <v/>
      </c>
      <c r="H1250" s="3" t="str">
        <f t="array" aca="1" ref="H1250" ca="1">IFERROR(INDEX(F:F,SMALL(IF(F$2:F$1573&lt;&gt;"",ROW(F$2:F$1573)),ROWS(H$2:H1249))),"")</f>
        <v/>
      </c>
      <c r="I1250" s="3" t="str">
        <f t="array" aca="1" ref="I1250" ca="1">IFERROR(INDEX(G:G,SMALL(IF(G$2:G$1573&lt;&gt;"",ROW(G$2:G$1573)),ROWS(I$2:I1249))),"")</f>
        <v/>
      </c>
      <c r="J1250" s="3" t="str">
        <f t="array" aca="1" ref="J1250" ca="1">IFERROR(INDEX(C:C,SMALL(IF(C$2:C$1573&lt;&gt;"",ROW(C$2:C$1573)),ROWS(J$2:J1249))),"")</f>
        <v/>
      </c>
    </row>
    <row r="1251" spans="1:10" ht="18" x14ac:dyDescent="0.2">
      <c r="A1251" s="1">
        <v>152</v>
      </c>
      <c r="B1251" s="1" t="s">
        <v>789</v>
      </c>
      <c r="C1251" s="2" t="str">
        <f t="shared" ca="1" si="76"/>
        <v/>
      </c>
      <c r="D1251" s="2" t="str">
        <f t="shared" ca="1" si="77"/>
        <v/>
      </c>
      <c r="E1251" s="4">
        <v>8</v>
      </c>
      <c r="F1251" s="4" t="str">
        <f t="shared" ca="1" si="78"/>
        <v/>
      </c>
      <c r="G1251" s="4" t="str">
        <f t="shared" ca="1" si="79"/>
        <v/>
      </c>
      <c r="H1251" s="3" t="str">
        <f t="array" aca="1" ref="H1251" ca="1">IFERROR(INDEX(F:F,SMALL(IF(F$2:F$1573&lt;&gt;"",ROW(F$2:F$1573)),ROWS(H$2:H1250))),"")</f>
        <v/>
      </c>
      <c r="I1251" s="3" t="str">
        <f t="array" aca="1" ref="I1251" ca="1">IFERROR(INDEX(G:G,SMALL(IF(G$2:G$1573&lt;&gt;"",ROW(G$2:G$1573)),ROWS(I$2:I1250))),"")</f>
        <v/>
      </c>
      <c r="J1251" s="3" t="str">
        <f t="array" aca="1" ref="J1251" ca="1">IFERROR(INDEX(C:C,SMALL(IF(C$2:C$1573&lt;&gt;"",ROW(C$2:C$1573)),ROWS(J$2:J1250))),"")</f>
        <v/>
      </c>
    </row>
    <row r="1252" spans="1:10" ht="18" x14ac:dyDescent="0.2">
      <c r="A1252" s="1">
        <v>153</v>
      </c>
      <c r="B1252" s="1" t="s">
        <v>789</v>
      </c>
      <c r="C1252" s="2" t="str">
        <f t="shared" ca="1" si="76"/>
        <v/>
      </c>
      <c r="D1252" s="2" t="str">
        <f t="shared" ca="1" si="77"/>
        <v/>
      </c>
      <c r="E1252" s="4">
        <v>8</v>
      </c>
      <c r="F1252" s="4" t="str">
        <f t="shared" ca="1" si="78"/>
        <v/>
      </c>
      <c r="G1252" s="4" t="str">
        <f t="shared" ca="1" si="79"/>
        <v/>
      </c>
      <c r="H1252" s="3" t="str">
        <f t="array" aca="1" ref="H1252" ca="1">IFERROR(INDEX(F:F,SMALL(IF(F$2:F$1573&lt;&gt;"",ROW(F$2:F$1573)),ROWS(H$2:H1251))),"")</f>
        <v/>
      </c>
      <c r="I1252" s="3" t="str">
        <f t="array" aca="1" ref="I1252" ca="1">IFERROR(INDEX(G:G,SMALL(IF(G$2:G$1573&lt;&gt;"",ROW(G$2:G$1573)),ROWS(I$2:I1251))),"")</f>
        <v/>
      </c>
      <c r="J1252" s="3" t="str">
        <f t="array" aca="1" ref="J1252" ca="1">IFERROR(INDEX(C:C,SMALL(IF(C$2:C$1573&lt;&gt;"",ROW(C$2:C$1573)),ROWS(J$2:J1251))),"")</f>
        <v/>
      </c>
    </row>
    <row r="1253" spans="1:10" ht="18" x14ac:dyDescent="0.2">
      <c r="A1253" s="1">
        <v>154</v>
      </c>
      <c r="B1253" s="1" t="s">
        <v>789</v>
      </c>
      <c r="C1253" s="2" t="str">
        <f t="shared" ca="1" si="76"/>
        <v/>
      </c>
      <c r="D1253" s="2" t="str">
        <f t="shared" ca="1" si="77"/>
        <v/>
      </c>
      <c r="E1253" s="4">
        <v>8</v>
      </c>
      <c r="F1253" s="4" t="str">
        <f t="shared" ca="1" si="78"/>
        <v/>
      </c>
      <c r="G1253" s="4" t="str">
        <f t="shared" ca="1" si="79"/>
        <v/>
      </c>
      <c r="H1253" s="3" t="str">
        <f t="array" aca="1" ref="H1253" ca="1">IFERROR(INDEX(F:F,SMALL(IF(F$2:F$1573&lt;&gt;"",ROW(F$2:F$1573)),ROWS(H$2:H1252))),"")</f>
        <v/>
      </c>
      <c r="I1253" s="3" t="str">
        <f t="array" aca="1" ref="I1253" ca="1">IFERROR(INDEX(G:G,SMALL(IF(G$2:G$1573&lt;&gt;"",ROW(G$2:G$1573)),ROWS(I$2:I1252))),"")</f>
        <v/>
      </c>
      <c r="J1253" s="3" t="str">
        <f t="array" aca="1" ref="J1253" ca="1">IFERROR(INDEX(C:C,SMALL(IF(C$2:C$1573&lt;&gt;"",ROW(C$2:C$1573)),ROWS(J$2:J1252))),"")</f>
        <v/>
      </c>
    </row>
    <row r="1254" spans="1:10" ht="18" x14ac:dyDescent="0.2">
      <c r="A1254" s="1">
        <v>155</v>
      </c>
      <c r="B1254" s="1" t="s">
        <v>789</v>
      </c>
      <c r="C1254" s="2" t="str">
        <f t="shared" ca="1" si="76"/>
        <v/>
      </c>
      <c r="D1254" s="2" t="str">
        <f t="shared" ca="1" si="77"/>
        <v/>
      </c>
      <c r="E1254" s="4">
        <v>8</v>
      </c>
      <c r="F1254" s="4" t="str">
        <f t="shared" ca="1" si="78"/>
        <v/>
      </c>
      <c r="G1254" s="4" t="str">
        <f t="shared" ca="1" si="79"/>
        <v/>
      </c>
      <c r="H1254" s="3" t="str">
        <f t="array" aca="1" ref="H1254" ca="1">IFERROR(INDEX(F:F,SMALL(IF(F$2:F$1573&lt;&gt;"",ROW(F$2:F$1573)),ROWS(H$2:H1253))),"")</f>
        <v/>
      </c>
      <c r="I1254" s="3" t="str">
        <f t="array" aca="1" ref="I1254" ca="1">IFERROR(INDEX(G:G,SMALL(IF(G$2:G$1573&lt;&gt;"",ROW(G$2:G$1573)),ROWS(I$2:I1253))),"")</f>
        <v/>
      </c>
      <c r="J1254" s="3" t="str">
        <f t="array" aca="1" ref="J1254" ca="1">IFERROR(INDEX(C:C,SMALL(IF(C$2:C$1573&lt;&gt;"",ROW(C$2:C$1573)),ROWS(J$2:J1253))),"")</f>
        <v/>
      </c>
    </row>
    <row r="1255" spans="1:10" ht="18" x14ac:dyDescent="0.2">
      <c r="A1255" s="1">
        <v>156</v>
      </c>
      <c r="B1255" s="1" t="s">
        <v>789</v>
      </c>
      <c r="C1255" s="2" t="str">
        <f t="shared" ca="1" si="76"/>
        <v/>
      </c>
      <c r="D1255" s="2" t="str">
        <f t="shared" ca="1" si="77"/>
        <v/>
      </c>
      <c r="E1255" s="4">
        <v>8</v>
      </c>
      <c r="F1255" s="4" t="str">
        <f t="shared" ca="1" si="78"/>
        <v/>
      </c>
      <c r="G1255" s="4" t="str">
        <f t="shared" ca="1" si="79"/>
        <v/>
      </c>
      <c r="H1255" s="3" t="str">
        <f t="array" aca="1" ref="H1255" ca="1">IFERROR(INDEX(F:F,SMALL(IF(F$2:F$1573&lt;&gt;"",ROW(F$2:F$1573)),ROWS(H$2:H1254))),"")</f>
        <v/>
      </c>
      <c r="I1255" s="3" t="str">
        <f t="array" aca="1" ref="I1255" ca="1">IFERROR(INDEX(G:G,SMALL(IF(G$2:G$1573&lt;&gt;"",ROW(G$2:G$1573)),ROWS(I$2:I1254))),"")</f>
        <v/>
      </c>
      <c r="J1255" s="3" t="str">
        <f t="array" aca="1" ref="J1255" ca="1">IFERROR(INDEX(C:C,SMALL(IF(C$2:C$1573&lt;&gt;"",ROW(C$2:C$1573)),ROWS(J$2:J1254))),"")</f>
        <v/>
      </c>
    </row>
    <row r="1256" spans="1:10" ht="18" x14ac:dyDescent="0.2">
      <c r="A1256" s="1">
        <v>157</v>
      </c>
      <c r="B1256" s="1" t="s">
        <v>789</v>
      </c>
      <c r="C1256" s="2" t="str">
        <f t="shared" ca="1" si="76"/>
        <v/>
      </c>
      <c r="D1256" s="2" t="str">
        <f t="shared" ca="1" si="77"/>
        <v/>
      </c>
      <c r="E1256" s="4">
        <v>8</v>
      </c>
      <c r="F1256" s="4" t="str">
        <f t="shared" ca="1" si="78"/>
        <v/>
      </c>
      <c r="G1256" s="4" t="str">
        <f t="shared" ca="1" si="79"/>
        <v/>
      </c>
      <c r="H1256" s="3" t="str">
        <f t="array" aca="1" ref="H1256" ca="1">IFERROR(INDEX(F:F,SMALL(IF(F$2:F$1573&lt;&gt;"",ROW(F$2:F$1573)),ROWS(H$2:H1255))),"")</f>
        <v/>
      </c>
      <c r="I1256" s="3" t="str">
        <f t="array" aca="1" ref="I1256" ca="1">IFERROR(INDEX(G:G,SMALL(IF(G$2:G$1573&lt;&gt;"",ROW(G$2:G$1573)),ROWS(I$2:I1255))),"")</f>
        <v/>
      </c>
      <c r="J1256" s="3" t="str">
        <f t="array" aca="1" ref="J1256" ca="1">IFERROR(INDEX(C:C,SMALL(IF(C$2:C$1573&lt;&gt;"",ROW(C$2:C$1573)),ROWS(J$2:J1255))),"")</f>
        <v/>
      </c>
    </row>
    <row r="1257" spans="1:10" ht="18" x14ac:dyDescent="0.2">
      <c r="A1257" s="1">
        <v>158</v>
      </c>
      <c r="B1257" s="1" t="s">
        <v>789</v>
      </c>
      <c r="C1257" s="2" t="str">
        <f t="shared" ca="1" si="76"/>
        <v/>
      </c>
      <c r="D1257" s="2" t="str">
        <f t="shared" ca="1" si="77"/>
        <v/>
      </c>
      <c r="E1257" s="4">
        <v>8</v>
      </c>
      <c r="F1257" s="4" t="str">
        <f t="shared" ca="1" si="78"/>
        <v/>
      </c>
      <c r="G1257" s="4" t="str">
        <f t="shared" ca="1" si="79"/>
        <v/>
      </c>
      <c r="H1257" s="3" t="str">
        <f t="array" aca="1" ref="H1257" ca="1">IFERROR(INDEX(F:F,SMALL(IF(F$2:F$1573&lt;&gt;"",ROW(F$2:F$1573)),ROWS(H$2:H1256))),"")</f>
        <v/>
      </c>
      <c r="I1257" s="3" t="str">
        <f t="array" aca="1" ref="I1257" ca="1">IFERROR(INDEX(G:G,SMALL(IF(G$2:G$1573&lt;&gt;"",ROW(G$2:G$1573)),ROWS(I$2:I1256))),"")</f>
        <v/>
      </c>
      <c r="J1257" s="3" t="str">
        <f t="array" aca="1" ref="J1257" ca="1">IFERROR(INDEX(C:C,SMALL(IF(C$2:C$1573&lt;&gt;"",ROW(C$2:C$1573)),ROWS(J$2:J1256))),"")</f>
        <v/>
      </c>
    </row>
    <row r="1258" spans="1:10" ht="18" x14ac:dyDescent="0.2">
      <c r="A1258" s="1">
        <v>159</v>
      </c>
      <c r="B1258" s="1" t="s">
        <v>789</v>
      </c>
      <c r="C1258" s="2" t="str">
        <f t="shared" ca="1" si="76"/>
        <v/>
      </c>
      <c r="D1258" s="2" t="str">
        <f t="shared" ca="1" si="77"/>
        <v/>
      </c>
      <c r="E1258" s="4">
        <v>8</v>
      </c>
      <c r="F1258" s="4" t="str">
        <f t="shared" ca="1" si="78"/>
        <v/>
      </c>
      <c r="G1258" s="4" t="str">
        <f t="shared" ca="1" si="79"/>
        <v/>
      </c>
      <c r="H1258" s="3" t="str">
        <f t="array" aca="1" ref="H1258" ca="1">IFERROR(INDEX(F:F,SMALL(IF(F$2:F$1573&lt;&gt;"",ROW(F$2:F$1573)),ROWS(H$2:H1257))),"")</f>
        <v/>
      </c>
      <c r="I1258" s="3" t="str">
        <f t="array" aca="1" ref="I1258" ca="1">IFERROR(INDEX(G:G,SMALL(IF(G$2:G$1573&lt;&gt;"",ROW(G$2:G$1573)),ROWS(I$2:I1257))),"")</f>
        <v/>
      </c>
      <c r="J1258" s="3" t="str">
        <f t="array" aca="1" ref="J1258" ca="1">IFERROR(INDEX(C:C,SMALL(IF(C$2:C$1573&lt;&gt;"",ROW(C$2:C$1573)),ROWS(J$2:J1257))),"")</f>
        <v/>
      </c>
    </row>
    <row r="1259" spans="1:10" ht="18" x14ac:dyDescent="0.2">
      <c r="A1259" s="1">
        <v>160</v>
      </c>
      <c r="B1259" s="1" t="s">
        <v>789</v>
      </c>
      <c r="C1259" s="2" t="str">
        <f t="shared" ca="1" si="76"/>
        <v/>
      </c>
      <c r="D1259" s="2" t="str">
        <f t="shared" ca="1" si="77"/>
        <v/>
      </c>
      <c r="E1259" s="4">
        <v>8</v>
      </c>
      <c r="F1259" s="4" t="str">
        <f t="shared" ca="1" si="78"/>
        <v/>
      </c>
      <c r="G1259" s="4" t="str">
        <f t="shared" ca="1" si="79"/>
        <v/>
      </c>
      <c r="H1259" s="3" t="str">
        <f t="array" aca="1" ref="H1259" ca="1">IFERROR(INDEX(F:F,SMALL(IF(F$2:F$1573&lt;&gt;"",ROW(F$2:F$1573)),ROWS(H$2:H1258))),"")</f>
        <v/>
      </c>
      <c r="I1259" s="3" t="str">
        <f t="array" aca="1" ref="I1259" ca="1">IFERROR(INDEX(G:G,SMALL(IF(G$2:G$1573&lt;&gt;"",ROW(G$2:G$1573)),ROWS(I$2:I1258))),"")</f>
        <v/>
      </c>
      <c r="J1259" s="3" t="str">
        <f t="array" aca="1" ref="J1259" ca="1">IFERROR(INDEX(C:C,SMALL(IF(C$2:C$1573&lt;&gt;"",ROW(C$2:C$1573)),ROWS(J$2:J1258))),"")</f>
        <v/>
      </c>
    </row>
    <row r="1260" spans="1:10" ht="18" x14ac:dyDescent="0.2">
      <c r="A1260" s="1">
        <v>4</v>
      </c>
      <c r="B1260" s="1" t="s">
        <v>790</v>
      </c>
      <c r="C1260" s="2" t="str">
        <f t="shared" ca="1" si="76"/>
        <v/>
      </c>
      <c r="D1260" s="2">
        <f t="shared" ca="1" si="77"/>
        <v>6122</v>
      </c>
      <c r="E1260" s="4">
        <v>9</v>
      </c>
      <c r="F1260" s="4" t="str">
        <f t="shared" ca="1" si="78"/>
        <v/>
      </c>
      <c r="G1260" s="4" t="str">
        <f t="shared" ca="1" si="79"/>
        <v/>
      </c>
      <c r="H1260" s="3" t="str">
        <f t="array" aca="1" ref="H1260" ca="1">IFERROR(INDEX(F:F,SMALL(IF(F$2:F$1573&lt;&gt;"",ROW(F$2:F$1573)),ROWS(H$2:H1259))),"")</f>
        <v/>
      </c>
      <c r="I1260" s="3" t="str">
        <f t="array" aca="1" ref="I1260" ca="1">IFERROR(INDEX(G:G,SMALL(IF(G$2:G$1573&lt;&gt;"",ROW(G$2:G$1573)),ROWS(I$2:I1259))),"")</f>
        <v/>
      </c>
      <c r="J1260" s="3" t="str">
        <f t="array" aca="1" ref="J1260" ca="1">IFERROR(INDEX(C:C,SMALL(IF(C$2:C$1573&lt;&gt;"",ROW(C$2:C$1573)),ROWS(J$2:J1259))),"")</f>
        <v/>
      </c>
    </row>
    <row r="1261" spans="1:10" ht="18" x14ac:dyDescent="0.2">
      <c r="A1261" s="1">
        <v>5</v>
      </c>
      <c r="B1261" s="1" t="s">
        <v>790</v>
      </c>
      <c r="C1261" s="2" t="str">
        <f t="shared" ca="1" si="76"/>
        <v/>
      </c>
      <c r="D1261" s="2">
        <f t="shared" ca="1" si="77"/>
        <v>6410</v>
      </c>
      <c r="E1261" s="4">
        <v>9</v>
      </c>
      <c r="F1261" s="4" t="str">
        <f t="shared" ca="1" si="78"/>
        <v/>
      </c>
      <c r="G1261" s="4" t="str">
        <f t="shared" ca="1" si="79"/>
        <v/>
      </c>
      <c r="H1261" s="3" t="str">
        <f t="array" aca="1" ref="H1261" ca="1">IFERROR(INDEX(F:F,SMALL(IF(F$2:F$1573&lt;&gt;"",ROW(F$2:F$1573)),ROWS(H$2:H1260))),"")</f>
        <v/>
      </c>
      <c r="I1261" s="3" t="str">
        <f t="array" aca="1" ref="I1261" ca="1">IFERROR(INDEX(G:G,SMALL(IF(G$2:G$1573&lt;&gt;"",ROW(G$2:G$1573)),ROWS(I$2:I1260))),"")</f>
        <v/>
      </c>
      <c r="J1261" s="3" t="str">
        <f t="array" aca="1" ref="J1261" ca="1">IFERROR(INDEX(C:C,SMALL(IF(C$2:C$1573&lt;&gt;"",ROW(C$2:C$1573)),ROWS(J$2:J1260))),"")</f>
        <v/>
      </c>
    </row>
    <row r="1262" spans="1:10" ht="18" x14ac:dyDescent="0.2">
      <c r="A1262" s="1">
        <v>6</v>
      </c>
      <c r="B1262" s="1" t="s">
        <v>790</v>
      </c>
      <c r="C1262" s="2" t="str">
        <f t="shared" ca="1" si="76"/>
        <v/>
      </c>
      <c r="D1262" s="2">
        <f t="shared" ca="1" si="77"/>
        <v>6427</v>
      </c>
      <c r="E1262" s="4">
        <v>9</v>
      </c>
      <c r="F1262" s="4" t="str">
        <f t="shared" ca="1" si="78"/>
        <v/>
      </c>
      <c r="G1262" s="4" t="str">
        <f t="shared" ca="1" si="79"/>
        <v/>
      </c>
      <c r="H1262" s="3" t="str">
        <f t="array" aca="1" ref="H1262" ca="1">IFERROR(INDEX(F:F,SMALL(IF(F$2:F$1573&lt;&gt;"",ROW(F$2:F$1573)),ROWS(H$2:H1261))),"")</f>
        <v/>
      </c>
      <c r="I1262" s="3" t="str">
        <f t="array" aca="1" ref="I1262" ca="1">IFERROR(INDEX(G:G,SMALL(IF(G$2:G$1573&lt;&gt;"",ROW(G$2:G$1573)),ROWS(I$2:I1261))),"")</f>
        <v/>
      </c>
      <c r="J1262" s="3" t="str">
        <f t="array" aca="1" ref="J1262" ca="1">IFERROR(INDEX(C:C,SMALL(IF(C$2:C$1573&lt;&gt;"",ROW(C$2:C$1573)),ROWS(J$2:J1261))),"")</f>
        <v/>
      </c>
    </row>
    <row r="1263" spans="1:10" ht="18" x14ac:dyDescent="0.2">
      <c r="A1263" s="1">
        <v>7</v>
      </c>
      <c r="B1263" s="1" t="s">
        <v>790</v>
      </c>
      <c r="C1263" s="2" t="str">
        <f t="shared" ca="1" si="76"/>
        <v/>
      </c>
      <c r="D1263" s="2">
        <f t="shared" ca="1" si="77"/>
        <v>6466</v>
      </c>
      <c r="E1263" s="4">
        <v>9</v>
      </c>
      <c r="F1263" s="4" t="str">
        <f t="shared" ca="1" si="78"/>
        <v/>
      </c>
      <c r="G1263" s="4" t="str">
        <f t="shared" ca="1" si="79"/>
        <v/>
      </c>
      <c r="H1263" s="3" t="str">
        <f t="array" aca="1" ref="H1263" ca="1">IFERROR(INDEX(F:F,SMALL(IF(F$2:F$1573&lt;&gt;"",ROW(F$2:F$1573)),ROWS(H$2:H1262))),"")</f>
        <v/>
      </c>
      <c r="I1263" s="3" t="str">
        <f t="array" aca="1" ref="I1263" ca="1">IFERROR(INDEX(G:G,SMALL(IF(G$2:G$1573&lt;&gt;"",ROW(G$2:G$1573)),ROWS(I$2:I1262))),"")</f>
        <v/>
      </c>
      <c r="J1263" s="3" t="str">
        <f t="array" aca="1" ref="J1263" ca="1">IFERROR(INDEX(C:C,SMALL(IF(C$2:C$1573&lt;&gt;"",ROW(C$2:C$1573)),ROWS(J$2:J1262))),"")</f>
        <v/>
      </c>
    </row>
    <row r="1264" spans="1:10" ht="18" x14ac:dyDescent="0.2">
      <c r="A1264" s="1">
        <v>8</v>
      </c>
      <c r="B1264" s="1" t="s">
        <v>790</v>
      </c>
      <c r="C1264" s="2" t="str">
        <f t="shared" ca="1" si="76"/>
        <v/>
      </c>
      <c r="D1264" s="2" t="str">
        <f t="shared" ca="1" si="77"/>
        <v/>
      </c>
      <c r="E1264" s="4">
        <v>9</v>
      </c>
      <c r="F1264" s="4" t="str">
        <f t="shared" ca="1" si="78"/>
        <v/>
      </c>
      <c r="G1264" s="4" t="str">
        <f t="shared" ca="1" si="79"/>
        <v/>
      </c>
      <c r="H1264" s="3" t="str">
        <f t="array" aca="1" ref="H1264" ca="1">IFERROR(INDEX(F:F,SMALL(IF(F$2:F$1573&lt;&gt;"",ROW(F$2:F$1573)),ROWS(H$2:H1263))),"")</f>
        <v/>
      </c>
      <c r="I1264" s="3" t="str">
        <f t="array" aca="1" ref="I1264" ca="1">IFERROR(INDEX(G:G,SMALL(IF(G$2:G$1573&lt;&gt;"",ROW(G$2:G$1573)),ROWS(I$2:I1263))),"")</f>
        <v/>
      </c>
      <c r="J1264" s="3" t="str">
        <f t="array" aca="1" ref="J1264" ca="1">IFERROR(INDEX(C:C,SMALL(IF(C$2:C$1573&lt;&gt;"",ROW(C$2:C$1573)),ROWS(J$2:J1263))),"")</f>
        <v/>
      </c>
    </row>
    <row r="1265" spans="1:10" ht="18" x14ac:dyDescent="0.2">
      <c r="A1265" s="1">
        <v>9</v>
      </c>
      <c r="B1265" s="1" t="s">
        <v>790</v>
      </c>
      <c r="C1265" s="2" t="str">
        <f t="shared" ca="1" si="76"/>
        <v/>
      </c>
      <c r="D1265" s="2" t="str">
        <f t="shared" ca="1" si="77"/>
        <v/>
      </c>
      <c r="E1265" s="4">
        <v>9</v>
      </c>
      <c r="F1265" s="4" t="str">
        <f t="shared" ca="1" si="78"/>
        <v/>
      </c>
      <c r="G1265" s="4" t="str">
        <f t="shared" ca="1" si="79"/>
        <v/>
      </c>
      <c r="H1265" s="3" t="str">
        <f t="array" aca="1" ref="H1265" ca="1">IFERROR(INDEX(F:F,SMALL(IF(F$2:F$1573&lt;&gt;"",ROW(F$2:F$1573)),ROWS(H$2:H1264))),"")</f>
        <v/>
      </c>
      <c r="I1265" s="3" t="str">
        <f t="array" aca="1" ref="I1265" ca="1">IFERROR(INDEX(G:G,SMALL(IF(G$2:G$1573&lt;&gt;"",ROW(G$2:G$1573)),ROWS(I$2:I1264))),"")</f>
        <v/>
      </c>
      <c r="J1265" s="3" t="str">
        <f t="array" aca="1" ref="J1265" ca="1">IFERROR(INDEX(C:C,SMALL(IF(C$2:C$1573&lt;&gt;"",ROW(C$2:C$1573)),ROWS(J$2:J1264))),"")</f>
        <v/>
      </c>
    </row>
    <row r="1266" spans="1:10" ht="18" x14ac:dyDescent="0.2">
      <c r="A1266" s="1">
        <v>10</v>
      </c>
      <c r="B1266" s="1" t="s">
        <v>790</v>
      </c>
      <c r="C1266" s="2" t="str">
        <f t="shared" ca="1" si="76"/>
        <v/>
      </c>
      <c r="D1266" s="2" t="str">
        <f t="shared" ca="1" si="77"/>
        <v/>
      </c>
      <c r="E1266" s="4">
        <v>9</v>
      </c>
      <c r="F1266" s="4" t="str">
        <f t="shared" ca="1" si="78"/>
        <v/>
      </c>
      <c r="G1266" s="4" t="str">
        <f t="shared" ca="1" si="79"/>
        <v/>
      </c>
      <c r="H1266" s="3" t="str">
        <f t="array" aca="1" ref="H1266" ca="1">IFERROR(INDEX(F:F,SMALL(IF(F$2:F$1573&lt;&gt;"",ROW(F$2:F$1573)),ROWS(H$2:H1265))),"")</f>
        <v/>
      </c>
      <c r="I1266" s="3" t="str">
        <f t="array" aca="1" ref="I1266" ca="1">IFERROR(INDEX(G:G,SMALL(IF(G$2:G$1573&lt;&gt;"",ROW(G$2:G$1573)),ROWS(I$2:I1265))),"")</f>
        <v/>
      </c>
      <c r="J1266" s="3" t="str">
        <f t="array" aca="1" ref="J1266" ca="1">IFERROR(INDEX(C:C,SMALL(IF(C$2:C$1573&lt;&gt;"",ROW(C$2:C$1573)),ROWS(J$2:J1265))),"")</f>
        <v/>
      </c>
    </row>
    <row r="1267" spans="1:10" ht="18" x14ac:dyDescent="0.2">
      <c r="A1267" s="1">
        <v>11</v>
      </c>
      <c r="B1267" s="1" t="s">
        <v>790</v>
      </c>
      <c r="C1267" s="2" t="str">
        <f t="shared" ca="1" si="76"/>
        <v/>
      </c>
      <c r="D1267" s="2">
        <f t="shared" ca="1" si="77"/>
        <v>6308</v>
      </c>
      <c r="E1267" s="4">
        <v>9</v>
      </c>
      <c r="F1267" s="4" t="str">
        <f t="shared" ca="1" si="78"/>
        <v/>
      </c>
      <c r="G1267" s="4" t="str">
        <f t="shared" ca="1" si="79"/>
        <v/>
      </c>
      <c r="H1267" s="3" t="str">
        <f t="array" aca="1" ref="H1267" ca="1">IFERROR(INDEX(F:F,SMALL(IF(F$2:F$1573&lt;&gt;"",ROW(F$2:F$1573)),ROWS(H$2:H1266))),"")</f>
        <v/>
      </c>
      <c r="I1267" s="3" t="str">
        <f t="array" aca="1" ref="I1267" ca="1">IFERROR(INDEX(G:G,SMALL(IF(G$2:G$1573&lt;&gt;"",ROW(G$2:G$1573)),ROWS(I$2:I1266))),"")</f>
        <v/>
      </c>
      <c r="J1267" s="3" t="str">
        <f t="array" aca="1" ref="J1267" ca="1">IFERROR(INDEX(C:C,SMALL(IF(C$2:C$1573&lt;&gt;"",ROW(C$2:C$1573)),ROWS(J$2:J1266))),"")</f>
        <v/>
      </c>
    </row>
    <row r="1268" spans="1:10" ht="18" x14ac:dyDescent="0.2">
      <c r="A1268" s="1">
        <v>12</v>
      </c>
      <c r="B1268" s="1" t="s">
        <v>790</v>
      </c>
      <c r="C1268" s="2" t="str">
        <f t="shared" ca="1" si="76"/>
        <v/>
      </c>
      <c r="D1268" s="2">
        <f t="shared" ca="1" si="77"/>
        <v>6007</v>
      </c>
      <c r="E1268" s="4">
        <v>9</v>
      </c>
      <c r="F1268" s="4" t="str">
        <f t="shared" ca="1" si="78"/>
        <v/>
      </c>
      <c r="G1268" s="4" t="str">
        <f t="shared" ca="1" si="79"/>
        <v/>
      </c>
      <c r="H1268" s="3" t="str">
        <f t="array" aca="1" ref="H1268" ca="1">IFERROR(INDEX(F:F,SMALL(IF(F$2:F$1573&lt;&gt;"",ROW(F$2:F$1573)),ROWS(H$2:H1267))),"")</f>
        <v/>
      </c>
      <c r="I1268" s="3" t="str">
        <f t="array" aca="1" ref="I1268" ca="1">IFERROR(INDEX(G:G,SMALL(IF(G$2:G$1573&lt;&gt;"",ROW(G$2:G$1573)),ROWS(I$2:I1267))),"")</f>
        <v/>
      </c>
      <c r="J1268" s="3" t="str">
        <f t="array" aca="1" ref="J1268" ca="1">IFERROR(INDEX(C:C,SMALL(IF(C$2:C$1573&lt;&gt;"",ROW(C$2:C$1573)),ROWS(J$2:J1267))),"")</f>
        <v/>
      </c>
    </row>
    <row r="1269" spans="1:10" ht="18" x14ac:dyDescent="0.2">
      <c r="A1269" s="1">
        <v>13</v>
      </c>
      <c r="B1269" s="1" t="s">
        <v>790</v>
      </c>
      <c r="C1269" s="2" t="str">
        <f t="shared" ca="1" si="76"/>
        <v/>
      </c>
      <c r="D1269" s="2">
        <f t="shared" ca="1" si="77"/>
        <v>6157</v>
      </c>
      <c r="E1269" s="4">
        <v>9</v>
      </c>
      <c r="F1269" s="4" t="str">
        <f t="shared" ca="1" si="78"/>
        <v/>
      </c>
      <c r="G1269" s="4" t="str">
        <f t="shared" ca="1" si="79"/>
        <v/>
      </c>
      <c r="H1269" s="3" t="str">
        <f t="array" aca="1" ref="H1269" ca="1">IFERROR(INDEX(F:F,SMALL(IF(F$2:F$1573&lt;&gt;"",ROW(F$2:F$1573)),ROWS(H$2:H1268))),"")</f>
        <v/>
      </c>
      <c r="I1269" s="3" t="str">
        <f t="array" aca="1" ref="I1269" ca="1">IFERROR(INDEX(G:G,SMALL(IF(G$2:G$1573&lt;&gt;"",ROW(G$2:G$1573)),ROWS(I$2:I1268))),"")</f>
        <v/>
      </c>
      <c r="J1269" s="3" t="str">
        <f t="array" aca="1" ref="J1269" ca="1">IFERROR(INDEX(C:C,SMALL(IF(C$2:C$1573&lt;&gt;"",ROW(C$2:C$1573)),ROWS(J$2:J1268))),"")</f>
        <v/>
      </c>
    </row>
    <row r="1270" spans="1:10" ht="18" x14ac:dyDescent="0.2">
      <c r="A1270" s="1">
        <v>14</v>
      </c>
      <c r="B1270" s="1" t="s">
        <v>790</v>
      </c>
      <c r="C1270" s="2" t="str">
        <f t="shared" ca="1" si="76"/>
        <v/>
      </c>
      <c r="D1270" s="2" t="str">
        <f t="shared" ca="1" si="77"/>
        <v/>
      </c>
      <c r="E1270" s="4">
        <v>9</v>
      </c>
      <c r="F1270" s="4" t="str">
        <f t="shared" ca="1" si="78"/>
        <v/>
      </c>
      <c r="G1270" s="4" t="str">
        <f t="shared" ca="1" si="79"/>
        <v/>
      </c>
      <c r="H1270" s="3" t="str">
        <f t="array" aca="1" ref="H1270" ca="1">IFERROR(INDEX(F:F,SMALL(IF(F$2:F$1573&lt;&gt;"",ROW(F$2:F$1573)),ROWS(H$2:H1269))),"")</f>
        <v/>
      </c>
      <c r="I1270" s="3" t="str">
        <f t="array" aca="1" ref="I1270" ca="1">IFERROR(INDEX(G:G,SMALL(IF(G$2:G$1573&lt;&gt;"",ROW(G$2:G$1573)),ROWS(I$2:I1269))),"")</f>
        <v/>
      </c>
      <c r="J1270" s="3" t="str">
        <f t="array" aca="1" ref="J1270" ca="1">IFERROR(INDEX(C:C,SMALL(IF(C$2:C$1573&lt;&gt;"",ROW(C$2:C$1573)),ROWS(J$2:J1269))),"")</f>
        <v/>
      </c>
    </row>
    <row r="1271" spans="1:10" ht="18" x14ac:dyDescent="0.2">
      <c r="A1271" s="1">
        <v>15</v>
      </c>
      <c r="B1271" s="1" t="s">
        <v>790</v>
      </c>
      <c r="C1271" s="2" t="str">
        <f t="shared" ca="1" si="76"/>
        <v/>
      </c>
      <c r="D1271" s="2" t="str">
        <f t="shared" ca="1" si="77"/>
        <v/>
      </c>
      <c r="E1271" s="4">
        <v>9</v>
      </c>
      <c r="F1271" s="4" t="str">
        <f t="shared" ca="1" si="78"/>
        <v/>
      </c>
      <c r="G1271" s="4" t="str">
        <f t="shared" ca="1" si="79"/>
        <v/>
      </c>
      <c r="H1271" s="3" t="str">
        <f t="array" aca="1" ref="H1271" ca="1">IFERROR(INDEX(F:F,SMALL(IF(F$2:F$1573&lt;&gt;"",ROW(F$2:F$1573)),ROWS(H$2:H1270))),"")</f>
        <v/>
      </c>
      <c r="I1271" s="3" t="str">
        <f t="array" aca="1" ref="I1271" ca="1">IFERROR(INDEX(G:G,SMALL(IF(G$2:G$1573&lt;&gt;"",ROW(G$2:G$1573)),ROWS(I$2:I1270))),"")</f>
        <v/>
      </c>
      <c r="J1271" s="3" t="str">
        <f t="array" aca="1" ref="J1271" ca="1">IFERROR(INDEX(C:C,SMALL(IF(C$2:C$1573&lt;&gt;"",ROW(C$2:C$1573)),ROWS(J$2:J1270))),"")</f>
        <v/>
      </c>
    </row>
    <row r="1272" spans="1:10" ht="18" x14ac:dyDescent="0.2">
      <c r="A1272" s="1">
        <v>16</v>
      </c>
      <c r="B1272" s="1" t="s">
        <v>790</v>
      </c>
      <c r="C1272" s="2" t="str">
        <f t="shared" ca="1" si="76"/>
        <v/>
      </c>
      <c r="D1272" s="2" t="str">
        <f t="shared" ca="1" si="77"/>
        <v/>
      </c>
      <c r="E1272" s="4">
        <v>9</v>
      </c>
      <c r="F1272" s="4" t="str">
        <f t="shared" ca="1" si="78"/>
        <v/>
      </c>
      <c r="G1272" s="4" t="str">
        <f t="shared" ca="1" si="79"/>
        <v/>
      </c>
      <c r="H1272" s="3" t="str">
        <f t="array" aca="1" ref="H1272" ca="1">IFERROR(INDEX(F:F,SMALL(IF(F$2:F$1573&lt;&gt;"",ROW(F$2:F$1573)),ROWS(H$2:H1271))),"")</f>
        <v/>
      </c>
      <c r="I1272" s="3" t="str">
        <f t="array" aca="1" ref="I1272" ca="1">IFERROR(INDEX(G:G,SMALL(IF(G$2:G$1573&lt;&gt;"",ROW(G$2:G$1573)),ROWS(I$2:I1271))),"")</f>
        <v/>
      </c>
      <c r="J1272" s="3" t="str">
        <f t="array" aca="1" ref="J1272" ca="1">IFERROR(INDEX(C:C,SMALL(IF(C$2:C$1573&lt;&gt;"",ROW(C$2:C$1573)),ROWS(J$2:J1271))),"")</f>
        <v/>
      </c>
    </row>
    <row r="1273" spans="1:10" ht="18" x14ac:dyDescent="0.2">
      <c r="A1273" s="1">
        <v>17</v>
      </c>
      <c r="B1273" s="1" t="s">
        <v>790</v>
      </c>
      <c r="C1273" s="2" t="str">
        <f t="shared" ca="1" si="76"/>
        <v/>
      </c>
      <c r="D1273" s="2" t="str">
        <f t="shared" ca="1" si="77"/>
        <v/>
      </c>
      <c r="E1273" s="4">
        <v>9</v>
      </c>
      <c r="F1273" s="4" t="str">
        <f t="shared" ca="1" si="78"/>
        <v/>
      </c>
      <c r="G1273" s="4" t="str">
        <f t="shared" ca="1" si="79"/>
        <v/>
      </c>
      <c r="H1273" s="3" t="str">
        <f t="array" aca="1" ref="H1273" ca="1">IFERROR(INDEX(F:F,SMALL(IF(F$2:F$1573&lt;&gt;"",ROW(F$2:F$1573)),ROWS(H$2:H1272))),"")</f>
        <v/>
      </c>
      <c r="I1273" s="3" t="str">
        <f t="array" aca="1" ref="I1273" ca="1">IFERROR(INDEX(G:G,SMALL(IF(G$2:G$1573&lt;&gt;"",ROW(G$2:G$1573)),ROWS(I$2:I1272))),"")</f>
        <v/>
      </c>
      <c r="J1273" s="3" t="str">
        <f t="array" aca="1" ref="J1273" ca="1">IFERROR(INDEX(C:C,SMALL(IF(C$2:C$1573&lt;&gt;"",ROW(C$2:C$1573)),ROWS(J$2:J1272))),"")</f>
        <v/>
      </c>
    </row>
    <row r="1274" spans="1:10" ht="18" x14ac:dyDescent="0.2">
      <c r="A1274" s="1">
        <v>18</v>
      </c>
      <c r="B1274" s="1" t="s">
        <v>790</v>
      </c>
      <c r="C1274" s="2" t="str">
        <f t="shared" ca="1" si="76"/>
        <v/>
      </c>
      <c r="D1274" s="2">
        <f t="shared" ca="1" si="77"/>
        <v>6225</v>
      </c>
      <c r="E1274" s="4">
        <v>9</v>
      </c>
      <c r="F1274" s="4" t="str">
        <f t="shared" ca="1" si="78"/>
        <v/>
      </c>
      <c r="G1274" s="4" t="str">
        <f t="shared" ca="1" si="79"/>
        <v/>
      </c>
      <c r="H1274" s="3" t="str">
        <f t="array" aca="1" ref="H1274" ca="1">IFERROR(INDEX(F:F,SMALL(IF(F$2:F$1573&lt;&gt;"",ROW(F$2:F$1573)),ROWS(H$2:H1273))),"")</f>
        <v/>
      </c>
      <c r="I1274" s="3" t="str">
        <f t="array" aca="1" ref="I1274" ca="1">IFERROR(INDEX(G:G,SMALL(IF(G$2:G$1573&lt;&gt;"",ROW(G$2:G$1573)),ROWS(I$2:I1273))),"")</f>
        <v/>
      </c>
      <c r="J1274" s="3" t="str">
        <f t="array" aca="1" ref="J1274" ca="1">IFERROR(INDEX(C:C,SMALL(IF(C$2:C$1573&lt;&gt;"",ROW(C$2:C$1573)),ROWS(J$2:J1273))),"")</f>
        <v/>
      </c>
    </row>
    <row r="1275" spans="1:10" ht="18" x14ac:dyDescent="0.2">
      <c r="A1275" s="1">
        <v>19</v>
      </c>
      <c r="B1275" s="1" t="s">
        <v>790</v>
      </c>
      <c r="C1275" s="2" t="str">
        <f t="shared" ca="1" si="76"/>
        <v/>
      </c>
      <c r="D1275" s="2">
        <f t="shared" ca="1" si="77"/>
        <v>6487</v>
      </c>
      <c r="E1275" s="4">
        <v>9</v>
      </c>
      <c r="F1275" s="4" t="str">
        <f t="shared" ca="1" si="78"/>
        <v/>
      </c>
      <c r="G1275" s="4" t="str">
        <f t="shared" ca="1" si="79"/>
        <v/>
      </c>
      <c r="H1275" s="3" t="str">
        <f t="array" aca="1" ref="H1275" ca="1">IFERROR(INDEX(F:F,SMALL(IF(F$2:F$1573&lt;&gt;"",ROW(F$2:F$1573)),ROWS(H$2:H1274))),"")</f>
        <v/>
      </c>
      <c r="I1275" s="3" t="str">
        <f t="array" aca="1" ref="I1275" ca="1">IFERROR(INDEX(G:G,SMALL(IF(G$2:G$1573&lt;&gt;"",ROW(G$2:G$1573)),ROWS(I$2:I1274))),"")</f>
        <v/>
      </c>
      <c r="J1275" s="3" t="str">
        <f t="array" aca="1" ref="J1275" ca="1">IFERROR(INDEX(C:C,SMALL(IF(C$2:C$1573&lt;&gt;"",ROW(C$2:C$1573)),ROWS(J$2:J1274))),"")</f>
        <v/>
      </c>
    </row>
    <row r="1276" spans="1:10" ht="18" x14ac:dyDescent="0.2">
      <c r="A1276" s="1">
        <v>20</v>
      </c>
      <c r="B1276" s="1" t="s">
        <v>790</v>
      </c>
      <c r="C1276" s="2" t="str">
        <f t="shared" ca="1" si="76"/>
        <v/>
      </c>
      <c r="D1276" s="2">
        <f t="shared" ca="1" si="77"/>
        <v>6474</v>
      </c>
      <c r="E1276" s="4">
        <v>9</v>
      </c>
      <c r="F1276" s="4" t="str">
        <f t="shared" ca="1" si="78"/>
        <v/>
      </c>
      <c r="G1276" s="4" t="str">
        <f t="shared" ca="1" si="79"/>
        <v/>
      </c>
      <c r="H1276" s="3" t="str">
        <f t="array" aca="1" ref="H1276" ca="1">IFERROR(INDEX(F:F,SMALL(IF(F$2:F$1573&lt;&gt;"",ROW(F$2:F$1573)),ROWS(H$2:H1275))),"")</f>
        <v/>
      </c>
      <c r="I1276" s="3" t="str">
        <f t="array" aca="1" ref="I1276" ca="1">IFERROR(INDEX(G:G,SMALL(IF(G$2:G$1573&lt;&gt;"",ROW(G$2:G$1573)),ROWS(I$2:I1275))),"")</f>
        <v/>
      </c>
      <c r="J1276" s="3" t="str">
        <f t="array" aca="1" ref="J1276" ca="1">IFERROR(INDEX(C:C,SMALL(IF(C$2:C$1573&lt;&gt;"",ROW(C$2:C$1573)),ROWS(J$2:J1275))),"")</f>
        <v/>
      </c>
    </row>
    <row r="1277" spans="1:10" ht="18" x14ac:dyDescent="0.2">
      <c r="A1277" s="1">
        <v>21</v>
      </c>
      <c r="B1277" s="1" t="s">
        <v>790</v>
      </c>
      <c r="C1277" s="2" t="str">
        <f t="shared" ca="1" si="76"/>
        <v/>
      </c>
      <c r="D1277" s="2">
        <f t="shared" ca="1" si="77"/>
        <v>6328</v>
      </c>
      <c r="E1277" s="4">
        <v>9</v>
      </c>
      <c r="F1277" s="4" t="str">
        <f t="shared" ca="1" si="78"/>
        <v/>
      </c>
      <c r="G1277" s="4" t="str">
        <f t="shared" ca="1" si="79"/>
        <v/>
      </c>
      <c r="H1277" s="3" t="str">
        <f t="array" aca="1" ref="H1277" ca="1">IFERROR(INDEX(F:F,SMALL(IF(F$2:F$1573&lt;&gt;"",ROW(F$2:F$1573)),ROWS(H$2:H1276))),"")</f>
        <v/>
      </c>
      <c r="I1277" s="3" t="str">
        <f t="array" aca="1" ref="I1277" ca="1">IFERROR(INDEX(G:G,SMALL(IF(G$2:G$1573&lt;&gt;"",ROW(G$2:G$1573)),ROWS(I$2:I1276))),"")</f>
        <v/>
      </c>
      <c r="J1277" s="3" t="str">
        <f t="array" aca="1" ref="J1277" ca="1">IFERROR(INDEX(C:C,SMALL(IF(C$2:C$1573&lt;&gt;"",ROW(C$2:C$1573)),ROWS(J$2:J1276))),"")</f>
        <v/>
      </c>
    </row>
    <row r="1278" spans="1:10" ht="18" x14ac:dyDescent="0.2">
      <c r="A1278" s="1">
        <v>22</v>
      </c>
      <c r="B1278" s="1" t="s">
        <v>790</v>
      </c>
      <c r="C1278" s="2" t="str">
        <f t="shared" ca="1" si="76"/>
        <v/>
      </c>
      <c r="D1278" s="2">
        <f t="shared" ca="1" si="77"/>
        <v>6399</v>
      </c>
      <c r="E1278" s="4">
        <v>9</v>
      </c>
      <c r="F1278" s="4" t="str">
        <f t="shared" ca="1" si="78"/>
        <v/>
      </c>
      <c r="G1278" s="4" t="str">
        <f t="shared" ca="1" si="79"/>
        <v/>
      </c>
      <c r="H1278" s="3" t="str">
        <f t="array" aca="1" ref="H1278" ca="1">IFERROR(INDEX(F:F,SMALL(IF(F$2:F$1573&lt;&gt;"",ROW(F$2:F$1573)),ROWS(H$2:H1277))),"")</f>
        <v/>
      </c>
      <c r="I1278" s="3" t="str">
        <f t="array" aca="1" ref="I1278" ca="1">IFERROR(INDEX(G:G,SMALL(IF(G$2:G$1573&lt;&gt;"",ROW(G$2:G$1573)),ROWS(I$2:I1277))),"")</f>
        <v/>
      </c>
      <c r="J1278" s="3" t="str">
        <f t="array" aca="1" ref="J1278" ca="1">IFERROR(INDEX(C:C,SMALL(IF(C$2:C$1573&lt;&gt;"",ROW(C$2:C$1573)),ROWS(J$2:J1277))),"")</f>
        <v/>
      </c>
    </row>
    <row r="1279" spans="1:10" ht="18" x14ac:dyDescent="0.2">
      <c r="A1279" s="1">
        <v>23</v>
      </c>
      <c r="B1279" s="1" t="s">
        <v>790</v>
      </c>
      <c r="C1279" s="2" t="str">
        <f t="shared" ca="1" si="76"/>
        <v/>
      </c>
      <c r="D1279" s="2">
        <f t="shared" ca="1" si="77"/>
        <v>6210</v>
      </c>
      <c r="E1279" s="4">
        <v>9</v>
      </c>
      <c r="F1279" s="4" t="str">
        <f t="shared" ca="1" si="78"/>
        <v/>
      </c>
      <c r="G1279" s="4" t="str">
        <f t="shared" ca="1" si="79"/>
        <v/>
      </c>
      <c r="H1279" s="3" t="str">
        <f t="array" aca="1" ref="H1279" ca="1">IFERROR(INDEX(F:F,SMALL(IF(F$2:F$1573&lt;&gt;"",ROW(F$2:F$1573)),ROWS(H$2:H1278))),"")</f>
        <v/>
      </c>
      <c r="I1279" s="3" t="str">
        <f t="array" aca="1" ref="I1279" ca="1">IFERROR(INDEX(G:G,SMALL(IF(G$2:G$1573&lt;&gt;"",ROW(G$2:G$1573)),ROWS(I$2:I1278))),"")</f>
        <v/>
      </c>
      <c r="J1279" s="3" t="str">
        <f t="array" aca="1" ref="J1279" ca="1">IFERROR(INDEX(C:C,SMALL(IF(C$2:C$1573&lt;&gt;"",ROW(C$2:C$1573)),ROWS(J$2:J1278))),"")</f>
        <v/>
      </c>
    </row>
    <row r="1280" spans="1:10" ht="18" x14ac:dyDescent="0.2">
      <c r="A1280" s="1">
        <v>24</v>
      </c>
      <c r="B1280" s="1" t="s">
        <v>790</v>
      </c>
      <c r="C1280" s="2" t="str">
        <f t="shared" ca="1" si="76"/>
        <v/>
      </c>
      <c r="D1280" s="2">
        <f t="shared" ca="1" si="77"/>
        <v>6464</v>
      </c>
      <c r="E1280" s="4">
        <v>9</v>
      </c>
      <c r="F1280" s="4" t="str">
        <f t="shared" ca="1" si="78"/>
        <v/>
      </c>
      <c r="G1280" s="4" t="str">
        <f t="shared" ca="1" si="79"/>
        <v/>
      </c>
      <c r="H1280" s="3" t="str">
        <f t="array" aca="1" ref="H1280" ca="1">IFERROR(INDEX(F:F,SMALL(IF(F$2:F$1573&lt;&gt;"",ROW(F$2:F$1573)),ROWS(H$2:H1279))),"")</f>
        <v/>
      </c>
      <c r="I1280" s="3" t="str">
        <f t="array" aca="1" ref="I1280" ca="1">IFERROR(INDEX(G:G,SMALL(IF(G$2:G$1573&lt;&gt;"",ROW(G$2:G$1573)),ROWS(I$2:I1279))),"")</f>
        <v/>
      </c>
      <c r="J1280" s="3" t="str">
        <f t="array" aca="1" ref="J1280" ca="1">IFERROR(INDEX(C:C,SMALL(IF(C$2:C$1573&lt;&gt;"",ROW(C$2:C$1573)),ROWS(J$2:J1279))),"")</f>
        <v/>
      </c>
    </row>
    <row r="1281" spans="1:10" ht="18" x14ac:dyDescent="0.2">
      <c r="A1281" s="1">
        <v>25</v>
      </c>
      <c r="B1281" s="1" t="s">
        <v>790</v>
      </c>
      <c r="C1281" s="2" t="str">
        <f t="shared" ca="1" si="76"/>
        <v/>
      </c>
      <c r="D1281" s="2">
        <f t="shared" ca="1" si="77"/>
        <v>6412</v>
      </c>
      <c r="E1281" s="4">
        <v>9</v>
      </c>
      <c r="F1281" s="4" t="str">
        <f t="shared" ca="1" si="78"/>
        <v/>
      </c>
      <c r="G1281" s="4" t="str">
        <f t="shared" ca="1" si="79"/>
        <v/>
      </c>
      <c r="H1281" s="3" t="str">
        <f t="array" aca="1" ref="H1281" ca="1">IFERROR(INDEX(F:F,SMALL(IF(F$2:F$1573&lt;&gt;"",ROW(F$2:F$1573)),ROWS(H$2:H1280))),"")</f>
        <v/>
      </c>
      <c r="I1281" s="3" t="str">
        <f t="array" aca="1" ref="I1281" ca="1">IFERROR(INDEX(G:G,SMALL(IF(G$2:G$1573&lt;&gt;"",ROW(G$2:G$1573)),ROWS(I$2:I1280))),"")</f>
        <v/>
      </c>
      <c r="J1281" s="3" t="str">
        <f t="array" aca="1" ref="J1281" ca="1">IFERROR(INDEX(C:C,SMALL(IF(C$2:C$1573&lt;&gt;"",ROW(C$2:C$1573)),ROWS(J$2:J1280))),"")</f>
        <v/>
      </c>
    </row>
    <row r="1282" spans="1:10" ht="18" x14ac:dyDescent="0.2">
      <c r="A1282" s="1">
        <v>26</v>
      </c>
      <c r="B1282" s="1" t="s">
        <v>790</v>
      </c>
      <c r="C1282" s="2" t="str">
        <f t="shared" ca="1" si="76"/>
        <v/>
      </c>
      <c r="D1282" s="2">
        <f t="shared" ca="1" si="77"/>
        <v>6473</v>
      </c>
      <c r="E1282" s="4">
        <v>9</v>
      </c>
      <c r="F1282" s="4" t="str">
        <f t="shared" ca="1" si="78"/>
        <v/>
      </c>
      <c r="G1282" s="4" t="str">
        <f t="shared" ca="1" si="79"/>
        <v/>
      </c>
      <c r="H1282" s="3" t="str">
        <f t="array" aca="1" ref="H1282" ca="1">IFERROR(INDEX(F:F,SMALL(IF(F$2:F$1573&lt;&gt;"",ROW(F$2:F$1573)),ROWS(H$2:H1281))),"")</f>
        <v/>
      </c>
      <c r="I1282" s="3" t="str">
        <f t="array" aca="1" ref="I1282" ca="1">IFERROR(INDEX(G:G,SMALL(IF(G$2:G$1573&lt;&gt;"",ROW(G$2:G$1573)),ROWS(I$2:I1281))),"")</f>
        <v/>
      </c>
      <c r="J1282" s="3" t="str">
        <f t="array" aca="1" ref="J1282" ca="1">IFERROR(INDEX(C:C,SMALL(IF(C$2:C$1573&lt;&gt;"",ROW(C$2:C$1573)),ROWS(J$2:J1281))),"")</f>
        <v/>
      </c>
    </row>
    <row r="1283" spans="1:10" ht="18" x14ac:dyDescent="0.2">
      <c r="A1283" s="1">
        <v>27</v>
      </c>
      <c r="B1283" s="1" t="s">
        <v>790</v>
      </c>
      <c r="C1283" s="2" t="str">
        <f t="shared" ca="1" si="76"/>
        <v/>
      </c>
      <c r="D1283" s="2">
        <f t="shared" ca="1" si="77"/>
        <v>6306</v>
      </c>
      <c r="E1283" s="4">
        <v>9</v>
      </c>
      <c r="F1283" s="4" t="str">
        <f t="shared" ca="1" si="78"/>
        <v/>
      </c>
      <c r="G1283" s="4" t="str">
        <f t="shared" ca="1" si="79"/>
        <v/>
      </c>
      <c r="H1283" s="3" t="str">
        <f t="array" aca="1" ref="H1283" ca="1">IFERROR(INDEX(F:F,SMALL(IF(F$2:F$1573&lt;&gt;"",ROW(F$2:F$1573)),ROWS(H$2:H1282))),"")</f>
        <v/>
      </c>
      <c r="I1283" s="3" t="str">
        <f t="array" aca="1" ref="I1283" ca="1">IFERROR(INDEX(G:G,SMALL(IF(G$2:G$1573&lt;&gt;"",ROW(G$2:G$1573)),ROWS(I$2:I1282))),"")</f>
        <v/>
      </c>
      <c r="J1283" s="3" t="str">
        <f t="array" aca="1" ref="J1283" ca="1">IFERROR(INDEX(C:C,SMALL(IF(C$2:C$1573&lt;&gt;"",ROW(C$2:C$1573)),ROWS(J$2:J1282))),"")</f>
        <v/>
      </c>
    </row>
    <row r="1284" spans="1:10" ht="18" x14ac:dyDescent="0.2">
      <c r="A1284" s="1">
        <v>28</v>
      </c>
      <c r="B1284" s="1" t="s">
        <v>790</v>
      </c>
      <c r="C1284" s="2" t="str">
        <f t="shared" ca="1" si="76"/>
        <v/>
      </c>
      <c r="D1284" s="2">
        <f t="shared" ca="1" si="77"/>
        <v>6451</v>
      </c>
      <c r="E1284" s="4">
        <v>9</v>
      </c>
      <c r="F1284" s="4" t="str">
        <f t="shared" ca="1" si="78"/>
        <v/>
      </c>
      <c r="G1284" s="4" t="str">
        <f t="shared" ca="1" si="79"/>
        <v/>
      </c>
      <c r="H1284" s="3" t="str">
        <f t="array" aca="1" ref="H1284" ca="1">IFERROR(INDEX(F:F,SMALL(IF(F$2:F$1573&lt;&gt;"",ROW(F$2:F$1573)),ROWS(H$2:H1283))),"")</f>
        <v/>
      </c>
      <c r="I1284" s="3" t="str">
        <f t="array" aca="1" ref="I1284" ca="1">IFERROR(INDEX(G:G,SMALL(IF(G$2:G$1573&lt;&gt;"",ROW(G$2:G$1573)),ROWS(I$2:I1283))),"")</f>
        <v/>
      </c>
      <c r="J1284" s="3" t="str">
        <f t="array" aca="1" ref="J1284" ca="1">IFERROR(INDEX(C:C,SMALL(IF(C$2:C$1573&lt;&gt;"",ROW(C$2:C$1573)),ROWS(J$2:J1283))),"")</f>
        <v/>
      </c>
    </row>
    <row r="1285" spans="1:10" ht="18" x14ac:dyDescent="0.2">
      <c r="A1285" s="1">
        <v>29</v>
      </c>
      <c r="B1285" s="1" t="s">
        <v>790</v>
      </c>
      <c r="C1285" s="2" t="str">
        <f t="shared" ref="C1285:C1348" ca="1" si="80">IF(OR(D1285=0,D1285="",INDIRECT("'"&amp;$B$1&amp;"'!"&amp;B1285&amp;A1285)="",,INDIRECT("'"&amp;$B$1&amp;"'!X"&amp;A1285)=0),"",INDIRECT("'"&amp;$B$1&amp;"'!"&amp;B1285&amp;A1285))</f>
        <v/>
      </c>
      <c r="D1285" s="2">
        <f t="shared" ref="D1285:D1348" ca="1" si="81">IF(INDIRECT("'"&amp;$B$1&amp;"'!C"&amp;A1285)=0,"",INDIRECT("'"&amp;$B$1&amp;"'!C"&amp;A1285))</f>
        <v>6280</v>
      </c>
      <c r="E1285" s="4">
        <v>9</v>
      </c>
      <c r="F1285" s="4" t="str">
        <f t="shared" ref="F1285:F1348" ca="1" si="82">IF(C1285="","",E1285)</f>
        <v/>
      </c>
      <c r="G1285" s="4" t="str">
        <f t="shared" ref="G1285:G1348" ca="1" si="83">IF(OR(C1285="",C1285=0),"",D1285)</f>
        <v/>
      </c>
      <c r="H1285" s="3" t="str">
        <f t="array" aca="1" ref="H1285" ca="1">IFERROR(INDEX(F:F,SMALL(IF(F$2:F$1573&lt;&gt;"",ROW(F$2:F$1573)),ROWS(H$2:H1284))),"")</f>
        <v/>
      </c>
      <c r="I1285" s="3" t="str">
        <f t="array" aca="1" ref="I1285" ca="1">IFERROR(INDEX(G:G,SMALL(IF(G$2:G$1573&lt;&gt;"",ROW(G$2:G$1573)),ROWS(I$2:I1284))),"")</f>
        <v/>
      </c>
      <c r="J1285" s="3" t="str">
        <f t="array" aca="1" ref="J1285" ca="1">IFERROR(INDEX(C:C,SMALL(IF(C$2:C$1573&lt;&gt;"",ROW(C$2:C$1573)),ROWS(J$2:J1284))),"")</f>
        <v/>
      </c>
    </row>
    <row r="1286" spans="1:10" ht="18" x14ac:dyDescent="0.2">
      <c r="A1286" s="1">
        <v>30</v>
      </c>
      <c r="B1286" s="1" t="s">
        <v>790</v>
      </c>
      <c r="C1286" s="2" t="str">
        <f t="shared" ca="1" si="80"/>
        <v/>
      </c>
      <c r="D1286" s="2">
        <f t="shared" ca="1" si="81"/>
        <v>6173</v>
      </c>
      <c r="E1286" s="4">
        <v>9</v>
      </c>
      <c r="F1286" s="4" t="str">
        <f t="shared" ca="1" si="82"/>
        <v/>
      </c>
      <c r="G1286" s="4" t="str">
        <f t="shared" ca="1" si="83"/>
        <v/>
      </c>
      <c r="H1286" s="3" t="str">
        <f t="array" aca="1" ref="H1286" ca="1">IFERROR(INDEX(F:F,SMALL(IF(F$2:F$1573&lt;&gt;"",ROW(F$2:F$1573)),ROWS(H$2:H1285))),"")</f>
        <v/>
      </c>
      <c r="I1286" s="3" t="str">
        <f t="array" aca="1" ref="I1286" ca="1">IFERROR(INDEX(G:G,SMALL(IF(G$2:G$1573&lt;&gt;"",ROW(G$2:G$1573)),ROWS(I$2:I1285))),"")</f>
        <v/>
      </c>
      <c r="J1286" s="3" t="str">
        <f t="array" aca="1" ref="J1286" ca="1">IFERROR(INDEX(C:C,SMALL(IF(C$2:C$1573&lt;&gt;"",ROW(C$2:C$1573)),ROWS(J$2:J1285))),"")</f>
        <v/>
      </c>
    </row>
    <row r="1287" spans="1:10" ht="18" x14ac:dyDescent="0.2">
      <c r="A1287" s="1">
        <v>31</v>
      </c>
      <c r="B1287" s="1" t="s">
        <v>790</v>
      </c>
      <c r="C1287" s="2" t="str">
        <f t="shared" ca="1" si="80"/>
        <v/>
      </c>
      <c r="D1287" s="2">
        <f t="shared" ca="1" si="81"/>
        <v>6418</v>
      </c>
      <c r="E1287" s="4">
        <v>9</v>
      </c>
      <c r="F1287" s="4" t="str">
        <f t="shared" ca="1" si="82"/>
        <v/>
      </c>
      <c r="G1287" s="4" t="str">
        <f t="shared" ca="1" si="83"/>
        <v/>
      </c>
      <c r="H1287" s="3" t="str">
        <f t="array" aca="1" ref="H1287" ca="1">IFERROR(INDEX(F:F,SMALL(IF(F$2:F$1573&lt;&gt;"",ROW(F$2:F$1573)),ROWS(H$2:H1286))),"")</f>
        <v/>
      </c>
      <c r="I1287" s="3" t="str">
        <f t="array" aca="1" ref="I1287" ca="1">IFERROR(INDEX(G:G,SMALL(IF(G$2:G$1573&lt;&gt;"",ROW(G$2:G$1573)),ROWS(I$2:I1286))),"")</f>
        <v/>
      </c>
      <c r="J1287" s="3" t="str">
        <f t="array" aca="1" ref="J1287" ca="1">IFERROR(INDEX(C:C,SMALL(IF(C$2:C$1573&lt;&gt;"",ROW(C$2:C$1573)),ROWS(J$2:J1286))),"")</f>
        <v/>
      </c>
    </row>
    <row r="1288" spans="1:10" ht="18" x14ac:dyDescent="0.2">
      <c r="A1288" s="1">
        <v>32</v>
      </c>
      <c r="B1288" s="1" t="s">
        <v>790</v>
      </c>
      <c r="C1288" s="2" t="str">
        <f t="shared" ca="1" si="80"/>
        <v/>
      </c>
      <c r="D1288" s="2" t="str">
        <f t="shared" ca="1" si="81"/>
        <v/>
      </c>
      <c r="E1288" s="4">
        <v>9</v>
      </c>
      <c r="F1288" s="4" t="str">
        <f t="shared" ca="1" si="82"/>
        <v/>
      </c>
      <c r="G1288" s="4" t="str">
        <f t="shared" ca="1" si="83"/>
        <v/>
      </c>
      <c r="H1288" s="3" t="str">
        <f t="array" aca="1" ref="H1288" ca="1">IFERROR(INDEX(F:F,SMALL(IF(F$2:F$1573&lt;&gt;"",ROW(F$2:F$1573)),ROWS(H$2:H1287))),"")</f>
        <v/>
      </c>
      <c r="I1288" s="3" t="str">
        <f t="array" aca="1" ref="I1288" ca="1">IFERROR(INDEX(G:G,SMALL(IF(G$2:G$1573&lt;&gt;"",ROW(G$2:G$1573)),ROWS(I$2:I1287))),"")</f>
        <v/>
      </c>
      <c r="J1288" s="3" t="str">
        <f t="array" aca="1" ref="J1288" ca="1">IFERROR(INDEX(C:C,SMALL(IF(C$2:C$1573&lt;&gt;"",ROW(C$2:C$1573)),ROWS(J$2:J1287))),"")</f>
        <v/>
      </c>
    </row>
    <row r="1289" spans="1:10" ht="18" x14ac:dyDescent="0.2">
      <c r="A1289" s="1">
        <v>33</v>
      </c>
      <c r="B1289" s="1" t="s">
        <v>790</v>
      </c>
      <c r="C1289" s="2" t="str">
        <f t="shared" ca="1" si="80"/>
        <v/>
      </c>
      <c r="D1289" s="2" t="str">
        <f t="shared" ca="1" si="81"/>
        <v/>
      </c>
      <c r="E1289" s="4">
        <v>9</v>
      </c>
      <c r="F1289" s="4" t="str">
        <f t="shared" ca="1" si="82"/>
        <v/>
      </c>
      <c r="G1289" s="4" t="str">
        <f t="shared" ca="1" si="83"/>
        <v/>
      </c>
      <c r="H1289" s="3" t="str">
        <f t="array" aca="1" ref="H1289" ca="1">IFERROR(INDEX(F:F,SMALL(IF(F$2:F$1573&lt;&gt;"",ROW(F$2:F$1573)),ROWS(H$2:H1288))),"")</f>
        <v/>
      </c>
      <c r="I1289" s="3" t="str">
        <f t="array" aca="1" ref="I1289" ca="1">IFERROR(INDEX(G:G,SMALL(IF(G$2:G$1573&lt;&gt;"",ROW(G$2:G$1573)),ROWS(I$2:I1288))),"")</f>
        <v/>
      </c>
      <c r="J1289" s="3" t="str">
        <f t="array" aca="1" ref="J1289" ca="1">IFERROR(INDEX(C:C,SMALL(IF(C$2:C$1573&lt;&gt;"",ROW(C$2:C$1573)),ROWS(J$2:J1288))),"")</f>
        <v/>
      </c>
    </row>
    <row r="1290" spans="1:10" ht="18" x14ac:dyDescent="0.2">
      <c r="A1290" s="1">
        <v>34</v>
      </c>
      <c r="B1290" s="1" t="s">
        <v>790</v>
      </c>
      <c r="C1290" s="2" t="str">
        <f t="shared" ca="1" si="80"/>
        <v/>
      </c>
      <c r="D1290" s="2">
        <f t="shared" ca="1" si="81"/>
        <v>6348</v>
      </c>
      <c r="E1290" s="4">
        <v>9</v>
      </c>
      <c r="F1290" s="4" t="str">
        <f t="shared" ca="1" si="82"/>
        <v/>
      </c>
      <c r="G1290" s="4" t="str">
        <f t="shared" ca="1" si="83"/>
        <v/>
      </c>
      <c r="H1290" s="3" t="str">
        <f t="array" aca="1" ref="H1290" ca="1">IFERROR(INDEX(F:F,SMALL(IF(F$2:F$1573&lt;&gt;"",ROW(F$2:F$1573)),ROWS(H$2:H1289))),"")</f>
        <v/>
      </c>
      <c r="I1290" s="3" t="str">
        <f t="array" aca="1" ref="I1290" ca="1">IFERROR(INDEX(G:G,SMALL(IF(G$2:G$1573&lt;&gt;"",ROW(G$2:G$1573)),ROWS(I$2:I1289))),"")</f>
        <v/>
      </c>
      <c r="J1290" s="3" t="str">
        <f t="array" aca="1" ref="J1290" ca="1">IFERROR(INDEX(C:C,SMALL(IF(C$2:C$1573&lt;&gt;"",ROW(C$2:C$1573)),ROWS(J$2:J1289))),"")</f>
        <v/>
      </c>
    </row>
    <row r="1291" spans="1:10" ht="18" x14ac:dyDescent="0.2">
      <c r="A1291" s="1">
        <v>35</v>
      </c>
      <c r="B1291" s="1" t="s">
        <v>790</v>
      </c>
      <c r="C1291" s="2" t="str">
        <f t="shared" ca="1" si="80"/>
        <v/>
      </c>
      <c r="D1291" s="2">
        <f t="shared" ca="1" si="81"/>
        <v>6314</v>
      </c>
      <c r="E1291" s="4">
        <v>9</v>
      </c>
      <c r="F1291" s="4" t="str">
        <f t="shared" ca="1" si="82"/>
        <v/>
      </c>
      <c r="G1291" s="4" t="str">
        <f t="shared" ca="1" si="83"/>
        <v/>
      </c>
      <c r="H1291" s="3" t="str">
        <f t="array" aca="1" ref="H1291" ca="1">IFERROR(INDEX(F:F,SMALL(IF(F$2:F$1573&lt;&gt;"",ROW(F$2:F$1573)),ROWS(H$2:H1290))),"")</f>
        <v/>
      </c>
      <c r="I1291" s="3" t="str">
        <f t="array" aca="1" ref="I1291" ca="1">IFERROR(INDEX(G:G,SMALL(IF(G$2:G$1573&lt;&gt;"",ROW(G$2:G$1573)),ROWS(I$2:I1290))),"")</f>
        <v/>
      </c>
      <c r="J1291" s="3" t="str">
        <f t="array" aca="1" ref="J1291" ca="1">IFERROR(INDEX(C:C,SMALL(IF(C$2:C$1573&lt;&gt;"",ROW(C$2:C$1573)),ROWS(J$2:J1290))),"")</f>
        <v/>
      </c>
    </row>
    <row r="1292" spans="1:10" ht="18" x14ac:dyDescent="0.2">
      <c r="A1292" s="1">
        <v>36</v>
      </c>
      <c r="B1292" s="1" t="s">
        <v>790</v>
      </c>
      <c r="C1292" s="2" t="str">
        <f t="shared" ca="1" si="80"/>
        <v/>
      </c>
      <c r="D1292" s="2">
        <f t="shared" ca="1" si="81"/>
        <v>6376</v>
      </c>
      <c r="E1292" s="4">
        <v>9</v>
      </c>
      <c r="F1292" s="4" t="str">
        <f t="shared" ca="1" si="82"/>
        <v/>
      </c>
      <c r="G1292" s="4" t="str">
        <f t="shared" ca="1" si="83"/>
        <v/>
      </c>
      <c r="H1292" s="3" t="str">
        <f t="array" aca="1" ref="H1292" ca="1">IFERROR(INDEX(F:F,SMALL(IF(F$2:F$1573&lt;&gt;"",ROW(F$2:F$1573)),ROWS(H$2:H1291))),"")</f>
        <v/>
      </c>
      <c r="I1292" s="3" t="str">
        <f t="array" aca="1" ref="I1292" ca="1">IFERROR(INDEX(G:G,SMALL(IF(G$2:G$1573&lt;&gt;"",ROW(G$2:G$1573)),ROWS(I$2:I1291))),"")</f>
        <v/>
      </c>
      <c r="J1292" s="3" t="str">
        <f t="array" aca="1" ref="J1292" ca="1">IFERROR(INDEX(C:C,SMALL(IF(C$2:C$1573&lt;&gt;"",ROW(C$2:C$1573)),ROWS(J$2:J1291))),"")</f>
        <v/>
      </c>
    </row>
    <row r="1293" spans="1:10" ht="18" x14ac:dyDescent="0.2">
      <c r="A1293" s="1">
        <v>37</v>
      </c>
      <c r="B1293" s="1" t="s">
        <v>790</v>
      </c>
      <c r="C1293" s="2" t="str">
        <f t="shared" ca="1" si="80"/>
        <v/>
      </c>
      <c r="D1293" s="2">
        <f t="shared" ca="1" si="81"/>
        <v>6496</v>
      </c>
      <c r="E1293" s="4">
        <v>9</v>
      </c>
      <c r="F1293" s="4" t="str">
        <f t="shared" ca="1" si="82"/>
        <v/>
      </c>
      <c r="G1293" s="4" t="str">
        <f t="shared" ca="1" si="83"/>
        <v/>
      </c>
      <c r="H1293" s="3" t="str">
        <f t="array" aca="1" ref="H1293" ca="1">IFERROR(INDEX(F:F,SMALL(IF(F$2:F$1573&lt;&gt;"",ROW(F$2:F$1573)),ROWS(H$2:H1292))),"")</f>
        <v/>
      </c>
      <c r="I1293" s="3" t="str">
        <f t="array" aca="1" ref="I1293" ca="1">IFERROR(INDEX(G:G,SMALL(IF(G$2:G$1573&lt;&gt;"",ROW(G$2:G$1573)),ROWS(I$2:I1292))),"")</f>
        <v/>
      </c>
      <c r="J1293" s="3" t="str">
        <f t="array" aca="1" ref="J1293" ca="1">IFERROR(INDEX(C:C,SMALL(IF(C$2:C$1573&lt;&gt;"",ROW(C$2:C$1573)),ROWS(J$2:J1292))),"")</f>
        <v/>
      </c>
    </row>
    <row r="1294" spans="1:10" ht="18" x14ac:dyDescent="0.2">
      <c r="A1294" s="1">
        <v>38</v>
      </c>
      <c r="B1294" s="1" t="s">
        <v>790</v>
      </c>
      <c r="C1294" s="2" t="str">
        <f t="shared" ca="1" si="80"/>
        <v/>
      </c>
      <c r="D1294" s="2">
        <f t="shared" ca="1" si="81"/>
        <v>6494</v>
      </c>
      <c r="E1294" s="4">
        <v>9</v>
      </c>
      <c r="F1294" s="4" t="str">
        <f t="shared" ca="1" si="82"/>
        <v/>
      </c>
      <c r="G1294" s="4" t="str">
        <f t="shared" ca="1" si="83"/>
        <v/>
      </c>
      <c r="H1294" s="3" t="str">
        <f t="array" aca="1" ref="H1294" ca="1">IFERROR(INDEX(F:F,SMALL(IF(F$2:F$1573&lt;&gt;"",ROW(F$2:F$1573)),ROWS(H$2:H1293))),"")</f>
        <v/>
      </c>
      <c r="I1294" s="3" t="str">
        <f t="array" aca="1" ref="I1294" ca="1">IFERROR(INDEX(G:G,SMALL(IF(G$2:G$1573&lt;&gt;"",ROW(G$2:G$1573)),ROWS(I$2:I1293))),"")</f>
        <v/>
      </c>
      <c r="J1294" s="3" t="str">
        <f t="array" aca="1" ref="J1294" ca="1">IFERROR(INDEX(C:C,SMALL(IF(C$2:C$1573&lt;&gt;"",ROW(C$2:C$1573)),ROWS(J$2:J1293))),"")</f>
        <v/>
      </c>
    </row>
    <row r="1295" spans="1:10" ht="18" x14ac:dyDescent="0.2">
      <c r="A1295" s="1">
        <v>39</v>
      </c>
      <c r="B1295" s="1" t="s">
        <v>790</v>
      </c>
      <c r="C1295" s="2" t="str">
        <f t="shared" ca="1" si="80"/>
        <v/>
      </c>
      <c r="D1295" s="2">
        <f t="shared" ca="1" si="81"/>
        <v>6495</v>
      </c>
      <c r="E1295" s="4">
        <v>9</v>
      </c>
      <c r="F1295" s="4" t="str">
        <f t="shared" ca="1" si="82"/>
        <v/>
      </c>
      <c r="G1295" s="4" t="str">
        <f t="shared" ca="1" si="83"/>
        <v/>
      </c>
      <c r="H1295" s="3" t="str">
        <f t="array" aca="1" ref="H1295" ca="1">IFERROR(INDEX(F:F,SMALL(IF(F$2:F$1573&lt;&gt;"",ROW(F$2:F$1573)),ROWS(H$2:H1294))),"")</f>
        <v/>
      </c>
      <c r="I1295" s="3" t="str">
        <f t="array" aca="1" ref="I1295" ca="1">IFERROR(INDEX(G:G,SMALL(IF(G$2:G$1573&lt;&gt;"",ROW(G$2:G$1573)),ROWS(I$2:I1294))),"")</f>
        <v/>
      </c>
      <c r="J1295" s="3" t="str">
        <f t="array" aca="1" ref="J1295" ca="1">IFERROR(INDEX(C:C,SMALL(IF(C$2:C$1573&lt;&gt;"",ROW(C$2:C$1573)),ROWS(J$2:J1294))),"")</f>
        <v/>
      </c>
    </row>
    <row r="1296" spans="1:10" ht="18" x14ac:dyDescent="0.2">
      <c r="A1296" s="1">
        <v>40</v>
      </c>
      <c r="B1296" s="1" t="s">
        <v>790</v>
      </c>
      <c r="C1296" s="2" t="str">
        <f t="shared" ca="1" si="80"/>
        <v/>
      </c>
      <c r="D1296" s="2">
        <f t="shared" ca="1" si="81"/>
        <v>6294</v>
      </c>
      <c r="E1296" s="4">
        <v>9</v>
      </c>
      <c r="F1296" s="4" t="str">
        <f t="shared" ca="1" si="82"/>
        <v/>
      </c>
      <c r="G1296" s="4" t="str">
        <f t="shared" ca="1" si="83"/>
        <v/>
      </c>
      <c r="H1296" s="3" t="str">
        <f t="array" aca="1" ref="H1296" ca="1">IFERROR(INDEX(F:F,SMALL(IF(F$2:F$1573&lt;&gt;"",ROW(F$2:F$1573)),ROWS(H$2:H1295))),"")</f>
        <v/>
      </c>
      <c r="I1296" s="3" t="str">
        <f t="array" aca="1" ref="I1296" ca="1">IFERROR(INDEX(G:G,SMALL(IF(G$2:G$1573&lt;&gt;"",ROW(G$2:G$1573)),ROWS(I$2:I1295))),"")</f>
        <v/>
      </c>
      <c r="J1296" s="3" t="str">
        <f t="array" aca="1" ref="J1296" ca="1">IFERROR(INDEX(C:C,SMALL(IF(C$2:C$1573&lt;&gt;"",ROW(C$2:C$1573)),ROWS(J$2:J1295))),"")</f>
        <v/>
      </c>
    </row>
    <row r="1297" spans="1:10" ht="18" x14ac:dyDescent="0.2">
      <c r="A1297" s="1">
        <v>41</v>
      </c>
      <c r="B1297" s="1" t="s">
        <v>790</v>
      </c>
      <c r="C1297" s="2" t="str">
        <f t="shared" ca="1" si="80"/>
        <v/>
      </c>
      <c r="D1297" s="2">
        <f t="shared" ca="1" si="81"/>
        <v>6183</v>
      </c>
      <c r="E1297" s="4">
        <v>9</v>
      </c>
      <c r="F1297" s="4" t="str">
        <f t="shared" ca="1" si="82"/>
        <v/>
      </c>
      <c r="G1297" s="4" t="str">
        <f t="shared" ca="1" si="83"/>
        <v/>
      </c>
      <c r="H1297" s="3" t="str">
        <f t="array" aca="1" ref="H1297" ca="1">IFERROR(INDEX(F:F,SMALL(IF(F$2:F$1573&lt;&gt;"",ROW(F$2:F$1573)),ROWS(H$2:H1296))),"")</f>
        <v/>
      </c>
      <c r="I1297" s="3" t="str">
        <f t="array" aca="1" ref="I1297" ca="1">IFERROR(INDEX(G:G,SMALL(IF(G$2:G$1573&lt;&gt;"",ROW(G$2:G$1573)),ROWS(I$2:I1296))),"")</f>
        <v/>
      </c>
      <c r="J1297" s="3" t="str">
        <f t="array" aca="1" ref="J1297" ca="1">IFERROR(INDEX(C:C,SMALL(IF(C$2:C$1573&lt;&gt;"",ROW(C$2:C$1573)),ROWS(J$2:J1296))),"")</f>
        <v/>
      </c>
    </row>
    <row r="1298" spans="1:10" ht="18" x14ac:dyDescent="0.2">
      <c r="A1298" s="1">
        <v>42</v>
      </c>
      <c r="B1298" s="1" t="s">
        <v>790</v>
      </c>
      <c r="C1298" s="2" t="str">
        <f t="shared" ca="1" si="80"/>
        <v/>
      </c>
      <c r="D1298" s="2">
        <f t="shared" ca="1" si="81"/>
        <v>6365</v>
      </c>
      <c r="E1298" s="4">
        <v>9</v>
      </c>
      <c r="F1298" s="4" t="str">
        <f t="shared" ca="1" si="82"/>
        <v/>
      </c>
      <c r="G1298" s="4" t="str">
        <f t="shared" ca="1" si="83"/>
        <v/>
      </c>
      <c r="H1298" s="3" t="str">
        <f t="array" aca="1" ref="H1298" ca="1">IFERROR(INDEX(F:F,SMALL(IF(F$2:F$1573&lt;&gt;"",ROW(F$2:F$1573)),ROWS(H$2:H1297))),"")</f>
        <v/>
      </c>
      <c r="I1298" s="3" t="str">
        <f t="array" aca="1" ref="I1298" ca="1">IFERROR(INDEX(G:G,SMALL(IF(G$2:G$1573&lt;&gt;"",ROW(G$2:G$1573)),ROWS(I$2:I1297))),"")</f>
        <v/>
      </c>
      <c r="J1298" s="3" t="str">
        <f t="array" aca="1" ref="J1298" ca="1">IFERROR(INDEX(C:C,SMALL(IF(C$2:C$1573&lt;&gt;"",ROW(C$2:C$1573)),ROWS(J$2:J1297))),"")</f>
        <v/>
      </c>
    </row>
    <row r="1299" spans="1:10" ht="18" x14ac:dyDescent="0.2">
      <c r="A1299" s="1">
        <v>43</v>
      </c>
      <c r="B1299" s="1" t="s">
        <v>790</v>
      </c>
      <c r="C1299" s="2" t="str">
        <f t="shared" ca="1" si="80"/>
        <v/>
      </c>
      <c r="D1299" s="2">
        <f t="shared" ca="1" si="81"/>
        <v>6409</v>
      </c>
      <c r="E1299" s="4">
        <v>9</v>
      </c>
      <c r="F1299" s="4" t="str">
        <f t="shared" ca="1" si="82"/>
        <v/>
      </c>
      <c r="G1299" s="4" t="str">
        <f t="shared" ca="1" si="83"/>
        <v/>
      </c>
      <c r="H1299" s="3" t="str">
        <f t="array" aca="1" ref="H1299" ca="1">IFERROR(INDEX(F:F,SMALL(IF(F$2:F$1573&lt;&gt;"",ROW(F$2:F$1573)),ROWS(H$2:H1298))),"")</f>
        <v/>
      </c>
      <c r="I1299" s="3" t="str">
        <f t="array" aca="1" ref="I1299" ca="1">IFERROR(INDEX(G:G,SMALL(IF(G$2:G$1573&lt;&gt;"",ROW(G$2:G$1573)),ROWS(I$2:I1298))),"")</f>
        <v/>
      </c>
      <c r="J1299" s="3" t="str">
        <f t="array" aca="1" ref="J1299" ca="1">IFERROR(INDEX(C:C,SMALL(IF(C$2:C$1573&lt;&gt;"",ROW(C$2:C$1573)),ROWS(J$2:J1298))),"")</f>
        <v/>
      </c>
    </row>
    <row r="1300" spans="1:10" ht="18" x14ac:dyDescent="0.2">
      <c r="A1300" s="1">
        <v>44</v>
      </c>
      <c r="B1300" s="1" t="s">
        <v>790</v>
      </c>
      <c r="C1300" s="2" t="str">
        <f t="shared" ca="1" si="80"/>
        <v/>
      </c>
      <c r="D1300" s="2">
        <f t="shared" ca="1" si="81"/>
        <v>6245</v>
      </c>
      <c r="E1300" s="4">
        <v>9</v>
      </c>
      <c r="F1300" s="4" t="str">
        <f t="shared" ca="1" si="82"/>
        <v/>
      </c>
      <c r="G1300" s="4" t="str">
        <f t="shared" ca="1" si="83"/>
        <v/>
      </c>
      <c r="H1300" s="3" t="str">
        <f t="array" aca="1" ref="H1300" ca="1">IFERROR(INDEX(F:F,SMALL(IF(F$2:F$1573&lt;&gt;"",ROW(F$2:F$1573)),ROWS(H$2:H1299))),"")</f>
        <v/>
      </c>
      <c r="I1300" s="3" t="str">
        <f t="array" aca="1" ref="I1300" ca="1">IFERROR(INDEX(G:G,SMALL(IF(G$2:G$1573&lt;&gt;"",ROW(G$2:G$1573)),ROWS(I$2:I1299))),"")</f>
        <v/>
      </c>
      <c r="J1300" s="3" t="str">
        <f t="array" aca="1" ref="J1300" ca="1">IFERROR(INDEX(C:C,SMALL(IF(C$2:C$1573&lt;&gt;"",ROW(C$2:C$1573)),ROWS(J$2:J1299))),"")</f>
        <v/>
      </c>
    </row>
    <row r="1301" spans="1:10" ht="18" x14ac:dyDescent="0.2">
      <c r="A1301" s="1">
        <v>45</v>
      </c>
      <c r="B1301" s="1" t="s">
        <v>790</v>
      </c>
      <c r="C1301" s="2" t="str">
        <f t="shared" ca="1" si="80"/>
        <v/>
      </c>
      <c r="D1301" s="2">
        <f t="shared" ca="1" si="81"/>
        <v>6344</v>
      </c>
      <c r="E1301" s="4">
        <v>9</v>
      </c>
      <c r="F1301" s="4" t="str">
        <f t="shared" ca="1" si="82"/>
        <v/>
      </c>
      <c r="G1301" s="4" t="str">
        <f t="shared" ca="1" si="83"/>
        <v/>
      </c>
      <c r="H1301" s="3" t="str">
        <f t="array" aca="1" ref="H1301" ca="1">IFERROR(INDEX(F:F,SMALL(IF(F$2:F$1573&lt;&gt;"",ROW(F$2:F$1573)),ROWS(H$2:H1300))),"")</f>
        <v/>
      </c>
      <c r="I1301" s="3" t="str">
        <f t="array" aca="1" ref="I1301" ca="1">IFERROR(INDEX(G:G,SMALL(IF(G$2:G$1573&lt;&gt;"",ROW(G$2:G$1573)),ROWS(I$2:I1300))),"")</f>
        <v/>
      </c>
      <c r="J1301" s="3" t="str">
        <f t="array" aca="1" ref="J1301" ca="1">IFERROR(INDEX(C:C,SMALL(IF(C$2:C$1573&lt;&gt;"",ROW(C$2:C$1573)),ROWS(J$2:J1300))),"")</f>
        <v/>
      </c>
    </row>
    <row r="1302" spans="1:10" ht="18" x14ac:dyDescent="0.2">
      <c r="A1302" s="1">
        <v>46</v>
      </c>
      <c r="B1302" s="1" t="s">
        <v>790</v>
      </c>
      <c r="C1302" s="2" t="str">
        <f t="shared" ca="1" si="80"/>
        <v/>
      </c>
      <c r="D1302" s="2">
        <f t="shared" ca="1" si="81"/>
        <v>6233</v>
      </c>
      <c r="E1302" s="4">
        <v>9</v>
      </c>
      <c r="F1302" s="4" t="str">
        <f t="shared" ca="1" si="82"/>
        <v/>
      </c>
      <c r="G1302" s="4" t="str">
        <f t="shared" ca="1" si="83"/>
        <v/>
      </c>
      <c r="H1302" s="3" t="str">
        <f t="array" aca="1" ref="H1302" ca="1">IFERROR(INDEX(F:F,SMALL(IF(F$2:F$1573&lt;&gt;"",ROW(F$2:F$1573)),ROWS(H$2:H1301))),"")</f>
        <v/>
      </c>
      <c r="I1302" s="3" t="str">
        <f t="array" aca="1" ref="I1302" ca="1">IFERROR(INDEX(G:G,SMALL(IF(G$2:G$1573&lt;&gt;"",ROW(G$2:G$1573)),ROWS(I$2:I1301))),"")</f>
        <v/>
      </c>
      <c r="J1302" s="3" t="str">
        <f t="array" aca="1" ref="J1302" ca="1">IFERROR(INDEX(C:C,SMALL(IF(C$2:C$1573&lt;&gt;"",ROW(C$2:C$1573)),ROWS(J$2:J1301))),"")</f>
        <v/>
      </c>
    </row>
    <row r="1303" spans="1:10" ht="18" x14ac:dyDescent="0.2">
      <c r="A1303" s="1">
        <v>47</v>
      </c>
      <c r="B1303" s="1" t="s">
        <v>790</v>
      </c>
      <c r="C1303" s="2" t="str">
        <f t="shared" ca="1" si="80"/>
        <v/>
      </c>
      <c r="D1303" s="2">
        <f t="shared" ca="1" si="81"/>
        <v>6264</v>
      </c>
      <c r="E1303" s="4">
        <v>9</v>
      </c>
      <c r="F1303" s="4" t="str">
        <f t="shared" ca="1" si="82"/>
        <v/>
      </c>
      <c r="G1303" s="4" t="str">
        <f t="shared" ca="1" si="83"/>
        <v/>
      </c>
      <c r="H1303" s="3" t="str">
        <f t="array" aca="1" ref="H1303" ca="1">IFERROR(INDEX(F:F,SMALL(IF(F$2:F$1573&lt;&gt;"",ROW(F$2:F$1573)),ROWS(H$2:H1302))),"")</f>
        <v/>
      </c>
      <c r="I1303" s="3" t="str">
        <f t="array" aca="1" ref="I1303" ca="1">IFERROR(INDEX(G:G,SMALL(IF(G$2:G$1573&lt;&gt;"",ROW(G$2:G$1573)),ROWS(I$2:I1302))),"")</f>
        <v/>
      </c>
      <c r="J1303" s="3" t="str">
        <f t="array" aca="1" ref="J1303" ca="1">IFERROR(INDEX(C:C,SMALL(IF(C$2:C$1573&lt;&gt;"",ROW(C$2:C$1573)),ROWS(J$2:J1302))),"")</f>
        <v/>
      </c>
    </row>
    <row r="1304" spans="1:10" ht="18" x14ac:dyDescent="0.2">
      <c r="A1304" s="1">
        <v>48</v>
      </c>
      <c r="B1304" s="1" t="s">
        <v>790</v>
      </c>
      <c r="C1304" s="2" t="str">
        <f t="shared" ca="1" si="80"/>
        <v/>
      </c>
      <c r="D1304" s="2">
        <f t="shared" ca="1" si="81"/>
        <v>6358</v>
      </c>
      <c r="E1304" s="4">
        <v>9</v>
      </c>
      <c r="F1304" s="4" t="str">
        <f t="shared" ca="1" si="82"/>
        <v/>
      </c>
      <c r="G1304" s="4" t="str">
        <f t="shared" ca="1" si="83"/>
        <v/>
      </c>
      <c r="H1304" s="3" t="str">
        <f t="array" aca="1" ref="H1304" ca="1">IFERROR(INDEX(F:F,SMALL(IF(F$2:F$1573&lt;&gt;"",ROW(F$2:F$1573)),ROWS(H$2:H1303))),"")</f>
        <v/>
      </c>
      <c r="I1304" s="3" t="str">
        <f t="array" aca="1" ref="I1304" ca="1">IFERROR(INDEX(G:G,SMALL(IF(G$2:G$1573&lt;&gt;"",ROW(G$2:G$1573)),ROWS(I$2:I1303))),"")</f>
        <v/>
      </c>
      <c r="J1304" s="3" t="str">
        <f t="array" aca="1" ref="J1304" ca="1">IFERROR(INDEX(C:C,SMALL(IF(C$2:C$1573&lt;&gt;"",ROW(C$2:C$1573)),ROWS(J$2:J1303))),"")</f>
        <v/>
      </c>
    </row>
    <row r="1305" spans="1:10" ht="18" x14ac:dyDescent="0.2">
      <c r="A1305" s="1">
        <v>49</v>
      </c>
      <c r="B1305" s="1" t="s">
        <v>790</v>
      </c>
      <c r="C1305" s="2" t="str">
        <f t="shared" ca="1" si="80"/>
        <v/>
      </c>
      <c r="D1305" s="2">
        <f t="shared" ca="1" si="81"/>
        <v>6375</v>
      </c>
      <c r="E1305" s="4">
        <v>9</v>
      </c>
      <c r="F1305" s="4" t="str">
        <f t="shared" ca="1" si="82"/>
        <v/>
      </c>
      <c r="G1305" s="4" t="str">
        <f t="shared" ca="1" si="83"/>
        <v/>
      </c>
      <c r="H1305" s="3" t="str">
        <f t="array" aca="1" ref="H1305" ca="1">IFERROR(INDEX(F:F,SMALL(IF(F$2:F$1573&lt;&gt;"",ROW(F$2:F$1573)),ROWS(H$2:H1304))),"")</f>
        <v/>
      </c>
      <c r="I1305" s="3" t="str">
        <f t="array" aca="1" ref="I1305" ca="1">IFERROR(INDEX(G:G,SMALL(IF(G$2:G$1573&lt;&gt;"",ROW(G$2:G$1573)),ROWS(I$2:I1304))),"")</f>
        <v/>
      </c>
      <c r="J1305" s="3" t="str">
        <f t="array" aca="1" ref="J1305" ca="1">IFERROR(INDEX(C:C,SMALL(IF(C$2:C$1573&lt;&gt;"",ROW(C$2:C$1573)),ROWS(J$2:J1304))),"")</f>
        <v/>
      </c>
    </row>
    <row r="1306" spans="1:10" ht="18" x14ac:dyDescent="0.2">
      <c r="A1306" s="1">
        <v>50</v>
      </c>
      <c r="B1306" s="1" t="s">
        <v>790</v>
      </c>
      <c r="C1306" s="2" t="str">
        <f t="shared" ca="1" si="80"/>
        <v/>
      </c>
      <c r="D1306" s="2">
        <f t="shared" ca="1" si="81"/>
        <v>6433</v>
      </c>
      <c r="E1306" s="4">
        <v>9</v>
      </c>
      <c r="F1306" s="4" t="str">
        <f t="shared" ca="1" si="82"/>
        <v/>
      </c>
      <c r="G1306" s="4" t="str">
        <f t="shared" ca="1" si="83"/>
        <v/>
      </c>
      <c r="H1306" s="3" t="str">
        <f t="array" aca="1" ref="H1306" ca="1">IFERROR(INDEX(F:F,SMALL(IF(F$2:F$1573&lt;&gt;"",ROW(F$2:F$1573)),ROWS(H$2:H1305))),"")</f>
        <v/>
      </c>
      <c r="I1306" s="3" t="str">
        <f t="array" aca="1" ref="I1306" ca="1">IFERROR(INDEX(G:G,SMALL(IF(G$2:G$1573&lt;&gt;"",ROW(G$2:G$1573)),ROWS(I$2:I1305))),"")</f>
        <v/>
      </c>
      <c r="J1306" s="3" t="str">
        <f t="array" aca="1" ref="J1306" ca="1">IFERROR(INDEX(C:C,SMALL(IF(C$2:C$1573&lt;&gt;"",ROW(C$2:C$1573)),ROWS(J$2:J1305))),"")</f>
        <v/>
      </c>
    </row>
    <row r="1307" spans="1:10" ht="18" x14ac:dyDescent="0.2">
      <c r="A1307" s="1">
        <v>51</v>
      </c>
      <c r="B1307" s="1" t="s">
        <v>790</v>
      </c>
      <c r="C1307" s="2" t="str">
        <f t="shared" ca="1" si="80"/>
        <v/>
      </c>
      <c r="D1307" s="2">
        <f t="shared" ca="1" si="81"/>
        <v>6396</v>
      </c>
      <c r="E1307" s="4">
        <v>9</v>
      </c>
      <c r="F1307" s="4" t="str">
        <f t="shared" ca="1" si="82"/>
        <v/>
      </c>
      <c r="G1307" s="4" t="str">
        <f t="shared" ca="1" si="83"/>
        <v/>
      </c>
      <c r="H1307" s="3" t="str">
        <f t="array" aca="1" ref="H1307" ca="1">IFERROR(INDEX(F:F,SMALL(IF(F$2:F$1573&lt;&gt;"",ROW(F$2:F$1573)),ROWS(H$2:H1306))),"")</f>
        <v/>
      </c>
      <c r="I1307" s="3" t="str">
        <f t="array" aca="1" ref="I1307" ca="1">IFERROR(INDEX(G:G,SMALL(IF(G$2:G$1573&lt;&gt;"",ROW(G$2:G$1573)),ROWS(I$2:I1306))),"")</f>
        <v/>
      </c>
      <c r="J1307" s="3" t="str">
        <f t="array" aca="1" ref="J1307" ca="1">IFERROR(INDEX(C:C,SMALL(IF(C$2:C$1573&lt;&gt;"",ROW(C$2:C$1573)),ROWS(J$2:J1306))),"")</f>
        <v/>
      </c>
    </row>
    <row r="1308" spans="1:10" ht="18" x14ac:dyDescent="0.2">
      <c r="A1308" s="1">
        <v>52</v>
      </c>
      <c r="B1308" s="1" t="s">
        <v>790</v>
      </c>
      <c r="C1308" s="2" t="str">
        <f t="shared" ca="1" si="80"/>
        <v/>
      </c>
      <c r="D1308" s="2">
        <f t="shared" ca="1" si="81"/>
        <v>6392</v>
      </c>
      <c r="E1308" s="4">
        <v>9</v>
      </c>
      <c r="F1308" s="4" t="str">
        <f t="shared" ca="1" si="82"/>
        <v/>
      </c>
      <c r="G1308" s="4" t="str">
        <f t="shared" ca="1" si="83"/>
        <v/>
      </c>
      <c r="H1308" s="3" t="str">
        <f t="array" aca="1" ref="H1308" ca="1">IFERROR(INDEX(F:F,SMALL(IF(F$2:F$1573&lt;&gt;"",ROW(F$2:F$1573)),ROWS(H$2:H1307))),"")</f>
        <v/>
      </c>
      <c r="I1308" s="3" t="str">
        <f t="array" aca="1" ref="I1308" ca="1">IFERROR(INDEX(G:G,SMALL(IF(G$2:G$1573&lt;&gt;"",ROW(G$2:G$1573)),ROWS(I$2:I1307))),"")</f>
        <v/>
      </c>
      <c r="J1308" s="3" t="str">
        <f t="array" aca="1" ref="J1308" ca="1">IFERROR(INDEX(C:C,SMALL(IF(C$2:C$1573&lt;&gt;"",ROW(C$2:C$1573)),ROWS(J$2:J1307))),"")</f>
        <v/>
      </c>
    </row>
    <row r="1309" spans="1:10" ht="18" x14ac:dyDescent="0.2">
      <c r="A1309" s="1">
        <v>53</v>
      </c>
      <c r="B1309" s="1" t="s">
        <v>790</v>
      </c>
      <c r="C1309" s="2" t="str">
        <f t="shared" ca="1" si="80"/>
        <v/>
      </c>
      <c r="D1309" s="2">
        <f t="shared" ca="1" si="81"/>
        <v>6312</v>
      </c>
      <c r="E1309" s="4">
        <v>9</v>
      </c>
      <c r="F1309" s="4" t="str">
        <f t="shared" ca="1" si="82"/>
        <v/>
      </c>
      <c r="G1309" s="4" t="str">
        <f t="shared" ca="1" si="83"/>
        <v/>
      </c>
      <c r="H1309" s="3" t="str">
        <f t="array" aca="1" ref="H1309" ca="1">IFERROR(INDEX(F:F,SMALL(IF(F$2:F$1573&lt;&gt;"",ROW(F$2:F$1573)),ROWS(H$2:H1308))),"")</f>
        <v/>
      </c>
      <c r="I1309" s="3" t="str">
        <f t="array" aca="1" ref="I1309" ca="1">IFERROR(INDEX(G:G,SMALL(IF(G$2:G$1573&lt;&gt;"",ROW(G$2:G$1573)),ROWS(I$2:I1308))),"")</f>
        <v/>
      </c>
      <c r="J1309" s="3" t="str">
        <f t="array" aca="1" ref="J1309" ca="1">IFERROR(INDEX(C:C,SMALL(IF(C$2:C$1573&lt;&gt;"",ROW(C$2:C$1573)),ROWS(J$2:J1308))),"")</f>
        <v/>
      </c>
    </row>
    <row r="1310" spans="1:10" ht="18" x14ac:dyDescent="0.2">
      <c r="A1310" s="1">
        <v>54</v>
      </c>
      <c r="B1310" s="1" t="s">
        <v>790</v>
      </c>
      <c r="C1310" s="2" t="str">
        <f t="shared" ca="1" si="80"/>
        <v/>
      </c>
      <c r="D1310" s="2">
        <f t="shared" ca="1" si="81"/>
        <v>6438</v>
      </c>
      <c r="E1310" s="4">
        <v>9</v>
      </c>
      <c r="F1310" s="4" t="str">
        <f t="shared" ca="1" si="82"/>
        <v/>
      </c>
      <c r="G1310" s="4" t="str">
        <f t="shared" ca="1" si="83"/>
        <v/>
      </c>
      <c r="H1310" s="3" t="str">
        <f t="array" aca="1" ref="H1310" ca="1">IFERROR(INDEX(F:F,SMALL(IF(F$2:F$1573&lt;&gt;"",ROW(F$2:F$1573)),ROWS(H$2:H1309))),"")</f>
        <v/>
      </c>
      <c r="I1310" s="3" t="str">
        <f t="array" aca="1" ref="I1310" ca="1">IFERROR(INDEX(G:G,SMALL(IF(G$2:G$1573&lt;&gt;"",ROW(G$2:G$1573)),ROWS(I$2:I1309))),"")</f>
        <v/>
      </c>
      <c r="J1310" s="3" t="str">
        <f t="array" aca="1" ref="J1310" ca="1">IFERROR(INDEX(C:C,SMALL(IF(C$2:C$1573&lt;&gt;"",ROW(C$2:C$1573)),ROWS(J$2:J1309))),"")</f>
        <v/>
      </c>
    </row>
    <row r="1311" spans="1:10" ht="18" x14ac:dyDescent="0.2">
      <c r="A1311" s="1">
        <v>55</v>
      </c>
      <c r="B1311" s="1" t="s">
        <v>790</v>
      </c>
      <c r="C1311" s="2" t="str">
        <f t="shared" ca="1" si="80"/>
        <v/>
      </c>
      <c r="D1311" s="2">
        <f t="shared" ca="1" si="81"/>
        <v>6468</v>
      </c>
      <c r="E1311" s="4">
        <v>9</v>
      </c>
      <c r="F1311" s="4" t="str">
        <f t="shared" ca="1" si="82"/>
        <v/>
      </c>
      <c r="G1311" s="4" t="str">
        <f t="shared" ca="1" si="83"/>
        <v/>
      </c>
      <c r="H1311" s="3" t="str">
        <f t="array" aca="1" ref="H1311" ca="1">IFERROR(INDEX(F:F,SMALL(IF(F$2:F$1573&lt;&gt;"",ROW(F$2:F$1573)),ROWS(H$2:H1310))),"")</f>
        <v/>
      </c>
      <c r="I1311" s="3" t="str">
        <f t="array" aca="1" ref="I1311" ca="1">IFERROR(INDEX(G:G,SMALL(IF(G$2:G$1573&lt;&gt;"",ROW(G$2:G$1573)),ROWS(I$2:I1310))),"")</f>
        <v/>
      </c>
      <c r="J1311" s="3" t="str">
        <f t="array" aca="1" ref="J1311" ca="1">IFERROR(INDEX(C:C,SMALL(IF(C$2:C$1573&lt;&gt;"",ROW(C$2:C$1573)),ROWS(J$2:J1310))),"")</f>
        <v/>
      </c>
    </row>
    <row r="1312" spans="1:10" ht="18" x14ac:dyDescent="0.2">
      <c r="A1312" s="1">
        <v>56</v>
      </c>
      <c r="B1312" s="1" t="s">
        <v>790</v>
      </c>
      <c r="C1312" s="2" t="str">
        <f t="shared" ca="1" si="80"/>
        <v/>
      </c>
      <c r="D1312" s="2">
        <f t="shared" ca="1" si="81"/>
        <v>6256</v>
      </c>
      <c r="E1312" s="4">
        <v>9</v>
      </c>
      <c r="F1312" s="4" t="str">
        <f t="shared" ca="1" si="82"/>
        <v/>
      </c>
      <c r="G1312" s="4" t="str">
        <f t="shared" ca="1" si="83"/>
        <v/>
      </c>
      <c r="H1312" s="3" t="str">
        <f t="array" aca="1" ref="H1312" ca="1">IFERROR(INDEX(F:F,SMALL(IF(F$2:F$1573&lt;&gt;"",ROW(F$2:F$1573)),ROWS(H$2:H1311))),"")</f>
        <v/>
      </c>
      <c r="I1312" s="3" t="str">
        <f t="array" aca="1" ref="I1312" ca="1">IFERROR(INDEX(G:G,SMALL(IF(G$2:G$1573&lt;&gt;"",ROW(G$2:G$1573)),ROWS(I$2:I1311))),"")</f>
        <v/>
      </c>
      <c r="J1312" s="3" t="str">
        <f t="array" aca="1" ref="J1312" ca="1">IFERROR(INDEX(C:C,SMALL(IF(C$2:C$1573&lt;&gt;"",ROW(C$2:C$1573)),ROWS(J$2:J1311))),"")</f>
        <v/>
      </c>
    </row>
    <row r="1313" spans="1:10" ht="18" x14ac:dyDescent="0.2">
      <c r="A1313" s="1">
        <v>57</v>
      </c>
      <c r="B1313" s="1" t="s">
        <v>790</v>
      </c>
      <c r="C1313" s="2" t="str">
        <f t="shared" ca="1" si="80"/>
        <v/>
      </c>
      <c r="D1313" s="2">
        <f t="shared" ca="1" si="81"/>
        <v>6324</v>
      </c>
      <c r="E1313" s="4">
        <v>9</v>
      </c>
      <c r="F1313" s="4" t="str">
        <f t="shared" ca="1" si="82"/>
        <v/>
      </c>
      <c r="G1313" s="4" t="str">
        <f t="shared" ca="1" si="83"/>
        <v/>
      </c>
      <c r="H1313" s="3" t="str">
        <f t="array" aca="1" ref="H1313" ca="1">IFERROR(INDEX(F:F,SMALL(IF(F$2:F$1573&lt;&gt;"",ROW(F$2:F$1573)),ROWS(H$2:H1312))),"")</f>
        <v/>
      </c>
      <c r="I1313" s="3" t="str">
        <f t="array" aca="1" ref="I1313" ca="1">IFERROR(INDEX(G:G,SMALL(IF(G$2:G$1573&lt;&gt;"",ROW(G$2:G$1573)),ROWS(I$2:I1312))),"")</f>
        <v/>
      </c>
      <c r="J1313" s="3" t="str">
        <f t="array" aca="1" ref="J1313" ca="1">IFERROR(INDEX(C:C,SMALL(IF(C$2:C$1573&lt;&gt;"",ROW(C$2:C$1573)),ROWS(J$2:J1312))),"")</f>
        <v/>
      </c>
    </row>
    <row r="1314" spans="1:10" ht="18" x14ac:dyDescent="0.2">
      <c r="A1314" s="1">
        <v>58</v>
      </c>
      <c r="B1314" s="1" t="s">
        <v>790</v>
      </c>
      <c r="C1314" s="2" t="str">
        <f t="shared" ca="1" si="80"/>
        <v/>
      </c>
      <c r="D1314" s="2">
        <f t="shared" ca="1" si="81"/>
        <v>6126</v>
      </c>
      <c r="E1314" s="4">
        <v>9</v>
      </c>
      <c r="F1314" s="4" t="str">
        <f t="shared" ca="1" si="82"/>
        <v/>
      </c>
      <c r="G1314" s="4" t="str">
        <f t="shared" ca="1" si="83"/>
        <v/>
      </c>
      <c r="H1314" s="3" t="str">
        <f t="array" aca="1" ref="H1314" ca="1">IFERROR(INDEX(F:F,SMALL(IF(F$2:F$1573&lt;&gt;"",ROW(F$2:F$1573)),ROWS(H$2:H1313))),"")</f>
        <v/>
      </c>
      <c r="I1314" s="3" t="str">
        <f t="array" aca="1" ref="I1314" ca="1">IFERROR(INDEX(G:G,SMALL(IF(G$2:G$1573&lt;&gt;"",ROW(G$2:G$1573)),ROWS(I$2:I1313))),"")</f>
        <v/>
      </c>
      <c r="J1314" s="3" t="str">
        <f t="array" aca="1" ref="J1314" ca="1">IFERROR(INDEX(C:C,SMALL(IF(C$2:C$1573&lt;&gt;"",ROW(C$2:C$1573)),ROWS(J$2:J1313))),"")</f>
        <v/>
      </c>
    </row>
    <row r="1315" spans="1:10" ht="18" x14ac:dyDescent="0.2">
      <c r="A1315" s="1">
        <v>59</v>
      </c>
      <c r="B1315" s="1" t="s">
        <v>790</v>
      </c>
      <c r="C1315" s="2" t="str">
        <f t="shared" ca="1" si="80"/>
        <v/>
      </c>
      <c r="D1315" s="2">
        <f t="shared" ca="1" si="81"/>
        <v>6459</v>
      </c>
      <c r="E1315" s="4">
        <v>9</v>
      </c>
      <c r="F1315" s="4" t="str">
        <f t="shared" ca="1" si="82"/>
        <v/>
      </c>
      <c r="G1315" s="4" t="str">
        <f t="shared" ca="1" si="83"/>
        <v/>
      </c>
      <c r="H1315" s="3" t="str">
        <f t="array" aca="1" ref="H1315" ca="1">IFERROR(INDEX(F:F,SMALL(IF(F$2:F$1573&lt;&gt;"",ROW(F$2:F$1573)),ROWS(H$2:H1314))),"")</f>
        <v/>
      </c>
      <c r="I1315" s="3" t="str">
        <f t="array" aca="1" ref="I1315" ca="1">IFERROR(INDEX(G:G,SMALL(IF(G$2:G$1573&lt;&gt;"",ROW(G$2:G$1573)),ROWS(I$2:I1314))),"")</f>
        <v/>
      </c>
      <c r="J1315" s="3" t="str">
        <f t="array" aca="1" ref="J1315" ca="1">IFERROR(INDEX(C:C,SMALL(IF(C$2:C$1573&lt;&gt;"",ROW(C$2:C$1573)),ROWS(J$2:J1314))),"")</f>
        <v/>
      </c>
    </row>
    <row r="1316" spans="1:10" ht="18" x14ac:dyDescent="0.2">
      <c r="A1316" s="1">
        <v>60</v>
      </c>
      <c r="B1316" s="1" t="s">
        <v>790</v>
      </c>
      <c r="C1316" s="2" t="str">
        <f t="shared" ca="1" si="80"/>
        <v/>
      </c>
      <c r="D1316" s="2">
        <f t="shared" ca="1" si="81"/>
        <v>6455</v>
      </c>
      <c r="E1316" s="4">
        <v>9</v>
      </c>
      <c r="F1316" s="4" t="str">
        <f t="shared" ca="1" si="82"/>
        <v/>
      </c>
      <c r="G1316" s="4" t="str">
        <f t="shared" ca="1" si="83"/>
        <v/>
      </c>
      <c r="H1316" s="3" t="str">
        <f t="array" aca="1" ref="H1316" ca="1">IFERROR(INDEX(F:F,SMALL(IF(F$2:F$1573&lt;&gt;"",ROW(F$2:F$1573)),ROWS(H$2:H1315))),"")</f>
        <v/>
      </c>
      <c r="I1316" s="3" t="str">
        <f t="array" aca="1" ref="I1316" ca="1">IFERROR(INDEX(G:G,SMALL(IF(G$2:G$1573&lt;&gt;"",ROW(G$2:G$1573)),ROWS(I$2:I1315))),"")</f>
        <v/>
      </c>
      <c r="J1316" s="3" t="str">
        <f t="array" aca="1" ref="J1316" ca="1">IFERROR(INDEX(C:C,SMALL(IF(C$2:C$1573&lt;&gt;"",ROW(C$2:C$1573)),ROWS(J$2:J1315))),"")</f>
        <v/>
      </c>
    </row>
    <row r="1317" spans="1:10" ht="18" x14ac:dyDescent="0.2">
      <c r="A1317" s="1">
        <v>61</v>
      </c>
      <c r="B1317" s="1" t="s">
        <v>790</v>
      </c>
      <c r="C1317" s="2" t="str">
        <f t="shared" ca="1" si="80"/>
        <v/>
      </c>
      <c r="D1317" s="2">
        <f t="shared" ca="1" si="81"/>
        <v>6290</v>
      </c>
      <c r="E1317" s="4">
        <v>9</v>
      </c>
      <c r="F1317" s="4" t="str">
        <f t="shared" ca="1" si="82"/>
        <v/>
      </c>
      <c r="G1317" s="4" t="str">
        <f t="shared" ca="1" si="83"/>
        <v/>
      </c>
      <c r="H1317" s="3" t="str">
        <f t="array" aca="1" ref="H1317" ca="1">IFERROR(INDEX(F:F,SMALL(IF(F$2:F$1573&lt;&gt;"",ROW(F$2:F$1573)),ROWS(H$2:H1316))),"")</f>
        <v/>
      </c>
      <c r="I1317" s="3" t="str">
        <f t="array" aca="1" ref="I1317" ca="1">IFERROR(INDEX(G:G,SMALL(IF(G$2:G$1573&lt;&gt;"",ROW(G$2:G$1573)),ROWS(I$2:I1316))),"")</f>
        <v/>
      </c>
      <c r="J1317" s="3" t="str">
        <f t="array" aca="1" ref="J1317" ca="1">IFERROR(INDEX(C:C,SMALL(IF(C$2:C$1573&lt;&gt;"",ROW(C$2:C$1573)),ROWS(J$2:J1316))),"")</f>
        <v/>
      </c>
    </row>
    <row r="1318" spans="1:10" ht="18" x14ac:dyDescent="0.2">
      <c r="A1318" s="1">
        <v>62</v>
      </c>
      <c r="B1318" s="1" t="s">
        <v>790</v>
      </c>
      <c r="C1318" s="2" t="str">
        <f t="shared" ca="1" si="80"/>
        <v/>
      </c>
      <c r="D1318" s="2">
        <f t="shared" ca="1" si="81"/>
        <v>6434</v>
      </c>
      <c r="E1318" s="4">
        <v>9</v>
      </c>
      <c r="F1318" s="4" t="str">
        <f t="shared" ca="1" si="82"/>
        <v/>
      </c>
      <c r="G1318" s="4" t="str">
        <f t="shared" ca="1" si="83"/>
        <v/>
      </c>
      <c r="H1318" s="3" t="str">
        <f t="array" aca="1" ref="H1318" ca="1">IFERROR(INDEX(F:F,SMALL(IF(F$2:F$1573&lt;&gt;"",ROW(F$2:F$1573)),ROWS(H$2:H1317))),"")</f>
        <v/>
      </c>
      <c r="I1318" s="3" t="str">
        <f t="array" aca="1" ref="I1318" ca="1">IFERROR(INDEX(G:G,SMALL(IF(G$2:G$1573&lt;&gt;"",ROW(G$2:G$1573)),ROWS(I$2:I1317))),"")</f>
        <v/>
      </c>
      <c r="J1318" s="3" t="str">
        <f t="array" aca="1" ref="J1318" ca="1">IFERROR(INDEX(C:C,SMALL(IF(C$2:C$1573&lt;&gt;"",ROW(C$2:C$1573)),ROWS(J$2:J1317))),"")</f>
        <v/>
      </c>
    </row>
    <row r="1319" spans="1:10" ht="18" x14ac:dyDescent="0.2">
      <c r="A1319" s="1">
        <v>63</v>
      </c>
      <c r="B1319" s="1" t="s">
        <v>790</v>
      </c>
      <c r="C1319" s="2" t="str">
        <f t="shared" ca="1" si="80"/>
        <v/>
      </c>
      <c r="D1319" s="2">
        <f t="shared" ca="1" si="81"/>
        <v>6425</v>
      </c>
      <c r="E1319" s="4">
        <v>9</v>
      </c>
      <c r="F1319" s="4" t="str">
        <f t="shared" ca="1" si="82"/>
        <v/>
      </c>
      <c r="G1319" s="4" t="str">
        <f t="shared" ca="1" si="83"/>
        <v/>
      </c>
      <c r="H1319" s="3" t="str">
        <f t="array" aca="1" ref="H1319" ca="1">IFERROR(INDEX(F:F,SMALL(IF(F$2:F$1573&lt;&gt;"",ROW(F$2:F$1573)),ROWS(H$2:H1318))),"")</f>
        <v/>
      </c>
      <c r="I1319" s="3" t="str">
        <f t="array" aca="1" ref="I1319" ca="1">IFERROR(INDEX(G:G,SMALL(IF(G$2:G$1573&lt;&gt;"",ROW(G$2:G$1573)),ROWS(I$2:I1318))),"")</f>
        <v/>
      </c>
      <c r="J1319" s="3" t="str">
        <f t="array" aca="1" ref="J1319" ca="1">IFERROR(INDEX(C:C,SMALL(IF(C$2:C$1573&lt;&gt;"",ROW(C$2:C$1573)),ROWS(J$2:J1318))),"")</f>
        <v/>
      </c>
    </row>
    <row r="1320" spans="1:10" ht="18" x14ac:dyDescent="0.2">
      <c r="A1320" s="1">
        <v>64</v>
      </c>
      <c r="B1320" s="1" t="s">
        <v>790</v>
      </c>
      <c r="C1320" s="2" t="str">
        <f t="shared" ca="1" si="80"/>
        <v/>
      </c>
      <c r="D1320" s="2">
        <f t="shared" ca="1" si="81"/>
        <v>6326</v>
      </c>
      <c r="E1320" s="4">
        <v>9</v>
      </c>
      <c r="F1320" s="4" t="str">
        <f t="shared" ca="1" si="82"/>
        <v/>
      </c>
      <c r="G1320" s="4" t="str">
        <f t="shared" ca="1" si="83"/>
        <v/>
      </c>
      <c r="H1320" s="3" t="str">
        <f t="array" aca="1" ref="H1320" ca="1">IFERROR(INDEX(F:F,SMALL(IF(F$2:F$1573&lt;&gt;"",ROW(F$2:F$1573)),ROWS(H$2:H1319))),"")</f>
        <v/>
      </c>
      <c r="I1320" s="3" t="str">
        <f t="array" aca="1" ref="I1320" ca="1">IFERROR(INDEX(G:G,SMALL(IF(G$2:G$1573&lt;&gt;"",ROW(G$2:G$1573)),ROWS(I$2:I1319))),"")</f>
        <v/>
      </c>
      <c r="J1320" s="3" t="str">
        <f t="array" aca="1" ref="J1320" ca="1">IFERROR(INDEX(C:C,SMALL(IF(C$2:C$1573&lt;&gt;"",ROW(C$2:C$1573)),ROWS(J$2:J1319))),"")</f>
        <v/>
      </c>
    </row>
    <row r="1321" spans="1:10" ht="18" x14ac:dyDescent="0.2">
      <c r="A1321" s="1">
        <v>65</v>
      </c>
      <c r="B1321" s="1" t="s">
        <v>790</v>
      </c>
      <c r="C1321" s="2" t="str">
        <f t="shared" ca="1" si="80"/>
        <v/>
      </c>
      <c r="D1321" s="2">
        <f t="shared" ca="1" si="81"/>
        <v>6300</v>
      </c>
      <c r="E1321" s="4">
        <v>9</v>
      </c>
      <c r="F1321" s="4" t="str">
        <f t="shared" ca="1" si="82"/>
        <v/>
      </c>
      <c r="G1321" s="4" t="str">
        <f t="shared" ca="1" si="83"/>
        <v/>
      </c>
      <c r="H1321" s="3" t="str">
        <f t="array" aca="1" ref="H1321" ca="1">IFERROR(INDEX(F:F,SMALL(IF(F$2:F$1573&lt;&gt;"",ROW(F$2:F$1573)),ROWS(H$2:H1320))),"")</f>
        <v/>
      </c>
      <c r="I1321" s="3" t="str">
        <f t="array" aca="1" ref="I1321" ca="1">IFERROR(INDEX(G:G,SMALL(IF(G$2:G$1573&lt;&gt;"",ROW(G$2:G$1573)),ROWS(I$2:I1320))),"")</f>
        <v/>
      </c>
      <c r="J1321" s="3" t="str">
        <f t="array" aca="1" ref="J1321" ca="1">IFERROR(INDEX(C:C,SMALL(IF(C$2:C$1573&lt;&gt;"",ROW(C$2:C$1573)),ROWS(J$2:J1320))),"")</f>
        <v/>
      </c>
    </row>
    <row r="1322" spans="1:10" ht="18" x14ac:dyDescent="0.2">
      <c r="A1322" s="1">
        <v>66</v>
      </c>
      <c r="B1322" s="1" t="s">
        <v>790</v>
      </c>
      <c r="C1322" s="2" t="str">
        <f t="shared" ca="1" si="80"/>
        <v/>
      </c>
      <c r="D1322" s="2">
        <f t="shared" ca="1" si="81"/>
        <v>6481</v>
      </c>
      <c r="E1322" s="4">
        <v>9</v>
      </c>
      <c r="F1322" s="4" t="str">
        <f t="shared" ca="1" si="82"/>
        <v/>
      </c>
      <c r="G1322" s="4" t="str">
        <f t="shared" ca="1" si="83"/>
        <v/>
      </c>
      <c r="H1322" s="3" t="str">
        <f t="array" aca="1" ref="H1322" ca="1">IFERROR(INDEX(F:F,SMALL(IF(F$2:F$1573&lt;&gt;"",ROW(F$2:F$1573)),ROWS(H$2:H1321))),"")</f>
        <v/>
      </c>
      <c r="I1322" s="3" t="str">
        <f t="array" aca="1" ref="I1322" ca="1">IFERROR(INDEX(G:G,SMALL(IF(G$2:G$1573&lt;&gt;"",ROW(G$2:G$1573)),ROWS(I$2:I1321))),"")</f>
        <v/>
      </c>
      <c r="J1322" s="3" t="str">
        <f t="array" aca="1" ref="J1322" ca="1">IFERROR(INDEX(C:C,SMALL(IF(C$2:C$1573&lt;&gt;"",ROW(C$2:C$1573)),ROWS(J$2:J1321))),"")</f>
        <v/>
      </c>
    </row>
    <row r="1323" spans="1:10" ht="18" x14ac:dyDescent="0.2">
      <c r="A1323" s="1">
        <v>67</v>
      </c>
      <c r="B1323" s="1" t="s">
        <v>790</v>
      </c>
      <c r="C1323" s="2" t="str">
        <f t="shared" ca="1" si="80"/>
        <v/>
      </c>
      <c r="D1323" s="2">
        <f t="shared" ca="1" si="81"/>
        <v>6477</v>
      </c>
      <c r="E1323" s="4">
        <v>9</v>
      </c>
      <c r="F1323" s="4" t="str">
        <f t="shared" ca="1" si="82"/>
        <v/>
      </c>
      <c r="G1323" s="4" t="str">
        <f t="shared" ca="1" si="83"/>
        <v/>
      </c>
      <c r="H1323" s="3" t="str">
        <f t="array" aca="1" ref="H1323" ca="1">IFERROR(INDEX(F:F,SMALL(IF(F$2:F$1573&lt;&gt;"",ROW(F$2:F$1573)),ROWS(H$2:H1322))),"")</f>
        <v/>
      </c>
      <c r="I1323" s="3" t="str">
        <f t="array" aca="1" ref="I1323" ca="1">IFERROR(INDEX(G:G,SMALL(IF(G$2:G$1573&lt;&gt;"",ROW(G$2:G$1573)),ROWS(I$2:I1322))),"")</f>
        <v/>
      </c>
      <c r="J1323" s="3" t="str">
        <f t="array" aca="1" ref="J1323" ca="1">IFERROR(INDEX(C:C,SMALL(IF(C$2:C$1573&lt;&gt;"",ROW(C$2:C$1573)),ROWS(J$2:J1322))),"")</f>
        <v/>
      </c>
    </row>
    <row r="1324" spans="1:10" ht="18" x14ac:dyDescent="0.2">
      <c r="A1324" s="1">
        <v>68</v>
      </c>
      <c r="B1324" s="1" t="s">
        <v>790</v>
      </c>
      <c r="C1324" s="2" t="str">
        <f t="shared" ca="1" si="80"/>
        <v/>
      </c>
      <c r="D1324" s="2">
        <f t="shared" ca="1" si="81"/>
        <v>6452</v>
      </c>
      <c r="E1324" s="4">
        <v>9</v>
      </c>
      <c r="F1324" s="4" t="str">
        <f t="shared" ca="1" si="82"/>
        <v/>
      </c>
      <c r="G1324" s="4" t="str">
        <f t="shared" ca="1" si="83"/>
        <v/>
      </c>
      <c r="H1324" s="3" t="str">
        <f t="array" aca="1" ref="H1324" ca="1">IFERROR(INDEX(F:F,SMALL(IF(F$2:F$1573&lt;&gt;"",ROW(F$2:F$1573)),ROWS(H$2:H1323))),"")</f>
        <v/>
      </c>
      <c r="I1324" s="3" t="str">
        <f t="array" aca="1" ref="I1324" ca="1">IFERROR(INDEX(G:G,SMALL(IF(G$2:G$1573&lt;&gt;"",ROW(G$2:G$1573)),ROWS(I$2:I1323))),"")</f>
        <v/>
      </c>
      <c r="J1324" s="3" t="str">
        <f t="array" aca="1" ref="J1324" ca="1">IFERROR(INDEX(C:C,SMALL(IF(C$2:C$1573&lt;&gt;"",ROW(C$2:C$1573)),ROWS(J$2:J1323))),"")</f>
        <v/>
      </c>
    </row>
    <row r="1325" spans="1:10" ht="18" x14ac:dyDescent="0.2">
      <c r="A1325" s="1">
        <v>69</v>
      </c>
      <c r="B1325" s="1" t="s">
        <v>790</v>
      </c>
      <c r="C1325" s="2" t="str">
        <f t="shared" ca="1" si="80"/>
        <v/>
      </c>
      <c r="D1325" s="2">
        <f t="shared" ca="1" si="81"/>
        <v>6454</v>
      </c>
      <c r="E1325" s="4">
        <v>9</v>
      </c>
      <c r="F1325" s="4" t="str">
        <f t="shared" ca="1" si="82"/>
        <v/>
      </c>
      <c r="G1325" s="4" t="str">
        <f t="shared" ca="1" si="83"/>
        <v/>
      </c>
      <c r="H1325" s="3" t="str">
        <f t="array" aca="1" ref="H1325" ca="1">IFERROR(INDEX(F:F,SMALL(IF(F$2:F$1573&lt;&gt;"",ROW(F$2:F$1573)),ROWS(H$2:H1324))),"")</f>
        <v/>
      </c>
      <c r="I1325" s="3" t="str">
        <f t="array" aca="1" ref="I1325" ca="1">IFERROR(INDEX(G:G,SMALL(IF(G$2:G$1573&lt;&gt;"",ROW(G$2:G$1573)),ROWS(I$2:I1324))),"")</f>
        <v/>
      </c>
      <c r="J1325" s="3" t="str">
        <f t="array" aca="1" ref="J1325" ca="1">IFERROR(INDEX(C:C,SMALL(IF(C$2:C$1573&lt;&gt;"",ROW(C$2:C$1573)),ROWS(J$2:J1324))),"")</f>
        <v/>
      </c>
    </row>
    <row r="1326" spans="1:10" ht="18" x14ac:dyDescent="0.2">
      <c r="A1326" s="1">
        <v>70</v>
      </c>
      <c r="B1326" s="1" t="s">
        <v>790</v>
      </c>
      <c r="C1326" s="2" t="str">
        <f t="shared" ca="1" si="80"/>
        <v/>
      </c>
      <c r="D1326" s="2">
        <f t="shared" ca="1" si="81"/>
        <v>6486</v>
      </c>
      <c r="E1326" s="4">
        <v>9</v>
      </c>
      <c r="F1326" s="4" t="str">
        <f t="shared" ca="1" si="82"/>
        <v/>
      </c>
      <c r="G1326" s="4" t="str">
        <f t="shared" ca="1" si="83"/>
        <v/>
      </c>
      <c r="H1326" s="3" t="str">
        <f t="array" aca="1" ref="H1326" ca="1">IFERROR(INDEX(F:F,SMALL(IF(F$2:F$1573&lt;&gt;"",ROW(F$2:F$1573)),ROWS(H$2:H1325))),"")</f>
        <v/>
      </c>
      <c r="I1326" s="3" t="str">
        <f t="array" aca="1" ref="I1326" ca="1">IFERROR(INDEX(G:G,SMALL(IF(G$2:G$1573&lt;&gt;"",ROW(G$2:G$1573)),ROWS(I$2:I1325))),"")</f>
        <v/>
      </c>
      <c r="J1326" s="3" t="str">
        <f t="array" aca="1" ref="J1326" ca="1">IFERROR(INDEX(C:C,SMALL(IF(C$2:C$1573&lt;&gt;"",ROW(C$2:C$1573)),ROWS(J$2:J1325))),"")</f>
        <v/>
      </c>
    </row>
    <row r="1327" spans="1:10" ht="18" x14ac:dyDescent="0.2">
      <c r="A1327" s="1">
        <v>71</v>
      </c>
      <c r="B1327" s="1" t="s">
        <v>790</v>
      </c>
      <c r="C1327" s="2" t="str">
        <f t="shared" ca="1" si="80"/>
        <v/>
      </c>
      <c r="D1327" s="2" t="str">
        <f t="shared" ca="1" si="81"/>
        <v/>
      </c>
      <c r="E1327" s="4">
        <v>9</v>
      </c>
      <c r="F1327" s="4" t="str">
        <f t="shared" ca="1" si="82"/>
        <v/>
      </c>
      <c r="G1327" s="4" t="str">
        <f t="shared" ca="1" si="83"/>
        <v/>
      </c>
      <c r="H1327" s="3" t="str">
        <f t="array" aca="1" ref="H1327" ca="1">IFERROR(INDEX(F:F,SMALL(IF(F$2:F$1573&lt;&gt;"",ROW(F$2:F$1573)),ROWS(H$2:H1326))),"")</f>
        <v/>
      </c>
      <c r="I1327" s="3" t="str">
        <f t="array" aca="1" ref="I1327" ca="1">IFERROR(INDEX(G:G,SMALL(IF(G$2:G$1573&lt;&gt;"",ROW(G$2:G$1573)),ROWS(I$2:I1326))),"")</f>
        <v/>
      </c>
      <c r="J1327" s="3" t="str">
        <f t="array" aca="1" ref="J1327" ca="1">IFERROR(INDEX(C:C,SMALL(IF(C$2:C$1573&lt;&gt;"",ROW(C$2:C$1573)),ROWS(J$2:J1326))),"")</f>
        <v/>
      </c>
    </row>
    <row r="1328" spans="1:10" ht="18" x14ac:dyDescent="0.2">
      <c r="A1328" s="1">
        <v>72</v>
      </c>
      <c r="B1328" s="1" t="s">
        <v>790</v>
      </c>
      <c r="C1328" s="2" t="str">
        <f t="shared" ca="1" si="80"/>
        <v/>
      </c>
      <c r="D1328" s="2" t="str">
        <f t="shared" ca="1" si="81"/>
        <v/>
      </c>
      <c r="E1328" s="4">
        <v>9</v>
      </c>
      <c r="F1328" s="4" t="str">
        <f t="shared" ca="1" si="82"/>
        <v/>
      </c>
      <c r="G1328" s="4" t="str">
        <f t="shared" ca="1" si="83"/>
        <v/>
      </c>
      <c r="H1328" s="3" t="str">
        <f t="array" aca="1" ref="H1328" ca="1">IFERROR(INDEX(F:F,SMALL(IF(F$2:F$1573&lt;&gt;"",ROW(F$2:F$1573)),ROWS(H$2:H1327))),"")</f>
        <v/>
      </c>
      <c r="I1328" s="3" t="str">
        <f t="array" aca="1" ref="I1328" ca="1">IFERROR(INDEX(G:G,SMALL(IF(G$2:G$1573&lt;&gt;"",ROW(G$2:G$1573)),ROWS(I$2:I1327))),"")</f>
        <v/>
      </c>
      <c r="J1328" s="3" t="str">
        <f t="array" aca="1" ref="J1328" ca="1">IFERROR(INDEX(C:C,SMALL(IF(C$2:C$1573&lt;&gt;"",ROW(C$2:C$1573)),ROWS(J$2:J1327))),"")</f>
        <v/>
      </c>
    </row>
    <row r="1329" spans="1:10" ht="18" x14ac:dyDescent="0.2">
      <c r="A1329" s="1">
        <v>73</v>
      </c>
      <c r="B1329" s="1" t="s">
        <v>790</v>
      </c>
      <c r="C1329" s="2" t="str">
        <f t="shared" ca="1" si="80"/>
        <v/>
      </c>
      <c r="D1329" s="2" t="str">
        <f t="shared" ca="1" si="81"/>
        <v/>
      </c>
      <c r="E1329" s="4">
        <v>9</v>
      </c>
      <c r="F1329" s="4" t="str">
        <f t="shared" ca="1" si="82"/>
        <v/>
      </c>
      <c r="G1329" s="4" t="str">
        <f t="shared" ca="1" si="83"/>
        <v/>
      </c>
      <c r="H1329" s="3" t="str">
        <f t="array" aca="1" ref="H1329" ca="1">IFERROR(INDEX(F:F,SMALL(IF(F$2:F$1573&lt;&gt;"",ROW(F$2:F$1573)),ROWS(H$2:H1328))),"")</f>
        <v/>
      </c>
      <c r="I1329" s="3" t="str">
        <f t="array" aca="1" ref="I1329" ca="1">IFERROR(INDEX(G:G,SMALL(IF(G$2:G$1573&lt;&gt;"",ROW(G$2:G$1573)),ROWS(I$2:I1328))),"")</f>
        <v/>
      </c>
      <c r="J1329" s="3" t="str">
        <f t="array" aca="1" ref="J1329" ca="1">IFERROR(INDEX(C:C,SMALL(IF(C$2:C$1573&lt;&gt;"",ROW(C$2:C$1573)),ROWS(J$2:J1328))),"")</f>
        <v/>
      </c>
    </row>
    <row r="1330" spans="1:10" ht="18" x14ac:dyDescent="0.2">
      <c r="A1330" s="1">
        <v>74</v>
      </c>
      <c r="B1330" s="1" t="s">
        <v>790</v>
      </c>
      <c r="C1330" s="2" t="str">
        <f t="shared" ca="1" si="80"/>
        <v/>
      </c>
      <c r="D1330" s="2" t="str">
        <f t="shared" ca="1" si="81"/>
        <v/>
      </c>
      <c r="E1330" s="4">
        <v>9</v>
      </c>
      <c r="F1330" s="4" t="str">
        <f t="shared" ca="1" si="82"/>
        <v/>
      </c>
      <c r="G1330" s="4" t="str">
        <f t="shared" ca="1" si="83"/>
        <v/>
      </c>
      <c r="H1330" s="3" t="str">
        <f t="array" aca="1" ref="H1330" ca="1">IFERROR(INDEX(F:F,SMALL(IF(F$2:F$1573&lt;&gt;"",ROW(F$2:F$1573)),ROWS(H$2:H1329))),"")</f>
        <v/>
      </c>
      <c r="I1330" s="3" t="str">
        <f t="array" aca="1" ref="I1330" ca="1">IFERROR(INDEX(G:G,SMALL(IF(G$2:G$1573&lt;&gt;"",ROW(G$2:G$1573)),ROWS(I$2:I1329))),"")</f>
        <v/>
      </c>
      <c r="J1330" s="3" t="str">
        <f t="array" aca="1" ref="J1330" ca="1">IFERROR(INDEX(C:C,SMALL(IF(C$2:C$1573&lt;&gt;"",ROW(C$2:C$1573)),ROWS(J$2:J1329))),"")</f>
        <v/>
      </c>
    </row>
    <row r="1331" spans="1:10" ht="18" x14ac:dyDescent="0.2">
      <c r="A1331" s="1">
        <v>75</v>
      </c>
      <c r="B1331" s="1" t="s">
        <v>790</v>
      </c>
      <c r="C1331" s="2" t="str">
        <f t="shared" ca="1" si="80"/>
        <v/>
      </c>
      <c r="D1331" s="2" t="str">
        <f t="shared" ca="1" si="81"/>
        <v/>
      </c>
      <c r="E1331" s="4">
        <v>9</v>
      </c>
      <c r="F1331" s="4" t="str">
        <f t="shared" ca="1" si="82"/>
        <v/>
      </c>
      <c r="G1331" s="4" t="str">
        <f t="shared" ca="1" si="83"/>
        <v/>
      </c>
      <c r="H1331" s="3" t="str">
        <f t="array" aca="1" ref="H1331" ca="1">IFERROR(INDEX(F:F,SMALL(IF(F$2:F$1573&lt;&gt;"",ROW(F$2:F$1573)),ROWS(H$2:H1330))),"")</f>
        <v/>
      </c>
      <c r="I1331" s="3" t="str">
        <f t="array" aca="1" ref="I1331" ca="1">IFERROR(INDEX(G:G,SMALL(IF(G$2:G$1573&lt;&gt;"",ROW(G$2:G$1573)),ROWS(I$2:I1330))),"")</f>
        <v/>
      </c>
      <c r="J1331" s="3" t="str">
        <f t="array" aca="1" ref="J1331" ca="1">IFERROR(INDEX(C:C,SMALL(IF(C$2:C$1573&lt;&gt;"",ROW(C$2:C$1573)),ROWS(J$2:J1330))),"")</f>
        <v/>
      </c>
    </row>
    <row r="1332" spans="1:10" ht="18" x14ac:dyDescent="0.2">
      <c r="A1332" s="1">
        <v>76</v>
      </c>
      <c r="B1332" s="1" t="s">
        <v>790</v>
      </c>
      <c r="C1332" s="2" t="str">
        <f t="shared" ca="1" si="80"/>
        <v/>
      </c>
      <c r="D1332" s="2" t="str">
        <f t="shared" ca="1" si="81"/>
        <v/>
      </c>
      <c r="E1332" s="4">
        <v>9</v>
      </c>
      <c r="F1332" s="4" t="str">
        <f t="shared" ca="1" si="82"/>
        <v/>
      </c>
      <c r="G1332" s="4" t="str">
        <f t="shared" ca="1" si="83"/>
        <v/>
      </c>
      <c r="H1332" s="3" t="str">
        <f t="array" aca="1" ref="H1332" ca="1">IFERROR(INDEX(F:F,SMALL(IF(F$2:F$1573&lt;&gt;"",ROW(F$2:F$1573)),ROWS(H$2:H1331))),"")</f>
        <v/>
      </c>
      <c r="I1332" s="3" t="str">
        <f t="array" aca="1" ref="I1332" ca="1">IFERROR(INDEX(G:G,SMALL(IF(G$2:G$1573&lt;&gt;"",ROW(G$2:G$1573)),ROWS(I$2:I1331))),"")</f>
        <v/>
      </c>
      <c r="J1332" s="3" t="str">
        <f t="array" aca="1" ref="J1332" ca="1">IFERROR(INDEX(C:C,SMALL(IF(C$2:C$1573&lt;&gt;"",ROW(C$2:C$1573)),ROWS(J$2:J1331))),"")</f>
        <v/>
      </c>
    </row>
    <row r="1333" spans="1:10" ht="18" x14ac:dyDescent="0.2">
      <c r="A1333" s="1">
        <v>77</v>
      </c>
      <c r="B1333" s="1" t="s">
        <v>790</v>
      </c>
      <c r="C1333" s="2" t="str">
        <f t="shared" ca="1" si="80"/>
        <v/>
      </c>
      <c r="D1333" s="2" t="str">
        <f t="shared" ca="1" si="81"/>
        <v/>
      </c>
      <c r="E1333" s="4">
        <v>9</v>
      </c>
      <c r="F1333" s="4" t="str">
        <f t="shared" ca="1" si="82"/>
        <v/>
      </c>
      <c r="G1333" s="4" t="str">
        <f t="shared" ca="1" si="83"/>
        <v/>
      </c>
      <c r="H1333" s="3" t="str">
        <f t="array" aca="1" ref="H1333" ca="1">IFERROR(INDEX(F:F,SMALL(IF(F$2:F$1573&lt;&gt;"",ROW(F$2:F$1573)),ROWS(H$2:H1332))),"")</f>
        <v/>
      </c>
      <c r="I1333" s="3" t="str">
        <f t="array" aca="1" ref="I1333" ca="1">IFERROR(INDEX(G:G,SMALL(IF(G$2:G$1573&lt;&gt;"",ROW(G$2:G$1573)),ROWS(I$2:I1332))),"")</f>
        <v/>
      </c>
      <c r="J1333" s="3" t="str">
        <f t="array" aca="1" ref="J1333" ca="1">IFERROR(INDEX(C:C,SMALL(IF(C$2:C$1573&lt;&gt;"",ROW(C$2:C$1573)),ROWS(J$2:J1332))),"")</f>
        <v/>
      </c>
    </row>
    <row r="1334" spans="1:10" ht="18" x14ac:dyDescent="0.2">
      <c r="A1334" s="1">
        <v>78</v>
      </c>
      <c r="B1334" s="1" t="s">
        <v>790</v>
      </c>
      <c r="C1334" s="2" t="str">
        <f t="shared" ca="1" si="80"/>
        <v/>
      </c>
      <c r="D1334" s="2">
        <f t="shared" ca="1" si="81"/>
        <v>6253</v>
      </c>
      <c r="E1334" s="4">
        <v>9</v>
      </c>
      <c r="F1334" s="4" t="str">
        <f t="shared" ca="1" si="82"/>
        <v/>
      </c>
      <c r="G1334" s="4" t="str">
        <f t="shared" ca="1" si="83"/>
        <v/>
      </c>
      <c r="H1334" s="3" t="str">
        <f t="array" aca="1" ref="H1334" ca="1">IFERROR(INDEX(F:F,SMALL(IF(F$2:F$1573&lt;&gt;"",ROW(F$2:F$1573)),ROWS(H$2:H1333))),"")</f>
        <v/>
      </c>
      <c r="I1334" s="3" t="str">
        <f t="array" aca="1" ref="I1334" ca="1">IFERROR(INDEX(G:G,SMALL(IF(G$2:G$1573&lt;&gt;"",ROW(G$2:G$1573)),ROWS(I$2:I1333))),"")</f>
        <v/>
      </c>
      <c r="J1334" s="3" t="str">
        <f t="array" aca="1" ref="J1334" ca="1">IFERROR(INDEX(C:C,SMALL(IF(C$2:C$1573&lt;&gt;"",ROW(C$2:C$1573)),ROWS(J$2:J1333))),"")</f>
        <v/>
      </c>
    </row>
    <row r="1335" spans="1:10" ht="18" x14ac:dyDescent="0.2">
      <c r="A1335" s="1">
        <v>79</v>
      </c>
      <c r="B1335" s="1" t="s">
        <v>790</v>
      </c>
      <c r="C1335" s="2" t="str">
        <f t="shared" ca="1" si="80"/>
        <v/>
      </c>
      <c r="D1335" s="2">
        <f t="shared" ca="1" si="81"/>
        <v>6028</v>
      </c>
      <c r="E1335" s="4">
        <v>9</v>
      </c>
      <c r="F1335" s="4" t="str">
        <f t="shared" ca="1" si="82"/>
        <v/>
      </c>
      <c r="G1335" s="4" t="str">
        <f t="shared" ca="1" si="83"/>
        <v/>
      </c>
      <c r="H1335" s="3" t="str">
        <f t="array" aca="1" ref="H1335" ca="1">IFERROR(INDEX(F:F,SMALL(IF(F$2:F$1573&lt;&gt;"",ROW(F$2:F$1573)),ROWS(H$2:H1334))),"")</f>
        <v/>
      </c>
      <c r="I1335" s="3" t="str">
        <f t="array" aca="1" ref="I1335" ca="1">IFERROR(INDEX(G:G,SMALL(IF(G$2:G$1573&lt;&gt;"",ROW(G$2:G$1573)),ROWS(I$2:I1334))),"")</f>
        <v/>
      </c>
      <c r="J1335" s="3" t="str">
        <f t="array" aca="1" ref="J1335" ca="1">IFERROR(INDEX(C:C,SMALL(IF(C$2:C$1573&lt;&gt;"",ROW(C$2:C$1573)),ROWS(J$2:J1334))),"")</f>
        <v/>
      </c>
    </row>
    <row r="1336" spans="1:10" ht="18" x14ac:dyDescent="0.2">
      <c r="A1336" s="1">
        <v>80</v>
      </c>
      <c r="B1336" s="1" t="s">
        <v>790</v>
      </c>
      <c r="C1336" s="2" t="str">
        <f t="shared" ca="1" si="80"/>
        <v/>
      </c>
      <c r="D1336" s="2">
        <f t="shared" ca="1" si="81"/>
        <v>6177</v>
      </c>
      <c r="E1336" s="4">
        <v>9</v>
      </c>
      <c r="F1336" s="4" t="str">
        <f t="shared" ca="1" si="82"/>
        <v/>
      </c>
      <c r="G1336" s="4" t="str">
        <f t="shared" ca="1" si="83"/>
        <v/>
      </c>
      <c r="H1336" s="3" t="str">
        <f t="array" aca="1" ref="H1336" ca="1">IFERROR(INDEX(F:F,SMALL(IF(F$2:F$1573&lt;&gt;"",ROW(F$2:F$1573)),ROWS(H$2:H1335))),"")</f>
        <v/>
      </c>
      <c r="I1336" s="3" t="str">
        <f t="array" aca="1" ref="I1336" ca="1">IFERROR(INDEX(G:G,SMALL(IF(G$2:G$1573&lt;&gt;"",ROW(G$2:G$1573)),ROWS(I$2:I1335))),"")</f>
        <v/>
      </c>
      <c r="J1336" s="3" t="str">
        <f t="array" aca="1" ref="J1336" ca="1">IFERROR(INDEX(C:C,SMALL(IF(C$2:C$1573&lt;&gt;"",ROW(C$2:C$1573)),ROWS(J$2:J1335))),"")</f>
        <v/>
      </c>
    </row>
    <row r="1337" spans="1:10" ht="18" x14ac:dyDescent="0.2">
      <c r="A1337" s="1">
        <v>81</v>
      </c>
      <c r="B1337" s="1" t="s">
        <v>790</v>
      </c>
      <c r="C1337" s="2" t="str">
        <f t="shared" ca="1" si="80"/>
        <v/>
      </c>
      <c r="D1337" s="2" t="str">
        <f t="shared" ca="1" si="81"/>
        <v/>
      </c>
      <c r="E1337" s="4">
        <v>9</v>
      </c>
      <c r="F1337" s="4" t="str">
        <f t="shared" ca="1" si="82"/>
        <v/>
      </c>
      <c r="G1337" s="4" t="str">
        <f t="shared" ca="1" si="83"/>
        <v/>
      </c>
      <c r="H1337" s="3" t="str">
        <f t="array" aca="1" ref="H1337" ca="1">IFERROR(INDEX(F:F,SMALL(IF(F$2:F$1573&lt;&gt;"",ROW(F$2:F$1573)),ROWS(H$2:H1336))),"")</f>
        <v/>
      </c>
      <c r="I1337" s="3" t="str">
        <f t="array" aca="1" ref="I1337" ca="1">IFERROR(INDEX(G:G,SMALL(IF(G$2:G$1573&lt;&gt;"",ROW(G$2:G$1573)),ROWS(I$2:I1336))),"")</f>
        <v/>
      </c>
      <c r="J1337" s="3" t="str">
        <f t="array" aca="1" ref="J1337" ca="1">IFERROR(INDEX(C:C,SMALL(IF(C$2:C$1573&lt;&gt;"",ROW(C$2:C$1573)),ROWS(J$2:J1336))),"")</f>
        <v/>
      </c>
    </row>
    <row r="1338" spans="1:10" ht="18" x14ac:dyDescent="0.2">
      <c r="A1338" s="1">
        <v>82</v>
      </c>
      <c r="B1338" s="1" t="s">
        <v>790</v>
      </c>
      <c r="C1338" s="2" t="str">
        <f t="shared" ca="1" si="80"/>
        <v/>
      </c>
      <c r="D1338" s="2" t="str">
        <f t="shared" ca="1" si="81"/>
        <v/>
      </c>
      <c r="E1338" s="4">
        <v>9</v>
      </c>
      <c r="F1338" s="4" t="str">
        <f t="shared" ca="1" si="82"/>
        <v/>
      </c>
      <c r="G1338" s="4" t="str">
        <f t="shared" ca="1" si="83"/>
        <v/>
      </c>
      <c r="H1338" s="3" t="str">
        <f t="array" aca="1" ref="H1338" ca="1">IFERROR(INDEX(F:F,SMALL(IF(F$2:F$1573&lt;&gt;"",ROW(F$2:F$1573)),ROWS(H$2:H1337))),"")</f>
        <v/>
      </c>
      <c r="I1338" s="3" t="str">
        <f t="array" aca="1" ref="I1338" ca="1">IFERROR(INDEX(G:G,SMALL(IF(G$2:G$1573&lt;&gt;"",ROW(G$2:G$1573)),ROWS(I$2:I1337))),"")</f>
        <v/>
      </c>
      <c r="J1338" s="3" t="str">
        <f t="array" aca="1" ref="J1338" ca="1">IFERROR(INDEX(C:C,SMALL(IF(C$2:C$1573&lt;&gt;"",ROW(C$2:C$1573)),ROWS(J$2:J1337))),"")</f>
        <v/>
      </c>
    </row>
    <row r="1339" spans="1:10" ht="18" x14ac:dyDescent="0.2">
      <c r="A1339" s="1">
        <v>83</v>
      </c>
      <c r="B1339" s="1" t="s">
        <v>790</v>
      </c>
      <c r="C1339" s="2" t="str">
        <f t="shared" ca="1" si="80"/>
        <v/>
      </c>
      <c r="D1339" s="2" t="str">
        <f t="shared" ca="1" si="81"/>
        <v/>
      </c>
      <c r="E1339" s="4">
        <v>9</v>
      </c>
      <c r="F1339" s="4" t="str">
        <f t="shared" ca="1" si="82"/>
        <v/>
      </c>
      <c r="G1339" s="4" t="str">
        <f t="shared" ca="1" si="83"/>
        <v/>
      </c>
      <c r="H1339" s="3" t="str">
        <f t="array" aca="1" ref="H1339" ca="1">IFERROR(INDEX(F:F,SMALL(IF(F$2:F$1573&lt;&gt;"",ROW(F$2:F$1573)),ROWS(H$2:H1338))),"")</f>
        <v/>
      </c>
      <c r="I1339" s="3" t="str">
        <f t="array" aca="1" ref="I1339" ca="1">IFERROR(INDEX(G:G,SMALL(IF(G$2:G$1573&lt;&gt;"",ROW(G$2:G$1573)),ROWS(I$2:I1338))),"")</f>
        <v/>
      </c>
      <c r="J1339" s="3" t="str">
        <f t="array" aca="1" ref="J1339" ca="1">IFERROR(INDEX(C:C,SMALL(IF(C$2:C$1573&lt;&gt;"",ROW(C$2:C$1573)),ROWS(J$2:J1338))),"")</f>
        <v/>
      </c>
    </row>
    <row r="1340" spans="1:10" ht="18" x14ac:dyDescent="0.2">
      <c r="A1340" s="1">
        <v>84</v>
      </c>
      <c r="B1340" s="1" t="s">
        <v>790</v>
      </c>
      <c r="C1340" s="2" t="str">
        <f t="shared" ca="1" si="80"/>
        <v/>
      </c>
      <c r="D1340" s="2">
        <f t="shared" ca="1" si="81"/>
        <v>6350</v>
      </c>
      <c r="E1340" s="4">
        <v>9</v>
      </c>
      <c r="F1340" s="4" t="str">
        <f t="shared" ca="1" si="82"/>
        <v/>
      </c>
      <c r="G1340" s="4" t="str">
        <f t="shared" ca="1" si="83"/>
        <v/>
      </c>
      <c r="H1340" s="3" t="str">
        <f t="array" aca="1" ref="H1340" ca="1">IFERROR(INDEX(F:F,SMALL(IF(F$2:F$1573&lt;&gt;"",ROW(F$2:F$1573)),ROWS(H$2:H1339))),"")</f>
        <v/>
      </c>
      <c r="I1340" s="3" t="str">
        <f t="array" aca="1" ref="I1340" ca="1">IFERROR(INDEX(G:G,SMALL(IF(G$2:G$1573&lt;&gt;"",ROW(G$2:G$1573)),ROWS(I$2:I1339))),"")</f>
        <v/>
      </c>
      <c r="J1340" s="3" t="str">
        <f t="array" aca="1" ref="J1340" ca="1">IFERROR(INDEX(C:C,SMALL(IF(C$2:C$1573&lt;&gt;"",ROW(C$2:C$1573)),ROWS(J$2:J1339))),"")</f>
        <v/>
      </c>
    </row>
    <row r="1341" spans="1:10" ht="18" x14ac:dyDescent="0.2">
      <c r="A1341" s="1">
        <v>85</v>
      </c>
      <c r="B1341" s="1" t="s">
        <v>790</v>
      </c>
      <c r="C1341" s="2" t="str">
        <f t="shared" ca="1" si="80"/>
        <v/>
      </c>
      <c r="D1341" s="2">
        <f t="shared" ca="1" si="81"/>
        <v>6442</v>
      </c>
      <c r="E1341" s="4">
        <v>9</v>
      </c>
      <c r="F1341" s="4" t="str">
        <f t="shared" ca="1" si="82"/>
        <v/>
      </c>
      <c r="G1341" s="4" t="str">
        <f t="shared" ca="1" si="83"/>
        <v/>
      </c>
      <c r="H1341" s="3" t="str">
        <f t="array" aca="1" ref="H1341" ca="1">IFERROR(INDEX(F:F,SMALL(IF(F$2:F$1573&lt;&gt;"",ROW(F$2:F$1573)),ROWS(H$2:H1340))),"")</f>
        <v/>
      </c>
      <c r="I1341" s="3" t="str">
        <f t="array" aca="1" ref="I1341" ca="1">IFERROR(INDEX(G:G,SMALL(IF(G$2:G$1573&lt;&gt;"",ROW(G$2:G$1573)),ROWS(I$2:I1340))),"")</f>
        <v/>
      </c>
      <c r="J1341" s="3" t="str">
        <f t="array" aca="1" ref="J1341" ca="1">IFERROR(INDEX(C:C,SMALL(IF(C$2:C$1573&lt;&gt;"",ROW(C$2:C$1573)),ROWS(J$2:J1340))),"")</f>
        <v/>
      </c>
    </row>
    <row r="1342" spans="1:10" ht="18" x14ac:dyDescent="0.2">
      <c r="A1342" s="1">
        <v>86</v>
      </c>
      <c r="B1342" s="1" t="s">
        <v>790</v>
      </c>
      <c r="C1342" s="2" t="str">
        <f t="shared" ca="1" si="80"/>
        <v/>
      </c>
      <c r="D1342" s="2" t="str">
        <f t="shared" ca="1" si="81"/>
        <v/>
      </c>
      <c r="E1342" s="4">
        <v>9</v>
      </c>
      <c r="F1342" s="4" t="str">
        <f t="shared" ca="1" si="82"/>
        <v/>
      </c>
      <c r="G1342" s="4" t="str">
        <f t="shared" ca="1" si="83"/>
        <v/>
      </c>
      <c r="H1342" s="3" t="str">
        <f t="array" aca="1" ref="H1342" ca="1">IFERROR(INDEX(F:F,SMALL(IF(F$2:F$1573&lt;&gt;"",ROW(F$2:F$1573)),ROWS(H$2:H1341))),"")</f>
        <v/>
      </c>
      <c r="I1342" s="3" t="str">
        <f t="array" aca="1" ref="I1342" ca="1">IFERROR(INDEX(G:G,SMALL(IF(G$2:G$1573&lt;&gt;"",ROW(G$2:G$1573)),ROWS(I$2:I1341))),"")</f>
        <v/>
      </c>
      <c r="J1342" s="3" t="str">
        <f t="array" aca="1" ref="J1342" ca="1">IFERROR(INDEX(C:C,SMALL(IF(C$2:C$1573&lt;&gt;"",ROW(C$2:C$1573)),ROWS(J$2:J1341))),"")</f>
        <v/>
      </c>
    </row>
    <row r="1343" spans="1:10" ht="18" x14ac:dyDescent="0.2">
      <c r="A1343" s="1">
        <v>87</v>
      </c>
      <c r="B1343" s="1" t="s">
        <v>790</v>
      </c>
      <c r="C1343" s="2" t="str">
        <f t="shared" ca="1" si="80"/>
        <v/>
      </c>
      <c r="D1343" s="2" t="str">
        <f t="shared" ca="1" si="81"/>
        <v/>
      </c>
      <c r="E1343" s="4">
        <v>9</v>
      </c>
      <c r="F1343" s="4" t="str">
        <f t="shared" ca="1" si="82"/>
        <v/>
      </c>
      <c r="G1343" s="4" t="str">
        <f t="shared" ca="1" si="83"/>
        <v/>
      </c>
      <c r="H1343" s="3" t="str">
        <f t="array" aca="1" ref="H1343" ca="1">IFERROR(INDEX(F:F,SMALL(IF(F$2:F$1573&lt;&gt;"",ROW(F$2:F$1573)),ROWS(H$2:H1342))),"")</f>
        <v/>
      </c>
      <c r="I1343" s="3" t="str">
        <f t="array" aca="1" ref="I1343" ca="1">IFERROR(INDEX(G:G,SMALL(IF(G$2:G$1573&lt;&gt;"",ROW(G$2:G$1573)),ROWS(I$2:I1342))),"")</f>
        <v/>
      </c>
      <c r="J1343" s="3" t="str">
        <f t="array" aca="1" ref="J1343" ca="1">IFERROR(INDEX(C:C,SMALL(IF(C$2:C$1573&lt;&gt;"",ROW(C$2:C$1573)),ROWS(J$2:J1342))),"")</f>
        <v/>
      </c>
    </row>
    <row r="1344" spans="1:10" ht="18" x14ac:dyDescent="0.2">
      <c r="A1344" s="1">
        <v>88</v>
      </c>
      <c r="B1344" s="1" t="s">
        <v>790</v>
      </c>
      <c r="C1344" s="2" t="str">
        <f t="shared" ca="1" si="80"/>
        <v/>
      </c>
      <c r="D1344" s="2" t="str">
        <f t="shared" ca="1" si="81"/>
        <v/>
      </c>
      <c r="E1344" s="4">
        <v>9</v>
      </c>
      <c r="F1344" s="4" t="str">
        <f t="shared" ca="1" si="82"/>
        <v/>
      </c>
      <c r="G1344" s="4" t="str">
        <f t="shared" ca="1" si="83"/>
        <v/>
      </c>
      <c r="H1344" s="3" t="str">
        <f t="array" aca="1" ref="H1344" ca="1">IFERROR(INDEX(F:F,SMALL(IF(F$2:F$1573&lt;&gt;"",ROW(F$2:F$1573)),ROWS(H$2:H1343))),"")</f>
        <v/>
      </c>
      <c r="I1344" s="3" t="str">
        <f t="array" aca="1" ref="I1344" ca="1">IFERROR(INDEX(G:G,SMALL(IF(G$2:G$1573&lt;&gt;"",ROW(G$2:G$1573)),ROWS(I$2:I1343))),"")</f>
        <v/>
      </c>
      <c r="J1344" s="3" t="str">
        <f t="array" aca="1" ref="J1344" ca="1">IFERROR(INDEX(C:C,SMALL(IF(C$2:C$1573&lt;&gt;"",ROW(C$2:C$1573)),ROWS(J$2:J1343))),"")</f>
        <v/>
      </c>
    </row>
    <row r="1345" spans="1:10" ht="18" x14ac:dyDescent="0.2">
      <c r="A1345" s="1">
        <v>89</v>
      </c>
      <c r="B1345" s="1" t="s">
        <v>790</v>
      </c>
      <c r="C1345" s="2" t="str">
        <f t="shared" ca="1" si="80"/>
        <v/>
      </c>
      <c r="D1345" s="2" t="str">
        <f t="shared" ca="1" si="81"/>
        <v/>
      </c>
      <c r="E1345" s="4">
        <v>9</v>
      </c>
      <c r="F1345" s="4" t="str">
        <f t="shared" ca="1" si="82"/>
        <v/>
      </c>
      <c r="G1345" s="4" t="str">
        <f t="shared" ca="1" si="83"/>
        <v/>
      </c>
      <c r="H1345" s="3" t="str">
        <f t="array" aca="1" ref="H1345" ca="1">IFERROR(INDEX(F:F,SMALL(IF(F$2:F$1573&lt;&gt;"",ROW(F$2:F$1573)),ROWS(H$2:H1344))),"")</f>
        <v/>
      </c>
      <c r="I1345" s="3" t="str">
        <f t="array" aca="1" ref="I1345" ca="1">IFERROR(INDEX(G:G,SMALL(IF(G$2:G$1573&lt;&gt;"",ROW(G$2:G$1573)),ROWS(I$2:I1344))),"")</f>
        <v/>
      </c>
      <c r="J1345" s="3" t="str">
        <f t="array" aca="1" ref="J1345" ca="1">IFERROR(INDEX(C:C,SMALL(IF(C$2:C$1573&lt;&gt;"",ROW(C$2:C$1573)),ROWS(J$2:J1344))),"")</f>
        <v/>
      </c>
    </row>
    <row r="1346" spans="1:10" ht="18" x14ac:dyDescent="0.2">
      <c r="A1346" s="1">
        <v>90</v>
      </c>
      <c r="B1346" s="1" t="s">
        <v>790</v>
      </c>
      <c r="C1346" s="2" t="str">
        <f t="shared" ca="1" si="80"/>
        <v/>
      </c>
      <c r="D1346" s="2" t="str">
        <f t="shared" ca="1" si="81"/>
        <v/>
      </c>
      <c r="E1346" s="4">
        <v>9</v>
      </c>
      <c r="F1346" s="4" t="str">
        <f t="shared" ca="1" si="82"/>
        <v/>
      </c>
      <c r="G1346" s="4" t="str">
        <f t="shared" ca="1" si="83"/>
        <v/>
      </c>
      <c r="H1346" s="3" t="str">
        <f t="array" aca="1" ref="H1346" ca="1">IFERROR(INDEX(F:F,SMALL(IF(F$2:F$1573&lt;&gt;"",ROW(F$2:F$1573)),ROWS(H$2:H1345))),"")</f>
        <v/>
      </c>
      <c r="I1346" s="3" t="str">
        <f t="array" aca="1" ref="I1346" ca="1">IFERROR(INDEX(G:G,SMALL(IF(G$2:G$1573&lt;&gt;"",ROW(G$2:G$1573)),ROWS(I$2:I1345))),"")</f>
        <v/>
      </c>
      <c r="J1346" s="3" t="str">
        <f t="array" aca="1" ref="J1346" ca="1">IFERROR(INDEX(C:C,SMALL(IF(C$2:C$1573&lt;&gt;"",ROW(C$2:C$1573)),ROWS(J$2:J1345))),"")</f>
        <v/>
      </c>
    </row>
    <row r="1347" spans="1:10" ht="18" x14ac:dyDescent="0.2">
      <c r="A1347" s="1">
        <v>91</v>
      </c>
      <c r="B1347" s="1" t="s">
        <v>790</v>
      </c>
      <c r="C1347" s="2" t="str">
        <f t="shared" ca="1" si="80"/>
        <v/>
      </c>
      <c r="D1347" s="2" t="str">
        <f t="shared" ca="1" si="81"/>
        <v/>
      </c>
      <c r="E1347" s="4">
        <v>9</v>
      </c>
      <c r="F1347" s="4" t="str">
        <f t="shared" ca="1" si="82"/>
        <v/>
      </c>
      <c r="G1347" s="4" t="str">
        <f t="shared" ca="1" si="83"/>
        <v/>
      </c>
      <c r="H1347" s="3" t="str">
        <f t="array" aca="1" ref="H1347" ca="1">IFERROR(INDEX(F:F,SMALL(IF(F$2:F$1573&lt;&gt;"",ROW(F$2:F$1573)),ROWS(H$2:H1346))),"")</f>
        <v/>
      </c>
      <c r="I1347" s="3" t="str">
        <f t="array" aca="1" ref="I1347" ca="1">IFERROR(INDEX(G:G,SMALL(IF(G$2:G$1573&lt;&gt;"",ROW(G$2:G$1573)),ROWS(I$2:I1346))),"")</f>
        <v/>
      </c>
      <c r="J1347" s="3" t="str">
        <f t="array" aca="1" ref="J1347" ca="1">IFERROR(INDEX(C:C,SMALL(IF(C$2:C$1573&lt;&gt;"",ROW(C$2:C$1573)),ROWS(J$2:J1346))),"")</f>
        <v/>
      </c>
    </row>
    <row r="1348" spans="1:10" ht="18" x14ac:dyDescent="0.2">
      <c r="A1348" s="1">
        <v>92</v>
      </c>
      <c r="B1348" s="1" t="s">
        <v>790</v>
      </c>
      <c r="C1348" s="2" t="str">
        <f t="shared" ca="1" si="80"/>
        <v/>
      </c>
      <c r="D1348" s="2">
        <f t="shared" ca="1" si="81"/>
        <v>7116</v>
      </c>
      <c r="E1348" s="4">
        <v>9</v>
      </c>
      <c r="F1348" s="4" t="str">
        <f t="shared" ca="1" si="82"/>
        <v/>
      </c>
      <c r="G1348" s="4" t="str">
        <f t="shared" ca="1" si="83"/>
        <v/>
      </c>
      <c r="H1348" s="3" t="str">
        <f t="array" aca="1" ref="H1348" ca="1">IFERROR(INDEX(F:F,SMALL(IF(F$2:F$1573&lt;&gt;"",ROW(F$2:F$1573)),ROWS(H$2:H1347))),"")</f>
        <v/>
      </c>
      <c r="I1348" s="3" t="str">
        <f t="array" aca="1" ref="I1348" ca="1">IFERROR(INDEX(G:G,SMALL(IF(G$2:G$1573&lt;&gt;"",ROW(G$2:G$1573)),ROWS(I$2:I1347))),"")</f>
        <v/>
      </c>
      <c r="J1348" s="3" t="str">
        <f t="array" aca="1" ref="J1348" ca="1">IFERROR(INDEX(C:C,SMALL(IF(C$2:C$1573&lt;&gt;"",ROW(C$2:C$1573)),ROWS(J$2:J1347))),"")</f>
        <v/>
      </c>
    </row>
    <row r="1349" spans="1:10" ht="18" x14ac:dyDescent="0.2">
      <c r="A1349" s="1">
        <v>93</v>
      </c>
      <c r="B1349" s="1" t="s">
        <v>790</v>
      </c>
      <c r="C1349" s="2" t="str">
        <f t="shared" ref="C1349:C1412" ca="1" si="84">IF(OR(D1349=0,D1349="",INDIRECT("'"&amp;$B$1&amp;"'!"&amp;B1349&amp;A1349)="",,INDIRECT("'"&amp;$B$1&amp;"'!X"&amp;A1349)=0),"",INDIRECT("'"&amp;$B$1&amp;"'!"&amp;B1349&amp;A1349))</f>
        <v/>
      </c>
      <c r="D1349" s="2">
        <f t="shared" ref="D1349:D1412" ca="1" si="85">IF(INDIRECT("'"&amp;$B$1&amp;"'!C"&amp;A1349)=0,"",INDIRECT("'"&amp;$B$1&amp;"'!C"&amp;A1349))</f>
        <v>7291</v>
      </c>
      <c r="E1349" s="4">
        <v>9</v>
      </c>
      <c r="F1349" s="4" t="str">
        <f t="shared" ref="F1349:F1412" ca="1" si="86">IF(C1349="","",E1349)</f>
        <v/>
      </c>
      <c r="G1349" s="4" t="str">
        <f t="shared" ref="G1349:G1412" ca="1" si="87">IF(OR(C1349="",C1349=0),"",D1349)</f>
        <v/>
      </c>
      <c r="H1349" s="3" t="str">
        <f t="array" aca="1" ref="H1349" ca="1">IFERROR(INDEX(F:F,SMALL(IF(F$2:F$1573&lt;&gt;"",ROW(F$2:F$1573)),ROWS(H$2:H1348))),"")</f>
        <v/>
      </c>
      <c r="I1349" s="3" t="str">
        <f t="array" aca="1" ref="I1349" ca="1">IFERROR(INDEX(G:G,SMALL(IF(G$2:G$1573&lt;&gt;"",ROW(G$2:G$1573)),ROWS(I$2:I1348))),"")</f>
        <v/>
      </c>
      <c r="J1349" s="3" t="str">
        <f t="array" aca="1" ref="J1349" ca="1">IFERROR(INDEX(C:C,SMALL(IF(C$2:C$1573&lt;&gt;"",ROW(C$2:C$1573)),ROWS(J$2:J1348))),"")</f>
        <v/>
      </c>
    </row>
    <row r="1350" spans="1:10" ht="18" x14ac:dyDescent="0.2">
      <c r="A1350" s="1">
        <v>94</v>
      </c>
      <c r="B1350" s="1" t="s">
        <v>790</v>
      </c>
      <c r="C1350" s="2" t="str">
        <f t="shared" ca="1" si="84"/>
        <v/>
      </c>
      <c r="D1350" s="2">
        <f t="shared" ca="1" si="85"/>
        <v>7087</v>
      </c>
      <c r="E1350" s="4">
        <v>9</v>
      </c>
      <c r="F1350" s="4" t="str">
        <f t="shared" ca="1" si="86"/>
        <v/>
      </c>
      <c r="G1350" s="4" t="str">
        <f t="shared" ca="1" si="87"/>
        <v/>
      </c>
      <c r="H1350" s="3" t="str">
        <f t="array" aca="1" ref="H1350" ca="1">IFERROR(INDEX(F:F,SMALL(IF(F$2:F$1573&lt;&gt;"",ROW(F$2:F$1573)),ROWS(H$2:H1349))),"")</f>
        <v/>
      </c>
      <c r="I1350" s="3" t="str">
        <f t="array" aca="1" ref="I1350" ca="1">IFERROR(INDEX(G:G,SMALL(IF(G$2:G$1573&lt;&gt;"",ROW(G$2:G$1573)),ROWS(I$2:I1349))),"")</f>
        <v/>
      </c>
      <c r="J1350" s="3" t="str">
        <f t="array" aca="1" ref="J1350" ca="1">IFERROR(INDEX(C:C,SMALL(IF(C$2:C$1573&lt;&gt;"",ROW(C$2:C$1573)),ROWS(J$2:J1349))),"")</f>
        <v/>
      </c>
    </row>
    <row r="1351" spans="1:10" ht="18" x14ac:dyDescent="0.2">
      <c r="A1351" s="1">
        <v>95</v>
      </c>
      <c r="B1351" s="1" t="s">
        <v>790</v>
      </c>
      <c r="C1351" s="2" t="str">
        <f t="shared" ca="1" si="84"/>
        <v/>
      </c>
      <c r="D1351" s="2">
        <f t="shared" ca="1" si="85"/>
        <v>7105</v>
      </c>
      <c r="E1351" s="4">
        <v>9</v>
      </c>
      <c r="F1351" s="4" t="str">
        <f t="shared" ca="1" si="86"/>
        <v/>
      </c>
      <c r="G1351" s="4" t="str">
        <f t="shared" ca="1" si="87"/>
        <v/>
      </c>
      <c r="H1351" s="3" t="str">
        <f t="array" aca="1" ref="H1351" ca="1">IFERROR(INDEX(F:F,SMALL(IF(F$2:F$1573&lt;&gt;"",ROW(F$2:F$1573)),ROWS(H$2:H1350))),"")</f>
        <v/>
      </c>
      <c r="I1351" s="3" t="str">
        <f t="array" aca="1" ref="I1351" ca="1">IFERROR(INDEX(G:G,SMALL(IF(G$2:G$1573&lt;&gt;"",ROW(G$2:G$1573)),ROWS(I$2:I1350))),"")</f>
        <v/>
      </c>
      <c r="J1351" s="3" t="str">
        <f t="array" aca="1" ref="J1351" ca="1">IFERROR(INDEX(C:C,SMALL(IF(C$2:C$1573&lt;&gt;"",ROW(C$2:C$1573)),ROWS(J$2:J1350))),"")</f>
        <v/>
      </c>
    </row>
    <row r="1352" spans="1:10" ht="18" x14ac:dyDescent="0.2">
      <c r="A1352" s="1">
        <v>96</v>
      </c>
      <c r="B1352" s="1" t="s">
        <v>790</v>
      </c>
      <c r="C1352" s="2" t="str">
        <f t="shared" ca="1" si="84"/>
        <v/>
      </c>
      <c r="D1352" s="2">
        <f t="shared" ca="1" si="85"/>
        <v>7109</v>
      </c>
      <c r="E1352" s="4">
        <v>9</v>
      </c>
      <c r="F1352" s="4" t="str">
        <f t="shared" ca="1" si="86"/>
        <v/>
      </c>
      <c r="G1352" s="4" t="str">
        <f t="shared" ca="1" si="87"/>
        <v/>
      </c>
      <c r="H1352" s="3" t="str">
        <f t="array" aca="1" ref="H1352" ca="1">IFERROR(INDEX(F:F,SMALL(IF(F$2:F$1573&lt;&gt;"",ROW(F$2:F$1573)),ROWS(H$2:H1351))),"")</f>
        <v/>
      </c>
      <c r="I1352" s="3" t="str">
        <f t="array" aca="1" ref="I1352" ca="1">IFERROR(INDEX(G:G,SMALL(IF(G$2:G$1573&lt;&gt;"",ROW(G$2:G$1573)),ROWS(I$2:I1351))),"")</f>
        <v/>
      </c>
      <c r="J1352" s="3" t="str">
        <f t="array" aca="1" ref="J1352" ca="1">IFERROR(INDEX(C:C,SMALL(IF(C$2:C$1573&lt;&gt;"",ROW(C$2:C$1573)),ROWS(J$2:J1351))),"")</f>
        <v/>
      </c>
    </row>
    <row r="1353" spans="1:10" ht="18" x14ac:dyDescent="0.2">
      <c r="A1353" s="1">
        <v>97</v>
      </c>
      <c r="B1353" s="1" t="s">
        <v>790</v>
      </c>
      <c r="C1353" s="2" t="str">
        <f t="shared" ca="1" si="84"/>
        <v/>
      </c>
      <c r="D1353" s="2" t="str">
        <f t="shared" ca="1" si="85"/>
        <v/>
      </c>
      <c r="E1353" s="4">
        <v>9</v>
      </c>
      <c r="F1353" s="4" t="str">
        <f t="shared" ca="1" si="86"/>
        <v/>
      </c>
      <c r="G1353" s="4" t="str">
        <f t="shared" ca="1" si="87"/>
        <v/>
      </c>
      <c r="H1353" s="3" t="str">
        <f t="array" aca="1" ref="H1353" ca="1">IFERROR(INDEX(F:F,SMALL(IF(F$2:F$1573&lt;&gt;"",ROW(F$2:F$1573)),ROWS(H$2:H1352))),"")</f>
        <v/>
      </c>
      <c r="I1353" s="3" t="str">
        <f t="array" aca="1" ref="I1353" ca="1">IFERROR(INDEX(G:G,SMALL(IF(G$2:G$1573&lt;&gt;"",ROW(G$2:G$1573)),ROWS(I$2:I1352))),"")</f>
        <v/>
      </c>
      <c r="J1353" s="3" t="str">
        <f t="array" aca="1" ref="J1353" ca="1">IFERROR(INDEX(C:C,SMALL(IF(C$2:C$1573&lt;&gt;"",ROW(C$2:C$1573)),ROWS(J$2:J1352))),"")</f>
        <v/>
      </c>
    </row>
    <row r="1354" spans="1:10" ht="18" x14ac:dyDescent="0.2">
      <c r="A1354" s="1">
        <v>98</v>
      </c>
      <c r="B1354" s="1" t="s">
        <v>790</v>
      </c>
      <c r="C1354" s="2" t="str">
        <f t="shared" ca="1" si="84"/>
        <v/>
      </c>
      <c r="D1354" s="2" t="str">
        <f t="shared" ca="1" si="85"/>
        <v/>
      </c>
      <c r="E1354" s="4">
        <v>9</v>
      </c>
      <c r="F1354" s="4" t="str">
        <f t="shared" ca="1" si="86"/>
        <v/>
      </c>
      <c r="G1354" s="4" t="str">
        <f t="shared" ca="1" si="87"/>
        <v/>
      </c>
      <c r="H1354" s="3" t="str">
        <f t="array" aca="1" ref="H1354" ca="1">IFERROR(INDEX(F:F,SMALL(IF(F$2:F$1573&lt;&gt;"",ROW(F$2:F$1573)),ROWS(H$2:H1353))),"")</f>
        <v/>
      </c>
      <c r="I1354" s="3" t="str">
        <f t="array" aca="1" ref="I1354" ca="1">IFERROR(INDEX(G:G,SMALL(IF(G$2:G$1573&lt;&gt;"",ROW(G$2:G$1573)),ROWS(I$2:I1353))),"")</f>
        <v/>
      </c>
      <c r="J1354" s="3" t="str">
        <f t="array" aca="1" ref="J1354" ca="1">IFERROR(INDEX(C:C,SMALL(IF(C$2:C$1573&lt;&gt;"",ROW(C$2:C$1573)),ROWS(J$2:J1353))),"")</f>
        <v/>
      </c>
    </row>
    <row r="1355" spans="1:10" ht="18" x14ac:dyDescent="0.2">
      <c r="A1355" s="1">
        <v>99</v>
      </c>
      <c r="B1355" s="1" t="s">
        <v>790</v>
      </c>
      <c r="C1355" s="2" t="str">
        <f t="shared" ca="1" si="84"/>
        <v/>
      </c>
      <c r="D1355" s="2" t="str">
        <f t="shared" ca="1" si="85"/>
        <v/>
      </c>
      <c r="E1355" s="4">
        <v>9</v>
      </c>
      <c r="F1355" s="4" t="str">
        <f t="shared" ca="1" si="86"/>
        <v/>
      </c>
      <c r="G1355" s="4" t="str">
        <f t="shared" ca="1" si="87"/>
        <v/>
      </c>
      <c r="H1355" s="3" t="str">
        <f t="array" aca="1" ref="H1355" ca="1">IFERROR(INDEX(F:F,SMALL(IF(F$2:F$1573&lt;&gt;"",ROW(F$2:F$1573)),ROWS(H$2:H1354))),"")</f>
        <v/>
      </c>
      <c r="I1355" s="3" t="str">
        <f t="array" aca="1" ref="I1355" ca="1">IFERROR(INDEX(G:G,SMALL(IF(G$2:G$1573&lt;&gt;"",ROW(G$2:G$1573)),ROWS(I$2:I1354))),"")</f>
        <v/>
      </c>
      <c r="J1355" s="3" t="str">
        <f t="array" aca="1" ref="J1355" ca="1">IFERROR(INDEX(C:C,SMALL(IF(C$2:C$1573&lt;&gt;"",ROW(C$2:C$1573)),ROWS(J$2:J1354))),"")</f>
        <v/>
      </c>
    </row>
    <row r="1356" spans="1:10" ht="18" x14ac:dyDescent="0.2">
      <c r="A1356" s="1">
        <v>100</v>
      </c>
      <c r="B1356" s="1" t="s">
        <v>790</v>
      </c>
      <c r="C1356" s="2" t="str">
        <f t="shared" ca="1" si="84"/>
        <v/>
      </c>
      <c r="D1356" s="2" t="str">
        <f t="shared" ca="1" si="85"/>
        <v/>
      </c>
      <c r="E1356" s="4">
        <v>9</v>
      </c>
      <c r="F1356" s="4" t="str">
        <f t="shared" ca="1" si="86"/>
        <v/>
      </c>
      <c r="G1356" s="4" t="str">
        <f t="shared" ca="1" si="87"/>
        <v/>
      </c>
      <c r="H1356" s="3" t="str">
        <f t="array" aca="1" ref="H1356" ca="1">IFERROR(INDEX(F:F,SMALL(IF(F$2:F$1573&lt;&gt;"",ROW(F$2:F$1573)),ROWS(H$2:H1355))),"")</f>
        <v/>
      </c>
      <c r="I1356" s="3" t="str">
        <f t="array" aca="1" ref="I1356" ca="1">IFERROR(INDEX(G:G,SMALL(IF(G$2:G$1573&lt;&gt;"",ROW(G$2:G$1573)),ROWS(I$2:I1355))),"")</f>
        <v/>
      </c>
      <c r="J1356" s="3" t="str">
        <f t="array" aca="1" ref="J1356" ca="1">IFERROR(INDEX(C:C,SMALL(IF(C$2:C$1573&lt;&gt;"",ROW(C$2:C$1573)),ROWS(J$2:J1355))),"")</f>
        <v/>
      </c>
    </row>
    <row r="1357" spans="1:10" ht="18" x14ac:dyDescent="0.2">
      <c r="A1357" s="1">
        <v>101</v>
      </c>
      <c r="B1357" s="1" t="s">
        <v>790</v>
      </c>
      <c r="C1357" s="2" t="str">
        <f t="shared" ca="1" si="84"/>
        <v/>
      </c>
      <c r="D1357" s="2" t="str">
        <f t="shared" ca="1" si="85"/>
        <v/>
      </c>
      <c r="E1357" s="4">
        <v>9</v>
      </c>
      <c r="F1357" s="4" t="str">
        <f t="shared" ca="1" si="86"/>
        <v/>
      </c>
      <c r="G1357" s="4" t="str">
        <f t="shared" ca="1" si="87"/>
        <v/>
      </c>
      <c r="H1357" s="3" t="str">
        <f t="array" aca="1" ref="H1357" ca="1">IFERROR(INDEX(F:F,SMALL(IF(F$2:F$1573&lt;&gt;"",ROW(F$2:F$1573)),ROWS(H$2:H1356))),"")</f>
        <v/>
      </c>
      <c r="I1357" s="3" t="str">
        <f t="array" aca="1" ref="I1357" ca="1">IFERROR(INDEX(G:G,SMALL(IF(G$2:G$1573&lt;&gt;"",ROW(G$2:G$1573)),ROWS(I$2:I1356))),"")</f>
        <v/>
      </c>
      <c r="J1357" s="3" t="str">
        <f t="array" aca="1" ref="J1357" ca="1">IFERROR(INDEX(C:C,SMALL(IF(C$2:C$1573&lt;&gt;"",ROW(C$2:C$1573)),ROWS(J$2:J1356))),"")</f>
        <v/>
      </c>
    </row>
    <row r="1358" spans="1:10" ht="18" x14ac:dyDescent="0.2">
      <c r="A1358" s="1">
        <v>102</v>
      </c>
      <c r="B1358" s="1" t="s">
        <v>790</v>
      </c>
      <c r="C1358" s="2" t="str">
        <f t="shared" ca="1" si="84"/>
        <v/>
      </c>
      <c r="D1358" s="2" t="str">
        <f t="shared" ca="1" si="85"/>
        <v/>
      </c>
      <c r="E1358" s="4">
        <v>9</v>
      </c>
      <c r="F1358" s="4" t="str">
        <f t="shared" ca="1" si="86"/>
        <v/>
      </c>
      <c r="G1358" s="4" t="str">
        <f t="shared" ca="1" si="87"/>
        <v/>
      </c>
      <c r="H1358" s="3" t="str">
        <f t="array" aca="1" ref="H1358" ca="1">IFERROR(INDEX(F:F,SMALL(IF(F$2:F$1573&lt;&gt;"",ROW(F$2:F$1573)),ROWS(H$2:H1357))),"")</f>
        <v/>
      </c>
      <c r="I1358" s="3" t="str">
        <f t="array" aca="1" ref="I1358" ca="1">IFERROR(INDEX(G:G,SMALL(IF(G$2:G$1573&lt;&gt;"",ROW(G$2:G$1573)),ROWS(I$2:I1357))),"")</f>
        <v/>
      </c>
      <c r="J1358" s="3" t="str">
        <f t="array" aca="1" ref="J1358" ca="1">IFERROR(INDEX(C:C,SMALL(IF(C$2:C$1573&lt;&gt;"",ROW(C$2:C$1573)),ROWS(J$2:J1357))),"")</f>
        <v/>
      </c>
    </row>
    <row r="1359" spans="1:10" ht="18" x14ac:dyDescent="0.2">
      <c r="A1359" s="1">
        <v>103</v>
      </c>
      <c r="B1359" s="1" t="s">
        <v>790</v>
      </c>
      <c r="C1359" s="2" t="str">
        <f t="shared" ca="1" si="84"/>
        <v/>
      </c>
      <c r="D1359" s="2">
        <f t="shared" ca="1" si="85"/>
        <v>6147</v>
      </c>
      <c r="E1359" s="4">
        <v>9</v>
      </c>
      <c r="F1359" s="4" t="str">
        <f t="shared" ca="1" si="86"/>
        <v/>
      </c>
      <c r="G1359" s="4" t="str">
        <f t="shared" ca="1" si="87"/>
        <v/>
      </c>
      <c r="H1359" s="3" t="str">
        <f t="array" aca="1" ref="H1359" ca="1">IFERROR(INDEX(F:F,SMALL(IF(F$2:F$1573&lt;&gt;"",ROW(F$2:F$1573)),ROWS(H$2:H1358))),"")</f>
        <v/>
      </c>
      <c r="I1359" s="3" t="str">
        <f t="array" aca="1" ref="I1359" ca="1">IFERROR(INDEX(G:G,SMALL(IF(G$2:G$1573&lt;&gt;"",ROW(G$2:G$1573)),ROWS(I$2:I1358))),"")</f>
        <v/>
      </c>
      <c r="J1359" s="3" t="str">
        <f t="array" aca="1" ref="J1359" ca="1">IFERROR(INDEX(C:C,SMALL(IF(C$2:C$1573&lt;&gt;"",ROW(C$2:C$1573)),ROWS(J$2:J1358))),"")</f>
        <v/>
      </c>
    </row>
    <row r="1360" spans="1:10" ht="18" x14ac:dyDescent="0.2">
      <c r="A1360" s="1">
        <v>104</v>
      </c>
      <c r="B1360" s="1" t="s">
        <v>790</v>
      </c>
      <c r="C1360" s="2" t="str">
        <f t="shared" ca="1" si="84"/>
        <v/>
      </c>
      <c r="D1360" s="2">
        <f t="shared" ca="1" si="85"/>
        <v>6287</v>
      </c>
      <c r="E1360" s="4">
        <v>9</v>
      </c>
      <c r="F1360" s="4" t="str">
        <f t="shared" ca="1" si="86"/>
        <v/>
      </c>
      <c r="G1360" s="4" t="str">
        <f t="shared" ca="1" si="87"/>
        <v/>
      </c>
      <c r="H1360" s="3" t="str">
        <f t="array" aca="1" ref="H1360" ca="1">IFERROR(INDEX(F:F,SMALL(IF(F$2:F$1573&lt;&gt;"",ROW(F$2:F$1573)),ROWS(H$2:H1359))),"")</f>
        <v/>
      </c>
      <c r="I1360" s="3" t="str">
        <f t="array" aca="1" ref="I1360" ca="1">IFERROR(INDEX(G:G,SMALL(IF(G$2:G$1573&lt;&gt;"",ROW(G$2:G$1573)),ROWS(I$2:I1359))),"")</f>
        <v/>
      </c>
      <c r="J1360" s="3" t="str">
        <f t="array" aca="1" ref="J1360" ca="1">IFERROR(INDEX(C:C,SMALL(IF(C$2:C$1573&lt;&gt;"",ROW(C$2:C$1573)),ROWS(J$2:J1359))),"")</f>
        <v/>
      </c>
    </row>
    <row r="1361" spans="1:10" ht="18" x14ac:dyDescent="0.2">
      <c r="A1361" s="1">
        <v>105</v>
      </c>
      <c r="B1361" s="1" t="s">
        <v>790</v>
      </c>
      <c r="C1361" s="2" t="str">
        <f t="shared" ca="1" si="84"/>
        <v/>
      </c>
      <c r="D1361" s="2">
        <f t="shared" ca="1" si="85"/>
        <v>6301</v>
      </c>
      <c r="E1361" s="4">
        <v>9</v>
      </c>
      <c r="F1361" s="4" t="str">
        <f t="shared" ca="1" si="86"/>
        <v/>
      </c>
      <c r="G1361" s="4" t="str">
        <f t="shared" ca="1" si="87"/>
        <v/>
      </c>
      <c r="H1361" s="3" t="str">
        <f t="array" aca="1" ref="H1361" ca="1">IFERROR(INDEX(F:F,SMALL(IF(F$2:F$1573&lt;&gt;"",ROW(F$2:F$1573)),ROWS(H$2:H1360))),"")</f>
        <v/>
      </c>
      <c r="I1361" s="3" t="str">
        <f t="array" aca="1" ref="I1361" ca="1">IFERROR(INDEX(G:G,SMALL(IF(G$2:G$1573&lt;&gt;"",ROW(G$2:G$1573)),ROWS(I$2:I1360))),"")</f>
        <v/>
      </c>
      <c r="J1361" s="3" t="str">
        <f t="array" aca="1" ref="J1361" ca="1">IFERROR(INDEX(C:C,SMALL(IF(C$2:C$1573&lt;&gt;"",ROW(C$2:C$1573)),ROWS(J$2:J1360))),"")</f>
        <v/>
      </c>
    </row>
    <row r="1362" spans="1:10" ht="18" x14ac:dyDescent="0.2">
      <c r="A1362" s="1">
        <v>106</v>
      </c>
      <c r="B1362" s="1" t="s">
        <v>790</v>
      </c>
      <c r="C1362" s="2" t="str">
        <f t="shared" ca="1" si="84"/>
        <v/>
      </c>
      <c r="D1362" s="2">
        <f t="shared" ca="1" si="85"/>
        <v>6444</v>
      </c>
      <c r="E1362" s="4">
        <v>9</v>
      </c>
      <c r="F1362" s="4" t="str">
        <f t="shared" ca="1" si="86"/>
        <v/>
      </c>
      <c r="G1362" s="4" t="str">
        <f t="shared" ca="1" si="87"/>
        <v/>
      </c>
      <c r="H1362" s="3" t="str">
        <f t="array" aca="1" ref="H1362" ca="1">IFERROR(INDEX(F:F,SMALL(IF(F$2:F$1573&lt;&gt;"",ROW(F$2:F$1573)),ROWS(H$2:H1361))),"")</f>
        <v/>
      </c>
      <c r="I1362" s="3" t="str">
        <f t="array" aca="1" ref="I1362" ca="1">IFERROR(INDEX(G:G,SMALL(IF(G$2:G$1573&lt;&gt;"",ROW(G$2:G$1573)),ROWS(I$2:I1361))),"")</f>
        <v/>
      </c>
      <c r="J1362" s="3" t="str">
        <f t="array" aca="1" ref="J1362" ca="1">IFERROR(INDEX(C:C,SMALL(IF(C$2:C$1573&lt;&gt;"",ROW(C$2:C$1573)),ROWS(J$2:J1361))),"")</f>
        <v/>
      </c>
    </row>
    <row r="1363" spans="1:10" ht="18" x14ac:dyDescent="0.2">
      <c r="A1363" s="1">
        <v>107</v>
      </c>
      <c r="B1363" s="1" t="s">
        <v>790</v>
      </c>
      <c r="C1363" s="2" t="str">
        <f t="shared" ca="1" si="84"/>
        <v/>
      </c>
      <c r="D1363" s="2">
        <f t="shared" ca="1" si="85"/>
        <v>6349</v>
      </c>
      <c r="E1363" s="4">
        <v>9</v>
      </c>
      <c r="F1363" s="4" t="str">
        <f t="shared" ca="1" si="86"/>
        <v/>
      </c>
      <c r="G1363" s="4" t="str">
        <f t="shared" ca="1" si="87"/>
        <v/>
      </c>
      <c r="H1363" s="3" t="str">
        <f t="array" aca="1" ref="H1363" ca="1">IFERROR(INDEX(F:F,SMALL(IF(F$2:F$1573&lt;&gt;"",ROW(F$2:F$1573)),ROWS(H$2:H1362))),"")</f>
        <v/>
      </c>
      <c r="I1363" s="3" t="str">
        <f t="array" aca="1" ref="I1363" ca="1">IFERROR(INDEX(G:G,SMALL(IF(G$2:G$1573&lt;&gt;"",ROW(G$2:G$1573)),ROWS(I$2:I1362))),"")</f>
        <v/>
      </c>
      <c r="J1363" s="3" t="str">
        <f t="array" aca="1" ref="J1363" ca="1">IFERROR(INDEX(C:C,SMALL(IF(C$2:C$1573&lt;&gt;"",ROW(C$2:C$1573)),ROWS(J$2:J1362))),"")</f>
        <v/>
      </c>
    </row>
    <row r="1364" spans="1:10" ht="18" x14ac:dyDescent="0.2">
      <c r="A1364" s="1">
        <v>108</v>
      </c>
      <c r="B1364" s="1" t="s">
        <v>790</v>
      </c>
      <c r="C1364" s="2" t="str">
        <f t="shared" ca="1" si="84"/>
        <v/>
      </c>
      <c r="D1364" s="2">
        <f t="shared" ca="1" si="85"/>
        <v>6419</v>
      </c>
      <c r="E1364" s="4">
        <v>9</v>
      </c>
      <c r="F1364" s="4" t="str">
        <f t="shared" ca="1" si="86"/>
        <v/>
      </c>
      <c r="G1364" s="4" t="str">
        <f t="shared" ca="1" si="87"/>
        <v/>
      </c>
      <c r="H1364" s="3" t="str">
        <f t="array" aca="1" ref="H1364" ca="1">IFERROR(INDEX(F:F,SMALL(IF(F$2:F$1573&lt;&gt;"",ROW(F$2:F$1573)),ROWS(H$2:H1363))),"")</f>
        <v/>
      </c>
      <c r="I1364" s="3" t="str">
        <f t="array" aca="1" ref="I1364" ca="1">IFERROR(INDEX(G:G,SMALL(IF(G$2:G$1573&lt;&gt;"",ROW(G$2:G$1573)),ROWS(I$2:I1363))),"")</f>
        <v/>
      </c>
      <c r="J1364" s="3" t="str">
        <f t="array" aca="1" ref="J1364" ca="1">IFERROR(INDEX(C:C,SMALL(IF(C$2:C$1573&lt;&gt;"",ROW(C$2:C$1573)),ROWS(J$2:J1363))),"")</f>
        <v/>
      </c>
    </row>
    <row r="1365" spans="1:10" ht="18" x14ac:dyDescent="0.2">
      <c r="A1365" s="1">
        <v>109</v>
      </c>
      <c r="B1365" s="1" t="s">
        <v>790</v>
      </c>
      <c r="C1365" s="2" t="str">
        <f t="shared" ca="1" si="84"/>
        <v/>
      </c>
      <c r="D1365" s="2">
        <f t="shared" ca="1" si="85"/>
        <v>6430</v>
      </c>
      <c r="E1365" s="4">
        <v>9</v>
      </c>
      <c r="F1365" s="4" t="str">
        <f t="shared" ca="1" si="86"/>
        <v/>
      </c>
      <c r="G1365" s="4" t="str">
        <f t="shared" ca="1" si="87"/>
        <v/>
      </c>
      <c r="H1365" s="3" t="str">
        <f t="array" aca="1" ref="H1365" ca="1">IFERROR(INDEX(F:F,SMALL(IF(F$2:F$1573&lt;&gt;"",ROW(F$2:F$1573)),ROWS(H$2:H1364))),"")</f>
        <v/>
      </c>
      <c r="I1365" s="3" t="str">
        <f t="array" aca="1" ref="I1365" ca="1">IFERROR(INDEX(G:G,SMALL(IF(G$2:G$1573&lt;&gt;"",ROW(G$2:G$1573)),ROWS(I$2:I1364))),"")</f>
        <v/>
      </c>
      <c r="J1365" s="3" t="str">
        <f t="array" aca="1" ref="J1365" ca="1">IFERROR(INDEX(C:C,SMALL(IF(C$2:C$1573&lt;&gt;"",ROW(C$2:C$1573)),ROWS(J$2:J1364))),"")</f>
        <v/>
      </c>
    </row>
    <row r="1366" spans="1:10" ht="18" x14ac:dyDescent="0.2">
      <c r="A1366" s="1">
        <v>110</v>
      </c>
      <c r="B1366" s="1" t="s">
        <v>790</v>
      </c>
      <c r="C1366" s="2" t="str">
        <f t="shared" ca="1" si="84"/>
        <v/>
      </c>
      <c r="D1366" s="2">
        <f t="shared" ca="1" si="85"/>
        <v>6394</v>
      </c>
      <c r="E1366" s="4">
        <v>9</v>
      </c>
      <c r="F1366" s="4" t="str">
        <f t="shared" ca="1" si="86"/>
        <v/>
      </c>
      <c r="G1366" s="4" t="str">
        <f t="shared" ca="1" si="87"/>
        <v/>
      </c>
      <c r="H1366" s="3" t="str">
        <f t="array" aca="1" ref="H1366" ca="1">IFERROR(INDEX(F:F,SMALL(IF(F$2:F$1573&lt;&gt;"",ROW(F$2:F$1573)),ROWS(H$2:H1365))),"")</f>
        <v/>
      </c>
      <c r="I1366" s="3" t="str">
        <f t="array" aca="1" ref="I1366" ca="1">IFERROR(INDEX(G:G,SMALL(IF(G$2:G$1573&lt;&gt;"",ROW(G$2:G$1573)),ROWS(I$2:I1365))),"")</f>
        <v/>
      </c>
      <c r="J1366" s="3" t="str">
        <f t="array" aca="1" ref="J1366" ca="1">IFERROR(INDEX(C:C,SMALL(IF(C$2:C$1573&lt;&gt;"",ROW(C$2:C$1573)),ROWS(J$2:J1365))),"")</f>
        <v/>
      </c>
    </row>
    <row r="1367" spans="1:10" ht="18" x14ac:dyDescent="0.2">
      <c r="A1367" s="1">
        <v>111</v>
      </c>
      <c r="B1367" s="1" t="s">
        <v>790</v>
      </c>
      <c r="C1367" s="2" t="str">
        <f t="shared" ca="1" si="84"/>
        <v/>
      </c>
      <c r="D1367" s="2">
        <f t="shared" ca="1" si="85"/>
        <v>6340</v>
      </c>
      <c r="E1367" s="4">
        <v>9</v>
      </c>
      <c r="F1367" s="4" t="str">
        <f t="shared" ca="1" si="86"/>
        <v/>
      </c>
      <c r="G1367" s="4" t="str">
        <f t="shared" ca="1" si="87"/>
        <v/>
      </c>
      <c r="H1367" s="3" t="str">
        <f t="array" aca="1" ref="H1367" ca="1">IFERROR(INDEX(F:F,SMALL(IF(F$2:F$1573&lt;&gt;"",ROW(F$2:F$1573)),ROWS(H$2:H1366))),"")</f>
        <v/>
      </c>
      <c r="I1367" s="3" t="str">
        <f t="array" aca="1" ref="I1367" ca="1">IFERROR(INDEX(G:G,SMALL(IF(G$2:G$1573&lt;&gt;"",ROW(G$2:G$1573)),ROWS(I$2:I1366))),"")</f>
        <v/>
      </c>
      <c r="J1367" s="3" t="str">
        <f t="array" aca="1" ref="J1367" ca="1">IFERROR(INDEX(C:C,SMALL(IF(C$2:C$1573&lt;&gt;"",ROW(C$2:C$1573)),ROWS(J$2:J1366))),"")</f>
        <v/>
      </c>
    </row>
    <row r="1368" spans="1:10" ht="18" x14ac:dyDescent="0.2">
      <c r="A1368" s="1">
        <v>112</v>
      </c>
      <c r="B1368" s="1" t="s">
        <v>790</v>
      </c>
      <c r="C1368" s="2" t="str">
        <f t="shared" ca="1" si="84"/>
        <v/>
      </c>
      <c r="D1368" s="2" t="str">
        <f t="shared" ca="1" si="85"/>
        <v/>
      </c>
      <c r="E1368" s="4">
        <v>9</v>
      </c>
      <c r="F1368" s="4" t="str">
        <f t="shared" ca="1" si="86"/>
        <v/>
      </c>
      <c r="G1368" s="4" t="str">
        <f t="shared" ca="1" si="87"/>
        <v/>
      </c>
      <c r="H1368" s="3" t="str">
        <f t="array" aca="1" ref="H1368" ca="1">IFERROR(INDEX(F:F,SMALL(IF(F$2:F$1573&lt;&gt;"",ROW(F$2:F$1573)),ROWS(H$2:H1367))),"")</f>
        <v/>
      </c>
      <c r="I1368" s="3" t="str">
        <f t="array" aca="1" ref="I1368" ca="1">IFERROR(INDEX(G:G,SMALL(IF(G$2:G$1573&lt;&gt;"",ROW(G$2:G$1573)),ROWS(I$2:I1367))),"")</f>
        <v/>
      </c>
      <c r="J1368" s="3" t="str">
        <f t="array" aca="1" ref="J1368" ca="1">IFERROR(INDEX(C:C,SMALL(IF(C$2:C$1573&lt;&gt;"",ROW(C$2:C$1573)),ROWS(J$2:J1367))),"")</f>
        <v/>
      </c>
    </row>
    <row r="1369" spans="1:10" ht="18" x14ac:dyDescent="0.2">
      <c r="A1369" s="1">
        <v>113</v>
      </c>
      <c r="B1369" s="1" t="s">
        <v>790</v>
      </c>
      <c r="C1369" s="2" t="str">
        <f t="shared" ca="1" si="84"/>
        <v/>
      </c>
      <c r="D1369" s="2" t="str">
        <f t="shared" ca="1" si="85"/>
        <v/>
      </c>
      <c r="E1369" s="4">
        <v>9</v>
      </c>
      <c r="F1369" s="4" t="str">
        <f t="shared" ca="1" si="86"/>
        <v/>
      </c>
      <c r="G1369" s="4" t="str">
        <f t="shared" ca="1" si="87"/>
        <v/>
      </c>
      <c r="H1369" s="3" t="str">
        <f t="array" aca="1" ref="H1369" ca="1">IFERROR(INDEX(F:F,SMALL(IF(F$2:F$1573&lt;&gt;"",ROW(F$2:F$1573)),ROWS(H$2:H1368))),"")</f>
        <v/>
      </c>
      <c r="I1369" s="3" t="str">
        <f t="array" aca="1" ref="I1369" ca="1">IFERROR(INDEX(G:G,SMALL(IF(G$2:G$1573&lt;&gt;"",ROW(G$2:G$1573)),ROWS(I$2:I1368))),"")</f>
        <v/>
      </c>
      <c r="J1369" s="3" t="str">
        <f t="array" aca="1" ref="J1369" ca="1">IFERROR(INDEX(C:C,SMALL(IF(C$2:C$1573&lt;&gt;"",ROW(C$2:C$1573)),ROWS(J$2:J1368))),"")</f>
        <v/>
      </c>
    </row>
    <row r="1370" spans="1:10" ht="18" x14ac:dyDescent="0.2">
      <c r="A1370" s="1">
        <v>114</v>
      </c>
      <c r="B1370" s="1" t="s">
        <v>790</v>
      </c>
      <c r="C1370" s="2" t="str">
        <f t="shared" ca="1" si="84"/>
        <v/>
      </c>
      <c r="D1370" s="2" t="str">
        <f t="shared" ca="1" si="85"/>
        <v/>
      </c>
      <c r="E1370" s="4">
        <v>9</v>
      </c>
      <c r="F1370" s="4" t="str">
        <f t="shared" ca="1" si="86"/>
        <v/>
      </c>
      <c r="G1370" s="4" t="str">
        <f t="shared" ca="1" si="87"/>
        <v/>
      </c>
      <c r="H1370" s="3" t="str">
        <f t="array" aca="1" ref="H1370" ca="1">IFERROR(INDEX(F:F,SMALL(IF(F$2:F$1573&lt;&gt;"",ROW(F$2:F$1573)),ROWS(H$2:H1369))),"")</f>
        <v/>
      </c>
      <c r="I1370" s="3" t="str">
        <f t="array" aca="1" ref="I1370" ca="1">IFERROR(INDEX(G:G,SMALL(IF(G$2:G$1573&lt;&gt;"",ROW(G$2:G$1573)),ROWS(I$2:I1369))),"")</f>
        <v/>
      </c>
      <c r="J1370" s="3" t="str">
        <f t="array" aca="1" ref="J1370" ca="1">IFERROR(INDEX(C:C,SMALL(IF(C$2:C$1573&lt;&gt;"",ROW(C$2:C$1573)),ROWS(J$2:J1369))),"")</f>
        <v/>
      </c>
    </row>
    <row r="1371" spans="1:10" ht="18" x14ac:dyDescent="0.2">
      <c r="A1371" s="1">
        <v>115</v>
      </c>
      <c r="B1371" s="1" t="s">
        <v>790</v>
      </c>
      <c r="C1371" s="2" t="str">
        <f t="shared" ca="1" si="84"/>
        <v/>
      </c>
      <c r="D1371" s="2" t="str">
        <f t="shared" ca="1" si="85"/>
        <v/>
      </c>
      <c r="E1371" s="4">
        <v>9</v>
      </c>
      <c r="F1371" s="4" t="str">
        <f t="shared" ca="1" si="86"/>
        <v/>
      </c>
      <c r="G1371" s="4" t="str">
        <f t="shared" ca="1" si="87"/>
        <v/>
      </c>
      <c r="H1371" s="3" t="str">
        <f t="array" aca="1" ref="H1371" ca="1">IFERROR(INDEX(F:F,SMALL(IF(F$2:F$1573&lt;&gt;"",ROW(F$2:F$1573)),ROWS(H$2:H1370))),"")</f>
        <v/>
      </c>
      <c r="I1371" s="3" t="str">
        <f t="array" aca="1" ref="I1371" ca="1">IFERROR(INDEX(G:G,SMALL(IF(G$2:G$1573&lt;&gt;"",ROW(G$2:G$1573)),ROWS(I$2:I1370))),"")</f>
        <v/>
      </c>
      <c r="J1371" s="3" t="str">
        <f t="array" aca="1" ref="J1371" ca="1">IFERROR(INDEX(C:C,SMALL(IF(C$2:C$1573&lt;&gt;"",ROW(C$2:C$1573)),ROWS(J$2:J1370))),"")</f>
        <v/>
      </c>
    </row>
    <row r="1372" spans="1:10" ht="18" x14ac:dyDescent="0.2">
      <c r="A1372" s="1">
        <v>116</v>
      </c>
      <c r="B1372" s="1" t="s">
        <v>790</v>
      </c>
      <c r="C1372" s="2" t="str">
        <f t="shared" ca="1" si="84"/>
        <v/>
      </c>
      <c r="D1372" s="2" t="str">
        <f t="shared" ca="1" si="85"/>
        <v/>
      </c>
      <c r="E1372" s="4">
        <v>9</v>
      </c>
      <c r="F1372" s="4" t="str">
        <f t="shared" ca="1" si="86"/>
        <v/>
      </c>
      <c r="G1372" s="4" t="str">
        <f t="shared" ca="1" si="87"/>
        <v/>
      </c>
      <c r="H1372" s="3" t="str">
        <f t="array" aca="1" ref="H1372" ca="1">IFERROR(INDEX(F:F,SMALL(IF(F$2:F$1573&lt;&gt;"",ROW(F$2:F$1573)),ROWS(H$2:H1371))),"")</f>
        <v/>
      </c>
      <c r="I1372" s="3" t="str">
        <f t="array" aca="1" ref="I1372" ca="1">IFERROR(INDEX(G:G,SMALL(IF(G$2:G$1573&lt;&gt;"",ROW(G$2:G$1573)),ROWS(I$2:I1371))),"")</f>
        <v/>
      </c>
      <c r="J1372" s="3" t="str">
        <f t="array" aca="1" ref="J1372" ca="1">IFERROR(INDEX(C:C,SMALL(IF(C$2:C$1573&lt;&gt;"",ROW(C$2:C$1573)),ROWS(J$2:J1371))),"")</f>
        <v/>
      </c>
    </row>
    <row r="1373" spans="1:10" ht="18" x14ac:dyDescent="0.2">
      <c r="A1373" s="1">
        <v>117</v>
      </c>
      <c r="B1373" s="1" t="s">
        <v>790</v>
      </c>
      <c r="C1373" s="2" t="str">
        <f t="shared" ca="1" si="84"/>
        <v/>
      </c>
      <c r="D1373" s="2">
        <f t="shared" ca="1" si="85"/>
        <v>6317</v>
      </c>
      <c r="E1373" s="4">
        <v>9</v>
      </c>
      <c r="F1373" s="4" t="str">
        <f t="shared" ca="1" si="86"/>
        <v/>
      </c>
      <c r="G1373" s="4" t="str">
        <f t="shared" ca="1" si="87"/>
        <v/>
      </c>
      <c r="H1373" s="3" t="str">
        <f t="array" aca="1" ref="H1373" ca="1">IFERROR(INDEX(F:F,SMALL(IF(F$2:F$1573&lt;&gt;"",ROW(F$2:F$1573)),ROWS(H$2:H1372))),"")</f>
        <v/>
      </c>
      <c r="I1373" s="3" t="str">
        <f t="array" aca="1" ref="I1373" ca="1">IFERROR(INDEX(G:G,SMALL(IF(G$2:G$1573&lt;&gt;"",ROW(G$2:G$1573)),ROWS(I$2:I1372))),"")</f>
        <v/>
      </c>
      <c r="J1373" s="3" t="str">
        <f t="array" aca="1" ref="J1373" ca="1">IFERROR(INDEX(C:C,SMALL(IF(C$2:C$1573&lt;&gt;"",ROW(C$2:C$1573)),ROWS(J$2:J1372))),"")</f>
        <v/>
      </c>
    </row>
    <row r="1374" spans="1:10" ht="18" x14ac:dyDescent="0.2">
      <c r="A1374" s="1">
        <v>118</v>
      </c>
      <c r="B1374" s="1" t="s">
        <v>790</v>
      </c>
      <c r="C1374" s="2" t="str">
        <f t="shared" ca="1" si="84"/>
        <v/>
      </c>
      <c r="D1374" s="2">
        <f t="shared" ca="1" si="85"/>
        <v>6498</v>
      </c>
      <c r="E1374" s="4">
        <v>9</v>
      </c>
      <c r="F1374" s="4" t="str">
        <f t="shared" ca="1" si="86"/>
        <v/>
      </c>
      <c r="G1374" s="4" t="str">
        <f t="shared" ca="1" si="87"/>
        <v/>
      </c>
      <c r="H1374" s="3" t="str">
        <f t="array" aca="1" ref="H1374" ca="1">IFERROR(INDEX(F:F,SMALL(IF(F$2:F$1573&lt;&gt;"",ROW(F$2:F$1573)),ROWS(H$2:H1373))),"")</f>
        <v/>
      </c>
      <c r="I1374" s="3" t="str">
        <f t="array" aca="1" ref="I1374" ca="1">IFERROR(INDEX(G:G,SMALL(IF(G$2:G$1573&lt;&gt;"",ROW(G$2:G$1573)),ROWS(I$2:I1373))),"")</f>
        <v/>
      </c>
      <c r="J1374" s="3" t="str">
        <f t="array" aca="1" ref="J1374" ca="1">IFERROR(INDEX(C:C,SMALL(IF(C$2:C$1573&lt;&gt;"",ROW(C$2:C$1573)),ROWS(J$2:J1373))),"")</f>
        <v/>
      </c>
    </row>
    <row r="1375" spans="1:10" ht="18" x14ac:dyDescent="0.2">
      <c r="A1375" s="1">
        <v>119</v>
      </c>
      <c r="B1375" s="1" t="s">
        <v>790</v>
      </c>
      <c r="C1375" s="2" t="str">
        <f t="shared" ca="1" si="84"/>
        <v/>
      </c>
      <c r="D1375" s="2">
        <f t="shared" ca="1" si="85"/>
        <v>6497</v>
      </c>
      <c r="E1375" s="4">
        <v>9</v>
      </c>
      <c r="F1375" s="4" t="str">
        <f t="shared" ca="1" si="86"/>
        <v/>
      </c>
      <c r="G1375" s="4" t="str">
        <f t="shared" ca="1" si="87"/>
        <v/>
      </c>
      <c r="H1375" s="3" t="str">
        <f t="array" aca="1" ref="H1375" ca="1">IFERROR(INDEX(F:F,SMALL(IF(F$2:F$1573&lt;&gt;"",ROW(F$2:F$1573)),ROWS(H$2:H1374))),"")</f>
        <v/>
      </c>
      <c r="I1375" s="3" t="str">
        <f t="array" aca="1" ref="I1375" ca="1">IFERROR(INDEX(G:G,SMALL(IF(G$2:G$1573&lt;&gt;"",ROW(G$2:G$1573)),ROWS(I$2:I1374))),"")</f>
        <v/>
      </c>
      <c r="J1375" s="3" t="str">
        <f t="array" aca="1" ref="J1375" ca="1">IFERROR(INDEX(C:C,SMALL(IF(C$2:C$1573&lt;&gt;"",ROW(C$2:C$1573)),ROWS(J$2:J1374))),"")</f>
        <v/>
      </c>
    </row>
    <row r="1376" spans="1:10" ht="18" x14ac:dyDescent="0.2">
      <c r="A1376" s="1">
        <v>120</v>
      </c>
      <c r="B1376" s="1" t="s">
        <v>790</v>
      </c>
      <c r="C1376" s="2" t="str">
        <f t="shared" ca="1" si="84"/>
        <v/>
      </c>
      <c r="D1376" s="2">
        <f t="shared" ca="1" si="85"/>
        <v>6366</v>
      </c>
      <c r="E1376" s="4">
        <v>9</v>
      </c>
      <c r="F1376" s="4" t="str">
        <f t="shared" ca="1" si="86"/>
        <v/>
      </c>
      <c r="G1376" s="4" t="str">
        <f t="shared" ca="1" si="87"/>
        <v/>
      </c>
      <c r="H1376" s="3" t="str">
        <f t="array" aca="1" ref="H1376" ca="1">IFERROR(INDEX(F:F,SMALL(IF(F$2:F$1573&lt;&gt;"",ROW(F$2:F$1573)),ROWS(H$2:H1375))),"")</f>
        <v/>
      </c>
      <c r="I1376" s="3" t="str">
        <f t="array" aca="1" ref="I1376" ca="1">IFERROR(INDEX(G:G,SMALL(IF(G$2:G$1573&lt;&gt;"",ROW(G$2:G$1573)),ROWS(I$2:I1375))),"")</f>
        <v/>
      </c>
      <c r="J1376" s="3" t="str">
        <f t="array" aca="1" ref="J1376" ca="1">IFERROR(INDEX(C:C,SMALL(IF(C$2:C$1573&lt;&gt;"",ROW(C$2:C$1573)),ROWS(J$2:J1375))),"")</f>
        <v/>
      </c>
    </row>
    <row r="1377" spans="1:10" ht="18" x14ac:dyDescent="0.2">
      <c r="A1377" s="1">
        <v>121</v>
      </c>
      <c r="B1377" s="1" t="s">
        <v>790</v>
      </c>
      <c r="C1377" s="2" t="str">
        <f t="shared" ca="1" si="84"/>
        <v/>
      </c>
      <c r="D1377" s="2">
        <f t="shared" ca="1" si="85"/>
        <v>6370</v>
      </c>
      <c r="E1377" s="4">
        <v>9</v>
      </c>
      <c r="F1377" s="4" t="str">
        <f t="shared" ca="1" si="86"/>
        <v/>
      </c>
      <c r="G1377" s="4" t="str">
        <f t="shared" ca="1" si="87"/>
        <v/>
      </c>
      <c r="H1377" s="3" t="str">
        <f t="array" aca="1" ref="H1377" ca="1">IFERROR(INDEX(F:F,SMALL(IF(F$2:F$1573&lt;&gt;"",ROW(F$2:F$1573)),ROWS(H$2:H1376))),"")</f>
        <v/>
      </c>
      <c r="I1377" s="3" t="str">
        <f t="array" aca="1" ref="I1377" ca="1">IFERROR(INDEX(G:G,SMALL(IF(G$2:G$1573&lt;&gt;"",ROW(G$2:G$1573)),ROWS(I$2:I1376))),"")</f>
        <v/>
      </c>
      <c r="J1377" s="3" t="str">
        <f t="array" aca="1" ref="J1377" ca="1">IFERROR(INDEX(C:C,SMALL(IF(C$2:C$1573&lt;&gt;"",ROW(C$2:C$1573)),ROWS(J$2:J1376))),"")</f>
        <v/>
      </c>
    </row>
    <row r="1378" spans="1:10" ht="18" x14ac:dyDescent="0.2">
      <c r="A1378" s="1">
        <v>122</v>
      </c>
      <c r="B1378" s="1" t="s">
        <v>790</v>
      </c>
      <c r="C1378" s="2" t="str">
        <f t="shared" ca="1" si="84"/>
        <v/>
      </c>
      <c r="D1378" s="2">
        <f t="shared" ca="1" si="85"/>
        <v>6374</v>
      </c>
      <c r="E1378" s="4">
        <v>9</v>
      </c>
      <c r="F1378" s="4" t="str">
        <f t="shared" ca="1" si="86"/>
        <v/>
      </c>
      <c r="G1378" s="4" t="str">
        <f t="shared" ca="1" si="87"/>
        <v/>
      </c>
      <c r="H1378" s="3" t="str">
        <f t="array" aca="1" ref="H1378" ca="1">IFERROR(INDEX(F:F,SMALL(IF(F$2:F$1573&lt;&gt;"",ROW(F$2:F$1573)),ROWS(H$2:H1377))),"")</f>
        <v/>
      </c>
      <c r="I1378" s="3" t="str">
        <f t="array" aca="1" ref="I1378" ca="1">IFERROR(INDEX(G:G,SMALL(IF(G$2:G$1573&lt;&gt;"",ROW(G$2:G$1573)),ROWS(I$2:I1377))),"")</f>
        <v/>
      </c>
      <c r="J1378" s="3" t="str">
        <f t="array" aca="1" ref="J1378" ca="1">IFERROR(INDEX(C:C,SMALL(IF(C$2:C$1573&lt;&gt;"",ROW(C$2:C$1573)),ROWS(J$2:J1377))),"")</f>
        <v/>
      </c>
    </row>
    <row r="1379" spans="1:10" ht="18" x14ac:dyDescent="0.2">
      <c r="A1379" s="1">
        <v>123</v>
      </c>
      <c r="B1379" s="1" t="s">
        <v>790</v>
      </c>
      <c r="C1379" s="2" t="str">
        <f t="shared" ca="1" si="84"/>
        <v/>
      </c>
      <c r="D1379" s="2">
        <f t="shared" ca="1" si="85"/>
        <v>6491</v>
      </c>
      <c r="E1379" s="4">
        <v>9</v>
      </c>
      <c r="F1379" s="4" t="str">
        <f t="shared" ca="1" si="86"/>
        <v/>
      </c>
      <c r="G1379" s="4" t="str">
        <f t="shared" ca="1" si="87"/>
        <v/>
      </c>
      <c r="H1379" s="3" t="str">
        <f t="array" aca="1" ref="H1379" ca="1">IFERROR(INDEX(F:F,SMALL(IF(F$2:F$1573&lt;&gt;"",ROW(F$2:F$1573)),ROWS(H$2:H1378))),"")</f>
        <v/>
      </c>
      <c r="I1379" s="3" t="str">
        <f t="array" aca="1" ref="I1379" ca="1">IFERROR(INDEX(G:G,SMALL(IF(G$2:G$1573&lt;&gt;"",ROW(G$2:G$1573)),ROWS(I$2:I1378))),"")</f>
        <v/>
      </c>
      <c r="J1379" s="3" t="str">
        <f t="array" aca="1" ref="J1379" ca="1">IFERROR(INDEX(C:C,SMALL(IF(C$2:C$1573&lt;&gt;"",ROW(C$2:C$1573)),ROWS(J$2:J1378))),"")</f>
        <v/>
      </c>
    </row>
    <row r="1380" spans="1:10" ht="18" x14ac:dyDescent="0.2">
      <c r="A1380" s="1">
        <v>124</v>
      </c>
      <c r="B1380" s="1" t="s">
        <v>790</v>
      </c>
      <c r="C1380" s="2" t="str">
        <f t="shared" ca="1" si="84"/>
        <v/>
      </c>
      <c r="D1380" s="2">
        <f t="shared" ca="1" si="85"/>
        <v>6387</v>
      </c>
      <c r="E1380" s="4">
        <v>9</v>
      </c>
      <c r="F1380" s="4" t="str">
        <f t="shared" ca="1" si="86"/>
        <v/>
      </c>
      <c r="G1380" s="4" t="str">
        <f t="shared" ca="1" si="87"/>
        <v/>
      </c>
      <c r="H1380" s="3" t="str">
        <f t="array" aca="1" ref="H1380" ca="1">IFERROR(INDEX(F:F,SMALL(IF(F$2:F$1573&lt;&gt;"",ROW(F$2:F$1573)),ROWS(H$2:H1379))),"")</f>
        <v/>
      </c>
      <c r="I1380" s="3" t="str">
        <f t="array" aca="1" ref="I1380" ca="1">IFERROR(INDEX(G:G,SMALL(IF(G$2:G$1573&lt;&gt;"",ROW(G$2:G$1573)),ROWS(I$2:I1379))),"")</f>
        <v/>
      </c>
      <c r="J1380" s="3" t="str">
        <f t="array" aca="1" ref="J1380" ca="1">IFERROR(INDEX(C:C,SMALL(IF(C$2:C$1573&lt;&gt;"",ROW(C$2:C$1573)),ROWS(J$2:J1379))),"")</f>
        <v/>
      </c>
    </row>
    <row r="1381" spans="1:10" ht="18" x14ac:dyDescent="0.2">
      <c r="A1381" s="1">
        <v>125</v>
      </c>
      <c r="B1381" s="1" t="s">
        <v>790</v>
      </c>
      <c r="C1381" s="2" t="str">
        <f t="shared" ca="1" si="84"/>
        <v/>
      </c>
      <c r="D1381" s="2">
        <f t="shared" ca="1" si="85"/>
        <v>6397</v>
      </c>
      <c r="E1381" s="4">
        <v>9</v>
      </c>
      <c r="F1381" s="4" t="str">
        <f t="shared" ca="1" si="86"/>
        <v/>
      </c>
      <c r="G1381" s="4" t="str">
        <f t="shared" ca="1" si="87"/>
        <v/>
      </c>
      <c r="H1381" s="3" t="str">
        <f t="array" aca="1" ref="H1381" ca="1">IFERROR(INDEX(F:F,SMALL(IF(F$2:F$1573&lt;&gt;"",ROW(F$2:F$1573)),ROWS(H$2:H1380))),"")</f>
        <v/>
      </c>
      <c r="I1381" s="3" t="str">
        <f t="array" aca="1" ref="I1381" ca="1">IFERROR(INDEX(G:G,SMALL(IF(G$2:G$1573&lt;&gt;"",ROW(G$2:G$1573)),ROWS(I$2:I1380))),"")</f>
        <v/>
      </c>
      <c r="J1381" s="3" t="str">
        <f t="array" aca="1" ref="J1381" ca="1">IFERROR(INDEX(C:C,SMALL(IF(C$2:C$1573&lt;&gt;"",ROW(C$2:C$1573)),ROWS(J$2:J1380))),"")</f>
        <v/>
      </c>
    </row>
    <row r="1382" spans="1:10" ht="18" x14ac:dyDescent="0.2">
      <c r="A1382" s="1">
        <v>126</v>
      </c>
      <c r="B1382" s="1" t="s">
        <v>790</v>
      </c>
      <c r="C1382" s="2" t="str">
        <f t="shared" ca="1" si="84"/>
        <v/>
      </c>
      <c r="D1382" s="2">
        <f t="shared" ca="1" si="85"/>
        <v>6400</v>
      </c>
      <c r="E1382" s="4">
        <v>9</v>
      </c>
      <c r="F1382" s="4" t="str">
        <f t="shared" ca="1" si="86"/>
        <v/>
      </c>
      <c r="G1382" s="4" t="str">
        <f t="shared" ca="1" si="87"/>
        <v/>
      </c>
      <c r="H1382" s="3" t="str">
        <f t="array" aca="1" ref="H1382" ca="1">IFERROR(INDEX(F:F,SMALL(IF(F$2:F$1573&lt;&gt;"",ROW(F$2:F$1573)),ROWS(H$2:H1381))),"")</f>
        <v/>
      </c>
      <c r="I1382" s="3" t="str">
        <f t="array" aca="1" ref="I1382" ca="1">IFERROR(INDEX(G:G,SMALL(IF(G$2:G$1573&lt;&gt;"",ROW(G$2:G$1573)),ROWS(I$2:I1381))),"")</f>
        <v/>
      </c>
      <c r="J1382" s="3" t="str">
        <f t="array" aca="1" ref="J1382" ca="1">IFERROR(INDEX(C:C,SMALL(IF(C$2:C$1573&lt;&gt;"",ROW(C$2:C$1573)),ROWS(J$2:J1381))),"")</f>
        <v/>
      </c>
    </row>
    <row r="1383" spans="1:10" ht="18" x14ac:dyDescent="0.2">
      <c r="A1383" s="1">
        <v>127</v>
      </c>
      <c r="B1383" s="1" t="s">
        <v>790</v>
      </c>
      <c r="C1383" s="2" t="str">
        <f t="shared" ca="1" si="84"/>
        <v/>
      </c>
      <c r="D1383" s="2">
        <f t="shared" ca="1" si="85"/>
        <v>6403</v>
      </c>
      <c r="E1383" s="4">
        <v>9</v>
      </c>
      <c r="F1383" s="4" t="str">
        <f t="shared" ca="1" si="86"/>
        <v/>
      </c>
      <c r="G1383" s="4" t="str">
        <f t="shared" ca="1" si="87"/>
        <v/>
      </c>
      <c r="H1383" s="3" t="str">
        <f t="array" aca="1" ref="H1383" ca="1">IFERROR(INDEX(F:F,SMALL(IF(F$2:F$1573&lt;&gt;"",ROW(F$2:F$1573)),ROWS(H$2:H1382))),"")</f>
        <v/>
      </c>
      <c r="I1383" s="3" t="str">
        <f t="array" aca="1" ref="I1383" ca="1">IFERROR(INDEX(G:G,SMALL(IF(G$2:G$1573&lt;&gt;"",ROW(G$2:G$1573)),ROWS(I$2:I1382))),"")</f>
        <v/>
      </c>
      <c r="J1383" s="3" t="str">
        <f t="array" aca="1" ref="J1383" ca="1">IFERROR(INDEX(C:C,SMALL(IF(C$2:C$1573&lt;&gt;"",ROW(C$2:C$1573)),ROWS(J$2:J1382))),"")</f>
        <v/>
      </c>
    </row>
    <row r="1384" spans="1:10" ht="18" x14ac:dyDescent="0.2">
      <c r="A1384" s="1">
        <v>128</v>
      </c>
      <c r="B1384" s="1" t="s">
        <v>790</v>
      </c>
      <c r="C1384" s="2" t="str">
        <f t="shared" ca="1" si="84"/>
        <v/>
      </c>
      <c r="D1384" s="2">
        <f t="shared" ca="1" si="85"/>
        <v>6404</v>
      </c>
      <c r="E1384" s="4">
        <v>9</v>
      </c>
      <c r="F1384" s="4" t="str">
        <f t="shared" ca="1" si="86"/>
        <v/>
      </c>
      <c r="G1384" s="4" t="str">
        <f t="shared" ca="1" si="87"/>
        <v/>
      </c>
      <c r="H1384" s="3" t="str">
        <f t="array" aca="1" ref="H1384" ca="1">IFERROR(INDEX(F:F,SMALL(IF(F$2:F$1573&lt;&gt;"",ROW(F$2:F$1573)),ROWS(H$2:H1383))),"")</f>
        <v/>
      </c>
      <c r="I1384" s="3" t="str">
        <f t="array" aca="1" ref="I1384" ca="1">IFERROR(INDEX(G:G,SMALL(IF(G$2:G$1573&lt;&gt;"",ROW(G$2:G$1573)),ROWS(I$2:I1383))),"")</f>
        <v/>
      </c>
      <c r="J1384" s="3" t="str">
        <f t="array" aca="1" ref="J1384" ca="1">IFERROR(INDEX(C:C,SMALL(IF(C$2:C$1573&lt;&gt;"",ROW(C$2:C$1573)),ROWS(J$2:J1383))),"")</f>
        <v/>
      </c>
    </row>
    <row r="1385" spans="1:10" ht="18" x14ac:dyDescent="0.2">
      <c r="A1385" s="1">
        <v>129</v>
      </c>
      <c r="B1385" s="1" t="s">
        <v>790</v>
      </c>
      <c r="C1385" s="2" t="str">
        <f t="shared" ca="1" si="84"/>
        <v/>
      </c>
      <c r="D1385" s="2">
        <f t="shared" ca="1" si="85"/>
        <v>6414</v>
      </c>
      <c r="E1385" s="4">
        <v>9</v>
      </c>
      <c r="F1385" s="4" t="str">
        <f t="shared" ca="1" si="86"/>
        <v/>
      </c>
      <c r="G1385" s="4" t="str">
        <f t="shared" ca="1" si="87"/>
        <v/>
      </c>
      <c r="H1385" s="3" t="str">
        <f t="array" aca="1" ref="H1385" ca="1">IFERROR(INDEX(F:F,SMALL(IF(F$2:F$1573&lt;&gt;"",ROW(F$2:F$1573)),ROWS(H$2:H1384))),"")</f>
        <v/>
      </c>
      <c r="I1385" s="3" t="str">
        <f t="array" aca="1" ref="I1385" ca="1">IFERROR(INDEX(G:G,SMALL(IF(G$2:G$1573&lt;&gt;"",ROW(G$2:G$1573)),ROWS(I$2:I1384))),"")</f>
        <v/>
      </c>
      <c r="J1385" s="3" t="str">
        <f t="array" aca="1" ref="J1385" ca="1">IFERROR(INDEX(C:C,SMALL(IF(C$2:C$1573&lt;&gt;"",ROW(C$2:C$1573)),ROWS(J$2:J1384))),"")</f>
        <v/>
      </c>
    </row>
    <row r="1386" spans="1:10" ht="18" x14ac:dyDescent="0.2">
      <c r="A1386" s="1">
        <v>130</v>
      </c>
      <c r="B1386" s="1" t="s">
        <v>790</v>
      </c>
      <c r="C1386" s="2" t="str">
        <f t="shared" ca="1" si="84"/>
        <v/>
      </c>
      <c r="D1386" s="2">
        <f t="shared" ca="1" si="85"/>
        <v>6413</v>
      </c>
      <c r="E1386" s="4">
        <v>9</v>
      </c>
      <c r="F1386" s="4" t="str">
        <f t="shared" ca="1" si="86"/>
        <v/>
      </c>
      <c r="G1386" s="4" t="str">
        <f t="shared" ca="1" si="87"/>
        <v/>
      </c>
      <c r="H1386" s="3" t="str">
        <f t="array" aca="1" ref="H1386" ca="1">IFERROR(INDEX(F:F,SMALL(IF(F$2:F$1573&lt;&gt;"",ROW(F$2:F$1573)),ROWS(H$2:H1385))),"")</f>
        <v/>
      </c>
      <c r="I1386" s="3" t="str">
        <f t="array" aca="1" ref="I1386" ca="1">IFERROR(INDEX(G:G,SMALL(IF(G$2:G$1573&lt;&gt;"",ROW(G$2:G$1573)),ROWS(I$2:I1385))),"")</f>
        <v/>
      </c>
      <c r="J1386" s="3" t="str">
        <f t="array" aca="1" ref="J1386" ca="1">IFERROR(INDEX(C:C,SMALL(IF(C$2:C$1573&lt;&gt;"",ROW(C$2:C$1573)),ROWS(J$2:J1385))),"")</f>
        <v/>
      </c>
    </row>
    <row r="1387" spans="1:10" ht="18" x14ac:dyDescent="0.2">
      <c r="A1387" s="1">
        <v>131</v>
      </c>
      <c r="B1387" s="1" t="s">
        <v>790</v>
      </c>
      <c r="C1387" s="2" t="str">
        <f t="shared" ca="1" si="84"/>
        <v/>
      </c>
      <c r="D1387" s="2">
        <f t="shared" ca="1" si="85"/>
        <v>6471</v>
      </c>
      <c r="E1387" s="4">
        <v>9</v>
      </c>
      <c r="F1387" s="4" t="str">
        <f t="shared" ca="1" si="86"/>
        <v/>
      </c>
      <c r="G1387" s="4" t="str">
        <f t="shared" ca="1" si="87"/>
        <v/>
      </c>
      <c r="H1387" s="3" t="str">
        <f t="array" aca="1" ref="H1387" ca="1">IFERROR(INDEX(F:F,SMALL(IF(F$2:F$1573&lt;&gt;"",ROW(F$2:F$1573)),ROWS(H$2:H1386))),"")</f>
        <v/>
      </c>
      <c r="I1387" s="3" t="str">
        <f t="array" aca="1" ref="I1387" ca="1">IFERROR(INDEX(G:G,SMALL(IF(G$2:G$1573&lt;&gt;"",ROW(G$2:G$1573)),ROWS(I$2:I1386))),"")</f>
        <v/>
      </c>
      <c r="J1387" s="3" t="str">
        <f t="array" aca="1" ref="J1387" ca="1">IFERROR(INDEX(C:C,SMALL(IF(C$2:C$1573&lt;&gt;"",ROW(C$2:C$1573)),ROWS(J$2:J1386))),"")</f>
        <v/>
      </c>
    </row>
    <row r="1388" spans="1:10" ht="18" x14ac:dyDescent="0.2">
      <c r="A1388" s="1">
        <v>132</v>
      </c>
      <c r="B1388" s="1" t="s">
        <v>790</v>
      </c>
      <c r="C1388" s="2" t="str">
        <f t="shared" ca="1" si="84"/>
        <v/>
      </c>
      <c r="D1388" s="2" t="str">
        <f t="shared" ca="1" si="85"/>
        <v/>
      </c>
      <c r="E1388" s="4">
        <v>9</v>
      </c>
      <c r="F1388" s="4" t="str">
        <f t="shared" ca="1" si="86"/>
        <v/>
      </c>
      <c r="G1388" s="4" t="str">
        <f t="shared" ca="1" si="87"/>
        <v/>
      </c>
      <c r="H1388" s="3" t="str">
        <f t="array" aca="1" ref="H1388" ca="1">IFERROR(INDEX(F:F,SMALL(IF(F$2:F$1573&lt;&gt;"",ROW(F$2:F$1573)),ROWS(H$2:H1387))),"")</f>
        <v/>
      </c>
      <c r="I1388" s="3" t="str">
        <f t="array" aca="1" ref="I1388" ca="1">IFERROR(INDEX(G:G,SMALL(IF(G$2:G$1573&lt;&gt;"",ROW(G$2:G$1573)),ROWS(I$2:I1387))),"")</f>
        <v/>
      </c>
      <c r="J1388" s="3" t="str">
        <f t="array" aca="1" ref="J1388" ca="1">IFERROR(INDEX(C:C,SMALL(IF(C$2:C$1573&lt;&gt;"",ROW(C$2:C$1573)),ROWS(J$2:J1387))),"")</f>
        <v/>
      </c>
    </row>
    <row r="1389" spans="1:10" ht="18" x14ac:dyDescent="0.2">
      <c r="A1389" s="1">
        <v>133</v>
      </c>
      <c r="B1389" s="1" t="s">
        <v>790</v>
      </c>
      <c r="C1389" s="2" t="str">
        <f t="shared" ca="1" si="84"/>
        <v/>
      </c>
      <c r="D1389" s="2" t="str">
        <f t="shared" ca="1" si="85"/>
        <v/>
      </c>
      <c r="E1389" s="4">
        <v>9</v>
      </c>
      <c r="F1389" s="4" t="str">
        <f t="shared" ca="1" si="86"/>
        <v/>
      </c>
      <c r="G1389" s="4" t="str">
        <f t="shared" ca="1" si="87"/>
        <v/>
      </c>
      <c r="H1389" s="3" t="str">
        <f t="array" aca="1" ref="H1389" ca="1">IFERROR(INDEX(F:F,SMALL(IF(F$2:F$1573&lt;&gt;"",ROW(F$2:F$1573)),ROWS(H$2:H1388))),"")</f>
        <v/>
      </c>
      <c r="I1389" s="3" t="str">
        <f t="array" aca="1" ref="I1389" ca="1">IFERROR(INDEX(G:G,SMALL(IF(G$2:G$1573&lt;&gt;"",ROW(G$2:G$1573)),ROWS(I$2:I1388))),"")</f>
        <v/>
      </c>
      <c r="J1389" s="3" t="str">
        <f t="array" aca="1" ref="J1389" ca="1">IFERROR(INDEX(C:C,SMALL(IF(C$2:C$1573&lt;&gt;"",ROW(C$2:C$1573)),ROWS(J$2:J1388))),"")</f>
        <v/>
      </c>
    </row>
    <row r="1390" spans="1:10" ht="18" x14ac:dyDescent="0.2">
      <c r="A1390" s="1">
        <v>134</v>
      </c>
      <c r="B1390" s="1" t="s">
        <v>790</v>
      </c>
      <c r="C1390" s="2" t="str">
        <f t="shared" ca="1" si="84"/>
        <v/>
      </c>
      <c r="D1390" s="2" t="str">
        <f t="shared" ca="1" si="85"/>
        <v/>
      </c>
      <c r="E1390" s="4">
        <v>9</v>
      </c>
      <c r="F1390" s="4" t="str">
        <f t="shared" ca="1" si="86"/>
        <v/>
      </c>
      <c r="G1390" s="4" t="str">
        <f t="shared" ca="1" si="87"/>
        <v/>
      </c>
      <c r="H1390" s="3" t="str">
        <f t="array" aca="1" ref="H1390" ca="1">IFERROR(INDEX(F:F,SMALL(IF(F$2:F$1573&lt;&gt;"",ROW(F$2:F$1573)),ROWS(H$2:H1389))),"")</f>
        <v/>
      </c>
      <c r="I1390" s="3" t="str">
        <f t="array" aca="1" ref="I1390" ca="1">IFERROR(INDEX(G:G,SMALL(IF(G$2:G$1573&lt;&gt;"",ROW(G$2:G$1573)),ROWS(I$2:I1389))),"")</f>
        <v/>
      </c>
      <c r="J1390" s="3" t="str">
        <f t="array" aca="1" ref="J1390" ca="1">IFERROR(INDEX(C:C,SMALL(IF(C$2:C$1573&lt;&gt;"",ROW(C$2:C$1573)),ROWS(J$2:J1389))),"")</f>
        <v/>
      </c>
    </row>
    <row r="1391" spans="1:10" ht="18" x14ac:dyDescent="0.2">
      <c r="A1391" s="1">
        <v>135</v>
      </c>
      <c r="B1391" s="1" t="s">
        <v>790</v>
      </c>
      <c r="C1391" s="2" t="str">
        <f t="shared" ca="1" si="84"/>
        <v/>
      </c>
      <c r="D1391" s="2" t="str">
        <f t="shared" ca="1" si="85"/>
        <v/>
      </c>
      <c r="E1391" s="4">
        <v>9</v>
      </c>
      <c r="F1391" s="4" t="str">
        <f t="shared" ca="1" si="86"/>
        <v/>
      </c>
      <c r="G1391" s="4" t="str">
        <f t="shared" ca="1" si="87"/>
        <v/>
      </c>
      <c r="H1391" s="3" t="str">
        <f t="array" aca="1" ref="H1391" ca="1">IFERROR(INDEX(F:F,SMALL(IF(F$2:F$1573&lt;&gt;"",ROW(F$2:F$1573)),ROWS(H$2:H1390))),"")</f>
        <v/>
      </c>
      <c r="I1391" s="3" t="str">
        <f t="array" aca="1" ref="I1391" ca="1">IFERROR(INDEX(G:G,SMALL(IF(G$2:G$1573&lt;&gt;"",ROW(G$2:G$1573)),ROWS(I$2:I1390))),"")</f>
        <v/>
      </c>
      <c r="J1391" s="3" t="str">
        <f t="array" aca="1" ref="J1391" ca="1">IFERROR(INDEX(C:C,SMALL(IF(C$2:C$1573&lt;&gt;"",ROW(C$2:C$1573)),ROWS(J$2:J1390))),"")</f>
        <v/>
      </c>
    </row>
    <row r="1392" spans="1:10" ht="18" x14ac:dyDescent="0.2">
      <c r="A1392" s="1">
        <v>136</v>
      </c>
      <c r="B1392" s="1" t="s">
        <v>790</v>
      </c>
      <c r="C1392" s="2" t="str">
        <f t="shared" ca="1" si="84"/>
        <v/>
      </c>
      <c r="D1392" s="2" t="str">
        <f t="shared" ca="1" si="85"/>
        <v/>
      </c>
      <c r="E1392" s="4">
        <v>9</v>
      </c>
      <c r="F1392" s="4" t="str">
        <f t="shared" ca="1" si="86"/>
        <v/>
      </c>
      <c r="G1392" s="4" t="str">
        <f t="shared" ca="1" si="87"/>
        <v/>
      </c>
      <c r="H1392" s="3" t="str">
        <f t="array" aca="1" ref="H1392" ca="1">IFERROR(INDEX(F:F,SMALL(IF(F$2:F$1573&lt;&gt;"",ROW(F$2:F$1573)),ROWS(H$2:H1391))),"")</f>
        <v/>
      </c>
      <c r="I1392" s="3" t="str">
        <f t="array" aca="1" ref="I1392" ca="1">IFERROR(INDEX(G:G,SMALL(IF(G$2:G$1573&lt;&gt;"",ROW(G$2:G$1573)),ROWS(I$2:I1391))),"")</f>
        <v/>
      </c>
      <c r="J1392" s="3" t="str">
        <f t="array" aca="1" ref="J1392" ca="1">IFERROR(INDEX(C:C,SMALL(IF(C$2:C$1573&lt;&gt;"",ROW(C$2:C$1573)),ROWS(J$2:J1391))),"")</f>
        <v/>
      </c>
    </row>
    <row r="1393" spans="1:10" ht="18" x14ac:dyDescent="0.2">
      <c r="A1393" s="1">
        <v>137</v>
      </c>
      <c r="B1393" s="1" t="s">
        <v>790</v>
      </c>
      <c r="C1393" s="2" t="str">
        <f t="shared" ca="1" si="84"/>
        <v/>
      </c>
      <c r="D1393" s="2" t="str">
        <f t="shared" ca="1" si="85"/>
        <v/>
      </c>
      <c r="E1393" s="4">
        <v>9</v>
      </c>
      <c r="F1393" s="4" t="str">
        <f t="shared" ca="1" si="86"/>
        <v/>
      </c>
      <c r="G1393" s="4" t="str">
        <f t="shared" ca="1" si="87"/>
        <v/>
      </c>
      <c r="H1393" s="3" t="str">
        <f t="array" aca="1" ref="H1393" ca="1">IFERROR(INDEX(F:F,SMALL(IF(F$2:F$1573&lt;&gt;"",ROW(F$2:F$1573)),ROWS(H$2:H1392))),"")</f>
        <v/>
      </c>
      <c r="I1393" s="3" t="str">
        <f t="array" aca="1" ref="I1393" ca="1">IFERROR(INDEX(G:G,SMALL(IF(G$2:G$1573&lt;&gt;"",ROW(G$2:G$1573)),ROWS(I$2:I1392))),"")</f>
        <v/>
      </c>
      <c r="J1393" s="3" t="str">
        <f t="array" aca="1" ref="J1393" ca="1">IFERROR(INDEX(C:C,SMALL(IF(C$2:C$1573&lt;&gt;"",ROW(C$2:C$1573)),ROWS(J$2:J1392))),"")</f>
        <v/>
      </c>
    </row>
    <row r="1394" spans="1:10" ht="18" x14ac:dyDescent="0.2">
      <c r="A1394" s="1">
        <v>138</v>
      </c>
      <c r="B1394" s="1" t="s">
        <v>790</v>
      </c>
      <c r="C1394" s="2" t="str">
        <f t="shared" ca="1" si="84"/>
        <v/>
      </c>
      <c r="D1394" s="2" t="str">
        <f t="shared" ca="1" si="85"/>
        <v/>
      </c>
      <c r="E1394" s="4">
        <v>9</v>
      </c>
      <c r="F1394" s="4" t="str">
        <f t="shared" ca="1" si="86"/>
        <v/>
      </c>
      <c r="G1394" s="4" t="str">
        <f t="shared" ca="1" si="87"/>
        <v/>
      </c>
      <c r="H1394" s="3" t="str">
        <f t="array" aca="1" ref="H1394" ca="1">IFERROR(INDEX(F:F,SMALL(IF(F$2:F$1573&lt;&gt;"",ROW(F$2:F$1573)),ROWS(H$2:H1393))),"")</f>
        <v/>
      </c>
      <c r="I1394" s="3" t="str">
        <f t="array" aca="1" ref="I1394" ca="1">IFERROR(INDEX(G:G,SMALL(IF(G$2:G$1573&lt;&gt;"",ROW(G$2:G$1573)),ROWS(I$2:I1393))),"")</f>
        <v/>
      </c>
      <c r="J1394" s="3" t="str">
        <f t="array" aca="1" ref="J1394" ca="1">IFERROR(INDEX(C:C,SMALL(IF(C$2:C$1573&lt;&gt;"",ROW(C$2:C$1573)),ROWS(J$2:J1393))),"")</f>
        <v/>
      </c>
    </row>
    <row r="1395" spans="1:10" ht="18" x14ac:dyDescent="0.2">
      <c r="A1395" s="1">
        <v>139</v>
      </c>
      <c r="B1395" s="1" t="s">
        <v>790</v>
      </c>
      <c r="C1395" s="2" t="str">
        <f t="shared" ca="1" si="84"/>
        <v/>
      </c>
      <c r="D1395" s="2" t="str">
        <f t="shared" ca="1" si="85"/>
        <v/>
      </c>
      <c r="E1395" s="4">
        <v>9</v>
      </c>
      <c r="F1395" s="4" t="str">
        <f t="shared" ca="1" si="86"/>
        <v/>
      </c>
      <c r="G1395" s="4" t="str">
        <f t="shared" ca="1" si="87"/>
        <v/>
      </c>
      <c r="H1395" s="3" t="str">
        <f t="array" aca="1" ref="H1395" ca="1">IFERROR(INDEX(F:F,SMALL(IF(F$2:F$1573&lt;&gt;"",ROW(F$2:F$1573)),ROWS(H$2:H1394))),"")</f>
        <v/>
      </c>
      <c r="I1395" s="3" t="str">
        <f t="array" aca="1" ref="I1395" ca="1">IFERROR(INDEX(G:G,SMALL(IF(G$2:G$1573&lt;&gt;"",ROW(G$2:G$1573)),ROWS(I$2:I1394))),"")</f>
        <v/>
      </c>
      <c r="J1395" s="3" t="str">
        <f t="array" aca="1" ref="J1395" ca="1">IFERROR(INDEX(C:C,SMALL(IF(C$2:C$1573&lt;&gt;"",ROW(C$2:C$1573)),ROWS(J$2:J1394))),"")</f>
        <v/>
      </c>
    </row>
    <row r="1396" spans="1:10" ht="18" x14ac:dyDescent="0.2">
      <c r="A1396" s="1">
        <v>140</v>
      </c>
      <c r="B1396" s="1" t="s">
        <v>790</v>
      </c>
      <c r="C1396" s="2" t="str">
        <f t="shared" ca="1" si="84"/>
        <v/>
      </c>
      <c r="D1396" s="2" t="str">
        <f t="shared" ca="1" si="85"/>
        <v/>
      </c>
      <c r="E1396" s="4">
        <v>9</v>
      </c>
      <c r="F1396" s="4" t="str">
        <f t="shared" ca="1" si="86"/>
        <v/>
      </c>
      <c r="G1396" s="4" t="str">
        <f t="shared" ca="1" si="87"/>
        <v/>
      </c>
      <c r="H1396" s="3" t="str">
        <f t="array" aca="1" ref="H1396" ca="1">IFERROR(INDEX(F:F,SMALL(IF(F$2:F$1573&lt;&gt;"",ROW(F$2:F$1573)),ROWS(H$2:H1395))),"")</f>
        <v/>
      </c>
      <c r="I1396" s="3" t="str">
        <f t="array" aca="1" ref="I1396" ca="1">IFERROR(INDEX(G:G,SMALL(IF(G$2:G$1573&lt;&gt;"",ROW(G$2:G$1573)),ROWS(I$2:I1395))),"")</f>
        <v/>
      </c>
      <c r="J1396" s="3" t="str">
        <f t="array" aca="1" ref="J1396" ca="1">IFERROR(INDEX(C:C,SMALL(IF(C$2:C$1573&lt;&gt;"",ROW(C$2:C$1573)),ROWS(J$2:J1395))),"")</f>
        <v/>
      </c>
    </row>
    <row r="1397" spans="1:10" ht="18" x14ac:dyDescent="0.2">
      <c r="A1397" s="1">
        <v>141</v>
      </c>
      <c r="B1397" s="1" t="s">
        <v>790</v>
      </c>
      <c r="C1397" s="2" t="str">
        <f t="shared" ca="1" si="84"/>
        <v/>
      </c>
      <c r="D1397" s="2" t="str">
        <f t="shared" ca="1" si="85"/>
        <v/>
      </c>
      <c r="E1397" s="4">
        <v>9</v>
      </c>
      <c r="F1397" s="4" t="str">
        <f t="shared" ca="1" si="86"/>
        <v/>
      </c>
      <c r="G1397" s="4" t="str">
        <f t="shared" ca="1" si="87"/>
        <v/>
      </c>
      <c r="H1397" s="3" t="str">
        <f t="array" aca="1" ref="H1397" ca="1">IFERROR(INDEX(F:F,SMALL(IF(F$2:F$1573&lt;&gt;"",ROW(F$2:F$1573)),ROWS(H$2:H1396))),"")</f>
        <v/>
      </c>
      <c r="I1397" s="3" t="str">
        <f t="array" aca="1" ref="I1397" ca="1">IFERROR(INDEX(G:G,SMALL(IF(G$2:G$1573&lt;&gt;"",ROW(G$2:G$1573)),ROWS(I$2:I1396))),"")</f>
        <v/>
      </c>
      <c r="J1397" s="3" t="str">
        <f t="array" aca="1" ref="J1397" ca="1">IFERROR(INDEX(C:C,SMALL(IF(C$2:C$1573&lt;&gt;"",ROW(C$2:C$1573)),ROWS(J$2:J1396))),"")</f>
        <v/>
      </c>
    </row>
    <row r="1398" spans="1:10" ht="18" x14ac:dyDescent="0.2">
      <c r="A1398" s="1">
        <v>142</v>
      </c>
      <c r="B1398" s="1" t="s">
        <v>790</v>
      </c>
      <c r="C1398" s="2" t="str">
        <f t="shared" ca="1" si="84"/>
        <v/>
      </c>
      <c r="D1398" s="2" t="str">
        <f t="shared" ca="1" si="85"/>
        <v/>
      </c>
      <c r="E1398" s="4">
        <v>9</v>
      </c>
      <c r="F1398" s="4" t="str">
        <f t="shared" ca="1" si="86"/>
        <v/>
      </c>
      <c r="G1398" s="4" t="str">
        <f t="shared" ca="1" si="87"/>
        <v/>
      </c>
      <c r="H1398" s="3" t="str">
        <f t="array" aca="1" ref="H1398" ca="1">IFERROR(INDEX(F:F,SMALL(IF(F$2:F$1573&lt;&gt;"",ROW(F$2:F$1573)),ROWS(H$2:H1397))),"")</f>
        <v/>
      </c>
      <c r="I1398" s="3" t="str">
        <f t="array" aca="1" ref="I1398" ca="1">IFERROR(INDEX(G:G,SMALL(IF(G$2:G$1573&lt;&gt;"",ROW(G$2:G$1573)),ROWS(I$2:I1397))),"")</f>
        <v/>
      </c>
      <c r="J1398" s="3" t="str">
        <f t="array" aca="1" ref="J1398" ca="1">IFERROR(INDEX(C:C,SMALL(IF(C$2:C$1573&lt;&gt;"",ROW(C$2:C$1573)),ROWS(J$2:J1397))),"")</f>
        <v/>
      </c>
    </row>
    <row r="1399" spans="1:10" ht="18" x14ac:dyDescent="0.2">
      <c r="A1399" s="1">
        <v>143</v>
      </c>
      <c r="B1399" s="1" t="s">
        <v>790</v>
      </c>
      <c r="C1399" s="2" t="str">
        <f t="shared" ca="1" si="84"/>
        <v/>
      </c>
      <c r="D1399" s="2" t="str">
        <f t="shared" ca="1" si="85"/>
        <v/>
      </c>
      <c r="E1399" s="4">
        <v>9</v>
      </c>
      <c r="F1399" s="4" t="str">
        <f t="shared" ca="1" si="86"/>
        <v/>
      </c>
      <c r="G1399" s="4" t="str">
        <f t="shared" ca="1" si="87"/>
        <v/>
      </c>
      <c r="H1399" s="3" t="str">
        <f t="array" aca="1" ref="H1399" ca="1">IFERROR(INDEX(F:F,SMALL(IF(F$2:F$1573&lt;&gt;"",ROW(F$2:F$1573)),ROWS(H$2:H1398))),"")</f>
        <v/>
      </c>
      <c r="I1399" s="3" t="str">
        <f t="array" aca="1" ref="I1399" ca="1">IFERROR(INDEX(G:G,SMALL(IF(G$2:G$1573&lt;&gt;"",ROW(G$2:G$1573)),ROWS(I$2:I1398))),"")</f>
        <v/>
      </c>
      <c r="J1399" s="3" t="str">
        <f t="array" aca="1" ref="J1399" ca="1">IFERROR(INDEX(C:C,SMALL(IF(C$2:C$1573&lt;&gt;"",ROW(C$2:C$1573)),ROWS(J$2:J1398))),"")</f>
        <v/>
      </c>
    </row>
    <row r="1400" spans="1:10" ht="18" x14ac:dyDescent="0.2">
      <c r="A1400" s="1">
        <v>144</v>
      </c>
      <c r="B1400" s="1" t="s">
        <v>790</v>
      </c>
      <c r="C1400" s="2" t="str">
        <f t="shared" ca="1" si="84"/>
        <v/>
      </c>
      <c r="D1400" s="2" t="str">
        <f t="shared" ca="1" si="85"/>
        <v/>
      </c>
      <c r="E1400" s="4">
        <v>9</v>
      </c>
      <c r="F1400" s="4" t="str">
        <f t="shared" ca="1" si="86"/>
        <v/>
      </c>
      <c r="G1400" s="4" t="str">
        <f t="shared" ca="1" si="87"/>
        <v/>
      </c>
      <c r="H1400" s="3" t="str">
        <f t="array" aca="1" ref="H1400" ca="1">IFERROR(INDEX(F:F,SMALL(IF(F$2:F$1573&lt;&gt;"",ROW(F$2:F$1573)),ROWS(H$2:H1399))),"")</f>
        <v/>
      </c>
      <c r="I1400" s="3" t="str">
        <f t="array" aca="1" ref="I1400" ca="1">IFERROR(INDEX(G:G,SMALL(IF(G$2:G$1573&lt;&gt;"",ROW(G$2:G$1573)),ROWS(I$2:I1399))),"")</f>
        <v/>
      </c>
      <c r="J1400" s="3" t="str">
        <f t="array" aca="1" ref="J1400" ca="1">IFERROR(INDEX(C:C,SMALL(IF(C$2:C$1573&lt;&gt;"",ROW(C$2:C$1573)),ROWS(J$2:J1399))),"")</f>
        <v/>
      </c>
    </row>
    <row r="1401" spans="1:10" ht="18" x14ac:dyDescent="0.2">
      <c r="A1401" s="1">
        <v>145</v>
      </c>
      <c r="B1401" s="1" t="s">
        <v>790</v>
      </c>
      <c r="C1401" s="2" t="str">
        <f t="shared" ca="1" si="84"/>
        <v/>
      </c>
      <c r="D1401" s="2" t="str">
        <f t="shared" ca="1" si="85"/>
        <v/>
      </c>
      <c r="E1401" s="4">
        <v>9</v>
      </c>
      <c r="F1401" s="4" t="str">
        <f t="shared" ca="1" si="86"/>
        <v/>
      </c>
      <c r="G1401" s="4" t="str">
        <f t="shared" ca="1" si="87"/>
        <v/>
      </c>
      <c r="H1401" s="3" t="str">
        <f t="array" aca="1" ref="H1401" ca="1">IFERROR(INDEX(F:F,SMALL(IF(F$2:F$1573&lt;&gt;"",ROW(F$2:F$1573)),ROWS(H$2:H1400))),"")</f>
        <v/>
      </c>
      <c r="I1401" s="3" t="str">
        <f t="array" aca="1" ref="I1401" ca="1">IFERROR(INDEX(G:G,SMALL(IF(G$2:G$1573&lt;&gt;"",ROW(G$2:G$1573)),ROWS(I$2:I1400))),"")</f>
        <v/>
      </c>
      <c r="J1401" s="3" t="str">
        <f t="array" aca="1" ref="J1401" ca="1">IFERROR(INDEX(C:C,SMALL(IF(C$2:C$1573&lt;&gt;"",ROW(C$2:C$1573)),ROWS(J$2:J1400))),"")</f>
        <v/>
      </c>
    </row>
    <row r="1402" spans="1:10" ht="18" x14ac:dyDescent="0.2">
      <c r="A1402" s="1">
        <v>146</v>
      </c>
      <c r="B1402" s="1" t="s">
        <v>790</v>
      </c>
      <c r="C1402" s="2" t="str">
        <f t="shared" ca="1" si="84"/>
        <v/>
      </c>
      <c r="D1402" s="2" t="str">
        <f t="shared" ca="1" si="85"/>
        <v/>
      </c>
      <c r="E1402" s="4">
        <v>9</v>
      </c>
      <c r="F1402" s="4" t="str">
        <f t="shared" ca="1" si="86"/>
        <v/>
      </c>
      <c r="G1402" s="4" t="str">
        <f t="shared" ca="1" si="87"/>
        <v/>
      </c>
      <c r="H1402" s="3" t="str">
        <f t="array" aca="1" ref="H1402" ca="1">IFERROR(INDEX(F:F,SMALL(IF(F$2:F$1573&lt;&gt;"",ROW(F$2:F$1573)),ROWS(H$2:H1401))),"")</f>
        <v/>
      </c>
      <c r="I1402" s="3" t="str">
        <f t="array" aca="1" ref="I1402" ca="1">IFERROR(INDEX(G:G,SMALL(IF(G$2:G$1573&lt;&gt;"",ROW(G$2:G$1573)),ROWS(I$2:I1401))),"")</f>
        <v/>
      </c>
      <c r="J1402" s="3" t="str">
        <f t="array" aca="1" ref="J1402" ca="1">IFERROR(INDEX(C:C,SMALL(IF(C$2:C$1573&lt;&gt;"",ROW(C$2:C$1573)),ROWS(J$2:J1401))),"")</f>
        <v/>
      </c>
    </row>
    <row r="1403" spans="1:10" ht="18" x14ac:dyDescent="0.2">
      <c r="A1403" s="1">
        <v>147</v>
      </c>
      <c r="B1403" s="1" t="s">
        <v>790</v>
      </c>
      <c r="C1403" s="2" t="str">
        <f t="shared" ca="1" si="84"/>
        <v/>
      </c>
      <c r="D1403" s="2" t="str">
        <f t="shared" ca="1" si="85"/>
        <v/>
      </c>
      <c r="E1403" s="4">
        <v>9</v>
      </c>
      <c r="F1403" s="4" t="str">
        <f t="shared" ca="1" si="86"/>
        <v/>
      </c>
      <c r="G1403" s="4" t="str">
        <f t="shared" ca="1" si="87"/>
        <v/>
      </c>
      <c r="H1403" s="3" t="str">
        <f t="array" aca="1" ref="H1403" ca="1">IFERROR(INDEX(F:F,SMALL(IF(F$2:F$1573&lt;&gt;"",ROW(F$2:F$1573)),ROWS(H$2:H1402))),"")</f>
        <v/>
      </c>
      <c r="I1403" s="3" t="str">
        <f t="array" aca="1" ref="I1403" ca="1">IFERROR(INDEX(G:G,SMALL(IF(G$2:G$1573&lt;&gt;"",ROW(G$2:G$1573)),ROWS(I$2:I1402))),"")</f>
        <v/>
      </c>
      <c r="J1403" s="3" t="str">
        <f t="array" aca="1" ref="J1403" ca="1">IFERROR(INDEX(C:C,SMALL(IF(C$2:C$1573&lt;&gt;"",ROW(C$2:C$1573)),ROWS(J$2:J1402))),"")</f>
        <v/>
      </c>
    </row>
    <row r="1404" spans="1:10" ht="18" x14ac:dyDescent="0.2">
      <c r="A1404" s="1">
        <v>148</v>
      </c>
      <c r="B1404" s="1" t="s">
        <v>790</v>
      </c>
      <c r="C1404" s="2" t="str">
        <f t="shared" ca="1" si="84"/>
        <v/>
      </c>
      <c r="D1404" s="2" t="str">
        <f t="shared" ca="1" si="85"/>
        <v/>
      </c>
      <c r="E1404" s="4">
        <v>9</v>
      </c>
      <c r="F1404" s="4" t="str">
        <f t="shared" ca="1" si="86"/>
        <v/>
      </c>
      <c r="G1404" s="4" t="str">
        <f t="shared" ca="1" si="87"/>
        <v/>
      </c>
      <c r="H1404" s="3" t="str">
        <f t="array" aca="1" ref="H1404" ca="1">IFERROR(INDEX(F:F,SMALL(IF(F$2:F$1573&lt;&gt;"",ROW(F$2:F$1573)),ROWS(H$2:H1403))),"")</f>
        <v/>
      </c>
      <c r="I1404" s="3" t="str">
        <f t="array" aca="1" ref="I1404" ca="1">IFERROR(INDEX(G:G,SMALL(IF(G$2:G$1573&lt;&gt;"",ROW(G$2:G$1573)),ROWS(I$2:I1403))),"")</f>
        <v/>
      </c>
      <c r="J1404" s="3" t="str">
        <f t="array" aca="1" ref="J1404" ca="1">IFERROR(INDEX(C:C,SMALL(IF(C$2:C$1573&lt;&gt;"",ROW(C$2:C$1573)),ROWS(J$2:J1403))),"")</f>
        <v/>
      </c>
    </row>
    <row r="1405" spans="1:10" ht="18" x14ac:dyDescent="0.2">
      <c r="A1405" s="1">
        <v>149</v>
      </c>
      <c r="B1405" s="1" t="s">
        <v>790</v>
      </c>
      <c r="C1405" s="2" t="str">
        <f t="shared" ca="1" si="84"/>
        <v/>
      </c>
      <c r="D1405" s="2" t="str">
        <f t="shared" ca="1" si="85"/>
        <v/>
      </c>
      <c r="E1405" s="4">
        <v>9</v>
      </c>
      <c r="F1405" s="4" t="str">
        <f t="shared" ca="1" si="86"/>
        <v/>
      </c>
      <c r="G1405" s="4" t="str">
        <f t="shared" ca="1" si="87"/>
        <v/>
      </c>
      <c r="H1405" s="3" t="str">
        <f t="array" aca="1" ref="H1405" ca="1">IFERROR(INDEX(F:F,SMALL(IF(F$2:F$1573&lt;&gt;"",ROW(F$2:F$1573)),ROWS(H$2:H1404))),"")</f>
        <v/>
      </c>
      <c r="I1405" s="3" t="str">
        <f t="array" aca="1" ref="I1405" ca="1">IFERROR(INDEX(G:G,SMALL(IF(G$2:G$1573&lt;&gt;"",ROW(G$2:G$1573)),ROWS(I$2:I1404))),"")</f>
        <v/>
      </c>
      <c r="J1405" s="3" t="str">
        <f t="array" aca="1" ref="J1405" ca="1">IFERROR(INDEX(C:C,SMALL(IF(C$2:C$1573&lt;&gt;"",ROW(C$2:C$1573)),ROWS(J$2:J1404))),"")</f>
        <v/>
      </c>
    </row>
    <row r="1406" spans="1:10" ht="18" x14ac:dyDescent="0.2">
      <c r="A1406" s="1">
        <v>150</v>
      </c>
      <c r="B1406" s="1" t="s">
        <v>790</v>
      </c>
      <c r="C1406" s="2" t="str">
        <f t="shared" ca="1" si="84"/>
        <v/>
      </c>
      <c r="D1406" s="2" t="str">
        <f t="shared" ca="1" si="85"/>
        <v/>
      </c>
      <c r="E1406" s="4">
        <v>9</v>
      </c>
      <c r="F1406" s="4" t="str">
        <f t="shared" ca="1" si="86"/>
        <v/>
      </c>
      <c r="G1406" s="4" t="str">
        <f t="shared" ca="1" si="87"/>
        <v/>
      </c>
      <c r="H1406" s="3" t="str">
        <f t="array" aca="1" ref="H1406" ca="1">IFERROR(INDEX(F:F,SMALL(IF(F$2:F$1573&lt;&gt;"",ROW(F$2:F$1573)),ROWS(H$2:H1405))),"")</f>
        <v/>
      </c>
      <c r="I1406" s="3" t="str">
        <f t="array" aca="1" ref="I1406" ca="1">IFERROR(INDEX(G:G,SMALL(IF(G$2:G$1573&lt;&gt;"",ROW(G$2:G$1573)),ROWS(I$2:I1405))),"")</f>
        <v/>
      </c>
      <c r="J1406" s="3" t="str">
        <f t="array" aca="1" ref="J1406" ca="1">IFERROR(INDEX(C:C,SMALL(IF(C$2:C$1573&lt;&gt;"",ROW(C$2:C$1573)),ROWS(J$2:J1405))),"")</f>
        <v/>
      </c>
    </row>
    <row r="1407" spans="1:10" ht="18" x14ac:dyDescent="0.2">
      <c r="A1407" s="1">
        <v>151</v>
      </c>
      <c r="B1407" s="1" t="s">
        <v>790</v>
      </c>
      <c r="C1407" s="2" t="str">
        <f t="shared" ca="1" si="84"/>
        <v/>
      </c>
      <c r="D1407" s="2" t="str">
        <f t="shared" ca="1" si="85"/>
        <v/>
      </c>
      <c r="E1407" s="4">
        <v>9</v>
      </c>
      <c r="F1407" s="4" t="str">
        <f t="shared" ca="1" si="86"/>
        <v/>
      </c>
      <c r="G1407" s="4" t="str">
        <f t="shared" ca="1" si="87"/>
        <v/>
      </c>
      <c r="H1407" s="3" t="str">
        <f t="array" aca="1" ref="H1407" ca="1">IFERROR(INDEX(F:F,SMALL(IF(F$2:F$1573&lt;&gt;"",ROW(F$2:F$1573)),ROWS(H$2:H1406))),"")</f>
        <v/>
      </c>
      <c r="I1407" s="3" t="str">
        <f t="array" aca="1" ref="I1407" ca="1">IFERROR(INDEX(G:G,SMALL(IF(G$2:G$1573&lt;&gt;"",ROW(G$2:G$1573)),ROWS(I$2:I1406))),"")</f>
        <v/>
      </c>
      <c r="J1407" s="3" t="str">
        <f t="array" aca="1" ref="J1407" ca="1">IFERROR(INDEX(C:C,SMALL(IF(C$2:C$1573&lt;&gt;"",ROW(C$2:C$1573)),ROWS(J$2:J1406))),"")</f>
        <v/>
      </c>
    </row>
    <row r="1408" spans="1:10" ht="18" x14ac:dyDescent="0.2">
      <c r="A1408" s="1">
        <v>152</v>
      </c>
      <c r="B1408" s="1" t="s">
        <v>790</v>
      </c>
      <c r="C1408" s="2" t="str">
        <f t="shared" ca="1" si="84"/>
        <v/>
      </c>
      <c r="D1408" s="2" t="str">
        <f t="shared" ca="1" si="85"/>
        <v/>
      </c>
      <c r="E1408" s="4">
        <v>9</v>
      </c>
      <c r="F1408" s="4" t="str">
        <f t="shared" ca="1" si="86"/>
        <v/>
      </c>
      <c r="G1408" s="4" t="str">
        <f t="shared" ca="1" si="87"/>
        <v/>
      </c>
      <c r="H1408" s="3" t="str">
        <f t="array" aca="1" ref="H1408" ca="1">IFERROR(INDEX(F:F,SMALL(IF(F$2:F$1573&lt;&gt;"",ROW(F$2:F$1573)),ROWS(H$2:H1407))),"")</f>
        <v/>
      </c>
      <c r="I1408" s="3" t="str">
        <f t="array" aca="1" ref="I1408" ca="1">IFERROR(INDEX(G:G,SMALL(IF(G$2:G$1573&lt;&gt;"",ROW(G$2:G$1573)),ROWS(I$2:I1407))),"")</f>
        <v/>
      </c>
      <c r="J1408" s="3" t="str">
        <f t="array" aca="1" ref="J1408" ca="1">IFERROR(INDEX(C:C,SMALL(IF(C$2:C$1573&lt;&gt;"",ROW(C$2:C$1573)),ROWS(J$2:J1407))),"")</f>
        <v/>
      </c>
    </row>
    <row r="1409" spans="1:10" ht="18" x14ac:dyDescent="0.2">
      <c r="A1409" s="1">
        <v>153</v>
      </c>
      <c r="B1409" s="1" t="s">
        <v>790</v>
      </c>
      <c r="C1409" s="2" t="str">
        <f t="shared" ca="1" si="84"/>
        <v/>
      </c>
      <c r="D1409" s="2" t="str">
        <f t="shared" ca="1" si="85"/>
        <v/>
      </c>
      <c r="E1409" s="4">
        <v>9</v>
      </c>
      <c r="F1409" s="4" t="str">
        <f t="shared" ca="1" si="86"/>
        <v/>
      </c>
      <c r="G1409" s="4" t="str">
        <f t="shared" ca="1" si="87"/>
        <v/>
      </c>
      <c r="H1409" s="3" t="str">
        <f t="array" aca="1" ref="H1409" ca="1">IFERROR(INDEX(F:F,SMALL(IF(F$2:F$1573&lt;&gt;"",ROW(F$2:F$1573)),ROWS(H$2:H1408))),"")</f>
        <v/>
      </c>
      <c r="I1409" s="3" t="str">
        <f t="array" aca="1" ref="I1409" ca="1">IFERROR(INDEX(G:G,SMALL(IF(G$2:G$1573&lt;&gt;"",ROW(G$2:G$1573)),ROWS(I$2:I1408))),"")</f>
        <v/>
      </c>
      <c r="J1409" s="3" t="str">
        <f t="array" aca="1" ref="J1409" ca="1">IFERROR(INDEX(C:C,SMALL(IF(C$2:C$1573&lt;&gt;"",ROW(C$2:C$1573)),ROWS(J$2:J1408))),"")</f>
        <v/>
      </c>
    </row>
    <row r="1410" spans="1:10" ht="18" x14ac:dyDescent="0.2">
      <c r="A1410" s="1">
        <v>154</v>
      </c>
      <c r="B1410" s="1" t="s">
        <v>790</v>
      </c>
      <c r="C1410" s="2" t="str">
        <f t="shared" ca="1" si="84"/>
        <v/>
      </c>
      <c r="D1410" s="2" t="str">
        <f t="shared" ca="1" si="85"/>
        <v/>
      </c>
      <c r="E1410" s="4">
        <v>9</v>
      </c>
      <c r="F1410" s="4" t="str">
        <f t="shared" ca="1" si="86"/>
        <v/>
      </c>
      <c r="G1410" s="4" t="str">
        <f t="shared" ca="1" si="87"/>
        <v/>
      </c>
      <c r="H1410" s="3" t="str">
        <f t="array" aca="1" ref="H1410" ca="1">IFERROR(INDEX(F:F,SMALL(IF(F$2:F$1573&lt;&gt;"",ROW(F$2:F$1573)),ROWS(H$2:H1409))),"")</f>
        <v/>
      </c>
      <c r="I1410" s="3" t="str">
        <f t="array" aca="1" ref="I1410" ca="1">IFERROR(INDEX(G:G,SMALL(IF(G$2:G$1573&lt;&gt;"",ROW(G$2:G$1573)),ROWS(I$2:I1409))),"")</f>
        <v/>
      </c>
      <c r="J1410" s="3" t="str">
        <f t="array" aca="1" ref="J1410" ca="1">IFERROR(INDEX(C:C,SMALL(IF(C$2:C$1573&lt;&gt;"",ROW(C$2:C$1573)),ROWS(J$2:J1409))),"")</f>
        <v/>
      </c>
    </row>
    <row r="1411" spans="1:10" ht="18" x14ac:dyDescent="0.2">
      <c r="A1411" s="1">
        <v>155</v>
      </c>
      <c r="B1411" s="1" t="s">
        <v>790</v>
      </c>
      <c r="C1411" s="2" t="str">
        <f t="shared" ca="1" si="84"/>
        <v/>
      </c>
      <c r="D1411" s="2" t="str">
        <f t="shared" ca="1" si="85"/>
        <v/>
      </c>
      <c r="E1411" s="4">
        <v>9</v>
      </c>
      <c r="F1411" s="4" t="str">
        <f t="shared" ca="1" si="86"/>
        <v/>
      </c>
      <c r="G1411" s="4" t="str">
        <f t="shared" ca="1" si="87"/>
        <v/>
      </c>
      <c r="H1411" s="3" t="str">
        <f t="array" aca="1" ref="H1411" ca="1">IFERROR(INDEX(F:F,SMALL(IF(F$2:F$1573&lt;&gt;"",ROW(F$2:F$1573)),ROWS(H$2:H1410))),"")</f>
        <v/>
      </c>
      <c r="I1411" s="3" t="str">
        <f t="array" aca="1" ref="I1411" ca="1">IFERROR(INDEX(G:G,SMALL(IF(G$2:G$1573&lt;&gt;"",ROW(G$2:G$1573)),ROWS(I$2:I1410))),"")</f>
        <v/>
      </c>
      <c r="J1411" s="3" t="str">
        <f t="array" aca="1" ref="J1411" ca="1">IFERROR(INDEX(C:C,SMALL(IF(C$2:C$1573&lt;&gt;"",ROW(C$2:C$1573)),ROWS(J$2:J1410))),"")</f>
        <v/>
      </c>
    </row>
    <row r="1412" spans="1:10" ht="18" x14ac:dyDescent="0.2">
      <c r="A1412" s="1">
        <v>156</v>
      </c>
      <c r="B1412" s="1" t="s">
        <v>790</v>
      </c>
      <c r="C1412" s="2" t="str">
        <f t="shared" ca="1" si="84"/>
        <v/>
      </c>
      <c r="D1412" s="2" t="str">
        <f t="shared" ca="1" si="85"/>
        <v/>
      </c>
      <c r="E1412" s="4">
        <v>9</v>
      </c>
      <c r="F1412" s="4" t="str">
        <f t="shared" ca="1" si="86"/>
        <v/>
      </c>
      <c r="G1412" s="4" t="str">
        <f t="shared" ca="1" si="87"/>
        <v/>
      </c>
      <c r="H1412" s="3" t="str">
        <f t="array" aca="1" ref="H1412" ca="1">IFERROR(INDEX(F:F,SMALL(IF(F$2:F$1573&lt;&gt;"",ROW(F$2:F$1573)),ROWS(H$2:H1411))),"")</f>
        <v/>
      </c>
      <c r="I1412" s="3" t="str">
        <f t="array" aca="1" ref="I1412" ca="1">IFERROR(INDEX(G:G,SMALL(IF(G$2:G$1573&lt;&gt;"",ROW(G$2:G$1573)),ROWS(I$2:I1411))),"")</f>
        <v/>
      </c>
      <c r="J1412" s="3" t="str">
        <f t="array" aca="1" ref="J1412" ca="1">IFERROR(INDEX(C:C,SMALL(IF(C$2:C$1573&lt;&gt;"",ROW(C$2:C$1573)),ROWS(J$2:J1411))),"")</f>
        <v/>
      </c>
    </row>
    <row r="1413" spans="1:10" ht="18" x14ac:dyDescent="0.2">
      <c r="A1413" s="1">
        <v>157</v>
      </c>
      <c r="B1413" s="1" t="s">
        <v>790</v>
      </c>
      <c r="C1413" s="2" t="str">
        <f t="shared" ref="C1413:C1476" ca="1" si="88">IF(OR(D1413=0,D1413="",INDIRECT("'"&amp;$B$1&amp;"'!"&amp;B1413&amp;A1413)="",,INDIRECT("'"&amp;$B$1&amp;"'!X"&amp;A1413)=0),"",INDIRECT("'"&amp;$B$1&amp;"'!"&amp;B1413&amp;A1413))</f>
        <v/>
      </c>
      <c r="D1413" s="2" t="str">
        <f t="shared" ref="D1413:D1476" ca="1" si="89">IF(INDIRECT("'"&amp;$B$1&amp;"'!C"&amp;A1413)=0,"",INDIRECT("'"&amp;$B$1&amp;"'!C"&amp;A1413))</f>
        <v/>
      </c>
      <c r="E1413" s="4">
        <v>9</v>
      </c>
      <c r="F1413" s="4" t="str">
        <f t="shared" ref="F1413:F1476" ca="1" si="90">IF(C1413="","",E1413)</f>
        <v/>
      </c>
      <c r="G1413" s="4" t="str">
        <f t="shared" ref="G1413:G1476" ca="1" si="91">IF(OR(C1413="",C1413=0),"",D1413)</f>
        <v/>
      </c>
      <c r="H1413" s="3" t="str">
        <f t="array" aca="1" ref="H1413" ca="1">IFERROR(INDEX(F:F,SMALL(IF(F$2:F$1573&lt;&gt;"",ROW(F$2:F$1573)),ROWS(H$2:H1412))),"")</f>
        <v/>
      </c>
      <c r="I1413" s="3" t="str">
        <f t="array" aca="1" ref="I1413" ca="1">IFERROR(INDEX(G:G,SMALL(IF(G$2:G$1573&lt;&gt;"",ROW(G$2:G$1573)),ROWS(I$2:I1412))),"")</f>
        <v/>
      </c>
      <c r="J1413" s="3" t="str">
        <f t="array" aca="1" ref="J1413" ca="1">IFERROR(INDEX(C:C,SMALL(IF(C$2:C$1573&lt;&gt;"",ROW(C$2:C$1573)),ROWS(J$2:J1412))),"")</f>
        <v/>
      </c>
    </row>
    <row r="1414" spans="1:10" ht="18" x14ac:dyDescent="0.2">
      <c r="A1414" s="1">
        <v>158</v>
      </c>
      <c r="B1414" s="1" t="s">
        <v>790</v>
      </c>
      <c r="C1414" s="2" t="str">
        <f t="shared" ca="1" si="88"/>
        <v/>
      </c>
      <c r="D1414" s="2" t="str">
        <f t="shared" ca="1" si="89"/>
        <v/>
      </c>
      <c r="E1414" s="4">
        <v>9</v>
      </c>
      <c r="F1414" s="4" t="str">
        <f t="shared" ca="1" si="90"/>
        <v/>
      </c>
      <c r="G1414" s="4" t="str">
        <f t="shared" ca="1" si="91"/>
        <v/>
      </c>
      <c r="H1414" s="3" t="str">
        <f t="array" aca="1" ref="H1414" ca="1">IFERROR(INDEX(F:F,SMALL(IF(F$2:F$1573&lt;&gt;"",ROW(F$2:F$1573)),ROWS(H$2:H1413))),"")</f>
        <v/>
      </c>
      <c r="I1414" s="3" t="str">
        <f t="array" aca="1" ref="I1414" ca="1">IFERROR(INDEX(G:G,SMALL(IF(G$2:G$1573&lt;&gt;"",ROW(G$2:G$1573)),ROWS(I$2:I1413))),"")</f>
        <v/>
      </c>
      <c r="J1414" s="3" t="str">
        <f t="array" aca="1" ref="J1414" ca="1">IFERROR(INDEX(C:C,SMALL(IF(C$2:C$1573&lt;&gt;"",ROW(C$2:C$1573)),ROWS(J$2:J1413))),"")</f>
        <v/>
      </c>
    </row>
    <row r="1415" spans="1:10" ht="18" x14ac:dyDescent="0.2">
      <c r="A1415" s="1">
        <v>159</v>
      </c>
      <c r="B1415" s="1" t="s">
        <v>790</v>
      </c>
      <c r="C1415" s="2" t="str">
        <f t="shared" ca="1" si="88"/>
        <v/>
      </c>
      <c r="D1415" s="2" t="str">
        <f t="shared" ca="1" si="89"/>
        <v/>
      </c>
      <c r="E1415" s="4">
        <v>9</v>
      </c>
      <c r="F1415" s="4" t="str">
        <f t="shared" ca="1" si="90"/>
        <v/>
      </c>
      <c r="G1415" s="4" t="str">
        <f t="shared" ca="1" si="91"/>
        <v/>
      </c>
      <c r="H1415" s="3" t="str">
        <f t="array" aca="1" ref="H1415" ca="1">IFERROR(INDEX(F:F,SMALL(IF(F$2:F$1573&lt;&gt;"",ROW(F$2:F$1573)),ROWS(H$2:H1414))),"")</f>
        <v/>
      </c>
      <c r="I1415" s="3" t="str">
        <f t="array" aca="1" ref="I1415" ca="1">IFERROR(INDEX(G:G,SMALL(IF(G$2:G$1573&lt;&gt;"",ROW(G$2:G$1573)),ROWS(I$2:I1414))),"")</f>
        <v/>
      </c>
      <c r="J1415" s="3" t="str">
        <f t="array" aca="1" ref="J1415" ca="1">IFERROR(INDEX(C:C,SMALL(IF(C$2:C$1573&lt;&gt;"",ROW(C$2:C$1573)),ROWS(J$2:J1414))),"")</f>
        <v/>
      </c>
    </row>
    <row r="1416" spans="1:10" ht="18" x14ac:dyDescent="0.2">
      <c r="A1416" s="1">
        <v>160</v>
      </c>
      <c r="B1416" s="1" t="s">
        <v>790</v>
      </c>
      <c r="C1416" s="2" t="str">
        <f t="shared" ca="1" si="88"/>
        <v/>
      </c>
      <c r="D1416" s="2" t="str">
        <f t="shared" ca="1" si="89"/>
        <v/>
      </c>
      <c r="E1416" s="4">
        <v>9</v>
      </c>
      <c r="F1416" s="4" t="str">
        <f t="shared" ca="1" si="90"/>
        <v/>
      </c>
      <c r="G1416" s="4" t="str">
        <f t="shared" ca="1" si="91"/>
        <v/>
      </c>
      <c r="H1416" s="3" t="str">
        <f t="array" aca="1" ref="H1416" ca="1">IFERROR(INDEX(F:F,SMALL(IF(F$2:F$1573&lt;&gt;"",ROW(F$2:F$1573)),ROWS(H$2:H1415))),"")</f>
        <v/>
      </c>
      <c r="I1416" s="3" t="str">
        <f t="array" aca="1" ref="I1416" ca="1">IFERROR(INDEX(G:G,SMALL(IF(G$2:G$1573&lt;&gt;"",ROW(G$2:G$1573)),ROWS(I$2:I1415))),"")</f>
        <v/>
      </c>
      <c r="J1416" s="3" t="str">
        <f t="array" aca="1" ref="J1416" ca="1">IFERROR(INDEX(C:C,SMALL(IF(C$2:C$1573&lt;&gt;"",ROW(C$2:C$1573)),ROWS(J$2:J1415))),"")</f>
        <v/>
      </c>
    </row>
    <row r="1417" spans="1:10" ht="18" x14ac:dyDescent="0.2">
      <c r="A1417" s="1">
        <v>4</v>
      </c>
      <c r="B1417" s="1" t="s">
        <v>791</v>
      </c>
      <c r="C1417" s="2" t="str">
        <f t="shared" ca="1" si="88"/>
        <v/>
      </c>
      <c r="D1417" s="2">
        <f t="shared" ca="1" si="89"/>
        <v>6122</v>
      </c>
      <c r="E1417" s="4">
        <v>10</v>
      </c>
      <c r="F1417" s="4" t="str">
        <f t="shared" ca="1" si="90"/>
        <v/>
      </c>
      <c r="G1417" s="4" t="str">
        <f t="shared" ca="1" si="91"/>
        <v/>
      </c>
      <c r="H1417" s="3" t="str">
        <f t="array" aca="1" ref="H1417" ca="1">IFERROR(INDEX(F:F,SMALL(IF(F$2:F$1573&lt;&gt;"",ROW(F$2:F$1573)),ROWS(H$2:H1416))),"")</f>
        <v/>
      </c>
      <c r="I1417" s="3" t="str">
        <f t="array" aca="1" ref="I1417" ca="1">IFERROR(INDEX(G:G,SMALL(IF(G$2:G$1573&lt;&gt;"",ROW(G$2:G$1573)),ROWS(I$2:I1416))),"")</f>
        <v/>
      </c>
      <c r="J1417" s="3" t="str">
        <f t="array" aca="1" ref="J1417" ca="1">IFERROR(INDEX(C:C,SMALL(IF(C$2:C$1573&lt;&gt;"",ROW(C$2:C$1573)),ROWS(J$2:J1416))),"")</f>
        <v/>
      </c>
    </row>
    <row r="1418" spans="1:10" ht="18" x14ac:dyDescent="0.2">
      <c r="A1418" s="1">
        <v>5</v>
      </c>
      <c r="B1418" s="1" t="s">
        <v>791</v>
      </c>
      <c r="C1418" s="2" t="str">
        <f t="shared" ca="1" si="88"/>
        <v/>
      </c>
      <c r="D1418" s="2">
        <f t="shared" ca="1" si="89"/>
        <v>6410</v>
      </c>
      <c r="E1418" s="4">
        <v>10</v>
      </c>
      <c r="F1418" s="4" t="str">
        <f t="shared" ca="1" si="90"/>
        <v/>
      </c>
      <c r="G1418" s="4" t="str">
        <f t="shared" ca="1" si="91"/>
        <v/>
      </c>
      <c r="H1418" s="3" t="str">
        <f t="array" aca="1" ref="H1418" ca="1">IFERROR(INDEX(F:F,SMALL(IF(F$2:F$1573&lt;&gt;"",ROW(F$2:F$1573)),ROWS(H$2:H1417))),"")</f>
        <v/>
      </c>
      <c r="I1418" s="3" t="str">
        <f t="array" aca="1" ref="I1418" ca="1">IFERROR(INDEX(G:G,SMALL(IF(G$2:G$1573&lt;&gt;"",ROW(G$2:G$1573)),ROWS(I$2:I1417))),"")</f>
        <v/>
      </c>
      <c r="J1418" s="3" t="str">
        <f t="array" aca="1" ref="J1418" ca="1">IFERROR(INDEX(C:C,SMALL(IF(C$2:C$1573&lt;&gt;"",ROW(C$2:C$1573)),ROWS(J$2:J1417))),"")</f>
        <v/>
      </c>
    </row>
    <row r="1419" spans="1:10" ht="18" x14ac:dyDescent="0.2">
      <c r="A1419" s="1">
        <v>6</v>
      </c>
      <c r="B1419" s="1" t="s">
        <v>791</v>
      </c>
      <c r="C1419" s="2" t="str">
        <f t="shared" ca="1" si="88"/>
        <v/>
      </c>
      <c r="D1419" s="2">
        <f t="shared" ca="1" si="89"/>
        <v>6427</v>
      </c>
      <c r="E1419" s="4">
        <v>10</v>
      </c>
      <c r="F1419" s="4" t="str">
        <f t="shared" ca="1" si="90"/>
        <v/>
      </c>
      <c r="G1419" s="4" t="str">
        <f t="shared" ca="1" si="91"/>
        <v/>
      </c>
      <c r="H1419" s="3" t="str">
        <f t="array" aca="1" ref="H1419" ca="1">IFERROR(INDEX(F:F,SMALL(IF(F$2:F$1573&lt;&gt;"",ROW(F$2:F$1573)),ROWS(H$2:H1418))),"")</f>
        <v/>
      </c>
      <c r="I1419" s="3" t="str">
        <f t="array" aca="1" ref="I1419" ca="1">IFERROR(INDEX(G:G,SMALL(IF(G$2:G$1573&lt;&gt;"",ROW(G$2:G$1573)),ROWS(I$2:I1418))),"")</f>
        <v/>
      </c>
      <c r="J1419" s="3" t="str">
        <f t="array" aca="1" ref="J1419" ca="1">IFERROR(INDEX(C:C,SMALL(IF(C$2:C$1573&lt;&gt;"",ROW(C$2:C$1573)),ROWS(J$2:J1418))),"")</f>
        <v/>
      </c>
    </row>
    <row r="1420" spans="1:10" ht="18" x14ac:dyDescent="0.2">
      <c r="A1420" s="1">
        <v>7</v>
      </c>
      <c r="B1420" s="1" t="s">
        <v>791</v>
      </c>
      <c r="C1420" s="2" t="str">
        <f t="shared" ca="1" si="88"/>
        <v/>
      </c>
      <c r="D1420" s="2">
        <f t="shared" ca="1" si="89"/>
        <v>6466</v>
      </c>
      <c r="E1420" s="4">
        <v>10</v>
      </c>
      <c r="F1420" s="4" t="str">
        <f t="shared" ca="1" si="90"/>
        <v/>
      </c>
      <c r="G1420" s="4" t="str">
        <f t="shared" ca="1" si="91"/>
        <v/>
      </c>
      <c r="H1420" s="3" t="str">
        <f t="array" aca="1" ref="H1420" ca="1">IFERROR(INDEX(F:F,SMALL(IF(F$2:F$1573&lt;&gt;"",ROW(F$2:F$1573)),ROWS(H$2:H1419))),"")</f>
        <v/>
      </c>
      <c r="I1420" s="3" t="str">
        <f t="array" aca="1" ref="I1420" ca="1">IFERROR(INDEX(G:G,SMALL(IF(G$2:G$1573&lt;&gt;"",ROW(G$2:G$1573)),ROWS(I$2:I1419))),"")</f>
        <v/>
      </c>
      <c r="J1420" s="3" t="str">
        <f t="array" aca="1" ref="J1420" ca="1">IFERROR(INDEX(C:C,SMALL(IF(C$2:C$1573&lt;&gt;"",ROW(C$2:C$1573)),ROWS(J$2:J1419))),"")</f>
        <v/>
      </c>
    </row>
    <row r="1421" spans="1:10" ht="18" x14ac:dyDescent="0.2">
      <c r="A1421" s="1">
        <v>8</v>
      </c>
      <c r="B1421" s="1" t="s">
        <v>791</v>
      </c>
      <c r="C1421" s="2" t="str">
        <f t="shared" ca="1" si="88"/>
        <v/>
      </c>
      <c r="D1421" s="2" t="str">
        <f t="shared" ca="1" si="89"/>
        <v/>
      </c>
      <c r="E1421" s="4">
        <v>10</v>
      </c>
      <c r="F1421" s="4" t="str">
        <f t="shared" ca="1" si="90"/>
        <v/>
      </c>
      <c r="G1421" s="4" t="str">
        <f t="shared" ca="1" si="91"/>
        <v/>
      </c>
      <c r="H1421" s="3" t="str">
        <f t="array" aca="1" ref="H1421" ca="1">IFERROR(INDEX(F:F,SMALL(IF(F$2:F$1573&lt;&gt;"",ROW(F$2:F$1573)),ROWS(H$2:H1420))),"")</f>
        <v/>
      </c>
      <c r="I1421" s="3" t="str">
        <f t="array" aca="1" ref="I1421" ca="1">IFERROR(INDEX(G:G,SMALL(IF(G$2:G$1573&lt;&gt;"",ROW(G$2:G$1573)),ROWS(I$2:I1420))),"")</f>
        <v/>
      </c>
      <c r="J1421" s="3" t="str">
        <f t="array" aca="1" ref="J1421" ca="1">IFERROR(INDEX(C:C,SMALL(IF(C$2:C$1573&lt;&gt;"",ROW(C$2:C$1573)),ROWS(J$2:J1420))),"")</f>
        <v/>
      </c>
    </row>
    <row r="1422" spans="1:10" ht="18" x14ac:dyDescent="0.2">
      <c r="A1422" s="1">
        <v>9</v>
      </c>
      <c r="B1422" s="1" t="s">
        <v>791</v>
      </c>
      <c r="C1422" s="2" t="str">
        <f t="shared" ca="1" si="88"/>
        <v/>
      </c>
      <c r="D1422" s="2" t="str">
        <f t="shared" ca="1" si="89"/>
        <v/>
      </c>
      <c r="E1422" s="4">
        <v>10</v>
      </c>
      <c r="F1422" s="4" t="str">
        <f t="shared" ca="1" si="90"/>
        <v/>
      </c>
      <c r="G1422" s="4" t="str">
        <f t="shared" ca="1" si="91"/>
        <v/>
      </c>
      <c r="H1422" s="3" t="str">
        <f t="array" aca="1" ref="H1422" ca="1">IFERROR(INDEX(F:F,SMALL(IF(F$2:F$1573&lt;&gt;"",ROW(F$2:F$1573)),ROWS(H$2:H1421))),"")</f>
        <v/>
      </c>
      <c r="I1422" s="3" t="str">
        <f t="array" aca="1" ref="I1422" ca="1">IFERROR(INDEX(G:G,SMALL(IF(G$2:G$1573&lt;&gt;"",ROW(G$2:G$1573)),ROWS(I$2:I1421))),"")</f>
        <v/>
      </c>
      <c r="J1422" s="3" t="str">
        <f t="array" aca="1" ref="J1422" ca="1">IFERROR(INDEX(C:C,SMALL(IF(C$2:C$1573&lt;&gt;"",ROW(C$2:C$1573)),ROWS(J$2:J1421))),"")</f>
        <v/>
      </c>
    </row>
    <row r="1423" spans="1:10" ht="18" x14ac:dyDescent="0.2">
      <c r="A1423" s="1">
        <v>10</v>
      </c>
      <c r="B1423" s="1" t="s">
        <v>791</v>
      </c>
      <c r="C1423" s="2" t="str">
        <f t="shared" ca="1" si="88"/>
        <v/>
      </c>
      <c r="D1423" s="2" t="str">
        <f t="shared" ca="1" si="89"/>
        <v/>
      </c>
      <c r="E1423" s="4">
        <v>10</v>
      </c>
      <c r="F1423" s="4" t="str">
        <f t="shared" ca="1" si="90"/>
        <v/>
      </c>
      <c r="G1423" s="4" t="str">
        <f t="shared" ca="1" si="91"/>
        <v/>
      </c>
      <c r="H1423" s="3" t="str">
        <f t="array" aca="1" ref="H1423" ca="1">IFERROR(INDEX(F:F,SMALL(IF(F$2:F$1573&lt;&gt;"",ROW(F$2:F$1573)),ROWS(H$2:H1422))),"")</f>
        <v/>
      </c>
      <c r="I1423" s="3" t="str">
        <f t="array" aca="1" ref="I1423" ca="1">IFERROR(INDEX(G:G,SMALL(IF(G$2:G$1573&lt;&gt;"",ROW(G$2:G$1573)),ROWS(I$2:I1422))),"")</f>
        <v/>
      </c>
      <c r="J1423" s="3" t="str">
        <f t="array" aca="1" ref="J1423" ca="1">IFERROR(INDEX(C:C,SMALL(IF(C$2:C$1573&lt;&gt;"",ROW(C$2:C$1573)),ROWS(J$2:J1422))),"")</f>
        <v/>
      </c>
    </row>
    <row r="1424" spans="1:10" ht="18" x14ac:dyDescent="0.2">
      <c r="A1424" s="1">
        <v>11</v>
      </c>
      <c r="B1424" s="1" t="s">
        <v>791</v>
      </c>
      <c r="C1424" s="2" t="str">
        <f t="shared" ca="1" si="88"/>
        <v/>
      </c>
      <c r="D1424" s="2">
        <f t="shared" ca="1" si="89"/>
        <v>6308</v>
      </c>
      <c r="E1424" s="4">
        <v>10</v>
      </c>
      <c r="F1424" s="4" t="str">
        <f t="shared" ca="1" si="90"/>
        <v/>
      </c>
      <c r="G1424" s="4" t="str">
        <f t="shared" ca="1" si="91"/>
        <v/>
      </c>
      <c r="H1424" s="3" t="str">
        <f t="array" aca="1" ref="H1424" ca="1">IFERROR(INDEX(F:F,SMALL(IF(F$2:F$1573&lt;&gt;"",ROW(F$2:F$1573)),ROWS(H$2:H1423))),"")</f>
        <v/>
      </c>
      <c r="I1424" s="3" t="str">
        <f t="array" aca="1" ref="I1424" ca="1">IFERROR(INDEX(G:G,SMALL(IF(G$2:G$1573&lt;&gt;"",ROW(G$2:G$1573)),ROWS(I$2:I1423))),"")</f>
        <v/>
      </c>
      <c r="J1424" s="3" t="str">
        <f t="array" aca="1" ref="J1424" ca="1">IFERROR(INDEX(C:C,SMALL(IF(C$2:C$1573&lt;&gt;"",ROW(C$2:C$1573)),ROWS(J$2:J1423))),"")</f>
        <v/>
      </c>
    </row>
    <row r="1425" spans="1:10" ht="18" x14ac:dyDescent="0.2">
      <c r="A1425" s="1">
        <v>12</v>
      </c>
      <c r="B1425" s="1" t="s">
        <v>791</v>
      </c>
      <c r="C1425" s="2" t="str">
        <f t="shared" ca="1" si="88"/>
        <v/>
      </c>
      <c r="D1425" s="2">
        <f t="shared" ca="1" si="89"/>
        <v>6007</v>
      </c>
      <c r="E1425" s="4">
        <v>10</v>
      </c>
      <c r="F1425" s="4" t="str">
        <f t="shared" ca="1" si="90"/>
        <v/>
      </c>
      <c r="G1425" s="4" t="str">
        <f t="shared" ca="1" si="91"/>
        <v/>
      </c>
      <c r="H1425" s="3" t="str">
        <f t="array" aca="1" ref="H1425" ca="1">IFERROR(INDEX(F:F,SMALL(IF(F$2:F$1573&lt;&gt;"",ROW(F$2:F$1573)),ROWS(H$2:H1424))),"")</f>
        <v/>
      </c>
      <c r="I1425" s="3" t="str">
        <f t="array" aca="1" ref="I1425" ca="1">IFERROR(INDEX(G:G,SMALL(IF(G$2:G$1573&lt;&gt;"",ROW(G$2:G$1573)),ROWS(I$2:I1424))),"")</f>
        <v/>
      </c>
      <c r="J1425" s="3" t="str">
        <f t="array" aca="1" ref="J1425" ca="1">IFERROR(INDEX(C:C,SMALL(IF(C$2:C$1573&lt;&gt;"",ROW(C$2:C$1573)),ROWS(J$2:J1424))),"")</f>
        <v/>
      </c>
    </row>
    <row r="1426" spans="1:10" ht="18" x14ac:dyDescent="0.2">
      <c r="A1426" s="1">
        <v>13</v>
      </c>
      <c r="B1426" s="1" t="s">
        <v>791</v>
      </c>
      <c r="C1426" s="2" t="str">
        <f t="shared" ca="1" si="88"/>
        <v/>
      </c>
      <c r="D1426" s="2">
        <f t="shared" ca="1" si="89"/>
        <v>6157</v>
      </c>
      <c r="E1426" s="4">
        <v>10</v>
      </c>
      <c r="F1426" s="4" t="str">
        <f t="shared" ca="1" si="90"/>
        <v/>
      </c>
      <c r="G1426" s="4" t="str">
        <f t="shared" ca="1" si="91"/>
        <v/>
      </c>
      <c r="H1426" s="3" t="str">
        <f t="array" aca="1" ref="H1426" ca="1">IFERROR(INDEX(F:F,SMALL(IF(F$2:F$1573&lt;&gt;"",ROW(F$2:F$1573)),ROWS(H$2:H1425))),"")</f>
        <v/>
      </c>
      <c r="I1426" s="3" t="str">
        <f t="array" aca="1" ref="I1426" ca="1">IFERROR(INDEX(G:G,SMALL(IF(G$2:G$1573&lt;&gt;"",ROW(G$2:G$1573)),ROWS(I$2:I1425))),"")</f>
        <v/>
      </c>
      <c r="J1426" s="3" t="str">
        <f t="array" aca="1" ref="J1426" ca="1">IFERROR(INDEX(C:C,SMALL(IF(C$2:C$1573&lt;&gt;"",ROW(C$2:C$1573)),ROWS(J$2:J1425))),"")</f>
        <v/>
      </c>
    </row>
    <row r="1427" spans="1:10" ht="18" x14ac:dyDescent="0.2">
      <c r="A1427" s="1">
        <v>14</v>
      </c>
      <c r="B1427" s="1" t="s">
        <v>791</v>
      </c>
      <c r="C1427" s="2" t="str">
        <f t="shared" ca="1" si="88"/>
        <v/>
      </c>
      <c r="D1427" s="2" t="str">
        <f t="shared" ca="1" si="89"/>
        <v/>
      </c>
      <c r="E1427" s="4">
        <v>10</v>
      </c>
      <c r="F1427" s="4" t="str">
        <f t="shared" ca="1" si="90"/>
        <v/>
      </c>
      <c r="G1427" s="4" t="str">
        <f t="shared" ca="1" si="91"/>
        <v/>
      </c>
      <c r="H1427" s="3" t="str">
        <f t="array" aca="1" ref="H1427" ca="1">IFERROR(INDEX(F:F,SMALL(IF(F$2:F$1573&lt;&gt;"",ROW(F$2:F$1573)),ROWS(H$2:H1426))),"")</f>
        <v/>
      </c>
      <c r="I1427" s="3" t="str">
        <f t="array" aca="1" ref="I1427" ca="1">IFERROR(INDEX(G:G,SMALL(IF(G$2:G$1573&lt;&gt;"",ROW(G$2:G$1573)),ROWS(I$2:I1426))),"")</f>
        <v/>
      </c>
      <c r="J1427" s="3" t="str">
        <f t="array" aca="1" ref="J1427" ca="1">IFERROR(INDEX(C:C,SMALL(IF(C$2:C$1573&lt;&gt;"",ROW(C$2:C$1573)),ROWS(J$2:J1426))),"")</f>
        <v/>
      </c>
    </row>
    <row r="1428" spans="1:10" ht="18" x14ac:dyDescent="0.2">
      <c r="A1428" s="1">
        <v>15</v>
      </c>
      <c r="B1428" s="1" t="s">
        <v>791</v>
      </c>
      <c r="C1428" s="2" t="str">
        <f t="shared" ca="1" si="88"/>
        <v/>
      </c>
      <c r="D1428" s="2" t="str">
        <f t="shared" ca="1" si="89"/>
        <v/>
      </c>
      <c r="E1428" s="4">
        <v>10</v>
      </c>
      <c r="F1428" s="4" t="str">
        <f t="shared" ca="1" si="90"/>
        <v/>
      </c>
      <c r="G1428" s="4" t="str">
        <f t="shared" ca="1" si="91"/>
        <v/>
      </c>
      <c r="H1428" s="3" t="str">
        <f t="array" aca="1" ref="H1428" ca="1">IFERROR(INDEX(F:F,SMALL(IF(F$2:F$1573&lt;&gt;"",ROW(F$2:F$1573)),ROWS(H$2:H1427))),"")</f>
        <v/>
      </c>
      <c r="I1428" s="3" t="str">
        <f t="array" aca="1" ref="I1428" ca="1">IFERROR(INDEX(G:G,SMALL(IF(G$2:G$1573&lt;&gt;"",ROW(G$2:G$1573)),ROWS(I$2:I1427))),"")</f>
        <v/>
      </c>
      <c r="J1428" s="3" t="str">
        <f t="array" aca="1" ref="J1428" ca="1">IFERROR(INDEX(C:C,SMALL(IF(C$2:C$1573&lt;&gt;"",ROW(C$2:C$1573)),ROWS(J$2:J1427))),"")</f>
        <v/>
      </c>
    </row>
    <row r="1429" spans="1:10" ht="18" x14ac:dyDescent="0.2">
      <c r="A1429" s="1">
        <v>16</v>
      </c>
      <c r="B1429" s="1" t="s">
        <v>791</v>
      </c>
      <c r="C1429" s="2" t="str">
        <f t="shared" ca="1" si="88"/>
        <v/>
      </c>
      <c r="D1429" s="2" t="str">
        <f t="shared" ca="1" si="89"/>
        <v/>
      </c>
      <c r="E1429" s="4">
        <v>10</v>
      </c>
      <c r="F1429" s="4" t="str">
        <f t="shared" ca="1" si="90"/>
        <v/>
      </c>
      <c r="G1429" s="4" t="str">
        <f t="shared" ca="1" si="91"/>
        <v/>
      </c>
      <c r="H1429" s="3" t="str">
        <f t="array" aca="1" ref="H1429" ca="1">IFERROR(INDEX(F:F,SMALL(IF(F$2:F$1573&lt;&gt;"",ROW(F$2:F$1573)),ROWS(H$2:H1428))),"")</f>
        <v/>
      </c>
      <c r="I1429" s="3" t="str">
        <f t="array" aca="1" ref="I1429" ca="1">IFERROR(INDEX(G:G,SMALL(IF(G$2:G$1573&lt;&gt;"",ROW(G$2:G$1573)),ROWS(I$2:I1428))),"")</f>
        <v/>
      </c>
      <c r="J1429" s="3" t="str">
        <f t="array" aca="1" ref="J1429" ca="1">IFERROR(INDEX(C:C,SMALL(IF(C$2:C$1573&lt;&gt;"",ROW(C$2:C$1573)),ROWS(J$2:J1428))),"")</f>
        <v/>
      </c>
    </row>
    <row r="1430" spans="1:10" ht="18" x14ac:dyDescent="0.2">
      <c r="A1430" s="1">
        <v>17</v>
      </c>
      <c r="B1430" s="1" t="s">
        <v>791</v>
      </c>
      <c r="C1430" s="2" t="str">
        <f t="shared" ca="1" si="88"/>
        <v/>
      </c>
      <c r="D1430" s="2" t="str">
        <f t="shared" ca="1" si="89"/>
        <v/>
      </c>
      <c r="E1430" s="4">
        <v>10</v>
      </c>
      <c r="F1430" s="4" t="str">
        <f t="shared" ca="1" si="90"/>
        <v/>
      </c>
      <c r="G1430" s="4" t="str">
        <f t="shared" ca="1" si="91"/>
        <v/>
      </c>
      <c r="H1430" s="3" t="str">
        <f t="array" aca="1" ref="H1430" ca="1">IFERROR(INDEX(F:F,SMALL(IF(F$2:F$1573&lt;&gt;"",ROW(F$2:F$1573)),ROWS(H$2:H1429))),"")</f>
        <v/>
      </c>
      <c r="I1430" s="3" t="str">
        <f t="array" aca="1" ref="I1430" ca="1">IFERROR(INDEX(G:G,SMALL(IF(G$2:G$1573&lt;&gt;"",ROW(G$2:G$1573)),ROWS(I$2:I1429))),"")</f>
        <v/>
      </c>
      <c r="J1430" s="3" t="str">
        <f t="array" aca="1" ref="J1430" ca="1">IFERROR(INDEX(C:C,SMALL(IF(C$2:C$1573&lt;&gt;"",ROW(C$2:C$1573)),ROWS(J$2:J1429))),"")</f>
        <v/>
      </c>
    </row>
    <row r="1431" spans="1:10" ht="18" x14ac:dyDescent="0.2">
      <c r="A1431" s="1">
        <v>18</v>
      </c>
      <c r="B1431" s="1" t="s">
        <v>791</v>
      </c>
      <c r="C1431" s="2" t="str">
        <f t="shared" ca="1" si="88"/>
        <v/>
      </c>
      <c r="D1431" s="2">
        <f t="shared" ca="1" si="89"/>
        <v>6225</v>
      </c>
      <c r="E1431" s="4">
        <v>10</v>
      </c>
      <c r="F1431" s="4" t="str">
        <f t="shared" ca="1" si="90"/>
        <v/>
      </c>
      <c r="G1431" s="4" t="str">
        <f t="shared" ca="1" si="91"/>
        <v/>
      </c>
      <c r="H1431" s="3" t="str">
        <f t="array" aca="1" ref="H1431" ca="1">IFERROR(INDEX(F:F,SMALL(IF(F$2:F$1573&lt;&gt;"",ROW(F$2:F$1573)),ROWS(H$2:H1430))),"")</f>
        <v/>
      </c>
      <c r="I1431" s="3" t="str">
        <f t="array" aca="1" ref="I1431" ca="1">IFERROR(INDEX(G:G,SMALL(IF(G$2:G$1573&lt;&gt;"",ROW(G$2:G$1573)),ROWS(I$2:I1430))),"")</f>
        <v/>
      </c>
      <c r="J1431" s="3" t="str">
        <f t="array" aca="1" ref="J1431" ca="1">IFERROR(INDEX(C:C,SMALL(IF(C$2:C$1573&lt;&gt;"",ROW(C$2:C$1573)),ROWS(J$2:J1430))),"")</f>
        <v/>
      </c>
    </row>
    <row r="1432" spans="1:10" ht="18" x14ac:dyDescent="0.2">
      <c r="A1432" s="1">
        <v>19</v>
      </c>
      <c r="B1432" s="1" t="s">
        <v>791</v>
      </c>
      <c r="C1432" s="2" t="str">
        <f t="shared" ca="1" si="88"/>
        <v/>
      </c>
      <c r="D1432" s="2">
        <f t="shared" ca="1" si="89"/>
        <v>6487</v>
      </c>
      <c r="E1432" s="4">
        <v>10</v>
      </c>
      <c r="F1432" s="4" t="str">
        <f t="shared" ca="1" si="90"/>
        <v/>
      </c>
      <c r="G1432" s="4" t="str">
        <f t="shared" ca="1" si="91"/>
        <v/>
      </c>
      <c r="H1432" s="3" t="str">
        <f t="array" aca="1" ref="H1432" ca="1">IFERROR(INDEX(F:F,SMALL(IF(F$2:F$1573&lt;&gt;"",ROW(F$2:F$1573)),ROWS(H$2:H1431))),"")</f>
        <v/>
      </c>
      <c r="I1432" s="3" t="str">
        <f t="array" aca="1" ref="I1432" ca="1">IFERROR(INDEX(G:G,SMALL(IF(G$2:G$1573&lt;&gt;"",ROW(G$2:G$1573)),ROWS(I$2:I1431))),"")</f>
        <v/>
      </c>
      <c r="J1432" s="3" t="str">
        <f t="array" aca="1" ref="J1432" ca="1">IFERROR(INDEX(C:C,SMALL(IF(C$2:C$1573&lt;&gt;"",ROW(C$2:C$1573)),ROWS(J$2:J1431))),"")</f>
        <v/>
      </c>
    </row>
    <row r="1433" spans="1:10" ht="18" x14ac:dyDescent="0.2">
      <c r="A1433" s="1">
        <v>20</v>
      </c>
      <c r="B1433" s="1" t="s">
        <v>791</v>
      </c>
      <c r="C1433" s="2" t="str">
        <f t="shared" ca="1" si="88"/>
        <v/>
      </c>
      <c r="D1433" s="2">
        <f t="shared" ca="1" si="89"/>
        <v>6474</v>
      </c>
      <c r="E1433" s="4">
        <v>10</v>
      </c>
      <c r="F1433" s="4" t="str">
        <f t="shared" ca="1" si="90"/>
        <v/>
      </c>
      <c r="G1433" s="4" t="str">
        <f t="shared" ca="1" si="91"/>
        <v/>
      </c>
      <c r="H1433" s="3" t="str">
        <f t="array" aca="1" ref="H1433" ca="1">IFERROR(INDEX(F:F,SMALL(IF(F$2:F$1573&lt;&gt;"",ROW(F$2:F$1573)),ROWS(H$2:H1432))),"")</f>
        <v/>
      </c>
      <c r="I1433" s="3" t="str">
        <f t="array" aca="1" ref="I1433" ca="1">IFERROR(INDEX(G:G,SMALL(IF(G$2:G$1573&lt;&gt;"",ROW(G$2:G$1573)),ROWS(I$2:I1432))),"")</f>
        <v/>
      </c>
      <c r="J1433" s="3" t="str">
        <f t="array" aca="1" ref="J1433" ca="1">IFERROR(INDEX(C:C,SMALL(IF(C$2:C$1573&lt;&gt;"",ROW(C$2:C$1573)),ROWS(J$2:J1432))),"")</f>
        <v/>
      </c>
    </row>
    <row r="1434" spans="1:10" ht="18" x14ac:dyDescent="0.2">
      <c r="A1434" s="1">
        <v>21</v>
      </c>
      <c r="B1434" s="1" t="s">
        <v>791</v>
      </c>
      <c r="C1434" s="2" t="str">
        <f t="shared" ca="1" si="88"/>
        <v/>
      </c>
      <c r="D1434" s="2">
        <f t="shared" ca="1" si="89"/>
        <v>6328</v>
      </c>
      <c r="E1434" s="4">
        <v>10</v>
      </c>
      <c r="F1434" s="4" t="str">
        <f t="shared" ca="1" si="90"/>
        <v/>
      </c>
      <c r="G1434" s="4" t="str">
        <f t="shared" ca="1" si="91"/>
        <v/>
      </c>
      <c r="H1434" s="3" t="str">
        <f t="array" aca="1" ref="H1434" ca="1">IFERROR(INDEX(F:F,SMALL(IF(F$2:F$1573&lt;&gt;"",ROW(F$2:F$1573)),ROWS(H$2:H1433))),"")</f>
        <v/>
      </c>
      <c r="I1434" s="3" t="str">
        <f t="array" aca="1" ref="I1434" ca="1">IFERROR(INDEX(G:G,SMALL(IF(G$2:G$1573&lt;&gt;"",ROW(G$2:G$1573)),ROWS(I$2:I1433))),"")</f>
        <v/>
      </c>
      <c r="J1434" s="3" t="str">
        <f t="array" aca="1" ref="J1434" ca="1">IFERROR(INDEX(C:C,SMALL(IF(C$2:C$1573&lt;&gt;"",ROW(C$2:C$1573)),ROWS(J$2:J1433))),"")</f>
        <v/>
      </c>
    </row>
    <row r="1435" spans="1:10" ht="18" x14ac:dyDescent="0.2">
      <c r="A1435" s="1">
        <v>22</v>
      </c>
      <c r="B1435" s="1" t="s">
        <v>791</v>
      </c>
      <c r="C1435" s="2" t="str">
        <f t="shared" ca="1" si="88"/>
        <v/>
      </c>
      <c r="D1435" s="2">
        <f t="shared" ca="1" si="89"/>
        <v>6399</v>
      </c>
      <c r="E1435" s="4">
        <v>10</v>
      </c>
      <c r="F1435" s="4" t="str">
        <f t="shared" ca="1" si="90"/>
        <v/>
      </c>
      <c r="G1435" s="4" t="str">
        <f t="shared" ca="1" si="91"/>
        <v/>
      </c>
      <c r="H1435" s="3" t="str">
        <f t="array" aca="1" ref="H1435" ca="1">IFERROR(INDEX(F:F,SMALL(IF(F$2:F$1573&lt;&gt;"",ROW(F$2:F$1573)),ROWS(H$2:H1434))),"")</f>
        <v/>
      </c>
      <c r="I1435" s="3" t="str">
        <f t="array" aca="1" ref="I1435" ca="1">IFERROR(INDEX(G:G,SMALL(IF(G$2:G$1573&lt;&gt;"",ROW(G$2:G$1573)),ROWS(I$2:I1434))),"")</f>
        <v/>
      </c>
      <c r="J1435" s="3" t="str">
        <f t="array" aca="1" ref="J1435" ca="1">IFERROR(INDEX(C:C,SMALL(IF(C$2:C$1573&lt;&gt;"",ROW(C$2:C$1573)),ROWS(J$2:J1434))),"")</f>
        <v/>
      </c>
    </row>
    <row r="1436" spans="1:10" ht="18" x14ac:dyDescent="0.2">
      <c r="A1436" s="1">
        <v>23</v>
      </c>
      <c r="B1436" s="1" t="s">
        <v>791</v>
      </c>
      <c r="C1436" s="2" t="str">
        <f t="shared" ca="1" si="88"/>
        <v/>
      </c>
      <c r="D1436" s="2">
        <f t="shared" ca="1" si="89"/>
        <v>6210</v>
      </c>
      <c r="E1436" s="4">
        <v>10</v>
      </c>
      <c r="F1436" s="4" t="str">
        <f t="shared" ca="1" si="90"/>
        <v/>
      </c>
      <c r="G1436" s="4" t="str">
        <f t="shared" ca="1" si="91"/>
        <v/>
      </c>
      <c r="H1436" s="3" t="str">
        <f t="array" aca="1" ref="H1436" ca="1">IFERROR(INDEX(F:F,SMALL(IF(F$2:F$1573&lt;&gt;"",ROW(F$2:F$1573)),ROWS(H$2:H1435))),"")</f>
        <v/>
      </c>
      <c r="I1436" s="3" t="str">
        <f t="array" aca="1" ref="I1436" ca="1">IFERROR(INDEX(G:G,SMALL(IF(G$2:G$1573&lt;&gt;"",ROW(G$2:G$1573)),ROWS(I$2:I1435))),"")</f>
        <v/>
      </c>
      <c r="J1436" s="3" t="str">
        <f t="array" aca="1" ref="J1436" ca="1">IFERROR(INDEX(C:C,SMALL(IF(C$2:C$1573&lt;&gt;"",ROW(C$2:C$1573)),ROWS(J$2:J1435))),"")</f>
        <v/>
      </c>
    </row>
    <row r="1437" spans="1:10" ht="18" x14ac:dyDescent="0.2">
      <c r="A1437" s="1">
        <v>24</v>
      </c>
      <c r="B1437" s="1" t="s">
        <v>791</v>
      </c>
      <c r="C1437" s="2" t="str">
        <f t="shared" ca="1" si="88"/>
        <v/>
      </c>
      <c r="D1437" s="2">
        <f t="shared" ca="1" si="89"/>
        <v>6464</v>
      </c>
      <c r="E1437" s="4">
        <v>10</v>
      </c>
      <c r="F1437" s="4" t="str">
        <f t="shared" ca="1" si="90"/>
        <v/>
      </c>
      <c r="G1437" s="4" t="str">
        <f t="shared" ca="1" si="91"/>
        <v/>
      </c>
      <c r="H1437" s="3" t="str">
        <f t="array" aca="1" ref="H1437" ca="1">IFERROR(INDEX(F:F,SMALL(IF(F$2:F$1573&lt;&gt;"",ROW(F$2:F$1573)),ROWS(H$2:H1436))),"")</f>
        <v/>
      </c>
      <c r="I1437" s="3" t="str">
        <f t="array" aca="1" ref="I1437" ca="1">IFERROR(INDEX(G:G,SMALL(IF(G$2:G$1573&lt;&gt;"",ROW(G$2:G$1573)),ROWS(I$2:I1436))),"")</f>
        <v/>
      </c>
      <c r="J1437" s="3" t="str">
        <f t="array" aca="1" ref="J1437" ca="1">IFERROR(INDEX(C:C,SMALL(IF(C$2:C$1573&lt;&gt;"",ROW(C$2:C$1573)),ROWS(J$2:J1436))),"")</f>
        <v/>
      </c>
    </row>
    <row r="1438" spans="1:10" ht="18" x14ac:dyDescent="0.2">
      <c r="A1438" s="1">
        <v>25</v>
      </c>
      <c r="B1438" s="1" t="s">
        <v>791</v>
      </c>
      <c r="C1438" s="2" t="str">
        <f t="shared" ca="1" si="88"/>
        <v/>
      </c>
      <c r="D1438" s="2">
        <f t="shared" ca="1" si="89"/>
        <v>6412</v>
      </c>
      <c r="E1438" s="4">
        <v>10</v>
      </c>
      <c r="F1438" s="4" t="str">
        <f t="shared" ca="1" si="90"/>
        <v/>
      </c>
      <c r="G1438" s="4" t="str">
        <f t="shared" ca="1" si="91"/>
        <v/>
      </c>
      <c r="H1438" s="3" t="str">
        <f t="array" aca="1" ref="H1438" ca="1">IFERROR(INDEX(F:F,SMALL(IF(F$2:F$1573&lt;&gt;"",ROW(F$2:F$1573)),ROWS(H$2:H1437))),"")</f>
        <v/>
      </c>
      <c r="I1438" s="3" t="str">
        <f t="array" aca="1" ref="I1438" ca="1">IFERROR(INDEX(G:G,SMALL(IF(G$2:G$1573&lt;&gt;"",ROW(G$2:G$1573)),ROWS(I$2:I1437))),"")</f>
        <v/>
      </c>
      <c r="J1438" s="3" t="str">
        <f t="array" aca="1" ref="J1438" ca="1">IFERROR(INDEX(C:C,SMALL(IF(C$2:C$1573&lt;&gt;"",ROW(C$2:C$1573)),ROWS(J$2:J1437))),"")</f>
        <v/>
      </c>
    </row>
    <row r="1439" spans="1:10" ht="18" x14ac:dyDescent="0.2">
      <c r="A1439" s="1">
        <v>26</v>
      </c>
      <c r="B1439" s="1" t="s">
        <v>791</v>
      </c>
      <c r="C1439" s="2" t="str">
        <f t="shared" ca="1" si="88"/>
        <v/>
      </c>
      <c r="D1439" s="2">
        <f t="shared" ca="1" si="89"/>
        <v>6473</v>
      </c>
      <c r="E1439" s="4">
        <v>10</v>
      </c>
      <c r="F1439" s="4" t="str">
        <f t="shared" ca="1" si="90"/>
        <v/>
      </c>
      <c r="G1439" s="4" t="str">
        <f t="shared" ca="1" si="91"/>
        <v/>
      </c>
      <c r="H1439" s="3" t="str">
        <f t="array" aca="1" ref="H1439" ca="1">IFERROR(INDEX(F:F,SMALL(IF(F$2:F$1573&lt;&gt;"",ROW(F$2:F$1573)),ROWS(H$2:H1438))),"")</f>
        <v/>
      </c>
      <c r="I1439" s="3" t="str">
        <f t="array" aca="1" ref="I1439" ca="1">IFERROR(INDEX(G:G,SMALL(IF(G$2:G$1573&lt;&gt;"",ROW(G$2:G$1573)),ROWS(I$2:I1438))),"")</f>
        <v/>
      </c>
      <c r="J1439" s="3" t="str">
        <f t="array" aca="1" ref="J1439" ca="1">IFERROR(INDEX(C:C,SMALL(IF(C$2:C$1573&lt;&gt;"",ROW(C$2:C$1573)),ROWS(J$2:J1438))),"")</f>
        <v/>
      </c>
    </row>
    <row r="1440" spans="1:10" ht="18" x14ac:dyDescent="0.2">
      <c r="A1440" s="1">
        <v>27</v>
      </c>
      <c r="B1440" s="1" t="s">
        <v>791</v>
      </c>
      <c r="C1440" s="2" t="str">
        <f t="shared" ca="1" si="88"/>
        <v/>
      </c>
      <c r="D1440" s="2">
        <f t="shared" ca="1" si="89"/>
        <v>6306</v>
      </c>
      <c r="E1440" s="4">
        <v>10</v>
      </c>
      <c r="F1440" s="4" t="str">
        <f t="shared" ca="1" si="90"/>
        <v/>
      </c>
      <c r="G1440" s="4" t="str">
        <f t="shared" ca="1" si="91"/>
        <v/>
      </c>
      <c r="H1440" s="3" t="str">
        <f t="array" aca="1" ref="H1440" ca="1">IFERROR(INDEX(F:F,SMALL(IF(F$2:F$1573&lt;&gt;"",ROW(F$2:F$1573)),ROWS(H$2:H1439))),"")</f>
        <v/>
      </c>
      <c r="I1440" s="3" t="str">
        <f t="array" aca="1" ref="I1440" ca="1">IFERROR(INDEX(G:G,SMALL(IF(G$2:G$1573&lt;&gt;"",ROW(G$2:G$1573)),ROWS(I$2:I1439))),"")</f>
        <v/>
      </c>
      <c r="J1440" s="3" t="str">
        <f t="array" aca="1" ref="J1440" ca="1">IFERROR(INDEX(C:C,SMALL(IF(C$2:C$1573&lt;&gt;"",ROW(C$2:C$1573)),ROWS(J$2:J1439))),"")</f>
        <v/>
      </c>
    </row>
    <row r="1441" spans="1:10" ht="18" x14ac:dyDescent="0.2">
      <c r="A1441" s="1">
        <v>28</v>
      </c>
      <c r="B1441" s="1" t="s">
        <v>791</v>
      </c>
      <c r="C1441" s="2" t="str">
        <f t="shared" ca="1" si="88"/>
        <v/>
      </c>
      <c r="D1441" s="2">
        <f t="shared" ca="1" si="89"/>
        <v>6451</v>
      </c>
      <c r="E1441" s="4">
        <v>10</v>
      </c>
      <c r="F1441" s="4" t="str">
        <f t="shared" ca="1" si="90"/>
        <v/>
      </c>
      <c r="G1441" s="4" t="str">
        <f t="shared" ca="1" si="91"/>
        <v/>
      </c>
      <c r="H1441" s="3" t="str">
        <f t="array" aca="1" ref="H1441" ca="1">IFERROR(INDEX(F:F,SMALL(IF(F$2:F$1573&lt;&gt;"",ROW(F$2:F$1573)),ROWS(H$2:H1440))),"")</f>
        <v/>
      </c>
      <c r="I1441" s="3" t="str">
        <f t="array" aca="1" ref="I1441" ca="1">IFERROR(INDEX(G:G,SMALL(IF(G$2:G$1573&lt;&gt;"",ROW(G$2:G$1573)),ROWS(I$2:I1440))),"")</f>
        <v/>
      </c>
      <c r="J1441" s="3" t="str">
        <f t="array" aca="1" ref="J1441" ca="1">IFERROR(INDEX(C:C,SMALL(IF(C$2:C$1573&lt;&gt;"",ROW(C$2:C$1573)),ROWS(J$2:J1440))),"")</f>
        <v/>
      </c>
    </row>
    <row r="1442" spans="1:10" ht="18" x14ac:dyDescent="0.2">
      <c r="A1442" s="1">
        <v>29</v>
      </c>
      <c r="B1442" s="1" t="s">
        <v>791</v>
      </c>
      <c r="C1442" s="2" t="str">
        <f t="shared" ca="1" si="88"/>
        <v/>
      </c>
      <c r="D1442" s="2">
        <f t="shared" ca="1" si="89"/>
        <v>6280</v>
      </c>
      <c r="E1442" s="4">
        <v>10</v>
      </c>
      <c r="F1442" s="4" t="str">
        <f t="shared" ca="1" si="90"/>
        <v/>
      </c>
      <c r="G1442" s="4" t="str">
        <f t="shared" ca="1" si="91"/>
        <v/>
      </c>
      <c r="H1442" s="3" t="str">
        <f t="array" aca="1" ref="H1442" ca="1">IFERROR(INDEX(F:F,SMALL(IF(F$2:F$1573&lt;&gt;"",ROW(F$2:F$1573)),ROWS(H$2:H1441))),"")</f>
        <v/>
      </c>
      <c r="I1442" s="3" t="str">
        <f t="array" aca="1" ref="I1442" ca="1">IFERROR(INDEX(G:G,SMALL(IF(G$2:G$1573&lt;&gt;"",ROW(G$2:G$1573)),ROWS(I$2:I1441))),"")</f>
        <v/>
      </c>
      <c r="J1442" s="3" t="str">
        <f t="array" aca="1" ref="J1442" ca="1">IFERROR(INDEX(C:C,SMALL(IF(C$2:C$1573&lt;&gt;"",ROW(C$2:C$1573)),ROWS(J$2:J1441))),"")</f>
        <v/>
      </c>
    </row>
    <row r="1443" spans="1:10" ht="18" x14ac:dyDescent="0.2">
      <c r="A1443" s="1">
        <v>30</v>
      </c>
      <c r="B1443" s="1" t="s">
        <v>791</v>
      </c>
      <c r="C1443" s="2" t="str">
        <f t="shared" ca="1" si="88"/>
        <v/>
      </c>
      <c r="D1443" s="2">
        <f t="shared" ca="1" si="89"/>
        <v>6173</v>
      </c>
      <c r="E1443" s="4">
        <v>10</v>
      </c>
      <c r="F1443" s="4" t="str">
        <f t="shared" ca="1" si="90"/>
        <v/>
      </c>
      <c r="G1443" s="4" t="str">
        <f t="shared" ca="1" si="91"/>
        <v/>
      </c>
      <c r="H1443" s="3" t="str">
        <f t="array" aca="1" ref="H1443" ca="1">IFERROR(INDEX(F:F,SMALL(IF(F$2:F$1573&lt;&gt;"",ROW(F$2:F$1573)),ROWS(H$2:H1442))),"")</f>
        <v/>
      </c>
      <c r="I1443" s="3" t="str">
        <f t="array" aca="1" ref="I1443" ca="1">IFERROR(INDEX(G:G,SMALL(IF(G$2:G$1573&lt;&gt;"",ROW(G$2:G$1573)),ROWS(I$2:I1442))),"")</f>
        <v/>
      </c>
      <c r="J1443" s="3" t="str">
        <f t="array" aca="1" ref="J1443" ca="1">IFERROR(INDEX(C:C,SMALL(IF(C$2:C$1573&lt;&gt;"",ROW(C$2:C$1573)),ROWS(J$2:J1442))),"")</f>
        <v/>
      </c>
    </row>
    <row r="1444" spans="1:10" ht="18" x14ac:dyDescent="0.2">
      <c r="A1444" s="1">
        <v>31</v>
      </c>
      <c r="B1444" s="1" t="s">
        <v>791</v>
      </c>
      <c r="C1444" s="2" t="str">
        <f t="shared" ca="1" si="88"/>
        <v/>
      </c>
      <c r="D1444" s="2">
        <f t="shared" ca="1" si="89"/>
        <v>6418</v>
      </c>
      <c r="E1444" s="4">
        <v>10</v>
      </c>
      <c r="F1444" s="4" t="str">
        <f t="shared" ca="1" si="90"/>
        <v/>
      </c>
      <c r="G1444" s="4" t="str">
        <f t="shared" ca="1" si="91"/>
        <v/>
      </c>
      <c r="H1444" s="3" t="str">
        <f t="array" aca="1" ref="H1444" ca="1">IFERROR(INDEX(F:F,SMALL(IF(F$2:F$1573&lt;&gt;"",ROW(F$2:F$1573)),ROWS(H$2:H1443))),"")</f>
        <v/>
      </c>
      <c r="I1444" s="3" t="str">
        <f t="array" aca="1" ref="I1444" ca="1">IFERROR(INDEX(G:G,SMALL(IF(G$2:G$1573&lt;&gt;"",ROW(G$2:G$1573)),ROWS(I$2:I1443))),"")</f>
        <v/>
      </c>
      <c r="J1444" s="3" t="str">
        <f t="array" aca="1" ref="J1444" ca="1">IFERROR(INDEX(C:C,SMALL(IF(C$2:C$1573&lt;&gt;"",ROW(C$2:C$1573)),ROWS(J$2:J1443))),"")</f>
        <v/>
      </c>
    </row>
    <row r="1445" spans="1:10" ht="18" x14ac:dyDescent="0.2">
      <c r="A1445" s="1">
        <v>32</v>
      </c>
      <c r="B1445" s="1" t="s">
        <v>791</v>
      </c>
      <c r="C1445" s="2" t="str">
        <f t="shared" ca="1" si="88"/>
        <v/>
      </c>
      <c r="D1445" s="2" t="str">
        <f t="shared" ca="1" si="89"/>
        <v/>
      </c>
      <c r="E1445" s="4">
        <v>10</v>
      </c>
      <c r="F1445" s="4" t="str">
        <f t="shared" ca="1" si="90"/>
        <v/>
      </c>
      <c r="G1445" s="4" t="str">
        <f t="shared" ca="1" si="91"/>
        <v/>
      </c>
      <c r="H1445" s="3" t="str">
        <f t="array" aca="1" ref="H1445" ca="1">IFERROR(INDEX(F:F,SMALL(IF(F$2:F$1573&lt;&gt;"",ROW(F$2:F$1573)),ROWS(H$2:H1444))),"")</f>
        <v/>
      </c>
      <c r="I1445" s="3" t="str">
        <f t="array" aca="1" ref="I1445" ca="1">IFERROR(INDEX(G:G,SMALL(IF(G$2:G$1573&lt;&gt;"",ROW(G$2:G$1573)),ROWS(I$2:I1444))),"")</f>
        <v/>
      </c>
      <c r="J1445" s="3" t="str">
        <f t="array" aca="1" ref="J1445" ca="1">IFERROR(INDEX(C:C,SMALL(IF(C$2:C$1573&lt;&gt;"",ROW(C$2:C$1573)),ROWS(J$2:J1444))),"")</f>
        <v/>
      </c>
    </row>
    <row r="1446" spans="1:10" ht="18" x14ac:dyDescent="0.2">
      <c r="A1446" s="1">
        <v>33</v>
      </c>
      <c r="B1446" s="1" t="s">
        <v>791</v>
      </c>
      <c r="C1446" s="2" t="str">
        <f t="shared" ca="1" si="88"/>
        <v/>
      </c>
      <c r="D1446" s="2" t="str">
        <f t="shared" ca="1" si="89"/>
        <v/>
      </c>
      <c r="E1446" s="4">
        <v>10</v>
      </c>
      <c r="F1446" s="4" t="str">
        <f t="shared" ca="1" si="90"/>
        <v/>
      </c>
      <c r="G1446" s="4" t="str">
        <f t="shared" ca="1" si="91"/>
        <v/>
      </c>
      <c r="H1446" s="3" t="str">
        <f t="array" aca="1" ref="H1446" ca="1">IFERROR(INDEX(F:F,SMALL(IF(F$2:F$1573&lt;&gt;"",ROW(F$2:F$1573)),ROWS(H$2:H1445))),"")</f>
        <v/>
      </c>
      <c r="I1446" s="3" t="str">
        <f t="array" aca="1" ref="I1446" ca="1">IFERROR(INDEX(G:G,SMALL(IF(G$2:G$1573&lt;&gt;"",ROW(G$2:G$1573)),ROWS(I$2:I1445))),"")</f>
        <v/>
      </c>
      <c r="J1446" s="3" t="str">
        <f t="array" aca="1" ref="J1446" ca="1">IFERROR(INDEX(C:C,SMALL(IF(C$2:C$1573&lt;&gt;"",ROW(C$2:C$1573)),ROWS(J$2:J1445))),"")</f>
        <v/>
      </c>
    </row>
    <row r="1447" spans="1:10" ht="18" x14ac:dyDescent="0.2">
      <c r="A1447" s="1">
        <v>34</v>
      </c>
      <c r="B1447" s="1" t="s">
        <v>791</v>
      </c>
      <c r="C1447" s="2" t="str">
        <f t="shared" ca="1" si="88"/>
        <v/>
      </c>
      <c r="D1447" s="2">
        <f t="shared" ca="1" si="89"/>
        <v>6348</v>
      </c>
      <c r="E1447" s="4">
        <v>10</v>
      </c>
      <c r="F1447" s="4" t="str">
        <f t="shared" ca="1" si="90"/>
        <v/>
      </c>
      <c r="G1447" s="4" t="str">
        <f t="shared" ca="1" si="91"/>
        <v/>
      </c>
      <c r="H1447" s="3" t="str">
        <f t="array" aca="1" ref="H1447" ca="1">IFERROR(INDEX(F:F,SMALL(IF(F$2:F$1573&lt;&gt;"",ROW(F$2:F$1573)),ROWS(H$2:H1446))),"")</f>
        <v/>
      </c>
      <c r="I1447" s="3" t="str">
        <f t="array" aca="1" ref="I1447" ca="1">IFERROR(INDEX(G:G,SMALL(IF(G$2:G$1573&lt;&gt;"",ROW(G$2:G$1573)),ROWS(I$2:I1446))),"")</f>
        <v/>
      </c>
      <c r="J1447" s="3" t="str">
        <f t="array" aca="1" ref="J1447" ca="1">IFERROR(INDEX(C:C,SMALL(IF(C$2:C$1573&lt;&gt;"",ROW(C$2:C$1573)),ROWS(J$2:J1446))),"")</f>
        <v/>
      </c>
    </row>
    <row r="1448" spans="1:10" ht="18" x14ac:dyDescent="0.2">
      <c r="A1448" s="1">
        <v>35</v>
      </c>
      <c r="B1448" s="1" t="s">
        <v>791</v>
      </c>
      <c r="C1448" s="2" t="str">
        <f t="shared" ca="1" si="88"/>
        <v/>
      </c>
      <c r="D1448" s="2">
        <f t="shared" ca="1" si="89"/>
        <v>6314</v>
      </c>
      <c r="E1448" s="4">
        <v>10</v>
      </c>
      <c r="F1448" s="4" t="str">
        <f t="shared" ca="1" si="90"/>
        <v/>
      </c>
      <c r="G1448" s="4" t="str">
        <f t="shared" ca="1" si="91"/>
        <v/>
      </c>
      <c r="H1448" s="3" t="str">
        <f t="array" aca="1" ref="H1448" ca="1">IFERROR(INDEX(F:F,SMALL(IF(F$2:F$1573&lt;&gt;"",ROW(F$2:F$1573)),ROWS(H$2:H1447))),"")</f>
        <v/>
      </c>
      <c r="I1448" s="3" t="str">
        <f t="array" aca="1" ref="I1448" ca="1">IFERROR(INDEX(G:G,SMALL(IF(G$2:G$1573&lt;&gt;"",ROW(G$2:G$1573)),ROWS(I$2:I1447))),"")</f>
        <v/>
      </c>
      <c r="J1448" s="3" t="str">
        <f t="array" aca="1" ref="J1448" ca="1">IFERROR(INDEX(C:C,SMALL(IF(C$2:C$1573&lt;&gt;"",ROW(C$2:C$1573)),ROWS(J$2:J1447))),"")</f>
        <v/>
      </c>
    </row>
    <row r="1449" spans="1:10" ht="18" x14ac:dyDescent="0.2">
      <c r="A1449" s="1">
        <v>36</v>
      </c>
      <c r="B1449" s="1" t="s">
        <v>791</v>
      </c>
      <c r="C1449" s="2" t="str">
        <f t="shared" ca="1" si="88"/>
        <v/>
      </c>
      <c r="D1449" s="2">
        <f t="shared" ca="1" si="89"/>
        <v>6376</v>
      </c>
      <c r="E1449" s="4">
        <v>10</v>
      </c>
      <c r="F1449" s="4" t="str">
        <f t="shared" ca="1" si="90"/>
        <v/>
      </c>
      <c r="G1449" s="4" t="str">
        <f t="shared" ca="1" si="91"/>
        <v/>
      </c>
      <c r="H1449" s="3" t="str">
        <f t="array" aca="1" ref="H1449" ca="1">IFERROR(INDEX(F:F,SMALL(IF(F$2:F$1573&lt;&gt;"",ROW(F$2:F$1573)),ROWS(H$2:H1448))),"")</f>
        <v/>
      </c>
      <c r="I1449" s="3" t="str">
        <f t="array" aca="1" ref="I1449" ca="1">IFERROR(INDEX(G:G,SMALL(IF(G$2:G$1573&lt;&gt;"",ROW(G$2:G$1573)),ROWS(I$2:I1448))),"")</f>
        <v/>
      </c>
      <c r="J1449" s="3" t="str">
        <f t="array" aca="1" ref="J1449" ca="1">IFERROR(INDEX(C:C,SMALL(IF(C$2:C$1573&lt;&gt;"",ROW(C$2:C$1573)),ROWS(J$2:J1448))),"")</f>
        <v/>
      </c>
    </row>
    <row r="1450" spans="1:10" ht="18" x14ac:dyDescent="0.2">
      <c r="A1450" s="1">
        <v>37</v>
      </c>
      <c r="B1450" s="1" t="s">
        <v>791</v>
      </c>
      <c r="C1450" s="2" t="str">
        <f t="shared" ca="1" si="88"/>
        <v/>
      </c>
      <c r="D1450" s="2">
        <f t="shared" ca="1" si="89"/>
        <v>6496</v>
      </c>
      <c r="E1450" s="4">
        <v>10</v>
      </c>
      <c r="F1450" s="4" t="str">
        <f t="shared" ca="1" si="90"/>
        <v/>
      </c>
      <c r="G1450" s="4" t="str">
        <f t="shared" ca="1" si="91"/>
        <v/>
      </c>
      <c r="H1450" s="3" t="str">
        <f t="array" aca="1" ref="H1450" ca="1">IFERROR(INDEX(F:F,SMALL(IF(F$2:F$1573&lt;&gt;"",ROW(F$2:F$1573)),ROWS(H$2:H1449))),"")</f>
        <v/>
      </c>
      <c r="I1450" s="3" t="str">
        <f t="array" aca="1" ref="I1450" ca="1">IFERROR(INDEX(G:G,SMALL(IF(G$2:G$1573&lt;&gt;"",ROW(G$2:G$1573)),ROWS(I$2:I1449))),"")</f>
        <v/>
      </c>
      <c r="J1450" s="3" t="str">
        <f t="array" aca="1" ref="J1450" ca="1">IFERROR(INDEX(C:C,SMALL(IF(C$2:C$1573&lt;&gt;"",ROW(C$2:C$1573)),ROWS(J$2:J1449))),"")</f>
        <v/>
      </c>
    </row>
    <row r="1451" spans="1:10" ht="18" x14ac:dyDescent="0.2">
      <c r="A1451" s="1">
        <v>38</v>
      </c>
      <c r="B1451" s="1" t="s">
        <v>791</v>
      </c>
      <c r="C1451" s="2" t="str">
        <f t="shared" ca="1" si="88"/>
        <v/>
      </c>
      <c r="D1451" s="2">
        <f t="shared" ca="1" si="89"/>
        <v>6494</v>
      </c>
      <c r="E1451" s="4">
        <v>10</v>
      </c>
      <c r="F1451" s="4" t="str">
        <f t="shared" ca="1" si="90"/>
        <v/>
      </c>
      <c r="G1451" s="4" t="str">
        <f t="shared" ca="1" si="91"/>
        <v/>
      </c>
      <c r="H1451" s="3" t="str">
        <f t="array" aca="1" ref="H1451" ca="1">IFERROR(INDEX(F:F,SMALL(IF(F$2:F$1573&lt;&gt;"",ROW(F$2:F$1573)),ROWS(H$2:H1450))),"")</f>
        <v/>
      </c>
      <c r="I1451" s="3" t="str">
        <f t="array" aca="1" ref="I1451" ca="1">IFERROR(INDEX(G:G,SMALL(IF(G$2:G$1573&lt;&gt;"",ROW(G$2:G$1573)),ROWS(I$2:I1450))),"")</f>
        <v/>
      </c>
      <c r="J1451" s="3" t="str">
        <f t="array" aca="1" ref="J1451" ca="1">IFERROR(INDEX(C:C,SMALL(IF(C$2:C$1573&lt;&gt;"",ROW(C$2:C$1573)),ROWS(J$2:J1450))),"")</f>
        <v/>
      </c>
    </row>
    <row r="1452" spans="1:10" ht="18" x14ac:dyDescent="0.2">
      <c r="A1452" s="1">
        <v>39</v>
      </c>
      <c r="B1452" s="1" t="s">
        <v>791</v>
      </c>
      <c r="C1452" s="2" t="str">
        <f t="shared" ca="1" si="88"/>
        <v/>
      </c>
      <c r="D1452" s="2">
        <f t="shared" ca="1" si="89"/>
        <v>6495</v>
      </c>
      <c r="E1452" s="4">
        <v>10</v>
      </c>
      <c r="F1452" s="4" t="str">
        <f t="shared" ca="1" si="90"/>
        <v/>
      </c>
      <c r="G1452" s="4" t="str">
        <f t="shared" ca="1" si="91"/>
        <v/>
      </c>
      <c r="H1452" s="3" t="str">
        <f t="array" aca="1" ref="H1452" ca="1">IFERROR(INDEX(F:F,SMALL(IF(F$2:F$1573&lt;&gt;"",ROW(F$2:F$1573)),ROWS(H$2:H1451))),"")</f>
        <v/>
      </c>
      <c r="I1452" s="3" t="str">
        <f t="array" aca="1" ref="I1452" ca="1">IFERROR(INDEX(G:G,SMALL(IF(G$2:G$1573&lt;&gt;"",ROW(G$2:G$1573)),ROWS(I$2:I1451))),"")</f>
        <v/>
      </c>
      <c r="J1452" s="3" t="str">
        <f t="array" aca="1" ref="J1452" ca="1">IFERROR(INDEX(C:C,SMALL(IF(C$2:C$1573&lt;&gt;"",ROW(C$2:C$1573)),ROWS(J$2:J1451))),"")</f>
        <v/>
      </c>
    </row>
    <row r="1453" spans="1:10" ht="18" x14ac:dyDescent="0.2">
      <c r="A1453" s="1">
        <v>40</v>
      </c>
      <c r="B1453" s="1" t="s">
        <v>791</v>
      </c>
      <c r="C1453" s="2" t="str">
        <f t="shared" ca="1" si="88"/>
        <v/>
      </c>
      <c r="D1453" s="2">
        <f t="shared" ca="1" si="89"/>
        <v>6294</v>
      </c>
      <c r="E1453" s="4">
        <v>10</v>
      </c>
      <c r="F1453" s="4" t="str">
        <f t="shared" ca="1" si="90"/>
        <v/>
      </c>
      <c r="G1453" s="4" t="str">
        <f t="shared" ca="1" si="91"/>
        <v/>
      </c>
      <c r="H1453" s="3" t="str">
        <f t="array" aca="1" ref="H1453" ca="1">IFERROR(INDEX(F:F,SMALL(IF(F$2:F$1573&lt;&gt;"",ROW(F$2:F$1573)),ROWS(H$2:H1452))),"")</f>
        <v/>
      </c>
      <c r="I1453" s="3" t="str">
        <f t="array" aca="1" ref="I1453" ca="1">IFERROR(INDEX(G:G,SMALL(IF(G$2:G$1573&lt;&gt;"",ROW(G$2:G$1573)),ROWS(I$2:I1452))),"")</f>
        <v/>
      </c>
      <c r="J1453" s="3" t="str">
        <f t="array" aca="1" ref="J1453" ca="1">IFERROR(INDEX(C:C,SMALL(IF(C$2:C$1573&lt;&gt;"",ROW(C$2:C$1573)),ROWS(J$2:J1452))),"")</f>
        <v/>
      </c>
    </row>
    <row r="1454" spans="1:10" ht="18" x14ac:dyDescent="0.2">
      <c r="A1454" s="1">
        <v>41</v>
      </c>
      <c r="B1454" s="1" t="s">
        <v>791</v>
      </c>
      <c r="C1454" s="2" t="str">
        <f t="shared" ca="1" si="88"/>
        <v/>
      </c>
      <c r="D1454" s="2">
        <f t="shared" ca="1" si="89"/>
        <v>6183</v>
      </c>
      <c r="E1454" s="4">
        <v>10</v>
      </c>
      <c r="F1454" s="4" t="str">
        <f t="shared" ca="1" si="90"/>
        <v/>
      </c>
      <c r="G1454" s="4" t="str">
        <f t="shared" ca="1" si="91"/>
        <v/>
      </c>
      <c r="H1454" s="3" t="str">
        <f t="array" aca="1" ref="H1454" ca="1">IFERROR(INDEX(F:F,SMALL(IF(F$2:F$1573&lt;&gt;"",ROW(F$2:F$1573)),ROWS(H$2:H1453))),"")</f>
        <v/>
      </c>
      <c r="I1454" s="3" t="str">
        <f t="array" aca="1" ref="I1454" ca="1">IFERROR(INDEX(G:G,SMALL(IF(G$2:G$1573&lt;&gt;"",ROW(G$2:G$1573)),ROWS(I$2:I1453))),"")</f>
        <v/>
      </c>
      <c r="J1454" s="3" t="str">
        <f t="array" aca="1" ref="J1454" ca="1">IFERROR(INDEX(C:C,SMALL(IF(C$2:C$1573&lt;&gt;"",ROW(C$2:C$1573)),ROWS(J$2:J1453))),"")</f>
        <v/>
      </c>
    </row>
    <row r="1455" spans="1:10" ht="18" x14ac:dyDescent="0.2">
      <c r="A1455" s="1">
        <v>42</v>
      </c>
      <c r="B1455" s="1" t="s">
        <v>791</v>
      </c>
      <c r="C1455" s="2" t="str">
        <f t="shared" ca="1" si="88"/>
        <v/>
      </c>
      <c r="D1455" s="2">
        <f t="shared" ca="1" si="89"/>
        <v>6365</v>
      </c>
      <c r="E1455" s="4">
        <v>10</v>
      </c>
      <c r="F1455" s="4" t="str">
        <f t="shared" ca="1" si="90"/>
        <v/>
      </c>
      <c r="G1455" s="4" t="str">
        <f t="shared" ca="1" si="91"/>
        <v/>
      </c>
      <c r="H1455" s="3" t="str">
        <f t="array" aca="1" ref="H1455" ca="1">IFERROR(INDEX(F:F,SMALL(IF(F$2:F$1573&lt;&gt;"",ROW(F$2:F$1573)),ROWS(H$2:H1454))),"")</f>
        <v/>
      </c>
      <c r="I1455" s="3" t="str">
        <f t="array" aca="1" ref="I1455" ca="1">IFERROR(INDEX(G:G,SMALL(IF(G$2:G$1573&lt;&gt;"",ROW(G$2:G$1573)),ROWS(I$2:I1454))),"")</f>
        <v/>
      </c>
      <c r="J1455" s="3" t="str">
        <f t="array" aca="1" ref="J1455" ca="1">IFERROR(INDEX(C:C,SMALL(IF(C$2:C$1573&lt;&gt;"",ROW(C$2:C$1573)),ROWS(J$2:J1454))),"")</f>
        <v/>
      </c>
    </row>
    <row r="1456" spans="1:10" ht="18" x14ac:dyDescent="0.2">
      <c r="A1456" s="1">
        <v>43</v>
      </c>
      <c r="B1456" s="1" t="s">
        <v>791</v>
      </c>
      <c r="C1456" s="2" t="str">
        <f t="shared" ca="1" si="88"/>
        <v/>
      </c>
      <c r="D1456" s="2">
        <f t="shared" ca="1" si="89"/>
        <v>6409</v>
      </c>
      <c r="E1456" s="4">
        <v>10</v>
      </c>
      <c r="F1456" s="4" t="str">
        <f t="shared" ca="1" si="90"/>
        <v/>
      </c>
      <c r="G1456" s="4" t="str">
        <f t="shared" ca="1" si="91"/>
        <v/>
      </c>
      <c r="H1456" s="3" t="str">
        <f t="array" aca="1" ref="H1456" ca="1">IFERROR(INDEX(F:F,SMALL(IF(F$2:F$1573&lt;&gt;"",ROW(F$2:F$1573)),ROWS(H$2:H1455))),"")</f>
        <v/>
      </c>
      <c r="I1456" s="3" t="str">
        <f t="array" aca="1" ref="I1456" ca="1">IFERROR(INDEX(G:G,SMALL(IF(G$2:G$1573&lt;&gt;"",ROW(G$2:G$1573)),ROWS(I$2:I1455))),"")</f>
        <v/>
      </c>
      <c r="J1456" s="3" t="str">
        <f t="array" aca="1" ref="J1456" ca="1">IFERROR(INDEX(C:C,SMALL(IF(C$2:C$1573&lt;&gt;"",ROW(C$2:C$1573)),ROWS(J$2:J1455))),"")</f>
        <v/>
      </c>
    </row>
    <row r="1457" spans="1:10" ht="18" x14ac:dyDescent="0.2">
      <c r="A1457" s="1">
        <v>44</v>
      </c>
      <c r="B1457" s="1" t="s">
        <v>791</v>
      </c>
      <c r="C1457" s="2" t="str">
        <f t="shared" ca="1" si="88"/>
        <v/>
      </c>
      <c r="D1457" s="2">
        <f t="shared" ca="1" si="89"/>
        <v>6245</v>
      </c>
      <c r="E1457" s="4">
        <v>10</v>
      </c>
      <c r="F1457" s="4" t="str">
        <f t="shared" ca="1" si="90"/>
        <v/>
      </c>
      <c r="G1457" s="4" t="str">
        <f t="shared" ca="1" si="91"/>
        <v/>
      </c>
      <c r="H1457" s="3" t="str">
        <f t="array" aca="1" ref="H1457" ca="1">IFERROR(INDEX(F:F,SMALL(IF(F$2:F$1573&lt;&gt;"",ROW(F$2:F$1573)),ROWS(H$2:H1456))),"")</f>
        <v/>
      </c>
      <c r="I1457" s="3" t="str">
        <f t="array" aca="1" ref="I1457" ca="1">IFERROR(INDEX(G:G,SMALL(IF(G$2:G$1573&lt;&gt;"",ROW(G$2:G$1573)),ROWS(I$2:I1456))),"")</f>
        <v/>
      </c>
      <c r="J1457" s="3" t="str">
        <f t="array" aca="1" ref="J1457" ca="1">IFERROR(INDEX(C:C,SMALL(IF(C$2:C$1573&lt;&gt;"",ROW(C$2:C$1573)),ROWS(J$2:J1456))),"")</f>
        <v/>
      </c>
    </row>
    <row r="1458" spans="1:10" ht="18" x14ac:dyDescent="0.2">
      <c r="A1458" s="1">
        <v>45</v>
      </c>
      <c r="B1458" s="1" t="s">
        <v>791</v>
      </c>
      <c r="C1458" s="2" t="str">
        <f t="shared" ca="1" si="88"/>
        <v/>
      </c>
      <c r="D1458" s="2">
        <f t="shared" ca="1" si="89"/>
        <v>6344</v>
      </c>
      <c r="E1458" s="4">
        <v>10</v>
      </c>
      <c r="F1458" s="4" t="str">
        <f t="shared" ca="1" si="90"/>
        <v/>
      </c>
      <c r="G1458" s="4" t="str">
        <f t="shared" ca="1" si="91"/>
        <v/>
      </c>
      <c r="H1458" s="3" t="str">
        <f t="array" aca="1" ref="H1458" ca="1">IFERROR(INDEX(F:F,SMALL(IF(F$2:F$1573&lt;&gt;"",ROW(F$2:F$1573)),ROWS(H$2:H1457))),"")</f>
        <v/>
      </c>
      <c r="I1458" s="3" t="str">
        <f t="array" aca="1" ref="I1458" ca="1">IFERROR(INDEX(G:G,SMALL(IF(G$2:G$1573&lt;&gt;"",ROW(G$2:G$1573)),ROWS(I$2:I1457))),"")</f>
        <v/>
      </c>
      <c r="J1458" s="3" t="str">
        <f t="array" aca="1" ref="J1458" ca="1">IFERROR(INDEX(C:C,SMALL(IF(C$2:C$1573&lt;&gt;"",ROW(C$2:C$1573)),ROWS(J$2:J1457))),"")</f>
        <v/>
      </c>
    </row>
    <row r="1459" spans="1:10" ht="18" x14ac:dyDescent="0.2">
      <c r="A1459" s="1">
        <v>46</v>
      </c>
      <c r="B1459" s="1" t="s">
        <v>791</v>
      </c>
      <c r="C1459" s="2" t="str">
        <f t="shared" ca="1" si="88"/>
        <v/>
      </c>
      <c r="D1459" s="2">
        <f t="shared" ca="1" si="89"/>
        <v>6233</v>
      </c>
      <c r="E1459" s="4">
        <v>10</v>
      </c>
      <c r="F1459" s="4" t="str">
        <f t="shared" ca="1" si="90"/>
        <v/>
      </c>
      <c r="G1459" s="4" t="str">
        <f t="shared" ca="1" si="91"/>
        <v/>
      </c>
      <c r="H1459" s="3" t="str">
        <f t="array" aca="1" ref="H1459" ca="1">IFERROR(INDEX(F:F,SMALL(IF(F$2:F$1573&lt;&gt;"",ROW(F$2:F$1573)),ROWS(H$2:H1458))),"")</f>
        <v/>
      </c>
      <c r="I1459" s="3" t="str">
        <f t="array" aca="1" ref="I1459" ca="1">IFERROR(INDEX(G:G,SMALL(IF(G$2:G$1573&lt;&gt;"",ROW(G$2:G$1573)),ROWS(I$2:I1458))),"")</f>
        <v/>
      </c>
      <c r="J1459" s="3" t="str">
        <f t="array" aca="1" ref="J1459" ca="1">IFERROR(INDEX(C:C,SMALL(IF(C$2:C$1573&lt;&gt;"",ROW(C$2:C$1573)),ROWS(J$2:J1458))),"")</f>
        <v/>
      </c>
    </row>
    <row r="1460" spans="1:10" ht="18" x14ac:dyDescent="0.2">
      <c r="A1460" s="1">
        <v>47</v>
      </c>
      <c r="B1460" s="1" t="s">
        <v>791</v>
      </c>
      <c r="C1460" s="2" t="str">
        <f t="shared" ca="1" si="88"/>
        <v/>
      </c>
      <c r="D1460" s="2">
        <f t="shared" ca="1" si="89"/>
        <v>6264</v>
      </c>
      <c r="E1460" s="4">
        <v>10</v>
      </c>
      <c r="F1460" s="4" t="str">
        <f t="shared" ca="1" si="90"/>
        <v/>
      </c>
      <c r="G1460" s="4" t="str">
        <f t="shared" ca="1" si="91"/>
        <v/>
      </c>
      <c r="H1460" s="3" t="str">
        <f t="array" aca="1" ref="H1460" ca="1">IFERROR(INDEX(F:F,SMALL(IF(F$2:F$1573&lt;&gt;"",ROW(F$2:F$1573)),ROWS(H$2:H1459))),"")</f>
        <v/>
      </c>
      <c r="I1460" s="3" t="str">
        <f t="array" aca="1" ref="I1460" ca="1">IFERROR(INDEX(G:G,SMALL(IF(G$2:G$1573&lt;&gt;"",ROW(G$2:G$1573)),ROWS(I$2:I1459))),"")</f>
        <v/>
      </c>
      <c r="J1460" s="3" t="str">
        <f t="array" aca="1" ref="J1460" ca="1">IFERROR(INDEX(C:C,SMALL(IF(C$2:C$1573&lt;&gt;"",ROW(C$2:C$1573)),ROWS(J$2:J1459))),"")</f>
        <v/>
      </c>
    </row>
    <row r="1461" spans="1:10" ht="18" x14ac:dyDescent="0.2">
      <c r="A1461" s="1">
        <v>48</v>
      </c>
      <c r="B1461" s="1" t="s">
        <v>791</v>
      </c>
      <c r="C1461" s="2" t="str">
        <f t="shared" ca="1" si="88"/>
        <v/>
      </c>
      <c r="D1461" s="2">
        <f t="shared" ca="1" si="89"/>
        <v>6358</v>
      </c>
      <c r="E1461" s="4">
        <v>10</v>
      </c>
      <c r="F1461" s="4" t="str">
        <f t="shared" ca="1" si="90"/>
        <v/>
      </c>
      <c r="G1461" s="4" t="str">
        <f t="shared" ca="1" si="91"/>
        <v/>
      </c>
      <c r="H1461" s="3" t="str">
        <f t="array" aca="1" ref="H1461" ca="1">IFERROR(INDEX(F:F,SMALL(IF(F$2:F$1573&lt;&gt;"",ROW(F$2:F$1573)),ROWS(H$2:H1460))),"")</f>
        <v/>
      </c>
      <c r="I1461" s="3" t="str">
        <f t="array" aca="1" ref="I1461" ca="1">IFERROR(INDEX(G:G,SMALL(IF(G$2:G$1573&lt;&gt;"",ROW(G$2:G$1573)),ROWS(I$2:I1460))),"")</f>
        <v/>
      </c>
      <c r="J1461" s="3" t="str">
        <f t="array" aca="1" ref="J1461" ca="1">IFERROR(INDEX(C:C,SMALL(IF(C$2:C$1573&lt;&gt;"",ROW(C$2:C$1573)),ROWS(J$2:J1460))),"")</f>
        <v/>
      </c>
    </row>
    <row r="1462" spans="1:10" ht="18" x14ac:dyDescent="0.2">
      <c r="A1462" s="1">
        <v>49</v>
      </c>
      <c r="B1462" s="1" t="s">
        <v>791</v>
      </c>
      <c r="C1462" s="2" t="str">
        <f t="shared" ca="1" si="88"/>
        <v/>
      </c>
      <c r="D1462" s="2">
        <f t="shared" ca="1" si="89"/>
        <v>6375</v>
      </c>
      <c r="E1462" s="4">
        <v>10</v>
      </c>
      <c r="F1462" s="4" t="str">
        <f t="shared" ca="1" si="90"/>
        <v/>
      </c>
      <c r="G1462" s="4" t="str">
        <f t="shared" ca="1" si="91"/>
        <v/>
      </c>
      <c r="H1462" s="3" t="str">
        <f t="array" aca="1" ref="H1462" ca="1">IFERROR(INDEX(F:F,SMALL(IF(F$2:F$1573&lt;&gt;"",ROW(F$2:F$1573)),ROWS(H$2:H1461))),"")</f>
        <v/>
      </c>
      <c r="I1462" s="3" t="str">
        <f t="array" aca="1" ref="I1462" ca="1">IFERROR(INDEX(G:G,SMALL(IF(G$2:G$1573&lt;&gt;"",ROW(G$2:G$1573)),ROWS(I$2:I1461))),"")</f>
        <v/>
      </c>
      <c r="J1462" s="3" t="str">
        <f t="array" aca="1" ref="J1462" ca="1">IFERROR(INDEX(C:C,SMALL(IF(C$2:C$1573&lt;&gt;"",ROW(C$2:C$1573)),ROWS(J$2:J1461))),"")</f>
        <v/>
      </c>
    </row>
    <row r="1463" spans="1:10" ht="18" x14ac:dyDescent="0.2">
      <c r="A1463" s="1">
        <v>50</v>
      </c>
      <c r="B1463" s="1" t="s">
        <v>791</v>
      </c>
      <c r="C1463" s="2" t="str">
        <f t="shared" ca="1" si="88"/>
        <v/>
      </c>
      <c r="D1463" s="2">
        <f t="shared" ca="1" si="89"/>
        <v>6433</v>
      </c>
      <c r="E1463" s="4">
        <v>10</v>
      </c>
      <c r="F1463" s="4" t="str">
        <f t="shared" ca="1" si="90"/>
        <v/>
      </c>
      <c r="G1463" s="4" t="str">
        <f t="shared" ca="1" si="91"/>
        <v/>
      </c>
      <c r="H1463" s="3" t="str">
        <f t="array" aca="1" ref="H1463" ca="1">IFERROR(INDEX(F:F,SMALL(IF(F$2:F$1573&lt;&gt;"",ROW(F$2:F$1573)),ROWS(H$2:H1462))),"")</f>
        <v/>
      </c>
      <c r="I1463" s="3" t="str">
        <f t="array" aca="1" ref="I1463" ca="1">IFERROR(INDEX(G:G,SMALL(IF(G$2:G$1573&lt;&gt;"",ROW(G$2:G$1573)),ROWS(I$2:I1462))),"")</f>
        <v/>
      </c>
      <c r="J1463" s="3" t="str">
        <f t="array" aca="1" ref="J1463" ca="1">IFERROR(INDEX(C:C,SMALL(IF(C$2:C$1573&lt;&gt;"",ROW(C$2:C$1573)),ROWS(J$2:J1462))),"")</f>
        <v/>
      </c>
    </row>
    <row r="1464" spans="1:10" ht="18" x14ac:dyDescent="0.2">
      <c r="A1464" s="1">
        <v>51</v>
      </c>
      <c r="B1464" s="1" t="s">
        <v>791</v>
      </c>
      <c r="C1464" s="2" t="str">
        <f t="shared" ca="1" si="88"/>
        <v/>
      </c>
      <c r="D1464" s="2">
        <f t="shared" ca="1" si="89"/>
        <v>6396</v>
      </c>
      <c r="E1464" s="4">
        <v>10</v>
      </c>
      <c r="F1464" s="4" t="str">
        <f t="shared" ca="1" si="90"/>
        <v/>
      </c>
      <c r="G1464" s="4" t="str">
        <f t="shared" ca="1" si="91"/>
        <v/>
      </c>
      <c r="H1464" s="3" t="str">
        <f t="array" aca="1" ref="H1464" ca="1">IFERROR(INDEX(F:F,SMALL(IF(F$2:F$1573&lt;&gt;"",ROW(F$2:F$1573)),ROWS(H$2:H1463))),"")</f>
        <v/>
      </c>
      <c r="I1464" s="3" t="str">
        <f t="array" aca="1" ref="I1464" ca="1">IFERROR(INDEX(G:G,SMALL(IF(G$2:G$1573&lt;&gt;"",ROW(G$2:G$1573)),ROWS(I$2:I1463))),"")</f>
        <v/>
      </c>
      <c r="J1464" s="3" t="str">
        <f t="array" aca="1" ref="J1464" ca="1">IFERROR(INDEX(C:C,SMALL(IF(C$2:C$1573&lt;&gt;"",ROW(C$2:C$1573)),ROWS(J$2:J1463))),"")</f>
        <v/>
      </c>
    </row>
    <row r="1465" spans="1:10" ht="18" x14ac:dyDescent="0.2">
      <c r="A1465" s="1">
        <v>52</v>
      </c>
      <c r="B1465" s="1" t="s">
        <v>791</v>
      </c>
      <c r="C1465" s="2" t="str">
        <f t="shared" ca="1" si="88"/>
        <v/>
      </c>
      <c r="D1465" s="2">
        <f t="shared" ca="1" si="89"/>
        <v>6392</v>
      </c>
      <c r="E1465" s="4">
        <v>10</v>
      </c>
      <c r="F1465" s="4" t="str">
        <f t="shared" ca="1" si="90"/>
        <v/>
      </c>
      <c r="G1465" s="4" t="str">
        <f t="shared" ca="1" si="91"/>
        <v/>
      </c>
      <c r="H1465" s="3" t="str">
        <f t="array" aca="1" ref="H1465" ca="1">IFERROR(INDEX(F:F,SMALL(IF(F$2:F$1573&lt;&gt;"",ROW(F$2:F$1573)),ROWS(H$2:H1464))),"")</f>
        <v/>
      </c>
      <c r="I1465" s="3" t="str">
        <f t="array" aca="1" ref="I1465" ca="1">IFERROR(INDEX(G:G,SMALL(IF(G$2:G$1573&lt;&gt;"",ROW(G$2:G$1573)),ROWS(I$2:I1464))),"")</f>
        <v/>
      </c>
      <c r="J1465" s="3" t="str">
        <f t="array" aca="1" ref="J1465" ca="1">IFERROR(INDEX(C:C,SMALL(IF(C$2:C$1573&lt;&gt;"",ROW(C$2:C$1573)),ROWS(J$2:J1464))),"")</f>
        <v/>
      </c>
    </row>
    <row r="1466" spans="1:10" ht="18" x14ac:dyDescent="0.2">
      <c r="A1466" s="1">
        <v>53</v>
      </c>
      <c r="B1466" s="1" t="s">
        <v>791</v>
      </c>
      <c r="C1466" s="2" t="str">
        <f t="shared" ca="1" si="88"/>
        <v/>
      </c>
      <c r="D1466" s="2">
        <f t="shared" ca="1" si="89"/>
        <v>6312</v>
      </c>
      <c r="E1466" s="4">
        <v>10</v>
      </c>
      <c r="F1466" s="4" t="str">
        <f t="shared" ca="1" si="90"/>
        <v/>
      </c>
      <c r="G1466" s="4" t="str">
        <f t="shared" ca="1" si="91"/>
        <v/>
      </c>
      <c r="H1466" s="3" t="str">
        <f t="array" aca="1" ref="H1466" ca="1">IFERROR(INDEX(F:F,SMALL(IF(F$2:F$1573&lt;&gt;"",ROW(F$2:F$1573)),ROWS(H$2:H1465))),"")</f>
        <v/>
      </c>
      <c r="I1466" s="3" t="str">
        <f t="array" aca="1" ref="I1466" ca="1">IFERROR(INDEX(G:G,SMALL(IF(G$2:G$1573&lt;&gt;"",ROW(G$2:G$1573)),ROWS(I$2:I1465))),"")</f>
        <v/>
      </c>
      <c r="J1466" s="3" t="str">
        <f t="array" aca="1" ref="J1466" ca="1">IFERROR(INDEX(C:C,SMALL(IF(C$2:C$1573&lt;&gt;"",ROW(C$2:C$1573)),ROWS(J$2:J1465))),"")</f>
        <v/>
      </c>
    </row>
    <row r="1467" spans="1:10" ht="18" x14ac:dyDescent="0.2">
      <c r="A1467" s="1">
        <v>54</v>
      </c>
      <c r="B1467" s="1" t="s">
        <v>791</v>
      </c>
      <c r="C1467" s="2" t="str">
        <f t="shared" ca="1" si="88"/>
        <v/>
      </c>
      <c r="D1467" s="2">
        <f t="shared" ca="1" si="89"/>
        <v>6438</v>
      </c>
      <c r="E1467" s="4">
        <v>10</v>
      </c>
      <c r="F1467" s="4" t="str">
        <f t="shared" ca="1" si="90"/>
        <v/>
      </c>
      <c r="G1467" s="4" t="str">
        <f t="shared" ca="1" si="91"/>
        <v/>
      </c>
      <c r="H1467" s="3" t="str">
        <f t="array" aca="1" ref="H1467" ca="1">IFERROR(INDEX(F:F,SMALL(IF(F$2:F$1573&lt;&gt;"",ROW(F$2:F$1573)),ROWS(H$2:H1466))),"")</f>
        <v/>
      </c>
      <c r="I1467" s="3" t="str">
        <f t="array" aca="1" ref="I1467" ca="1">IFERROR(INDEX(G:G,SMALL(IF(G$2:G$1573&lt;&gt;"",ROW(G$2:G$1573)),ROWS(I$2:I1466))),"")</f>
        <v/>
      </c>
      <c r="J1467" s="3" t="str">
        <f t="array" aca="1" ref="J1467" ca="1">IFERROR(INDEX(C:C,SMALL(IF(C$2:C$1573&lt;&gt;"",ROW(C$2:C$1573)),ROWS(J$2:J1466))),"")</f>
        <v/>
      </c>
    </row>
    <row r="1468" spans="1:10" ht="18" x14ac:dyDescent="0.2">
      <c r="A1468" s="1">
        <v>55</v>
      </c>
      <c r="B1468" s="1" t="s">
        <v>791</v>
      </c>
      <c r="C1468" s="2" t="str">
        <f t="shared" ca="1" si="88"/>
        <v/>
      </c>
      <c r="D1468" s="2">
        <f t="shared" ca="1" si="89"/>
        <v>6468</v>
      </c>
      <c r="E1468" s="4">
        <v>10</v>
      </c>
      <c r="F1468" s="4" t="str">
        <f t="shared" ca="1" si="90"/>
        <v/>
      </c>
      <c r="G1468" s="4" t="str">
        <f t="shared" ca="1" si="91"/>
        <v/>
      </c>
      <c r="H1468" s="3" t="str">
        <f t="array" aca="1" ref="H1468" ca="1">IFERROR(INDEX(F:F,SMALL(IF(F$2:F$1573&lt;&gt;"",ROW(F$2:F$1573)),ROWS(H$2:H1467))),"")</f>
        <v/>
      </c>
      <c r="I1468" s="3" t="str">
        <f t="array" aca="1" ref="I1468" ca="1">IFERROR(INDEX(G:G,SMALL(IF(G$2:G$1573&lt;&gt;"",ROW(G$2:G$1573)),ROWS(I$2:I1467))),"")</f>
        <v/>
      </c>
      <c r="J1468" s="3" t="str">
        <f t="array" aca="1" ref="J1468" ca="1">IFERROR(INDEX(C:C,SMALL(IF(C$2:C$1573&lt;&gt;"",ROW(C$2:C$1573)),ROWS(J$2:J1467))),"")</f>
        <v/>
      </c>
    </row>
    <row r="1469" spans="1:10" ht="18" x14ac:dyDescent="0.2">
      <c r="A1469" s="1">
        <v>56</v>
      </c>
      <c r="B1469" s="1" t="s">
        <v>791</v>
      </c>
      <c r="C1469" s="2" t="str">
        <f t="shared" ca="1" si="88"/>
        <v/>
      </c>
      <c r="D1469" s="2">
        <f t="shared" ca="1" si="89"/>
        <v>6256</v>
      </c>
      <c r="E1469" s="4">
        <v>10</v>
      </c>
      <c r="F1469" s="4" t="str">
        <f t="shared" ca="1" si="90"/>
        <v/>
      </c>
      <c r="G1469" s="4" t="str">
        <f t="shared" ca="1" si="91"/>
        <v/>
      </c>
      <c r="H1469" s="3" t="str">
        <f t="array" aca="1" ref="H1469" ca="1">IFERROR(INDEX(F:F,SMALL(IF(F$2:F$1573&lt;&gt;"",ROW(F$2:F$1573)),ROWS(H$2:H1468))),"")</f>
        <v/>
      </c>
      <c r="I1469" s="3" t="str">
        <f t="array" aca="1" ref="I1469" ca="1">IFERROR(INDEX(G:G,SMALL(IF(G$2:G$1573&lt;&gt;"",ROW(G$2:G$1573)),ROWS(I$2:I1468))),"")</f>
        <v/>
      </c>
      <c r="J1469" s="3" t="str">
        <f t="array" aca="1" ref="J1469" ca="1">IFERROR(INDEX(C:C,SMALL(IF(C$2:C$1573&lt;&gt;"",ROW(C$2:C$1573)),ROWS(J$2:J1468))),"")</f>
        <v/>
      </c>
    </row>
    <row r="1470" spans="1:10" ht="18" x14ac:dyDescent="0.2">
      <c r="A1470" s="1">
        <v>57</v>
      </c>
      <c r="B1470" s="1" t="s">
        <v>791</v>
      </c>
      <c r="C1470" s="2" t="str">
        <f t="shared" ca="1" si="88"/>
        <v/>
      </c>
      <c r="D1470" s="2">
        <f t="shared" ca="1" si="89"/>
        <v>6324</v>
      </c>
      <c r="E1470" s="4">
        <v>10</v>
      </c>
      <c r="F1470" s="4" t="str">
        <f t="shared" ca="1" si="90"/>
        <v/>
      </c>
      <c r="G1470" s="4" t="str">
        <f t="shared" ca="1" si="91"/>
        <v/>
      </c>
      <c r="H1470" s="3" t="str">
        <f t="array" aca="1" ref="H1470" ca="1">IFERROR(INDEX(F:F,SMALL(IF(F$2:F$1573&lt;&gt;"",ROW(F$2:F$1573)),ROWS(H$2:H1469))),"")</f>
        <v/>
      </c>
      <c r="I1470" s="3" t="str">
        <f t="array" aca="1" ref="I1470" ca="1">IFERROR(INDEX(G:G,SMALL(IF(G$2:G$1573&lt;&gt;"",ROW(G$2:G$1573)),ROWS(I$2:I1469))),"")</f>
        <v/>
      </c>
      <c r="J1470" s="3" t="str">
        <f t="array" aca="1" ref="J1470" ca="1">IFERROR(INDEX(C:C,SMALL(IF(C$2:C$1573&lt;&gt;"",ROW(C$2:C$1573)),ROWS(J$2:J1469))),"")</f>
        <v/>
      </c>
    </row>
    <row r="1471" spans="1:10" ht="18" x14ac:dyDescent="0.2">
      <c r="A1471" s="1">
        <v>58</v>
      </c>
      <c r="B1471" s="1" t="s">
        <v>791</v>
      </c>
      <c r="C1471" s="2" t="str">
        <f t="shared" ca="1" si="88"/>
        <v/>
      </c>
      <c r="D1471" s="2">
        <f t="shared" ca="1" si="89"/>
        <v>6126</v>
      </c>
      <c r="E1471" s="4">
        <v>10</v>
      </c>
      <c r="F1471" s="4" t="str">
        <f t="shared" ca="1" si="90"/>
        <v/>
      </c>
      <c r="G1471" s="4" t="str">
        <f t="shared" ca="1" si="91"/>
        <v/>
      </c>
      <c r="H1471" s="3" t="str">
        <f t="array" aca="1" ref="H1471" ca="1">IFERROR(INDEX(F:F,SMALL(IF(F$2:F$1573&lt;&gt;"",ROW(F$2:F$1573)),ROWS(H$2:H1470))),"")</f>
        <v/>
      </c>
      <c r="I1471" s="3" t="str">
        <f t="array" aca="1" ref="I1471" ca="1">IFERROR(INDEX(G:G,SMALL(IF(G$2:G$1573&lt;&gt;"",ROW(G$2:G$1573)),ROWS(I$2:I1470))),"")</f>
        <v/>
      </c>
      <c r="J1471" s="3" t="str">
        <f t="array" aca="1" ref="J1471" ca="1">IFERROR(INDEX(C:C,SMALL(IF(C$2:C$1573&lt;&gt;"",ROW(C$2:C$1573)),ROWS(J$2:J1470))),"")</f>
        <v/>
      </c>
    </row>
    <row r="1472" spans="1:10" ht="18" x14ac:dyDescent="0.2">
      <c r="A1472" s="1">
        <v>59</v>
      </c>
      <c r="B1472" s="1" t="s">
        <v>791</v>
      </c>
      <c r="C1472" s="2" t="str">
        <f t="shared" ca="1" si="88"/>
        <v/>
      </c>
      <c r="D1472" s="2">
        <f t="shared" ca="1" si="89"/>
        <v>6459</v>
      </c>
      <c r="E1472" s="4">
        <v>10</v>
      </c>
      <c r="F1472" s="4" t="str">
        <f t="shared" ca="1" si="90"/>
        <v/>
      </c>
      <c r="G1472" s="4" t="str">
        <f t="shared" ca="1" si="91"/>
        <v/>
      </c>
      <c r="H1472" s="3" t="str">
        <f t="array" aca="1" ref="H1472" ca="1">IFERROR(INDEX(F:F,SMALL(IF(F$2:F$1573&lt;&gt;"",ROW(F$2:F$1573)),ROWS(H$2:H1471))),"")</f>
        <v/>
      </c>
      <c r="I1472" s="3" t="str">
        <f t="array" aca="1" ref="I1472" ca="1">IFERROR(INDEX(G:G,SMALL(IF(G$2:G$1573&lt;&gt;"",ROW(G$2:G$1573)),ROWS(I$2:I1471))),"")</f>
        <v/>
      </c>
      <c r="J1472" s="3" t="str">
        <f t="array" aca="1" ref="J1472" ca="1">IFERROR(INDEX(C:C,SMALL(IF(C$2:C$1573&lt;&gt;"",ROW(C$2:C$1573)),ROWS(J$2:J1471))),"")</f>
        <v/>
      </c>
    </row>
    <row r="1473" spans="1:10" ht="18" x14ac:dyDescent="0.2">
      <c r="A1473" s="1">
        <v>60</v>
      </c>
      <c r="B1473" s="1" t="s">
        <v>791</v>
      </c>
      <c r="C1473" s="2" t="str">
        <f t="shared" ca="1" si="88"/>
        <v/>
      </c>
      <c r="D1473" s="2">
        <f t="shared" ca="1" si="89"/>
        <v>6455</v>
      </c>
      <c r="E1473" s="4">
        <v>10</v>
      </c>
      <c r="F1473" s="4" t="str">
        <f t="shared" ca="1" si="90"/>
        <v/>
      </c>
      <c r="G1473" s="4" t="str">
        <f t="shared" ca="1" si="91"/>
        <v/>
      </c>
      <c r="H1473" s="3" t="str">
        <f t="array" aca="1" ref="H1473" ca="1">IFERROR(INDEX(F:F,SMALL(IF(F$2:F$1573&lt;&gt;"",ROW(F$2:F$1573)),ROWS(H$2:H1472))),"")</f>
        <v/>
      </c>
      <c r="I1473" s="3" t="str">
        <f t="array" aca="1" ref="I1473" ca="1">IFERROR(INDEX(G:G,SMALL(IF(G$2:G$1573&lt;&gt;"",ROW(G$2:G$1573)),ROWS(I$2:I1472))),"")</f>
        <v/>
      </c>
      <c r="J1473" s="3" t="str">
        <f t="array" aca="1" ref="J1473" ca="1">IFERROR(INDEX(C:C,SMALL(IF(C$2:C$1573&lt;&gt;"",ROW(C$2:C$1573)),ROWS(J$2:J1472))),"")</f>
        <v/>
      </c>
    </row>
    <row r="1474" spans="1:10" ht="18" x14ac:dyDescent="0.2">
      <c r="A1474" s="1">
        <v>61</v>
      </c>
      <c r="B1474" s="1" t="s">
        <v>791</v>
      </c>
      <c r="C1474" s="2" t="str">
        <f t="shared" ca="1" si="88"/>
        <v/>
      </c>
      <c r="D1474" s="2">
        <f t="shared" ca="1" si="89"/>
        <v>6290</v>
      </c>
      <c r="E1474" s="4">
        <v>10</v>
      </c>
      <c r="F1474" s="4" t="str">
        <f t="shared" ca="1" si="90"/>
        <v/>
      </c>
      <c r="G1474" s="4" t="str">
        <f t="shared" ca="1" si="91"/>
        <v/>
      </c>
      <c r="H1474" s="3" t="str">
        <f t="array" aca="1" ref="H1474" ca="1">IFERROR(INDEX(F:F,SMALL(IF(F$2:F$1573&lt;&gt;"",ROW(F$2:F$1573)),ROWS(H$2:H1473))),"")</f>
        <v/>
      </c>
      <c r="I1474" s="3" t="str">
        <f t="array" aca="1" ref="I1474" ca="1">IFERROR(INDEX(G:G,SMALL(IF(G$2:G$1573&lt;&gt;"",ROW(G$2:G$1573)),ROWS(I$2:I1473))),"")</f>
        <v/>
      </c>
      <c r="J1474" s="3" t="str">
        <f t="array" aca="1" ref="J1474" ca="1">IFERROR(INDEX(C:C,SMALL(IF(C$2:C$1573&lt;&gt;"",ROW(C$2:C$1573)),ROWS(J$2:J1473))),"")</f>
        <v/>
      </c>
    </row>
    <row r="1475" spans="1:10" ht="18" x14ac:dyDescent="0.2">
      <c r="A1475" s="1">
        <v>62</v>
      </c>
      <c r="B1475" s="1" t="s">
        <v>791</v>
      </c>
      <c r="C1475" s="2" t="str">
        <f t="shared" ca="1" si="88"/>
        <v/>
      </c>
      <c r="D1475" s="2">
        <f t="shared" ca="1" si="89"/>
        <v>6434</v>
      </c>
      <c r="E1475" s="4">
        <v>10</v>
      </c>
      <c r="F1475" s="4" t="str">
        <f t="shared" ca="1" si="90"/>
        <v/>
      </c>
      <c r="G1475" s="4" t="str">
        <f t="shared" ca="1" si="91"/>
        <v/>
      </c>
      <c r="H1475" s="3" t="str">
        <f t="array" aca="1" ref="H1475" ca="1">IFERROR(INDEX(F:F,SMALL(IF(F$2:F$1573&lt;&gt;"",ROW(F$2:F$1573)),ROWS(H$2:H1474))),"")</f>
        <v/>
      </c>
      <c r="I1475" s="3" t="str">
        <f t="array" aca="1" ref="I1475" ca="1">IFERROR(INDEX(G:G,SMALL(IF(G$2:G$1573&lt;&gt;"",ROW(G$2:G$1573)),ROWS(I$2:I1474))),"")</f>
        <v/>
      </c>
      <c r="J1475" s="3" t="str">
        <f t="array" aca="1" ref="J1475" ca="1">IFERROR(INDEX(C:C,SMALL(IF(C$2:C$1573&lt;&gt;"",ROW(C$2:C$1573)),ROWS(J$2:J1474))),"")</f>
        <v/>
      </c>
    </row>
    <row r="1476" spans="1:10" ht="18" x14ac:dyDescent="0.2">
      <c r="A1476" s="1">
        <v>63</v>
      </c>
      <c r="B1476" s="1" t="s">
        <v>791</v>
      </c>
      <c r="C1476" s="2" t="str">
        <f t="shared" ca="1" si="88"/>
        <v/>
      </c>
      <c r="D1476" s="2">
        <f t="shared" ca="1" si="89"/>
        <v>6425</v>
      </c>
      <c r="E1476" s="4">
        <v>10</v>
      </c>
      <c r="F1476" s="4" t="str">
        <f t="shared" ca="1" si="90"/>
        <v/>
      </c>
      <c r="G1476" s="4" t="str">
        <f t="shared" ca="1" si="91"/>
        <v/>
      </c>
      <c r="H1476" s="3" t="str">
        <f t="array" aca="1" ref="H1476" ca="1">IFERROR(INDEX(F:F,SMALL(IF(F$2:F$1573&lt;&gt;"",ROW(F$2:F$1573)),ROWS(H$2:H1475))),"")</f>
        <v/>
      </c>
      <c r="I1476" s="3" t="str">
        <f t="array" aca="1" ref="I1476" ca="1">IFERROR(INDEX(G:G,SMALL(IF(G$2:G$1573&lt;&gt;"",ROW(G$2:G$1573)),ROWS(I$2:I1475))),"")</f>
        <v/>
      </c>
      <c r="J1476" s="3" t="str">
        <f t="array" aca="1" ref="J1476" ca="1">IFERROR(INDEX(C:C,SMALL(IF(C$2:C$1573&lt;&gt;"",ROW(C$2:C$1573)),ROWS(J$2:J1475))),"")</f>
        <v/>
      </c>
    </row>
    <row r="1477" spans="1:10" ht="18" x14ac:dyDescent="0.2">
      <c r="A1477" s="1">
        <v>64</v>
      </c>
      <c r="B1477" s="1" t="s">
        <v>791</v>
      </c>
      <c r="C1477" s="2" t="str">
        <f t="shared" ref="C1477:C1540" ca="1" si="92">IF(OR(D1477=0,D1477="",INDIRECT("'"&amp;$B$1&amp;"'!"&amp;B1477&amp;A1477)="",,INDIRECT("'"&amp;$B$1&amp;"'!X"&amp;A1477)=0),"",INDIRECT("'"&amp;$B$1&amp;"'!"&amp;B1477&amp;A1477))</f>
        <v/>
      </c>
      <c r="D1477" s="2">
        <f t="shared" ref="D1477:D1540" ca="1" si="93">IF(INDIRECT("'"&amp;$B$1&amp;"'!C"&amp;A1477)=0,"",INDIRECT("'"&amp;$B$1&amp;"'!C"&amp;A1477))</f>
        <v>6326</v>
      </c>
      <c r="E1477" s="4">
        <v>10</v>
      </c>
      <c r="F1477" s="4" t="str">
        <f t="shared" ref="F1477:F1540" ca="1" si="94">IF(C1477="","",E1477)</f>
        <v/>
      </c>
      <c r="G1477" s="4" t="str">
        <f t="shared" ref="G1477:G1540" ca="1" si="95">IF(OR(C1477="",C1477=0),"",D1477)</f>
        <v/>
      </c>
      <c r="H1477" s="3" t="str">
        <f t="array" aca="1" ref="H1477" ca="1">IFERROR(INDEX(F:F,SMALL(IF(F$2:F$1573&lt;&gt;"",ROW(F$2:F$1573)),ROWS(H$2:H1476))),"")</f>
        <v/>
      </c>
      <c r="I1477" s="3" t="str">
        <f t="array" aca="1" ref="I1477" ca="1">IFERROR(INDEX(G:G,SMALL(IF(G$2:G$1573&lt;&gt;"",ROW(G$2:G$1573)),ROWS(I$2:I1476))),"")</f>
        <v/>
      </c>
      <c r="J1477" s="3" t="str">
        <f t="array" aca="1" ref="J1477" ca="1">IFERROR(INDEX(C:C,SMALL(IF(C$2:C$1573&lt;&gt;"",ROW(C$2:C$1573)),ROWS(J$2:J1476))),"")</f>
        <v/>
      </c>
    </row>
    <row r="1478" spans="1:10" ht="18" x14ac:dyDescent="0.2">
      <c r="A1478" s="1">
        <v>65</v>
      </c>
      <c r="B1478" s="1" t="s">
        <v>791</v>
      </c>
      <c r="C1478" s="2" t="str">
        <f t="shared" ca="1" si="92"/>
        <v/>
      </c>
      <c r="D1478" s="2">
        <f t="shared" ca="1" si="93"/>
        <v>6300</v>
      </c>
      <c r="E1478" s="4">
        <v>10</v>
      </c>
      <c r="F1478" s="4" t="str">
        <f t="shared" ca="1" si="94"/>
        <v/>
      </c>
      <c r="G1478" s="4" t="str">
        <f t="shared" ca="1" si="95"/>
        <v/>
      </c>
      <c r="H1478" s="3" t="str">
        <f t="array" aca="1" ref="H1478" ca="1">IFERROR(INDEX(F:F,SMALL(IF(F$2:F$1573&lt;&gt;"",ROW(F$2:F$1573)),ROWS(H$2:H1477))),"")</f>
        <v/>
      </c>
      <c r="I1478" s="3" t="str">
        <f t="array" aca="1" ref="I1478" ca="1">IFERROR(INDEX(G:G,SMALL(IF(G$2:G$1573&lt;&gt;"",ROW(G$2:G$1573)),ROWS(I$2:I1477))),"")</f>
        <v/>
      </c>
      <c r="J1478" s="3" t="str">
        <f t="array" aca="1" ref="J1478" ca="1">IFERROR(INDEX(C:C,SMALL(IF(C$2:C$1573&lt;&gt;"",ROW(C$2:C$1573)),ROWS(J$2:J1477))),"")</f>
        <v/>
      </c>
    </row>
    <row r="1479" spans="1:10" ht="18" x14ac:dyDescent="0.2">
      <c r="A1479" s="1">
        <v>66</v>
      </c>
      <c r="B1479" s="1" t="s">
        <v>791</v>
      </c>
      <c r="C1479" s="2" t="str">
        <f t="shared" ca="1" si="92"/>
        <v/>
      </c>
      <c r="D1479" s="2">
        <f t="shared" ca="1" si="93"/>
        <v>6481</v>
      </c>
      <c r="E1479" s="4">
        <v>10</v>
      </c>
      <c r="F1479" s="4" t="str">
        <f t="shared" ca="1" si="94"/>
        <v/>
      </c>
      <c r="G1479" s="4" t="str">
        <f t="shared" ca="1" si="95"/>
        <v/>
      </c>
      <c r="H1479" s="3" t="str">
        <f t="array" aca="1" ref="H1479" ca="1">IFERROR(INDEX(F:F,SMALL(IF(F$2:F$1573&lt;&gt;"",ROW(F$2:F$1573)),ROWS(H$2:H1478))),"")</f>
        <v/>
      </c>
      <c r="I1479" s="3" t="str">
        <f t="array" aca="1" ref="I1479" ca="1">IFERROR(INDEX(G:G,SMALL(IF(G$2:G$1573&lt;&gt;"",ROW(G$2:G$1573)),ROWS(I$2:I1478))),"")</f>
        <v/>
      </c>
      <c r="J1479" s="3" t="str">
        <f t="array" aca="1" ref="J1479" ca="1">IFERROR(INDEX(C:C,SMALL(IF(C$2:C$1573&lt;&gt;"",ROW(C$2:C$1573)),ROWS(J$2:J1478))),"")</f>
        <v/>
      </c>
    </row>
    <row r="1480" spans="1:10" ht="18" x14ac:dyDescent="0.2">
      <c r="A1480" s="1">
        <v>67</v>
      </c>
      <c r="B1480" s="1" t="s">
        <v>791</v>
      </c>
      <c r="C1480" s="2" t="str">
        <f t="shared" ca="1" si="92"/>
        <v/>
      </c>
      <c r="D1480" s="2">
        <f t="shared" ca="1" si="93"/>
        <v>6477</v>
      </c>
      <c r="E1480" s="4">
        <v>10</v>
      </c>
      <c r="F1480" s="4" t="str">
        <f t="shared" ca="1" si="94"/>
        <v/>
      </c>
      <c r="G1480" s="4" t="str">
        <f t="shared" ca="1" si="95"/>
        <v/>
      </c>
      <c r="H1480" s="3" t="str">
        <f t="array" aca="1" ref="H1480" ca="1">IFERROR(INDEX(F:F,SMALL(IF(F$2:F$1573&lt;&gt;"",ROW(F$2:F$1573)),ROWS(H$2:H1479))),"")</f>
        <v/>
      </c>
      <c r="I1480" s="3" t="str">
        <f t="array" aca="1" ref="I1480" ca="1">IFERROR(INDEX(G:G,SMALL(IF(G$2:G$1573&lt;&gt;"",ROW(G$2:G$1573)),ROWS(I$2:I1479))),"")</f>
        <v/>
      </c>
      <c r="J1480" s="3" t="str">
        <f t="array" aca="1" ref="J1480" ca="1">IFERROR(INDEX(C:C,SMALL(IF(C$2:C$1573&lt;&gt;"",ROW(C$2:C$1573)),ROWS(J$2:J1479))),"")</f>
        <v/>
      </c>
    </row>
    <row r="1481" spans="1:10" ht="18" x14ac:dyDescent="0.2">
      <c r="A1481" s="1">
        <v>68</v>
      </c>
      <c r="B1481" s="1" t="s">
        <v>791</v>
      </c>
      <c r="C1481" s="2" t="str">
        <f t="shared" ca="1" si="92"/>
        <v/>
      </c>
      <c r="D1481" s="2">
        <f t="shared" ca="1" si="93"/>
        <v>6452</v>
      </c>
      <c r="E1481" s="4">
        <v>10</v>
      </c>
      <c r="F1481" s="4" t="str">
        <f t="shared" ca="1" si="94"/>
        <v/>
      </c>
      <c r="G1481" s="4" t="str">
        <f t="shared" ca="1" si="95"/>
        <v/>
      </c>
      <c r="H1481" s="3" t="str">
        <f t="array" aca="1" ref="H1481" ca="1">IFERROR(INDEX(F:F,SMALL(IF(F$2:F$1573&lt;&gt;"",ROW(F$2:F$1573)),ROWS(H$2:H1480))),"")</f>
        <v/>
      </c>
      <c r="I1481" s="3" t="str">
        <f t="array" aca="1" ref="I1481" ca="1">IFERROR(INDEX(G:G,SMALL(IF(G$2:G$1573&lt;&gt;"",ROW(G$2:G$1573)),ROWS(I$2:I1480))),"")</f>
        <v/>
      </c>
      <c r="J1481" s="3" t="str">
        <f t="array" aca="1" ref="J1481" ca="1">IFERROR(INDEX(C:C,SMALL(IF(C$2:C$1573&lt;&gt;"",ROW(C$2:C$1573)),ROWS(J$2:J1480))),"")</f>
        <v/>
      </c>
    </row>
    <row r="1482" spans="1:10" ht="18" x14ac:dyDescent="0.2">
      <c r="A1482" s="1">
        <v>69</v>
      </c>
      <c r="B1482" s="1" t="s">
        <v>791</v>
      </c>
      <c r="C1482" s="2" t="str">
        <f t="shared" ca="1" si="92"/>
        <v/>
      </c>
      <c r="D1482" s="2">
        <f t="shared" ca="1" si="93"/>
        <v>6454</v>
      </c>
      <c r="E1482" s="4">
        <v>10</v>
      </c>
      <c r="F1482" s="4" t="str">
        <f t="shared" ca="1" si="94"/>
        <v/>
      </c>
      <c r="G1482" s="4" t="str">
        <f t="shared" ca="1" si="95"/>
        <v/>
      </c>
      <c r="H1482" s="3" t="str">
        <f t="array" aca="1" ref="H1482" ca="1">IFERROR(INDEX(F:F,SMALL(IF(F$2:F$1573&lt;&gt;"",ROW(F$2:F$1573)),ROWS(H$2:H1481))),"")</f>
        <v/>
      </c>
      <c r="I1482" s="3" t="str">
        <f t="array" aca="1" ref="I1482" ca="1">IFERROR(INDEX(G:G,SMALL(IF(G$2:G$1573&lt;&gt;"",ROW(G$2:G$1573)),ROWS(I$2:I1481))),"")</f>
        <v/>
      </c>
      <c r="J1482" s="3" t="str">
        <f t="array" aca="1" ref="J1482" ca="1">IFERROR(INDEX(C:C,SMALL(IF(C$2:C$1573&lt;&gt;"",ROW(C$2:C$1573)),ROWS(J$2:J1481))),"")</f>
        <v/>
      </c>
    </row>
    <row r="1483" spans="1:10" ht="18" x14ac:dyDescent="0.2">
      <c r="A1483" s="1">
        <v>70</v>
      </c>
      <c r="B1483" s="1" t="s">
        <v>791</v>
      </c>
      <c r="C1483" s="2" t="str">
        <f t="shared" ca="1" si="92"/>
        <v/>
      </c>
      <c r="D1483" s="2">
        <f t="shared" ca="1" si="93"/>
        <v>6486</v>
      </c>
      <c r="E1483" s="4">
        <v>10</v>
      </c>
      <c r="F1483" s="4" t="str">
        <f t="shared" ca="1" si="94"/>
        <v/>
      </c>
      <c r="G1483" s="4" t="str">
        <f t="shared" ca="1" si="95"/>
        <v/>
      </c>
      <c r="H1483" s="3" t="str">
        <f t="array" aca="1" ref="H1483" ca="1">IFERROR(INDEX(F:F,SMALL(IF(F$2:F$1573&lt;&gt;"",ROW(F$2:F$1573)),ROWS(H$2:H1482))),"")</f>
        <v/>
      </c>
      <c r="I1483" s="3" t="str">
        <f t="array" aca="1" ref="I1483" ca="1">IFERROR(INDEX(G:G,SMALL(IF(G$2:G$1573&lt;&gt;"",ROW(G$2:G$1573)),ROWS(I$2:I1482))),"")</f>
        <v/>
      </c>
      <c r="J1483" s="3" t="str">
        <f t="array" aca="1" ref="J1483" ca="1">IFERROR(INDEX(C:C,SMALL(IF(C$2:C$1573&lt;&gt;"",ROW(C$2:C$1573)),ROWS(J$2:J1482))),"")</f>
        <v/>
      </c>
    </row>
    <row r="1484" spans="1:10" ht="18" x14ac:dyDescent="0.2">
      <c r="A1484" s="1">
        <v>71</v>
      </c>
      <c r="B1484" s="1" t="s">
        <v>791</v>
      </c>
      <c r="C1484" s="2" t="str">
        <f t="shared" ca="1" si="92"/>
        <v/>
      </c>
      <c r="D1484" s="2" t="str">
        <f t="shared" ca="1" si="93"/>
        <v/>
      </c>
      <c r="E1484" s="4">
        <v>10</v>
      </c>
      <c r="F1484" s="4" t="str">
        <f t="shared" ca="1" si="94"/>
        <v/>
      </c>
      <c r="G1484" s="4" t="str">
        <f t="shared" ca="1" si="95"/>
        <v/>
      </c>
      <c r="H1484" s="3" t="str">
        <f t="array" aca="1" ref="H1484" ca="1">IFERROR(INDEX(F:F,SMALL(IF(F$2:F$1573&lt;&gt;"",ROW(F$2:F$1573)),ROWS(H$2:H1483))),"")</f>
        <v/>
      </c>
      <c r="I1484" s="3" t="str">
        <f t="array" aca="1" ref="I1484" ca="1">IFERROR(INDEX(G:G,SMALL(IF(G$2:G$1573&lt;&gt;"",ROW(G$2:G$1573)),ROWS(I$2:I1483))),"")</f>
        <v/>
      </c>
      <c r="J1484" s="3" t="str">
        <f t="array" aca="1" ref="J1484" ca="1">IFERROR(INDEX(C:C,SMALL(IF(C$2:C$1573&lt;&gt;"",ROW(C$2:C$1573)),ROWS(J$2:J1483))),"")</f>
        <v/>
      </c>
    </row>
    <row r="1485" spans="1:10" ht="18" x14ac:dyDescent="0.2">
      <c r="A1485" s="1">
        <v>72</v>
      </c>
      <c r="B1485" s="1" t="s">
        <v>791</v>
      </c>
      <c r="C1485" s="2" t="str">
        <f t="shared" ca="1" si="92"/>
        <v/>
      </c>
      <c r="D1485" s="2" t="str">
        <f t="shared" ca="1" si="93"/>
        <v/>
      </c>
      <c r="E1485" s="4">
        <v>10</v>
      </c>
      <c r="F1485" s="4" t="str">
        <f t="shared" ca="1" si="94"/>
        <v/>
      </c>
      <c r="G1485" s="4" t="str">
        <f t="shared" ca="1" si="95"/>
        <v/>
      </c>
      <c r="H1485" s="3" t="str">
        <f t="array" aca="1" ref="H1485" ca="1">IFERROR(INDEX(F:F,SMALL(IF(F$2:F$1573&lt;&gt;"",ROW(F$2:F$1573)),ROWS(H$2:H1484))),"")</f>
        <v/>
      </c>
      <c r="I1485" s="3" t="str">
        <f t="array" aca="1" ref="I1485" ca="1">IFERROR(INDEX(G:G,SMALL(IF(G$2:G$1573&lt;&gt;"",ROW(G$2:G$1573)),ROWS(I$2:I1484))),"")</f>
        <v/>
      </c>
      <c r="J1485" s="3" t="str">
        <f t="array" aca="1" ref="J1485" ca="1">IFERROR(INDEX(C:C,SMALL(IF(C$2:C$1573&lt;&gt;"",ROW(C$2:C$1573)),ROWS(J$2:J1484))),"")</f>
        <v/>
      </c>
    </row>
    <row r="1486" spans="1:10" ht="18" x14ac:dyDescent="0.2">
      <c r="A1486" s="1">
        <v>73</v>
      </c>
      <c r="B1486" s="1" t="s">
        <v>791</v>
      </c>
      <c r="C1486" s="2" t="str">
        <f t="shared" ca="1" si="92"/>
        <v/>
      </c>
      <c r="D1486" s="2" t="str">
        <f t="shared" ca="1" si="93"/>
        <v/>
      </c>
      <c r="E1486" s="4">
        <v>10</v>
      </c>
      <c r="F1486" s="4" t="str">
        <f t="shared" ca="1" si="94"/>
        <v/>
      </c>
      <c r="G1486" s="4" t="str">
        <f t="shared" ca="1" si="95"/>
        <v/>
      </c>
      <c r="H1486" s="3" t="str">
        <f t="array" aca="1" ref="H1486" ca="1">IFERROR(INDEX(F:F,SMALL(IF(F$2:F$1573&lt;&gt;"",ROW(F$2:F$1573)),ROWS(H$2:H1485))),"")</f>
        <v/>
      </c>
      <c r="I1486" s="3" t="str">
        <f t="array" aca="1" ref="I1486" ca="1">IFERROR(INDEX(G:G,SMALL(IF(G$2:G$1573&lt;&gt;"",ROW(G$2:G$1573)),ROWS(I$2:I1485))),"")</f>
        <v/>
      </c>
      <c r="J1486" s="3" t="str">
        <f t="array" aca="1" ref="J1486" ca="1">IFERROR(INDEX(C:C,SMALL(IF(C$2:C$1573&lt;&gt;"",ROW(C$2:C$1573)),ROWS(J$2:J1485))),"")</f>
        <v/>
      </c>
    </row>
    <row r="1487" spans="1:10" ht="18" x14ac:dyDescent="0.2">
      <c r="A1487" s="1">
        <v>74</v>
      </c>
      <c r="B1487" s="1" t="s">
        <v>791</v>
      </c>
      <c r="C1487" s="2" t="str">
        <f t="shared" ca="1" si="92"/>
        <v/>
      </c>
      <c r="D1487" s="2" t="str">
        <f t="shared" ca="1" si="93"/>
        <v/>
      </c>
      <c r="E1487" s="4">
        <v>10</v>
      </c>
      <c r="F1487" s="4" t="str">
        <f t="shared" ca="1" si="94"/>
        <v/>
      </c>
      <c r="G1487" s="4" t="str">
        <f t="shared" ca="1" si="95"/>
        <v/>
      </c>
      <c r="H1487" s="3" t="str">
        <f t="array" aca="1" ref="H1487" ca="1">IFERROR(INDEX(F:F,SMALL(IF(F$2:F$1573&lt;&gt;"",ROW(F$2:F$1573)),ROWS(H$2:H1486))),"")</f>
        <v/>
      </c>
      <c r="I1487" s="3" t="str">
        <f t="array" aca="1" ref="I1487" ca="1">IFERROR(INDEX(G:G,SMALL(IF(G$2:G$1573&lt;&gt;"",ROW(G$2:G$1573)),ROWS(I$2:I1486))),"")</f>
        <v/>
      </c>
      <c r="J1487" s="3" t="str">
        <f t="array" aca="1" ref="J1487" ca="1">IFERROR(INDEX(C:C,SMALL(IF(C$2:C$1573&lt;&gt;"",ROW(C$2:C$1573)),ROWS(J$2:J1486))),"")</f>
        <v/>
      </c>
    </row>
    <row r="1488" spans="1:10" ht="18" x14ac:dyDescent="0.2">
      <c r="A1488" s="1">
        <v>75</v>
      </c>
      <c r="B1488" s="1" t="s">
        <v>791</v>
      </c>
      <c r="C1488" s="2" t="str">
        <f t="shared" ca="1" si="92"/>
        <v/>
      </c>
      <c r="D1488" s="2" t="str">
        <f t="shared" ca="1" si="93"/>
        <v/>
      </c>
      <c r="E1488" s="4">
        <v>10</v>
      </c>
      <c r="F1488" s="4" t="str">
        <f t="shared" ca="1" si="94"/>
        <v/>
      </c>
      <c r="G1488" s="4" t="str">
        <f t="shared" ca="1" si="95"/>
        <v/>
      </c>
      <c r="H1488" s="3" t="str">
        <f t="array" aca="1" ref="H1488" ca="1">IFERROR(INDEX(F:F,SMALL(IF(F$2:F$1573&lt;&gt;"",ROW(F$2:F$1573)),ROWS(H$2:H1487))),"")</f>
        <v/>
      </c>
      <c r="I1488" s="3" t="str">
        <f t="array" aca="1" ref="I1488" ca="1">IFERROR(INDEX(G:G,SMALL(IF(G$2:G$1573&lt;&gt;"",ROW(G$2:G$1573)),ROWS(I$2:I1487))),"")</f>
        <v/>
      </c>
      <c r="J1488" s="3" t="str">
        <f t="array" aca="1" ref="J1488" ca="1">IFERROR(INDEX(C:C,SMALL(IF(C$2:C$1573&lt;&gt;"",ROW(C$2:C$1573)),ROWS(J$2:J1487))),"")</f>
        <v/>
      </c>
    </row>
    <row r="1489" spans="1:10" ht="18" x14ac:dyDescent="0.2">
      <c r="A1489" s="1">
        <v>76</v>
      </c>
      <c r="B1489" s="1" t="s">
        <v>791</v>
      </c>
      <c r="C1489" s="2" t="str">
        <f t="shared" ca="1" si="92"/>
        <v/>
      </c>
      <c r="D1489" s="2" t="str">
        <f t="shared" ca="1" si="93"/>
        <v/>
      </c>
      <c r="E1489" s="4">
        <v>10</v>
      </c>
      <c r="F1489" s="4" t="str">
        <f t="shared" ca="1" si="94"/>
        <v/>
      </c>
      <c r="G1489" s="4" t="str">
        <f t="shared" ca="1" si="95"/>
        <v/>
      </c>
      <c r="H1489" s="3" t="str">
        <f t="array" aca="1" ref="H1489" ca="1">IFERROR(INDEX(F:F,SMALL(IF(F$2:F$1573&lt;&gt;"",ROW(F$2:F$1573)),ROWS(H$2:H1488))),"")</f>
        <v/>
      </c>
      <c r="I1489" s="3" t="str">
        <f t="array" aca="1" ref="I1489" ca="1">IFERROR(INDEX(G:G,SMALL(IF(G$2:G$1573&lt;&gt;"",ROW(G$2:G$1573)),ROWS(I$2:I1488))),"")</f>
        <v/>
      </c>
      <c r="J1489" s="3" t="str">
        <f t="array" aca="1" ref="J1489" ca="1">IFERROR(INDEX(C:C,SMALL(IF(C$2:C$1573&lt;&gt;"",ROW(C$2:C$1573)),ROWS(J$2:J1488))),"")</f>
        <v/>
      </c>
    </row>
    <row r="1490" spans="1:10" ht="18" x14ac:dyDescent="0.2">
      <c r="A1490" s="1">
        <v>77</v>
      </c>
      <c r="B1490" s="1" t="s">
        <v>791</v>
      </c>
      <c r="C1490" s="2" t="str">
        <f t="shared" ca="1" si="92"/>
        <v/>
      </c>
      <c r="D1490" s="2" t="str">
        <f t="shared" ca="1" si="93"/>
        <v/>
      </c>
      <c r="E1490" s="4">
        <v>10</v>
      </c>
      <c r="F1490" s="4" t="str">
        <f t="shared" ca="1" si="94"/>
        <v/>
      </c>
      <c r="G1490" s="4" t="str">
        <f t="shared" ca="1" si="95"/>
        <v/>
      </c>
      <c r="H1490" s="3" t="str">
        <f t="array" aca="1" ref="H1490" ca="1">IFERROR(INDEX(F:F,SMALL(IF(F$2:F$1573&lt;&gt;"",ROW(F$2:F$1573)),ROWS(H$2:H1489))),"")</f>
        <v/>
      </c>
      <c r="I1490" s="3" t="str">
        <f t="array" aca="1" ref="I1490" ca="1">IFERROR(INDEX(G:G,SMALL(IF(G$2:G$1573&lt;&gt;"",ROW(G$2:G$1573)),ROWS(I$2:I1489))),"")</f>
        <v/>
      </c>
      <c r="J1490" s="3" t="str">
        <f t="array" aca="1" ref="J1490" ca="1">IFERROR(INDEX(C:C,SMALL(IF(C$2:C$1573&lt;&gt;"",ROW(C$2:C$1573)),ROWS(J$2:J1489))),"")</f>
        <v/>
      </c>
    </row>
    <row r="1491" spans="1:10" ht="18" x14ac:dyDescent="0.2">
      <c r="A1491" s="1">
        <v>78</v>
      </c>
      <c r="B1491" s="1" t="s">
        <v>791</v>
      </c>
      <c r="C1491" s="2" t="str">
        <f t="shared" ca="1" si="92"/>
        <v/>
      </c>
      <c r="D1491" s="2">
        <f t="shared" ca="1" si="93"/>
        <v>6253</v>
      </c>
      <c r="E1491" s="4">
        <v>10</v>
      </c>
      <c r="F1491" s="4" t="str">
        <f t="shared" ca="1" si="94"/>
        <v/>
      </c>
      <c r="G1491" s="4" t="str">
        <f t="shared" ca="1" si="95"/>
        <v/>
      </c>
      <c r="H1491" s="3" t="str">
        <f t="array" aca="1" ref="H1491" ca="1">IFERROR(INDEX(F:F,SMALL(IF(F$2:F$1573&lt;&gt;"",ROW(F$2:F$1573)),ROWS(H$2:H1490))),"")</f>
        <v/>
      </c>
      <c r="I1491" s="3" t="str">
        <f t="array" aca="1" ref="I1491" ca="1">IFERROR(INDEX(G:G,SMALL(IF(G$2:G$1573&lt;&gt;"",ROW(G$2:G$1573)),ROWS(I$2:I1490))),"")</f>
        <v/>
      </c>
      <c r="J1491" s="3" t="str">
        <f t="array" aca="1" ref="J1491" ca="1">IFERROR(INDEX(C:C,SMALL(IF(C$2:C$1573&lt;&gt;"",ROW(C$2:C$1573)),ROWS(J$2:J1490))),"")</f>
        <v/>
      </c>
    </row>
    <row r="1492" spans="1:10" ht="18" x14ac:dyDescent="0.2">
      <c r="A1492" s="1">
        <v>79</v>
      </c>
      <c r="B1492" s="1" t="s">
        <v>791</v>
      </c>
      <c r="C1492" s="2" t="str">
        <f t="shared" ca="1" si="92"/>
        <v/>
      </c>
      <c r="D1492" s="2">
        <f t="shared" ca="1" si="93"/>
        <v>6028</v>
      </c>
      <c r="E1492" s="4">
        <v>10</v>
      </c>
      <c r="F1492" s="4" t="str">
        <f t="shared" ca="1" si="94"/>
        <v/>
      </c>
      <c r="G1492" s="4" t="str">
        <f t="shared" ca="1" si="95"/>
        <v/>
      </c>
      <c r="H1492" s="3" t="str">
        <f t="array" aca="1" ref="H1492" ca="1">IFERROR(INDEX(F:F,SMALL(IF(F$2:F$1573&lt;&gt;"",ROW(F$2:F$1573)),ROWS(H$2:H1491))),"")</f>
        <v/>
      </c>
      <c r="I1492" s="3" t="str">
        <f t="array" aca="1" ref="I1492" ca="1">IFERROR(INDEX(G:G,SMALL(IF(G$2:G$1573&lt;&gt;"",ROW(G$2:G$1573)),ROWS(I$2:I1491))),"")</f>
        <v/>
      </c>
      <c r="J1492" s="3" t="str">
        <f t="array" aca="1" ref="J1492" ca="1">IFERROR(INDEX(C:C,SMALL(IF(C$2:C$1573&lt;&gt;"",ROW(C$2:C$1573)),ROWS(J$2:J1491))),"")</f>
        <v/>
      </c>
    </row>
    <row r="1493" spans="1:10" ht="18" x14ac:dyDescent="0.2">
      <c r="A1493" s="1">
        <v>80</v>
      </c>
      <c r="B1493" s="1" t="s">
        <v>791</v>
      </c>
      <c r="C1493" s="2" t="str">
        <f t="shared" ca="1" si="92"/>
        <v/>
      </c>
      <c r="D1493" s="2">
        <f t="shared" ca="1" si="93"/>
        <v>6177</v>
      </c>
      <c r="E1493" s="4">
        <v>10</v>
      </c>
      <c r="F1493" s="4" t="str">
        <f t="shared" ca="1" si="94"/>
        <v/>
      </c>
      <c r="G1493" s="4" t="str">
        <f t="shared" ca="1" si="95"/>
        <v/>
      </c>
      <c r="H1493" s="3" t="str">
        <f t="array" aca="1" ref="H1493" ca="1">IFERROR(INDEX(F:F,SMALL(IF(F$2:F$1573&lt;&gt;"",ROW(F$2:F$1573)),ROWS(H$2:H1492))),"")</f>
        <v/>
      </c>
      <c r="I1493" s="3" t="str">
        <f t="array" aca="1" ref="I1493" ca="1">IFERROR(INDEX(G:G,SMALL(IF(G$2:G$1573&lt;&gt;"",ROW(G$2:G$1573)),ROWS(I$2:I1492))),"")</f>
        <v/>
      </c>
      <c r="J1493" s="3" t="str">
        <f t="array" aca="1" ref="J1493" ca="1">IFERROR(INDEX(C:C,SMALL(IF(C$2:C$1573&lt;&gt;"",ROW(C$2:C$1573)),ROWS(J$2:J1492))),"")</f>
        <v/>
      </c>
    </row>
    <row r="1494" spans="1:10" ht="18" x14ac:dyDescent="0.2">
      <c r="A1494" s="1">
        <v>81</v>
      </c>
      <c r="B1494" s="1" t="s">
        <v>791</v>
      </c>
      <c r="C1494" s="2" t="str">
        <f t="shared" ca="1" si="92"/>
        <v/>
      </c>
      <c r="D1494" s="2" t="str">
        <f t="shared" ca="1" si="93"/>
        <v/>
      </c>
      <c r="E1494" s="4">
        <v>10</v>
      </c>
      <c r="F1494" s="4" t="str">
        <f t="shared" ca="1" si="94"/>
        <v/>
      </c>
      <c r="G1494" s="4" t="str">
        <f t="shared" ca="1" si="95"/>
        <v/>
      </c>
      <c r="H1494" s="3" t="str">
        <f t="array" aca="1" ref="H1494" ca="1">IFERROR(INDEX(F:F,SMALL(IF(F$2:F$1573&lt;&gt;"",ROW(F$2:F$1573)),ROWS(H$2:H1493))),"")</f>
        <v/>
      </c>
      <c r="I1494" s="3" t="str">
        <f t="array" aca="1" ref="I1494" ca="1">IFERROR(INDEX(G:G,SMALL(IF(G$2:G$1573&lt;&gt;"",ROW(G$2:G$1573)),ROWS(I$2:I1493))),"")</f>
        <v/>
      </c>
      <c r="J1494" s="3" t="str">
        <f t="array" aca="1" ref="J1494" ca="1">IFERROR(INDEX(C:C,SMALL(IF(C$2:C$1573&lt;&gt;"",ROW(C$2:C$1573)),ROWS(J$2:J1493))),"")</f>
        <v/>
      </c>
    </row>
    <row r="1495" spans="1:10" ht="18" x14ac:dyDescent="0.2">
      <c r="A1495" s="1">
        <v>82</v>
      </c>
      <c r="B1495" s="1" t="s">
        <v>791</v>
      </c>
      <c r="C1495" s="2" t="str">
        <f t="shared" ca="1" si="92"/>
        <v/>
      </c>
      <c r="D1495" s="2" t="str">
        <f t="shared" ca="1" si="93"/>
        <v/>
      </c>
      <c r="E1495" s="4">
        <v>10</v>
      </c>
      <c r="F1495" s="4" t="str">
        <f t="shared" ca="1" si="94"/>
        <v/>
      </c>
      <c r="G1495" s="4" t="str">
        <f t="shared" ca="1" si="95"/>
        <v/>
      </c>
      <c r="H1495" s="3" t="str">
        <f t="array" aca="1" ref="H1495" ca="1">IFERROR(INDEX(F:F,SMALL(IF(F$2:F$1573&lt;&gt;"",ROW(F$2:F$1573)),ROWS(H$2:H1494))),"")</f>
        <v/>
      </c>
      <c r="I1495" s="3" t="str">
        <f t="array" aca="1" ref="I1495" ca="1">IFERROR(INDEX(G:G,SMALL(IF(G$2:G$1573&lt;&gt;"",ROW(G$2:G$1573)),ROWS(I$2:I1494))),"")</f>
        <v/>
      </c>
      <c r="J1495" s="3" t="str">
        <f t="array" aca="1" ref="J1495" ca="1">IFERROR(INDEX(C:C,SMALL(IF(C$2:C$1573&lt;&gt;"",ROW(C$2:C$1573)),ROWS(J$2:J1494))),"")</f>
        <v/>
      </c>
    </row>
    <row r="1496" spans="1:10" ht="18" x14ac:dyDescent="0.2">
      <c r="A1496" s="1">
        <v>83</v>
      </c>
      <c r="B1496" s="1" t="s">
        <v>791</v>
      </c>
      <c r="C1496" s="2" t="str">
        <f t="shared" ca="1" si="92"/>
        <v/>
      </c>
      <c r="D1496" s="2" t="str">
        <f t="shared" ca="1" si="93"/>
        <v/>
      </c>
      <c r="E1496" s="4">
        <v>10</v>
      </c>
      <c r="F1496" s="4" t="str">
        <f t="shared" ca="1" si="94"/>
        <v/>
      </c>
      <c r="G1496" s="4" t="str">
        <f t="shared" ca="1" si="95"/>
        <v/>
      </c>
      <c r="H1496" s="3" t="str">
        <f t="array" aca="1" ref="H1496" ca="1">IFERROR(INDEX(F:F,SMALL(IF(F$2:F$1573&lt;&gt;"",ROW(F$2:F$1573)),ROWS(H$2:H1495))),"")</f>
        <v/>
      </c>
      <c r="I1496" s="3" t="str">
        <f t="array" aca="1" ref="I1496" ca="1">IFERROR(INDEX(G:G,SMALL(IF(G$2:G$1573&lt;&gt;"",ROW(G$2:G$1573)),ROWS(I$2:I1495))),"")</f>
        <v/>
      </c>
      <c r="J1496" s="3" t="str">
        <f t="array" aca="1" ref="J1496" ca="1">IFERROR(INDEX(C:C,SMALL(IF(C$2:C$1573&lt;&gt;"",ROW(C$2:C$1573)),ROWS(J$2:J1495))),"")</f>
        <v/>
      </c>
    </row>
    <row r="1497" spans="1:10" ht="18" x14ac:dyDescent="0.2">
      <c r="A1497" s="1">
        <v>84</v>
      </c>
      <c r="B1497" s="1" t="s">
        <v>791</v>
      </c>
      <c r="C1497" s="2" t="str">
        <f t="shared" ca="1" si="92"/>
        <v/>
      </c>
      <c r="D1497" s="2">
        <f t="shared" ca="1" si="93"/>
        <v>6350</v>
      </c>
      <c r="E1497" s="4">
        <v>10</v>
      </c>
      <c r="F1497" s="4" t="str">
        <f t="shared" ca="1" si="94"/>
        <v/>
      </c>
      <c r="G1497" s="4" t="str">
        <f t="shared" ca="1" si="95"/>
        <v/>
      </c>
      <c r="H1497" s="3" t="str">
        <f t="array" aca="1" ref="H1497" ca="1">IFERROR(INDEX(F:F,SMALL(IF(F$2:F$1573&lt;&gt;"",ROW(F$2:F$1573)),ROWS(H$2:H1496))),"")</f>
        <v/>
      </c>
      <c r="I1497" s="3" t="str">
        <f t="array" aca="1" ref="I1497" ca="1">IFERROR(INDEX(G:G,SMALL(IF(G$2:G$1573&lt;&gt;"",ROW(G$2:G$1573)),ROWS(I$2:I1496))),"")</f>
        <v/>
      </c>
      <c r="J1497" s="3" t="str">
        <f t="array" aca="1" ref="J1497" ca="1">IFERROR(INDEX(C:C,SMALL(IF(C$2:C$1573&lt;&gt;"",ROW(C$2:C$1573)),ROWS(J$2:J1496))),"")</f>
        <v/>
      </c>
    </row>
    <row r="1498" spans="1:10" ht="18" x14ac:dyDescent="0.2">
      <c r="A1498" s="1">
        <v>85</v>
      </c>
      <c r="B1498" s="1" t="s">
        <v>791</v>
      </c>
      <c r="C1498" s="2" t="str">
        <f t="shared" ca="1" si="92"/>
        <v/>
      </c>
      <c r="D1498" s="2">
        <f t="shared" ca="1" si="93"/>
        <v>6442</v>
      </c>
      <c r="E1498" s="4">
        <v>10</v>
      </c>
      <c r="F1498" s="4" t="str">
        <f t="shared" ca="1" si="94"/>
        <v/>
      </c>
      <c r="G1498" s="4" t="str">
        <f t="shared" ca="1" si="95"/>
        <v/>
      </c>
      <c r="H1498" s="3" t="str">
        <f t="array" aca="1" ref="H1498" ca="1">IFERROR(INDEX(F:F,SMALL(IF(F$2:F$1573&lt;&gt;"",ROW(F$2:F$1573)),ROWS(H$2:H1497))),"")</f>
        <v/>
      </c>
      <c r="I1498" s="3" t="str">
        <f t="array" aca="1" ref="I1498" ca="1">IFERROR(INDEX(G:G,SMALL(IF(G$2:G$1573&lt;&gt;"",ROW(G$2:G$1573)),ROWS(I$2:I1497))),"")</f>
        <v/>
      </c>
      <c r="J1498" s="3" t="str">
        <f t="array" aca="1" ref="J1498" ca="1">IFERROR(INDEX(C:C,SMALL(IF(C$2:C$1573&lt;&gt;"",ROW(C$2:C$1573)),ROWS(J$2:J1497))),"")</f>
        <v/>
      </c>
    </row>
    <row r="1499" spans="1:10" ht="18" x14ac:dyDescent="0.2">
      <c r="A1499" s="1">
        <v>86</v>
      </c>
      <c r="B1499" s="1" t="s">
        <v>791</v>
      </c>
      <c r="C1499" s="2" t="str">
        <f t="shared" ca="1" si="92"/>
        <v/>
      </c>
      <c r="D1499" s="2" t="str">
        <f t="shared" ca="1" si="93"/>
        <v/>
      </c>
      <c r="E1499" s="4">
        <v>10</v>
      </c>
      <c r="F1499" s="4" t="str">
        <f t="shared" ca="1" si="94"/>
        <v/>
      </c>
      <c r="G1499" s="4" t="str">
        <f t="shared" ca="1" si="95"/>
        <v/>
      </c>
      <c r="H1499" s="3" t="str">
        <f t="array" aca="1" ref="H1499" ca="1">IFERROR(INDEX(F:F,SMALL(IF(F$2:F$1573&lt;&gt;"",ROW(F$2:F$1573)),ROWS(H$2:H1498))),"")</f>
        <v/>
      </c>
      <c r="I1499" s="3" t="str">
        <f t="array" aca="1" ref="I1499" ca="1">IFERROR(INDEX(G:G,SMALL(IF(G$2:G$1573&lt;&gt;"",ROW(G$2:G$1573)),ROWS(I$2:I1498))),"")</f>
        <v/>
      </c>
      <c r="J1499" s="3" t="str">
        <f t="array" aca="1" ref="J1499" ca="1">IFERROR(INDEX(C:C,SMALL(IF(C$2:C$1573&lt;&gt;"",ROW(C$2:C$1573)),ROWS(J$2:J1498))),"")</f>
        <v/>
      </c>
    </row>
    <row r="1500" spans="1:10" ht="18" x14ac:dyDescent="0.2">
      <c r="A1500" s="1">
        <v>87</v>
      </c>
      <c r="B1500" s="1" t="s">
        <v>791</v>
      </c>
      <c r="C1500" s="2" t="str">
        <f t="shared" ca="1" si="92"/>
        <v/>
      </c>
      <c r="D1500" s="2" t="str">
        <f t="shared" ca="1" si="93"/>
        <v/>
      </c>
      <c r="E1500" s="4">
        <v>10</v>
      </c>
      <c r="F1500" s="4" t="str">
        <f t="shared" ca="1" si="94"/>
        <v/>
      </c>
      <c r="G1500" s="4" t="str">
        <f t="shared" ca="1" si="95"/>
        <v/>
      </c>
      <c r="H1500" s="3" t="str">
        <f t="array" aca="1" ref="H1500" ca="1">IFERROR(INDEX(F:F,SMALL(IF(F$2:F$1573&lt;&gt;"",ROW(F$2:F$1573)),ROWS(H$2:H1499))),"")</f>
        <v/>
      </c>
      <c r="I1500" s="3" t="str">
        <f t="array" aca="1" ref="I1500" ca="1">IFERROR(INDEX(G:G,SMALL(IF(G$2:G$1573&lt;&gt;"",ROW(G$2:G$1573)),ROWS(I$2:I1499))),"")</f>
        <v/>
      </c>
      <c r="J1500" s="3" t="str">
        <f t="array" aca="1" ref="J1500" ca="1">IFERROR(INDEX(C:C,SMALL(IF(C$2:C$1573&lt;&gt;"",ROW(C$2:C$1573)),ROWS(J$2:J1499))),"")</f>
        <v/>
      </c>
    </row>
    <row r="1501" spans="1:10" ht="18" x14ac:dyDescent="0.2">
      <c r="A1501" s="1">
        <v>88</v>
      </c>
      <c r="B1501" s="1" t="s">
        <v>791</v>
      </c>
      <c r="C1501" s="2" t="str">
        <f t="shared" ca="1" si="92"/>
        <v/>
      </c>
      <c r="D1501" s="2" t="str">
        <f t="shared" ca="1" si="93"/>
        <v/>
      </c>
      <c r="E1501" s="4">
        <v>10</v>
      </c>
      <c r="F1501" s="4" t="str">
        <f t="shared" ca="1" si="94"/>
        <v/>
      </c>
      <c r="G1501" s="4" t="str">
        <f t="shared" ca="1" si="95"/>
        <v/>
      </c>
      <c r="H1501" s="3" t="str">
        <f t="array" aca="1" ref="H1501" ca="1">IFERROR(INDEX(F:F,SMALL(IF(F$2:F$1573&lt;&gt;"",ROW(F$2:F$1573)),ROWS(H$2:H1500))),"")</f>
        <v/>
      </c>
      <c r="I1501" s="3" t="str">
        <f t="array" aca="1" ref="I1501" ca="1">IFERROR(INDEX(G:G,SMALL(IF(G$2:G$1573&lt;&gt;"",ROW(G$2:G$1573)),ROWS(I$2:I1500))),"")</f>
        <v/>
      </c>
      <c r="J1501" s="3" t="str">
        <f t="array" aca="1" ref="J1501" ca="1">IFERROR(INDEX(C:C,SMALL(IF(C$2:C$1573&lt;&gt;"",ROW(C$2:C$1573)),ROWS(J$2:J1500))),"")</f>
        <v/>
      </c>
    </row>
    <row r="1502" spans="1:10" ht="18" x14ac:dyDescent="0.2">
      <c r="A1502" s="1">
        <v>89</v>
      </c>
      <c r="B1502" s="1" t="s">
        <v>791</v>
      </c>
      <c r="C1502" s="2" t="str">
        <f t="shared" ca="1" si="92"/>
        <v/>
      </c>
      <c r="D1502" s="2" t="str">
        <f t="shared" ca="1" si="93"/>
        <v/>
      </c>
      <c r="E1502" s="4">
        <v>10</v>
      </c>
      <c r="F1502" s="4" t="str">
        <f t="shared" ca="1" si="94"/>
        <v/>
      </c>
      <c r="G1502" s="4" t="str">
        <f t="shared" ca="1" si="95"/>
        <v/>
      </c>
      <c r="H1502" s="3" t="str">
        <f t="array" aca="1" ref="H1502" ca="1">IFERROR(INDEX(F:F,SMALL(IF(F$2:F$1573&lt;&gt;"",ROW(F$2:F$1573)),ROWS(H$2:H1501))),"")</f>
        <v/>
      </c>
      <c r="I1502" s="3" t="str">
        <f t="array" aca="1" ref="I1502" ca="1">IFERROR(INDEX(G:G,SMALL(IF(G$2:G$1573&lt;&gt;"",ROW(G$2:G$1573)),ROWS(I$2:I1501))),"")</f>
        <v/>
      </c>
      <c r="J1502" s="3" t="str">
        <f t="array" aca="1" ref="J1502" ca="1">IFERROR(INDEX(C:C,SMALL(IF(C$2:C$1573&lt;&gt;"",ROW(C$2:C$1573)),ROWS(J$2:J1501))),"")</f>
        <v/>
      </c>
    </row>
    <row r="1503" spans="1:10" ht="18" x14ac:dyDescent="0.2">
      <c r="A1503" s="1">
        <v>90</v>
      </c>
      <c r="B1503" s="1" t="s">
        <v>791</v>
      </c>
      <c r="C1503" s="2" t="str">
        <f t="shared" ca="1" si="92"/>
        <v/>
      </c>
      <c r="D1503" s="2" t="str">
        <f t="shared" ca="1" si="93"/>
        <v/>
      </c>
      <c r="E1503" s="4">
        <v>10</v>
      </c>
      <c r="F1503" s="4" t="str">
        <f t="shared" ca="1" si="94"/>
        <v/>
      </c>
      <c r="G1503" s="4" t="str">
        <f t="shared" ca="1" si="95"/>
        <v/>
      </c>
      <c r="H1503" s="3" t="str">
        <f t="array" aca="1" ref="H1503" ca="1">IFERROR(INDEX(F:F,SMALL(IF(F$2:F$1573&lt;&gt;"",ROW(F$2:F$1573)),ROWS(H$2:H1502))),"")</f>
        <v/>
      </c>
      <c r="I1503" s="3" t="str">
        <f t="array" aca="1" ref="I1503" ca="1">IFERROR(INDEX(G:G,SMALL(IF(G$2:G$1573&lt;&gt;"",ROW(G$2:G$1573)),ROWS(I$2:I1502))),"")</f>
        <v/>
      </c>
      <c r="J1503" s="3" t="str">
        <f t="array" aca="1" ref="J1503" ca="1">IFERROR(INDEX(C:C,SMALL(IF(C$2:C$1573&lt;&gt;"",ROW(C$2:C$1573)),ROWS(J$2:J1502))),"")</f>
        <v/>
      </c>
    </row>
    <row r="1504" spans="1:10" ht="18" x14ac:dyDescent="0.2">
      <c r="A1504" s="1">
        <v>91</v>
      </c>
      <c r="B1504" s="1" t="s">
        <v>791</v>
      </c>
      <c r="C1504" s="2" t="str">
        <f t="shared" ca="1" si="92"/>
        <v/>
      </c>
      <c r="D1504" s="2" t="str">
        <f t="shared" ca="1" si="93"/>
        <v/>
      </c>
      <c r="E1504" s="4">
        <v>10</v>
      </c>
      <c r="F1504" s="4" t="str">
        <f t="shared" ca="1" si="94"/>
        <v/>
      </c>
      <c r="G1504" s="4" t="str">
        <f t="shared" ca="1" si="95"/>
        <v/>
      </c>
      <c r="H1504" s="3" t="str">
        <f t="array" aca="1" ref="H1504" ca="1">IFERROR(INDEX(F:F,SMALL(IF(F$2:F$1573&lt;&gt;"",ROW(F$2:F$1573)),ROWS(H$2:H1503))),"")</f>
        <v/>
      </c>
      <c r="I1504" s="3" t="str">
        <f t="array" aca="1" ref="I1504" ca="1">IFERROR(INDEX(G:G,SMALL(IF(G$2:G$1573&lt;&gt;"",ROW(G$2:G$1573)),ROWS(I$2:I1503))),"")</f>
        <v/>
      </c>
      <c r="J1504" s="3" t="str">
        <f t="array" aca="1" ref="J1504" ca="1">IFERROR(INDEX(C:C,SMALL(IF(C$2:C$1573&lt;&gt;"",ROW(C$2:C$1573)),ROWS(J$2:J1503))),"")</f>
        <v/>
      </c>
    </row>
    <row r="1505" spans="1:10" ht="18" x14ac:dyDescent="0.2">
      <c r="A1505" s="1">
        <v>92</v>
      </c>
      <c r="B1505" s="1" t="s">
        <v>791</v>
      </c>
      <c r="C1505" s="2" t="str">
        <f t="shared" ca="1" si="92"/>
        <v/>
      </c>
      <c r="D1505" s="2">
        <f t="shared" ca="1" si="93"/>
        <v>7116</v>
      </c>
      <c r="E1505" s="4">
        <v>10</v>
      </c>
      <c r="F1505" s="4" t="str">
        <f t="shared" ca="1" si="94"/>
        <v/>
      </c>
      <c r="G1505" s="4" t="str">
        <f t="shared" ca="1" si="95"/>
        <v/>
      </c>
      <c r="H1505" s="3" t="str">
        <f t="array" aca="1" ref="H1505" ca="1">IFERROR(INDEX(F:F,SMALL(IF(F$2:F$1573&lt;&gt;"",ROW(F$2:F$1573)),ROWS(H$2:H1504))),"")</f>
        <v/>
      </c>
      <c r="I1505" s="3" t="str">
        <f t="array" aca="1" ref="I1505" ca="1">IFERROR(INDEX(G:G,SMALL(IF(G$2:G$1573&lt;&gt;"",ROW(G$2:G$1573)),ROWS(I$2:I1504))),"")</f>
        <v/>
      </c>
      <c r="J1505" s="3" t="str">
        <f t="array" aca="1" ref="J1505" ca="1">IFERROR(INDEX(C:C,SMALL(IF(C$2:C$1573&lt;&gt;"",ROW(C$2:C$1573)),ROWS(J$2:J1504))),"")</f>
        <v/>
      </c>
    </row>
    <row r="1506" spans="1:10" ht="18" x14ac:dyDescent="0.2">
      <c r="A1506" s="1">
        <v>93</v>
      </c>
      <c r="B1506" s="1" t="s">
        <v>791</v>
      </c>
      <c r="C1506" s="2" t="str">
        <f t="shared" ca="1" si="92"/>
        <v/>
      </c>
      <c r="D1506" s="2">
        <f t="shared" ca="1" si="93"/>
        <v>7291</v>
      </c>
      <c r="E1506" s="4">
        <v>10</v>
      </c>
      <c r="F1506" s="4" t="str">
        <f t="shared" ca="1" si="94"/>
        <v/>
      </c>
      <c r="G1506" s="4" t="str">
        <f t="shared" ca="1" si="95"/>
        <v/>
      </c>
      <c r="H1506" s="3" t="str">
        <f t="array" aca="1" ref="H1506" ca="1">IFERROR(INDEX(F:F,SMALL(IF(F$2:F$1573&lt;&gt;"",ROW(F$2:F$1573)),ROWS(H$2:H1505))),"")</f>
        <v/>
      </c>
      <c r="I1506" s="3" t="str">
        <f t="array" aca="1" ref="I1506" ca="1">IFERROR(INDEX(G:G,SMALL(IF(G$2:G$1573&lt;&gt;"",ROW(G$2:G$1573)),ROWS(I$2:I1505))),"")</f>
        <v/>
      </c>
      <c r="J1506" s="3" t="str">
        <f t="array" aca="1" ref="J1506" ca="1">IFERROR(INDEX(C:C,SMALL(IF(C$2:C$1573&lt;&gt;"",ROW(C$2:C$1573)),ROWS(J$2:J1505))),"")</f>
        <v/>
      </c>
    </row>
    <row r="1507" spans="1:10" ht="18" x14ac:dyDescent="0.2">
      <c r="A1507" s="1">
        <v>94</v>
      </c>
      <c r="B1507" s="1" t="s">
        <v>791</v>
      </c>
      <c r="C1507" s="2" t="str">
        <f t="shared" ca="1" si="92"/>
        <v/>
      </c>
      <c r="D1507" s="2">
        <f t="shared" ca="1" si="93"/>
        <v>7087</v>
      </c>
      <c r="E1507" s="4">
        <v>10</v>
      </c>
      <c r="F1507" s="4" t="str">
        <f t="shared" ca="1" si="94"/>
        <v/>
      </c>
      <c r="G1507" s="4" t="str">
        <f t="shared" ca="1" si="95"/>
        <v/>
      </c>
      <c r="H1507" s="3" t="str">
        <f t="array" aca="1" ref="H1507" ca="1">IFERROR(INDEX(F:F,SMALL(IF(F$2:F$1573&lt;&gt;"",ROW(F$2:F$1573)),ROWS(H$2:H1506))),"")</f>
        <v/>
      </c>
      <c r="I1507" s="3" t="str">
        <f t="array" aca="1" ref="I1507" ca="1">IFERROR(INDEX(G:G,SMALL(IF(G$2:G$1573&lt;&gt;"",ROW(G$2:G$1573)),ROWS(I$2:I1506))),"")</f>
        <v/>
      </c>
      <c r="J1507" s="3" t="str">
        <f t="array" aca="1" ref="J1507" ca="1">IFERROR(INDEX(C:C,SMALL(IF(C$2:C$1573&lt;&gt;"",ROW(C$2:C$1573)),ROWS(J$2:J1506))),"")</f>
        <v/>
      </c>
    </row>
    <row r="1508" spans="1:10" ht="18" x14ac:dyDescent="0.2">
      <c r="A1508" s="1">
        <v>95</v>
      </c>
      <c r="B1508" s="1" t="s">
        <v>791</v>
      </c>
      <c r="C1508" s="2" t="str">
        <f t="shared" ca="1" si="92"/>
        <v/>
      </c>
      <c r="D1508" s="2">
        <f t="shared" ca="1" si="93"/>
        <v>7105</v>
      </c>
      <c r="E1508" s="4">
        <v>10</v>
      </c>
      <c r="F1508" s="4" t="str">
        <f t="shared" ca="1" si="94"/>
        <v/>
      </c>
      <c r="G1508" s="4" t="str">
        <f t="shared" ca="1" si="95"/>
        <v/>
      </c>
      <c r="H1508" s="3" t="str">
        <f t="array" aca="1" ref="H1508" ca="1">IFERROR(INDEX(F:F,SMALL(IF(F$2:F$1573&lt;&gt;"",ROW(F$2:F$1573)),ROWS(H$2:H1507))),"")</f>
        <v/>
      </c>
      <c r="I1508" s="3" t="str">
        <f t="array" aca="1" ref="I1508" ca="1">IFERROR(INDEX(G:G,SMALL(IF(G$2:G$1573&lt;&gt;"",ROW(G$2:G$1573)),ROWS(I$2:I1507))),"")</f>
        <v/>
      </c>
      <c r="J1508" s="3" t="str">
        <f t="array" aca="1" ref="J1508" ca="1">IFERROR(INDEX(C:C,SMALL(IF(C$2:C$1573&lt;&gt;"",ROW(C$2:C$1573)),ROWS(J$2:J1507))),"")</f>
        <v/>
      </c>
    </row>
    <row r="1509" spans="1:10" ht="18" x14ac:dyDescent="0.2">
      <c r="A1509" s="1">
        <v>96</v>
      </c>
      <c r="B1509" s="1" t="s">
        <v>791</v>
      </c>
      <c r="C1509" s="2" t="str">
        <f t="shared" ca="1" si="92"/>
        <v/>
      </c>
      <c r="D1509" s="2">
        <f t="shared" ca="1" si="93"/>
        <v>7109</v>
      </c>
      <c r="E1509" s="4">
        <v>10</v>
      </c>
      <c r="F1509" s="4" t="str">
        <f t="shared" ca="1" si="94"/>
        <v/>
      </c>
      <c r="G1509" s="4" t="str">
        <f t="shared" ca="1" si="95"/>
        <v/>
      </c>
      <c r="H1509" s="3" t="str">
        <f t="array" aca="1" ref="H1509" ca="1">IFERROR(INDEX(F:F,SMALL(IF(F$2:F$1573&lt;&gt;"",ROW(F$2:F$1573)),ROWS(H$2:H1508))),"")</f>
        <v/>
      </c>
      <c r="I1509" s="3" t="str">
        <f t="array" aca="1" ref="I1509" ca="1">IFERROR(INDEX(G:G,SMALL(IF(G$2:G$1573&lt;&gt;"",ROW(G$2:G$1573)),ROWS(I$2:I1508))),"")</f>
        <v/>
      </c>
      <c r="J1509" s="3" t="str">
        <f t="array" aca="1" ref="J1509" ca="1">IFERROR(INDEX(C:C,SMALL(IF(C$2:C$1573&lt;&gt;"",ROW(C$2:C$1573)),ROWS(J$2:J1508))),"")</f>
        <v/>
      </c>
    </row>
    <row r="1510" spans="1:10" ht="18" x14ac:dyDescent="0.2">
      <c r="A1510" s="1">
        <v>97</v>
      </c>
      <c r="B1510" s="1" t="s">
        <v>791</v>
      </c>
      <c r="C1510" s="2" t="str">
        <f t="shared" ca="1" si="92"/>
        <v/>
      </c>
      <c r="D1510" s="2" t="str">
        <f t="shared" ca="1" si="93"/>
        <v/>
      </c>
      <c r="E1510" s="4">
        <v>10</v>
      </c>
      <c r="F1510" s="4" t="str">
        <f t="shared" ca="1" si="94"/>
        <v/>
      </c>
      <c r="G1510" s="4" t="str">
        <f t="shared" ca="1" si="95"/>
        <v/>
      </c>
      <c r="H1510" s="3" t="str">
        <f t="array" aca="1" ref="H1510" ca="1">IFERROR(INDEX(F:F,SMALL(IF(F$2:F$1573&lt;&gt;"",ROW(F$2:F$1573)),ROWS(H$2:H1509))),"")</f>
        <v/>
      </c>
      <c r="I1510" s="3" t="str">
        <f t="array" aca="1" ref="I1510" ca="1">IFERROR(INDEX(G:G,SMALL(IF(G$2:G$1573&lt;&gt;"",ROW(G$2:G$1573)),ROWS(I$2:I1509))),"")</f>
        <v/>
      </c>
      <c r="J1510" s="3" t="str">
        <f t="array" aca="1" ref="J1510" ca="1">IFERROR(INDEX(C:C,SMALL(IF(C$2:C$1573&lt;&gt;"",ROW(C$2:C$1573)),ROWS(J$2:J1509))),"")</f>
        <v/>
      </c>
    </row>
    <row r="1511" spans="1:10" ht="18" x14ac:dyDescent="0.2">
      <c r="A1511" s="1">
        <v>98</v>
      </c>
      <c r="B1511" s="1" t="s">
        <v>791</v>
      </c>
      <c r="C1511" s="2" t="str">
        <f t="shared" ca="1" si="92"/>
        <v/>
      </c>
      <c r="D1511" s="2" t="str">
        <f t="shared" ca="1" si="93"/>
        <v/>
      </c>
      <c r="E1511" s="4">
        <v>10</v>
      </c>
      <c r="F1511" s="4" t="str">
        <f t="shared" ca="1" si="94"/>
        <v/>
      </c>
      <c r="G1511" s="4" t="str">
        <f t="shared" ca="1" si="95"/>
        <v/>
      </c>
      <c r="H1511" s="3" t="str">
        <f t="array" aca="1" ref="H1511" ca="1">IFERROR(INDEX(F:F,SMALL(IF(F$2:F$1573&lt;&gt;"",ROW(F$2:F$1573)),ROWS(H$2:H1510))),"")</f>
        <v/>
      </c>
      <c r="I1511" s="3" t="str">
        <f t="array" aca="1" ref="I1511" ca="1">IFERROR(INDEX(G:G,SMALL(IF(G$2:G$1573&lt;&gt;"",ROW(G$2:G$1573)),ROWS(I$2:I1510))),"")</f>
        <v/>
      </c>
      <c r="J1511" s="3" t="str">
        <f t="array" aca="1" ref="J1511" ca="1">IFERROR(INDEX(C:C,SMALL(IF(C$2:C$1573&lt;&gt;"",ROW(C$2:C$1573)),ROWS(J$2:J1510))),"")</f>
        <v/>
      </c>
    </row>
    <row r="1512" spans="1:10" ht="18" x14ac:dyDescent="0.2">
      <c r="A1512" s="1">
        <v>99</v>
      </c>
      <c r="B1512" s="1" t="s">
        <v>791</v>
      </c>
      <c r="C1512" s="2" t="str">
        <f t="shared" ca="1" si="92"/>
        <v/>
      </c>
      <c r="D1512" s="2" t="str">
        <f t="shared" ca="1" si="93"/>
        <v/>
      </c>
      <c r="E1512" s="4">
        <v>10</v>
      </c>
      <c r="F1512" s="4" t="str">
        <f t="shared" ca="1" si="94"/>
        <v/>
      </c>
      <c r="G1512" s="4" t="str">
        <f t="shared" ca="1" si="95"/>
        <v/>
      </c>
      <c r="H1512" s="3" t="str">
        <f t="array" aca="1" ref="H1512" ca="1">IFERROR(INDEX(F:F,SMALL(IF(F$2:F$1573&lt;&gt;"",ROW(F$2:F$1573)),ROWS(H$2:H1511))),"")</f>
        <v/>
      </c>
      <c r="I1512" s="3" t="str">
        <f t="array" aca="1" ref="I1512" ca="1">IFERROR(INDEX(G:G,SMALL(IF(G$2:G$1573&lt;&gt;"",ROW(G$2:G$1573)),ROWS(I$2:I1511))),"")</f>
        <v/>
      </c>
      <c r="J1512" s="3" t="str">
        <f t="array" aca="1" ref="J1512" ca="1">IFERROR(INDEX(C:C,SMALL(IF(C$2:C$1573&lt;&gt;"",ROW(C$2:C$1573)),ROWS(J$2:J1511))),"")</f>
        <v/>
      </c>
    </row>
    <row r="1513" spans="1:10" ht="18" x14ac:dyDescent="0.2">
      <c r="A1513" s="1">
        <v>100</v>
      </c>
      <c r="B1513" s="1" t="s">
        <v>791</v>
      </c>
      <c r="C1513" s="2" t="str">
        <f t="shared" ca="1" si="92"/>
        <v/>
      </c>
      <c r="D1513" s="2" t="str">
        <f t="shared" ca="1" si="93"/>
        <v/>
      </c>
      <c r="E1513" s="4">
        <v>10</v>
      </c>
      <c r="F1513" s="4" t="str">
        <f t="shared" ca="1" si="94"/>
        <v/>
      </c>
      <c r="G1513" s="4" t="str">
        <f t="shared" ca="1" si="95"/>
        <v/>
      </c>
      <c r="H1513" s="3" t="str">
        <f t="array" aca="1" ref="H1513" ca="1">IFERROR(INDEX(F:F,SMALL(IF(F$2:F$1573&lt;&gt;"",ROW(F$2:F$1573)),ROWS(H$2:H1512))),"")</f>
        <v/>
      </c>
      <c r="I1513" s="3" t="str">
        <f t="array" aca="1" ref="I1513" ca="1">IFERROR(INDEX(G:G,SMALL(IF(G$2:G$1573&lt;&gt;"",ROW(G$2:G$1573)),ROWS(I$2:I1512))),"")</f>
        <v/>
      </c>
      <c r="J1513" s="3" t="str">
        <f t="array" aca="1" ref="J1513" ca="1">IFERROR(INDEX(C:C,SMALL(IF(C$2:C$1573&lt;&gt;"",ROW(C$2:C$1573)),ROWS(J$2:J1512))),"")</f>
        <v/>
      </c>
    </row>
    <row r="1514" spans="1:10" ht="18" x14ac:dyDescent="0.2">
      <c r="A1514" s="1">
        <v>101</v>
      </c>
      <c r="B1514" s="1" t="s">
        <v>791</v>
      </c>
      <c r="C1514" s="2" t="str">
        <f t="shared" ca="1" si="92"/>
        <v/>
      </c>
      <c r="D1514" s="2" t="str">
        <f t="shared" ca="1" si="93"/>
        <v/>
      </c>
      <c r="E1514" s="4">
        <v>10</v>
      </c>
      <c r="F1514" s="4" t="str">
        <f t="shared" ca="1" si="94"/>
        <v/>
      </c>
      <c r="G1514" s="4" t="str">
        <f t="shared" ca="1" si="95"/>
        <v/>
      </c>
      <c r="H1514" s="3" t="str">
        <f t="array" aca="1" ref="H1514" ca="1">IFERROR(INDEX(F:F,SMALL(IF(F$2:F$1573&lt;&gt;"",ROW(F$2:F$1573)),ROWS(H$2:H1513))),"")</f>
        <v/>
      </c>
      <c r="I1514" s="3" t="str">
        <f t="array" aca="1" ref="I1514" ca="1">IFERROR(INDEX(G:G,SMALL(IF(G$2:G$1573&lt;&gt;"",ROW(G$2:G$1573)),ROWS(I$2:I1513))),"")</f>
        <v/>
      </c>
      <c r="J1514" s="3" t="str">
        <f t="array" aca="1" ref="J1514" ca="1">IFERROR(INDEX(C:C,SMALL(IF(C$2:C$1573&lt;&gt;"",ROW(C$2:C$1573)),ROWS(J$2:J1513))),"")</f>
        <v/>
      </c>
    </row>
    <row r="1515" spans="1:10" ht="18" x14ac:dyDescent="0.2">
      <c r="A1515" s="1">
        <v>102</v>
      </c>
      <c r="B1515" s="1" t="s">
        <v>791</v>
      </c>
      <c r="C1515" s="2" t="str">
        <f t="shared" ca="1" si="92"/>
        <v/>
      </c>
      <c r="D1515" s="2" t="str">
        <f t="shared" ca="1" si="93"/>
        <v/>
      </c>
      <c r="E1515" s="4">
        <v>10</v>
      </c>
      <c r="F1515" s="4" t="str">
        <f t="shared" ca="1" si="94"/>
        <v/>
      </c>
      <c r="G1515" s="4" t="str">
        <f t="shared" ca="1" si="95"/>
        <v/>
      </c>
      <c r="H1515" s="3" t="str">
        <f t="array" aca="1" ref="H1515" ca="1">IFERROR(INDEX(F:F,SMALL(IF(F$2:F$1573&lt;&gt;"",ROW(F$2:F$1573)),ROWS(H$2:H1514))),"")</f>
        <v/>
      </c>
      <c r="I1515" s="3" t="str">
        <f t="array" aca="1" ref="I1515" ca="1">IFERROR(INDEX(G:G,SMALL(IF(G$2:G$1573&lt;&gt;"",ROW(G$2:G$1573)),ROWS(I$2:I1514))),"")</f>
        <v/>
      </c>
      <c r="J1515" s="3" t="str">
        <f t="array" aca="1" ref="J1515" ca="1">IFERROR(INDEX(C:C,SMALL(IF(C$2:C$1573&lt;&gt;"",ROW(C$2:C$1573)),ROWS(J$2:J1514))),"")</f>
        <v/>
      </c>
    </row>
    <row r="1516" spans="1:10" ht="18" x14ac:dyDescent="0.2">
      <c r="A1516" s="1">
        <v>103</v>
      </c>
      <c r="B1516" s="1" t="s">
        <v>791</v>
      </c>
      <c r="C1516" s="2" t="str">
        <f t="shared" ca="1" si="92"/>
        <v/>
      </c>
      <c r="D1516" s="2">
        <f t="shared" ca="1" si="93"/>
        <v>6147</v>
      </c>
      <c r="E1516" s="4">
        <v>10</v>
      </c>
      <c r="F1516" s="4" t="str">
        <f t="shared" ca="1" si="94"/>
        <v/>
      </c>
      <c r="G1516" s="4" t="str">
        <f t="shared" ca="1" si="95"/>
        <v/>
      </c>
      <c r="H1516" s="3" t="str">
        <f t="array" aca="1" ref="H1516" ca="1">IFERROR(INDEX(F:F,SMALL(IF(F$2:F$1573&lt;&gt;"",ROW(F$2:F$1573)),ROWS(H$2:H1515))),"")</f>
        <v/>
      </c>
      <c r="I1516" s="3" t="str">
        <f t="array" aca="1" ref="I1516" ca="1">IFERROR(INDEX(G:G,SMALL(IF(G$2:G$1573&lt;&gt;"",ROW(G$2:G$1573)),ROWS(I$2:I1515))),"")</f>
        <v/>
      </c>
      <c r="J1516" s="3" t="str">
        <f t="array" aca="1" ref="J1516" ca="1">IFERROR(INDEX(C:C,SMALL(IF(C$2:C$1573&lt;&gt;"",ROW(C$2:C$1573)),ROWS(J$2:J1515))),"")</f>
        <v/>
      </c>
    </row>
    <row r="1517" spans="1:10" ht="18" x14ac:dyDescent="0.2">
      <c r="A1517" s="1">
        <v>104</v>
      </c>
      <c r="B1517" s="1" t="s">
        <v>791</v>
      </c>
      <c r="C1517" s="2" t="str">
        <f t="shared" ca="1" si="92"/>
        <v/>
      </c>
      <c r="D1517" s="2">
        <f t="shared" ca="1" si="93"/>
        <v>6287</v>
      </c>
      <c r="E1517" s="4">
        <v>10</v>
      </c>
      <c r="F1517" s="4" t="str">
        <f t="shared" ca="1" si="94"/>
        <v/>
      </c>
      <c r="G1517" s="4" t="str">
        <f t="shared" ca="1" si="95"/>
        <v/>
      </c>
      <c r="H1517" s="3" t="str">
        <f t="array" aca="1" ref="H1517" ca="1">IFERROR(INDEX(F:F,SMALL(IF(F$2:F$1573&lt;&gt;"",ROW(F$2:F$1573)),ROWS(H$2:H1516))),"")</f>
        <v/>
      </c>
      <c r="I1517" s="3" t="str">
        <f t="array" aca="1" ref="I1517" ca="1">IFERROR(INDEX(G:G,SMALL(IF(G$2:G$1573&lt;&gt;"",ROW(G$2:G$1573)),ROWS(I$2:I1516))),"")</f>
        <v/>
      </c>
      <c r="J1517" s="3" t="str">
        <f t="array" aca="1" ref="J1517" ca="1">IFERROR(INDEX(C:C,SMALL(IF(C$2:C$1573&lt;&gt;"",ROW(C$2:C$1573)),ROWS(J$2:J1516))),"")</f>
        <v/>
      </c>
    </row>
    <row r="1518" spans="1:10" ht="18" x14ac:dyDescent="0.2">
      <c r="A1518" s="1">
        <v>105</v>
      </c>
      <c r="B1518" s="1" t="s">
        <v>791</v>
      </c>
      <c r="C1518" s="2" t="str">
        <f t="shared" ca="1" si="92"/>
        <v/>
      </c>
      <c r="D1518" s="2">
        <f t="shared" ca="1" si="93"/>
        <v>6301</v>
      </c>
      <c r="E1518" s="4">
        <v>10</v>
      </c>
      <c r="F1518" s="4" t="str">
        <f t="shared" ca="1" si="94"/>
        <v/>
      </c>
      <c r="G1518" s="4" t="str">
        <f t="shared" ca="1" si="95"/>
        <v/>
      </c>
      <c r="H1518" s="3" t="str">
        <f t="array" aca="1" ref="H1518" ca="1">IFERROR(INDEX(F:F,SMALL(IF(F$2:F$1573&lt;&gt;"",ROW(F$2:F$1573)),ROWS(H$2:H1517))),"")</f>
        <v/>
      </c>
      <c r="I1518" s="3" t="str">
        <f t="array" aca="1" ref="I1518" ca="1">IFERROR(INDEX(G:G,SMALL(IF(G$2:G$1573&lt;&gt;"",ROW(G$2:G$1573)),ROWS(I$2:I1517))),"")</f>
        <v/>
      </c>
      <c r="J1518" s="3" t="str">
        <f t="array" aca="1" ref="J1518" ca="1">IFERROR(INDEX(C:C,SMALL(IF(C$2:C$1573&lt;&gt;"",ROW(C$2:C$1573)),ROWS(J$2:J1517))),"")</f>
        <v/>
      </c>
    </row>
    <row r="1519" spans="1:10" ht="18" x14ac:dyDescent="0.2">
      <c r="A1519" s="1">
        <v>106</v>
      </c>
      <c r="B1519" s="1" t="s">
        <v>791</v>
      </c>
      <c r="C1519" s="2" t="str">
        <f t="shared" ca="1" si="92"/>
        <v/>
      </c>
      <c r="D1519" s="2">
        <f t="shared" ca="1" si="93"/>
        <v>6444</v>
      </c>
      <c r="E1519" s="4">
        <v>10</v>
      </c>
      <c r="F1519" s="4" t="str">
        <f t="shared" ca="1" si="94"/>
        <v/>
      </c>
      <c r="G1519" s="4" t="str">
        <f t="shared" ca="1" si="95"/>
        <v/>
      </c>
      <c r="H1519" s="3" t="str">
        <f t="array" aca="1" ref="H1519" ca="1">IFERROR(INDEX(F:F,SMALL(IF(F$2:F$1573&lt;&gt;"",ROW(F$2:F$1573)),ROWS(H$2:H1518))),"")</f>
        <v/>
      </c>
      <c r="I1519" s="3" t="str">
        <f t="array" aca="1" ref="I1519" ca="1">IFERROR(INDEX(G:G,SMALL(IF(G$2:G$1573&lt;&gt;"",ROW(G$2:G$1573)),ROWS(I$2:I1518))),"")</f>
        <v/>
      </c>
      <c r="J1519" s="3" t="str">
        <f t="array" aca="1" ref="J1519" ca="1">IFERROR(INDEX(C:C,SMALL(IF(C$2:C$1573&lt;&gt;"",ROW(C$2:C$1573)),ROWS(J$2:J1518))),"")</f>
        <v/>
      </c>
    </row>
    <row r="1520" spans="1:10" ht="18" x14ac:dyDescent="0.2">
      <c r="A1520" s="1">
        <v>107</v>
      </c>
      <c r="B1520" s="1" t="s">
        <v>791</v>
      </c>
      <c r="C1520" s="2" t="str">
        <f t="shared" ca="1" si="92"/>
        <v/>
      </c>
      <c r="D1520" s="2">
        <f t="shared" ca="1" si="93"/>
        <v>6349</v>
      </c>
      <c r="E1520" s="4">
        <v>10</v>
      </c>
      <c r="F1520" s="4" t="str">
        <f t="shared" ca="1" si="94"/>
        <v/>
      </c>
      <c r="G1520" s="4" t="str">
        <f t="shared" ca="1" si="95"/>
        <v/>
      </c>
      <c r="H1520" s="3" t="str">
        <f t="array" aca="1" ref="H1520" ca="1">IFERROR(INDEX(F:F,SMALL(IF(F$2:F$1573&lt;&gt;"",ROW(F$2:F$1573)),ROWS(H$2:H1519))),"")</f>
        <v/>
      </c>
      <c r="I1520" s="3" t="str">
        <f t="array" aca="1" ref="I1520" ca="1">IFERROR(INDEX(G:G,SMALL(IF(G$2:G$1573&lt;&gt;"",ROW(G$2:G$1573)),ROWS(I$2:I1519))),"")</f>
        <v/>
      </c>
      <c r="J1520" s="3" t="str">
        <f t="array" aca="1" ref="J1520" ca="1">IFERROR(INDEX(C:C,SMALL(IF(C$2:C$1573&lt;&gt;"",ROW(C$2:C$1573)),ROWS(J$2:J1519))),"")</f>
        <v/>
      </c>
    </row>
    <row r="1521" spans="1:10" ht="18" x14ac:dyDescent="0.2">
      <c r="A1521" s="1">
        <v>108</v>
      </c>
      <c r="B1521" s="1" t="s">
        <v>791</v>
      </c>
      <c r="C1521" s="2" t="str">
        <f t="shared" ca="1" si="92"/>
        <v/>
      </c>
      <c r="D1521" s="2">
        <f t="shared" ca="1" si="93"/>
        <v>6419</v>
      </c>
      <c r="E1521" s="4">
        <v>10</v>
      </c>
      <c r="F1521" s="4" t="str">
        <f t="shared" ca="1" si="94"/>
        <v/>
      </c>
      <c r="G1521" s="4" t="str">
        <f t="shared" ca="1" si="95"/>
        <v/>
      </c>
      <c r="H1521" s="3" t="str">
        <f t="array" aca="1" ref="H1521" ca="1">IFERROR(INDEX(F:F,SMALL(IF(F$2:F$1573&lt;&gt;"",ROW(F$2:F$1573)),ROWS(H$2:H1520))),"")</f>
        <v/>
      </c>
      <c r="I1521" s="3" t="str">
        <f t="array" aca="1" ref="I1521" ca="1">IFERROR(INDEX(G:G,SMALL(IF(G$2:G$1573&lt;&gt;"",ROW(G$2:G$1573)),ROWS(I$2:I1520))),"")</f>
        <v/>
      </c>
      <c r="J1521" s="3" t="str">
        <f t="array" aca="1" ref="J1521" ca="1">IFERROR(INDEX(C:C,SMALL(IF(C$2:C$1573&lt;&gt;"",ROW(C$2:C$1573)),ROWS(J$2:J1520))),"")</f>
        <v/>
      </c>
    </row>
    <row r="1522" spans="1:10" ht="18" x14ac:dyDescent="0.2">
      <c r="A1522" s="1">
        <v>109</v>
      </c>
      <c r="B1522" s="1" t="s">
        <v>791</v>
      </c>
      <c r="C1522" s="2" t="str">
        <f t="shared" ca="1" si="92"/>
        <v/>
      </c>
      <c r="D1522" s="2">
        <f t="shared" ca="1" si="93"/>
        <v>6430</v>
      </c>
      <c r="E1522" s="4">
        <v>10</v>
      </c>
      <c r="F1522" s="4" t="str">
        <f t="shared" ca="1" si="94"/>
        <v/>
      </c>
      <c r="G1522" s="4" t="str">
        <f t="shared" ca="1" si="95"/>
        <v/>
      </c>
      <c r="H1522" s="3" t="str">
        <f t="array" aca="1" ref="H1522" ca="1">IFERROR(INDEX(F:F,SMALL(IF(F$2:F$1573&lt;&gt;"",ROW(F$2:F$1573)),ROWS(H$2:H1521))),"")</f>
        <v/>
      </c>
      <c r="I1522" s="3" t="str">
        <f t="array" aca="1" ref="I1522" ca="1">IFERROR(INDEX(G:G,SMALL(IF(G$2:G$1573&lt;&gt;"",ROW(G$2:G$1573)),ROWS(I$2:I1521))),"")</f>
        <v/>
      </c>
      <c r="J1522" s="3" t="str">
        <f t="array" aca="1" ref="J1522" ca="1">IFERROR(INDEX(C:C,SMALL(IF(C$2:C$1573&lt;&gt;"",ROW(C$2:C$1573)),ROWS(J$2:J1521))),"")</f>
        <v/>
      </c>
    </row>
    <row r="1523" spans="1:10" ht="18" x14ac:dyDescent="0.2">
      <c r="A1523" s="1">
        <v>110</v>
      </c>
      <c r="B1523" s="1" t="s">
        <v>791</v>
      </c>
      <c r="C1523" s="2" t="str">
        <f t="shared" ca="1" si="92"/>
        <v/>
      </c>
      <c r="D1523" s="2">
        <f t="shared" ca="1" si="93"/>
        <v>6394</v>
      </c>
      <c r="E1523" s="4">
        <v>10</v>
      </c>
      <c r="F1523" s="4" t="str">
        <f t="shared" ca="1" si="94"/>
        <v/>
      </c>
      <c r="G1523" s="4" t="str">
        <f t="shared" ca="1" si="95"/>
        <v/>
      </c>
      <c r="H1523" s="3" t="str">
        <f t="array" aca="1" ref="H1523" ca="1">IFERROR(INDEX(F:F,SMALL(IF(F$2:F$1573&lt;&gt;"",ROW(F$2:F$1573)),ROWS(H$2:H1522))),"")</f>
        <v/>
      </c>
      <c r="I1523" s="3" t="str">
        <f t="array" aca="1" ref="I1523" ca="1">IFERROR(INDEX(G:G,SMALL(IF(G$2:G$1573&lt;&gt;"",ROW(G$2:G$1573)),ROWS(I$2:I1522))),"")</f>
        <v/>
      </c>
      <c r="J1523" s="3" t="str">
        <f t="array" aca="1" ref="J1523" ca="1">IFERROR(INDEX(C:C,SMALL(IF(C$2:C$1573&lt;&gt;"",ROW(C$2:C$1573)),ROWS(J$2:J1522))),"")</f>
        <v/>
      </c>
    </row>
    <row r="1524" spans="1:10" ht="18" x14ac:dyDescent="0.2">
      <c r="A1524" s="1">
        <v>111</v>
      </c>
      <c r="B1524" s="1" t="s">
        <v>791</v>
      </c>
      <c r="C1524" s="2" t="str">
        <f t="shared" ca="1" si="92"/>
        <v/>
      </c>
      <c r="D1524" s="2">
        <f t="shared" ca="1" si="93"/>
        <v>6340</v>
      </c>
      <c r="E1524" s="4">
        <v>10</v>
      </c>
      <c r="F1524" s="4" t="str">
        <f t="shared" ca="1" si="94"/>
        <v/>
      </c>
      <c r="G1524" s="4" t="str">
        <f t="shared" ca="1" si="95"/>
        <v/>
      </c>
      <c r="H1524" s="3" t="str">
        <f t="array" aca="1" ref="H1524" ca="1">IFERROR(INDEX(F:F,SMALL(IF(F$2:F$1573&lt;&gt;"",ROW(F$2:F$1573)),ROWS(H$2:H1523))),"")</f>
        <v/>
      </c>
      <c r="I1524" s="3" t="str">
        <f t="array" aca="1" ref="I1524" ca="1">IFERROR(INDEX(G:G,SMALL(IF(G$2:G$1573&lt;&gt;"",ROW(G$2:G$1573)),ROWS(I$2:I1523))),"")</f>
        <v/>
      </c>
      <c r="J1524" s="3" t="str">
        <f t="array" aca="1" ref="J1524" ca="1">IFERROR(INDEX(C:C,SMALL(IF(C$2:C$1573&lt;&gt;"",ROW(C$2:C$1573)),ROWS(J$2:J1523))),"")</f>
        <v/>
      </c>
    </row>
    <row r="1525" spans="1:10" ht="18" x14ac:dyDescent="0.2">
      <c r="A1525" s="1">
        <v>112</v>
      </c>
      <c r="B1525" s="1" t="s">
        <v>791</v>
      </c>
      <c r="C1525" s="2" t="str">
        <f t="shared" ca="1" si="92"/>
        <v/>
      </c>
      <c r="D1525" s="2" t="str">
        <f t="shared" ca="1" si="93"/>
        <v/>
      </c>
      <c r="E1525" s="4">
        <v>10</v>
      </c>
      <c r="F1525" s="4" t="str">
        <f t="shared" ca="1" si="94"/>
        <v/>
      </c>
      <c r="G1525" s="4" t="str">
        <f t="shared" ca="1" si="95"/>
        <v/>
      </c>
      <c r="H1525" s="3" t="str">
        <f t="array" aca="1" ref="H1525" ca="1">IFERROR(INDEX(F:F,SMALL(IF(F$2:F$1573&lt;&gt;"",ROW(F$2:F$1573)),ROWS(H$2:H1524))),"")</f>
        <v/>
      </c>
      <c r="I1525" s="3" t="str">
        <f t="array" aca="1" ref="I1525" ca="1">IFERROR(INDEX(G:G,SMALL(IF(G$2:G$1573&lt;&gt;"",ROW(G$2:G$1573)),ROWS(I$2:I1524))),"")</f>
        <v/>
      </c>
      <c r="J1525" s="3" t="str">
        <f t="array" aca="1" ref="J1525" ca="1">IFERROR(INDEX(C:C,SMALL(IF(C$2:C$1573&lt;&gt;"",ROW(C$2:C$1573)),ROWS(J$2:J1524))),"")</f>
        <v/>
      </c>
    </row>
    <row r="1526" spans="1:10" ht="18" x14ac:dyDescent="0.2">
      <c r="A1526" s="1">
        <v>113</v>
      </c>
      <c r="B1526" s="1" t="s">
        <v>791</v>
      </c>
      <c r="C1526" s="2" t="str">
        <f t="shared" ca="1" si="92"/>
        <v/>
      </c>
      <c r="D1526" s="2" t="str">
        <f t="shared" ca="1" si="93"/>
        <v/>
      </c>
      <c r="E1526" s="4">
        <v>10</v>
      </c>
      <c r="F1526" s="4" t="str">
        <f t="shared" ca="1" si="94"/>
        <v/>
      </c>
      <c r="G1526" s="4" t="str">
        <f t="shared" ca="1" si="95"/>
        <v/>
      </c>
      <c r="H1526" s="3" t="str">
        <f t="array" aca="1" ref="H1526" ca="1">IFERROR(INDEX(F:F,SMALL(IF(F$2:F$1573&lt;&gt;"",ROW(F$2:F$1573)),ROWS(H$2:H1525))),"")</f>
        <v/>
      </c>
      <c r="I1526" s="3" t="str">
        <f t="array" aca="1" ref="I1526" ca="1">IFERROR(INDEX(G:G,SMALL(IF(G$2:G$1573&lt;&gt;"",ROW(G$2:G$1573)),ROWS(I$2:I1525))),"")</f>
        <v/>
      </c>
      <c r="J1526" s="3" t="str">
        <f t="array" aca="1" ref="J1526" ca="1">IFERROR(INDEX(C:C,SMALL(IF(C$2:C$1573&lt;&gt;"",ROW(C$2:C$1573)),ROWS(J$2:J1525))),"")</f>
        <v/>
      </c>
    </row>
    <row r="1527" spans="1:10" ht="18" x14ac:dyDescent="0.2">
      <c r="A1527" s="1">
        <v>114</v>
      </c>
      <c r="B1527" s="1" t="s">
        <v>791</v>
      </c>
      <c r="C1527" s="2" t="str">
        <f t="shared" ca="1" si="92"/>
        <v/>
      </c>
      <c r="D1527" s="2" t="str">
        <f t="shared" ca="1" si="93"/>
        <v/>
      </c>
      <c r="E1527" s="4">
        <v>10</v>
      </c>
      <c r="F1527" s="4" t="str">
        <f t="shared" ca="1" si="94"/>
        <v/>
      </c>
      <c r="G1527" s="4" t="str">
        <f t="shared" ca="1" si="95"/>
        <v/>
      </c>
      <c r="H1527" s="3" t="str">
        <f t="array" aca="1" ref="H1527" ca="1">IFERROR(INDEX(F:F,SMALL(IF(F$2:F$1573&lt;&gt;"",ROW(F$2:F$1573)),ROWS(H$2:H1526))),"")</f>
        <v/>
      </c>
      <c r="I1527" s="3" t="str">
        <f t="array" aca="1" ref="I1527" ca="1">IFERROR(INDEX(G:G,SMALL(IF(G$2:G$1573&lt;&gt;"",ROW(G$2:G$1573)),ROWS(I$2:I1526))),"")</f>
        <v/>
      </c>
      <c r="J1527" s="3" t="str">
        <f t="array" aca="1" ref="J1527" ca="1">IFERROR(INDEX(C:C,SMALL(IF(C$2:C$1573&lt;&gt;"",ROW(C$2:C$1573)),ROWS(J$2:J1526))),"")</f>
        <v/>
      </c>
    </row>
    <row r="1528" spans="1:10" ht="18" x14ac:dyDescent="0.2">
      <c r="A1528" s="1">
        <v>115</v>
      </c>
      <c r="B1528" s="1" t="s">
        <v>791</v>
      </c>
      <c r="C1528" s="2" t="str">
        <f t="shared" ca="1" si="92"/>
        <v/>
      </c>
      <c r="D1528" s="2" t="str">
        <f t="shared" ca="1" si="93"/>
        <v/>
      </c>
      <c r="E1528" s="4">
        <v>10</v>
      </c>
      <c r="F1528" s="4" t="str">
        <f t="shared" ca="1" si="94"/>
        <v/>
      </c>
      <c r="G1528" s="4" t="str">
        <f t="shared" ca="1" si="95"/>
        <v/>
      </c>
      <c r="H1528" s="3" t="str">
        <f t="array" aca="1" ref="H1528" ca="1">IFERROR(INDEX(F:F,SMALL(IF(F$2:F$1573&lt;&gt;"",ROW(F$2:F$1573)),ROWS(H$2:H1527))),"")</f>
        <v/>
      </c>
      <c r="I1528" s="3" t="str">
        <f t="array" aca="1" ref="I1528" ca="1">IFERROR(INDEX(G:G,SMALL(IF(G$2:G$1573&lt;&gt;"",ROW(G$2:G$1573)),ROWS(I$2:I1527))),"")</f>
        <v/>
      </c>
      <c r="J1528" s="3" t="str">
        <f t="array" aca="1" ref="J1528" ca="1">IFERROR(INDEX(C:C,SMALL(IF(C$2:C$1573&lt;&gt;"",ROW(C$2:C$1573)),ROWS(J$2:J1527))),"")</f>
        <v/>
      </c>
    </row>
    <row r="1529" spans="1:10" ht="18" x14ac:dyDescent="0.2">
      <c r="A1529" s="1">
        <v>116</v>
      </c>
      <c r="B1529" s="1" t="s">
        <v>791</v>
      </c>
      <c r="C1529" s="2" t="str">
        <f t="shared" ca="1" si="92"/>
        <v/>
      </c>
      <c r="D1529" s="2" t="str">
        <f t="shared" ca="1" si="93"/>
        <v/>
      </c>
      <c r="E1529" s="4">
        <v>10</v>
      </c>
      <c r="F1529" s="4" t="str">
        <f t="shared" ca="1" si="94"/>
        <v/>
      </c>
      <c r="G1529" s="4" t="str">
        <f t="shared" ca="1" si="95"/>
        <v/>
      </c>
      <c r="H1529" s="3" t="str">
        <f t="array" aca="1" ref="H1529" ca="1">IFERROR(INDEX(F:F,SMALL(IF(F$2:F$1573&lt;&gt;"",ROW(F$2:F$1573)),ROWS(H$2:H1528))),"")</f>
        <v/>
      </c>
      <c r="I1529" s="3" t="str">
        <f t="array" aca="1" ref="I1529" ca="1">IFERROR(INDEX(G:G,SMALL(IF(G$2:G$1573&lt;&gt;"",ROW(G$2:G$1573)),ROWS(I$2:I1528))),"")</f>
        <v/>
      </c>
      <c r="J1529" s="3" t="str">
        <f t="array" aca="1" ref="J1529" ca="1">IFERROR(INDEX(C:C,SMALL(IF(C$2:C$1573&lt;&gt;"",ROW(C$2:C$1573)),ROWS(J$2:J1528))),"")</f>
        <v/>
      </c>
    </row>
    <row r="1530" spans="1:10" ht="18" x14ac:dyDescent="0.2">
      <c r="A1530" s="1">
        <v>117</v>
      </c>
      <c r="B1530" s="1" t="s">
        <v>791</v>
      </c>
      <c r="C1530" s="2" t="str">
        <f t="shared" ca="1" si="92"/>
        <v/>
      </c>
      <c r="D1530" s="2">
        <f t="shared" ca="1" si="93"/>
        <v>6317</v>
      </c>
      <c r="E1530" s="4">
        <v>10</v>
      </c>
      <c r="F1530" s="4" t="str">
        <f t="shared" ca="1" si="94"/>
        <v/>
      </c>
      <c r="G1530" s="4" t="str">
        <f t="shared" ca="1" si="95"/>
        <v/>
      </c>
      <c r="H1530" s="3" t="str">
        <f t="array" aca="1" ref="H1530" ca="1">IFERROR(INDEX(F:F,SMALL(IF(F$2:F$1573&lt;&gt;"",ROW(F$2:F$1573)),ROWS(H$2:H1529))),"")</f>
        <v/>
      </c>
      <c r="I1530" s="3" t="str">
        <f t="array" aca="1" ref="I1530" ca="1">IFERROR(INDEX(G:G,SMALL(IF(G$2:G$1573&lt;&gt;"",ROW(G$2:G$1573)),ROWS(I$2:I1529))),"")</f>
        <v/>
      </c>
      <c r="J1530" s="3" t="str">
        <f t="array" aca="1" ref="J1530" ca="1">IFERROR(INDEX(C:C,SMALL(IF(C$2:C$1573&lt;&gt;"",ROW(C$2:C$1573)),ROWS(J$2:J1529))),"")</f>
        <v/>
      </c>
    </row>
    <row r="1531" spans="1:10" ht="18" x14ac:dyDescent="0.2">
      <c r="A1531" s="1">
        <v>118</v>
      </c>
      <c r="B1531" s="1" t="s">
        <v>791</v>
      </c>
      <c r="C1531" s="2" t="str">
        <f t="shared" ca="1" si="92"/>
        <v/>
      </c>
      <c r="D1531" s="2">
        <f t="shared" ca="1" si="93"/>
        <v>6498</v>
      </c>
      <c r="E1531" s="4">
        <v>10</v>
      </c>
      <c r="F1531" s="4" t="str">
        <f t="shared" ca="1" si="94"/>
        <v/>
      </c>
      <c r="G1531" s="4" t="str">
        <f t="shared" ca="1" si="95"/>
        <v/>
      </c>
      <c r="H1531" s="3" t="str">
        <f t="array" aca="1" ref="H1531" ca="1">IFERROR(INDEX(F:F,SMALL(IF(F$2:F$1573&lt;&gt;"",ROW(F$2:F$1573)),ROWS(H$2:H1530))),"")</f>
        <v/>
      </c>
      <c r="I1531" s="3" t="str">
        <f t="array" aca="1" ref="I1531" ca="1">IFERROR(INDEX(G:G,SMALL(IF(G$2:G$1573&lt;&gt;"",ROW(G$2:G$1573)),ROWS(I$2:I1530))),"")</f>
        <v/>
      </c>
      <c r="J1531" s="3" t="str">
        <f t="array" aca="1" ref="J1531" ca="1">IFERROR(INDEX(C:C,SMALL(IF(C$2:C$1573&lt;&gt;"",ROW(C$2:C$1573)),ROWS(J$2:J1530))),"")</f>
        <v/>
      </c>
    </row>
    <row r="1532" spans="1:10" ht="18" x14ac:dyDescent="0.2">
      <c r="A1532" s="1">
        <v>119</v>
      </c>
      <c r="B1532" s="1" t="s">
        <v>791</v>
      </c>
      <c r="C1532" s="2" t="str">
        <f t="shared" ca="1" si="92"/>
        <v/>
      </c>
      <c r="D1532" s="2">
        <f t="shared" ca="1" si="93"/>
        <v>6497</v>
      </c>
      <c r="E1532" s="4">
        <v>10</v>
      </c>
      <c r="F1532" s="4" t="str">
        <f t="shared" ca="1" si="94"/>
        <v/>
      </c>
      <c r="G1532" s="4" t="str">
        <f t="shared" ca="1" si="95"/>
        <v/>
      </c>
      <c r="H1532" s="3" t="str">
        <f t="array" aca="1" ref="H1532" ca="1">IFERROR(INDEX(F:F,SMALL(IF(F$2:F$1573&lt;&gt;"",ROW(F$2:F$1573)),ROWS(H$2:H1531))),"")</f>
        <v/>
      </c>
      <c r="I1532" s="3" t="str">
        <f t="array" aca="1" ref="I1532" ca="1">IFERROR(INDEX(G:G,SMALL(IF(G$2:G$1573&lt;&gt;"",ROW(G$2:G$1573)),ROWS(I$2:I1531))),"")</f>
        <v/>
      </c>
      <c r="J1532" s="3" t="str">
        <f t="array" aca="1" ref="J1532" ca="1">IFERROR(INDEX(C:C,SMALL(IF(C$2:C$1573&lt;&gt;"",ROW(C$2:C$1573)),ROWS(J$2:J1531))),"")</f>
        <v/>
      </c>
    </row>
    <row r="1533" spans="1:10" ht="18" x14ac:dyDescent="0.2">
      <c r="A1533" s="1">
        <v>120</v>
      </c>
      <c r="B1533" s="1" t="s">
        <v>791</v>
      </c>
      <c r="C1533" s="2" t="str">
        <f t="shared" ca="1" si="92"/>
        <v/>
      </c>
      <c r="D1533" s="2">
        <f t="shared" ca="1" si="93"/>
        <v>6366</v>
      </c>
      <c r="E1533" s="4">
        <v>10</v>
      </c>
      <c r="F1533" s="4" t="str">
        <f t="shared" ca="1" si="94"/>
        <v/>
      </c>
      <c r="G1533" s="4" t="str">
        <f t="shared" ca="1" si="95"/>
        <v/>
      </c>
      <c r="H1533" s="3" t="str">
        <f t="array" aca="1" ref="H1533" ca="1">IFERROR(INDEX(F:F,SMALL(IF(F$2:F$1573&lt;&gt;"",ROW(F$2:F$1573)),ROWS(H$2:H1532))),"")</f>
        <v/>
      </c>
      <c r="I1533" s="3" t="str">
        <f t="array" aca="1" ref="I1533" ca="1">IFERROR(INDEX(G:G,SMALL(IF(G$2:G$1573&lt;&gt;"",ROW(G$2:G$1573)),ROWS(I$2:I1532))),"")</f>
        <v/>
      </c>
      <c r="J1533" s="3" t="str">
        <f t="array" aca="1" ref="J1533" ca="1">IFERROR(INDEX(C:C,SMALL(IF(C$2:C$1573&lt;&gt;"",ROW(C$2:C$1573)),ROWS(J$2:J1532))),"")</f>
        <v/>
      </c>
    </row>
    <row r="1534" spans="1:10" ht="18" x14ac:dyDescent="0.2">
      <c r="A1534" s="1">
        <v>121</v>
      </c>
      <c r="B1534" s="1" t="s">
        <v>791</v>
      </c>
      <c r="C1534" s="2" t="str">
        <f t="shared" ca="1" si="92"/>
        <v/>
      </c>
      <c r="D1534" s="2">
        <f t="shared" ca="1" si="93"/>
        <v>6370</v>
      </c>
      <c r="E1534" s="4">
        <v>10</v>
      </c>
      <c r="F1534" s="4" t="str">
        <f t="shared" ca="1" si="94"/>
        <v/>
      </c>
      <c r="G1534" s="4" t="str">
        <f t="shared" ca="1" si="95"/>
        <v/>
      </c>
      <c r="H1534" s="3" t="str">
        <f t="array" aca="1" ref="H1534" ca="1">IFERROR(INDEX(F:F,SMALL(IF(F$2:F$1573&lt;&gt;"",ROW(F$2:F$1573)),ROWS(H$2:H1533))),"")</f>
        <v/>
      </c>
      <c r="I1534" s="3" t="str">
        <f t="array" aca="1" ref="I1534" ca="1">IFERROR(INDEX(G:G,SMALL(IF(G$2:G$1573&lt;&gt;"",ROW(G$2:G$1573)),ROWS(I$2:I1533))),"")</f>
        <v/>
      </c>
      <c r="J1534" s="3" t="str">
        <f t="array" aca="1" ref="J1534" ca="1">IFERROR(INDEX(C:C,SMALL(IF(C$2:C$1573&lt;&gt;"",ROW(C$2:C$1573)),ROWS(J$2:J1533))),"")</f>
        <v/>
      </c>
    </row>
    <row r="1535" spans="1:10" ht="18" x14ac:dyDescent="0.2">
      <c r="A1535" s="1">
        <v>122</v>
      </c>
      <c r="B1535" s="1" t="s">
        <v>791</v>
      </c>
      <c r="C1535" s="2" t="str">
        <f t="shared" ca="1" si="92"/>
        <v/>
      </c>
      <c r="D1535" s="2">
        <f t="shared" ca="1" si="93"/>
        <v>6374</v>
      </c>
      <c r="E1535" s="4">
        <v>10</v>
      </c>
      <c r="F1535" s="4" t="str">
        <f t="shared" ca="1" si="94"/>
        <v/>
      </c>
      <c r="G1535" s="4" t="str">
        <f t="shared" ca="1" si="95"/>
        <v/>
      </c>
      <c r="H1535" s="3" t="str">
        <f t="array" aca="1" ref="H1535" ca="1">IFERROR(INDEX(F:F,SMALL(IF(F$2:F$1573&lt;&gt;"",ROW(F$2:F$1573)),ROWS(H$2:H1534))),"")</f>
        <v/>
      </c>
      <c r="I1535" s="3" t="str">
        <f t="array" aca="1" ref="I1535" ca="1">IFERROR(INDEX(G:G,SMALL(IF(G$2:G$1573&lt;&gt;"",ROW(G$2:G$1573)),ROWS(I$2:I1534))),"")</f>
        <v/>
      </c>
      <c r="J1535" s="3" t="str">
        <f t="array" aca="1" ref="J1535" ca="1">IFERROR(INDEX(C:C,SMALL(IF(C$2:C$1573&lt;&gt;"",ROW(C$2:C$1573)),ROWS(J$2:J1534))),"")</f>
        <v/>
      </c>
    </row>
    <row r="1536" spans="1:10" ht="18" x14ac:dyDescent="0.2">
      <c r="A1536" s="1">
        <v>123</v>
      </c>
      <c r="B1536" s="1" t="s">
        <v>791</v>
      </c>
      <c r="C1536" s="2" t="str">
        <f t="shared" ca="1" si="92"/>
        <v/>
      </c>
      <c r="D1536" s="2">
        <f t="shared" ca="1" si="93"/>
        <v>6491</v>
      </c>
      <c r="E1536" s="4">
        <v>10</v>
      </c>
      <c r="F1536" s="4" t="str">
        <f t="shared" ca="1" si="94"/>
        <v/>
      </c>
      <c r="G1536" s="4" t="str">
        <f t="shared" ca="1" si="95"/>
        <v/>
      </c>
      <c r="H1536" s="3" t="str">
        <f t="array" aca="1" ref="H1536" ca="1">IFERROR(INDEX(F:F,SMALL(IF(F$2:F$1573&lt;&gt;"",ROW(F$2:F$1573)),ROWS(H$2:H1535))),"")</f>
        <v/>
      </c>
      <c r="I1536" s="3" t="str">
        <f t="array" aca="1" ref="I1536" ca="1">IFERROR(INDEX(G:G,SMALL(IF(G$2:G$1573&lt;&gt;"",ROW(G$2:G$1573)),ROWS(I$2:I1535))),"")</f>
        <v/>
      </c>
      <c r="J1536" s="3" t="str">
        <f t="array" aca="1" ref="J1536" ca="1">IFERROR(INDEX(C:C,SMALL(IF(C$2:C$1573&lt;&gt;"",ROW(C$2:C$1573)),ROWS(J$2:J1535))),"")</f>
        <v/>
      </c>
    </row>
    <row r="1537" spans="1:10" ht="18" x14ac:dyDescent="0.2">
      <c r="A1537" s="1">
        <v>124</v>
      </c>
      <c r="B1537" s="1" t="s">
        <v>791</v>
      </c>
      <c r="C1537" s="2" t="str">
        <f t="shared" ca="1" si="92"/>
        <v/>
      </c>
      <c r="D1537" s="2">
        <f t="shared" ca="1" si="93"/>
        <v>6387</v>
      </c>
      <c r="E1537" s="4">
        <v>10</v>
      </c>
      <c r="F1537" s="4" t="str">
        <f t="shared" ca="1" si="94"/>
        <v/>
      </c>
      <c r="G1537" s="4" t="str">
        <f t="shared" ca="1" si="95"/>
        <v/>
      </c>
      <c r="H1537" s="3" t="str">
        <f t="array" aca="1" ref="H1537" ca="1">IFERROR(INDEX(F:F,SMALL(IF(F$2:F$1573&lt;&gt;"",ROW(F$2:F$1573)),ROWS(H$2:H1536))),"")</f>
        <v/>
      </c>
      <c r="I1537" s="3" t="str">
        <f t="array" aca="1" ref="I1537" ca="1">IFERROR(INDEX(G:G,SMALL(IF(G$2:G$1573&lt;&gt;"",ROW(G$2:G$1573)),ROWS(I$2:I1536))),"")</f>
        <v/>
      </c>
      <c r="J1537" s="3" t="str">
        <f t="array" aca="1" ref="J1537" ca="1">IFERROR(INDEX(C:C,SMALL(IF(C$2:C$1573&lt;&gt;"",ROW(C$2:C$1573)),ROWS(J$2:J1536))),"")</f>
        <v/>
      </c>
    </row>
    <row r="1538" spans="1:10" ht="18" x14ac:dyDescent="0.2">
      <c r="A1538" s="1">
        <v>125</v>
      </c>
      <c r="B1538" s="1" t="s">
        <v>791</v>
      </c>
      <c r="C1538" s="2" t="str">
        <f t="shared" ca="1" si="92"/>
        <v/>
      </c>
      <c r="D1538" s="2">
        <f t="shared" ca="1" si="93"/>
        <v>6397</v>
      </c>
      <c r="E1538" s="4">
        <v>10</v>
      </c>
      <c r="F1538" s="4" t="str">
        <f t="shared" ca="1" si="94"/>
        <v/>
      </c>
      <c r="G1538" s="4" t="str">
        <f t="shared" ca="1" si="95"/>
        <v/>
      </c>
      <c r="H1538" s="3" t="str">
        <f t="array" aca="1" ref="H1538" ca="1">IFERROR(INDEX(F:F,SMALL(IF(F$2:F$1573&lt;&gt;"",ROW(F$2:F$1573)),ROWS(H$2:H1537))),"")</f>
        <v/>
      </c>
      <c r="I1538" s="3" t="str">
        <f t="array" aca="1" ref="I1538" ca="1">IFERROR(INDEX(G:G,SMALL(IF(G$2:G$1573&lt;&gt;"",ROW(G$2:G$1573)),ROWS(I$2:I1537))),"")</f>
        <v/>
      </c>
      <c r="J1538" s="3" t="str">
        <f t="array" aca="1" ref="J1538" ca="1">IFERROR(INDEX(C:C,SMALL(IF(C$2:C$1573&lt;&gt;"",ROW(C$2:C$1573)),ROWS(J$2:J1537))),"")</f>
        <v/>
      </c>
    </row>
    <row r="1539" spans="1:10" ht="18" x14ac:dyDescent="0.2">
      <c r="A1539" s="1">
        <v>126</v>
      </c>
      <c r="B1539" s="1" t="s">
        <v>791</v>
      </c>
      <c r="C1539" s="2" t="str">
        <f t="shared" ca="1" si="92"/>
        <v/>
      </c>
      <c r="D1539" s="2">
        <f t="shared" ca="1" si="93"/>
        <v>6400</v>
      </c>
      <c r="E1539" s="4">
        <v>10</v>
      </c>
      <c r="F1539" s="4" t="str">
        <f t="shared" ca="1" si="94"/>
        <v/>
      </c>
      <c r="G1539" s="4" t="str">
        <f t="shared" ca="1" si="95"/>
        <v/>
      </c>
      <c r="H1539" s="3" t="str">
        <f t="array" aca="1" ref="H1539" ca="1">IFERROR(INDEX(F:F,SMALL(IF(F$2:F$1573&lt;&gt;"",ROW(F$2:F$1573)),ROWS(H$2:H1538))),"")</f>
        <v/>
      </c>
      <c r="I1539" s="3" t="str">
        <f t="array" aca="1" ref="I1539" ca="1">IFERROR(INDEX(G:G,SMALL(IF(G$2:G$1573&lt;&gt;"",ROW(G$2:G$1573)),ROWS(I$2:I1538))),"")</f>
        <v/>
      </c>
      <c r="J1539" s="3" t="str">
        <f t="array" aca="1" ref="J1539" ca="1">IFERROR(INDEX(C:C,SMALL(IF(C$2:C$1573&lt;&gt;"",ROW(C$2:C$1573)),ROWS(J$2:J1538))),"")</f>
        <v/>
      </c>
    </row>
    <row r="1540" spans="1:10" ht="18" x14ac:dyDescent="0.2">
      <c r="A1540" s="1">
        <v>127</v>
      </c>
      <c r="B1540" s="1" t="s">
        <v>791</v>
      </c>
      <c r="C1540" s="2" t="str">
        <f t="shared" ca="1" si="92"/>
        <v/>
      </c>
      <c r="D1540" s="2">
        <f t="shared" ca="1" si="93"/>
        <v>6403</v>
      </c>
      <c r="E1540" s="4">
        <v>10</v>
      </c>
      <c r="F1540" s="4" t="str">
        <f t="shared" ca="1" si="94"/>
        <v/>
      </c>
      <c r="G1540" s="4" t="str">
        <f t="shared" ca="1" si="95"/>
        <v/>
      </c>
      <c r="H1540" s="3" t="str">
        <f t="array" aca="1" ref="H1540" ca="1">IFERROR(INDEX(F:F,SMALL(IF(F$2:F$1573&lt;&gt;"",ROW(F$2:F$1573)),ROWS(H$2:H1539))),"")</f>
        <v/>
      </c>
      <c r="I1540" s="3" t="str">
        <f t="array" aca="1" ref="I1540" ca="1">IFERROR(INDEX(G:G,SMALL(IF(G$2:G$1573&lt;&gt;"",ROW(G$2:G$1573)),ROWS(I$2:I1539))),"")</f>
        <v/>
      </c>
      <c r="J1540" s="3" t="str">
        <f t="array" aca="1" ref="J1540" ca="1">IFERROR(INDEX(C:C,SMALL(IF(C$2:C$1573&lt;&gt;"",ROW(C$2:C$1573)),ROWS(J$2:J1539))),"")</f>
        <v/>
      </c>
    </row>
    <row r="1541" spans="1:10" ht="18" x14ac:dyDescent="0.2">
      <c r="A1541" s="1">
        <v>128</v>
      </c>
      <c r="B1541" s="1" t="s">
        <v>791</v>
      </c>
      <c r="C1541" s="2" t="str">
        <f t="shared" ref="C1541:C1573" ca="1" si="96">IF(OR(D1541=0,D1541="",INDIRECT("'"&amp;$B$1&amp;"'!"&amp;B1541&amp;A1541)="",,INDIRECT("'"&amp;$B$1&amp;"'!X"&amp;A1541)=0),"",INDIRECT("'"&amp;$B$1&amp;"'!"&amp;B1541&amp;A1541))</f>
        <v/>
      </c>
      <c r="D1541" s="2">
        <f t="shared" ref="D1541:D1573" ca="1" si="97">IF(INDIRECT("'"&amp;$B$1&amp;"'!C"&amp;A1541)=0,"",INDIRECT("'"&amp;$B$1&amp;"'!C"&amp;A1541))</f>
        <v>6404</v>
      </c>
      <c r="E1541" s="4">
        <v>10</v>
      </c>
      <c r="F1541" s="4" t="str">
        <f t="shared" ref="F1541:F1573" ca="1" si="98">IF(C1541="","",E1541)</f>
        <v/>
      </c>
      <c r="G1541" s="4" t="str">
        <f t="shared" ref="G1541:G1573" ca="1" si="99">IF(OR(C1541="",C1541=0),"",D1541)</f>
        <v/>
      </c>
      <c r="H1541" s="3" t="str">
        <f t="array" aca="1" ref="H1541" ca="1">IFERROR(INDEX(F:F,SMALL(IF(F$2:F$1573&lt;&gt;"",ROW(F$2:F$1573)),ROWS(H$2:H1540))),"")</f>
        <v/>
      </c>
      <c r="I1541" s="3" t="str">
        <f t="array" aca="1" ref="I1541" ca="1">IFERROR(INDEX(G:G,SMALL(IF(G$2:G$1573&lt;&gt;"",ROW(G$2:G$1573)),ROWS(I$2:I1540))),"")</f>
        <v/>
      </c>
      <c r="J1541" s="3" t="str">
        <f t="array" aca="1" ref="J1541" ca="1">IFERROR(INDEX(C:C,SMALL(IF(C$2:C$1573&lt;&gt;"",ROW(C$2:C$1573)),ROWS(J$2:J1540))),"")</f>
        <v/>
      </c>
    </row>
    <row r="1542" spans="1:10" ht="18" x14ac:dyDescent="0.2">
      <c r="A1542" s="1">
        <v>129</v>
      </c>
      <c r="B1542" s="1" t="s">
        <v>791</v>
      </c>
      <c r="C1542" s="2" t="str">
        <f t="shared" ca="1" si="96"/>
        <v/>
      </c>
      <c r="D1542" s="2">
        <f t="shared" ca="1" si="97"/>
        <v>6414</v>
      </c>
      <c r="E1542" s="4">
        <v>10</v>
      </c>
      <c r="F1542" s="4" t="str">
        <f t="shared" ca="1" si="98"/>
        <v/>
      </c>
      <c r="G1542" s="4" t="str">
        <f t="shared" ca="1" si="99"/>
        <v/>
      </c>
      <c r="H1542" s="3" t="str">
        <f t="array" aca="1" ref="H1542" ca="1">IFERROR(INDEX(F:F,SMALL(IF(F$2:F$1573&lt;&gt;"",ROW(F$2:F$1573)),ROWS(H$2:H1541))),"")</f>
        <v/>
      </c>
      <c r="I1542" s="3" t="str">
        <f t="array" aca="1" ref="I1542" ca="1">IFERROR(INDEX(G:G,SMALL(IF(G$2:G$1573&lt;&gt;"",ROW(G$2:G$1573)),ROWS(I$2:I1541))),"")</f>
        <v/>
      </c>
      <c r="J1542" s="3" t="str">
        <f t="array" aca="1" ref="J1542" ca="1">IFERROR(INDEX(C:C,SMALL(IF(C$2:C$1573&lt;&gt;"",ROW(C$2:C$1573)),ROWS(J$2:J1541))),"")</f>
        <v/>
      </c>
    </row>
    <row r="1543" spans="1:10" ht="18" x14ac:dyDescent="0.2">
      <c r="A1543" s="1">
        <v>130</v>
      </c>
      <c r="B1543" s="1" t="s">
        <v>791</v>
      </c>
      <c r="C1543" s="2" t="str">
        <f t="shared" ca="1" si="96"/>
        <v/>
      </c>
      <c r="D1543" s="2">
        <f t="shared" ca="1" si="97"/>
        <v>6413</v>
      </c>
      <c r="E1543" s="4">
        <v>10</v>
      </c>
      <c r="F1543" s="4" t="str">
        <f t="shared" ca="1" si="98"/>
        <v/>
      </c>
      <c r="G1543" s="4" t="str">
        <f t="shared" ca="1" si="99"/>
        <v/>
      </c>
      <c r="H1543" s="3" t="str">
        <f t="array" aca="1" ref="H1543" ca="1">IFERROR(INDEX(F:F,SMALL(IF(F$2:F$1573&lt;&gt;"",ROW(F$2:F$1573)),ROWS(H$2:H1542))),"")</f>
        <v/>
      </c>
      <c r="I1543" s="3" t="str">
        <f t="array" aca="1" ref="I1543" ca="1">IFERROR(INDEX(G:G,SMALL(IF(G$2:G$1573&lt;&gt;"",ROW(G$2:G$1573)),ROWS(I$2:I1542))),"")</f>
        <v/>
      </c>
      <c r="J1543" s="3" t="str">
        <f t="array" aca="1" ref="J1543" ca="1">IFERROR(INDEX(C:C,SMALL(IF(C$2:C$1573&lt;&gt;"",ROW(C$2:C$1573)),ROWS(J$2:J1542))),"")</f>
        <v/>
      </c>
    </row>
    <row r="1544" spans="1:10" ht="18" x14ac:dyDescent="0.2">
      <c r="A1544" s="1">
        <v>131</v>
      </c>
      <c r="B1544" s="1" t="s">
        <v>791</v>
      </c>
      <c r="C1544" s="2" t="str">
        <f t="shared" ca="1" si="96"/>
        <v/>
      </c>
      <c r="D1544" s="2">
        <f t="shared" ca="1" si="97"/>
        <v>6471</v>
      </c>
      <c r="E1544" s="4">
        <v>10</v>
      </c>
      <c r="F1544" s="4" t="str">
        <f t="shared" ca="1" si="98"/>
        <v/>
      </c>
      <c r="G1544" s="4" t="str">
        <f t="shared" ca="1" si="99"/>
        <v/>
      </c>
      <c r="H1544" s="3" t="str">
        <f t="array" aca="1" ref="H1544" ca="1">IFERROR(INDEX(F:F,SMALL(IF(F$2:F$1573&lt;&gt;"",ROW(F$2:F$1573)),ROWS(H$2:H1543))),"")</f>
        <v/>
      </c>
      <c r="I1544" s="3" t="str">
        <f t="array" aca="1" ref="I1544" ca="1">IFERROR(INDEX(G:G,SMALL(IF(G$2:G$1573&lt;&gt;"",ROW(G$2:G$1573)),ROWS(I$2:I1543))),"")</f>
        <v/>
      </c>
      <c r="J1544" s="3" t="str">
        <f t="array" aca="1" ref="J1544" ca="1">IFERROR(INDEX(C:C,SMALL(IF(C$2:C$1573&lt;&gt;"",ROW(C$2:C$1573)),ROWS(J$2:J1543))),"")</f>
        <v/>
      </c>
    </row>
    <row r="1545" spans="1:10" ht="18" x14ac:dyDescent="0.2">
      <c r="A1545" s="1">
        <v>132</v>
      </c>
      <c r="B1545" s="1" t="s">
        <v>791</v>
      </c>
      <c r="C1545" s="2" t="str">
        <f t="shared" ca="1" si="96"/>
        <v/>
      </c>
      <c r="D1545" s="2" t="str">
        <f t="shared" ca="1" si="97"/>
        <v/>
      </c>
      <c r="E1545" s="4">
        <v>10</v>
      </c>
      <c r="F1545" s="4" t="str">
        <f t="shared" ca="1" si="98"/>
        <v/>
      </c>
      <c r="G1545" s="4" t="str">
        <f t="shared" ca="1" si="99"/>
        <v/>
      </c>
      <c r="H1545" s="3" t="str">
        <f t="array" aca="1" ref="H1545" ca="1">IFERROR(INDEX(F:F,SMALL(IF(F$2:F$1573&lt;&gt;"",ROW(F$2:F$1573)),ROWS(H$2:H1544))),"")</f>
        <v/>
      </c>
      <c r="I1545" s="3" t="str">
        <f t="array" aca="1" ref="I1545" ca="1">IFERROR(INDEX(G:G,SMALL(IF(G$2:G$1573&lt;&gt;"",ROW(G$2:G$1573)),ROWS(I$2:I1544))),"")</f>
        <v/>
      </c>
      <c r="J1545" s="3" t="str">
        <f t="array" aca="1" ref="J1545" ca="1">IFERROR(INDEX(C:C,SMALL(IF(C$2:C$1573&lt;&gt;"",ROW(C$2:C$1573)),ROWS(J$2:J1544))),"")</f>
        <v/>
      </c>
    </row>
    <row r="1546" spans="1:10" ht="18" x14ac:dyDescent="0.2">
      <c r="A1546" s="1">
        <v>133</v>
      </c>
      <c r="B1546" s="1" t="s">
        <v>791</v>
      </c>
      <c r="C1546" s="2" t="str">
        <f t="shared" ca="1" si="96"/>
        <v/>
      </c>
      <c r="D1546" s="2" t="str">
        <f t="shared" ca="1" si="97"/>
        <v/>
      </c>
      <c r="E1546" s="4">
        <v>10</v>
      </c>
      <c r="F1546" s="4" t="str">
        <f t="shared" ca="1" si="98"/>
        <v/>
      </c>
      <c r="G1546" s="4" t="str">
        <f t="shared" ca="1" si="99"/>
        <v/>
      </c>
      <c r="H1546" s="3" t="str">
        <f t="array" aca="1" ref="H1546" ca="1">IFERROR(INDEX(F:F,SMALL(IF(F$2:F$1573&lt;&gt;"",ROW(F$2:F$1573)),ROWS(H$2:H1545))),"")</f>
        <v/>
      </c>
      <c r="I1546" s="3" t="str">
        <f t="array" aca="1" ref="I1546" ca="1">IFERROR(INDEX(G:G,SMALL(IF(G$2:G$1573&lt;&gt;"",ROW(G$2:G$1573)),ROWS(I$2:I1545))),"")</f>
        <v/>
      </c>
      <c r="J1546" s="3" t="str">
        <f t="array" aca="1" ref="J1546" ca="1">IFERROR(INDEX(C:C,SMALL(IF(C$2:C$1573&lt;&gt;"",ROW(C$2:C$1573)),ROWS(J$2:J1545))),"")</f>
        <v/>
      </c>
    </row>
    <row r="1547" spans="1:10" ht="18" x14ac:dyDescent="0.2">
      <c r="A1547" s="1">
        <v>134</v>
      </c>
      <c r="B1547" s="1" t="s">
        <v>791</v>
      </c>
      <c r="C1547" s="2" t="str">
        <f t="shared" ca="1" si="96"/>
        <v/>
      </c>
      <c r="D1547" s="2" t="str">
        <f t="shared" ca="1" si="97"/>
        <v/>
      </c>
      <c r="E1547" s="4">
        <v>10</v>
      </c>
      <c r="F1547" s="4" t="str">
        <f t="shared" ca="1" si="98"/>
        <v/>
      </c>
      <c r="G1547" s="4" t="str">
        <f t="shared" ca="1" si="99"/>
        <v/>
      </c>
      <c r="H1547" s="3" t="str">
        <f t="array" aca="1" ref="H1547" ca="1">IFERROR(INDEX(F:F,SMALL(IF(F$2:F$1573&lt;&gt;"",ROW(F$2:F$1573)),ROWS(H$2:H1546))),"")</f>
        <v/>
      </c>
      <c r="I1547" s="3" t="str">
        <f t="array" aca="1" ref="I1547" ca="1">IFERROR(INDEX(G:G,SMALL(IF(G$2:G$1573&lt;&gt;"",ROW(G$2:G$1573)),ROWS(I$2:I1546))),"")</f>
        <v/>
      </c>
      <c r="J1547" s="3" t="str">
        <f t="array" aca="1" ref="J1547" ca="1">IFERROR(INDEX(C:C,SMALL(IF(C$2:C$1573&lt;&gt;"",ROW(C$2:C$1573)),ROWS(J$2:J1546))),"")</f>
        <v/>
      </c>
    </row>
    <row r="1548" spans="1:10" ht="18" x14ac:dyDescent="0.2">
      <c r="A1548" s="1">
        <v>135</v>
      </c>
      <c r="B1548" s="1" t="s">
        <v>791</v>
      </c>
      <c r="C1548" s="2" t="str">
        <f t="shared" ca="1" si="96"/>
        <v/>
      </c>
      <c r="D1548" s="2" t="str">
        <f t="shared" ca="1" si="97"/>
        <v/>
      </c>
      <c r="E1548" s="4">
        <v>10</v>
      </c>
      <c r="F1548" s="4" t="str">
        <f t="shared" ca="1" si="98"/>
        <v/>
      </c>
      <c r="G1548" s="4" t="str">
        <f t="shared" ca="1" si="99"/>
        <v/>
      </c>
      <c r="H1548" s="3" t="str">
        <f t="array" aca="1" ref="H1548" ca="1">IFERROR(INDEX(F:F,SMALL(IF(F$2:F$1573&lt;&gt;"",ROW(F$2:F$1573)),ROWS(H$2:H1547))),"")</f>
        <v/>
      </c>
      <c r="I1548" s="3" t="str">
        <f t="array" aca="1" ref="I1548" ca="1">IFERROR(INDEX(G:G,SMALL(IF(G$2:G$1573&lt;&gt;"",ROW(G$2:G$1573)),ROWS(I$2:I1547))),"")</f>
        <v/>
      </c>
      <c r="J1548" s="3" t="str">
        <f t="array" aca="1" ref="J1548" ca="1">IFERROR(INDEX(C:C,SMALL(IF(C$2:C$1573&lt;&gt;"",ROW(C$2:C$1573)),ROWS(J$2:J1547))),"")</f>
        <v/>
      </c>
    </row>
    <row r="1549" spans="1:10" ht="18" x14ac:dyDescent="0.2">
      <c r="A1549" s="1">
        <v>136</v>
      </c>
      <c r="B1549" s="1" t="s">
        <v>791</v>
      </c>
      <c r="C1549" s="2" t="str">
        <f t="shared" ca="1" si="96"/>
        <v/>
      </c>
      <c r="D1549" s="2" t="str">
        <f t="shared" ca="1" si="97"/>
        <v/>
      </c>
      <c r="E1549" s="4">
        <v>10</v>
      </c>
      <c r="F1549" s="4" t="str">
        <f t="shared" ca="1" si="98"/>
        <v/>
      </c>
      <c r="G1549" s="4" t="str">
        <f t="shared" ca="1" si="99"/>
        <v/>
      </c>
      <c r="H1549" s="3" t="str">
        <f t="array" aca="1" ref="H1549" ca="1">IFERROR(INDEX(F:F,SMALL(IF(F$2:F$1573&lt;&gt;"",ROW(F$2:F$1573)),ROWS(H$2:H1548))),"")</f>
        <v/>
      </c>
      <c r="I1549" s="3" t="str">
        <f t="array" aca="1" ref="I1549" ca="1">IFERROR(INDEX(G:G,SMALL(IF(G$2:G$1573&lt;&gt;"",ROW(G$2:G$1573)),ROWS(I$2:I1548))),"")</f>
        <v/>
      </c>
      <c r="J1549" s="3" t="str">
        <f t="array" aca="1" ref="J1549" ca="1">IFERROR(INDEX(C:C,SMALL(IF(C$2:C$1573&lt;&gt;"",ROW(C$2:C$1573)),ROWS(J$2:J1548))),"")</f>
        <v/>
      </c>
    </row>
    <row r="1550" spans="1:10" ht="18" x14ac:dyDescent="0.2">
      <c r="A1550" s="1">
        <v>137</v>
      </c>
      <c r="B1550" s="1" t="s">
        <v>791</v>
      </c>
      <c r="C1550" s="2" t="str">
        <f t="shared" ca="1" si="96"/>
        <v/>
      </c>
      <c r="D1550" s="2" t="str">
        <f t="shared" ca="1" si="97"/>
        <v/>
      </c>
      <c r="E1550" s="4">
        <v>10</v>
      </c>
      <c r="F1550" s="4" t="str">
        <f t="shared" ca="1" si="98"/>
        <v/>
      </c>
      <c r="G1550" s="4" t="str">
        <f t="shared" ca="1" si="99"/>
        <v/>
      </c>
      <c r="H1550" s="3" t="str">
        <f t="array" aca="1" ref="H1550" ca="1">IFERROR(INDEX(F:F,SMALL(IF(F$2:F$1573&lt;&gt;"",ROW(F$2:F$1573)),ROWS(H$2:H1549))),"")</f>
        <v/>
      </c>
      <c r="I1550" s="3" t="str">
        <f t="array" aca="1" ref="I1550" ca="1">IFERROR(INDEX(G:G,SMALL(IF(G$2:G$1573&lt;&gt;"",ROW(G$2:G$1573)),ROWS(I$2:I1549))),"")</f>
        <v/>
      </c>
      <c r="J1550" s="3" t="str">
        <f t="array" aca="1" ref="J1550" ca="1">IFERROR(INDEX(C:C,SMALL(IF(C$2:C$1573&lt;&gt;"",ROW(C$2:C$1573)),ROWS(J$2:J1549))),"")</f>
        <v/>
      </c>
    </row>
    <row r="1551" spans="1:10" ht="18" x14ac:dyDescent="0.2">
      <c r="A1551" s="1">
        <v>138</v>
      </c>
      <c r="B1551" s="1" t="s">
        <v>791</v>
      </c>
      <c r="C1551" s="2" t="str">
        <f t="shared" ca="1" si="96"/>
        <v/>
      </c>
      <c r="D1551" s="2" t="str">
        <f t="shared" ca="1" si="97"/>
        <v/>
      </c>
      <c r="E1551" s="4">
        <v>10</v>
      </c>
      <c r="F1551" s="4" t="str">
        <f t="shared" ca="1" si="98"/>
        <v/>
      </c>
      <c r="G1551" s="4" t="str">
        <f t="shared" ca="1" si="99"/>
        <v/>
      </c>
      <c r="H1551" s="3" t="str">
        <f t="array" aca="1" ref="H1551" ca="1">IFERROR(INDEX(F:F,SMALL(IF(F$2:F$1573&lt;&gt;"",ROW(F$2:F$1573)),ROWS(H$2:H1550))),"")</f>
        <v/>
      </c>
      <c r="I1551" s="3" t="str">
        <f t="array" aca="1" ref="I1551" ca="1">IFERROR(INDEX(G:G,SMALL(IF(G$2:G$1573&lt;&gt;"",ROW(G$2:G$1573)),ROWS(I$2:I1550))),"")</f>
        <v/>
      </c>
      <c r="J1551" s="3" t="str">
        <f t="array" aca="1" ref="J1551" ca="1">IFERROR(INDEX(C:C,SMALL(IF(C$2:C$1573&lt;&gt;"",ROW(C$2:C$1573)),ROWS(J$2:J1550))),"")</f>
        <v/>
      </c>
    </row>
    <row r="1552" spans="1:10" ht="18" x14ac:dyDescent="0.2">
      <c r="A1552" s="1">
        <v>139</v>
      </c>
      <c r="B1552" s="1" t="s">
        <v>791</v>
      </c>
      <c r="C1552" s="2" t="str">
        <f t="shared" ca="1" si="96"/>
        <v/>
      </c>
      <c r="D1552" s="2" t="str">
        <f t="shared" ca="1" si="97"/>
        <v/>
      </c>
      <c r="E1552" s="4">
        <v>10</v>
      </c>
      <c r="F1552" s="4" t="str">
        <f t="shared" ca="1" si="98"/>
        <v/>
      </c>
      <c r="G1552" s="4" t="str">
        <f t="shared" ca="1" si="99"/>
        <v/>
      </c>
      <c r="H1552" s="3" t="str">
        <f t="array" aca="1" ref="H1552" ca="1">IFERROR(INDEX(F:F,SMALL(IF(F$2:F$1573&lt;&gt;"",ROW(F$2:F$1573)),ROWS(H$2:H1551))),"")</f>
        <v/>
      </c>
      <c r="I1552" s="3" t="str">
        <f t="array" aca="1" ref="I1552" ca="1">IFERROR(INDEX(G:G,SMALL(IF(G$2:G$1573&lt;&gt;"",ROW(G$2:G$1573)),ROWS(I$2:I1551))),"")</f>
        <v/>
      </c>
      <c r="J1552" s="3" t="str">
        <f t="array" aca="1" ref="J1552" ca="1">IFERROR(INDEX(C:C,SMALL(IF(C$2:C$1573&lt;&gt;"",ROW(C$2:C$1573)),ROWS(J$2:J1551))),"")</f>
        <v/>
      </c>
    </row>
    <row r="1553" spans="1:10" ht="18" x14ac:dyDescent="0.2">
      <c r="A1553" s="1">
        <v>140</v>
      </c>
      <c r="B1553" s="1" t="s">
        <v>791</v>
      </c>
      <c r="C1553" s="2" t="str">
        <f t="shared" ca="1" si="96"/>
        <v/>
      </c>
      <c r="D1553" s="2" t="str">
        <f t="shared" ca="1" si="97"/>
        <v/>
      </c>
      <c r="E1553" s="4">
        <v>10</v>
      </c>
      <c r="F1553" s="4" t="str">
        <f t="shared" ca="1" si="98"/>
        <v/>
      </c>
      <c r="G1553" s="4" t="str">
        <f t="shared" ca="1" si="99"/>
        <v/>
      </c>
      <c r="H1553" s="3" t="str">
        <f t="array" aca="1" ref="H1553" ca="1">IFERROR(INDEX(F:F,SMALL(IF(F$2:F$1573&lt;&gt;"",ROW(F$2:F$1573)),ROWS(H$2:H1552))),"")</f>
        <v/>
      </c>
      <c r="I1553" s="3" t="str">
        <f t="array" aca="1" ref="I1553" ca="1">IFERROR(INDEX(G:G,SMALL(IF(G$2:G$1573&lt;&gt;"",ROW(G$2:G$1573)),ROWS(I$2:I1552))),"")</f>
        <v/>
      </c>
      <c r="J1553" s="3" t="str">
        <f t="array" aca="1" ref="J1553" ca="1">IFERROR(INDEX(C:C,SMALL(IF(C$2:C$1573&lt;&gt;"",ROW(C$2:C$1573)),ROWS(J$2:J1552))),"")</f>
        <v/>
      </c>
    </row>
    <row r="1554" spans="1:10" ht="18" x14ac:dyDescent="0.2">
      <c r="A1554" s="1">
        <v>141</v>
      </c>
      <c r="B1554" s="1" t="s">
        <v>791</v>
      </c>
      <c r="C1554" s="2" t="str">
        <f t="shared" ca="1" si="96"/>
        <v/>
      </c>
      <c r="D1554" s="2" t="str">
        <f t="shared" ca="1" si="97"/>
        <v/>
      </c>
      <c r="E1554" s="4">
        <v>10</v>
      </c>
      <c r="F1554" s="4" t="str">
        <f t="shared" ca="1" si="98"/>
        <v/>
      </c>
      <c r="G1554" s="4" t="str">
        <f t="shared" ca="1" si="99"/>
        <v/>
      </c>
      <c r="H1554" s="3" t="str">
        <f t="array" aca="1" ref="H1554" ca="1">IFERROR(INDEX(F:F,SMALL(IF(F$2:F$1573&lt;&gt;"",ROW(F$2:F$1573)),ROWS(H$2:H1553))),"")</f>
        <v/>
      </c>
      <c r="I1554" s="3" t="str">
        <f t="array" aca="1" ref="I1554" ca="1">IFERROR(INDEX(G:G,SMALL(IF(G$2:G$1573&lt;&gt;"",ROW(G$2:G$1573)),ROWS(I$2:I1553))),"")</f>
        <v/>
      </c>
      <c r="J1554" s="3" t="str">
        <f t="array" aca="1" ref="J1554" ca="1">IFERROR(INDEX(C:C,SMALL(IF(C$2:C$1573&lt;&gt;"",ROW(C$2:C$1573)),ROWS(J$2:J1553))),"")</f>
        <v/>
      </c>
    </row>
    <row r="1555" spans="1:10" ht="18" x14ac:dyDescent="0.2">
      <c r="A1555" s="1">
        <v>142</v>
      </c>
      <c r="B1555" s="1" t="s">
        <v>791</v>
      </c>
      <c r="C1555" s="2" t="str">
        <f t="shared" ca="1" si="96"/>
        <v/>
      </c>
      <c r="D1555" s="2" t="str">
        <f t="shared" ca="1" si="97"/>
        <v/>
      </c>
      <c r="E1555" s="4">
        <v>10</v>
      </c>
      <c r="F1555" s="4" t="str">
        <f t="shared" ca="1" si="98"/>
        <v/>
      </c>
      <c r="G1555" s="4" t="str">
        <f t="shared" ca="1" si="99"/>
        <v/>
      </c>
      <c r="H1555" s="3" t="str">
        <f t="array" aca="1" ref="H1555" ca="1">IFERROR(INDEX(F:F,SMALL(IF(F$2:F$1573&lt;&gt;"",ROW(F$2:F$1573)),ROWS(H$2:H1554))),"")</f>
        <v/>
      </c>
      <c r="I1555" s="3" t="str">
        <f t="array" aca="1" ref="I1555" ca="1">IFERROR(INDEX(G:G,SMALL(IF(G$2:G$1573&lt;&gt;"",ROW(G$2:G$1573)),ROWS(I$2:I1554))),"")</f>
        <v/>
      </c>
      <c r="J1555" s="3" t="str">
        <f t="array" aca="1" ref="J1555" ca="1">IFERROR(INDEX(C:C,SMALL(IF(C$2:C$1573&lt;&gt;"",ROW(C$2:C$1573)),ROWS(J$2:J1554))),"")</f>
        <v/>
      </c>
    </row>
    <row r="1556" spans="1:10" ht="18" x14ac:dyDescent="0.2">
      <c r="A1556" s="1">
        <v>143</v>
      </c>
      <c r="B1556" s="1" t="s">
        <v>791</v>
      </c>
      <c r="C1556" s="2" t="str">
        <f t="shared" ca="1" si="96"/>
        <v/>
      </c>
      <c r="D1556" s="2" t="str">
        <f t="shared" ca="1" si="97"/>
        <v/>
      </c>
      <c r="E1556" s="4">
        <v>10</v>
      </c>
      <c r="F1556" s="4" t="str">
        <f t="shared" ca="1" si="98"/>
        <v/>
      </c>
      <c r="G1556" s="4" t="str">
        <f t="shared" ca="1" si="99"/>
        <v/>
      </c>
      <c r="H1556" s="3" t="str">
        <f t="array" aca="1" ref="H1556" ca="1">IFERROR(INDEX(F:F,SMALL(IF(F$2:F$1573&lt;&gt;"",ROW(F$2:F$1573)),ROWS(H$2:H1555))),"")</f>
        <v/>
      </c>
      <c r="I1556" s="3" t="str">
        <f t="array" aca="1" ref="I1556" ca="1">IFERROR(INDEX(G:G,SMALL(IF(G$2:G$1573&lt;&gt;"",ROW(G$2:G$1573)),ROWS(I$2:I1555))),"")</f>
        <v/>
      </c>
      <c r="J1556" s="3" t="str">
        <f t="array" aca="1" ref="J1556" ca="1">IFERROR(INDEX(C:C,SMALL(IF(C$2:C$1573&lt;&gt;"",ROW(C$2:C$1573)),ROWS(J$2:J1555))),"")</f>
        <v/>
      </c>
    </row>
    <row r="1557" spans="1:10" ht="18" x14ac:dyDescent="0.2">
      <c r="A1557" s="1">
        <v>144</v>
      </c>
      <c r="B1557" s="1" t="s">
        <v>791</v>
      </c>
      <c r="C1557" s="2" t="str">
        <f t="shared" ca="1" si="96"/>
        <v/>
      </c>
      <c r="D1557" s="2" t="str">
        <f t="shared" ca="1" si="97"/>
        <v/>
      </c>
      <c r="E1557" s="4">
        <v>10</v>
      </c>
      <c r="F1557" s="4" t="str">
        <f t="shared" ca="1" si="98"/>
        <v/>
      </c>
      <c r="G1557" s="4" t="str">
        <f t="shared" ca="1" si="99"/>
        <v/>
      </c>
      <c r="H1557" s="3" t="str">
        <f t="array" aca="1" ref="H1557" ca="1">IFERROR(INDEX(F:F,SMALL(IF(F$2:F$1573&lt;&gt;"",ROW(F$2:F$1573)),ROWS(H$2:H1556))),"")</f>
        <v/>
      </c>
      <c r="I1557" s="3" t="str">
        <f t="array" aca="1" ref="I1557" ca="1">IFERROR(INDEX(G:G,SMALL(IF(G$2:G$1573&lt;&gt;"",ROW(G$2:G$1573)),ROWS(I$2:I1556))),"")</f>
        <v/>
      </c>
      <c r="J1557" s="3" t="str">
        <f t="array" aca="1" ref="J1557" ca="1">IFERROR(INDEX(C:C,SMALL(IF(C$2:C$1573&lt;&gt;"",ROW(C$2:C$1573)),ROWS(J$2:J1556))),"")</f>
        <v/>
      </c>
    </row>
    <row r="1558" spans="1:10" ht="18" x14ac:dyDescent="0.2">
      <c r="A1558" s="1">
        <v>145</v>
      </c>
      <c r="B1558" s="1" t="s">
        <v>791</v>
      </c>
      <c r="C1558" s="2" t="str">
        <f t="shared" ca="1" si="96"/>
        <v/>
      </c>
      <c r="D1558" s="2" t="str">
        <f t="shared" ca="1" si="97"/>
        <v/>
      </c>
      <c r="E1558" s="4">
        <v>10</v>
      </c>
      <c r="F1558" s="4" t="str">
        <f t="shared" ca="1" si="98"/>
        <v/>
      </c>
      <c r="G1558" s="4" t="str">
        <f t="shared" ca="1" si="99"/>
        <v/>
      </c>
      <c r="H1558" s="3" t="str">
        <f t="array" aca="1" ref="H1558" ca="1">IFERROR(INDEX(F:F,SMALL(IF(F$2:F$1573&lt;&gt;"",ROW(F$2:F$1573)),ROWS(H$2:H1557))),"")</f>
        <v/>
      </c>
      <c r="I1558" s="3" t="str">
        <f t="array" aca="1" ref="I1558" ca="1">IFERROR(INDEX(G:G,SMALL(IF(G$2:G$1573&lt;&gt;"",ROW(G$2:G$1573)),ROWS(I$2:I1557))),"")</f>
        <v/>
      </c>
      <c r="J1558" s="3" t="str">
        <f t="array" aca="1" ref="J1558" ca="1">IFERROR(INDEX(C:C,SMALL(IF(C$2:C$1573&lt;&gt;"",ROW(C$2:C$1573)),ROWS(J$2:J1557))),"")</f>
        <v/>
      </c>
    </row>
    <row r="1559" spans="1:10" ht="18" x14ac:dyDescent="0.2">
      <c r="A1559" s="1">
        <v>146</v>
      </c>
      <c r="B1559" s="1" t="s">
        <v>791</v>
      </c>
      <c r="C1559" s="2" t="str">
        <f t="shared" ca="1" si="96"/>
        <v/>
      </c>
      <c r="D1559" s="2" t="str">
        <f t="shared" ca="1" si="97"/>
        <v/>
      </c>
      <c r="E1559" s="4">
        <v>10</v>
      </c>
      <c r="F1559" s="4" t="str">
        <f t="shared" ca="1" si="98"/>
        <v/>
      </c>
      <c r="G1559" s="4" t="str">
        <f t="shared" ca="1" si="99"/>
        <v/>
      </c>
      <c r="H1559" s="3" t="str">
        <f t="array" aca="1" ref="H1559" ca="1">IFERROR(INDEX(F:F,SMALL(IF(F$2:F$1573&lt;&gt;"",ROW(F$2:F$1573)),ROWS(H$2:H1558))),"")</f>
        <v/>
      </c>
      <c r="I1559" s="3" t="str">
        <f t="array" aca="1" ref="I1559" ca="1">IFERROR(INDEX(G:G,SMALL(IF(G$2:G$1573&lt;&gt;"",ROW(G$2:G$1573)),ROWS(I$2:I1558))),"")</f>
        <v/>
      </c>
      <c r="J1559" s="3" t="str">
        <f t="array" aca="1" ref="J1559" ca="1">IFERROR(INDEX(C:C,SMALL(IF(C$2:C$1573&lt;&gt;"",ROW(C$2:C$1573)),ROWS(J$2:J1558))),"")</f>
        <v/>
      </c>
    </row>
    <row r="1560" spans="1:10" ht="18" x14ac:dyDescent="0.2">
      <c r="A1560" s="1">
        <v>147</v>
      </c>
      <c r="B1560" s="1" t="s">
        <v>791</v>
      </c>
      <c r="C1560" s="2" t="str">
        <f t="shared" ca="1" si="96"/>
        <v/>
      </c>
      <c r="D1560" s="2" t="str">
        <f t="shared" ca="1" si="97"/>
        <v/>
      </c>
      <c r="E1560" s="4">
        <v>10</v>
      </c>
      <c r="F1560" s="4" t="str">
        <f t="shared" ca="1" si="98"/>
        <v/>
      </c>
      <c r="G1560" s="4" t="str">
        <f t="shared" ca="1" si="99"/>
        <v/>
      </c>
      <c r="H1560" s="3" t="str">
        <f t="array" aca="1" ref="H1560" ca="1">IFERROR(INDEX(F:F,SMALL(IF(F$2:F$1573&lt;&gt;"",ROW(F$2:F$1573)),ROWS(H$2:H1559))),"")</f>
        <v/>
      </c>
      <c r="I1560" s="3" t="str">
        <f t="array" aca="1" ref="I1560" ca="1">IFERROR(INDEX(G:G,SMALL(IF(G$2:G$1573&lt;&gt;"",ROW(G$2:G$1573)),ROWS(I$2:I1559))),"")</f>
        <v/>
      </c>
      <c r="J1560" s="3" t="str">
        <f t="array" aca="1" ref="J1560" ca="1">IFERROR(INDEX(C:C,SMALL(IF(C$2:C$1573&lt;&gt;"",ROW(C$2:C$1573)),ROWS(J$2:J1559))),"")</f>
        <v/>
      </c>
    </row>
    <row r="1561" spans="1:10" ht="18" x14ac:dyDescent="0.2">
      <c r="A1561" s="1">
        <v>148</v>
      </c>
      <c r="B1561" s="1" t="s">
        <v>791</v>
      </c>
      <c r="C1561" s="2" t="str">
        <f t="shared" ca="1" si="96"/>
        <v/>
      </c>
      <c r="D1561" s="2" t="str">
        <f t="shared" ca="1" si="97"/>
        <v/>
      </c>
      <c r="E1561" s="4">
        <v>10</v>
      </c>
      <c r="F1561" s="4" t="str">
        <f t="shared" ca="1" si="98"/>
        <v/>
      </c>
      <c r="G1561" s="4" t="str">
        <f t="shared" ca="1" si="99"/>
        <v/>
      </c>
      <c r="H1561" s="3" t="str">
        <f t="array" aca="1" ref="H1561" ca="1">IFERROR(INDEX(F:F,SMALL(IF(F$2:F$1573&lt;&gt;"",ROW(F$2:F$1573)),ROWS(H$2:H1560))),"")</f>
        <v/>
      </c>
      <c r="I1561" s="3" t="str">
        <f t="array" aca="1" ref="I1561" ca="1">IFERROR(INDEX(G:G,SMALL(IF(G$2:G$1573&lt;&gt;"",ROW(G$2:G$1573)),ROWS(I$2:I1560))),"")</f>
        <v/>
      </c>
      <c r="J1561" s="3" t="str">
        <f t="array" aca="1" ref="J1561" ca="1">IFERROR(INDEX(C:C,SMALL(IF(C$2:C$1573&lt;&gt;"",ROW(C$2:C$1573)),ROWS(J$2:J1560))),"")</f>
        <v/>
      </c>
    </row>
    <row r="1562" spans="1:10" ht="18" x14ac:dyDescent="0.2">
      <c r="A1562" s="1">
        <v>149</v>
      </c>
      <c r="B1562" s="1" t="s">
        <v>791</v>
      </c>
      <c r="C1562" s="2" t="str">
        <f t="shared" ca="1" si="96"/>
        <v/>
      </c>
      <c r="D1562" s="2" t="str">
        <f t="shared" ca="1" si="97"/>
        <v/>
      </c>
      <c r="E1562" s="4">
        <v>10</v>
      </c>
      <c r="F1562" s="4" t="str">
        <f t="shared" ca="1" si="98"/>
        <v/>
      </c>
      <c r="G1562" s="4" t="str">
        <f t="shared" ca="1" si="99"/>
        <v/>
      </c>
      <c r="H1562" s="3" t="str">
        <f t="array" aca="1" ref="H1562" ca="1">IFERROR(INDEX(F:F,SMALL(IF(F$2:F$1573&lt;&gt;"",ROW(F$2:F$1573)),ROWS(H$2:H1561))),"")</f>
        <v/>
      </c>
      <c r="I1562" s="3" t="str">
        <f t="array" aca="1" ref="I1562" ca="1">IFERROR(INDEX(G:G,SMALL(IF(G$2:G$1573&lt;&gt;"",ROW(G$2:G$1573)),ROWS(I$2:I1561))),"")</f>
        <v/>
      </c>
      <c r="J1562" s="3" t="str">
        <f t="array" aca="1" ref="J1562" ca="1">IFERROR(INDEX(C:C,SMALL(IF(C$2:C$1573&lt;&gt;"",ROW(C$2:C$1573)),ROWS(J$2:J1561))),"")</f>
        <v/>
      </c>
    </row>
    <row r="1563" spans="1:10" ht="18" x14ac:dyDescent="0.2">
      <c r="A1563" s="1">
        <v>150</v>
      </c>
      <c r="B1563" s="1" t="s">
        <v>791</v>
      </c>
      <c r="C1563" s="2" t="str">
        <f t="shared" ca="1" si="96"/>
        <v/>
      </c>
      <c r="D1563" s="2" t="str">
        <f t="shared" ca="1" si="97"/>
        <v/>
      </c>
      <c r="E1563" s="4">
        <v>10</v>
      </c>
      <c r="F1563" s="4" t="str">
        <f t="shared" ca="1" si="98"/>
        <v/>
      </c>
      <c r="G1563" s="4" t="str">
        <f t="shared" ca="1" si="99"/>
        <v/>
      </c>
      <c r="H1563" s="3" t="str">
        <f t="array" aca="1" ref="H1563" ca="1">IFERROR(INDEX(F:F,SMALL(IF(F$2:F$1573&lt;&gt;"",ROW(F$2:F$1573)),ROWS(H$2:H1562))),"")</f>
        <v/>
      </c>
      <c r="I1563" s="3" t="str">
        <f t="array" aca="1" ref="I1563" ca="1">IFERROR(INDEX(G:G,SMALL(IF(G$2:G$1573&lt;&gt;"",ROW(G$2:G$1573)),ROWS(I$2:I1562))),"")</f>
        <v/>
      </c>
      <c r="J1563" s="3" t="str">
        <f t="array" aca="1" ref="J1563" ca="1">IFERROR(INDEX(C:C,SMALL(IF(C$2:C$1573&lt;&gt;"",ROW(C$2:C$1573)),ROWS(J$2:J1562))),"")</f>
        <v/>
      </c>
    </row>
    <row r="1564" spans="1:10" ht="18" x14ac:dyDescent="0.2">
      <c r="A1564" s="1">
        <v>151</v>
      </c>
      <c r="B1564" s="1" t="s">
        <v>791</v>
      </c>
      <c r="C1564" s="2" t="str">
        <f t="shared" ca="1" si="96"/>
        <v/>
      </c>
      <c r="D1564" s="2" t="str">
        <f t="shared" ca="1" si="97"/>
        <v/>
      </c>
      <c r="E1564" s="4">
        <v>10</v>
      </c>
      <c r="F1564" s="4" t="str">
        <f t="shared" ca="1" si="98"/>
        <v/>
      </c>
      <c r="G1564" s="4" t="str">
        <f t="shared" ca="1" si="99"/>
        <v/>
      </c>
      <c r="H1564" s="3" t="str">
        <f t="array" aca="1" ref="H1564" ca="1">IFERROR(INDEX(F:F,SMALL(IF(F$2:F$1573&lt;&gt;"",ROW(F$2:F$1573)),ROWS(H$2:H1563))),"")</f>
        <v/>
      </c>
      <c r="I1564" s="3" t="str">
        <f t="array" aca="1" ref="I1564" ca="1">IFERROR(INDEX(G:G,SMALL(IF(G$2:G$1573&lt;&gt;"",ROW(G$2:G$1573)),ROWS(I$2:I1563))),"")</f>
        <v/>
      </c>
      <c r="J1564" s="3" t="str">
        <f t="array" aca="1" ref="J1564" ca="1">IFERROR(INDEX(C:C,SMALL(IF(C$2:C$1573&lt;&gt;"",ROW(C$2:C$1573)),ROWS(J$2:J1563))),"")</f>
        <v/>
      </c>
    </row>
    <row r="1565" spans="1:10" ht="18" x14ac:dyDescent="0.2">
      <c r="A1565" s="1">
        <v>152</v>
      </c>
      <c r="B1565" s="1" t="s">
        <v>791</v>
      </c>
      <c r="C1565" s="2" t="str">
        <f t="shared" ca="1" si="96"/>
        <v/>
      </c>
      <c r="D1565" s="2" t="str">
        <f t="shared" ca="1" si="97"/>
        <v/>
      </c>
      <c r="E1565" s="4">
        <v>10</v>
      </c>
      <c r="F1565" s="4" t="str">
        <f t="shared" ca="1" si="98"/>
        <v/>
      </c>
      <c r="G1565" s="4" t="str">
        <f t="shared" ca="1" si="99"/>
        <v/>
      </c>
      <c r="H1565" s="3" t="str">
        <f t="array" aca="1" ref="H1565" ca="1">IFERROR(INDEX(F:F,SMALL(IF(F$2:F$1573&lt;&gt;"",ROW(F$2:F$1573)),ROWS(H$2:H1564))),"")</f>
        <v/>
      </c>
      <c r="I1565" s="3" t="str">
        <f t="array" aca="1" ref="I1565" ca="1">IFERROR(INDEX(G:G,SMALL(IF(G$2:G$1573&lt;&gt;"",ROW(G$2:G$1573)),ROWS(I$2:I1564))),"")</f>
        <v/>
      </c>
      <c r="J1565" s="3" t="str">
        <f t="array" aca="1" ref="J1565" ca="1">IFERROR(INDEX(C:C,SMALL(IF(C$2:C$1573&lt;&gt;"",ROW(C$2:C$1573)),ROWS(J$2:J1564))),"")</f>
        <v/>
      </c>
    </row>
    <row r="1566" spans="1:10" ht="18" x14ac:dyDescent="0.2">
      <c r="A1566" s="1">
        <v>153</v>
      </c>
      <c r="B1566" s="1" t="s">
        <v>791</v>
      </c>
      <c r="C1566" s="2" t="str">
        <f t="shared" ca="1" si="96"/>
        <v/>
      </c>
      <c r="D1566" s="2" t="str">
        <f t="shared" ca="1" si="97"/>
        <v/>
      </c>
      <c r="E1566" s="4">
        <v>10</v>
      </c>
      <c r="F1566" s="4" t="str">
        <f t="shared" ca="1" si="98"/>
        <v/>
      </c>
      <c r="G1566" s="4" t="str">
        <f t="shared" ca="1" si="99"/>
        <v/>
      </c>
      <c r="H1566" s="3" t="str">
        <f t="array" aca="1" ref="H1566" ca="1">IFERROR(INDEX(F:F,SMALL(IF(F$2:F$1573&lt;&gt;"",ROW(F$2:F$1573)),ROWS(H$2:H1565))),"")</f>
        <v/>
      </c>
      <c r="I1566" s="3" t="str">
        <f t="array" aca="1" ref="I1566" ca="1">IFERROR(INDEX(G:G,SMALL(IF(G$2:G$1573&lt;&gt;"",ROW(G$2:G$1573)),ROWS(I$2:I1565))),"")</f>
        <v/>
      </c>
      <c r="J1566" s="3" t="str">
        <f t="array" aca="1" ref="J1566" ca="1">IFERROR(INDEX(C:C,SMALL(IF(C$2:C$1573&lt;&gt;"",ROW(C$2:C$1573)),ROWS(J$2:J1565))),"")</f>
        <v/>
      </c>
    </row>
    <row r="1567" spans="1:10" ht="18" x14ac:dyDescent="0.2">
      <c r="A1567" s="1">
        <v>154</v>
      </c>
      <c r="B1567" s="1" t="s">
        <v>791</v>
      </c>
      <c r="C1567" s="2" t="str">
        <f t="shared" ca="1" si="96"/>
        <v/>
      </c>
      <c r="D1567" s="2" t="str">
        <f t="shared" ca="1" si="97"/>
        <v/>
      </c>
      <c r="E1567" s="4">
        <v>10</v>
      </c>
      <c r="F1567" s="4" t="str">
        <f t="shared" ca="1" si="98"/>
        <v/>
      </c>
      <c r="G1567" s="4" t="str">
        <f t="shared" ca="1" si="99"/>
        <v/>
      </c>
      <c r="H1567" s="3" t="str">
        <f t="array" aca="1" ref="H1567" ca="1">IFERROR(INDEX(F:F,SMALL(IF(F$2:F$1573&lt;&gt;"",ROW(F$2:F$1573)),ROWS(H$2:H1566))),"")</f>
        <v/>
      </c>
      <c r="I1567" s="3" t="str">
        <f t="array" aca="1" ref="I1567" ca="1">IFERROR(INDEX(G:G,SMALL(IF(G$2:G$1573&lt;&gt;"",ROW(G$2:G$1573)),ROWS(I$2:I1566))),"")</f>
        <v/>
      </c>
      <c r="J1567" s="3" t="str">
        <f t="array" aca="1" ref="J1567" ca="1">IFERROR(INDEX(C:C,SMALL(IF(C$2:C$1573&lt;&gt;"",ROW(C$2:C$1573)),ROWS(J$2:J1566))),"")</f>
        <v/>
      </c>
    </row>
    <row r="1568" spans="1:10" ht="18" x14ac:dyDescent="0.2">
      <c r="A1568" s="1">
        <v>155</v>
      </c>
      <c r="B1568" s="1" t="s">
        <v>791</v>
      </c>
      <c r="C1568" s="2" t="str">
        <f t="shared" ca="1" si="96"/>
        <v/>
      </c>
      <c r="D1568" s="2" t="str">
        <f t="shared" ca="1" si="97"/>
        <v/>
      </c>
      <c r="E1568" s="4">
        <v>10</v>
      </c>
      <c r="F1568" s="4" t="str">
        <f t="shared" ca="1" si="98"/>
        <v/>
      </c>
      <c r="G1568" s="4" t="str">
        <f t="shared" ca="1" si="99"/>
        <v/>
      </c>
      <c r="H1568" s="3" t="str">
        <f t="array" aca="1" ref="H1568" ca="1">IFERROR(INDEX(F:F,SMALL(IF(F$2:F$1573&lt;&gt;"",ROW(F$2:F$1573)),ROWS(H$2:H1567))),"")</f>
        <v/>
      </c>
      <c r="I1568" s="3" t="str">
        <f t="array" aca="1" ref="I1568" ca="1">IFERROR(INDEX(G:G,SMALL(IF(G$2:G$1573&lt;&gt;"",ROW(G$2:G$1573)),ROWS(I$2:I1567))),"")</f>
        <v/>
      </c>
      <c r="J1568" s="3" t="str">
        <f t="array" aca="1" ref="J1568" ca="1">IFERROR(INDEX(C:C,SMALL(IF(C$2:C$1573&lt;&gt;"",ROW(C$2:C$1573)),ROWS(J$2:J1567))),"")</f>
        <v/>
      </c>
    </row>
    <row r="1569" spans="1:10" ht="18" x14ac:dyDescent="0.2">
      <c r="A1569" s="1">
        <v>156</v>
      </c>
      <c r="B1569" s="1" t="s">
        <v>791</v>
      </c>
      <c r="C1569" s="2" t="str">
        <f t="shared" ca="1" si="96"/>
        <v/>
      </c>
      <c r="D1569" s="2" t="str">
        <f t="shared" ca="1" si="97"/>
        <v/>
      </c>
      <c r="E1569" s="4">
        <v>10</v>
      </c>
      <c r="F1569" s="4" t="str">
        <f t="shared" ca="1" si="98"/>
        <v/>
      </c>
      <c r="G1569" s="4" t="str">
        <f t="shared" ca="1" si="99"/>
        <v/>
      </c>
      <c r="H1569" s="3" t="str">
        <f t="array" aca="1" ref="H1569" ca="1">IFERROR(INDEX(F:F,SMALL(IF(F$2:F$1573&lt;&gt;"",ROW(F$2:F$1573)),ROWS(H$2:H1568))),"")</f>
        <v/>
      </c>
      <c r="I1569" s="3" t="str">
        <f t="array" aca="1" ref="I1569" ca="1">IFERROR(INDEX(G:G,SMALL(IF(G$2:G$1573&lt;&gt;"",ROW(G$2:G$1573)),ROWS(I$2:I1568))),"")</f>
        <v/>
      </c>
      <c r="J1569" s="3" t="str">
        <f t="array" aca="1" ref="J1569" ca="1">IFERROR(INDEX(C:C,SMALL(IF(C$2:C$1573&lt;&gt;"",ROW(C$2:C$1573)),ROWS(J$2:J1568))),"")</f>
        <v/>
      </c>
    </row>
    <row r="1570" spans="1:10" ht="18" x14ac:dyDescent="0.2">
      <c r="A1570" s="1">
        <v>157</v>
      </c>
      <c r="B1570" s="1" t="s">
        <v>791</v>
      </c>
      <c r="C1570" s="2" t="str">
        <f t="shared" ca="1" si="96"/>
        <v/>
      </c>
      <c r="D1570" s="2" t="str">
        <f t="shared" ca="1" si="97"/>
        <v/>
      </c>
      <c r="E1570" s="4">
        <v>10</v>
      </c>
      <c r="F1570" s="4" t="str">
        <f t="shared" ca="1" si="98"/>
        <v/>
      </c>
      <c r="G1570" s="4" t="str">
        <f t="shared" ca="1" si="99"/>
        <v/>
      </c>
      <c r="H1570" s="3" t="str">
        <f t="array" aca="1" ref="H1570" ca="1">IFERROR(INDEX(F:F,SMALL(IF(F$2:F$1573&lt;&gt;"",ROW(F$2:F$1573)),ROWS(H$2:H1569))),"")</f>
        <v/>
      </c>
      <c r="I1570" s="3" t="str">
        <f t="array" aca="1" ref="I1570" ca="1">IFERROR(INDEX(G:G,SMALL(IF(G$2:G$1573&lt;&gt;"",ROW(G$2:G$1573)),ROWS(I$2:I1569))),"")</f>
        <v/>
      </c>
      <c r="J1570" s="3" t="str">
        <f t="array" aca="1" ref="J1570" ca="1">IFERROR(INDEX(C:C,SMALL(IF(C$2:C$1573&lt;&gt;"",ROW(C$2:C$1573)),ROWS(J$2:J1569))),"")</f>
        <v/>
      </c>
    </row>
    <row r="1571" spans="1:10" ht="18" x14ac:dyDescent="0.2">
      <c r="A1571" s="1">
        <v>158</v>
      </c>
      <c r="B1571" s="1" t="s">
        <v>791</v>
      </c>
      <c r="C1571" s="2" t="str">
        <f t="shared" ca="1" si="96"/>
        <v/>
      </c>
      <c r="D1571" s="2" t="str">
        <f t="shared" ca="1" si="97"/>
        <v/>
      </c>
      <c r="E1571" s="4">
        <v>10</v>
      </c>
      <c r="F1571" s="4" t="str">
        <f t="shared" ca="1" si="98"/>
        <v/>
      </c>
      <c r="G1571" s="4" t="str">
        <f t="shared" ca="1" si="99"/>
        <v/>
      </c>
      <c r="H1571" s="3" t="str">
        <f t="array" aca="1" ref="H1571" ca="1">IFERROR(INDEX(F:F,SMALL(IF(F$2:F$1573&lt;&gt;"",ROW(F$2:F$1573)),ROWS(H$2:H1570))),"")</f>
        <v/>
      </c>
      <c r="I1571" s="3" t="str">
        <f t="array" aca="1" ref="I1571" ca="1">IFERROR(INDEX(G:G,SMALL(IF(G$2:G$1573&lt;&gt;"",ROW(G$2:G$1573)),ROWS(I$2:I1570))),"")</f>
        <v/>
      </c>
      <c r="J1571" s="3" t="str">
        <f t="array" aca="1" ref="J1571" ca="1">IFERROR(INDEX(C:C,SMALL(IF(C$2:C$1573&lt;&gt;"",ROW(C$2:C$1573)),ROWS(J$2:J1570))),"")</f>
        <v/>
      </c>
    </row>
    <row r="1572" spans="1:10" ht="18" x14ac:dyDescent="0.2">
      <c r="A1572" s="1">
        <v>159</v>
      </c>
      <c r="B1572" s="1" t="s">
        <v>791</v>
      </c>
      <c r="C1572" s="2" t="str">
        <f t="shared" ca="1" si="96"/>
        <v/>
      </c>
      <c r="D1572" s="2" t="str">
        <f t="shared" ca="1" si="97"/>
        <v/>
      </c>
      <c r="E1572" s="4">
        <v>10</v>
      </c>
      <c r="F1572" s="4" t="str">
        <f t="shared" ca="1" si="98"/>
        <v/>
      </c>
      <c r="G1572" s="4" t="str">
        <f t="shared" ca="1" si="99"/>
        <v/>
      </c>
      <c r="H1572" s="3" t="str">
        <f t="array" aca="1" ref="H1572" ca="1">IFERROR(INDEX(F:F,SMALL(IF(F$2:F$1573&lt;&gt;"",ROW(F$2:F$1573)),ROWS(H$2:H1571))),"")</f>
        <v/>
      </c>
      <c r="I1572" s="3" t="str">
        <f t="array" aca="1" ref="I1572" ca="1">IFERROR(INDEX(G:G,SMALL(IF(G$2:G$1573&lt;&gt;"",ROW(G$2:G$1573)),ROWS(I$2:I1571))),"")</f>
        <v/>
      </c>
      <c r="J1572" s="3" t="str">
        <f t="array" aca="1" ref="J1572" ca="1">IFERROR(INDEX(C:C,SMALL(IF(C$2:C$1573&lt;&gt;"",ROW(C$2:C$1573)),ROWS(J$2:J1571))),"")</f>
        <v/>
      </c>
    </row>
    <row r="1573" spans="1:10" ht="18" x14ac:dyDescent="0.2">
      <c r="A1573" s="1">
        <v>160</v>
      </c>
      <c r="B1573" s="1" t="s">
        <v>791</v>
      </c>
      <c r="C1573" s="2" t="str">
        <f t="shared" ca="1" si="96"/>
        <v/>
      </c>
      <c r="D1573" s="2" t="str">
        <f t="shared" ca="1" si="97"/>
        <v/>
      </c>
      <c r="E1573" s="4">
        <v>10</v>
      </c>
      <c r="F1573" s="4" t="str">
        <f t="shared" ca="1" si="98"/>
        <v/>
      </c>
      <c r="G1573" s="4" t="str">
        <f t="shared" ca="1" si="99"/>
        <v/>
      </c>
      <c r="H1573" s="3" t="str">
        <f t="array" aca="1" ref="H1573" ca="1">IFERROR(INDEX(F:F,SMALL(IF(F$2:F$1573&lt;&gt;"",ROW(F$2:F$1573)),ROWS(H$2:H1572))),"")</f>
        <v/>
      </c>
      <c r="I1573" s="3" t="str">
        <f t="array" aca="1" ref="I1573" ca="1">IFERROR(INDEX(G:G,SMALL(IF(G$2:G$1573&lt;&gt;"",ROW(G$2:G$1573)),ROWS(I$2:I1572))),"")</f>
        <v/>
      </c>
      <c r="J1573" s="3" t="str">
        <f t="array" aca="1" ref="J1573" ca="1">IFERROR(INDEX(C:C,SMALL(IF(C$2:C$1573&lt;&gt;"",ROW(C$2:C$1573)),ROWS(J$2:J1572))),"")</f>
        <v/>
      </c>
    </row>
  </sheetData>
  <autoFilter ref="A3:J205" xr:uid="{B7B83B01-0DD0-4FDA-BDD3-A3250BAEF27D}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scriptIds xmlns="http://schemas.microsoft.com/office/extensibility/maker/v1.0" id="script-ids-node-id">
  <scriptId id="ms-officescript%3A%2F%2Fonedrive_business_itemlink%2F016T4UED6BAIB5P47KFNHKFVTOHOS3A4FW:ms-officescript%3A%2F%2Fonedrive_business_sharinglink%2Fu!aHR0cHM6Ly90aXRhbmNlbWVudC1teS5zaGFyZXBvaW50LmNvbS86dTovZy9wZXJzb25hbC9taWZsb3Jlel90aXRhbmFtZXJpY2FfY29tL0VjRUNBOWZ6Nml0T290WnVPNld3Y0xZQmlfb0VramdFS2dpMS1VVUk5Q1pITlE"/>
</scriptId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12BAA569F55C4CB794D4B832E86664" ma:contentTypeVersion="17" ma:contentTypeDescription="Create a new document." ma:contentTypeScope="" ma:versionID="4d7904cb2ff26495cef7d2cf6c70abd8">
  <xsd:schema xmlns:xsd="http://www.w3.org/2001/XMLSchema" xmlns:xs="http://www.w3.org/2001/XMLSchema" xmlns:p="http://schemas.microsoft.com/office/2006/metadata/properties" xmlns:ns2="4c428eb9-4f19-4b12-8527-65fb3d41534f" xmlns:ns3="aeea25c2-c85a-4624-ab4b-e3425a88b289" xmlns:ns4="7094ed92-78f2-4aaa-bdec-4908f0eeee6e" targetNamespace="http://schemas.microsoft.com/office/2006/metadata/properties" ma:root="true" ma:fieldsID="4534919d9fc3ba1d02dcdb2eff7abf6b" ns2:_="" ns3:_="" ns4:_="">
    <xsd:import namespace="4c428eb9-4f19-4b12-8527-65fb3d41534f"/>
    <xsd:import namespace="aeea25c2-c85a-4624-ab4b-e3425a88b289"/>
    <xsd:import namespace="7094ed92-78f2-4aaa-bdec-4908f0eeee6e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428eb9-4f19-4b12-8527-65fb3d41534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25" nillable="true" ma:displayName="Taxonomy Catch All Column" ma:hidden="true" ma:list="{34df4345-da55-42ba-953b-7770c7b7599c}" ma:internalName="TaxCatchAll" ma:showField="CatchAllData" ma:web="4c428eb9-4f19-4b12-8527-65fb3d4153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ea25c2-c85a-4624-ab4b-e3425a88b2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12785446-9769-4d89-b2e9-9690fab3e6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4ed92-78f2-4aaa-bdec-4908f0eeee6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c428eb9-4f19-4b12-8527-65fb3d41534f">DYC3N56CR6ZC-1713315640-104213</_dlc_DocId>
    <_dlc_DocIdUrl xmlns="4c428eb9-4f19-4b12-8527-65fb3d41534f">
      <Url>https://titancement.sharepoint.com/sites/US/Products/Agg/SVS/_layouts/15/DocIdRedir.aspx?ID=DYC3N56CR6ZC-1713315640-104213</Url>
      <Description>DYC3N56CR6ZC-1713315640-104213</Description>
    </_dlc_DocIdUrl>
    <SharedWithUsers xmlns="7094ed92-78f2-4aaa-bdec-4908f0eeee6e">
      <UserInfo>
        <DisplayName>Marin Andres (Andy)</DisplayName>
        <AccountId>1794</AccountId>
        <AccountType/>
      </UserInfo>
    </SharedWithUsers>
    <TaxCatchAll xmlns="4c428eb9-4f19-4b12-8527-65fb3d41534f" xsi:nil="true"/>
    <lcf76f155ced4ddcb4097134ff3c332f xmlns="aeea25c2-c85a-4624-ab4b-e3425a88b289">
      <Terms xmlns="http://schemas.microsoft.com/office/infopath/2007/PartnerControls"/>
    </lcf76f155ced4ddcb4097134ff3c332f>
  </documentManagement>
</p:properties>
</file>

<file path=customXml/item5.xml>�� 
</file>

<file path=customXml/item6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F2EE4CE8-B829-4953-A249-7117A6079E63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7791E6BD-F5D1-4D04-BDE0-F1E802D257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E5B671-B53F-40EA-AE57-CC3F73633E4D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4c428eb9-4f19-4b12-8527-65fb3d41534f"/>
    <ds:schemaRef ds:uri="aeea25c2-c85a-4624-ab4b-e3425a88b289"/>
    <ds:schemaRef ds:uri="7094ed92-78f2-4aaa-bdec-4908f0eeee6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42107FD-E98D-4F9B-8725-EA068306D941}">
  <ds:schemaRefs>
    <ds:schemaRef ds:uri="http://schemas.microsoft.com/office/2006/metadata/properties"/>
    <ds:schemaRef ds:uri="http://www.w3.org/2000/xmlns/"/>
    <ds:schemaRef ds:uri="4c428eb9-4f19-4b12-8527-65fb3d41534f"/>
    <ds:schemaRef ds:uri="7094ed92-78f2-4aaa-bdec-4908f0eeee6e"/>
    <ds:schemaRef ds:uri="http://www.w3.org/2001/XMLSchema-instance"/>
    <ds:schemaRef ds:uri="aeea25c2-c85a-4624-ab4b-e3425a88b289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2CCC919B-182F-4BC2-9F05-D3B3568B4AF3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993341E1-19EC-4BF0-BEC0-CE41AA0CE0B5}">
  <ds:schemaRefs>
    <ds:schemaRef ds:uri="http://schemas.microsoft.com/sharepoint/events"/>
    <ds:schemaRef ds:uri="http://www.w3.org/2000/xmln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15</vt:i4>
      </vt:variant>
    </vt:vector>
  </HeadingPairs>
  <TitlesOfParts>
    <vt:vector size="55" baseType="lpstr">
      <vt:lpstr>Generic</vt:lpstr>
      <vt:lpstr>Schedules</vt:lpstr>
      <vt:lpstr>Emailer</vt:lpstr>
      <vt:lpstr>Projects</vt:lpstr>
      <vt:lpstr>Orders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Driver List</vt:lpstr>
      <vt:lpstr>Emails</vt:lpstr>
      <vt:lpstr>Reports</vt:lpstr>
      <vt:lpstr>Data</vt:lpstr>
      <vt:lpstr>cellBodyText</vt:lpstr>
      <vt:lpstr>cellCCAddress</vt:lpstr>
      <vt:lpstr>cellClickerValue</vt:lpstr>
      <vt:lpstr>cellEmailAddress</vt:lpstr>
      <vt:lpstr>cellSubject</vt:lpstr>
      <vt:lpstr>countCell</vt:lpstr>
      <vt:lpstr>Emailer!Criteria</vt:lpstr>
      <vt:lpstr>Emailer!Extract</vt:lpstr>
      <vt:lpstr>Generic!Extract</vt:lpstr>
      <vt:lpstr>Holiday</vt:lpstr>
      <vt:lpstr>nameCell</vt:lpstr>
      <vt:lpstr>outputHeaders</vt:lpstr>
      <vt:lpstr>Generic!Print_Area</vt:lpstr>
      <vt:lpstr>schedule_date</vt:lpstr>
      <vt:lpstr>schedules_count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Florez Michael</dc:creator>
  <cp:keywords/>
  <dc:description/>
  <cp:lastModifiedBy>Florez Michael</cp:lastModifiedBy>
  <cp:revision/>
  <dcterms:created xsi:type="dcterms:W3CDTF">2016-05-02T12:50:08Z</dcterms:created>
  <dcterms:modified xsi:type="dcterms:W3CDTF">2023-11-07T13:49:10Z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0x010100B612BAA569F55C4CB794D4B832E86664</vt:lpwstr>
  </property>
  <property fmtid="{D5CDD505-2E9C-101B-9397-08002B2CF9AE}" pid="3" name="_dlc_DocIdItemGuid">
    <vt:lpwstr>5f303bde-79f4-4802-9ea3-f0f41d06eb68</vt:lpwstr>
  </property>
  <property fmtid="{D5CDD505-2E9C-101B-9397-08002B2CF9AE}" pid="4" name="MediaServiceImageTags">
    <vt:lpwstr/>
  </property>
</Properties>
</file>